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26.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externalLinks/externalLink4.xml" ContentType="application/vnd.openxmlformats-officedocument.spreadsheetml.externalLink+xml"/>
  <Override PartName="/xl/comments2.xml" ContentType="application/vnd.openxmlformats-officedocument.spreadsheetml.comments+xml"/>
  <Override PartName="/xl/externalLinks/externalLink7.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activeX/activeX1.xml" ContentType="application/vnd.ms-office.activeX+xml"/>
  <Override PartName="/xl/activeX/activeX1.bin" ContentType="application/vnd.ms-office.activeX"/>
  <Override PartName="/xl/externalLinks/externalLink9.xml" ContentType="application/vnd.openxmlformats-officedocument.spreadsheetml.externalLink+xml"/>
  <Override PartName="/xl/comments10.xml" ContentType="application/vnd.openxmlformats-officedocument.spreadsheetml.comments+xml"/>
  <Override PartName="/xl/externalLinks/externalLink8.xml" ContentType="application/vnd.openxmlformats-officedocument.spreadsheetml.externalLink+xml"/>
  <Override PartName="/xl/comments11.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0" yWindow="0" windowWidth="20385" windowHeight="11565" tabRatio="903"/>
  </bookViews>
  <sheets>
    <sheet name="Schedule A" sheetId="4" r:id="rId1"/>
    <sheet name="Schedule 6" sheetId="26" r:id="rId2"/>
    <sheet name="Commission Payouts" sheetId="27" r:id="rId3"/>
    <sheet name="Gaming Chip Voucher - CBPC" sheetId="28" r:id="rId4"/>
    <sheet name="GST GM Revenue" sheetId="29" r:id="rId5"/>
    <sheet name="Non-Gaming Loyality Points" sheetId="31" r:id="rId6"/>
    <sheet name="OP Gaming Vouchers" sheetId="32" r:id="rId7"/>
    <sheet name="VIP Evaluation" sheetId="21" r:id="rId8"/>
    <sheet name="GGR1" sheetId="6" r:id="rId9"/>
    <sheet name="GGR3" sheetId="7" r:id="rId10"/>
    <sheet name="GGR5" sheetId="8" r:id="rId11"/>
    <sheet name="GGR6" sheetId="15" r:id="rId12"/>
    <sheet name="GGR6A" sheetId="19" r:id="rId13"/>
    <sheet name="GGR6B" sheetId="20" r:id="rId14"/>
    <sheet name="GGR7" sheetId="11" r:id="rId15"/>
    <sheet name="GGR7A" sheetId="22" r:id="rId16"/>
    <sheet name="GGR7B" sheetId="23" r:id="rId17"/>
    <sheet name="GGR8" sheetId="12" r:id="rId18"/>
    <sheet name="GGR8A" sheetId="24" r:id="rId19"/>
    <sheet name="GGR8B" sheetId="25" r:id="rId20"/>
    <sheet name="GGR9" sheetId="13" r:id="rId21"/>
    <sheet name="GGR10" sheetId="14" r:id="rId22"/>
    <sheet name="GST Schedule Six" sheetId="16" r:id="rId23"/>
    <sheet name="GST Table Games" sheetId="17" r:id="rId24"/>
    <sheet name="GST Gaming Machines" sheetId="18" r:id="rId25"/>
    <sheet name="Sheet1" sheetId="33"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5" hidden="1">'Non-Gaming Loyality Points'!$I$8:$P$4319</definedName>
    <definedName name="_xlnm._FilterDatabase" localSheetId="1" hidden="1">'Schedule 6'!#REF!</definedName>
    <definedName name="Airlines">[1]Lists!$G$1:$G$39</definedName>
    <definedName name="Description">[2]Lists!$E$1:$E$39</definedName>
    <definedName name="_xlnm.Print_Area" localSheetId="2">'Commission Payouts'!$A$1:$G$36</definedName>
    <definedName name="_xlnm.Print_Area" localSheetId="3">'Gaming Chip Voucher - CBPC'!$B$4:$Q$198</definedName>
    <definedName name="_xlnm.Print_Area" localSheetId="8">'GGR1'!$A$1:$G$51</definedName>
    <definedName name="_xlnm.Print_Area" localSheetId="21">'GGR10'!$A$1:$F$51</definedName>
    <definedName name="_xlnm.Print_Area" localSheetId="9">'GGR3'!$A$1:$G$50</definedName>
    <definedName name="_xlnm.Print_Area" localSheetId="10">'GGR5'!$A$1:$E$47</definedName>
    <definedName name="_xlnm.Print_Area" localSheetId="11">'GGR6'!$A$1:$F$51</definedName>
    <definedName name="_xlnm.Print_Area" localSheetId="12">GGR6A!$A$1:$F$51</definedName>
    <definedName name="_xlnm.Print_Area" localSheetId="13">GGR6B!$A$1:$F$52</definedName>
    <definedName name="_xlnm.Print_Area" localSheetId="14">'GGR7'!$A$1:$F$47</definedName>
    <definedName name="_xlnm.Print_Area" localSheetId="15">GGR7A!$A$1:$F$47</definedName>
    <definedName name="_xlnm.Print_Area" localSheetId="16">GGR7B!$A$1:$G$47</definedName>
    <definedName name="_xlnm.Print_Area" localSheetId="17">'GGR8'!$A$1:$F$47</definedName>
    <definedName name="_xlnm.Print_Area" localSheetId="18">GGR8A!$A$1:$F$47</definedName>
    <definedName name="_xlnm.Print_Area" localSheetId="19">GGR8B!$A$1:$G$47</definedName>
    <definedName name="_xlnm.Print_Area" localSheetId="20">'GGR9'!$A$1:$L$51</definedName>
    <definedName name="_xlnm.Print_Area" localSheetId="24">'GST Gaming Machines'!$A$1:$I$54</definedName>
    <definedName name="_xlnm.Print_Area" localSheetId="4">'GST GM Revenue'!$A$1:$H$60</definedName>
    <definedName name="_xlnm.Print_Area" localSheetId="22">'GST Schedule Six'!$A$1:$D$41</definedName>
    <definedName name="_xlnm.Print_Area" localSheetId="23">'GST Table Games'!$A$1:$H$68</definedName>
    <definedName name="_xlnm.Print_Area" localSheetId="5">'Non-Gaming Loyality Points'!$I$8:$P$154</definedName>
    <definedName name="_xlnm.Print_Area" localSheetId="1">'Schedule 6'!$A$58:$J$79</definedName>
    <definedName name="_xlnm.Print_Area" localSheetId="0">'Schedule A'!$A$1:$I$77</definedName>
    <definedName name="_xlnm.Print_Area" localSheetId="7">'VIP Evaluation'!$A$1:$N$21</definedName>
    <definedName name="_xlnm.Print_Titles" localSheetId="3">'Gaming Chip Voucher - CBPC'!$2:$4</definedName>
  </definedNames>
  <calcPr calcId="152511"/>
</workbook>
</file>

<file path=xl/calcChain.xml><?xml version="1.0" encoding="utf-8"?>
<calcChain xmlns="http://schemas.openxmlformats.org/spreadsheetml/2006/main">
  <c r="G15" i="21" l="1"/>
  <c r="F38" i="23" l="1"/>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M19" i="21" l="1"/>
  <c r="F9" i="6" l="1"/>
  <c r="E8" i="22" l="1"/>
  <c r="F10" i="7" l="1"/>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B9" i="11" l="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8" i="11"/>
  <c r="E48" i="15" l="1"/>
  <c r="B42" i="24" l="1"/>
  <c r="D43" i="6"/>
  <c r="D44" i="7"/>
  <c r="E9" i="8" l="1"/>
  <c r="C8" i="11" l="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42" i="8" l="1"/>
  <c r="B42"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42" i="8" l="1"/>
  <c r="G15" i="4" s="1"/>
  <c r="D42" i="8" l="1"/>
  <c r="F40" i="27" l="1"/>
  <c r="I29" i="26" l="1"/>
  <c r="B9" i="32" l="1"/>
  <c r="E9" i="22" l="1"/>
  <c r="E10" i="22"/>
  <c r="E11" i="22"/>
  <c r="E12" i="22"/>
  <c r="E13" i="22"/>
  <c r="E14" i="22"/>
  <c r="E15" i="22"/>
  <c r="E16" i="22"/>
  <c r="E17" i="22"/>
  <c r="E18" i="22"/>
  <c r="E19" i="22"/>
  <c r="E20" i="22"/>
  <c r="E21" i="22"/>
  <c r="E22" i="22"/>
  <c r="E23" i="22"/>
  <c r="E24" i="22"/>
  <c r="E25" i="22"/>
  <c r="E26" i="22"/>
  <c r="E27" i="22"/>
  <c r="B4" i="6" l="1"/>
  <c r="B4" i="7" s="1"/>
  <c r="C6" i="29"/>
  <c r="B10" i="6"/>
  <c r="B11" i="6" s="1"/>
  <c r="F5" i="26"/>
  <c r="I14" i="26"/>
  <c r="I17" i="26" s="1"/>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9" i="25"/>
  <c r="B39" i="11"/>
  <c r="C39" i="11"/>
  <c r="F39" i="23"/>
  <c r="K43" i="29"/>
  <c r="K44" i="29" s="1"/>
  <c r="B40" i="12"/>
  <c r="E40" i="24"/>
  <c r="I200" i="28"/>
  <c r="Q194" i="28"/>
  <c r="O192" i="28"/>
  <c r="N192" i="28"/>
  <c r="M192" i="28"/>
  <c r="L192" i="28"/>
  <c r="K192" i="28"/>
  <c r="J192" i="28"/>
  <c r="I192" i="28"/>
  <c r="Q192" i="28" s="1"/>
  <c r="W192" i="28" s="1"/>
  <c r="H192" i="28"/>
  <c r="G192" i="28"/>
  <c r="B192" i="28"/>
  <c r="Q190" i="28"/>
  <c r="Q189" i="28"/>
  <c r="O187" i="28"/>
  <c r="N187" i="28"/>
  <c r="M187" i="28"/>
  <c r="L187" i="28"/>
  <c r="K187" i="28"/>
  <c r="J187" i="28"/>
  <c r="I187" i="28"/>
  <c r="H187" i="28"/>
  <c r="Q187" i="28" s="1"/>
  <c r="W187" i="28" s="1"/>
  <c r="G187" i="28"/>
  <c r="B187" i="28"/>
  <c r="Q185" i="28"/>
  <c r="R187" i="28" s="1"/>
  <c r="Q184" i="28"/>
  <c r="O182" i="28"/>
  <c r="N182" i="28"/>
  <c r="M182" i="28"/>
  <c r="L182" i="28"/>
  <c r="K182" i="28"/>
  <c r="J182" i="28"/>
  <c r="I182" i="28"/>
  <c r="Q182" i="28" s="1"/>
  <c r="W182" i="28" s="1"/>
  <c r="H182" i="28"/>
  <c r="G182" i="28"/>
  <c r="B182" i="28"/>
  <c r="Q180" i="28"/>
  <c r="Q179" i="28"/>
  <c r="R182" i="28" s="1"/>
  <c r="P177" i="28"/>
  <c r="P182" i="28" s="1"/>
  <c r="P187" i="28" s="1"/>
  <c r="P192" i="28" s="1"/>
  <c r="O177" i="28"/>
  <c r="N177" i="28"/>
  <c r="M177" i="28"/>
  <c r="L177" i="28"/>
  <c r="K177" i="28"/>
  <c r="J177" i="28"/>
  <c r="I177" i="28"/>
  <c r="Q177" i="28" s="1"/>
  <c r="W177" i="28" s="1"/>
  <c r="H177" i="28"/>
  <c r="G177" i="28"/>
  <c r="B177" i="28"/>
  <c r="Q175" i="28"/>
  <c r="Q174" i="28"/>
  <c r="R177" i="28" s="1"/>
  <c r="O172" i="28"/>
  <c r="N172" i="28"/>
  <c r="M172" i="28"/>
  <c r="L172" i="28"/>
  <c r="K172" i="28"/>
  <c r="J172" i="28"/>
  <c r="I172" i="28"/>
  <c r="H172" i="28"/>
  <c r="G172" i="28"/>
  <c r="B172" i="28"/>
  <c r="Q170" i="28"/>
  <c r="R172" i="28" s="1"/>
  <c r="Q169" i="28"/>
  <c r="O167" i="28"/>
  <c r="N167" i="28"/>
  <c r="M167" i="28"/>
  <c r="L167" i="28"/>
  <c r="K167" i="28"/>
  <c r="J167" i="28"/>
  <c r="I167" i="28"/>
  <c r="Q167" i="28" s="1"/>
  <c r="W167" i="28" s="1"/>
  <c r="H167" i="28"/>
  <c r="G167" i="28"/>
  <c r="B167" i="28"/>
  <c r="Q165" i="28"/>
  <c r="Q164" i="28"/>
  <c r="R167" i="28" s="1"/>
  <c r="Q163" i="28"/>
  <c r="O161" i="28"/>
  <c r="N161" i="28"/>
  <c r="M161" i="28"/>
  <c r="L161" i="28"/>
  <c r="K161" i="28"/>
  <c r="J161" i="28"/>
  <c r="I161" i="28"/>
  <c r="B161" i="28"/>
  <c r="Q159" i="28"/>
  <c r="Q158" i="28"/>
  <c r="R161" i="28" s="1"/>
  <c r="O156" i="28"/>
  <c r="N156" i="28"/>
  <c r="M156" i="28"/>
  <c r="L156" i="28"/>
  <c r="K156" i="28"/>
  <c r="J156" i="28"/>
  <c r="I156" i="28"/>
  <c r="B156" i="28"/>
  <c r="Q154" i="28"/>
  <c r="Q153" i="28"/>
  <c r="K151" i="28"/>
  <c r="I151" i="28"/>
  <c r="B151" i="28"/>
  <c r="Q150" i="28"/>
  <c r="Q149" i="28"/>
  <c r="Q148" i="28"/>
  <c r="Q147" i="28"/>
  <c r="Q146" i="28"/>
  <c r="Q145" i="28"/>
  <c r="Q144" i="28"/>
  <c r="Q143" i="28"/>
  <c r="R151" i="28" s="1"/>
  <c r="O141" i="28"/>
  <c r="O151" i="28" s="1"/>
  <c r="N141" i="28"/>
  <c r="N151" i="28" s="1"/>
  <c r="M141" i="28"/>
  <c r="M151" i="28" s="1"/>
  <c r="L141" i="28"/>
  <c r="L151" i="28"/>
  <c r="K141" i="28"/>
  <c r="J141" i="28"/>
  <c r="J151" i="28"/>
  <c r="I141" i="28"/>
  <c r="H141" i="28"/>
  <c r="H151" i="28" s="1"/>
  <c r="H156" i="28" s="1"/>
  <c r="H161" i="28" s="1"/>
  <c r="G141" i="28"/>
  <c r="G151" i="28" s="1"/>
  <c r="B141" i="28"/>
  <c r="Q139" i="28"/>
  <c r="Q138" i="28"/>
  <c r="Q137" i="28"/>
  <c r="P135" i="28"/>
  <c r="P141" i="28"/>
  <c r="P151" i="28" s="1"/>
  <c r="P156" i="28" s="1"/>
  <c r="P161" i="28" s="1"/>
  <c r="P167" i="28" s="1"/>
  <c r="P172" i="28" s="1"/>
  <c r="Q172" i="28" s="1"/>
  <c r="W172" i="28" s="1"/>
  <c r="O135" i="28"/>
  <c r="N135" i="28"/>
  <c r="M135" i="28"/>
  <c r="L135" i="28"/>
  <c r="K135" i="28"/>
  <c r="J135" i="28"/>
  <c r="Q135" i="28" s="1"/>
  <c r="W135" i="28" s="1"/>
  <c r="I135" i="28"/>
  <c r="H135" i="28"/>
  <c r="G135" i="28"/>
  <c r="B135" i="28"/>
  <c r="Q133" i="28"/>
  <c r="Q132" i="28"/>
  <c r="R135" i="28" s="1"/>
  <c r="P130" i="28"/>
  <c r="O130" i="28"/>
  <c r="N130" i="28"/>
  <c r="M130" i="28"/>
  <c r="L130" i="28"/>
  <c r="K130" i="28"/>
  <c r="J130" i="28"/>
  <c r="I130" i="28"/>
  <c r="H130" i="28"/>
  <c r="Q130" i="28" s="1"/>
  <c r="W130" i="28" s="1"/>
  <c r="G130" i="28"/>
  <c r="B130" i="28"/>
  <c r="Q128" i="28"/>
  <c r="R130" i="28" s="1"/>
  <c r="Q127" i="28"/>
  <c r="P125" i="28"/>
  <c r="O125" i="28"/>
  <c r="N125" i="28"/>
  <c r="M125" i="28"/>
  <c r="L125" i="28"/>
  <c r="K125" i="28"/>
  <c r="J125" i="28"/>
  <c r="I125" i="28"/>
  <c r="H125" i="28"/>
  <c r="G125" i="28"/>
  <c r="B125" i="28"/>
  <c r="Q123" i="28"/>
  <c r="Q122" i="28"/>
  <c r="Q121" i="28"/>
  <c r="Q120" i="28"/>
  <c r="R125" i="28" s="1"/>
  <c r="P118" i="28"/>
  <c r="O118" i="28"/>
  <c r="N118" i="28"/>
  <c r="M118" i="28"/>
  <c r="L118" i="28"/>
  <c r="K118" i="28"/>
  <c r="J118" i="28"/>
  <c r="I118" i="28"/>
  <c r="H118" i="28"/>
  <c r="G118" i="28"/>
  <c r="Q118" i="28" s="1"/>
  <c r="W118" i="28" s="1"/>
  <c r="B118" i="28"/>
  <c r="Q116" i="28"/>
  <c r="Q115" i="28"/>
  <c r="R118" i="28" s="1"/>
  <c r="P113" i="28"/>
  <c r="O113" i="28"/>
  <c r="N113" i="28"/>
  <c r="M113" i="28"/>
  <c r="L113" i="28"/>
  <c r="K113" i="28"/>
  <c r="J113" i="28"/>
  <c r="I113" i="28"/>
  <c r="H113" i="28"/>
  <c r="G113" i="28"/>
  <c r="B113" i="28"/>
  <c r="Q111" i="28"/>
  <c r="Q110" i="28"/>
  <c r="Q109" i="28"/>
  <c r="P107" i="28"/>
  <c r="O107" i="28"/>
  <c r="N107" i="28"/>
  <c r="M107" i="28"/>
  <c r="L107" i="28"/>
  <c r="K107" i="28"/>
  <c r="J107" i="28"/>
  <c r="I107" i="28"/>
  <c r="H107" i="28"/>
  <c r="G107" i="28"/>
  <c r="Q107" i="28" s="1"/>
  <c r="W107" i="28" s="1"/>
  <c r="B107" i="28"/>
  <c r="Q105" i="28"/>
  <c r="Q104" i="28"/>
  <c r="R107" i="28" s="1"/>
  <c r="P102" i="28"/>
  <c r="O102" i="28"/>
  <c r="N102" i="28"/>
  <c r="M102" i="28"/>
  <c r="L102" i="28"/>
  <c r="K102" i="28"/>
  <c r="J102" i="28"/>
  <c r="Q102" i="28" s="1"/>
  <c r="W102" i="28" s="1"/>
  <c r="I102" i="28"/>
  <c r="H102" i="28"/>
  <c r="G102" i="28"/>
  <c r="B102" i="28"/>
  <c r="Q100" i="28"/>
  <c r="Q99" i="28"/>
  <c r="R102" i="28" s="1"/>
  <c r="P97" i="28"/>
  <c r="O97" i="28"/>
  <c r="N97" i="28"/>
  <c r="M97" i="28"/>
  <c r="L97" i="28"/>
  <c r="K97" i="28"/>
  <c r="J97" i="28"/>
  <c r="I97" i="28"/>
  <c r="H97" i="28"/>
  <c r="G97" i="28"/>
  <c r="B97" i="28"/>
  <c r="Q95" i="28"/>
  <c r="R97" i="28"/>
  <c r="P93" i="28"/>
  <c r="O93" i="28"/>
  <c r="N93" i="28"/>
  <c r="M93" i="28"/>
  <c r="L93" i="28"/>
  <c r="K93" i="28"/>
  <c r="J93" i="28"/>
  <c r="I93" i="28"/>
  <c r="H93" i="28"/>
  <c r="G93" i="28"/>
  <c r="B93" i="28"/>
  <c r="Q91" i="28"/>
  <c r="Q90" i="28"/>
  <c r="Q89" i="28"/>
  <c r="Q88" i="28"/>
  <c r="R93" i="28"/>
  <c r="P86" i="28"/>
  <c r="O86" i="28"/>
  <c r="N86" i="28"/>
  <c r="M86" i="28"/>
  <c r="L86" i="28"/>
  <c r="K86" i="28"/>
  <c r="J86" i="28"/>
  <c r="I86" i="28"/>
  <c r="Q86" i="28" s="1"/>
  <c r="W86" i="28" s="1"/>
  <c r="H86" i="28"/>
  <c r="G86" i="28"/>
  <c r="B86" i="28"/>
  <c r="Q84" i="28"/>
  <c r="Q83" i="28"/>
  <c r="Q82" i="28"/>
  <c r="Q81" i="28"/>
  <c r="Q80" i="28"/>
  <c r="Q79" i="28"/>
  <c r="R86" i="28" s="1"/>
  <c r="P77" i="28"/>
  <c r="O77" i="28"/>
  <c r="N77" i="28"/>
  <c r="M77" i="28"/>
  <c r="L77" i="28"/>
  <c r="K77" i="28"/>
  <c r="J77" i="28"/>
  <c r="I77" i="28"/>
  <c r="Q77" i="28" s="1"/>
  <c r="W77" i="28" s="1"/>
  <c r="H77" i="28"/>
  <c r="G77" i="28"/>
  <c r="B77" i="28"/>
  <c r="Q75" i="28"/>
  <c r="R77" i="28"/>
  <c r="P73" i="28"/>
  <c r="O73" i="28"/>
  <c r="N73" i="28"/>
  <c r="M73" i="28"/>
  <c r="L73" i="28"/>
  <c r="K73" i="28"/>
  <c r="J73" i="28"/>
  <c r="I73" i="28"/>
  <c r="Q73" i="28" s="1"/>
  <c r="W73" i="28" s="1"/>
  <c r="H73" i="28"/>
  <c r="G73" i="28"/>
  <c r="B73" i="28"/>
  <c r="Q71" i="28"/>
  <c r="Q70" i="28"/>
  <c r="R73" i="28" s="1"/>
  <c r="O68" i="28"/>
  <c r="N68" i="28"/>
  <c r="M68" i="28"/>
  <c r="L68" i="28"/>
  <c r="K68" i="28"/>
  <c r="J68" i="28"/>
  <c r="I68" i="28"/>
  <c r="H68" i="28"/>
  <c r="G68" i="28"/>
  <c r="B68" i="28"/>
  <c r="Q66" i="28"/>
  <c r="R68" i="28" s="1"/>
  <c r="P64" i="28"/>
  <c r="P68" i="28" s="1"/>
  <c r="O64" i="28"/>
  <c r="N64" i="28"/>
  <c r="M64" i="28"/>
  <c r="L64" i="28"/>
  <c r="K64" i="28"/>
  <c r="J64" i="28"/>
  <c r="I64" i="28"/>
  <c r="Q64" i="28" s="1"/>
  <c r="W64" i="28" s="1"/>
  <c r="H64" i="28"/>
  <c r="G64" i="28"/>
  <c r="B64" i="28"/>
  <c r="Q63" i="28"/>
  <c r="Q62" i="28"/>
  <c r="Q61" i="28"/>
  <c r="P59" i="28"/>
  <c r="O59" i="28"/>
  <c r="N59" i="28"/>
  <c r="M59" i="28"/>
  <c r="L59" i="28"/>
  <c r="K59" i="28"/>
  <c r="J59" i="28"/>
  <c r="J196" i="28" s="1"/>
  <c r="I59" i="28"/>
  <c r="H59" i="28"/>
  <c r="G59" i="28"/>
  <c r="Q59" i="28" s="1"/>
  <c r="W59" i="28" s="1"/>
  <c r="B59" i="28"/>
  <c r="Q57" i="28"/>
  <c r="R59" i="28" s="1"/>
  <c r="P55" i="28"/>
  <c r="O55" i="28"/>
  <c r="N55" i="28"/>
  <c r="M55" i="28"/>
  <c r="L55" i="28"/>
  <c r="K55" i="28"/>
  <c r="J55" i="28"/>
  <c r="I55" i="28"/>
  <c r="H55" i="28"/>
  <c r="G55" i="28"/>
  <c r="Q55" i="28" s="1"/>
  <c r="W55" i="28" s="1"/>
  <c r="B55" i="28"/>
  <c r="Q53" i="28"/>
  <c r="Q52" i="28"/>
  <c r="Q51" i="28"/>
  <c r="Q50" i="28"/>
  <c r="Q49" i="28"/>
  <c r="Q48" i="28"/>
  <c r="P46" i="28"/>
  <c r="O46" i="28"/>
  <c r="N46" i="28"/>
  <c r="M46" i="28"/>
  <c r="L46" i="28"/>
  <c r="K46" i="28"/>
  <c r="J46" i="28"/>
  <c r="I46" i="28"/>
  <c r="H46" i="28"/>
  <c r="Q46" i="28" s="1"/>
  <c r="W46" i="28" s="1"/>
  <c r="G46" i="28"/>
  <c r="B46" i="28"/>
  <c r="Q44" i="28"/>
  <c r="R46" i="28" s="1"/>
  <c r="P42" i="28"/>
  <c r="O42" i="28"/>
  <c r="N42" i="28"/>
  <c r="M42" i="28"/>
  <c r="L42" i="28"/>
  <c r="L196" i="28" s="1"/>
  <c r="K42" i="28"/>
  <c r="J42" i="28"/>
  <c r="I42" i="28"/>
  <c r="H42" i="28"/>
  <c r="G42" i="28"/>
  <c r="Q42" i="28" s="1"/>
  <c r="W42" i="28" s="1"/>
  <c r="B42" i="28"/>
  <c r="Q41" i="28"/>
  <c r="Q40" i="28"/>
  <c r="Q39" i="28"/>
  <c r="R42" i="28"/>
  <c r="P37" i="28"/>
  <c r="O37" i="28"/>
  <c r="N37" i="28"/>
  <c r="M37" i="28"/>
  <c r="L37" i="28"/>
  <c r="K37" i="28"/>
  <c r="J37" i="28"/>
  <c r="I37" i="28"/>
  <c r="H37" i="28"/>
  <c r="Q37" i="28" s="1"/>
  <c r="W37" i="28" s="1"/>
  <c r="G37" i="28"/>
  <c r="B37" i="28"/>
  <c r="Q36" i="28"/>
  <c r="Q35" i="28"/>
  <c r="Q34" i="28"/>
  <c r="Q33" i="28"/>
  <c r="Q32" i="28"/>
  <c r="Q31" i="28"/>
  <c r="Q30" i="28"/>
  <c r="Q29" i="28"/>
  <c r="Q28" i="28"/>
  <c r="Q27" i="28"/>
  <c r="Q26" i="28"/>
  <c r="Q25" i="28"/>
  <c r="Q24" i="28"/>
  <c r="Q23" i="28"/>
  <c r="Q22" i="28"/>
  <c r="Q21" i="28"/>
  <c r="Q20" i="28"/>
  <c r="Q19" i="28"/>
  <c r="Q18" i="28"/>
  <c r="Q17" i="28"/>
  <c r="Q16" i="28"/>
  <c r="Q15" i="28"/>
  <c r="R37" i="28" s="1"/>
  <c r="P13" i="28"/>
  <c r="O13" i="28"/>
  <c r="N13" i="28"/>
  <c r="M13" i="28"/>
  <c r="L13" i="28"/>
  <c r="K13" i="28"/>
  <c r="Q13" i="28" s="1"/>
  <c r="W13" i="28" s="1"/>
  <c r="J13" i="28"/>
  <c r="I13" i="28"/>
  <c r="H13" i="28"/>
  <c r="G13" i="28"/>
  <c r="B13" i="28"/>
  <c r="Q11" i="28"/>
  <c r="R13" i="28"/>
  <c r="P9" i="28"/>
  <c r="O9" i="28"/>
  <c r="N9" i="28"/>
  <c r="M9" i="28"/>
  <c r="L9" i="28"/>
  <c r="K9" i="28"/>
  <c r="K196" i="28" s="1"/>
  <c r="J9" i="28"/>
  <c r="I9" i="28"/>
  <c r="Q9" i="28" s="1"/>
  <c r="H9" i="28"/>
  <c r="G9" i="28"/>
  <c r="B9" i="28"/>
  <c r="Q7" i="28"/>
  <c r="R9" i="28" s="1"/>
  <c r="R156" i="28"/>
  <c r="R192" i="28"/>
  <c r="R55" i="28"/>
  <c r="R64" i="28"/>
  <c r="Q93" i="28"/>
  <c r="W93" i="28" s="1"/>
  <c r="Q97" i="28"/>
  <c r="W97" i="28" s="1"/>
  <c r="R113" i="28"/>
  <c r="Q113" i="28"/>
  <c r="W113" i="28" s="1"/>
  <c r="Q125" i="28"/>
  <c r="W125" i="28" s="1"/>
  <c r="R141" i="28"/>
  <c r="Q141" i="28"/>
  <c r="W141" i="28" s="1"/>
  <c r="F26" i="29"/>
  <c r="H62" i="17"/>
  <c r="H60" i="17"/>
  <c r="H28" i="17"/>
  <c r="H27" i="17"/>
  <c r="H26" i="17"/>
  <c r="H25" i="17"/>
  <c r="H24" i="17"/>
  <c r="H23" i="17"/>
  <c r="F40" i="29"/>
  <c r="F39" i="29"/>
  <c r="F37" i="29"/>
  <c r="F36" i="29"/>
  <c r="F35" i="29"/>
  <c r="F34" i="29"/>
  <c r="F33" i="29"/>
  <c r="K23" i="29"/>
  <c r="F24" i="29"/>
  <c r="K24" i="29" s="1"/>
  <c r="F21" i="29"/>
  <c r="K21" i="29" s="1"/>
  <c r="K20" i="29"/>
  <c r="K19" i="29"/>
  <c r="K12" i="29"/>
  <c r="G14" i="29"/>
  <c r="K14" i="29" s="1"/>
  <c r="K22" i="29"/>
  <c r="I32" i="26"/>
  <c r="E48" i="20"/>
  <c r="G24" i="4" s="1"/>
  <c r="F9" i="25"/>
  <c r="K41" i="13"/>
  <c r="L50" i="21"/>
  <c r="L48" i="21"/>
  <c r="L49" i="21" s="1"/>
  <c r="L51" i="21" s="1"/>
  <c r="L47" i="21"/>
  <c r="E40" i="19"/>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E9" i="24"/>
  <c r="E10" i="24"/>
  <c r="E11" i="24"/>
  <c r="E12" i="24"/>
  <c r="E13" i="24"/>
  <c r="E14" i="24"/>
  <c r="E15" i="24"/>
  <c r="E16" i="24"/>
  <c r="E17" i="24"/>
  <c r="E18" i="24"/>
  <c r="E19" i="24"/>
  <c r="E20" i="24"/>
  <c r="E21" i="24"/>
  <c r="E22" i="24"/>
  <c r="E23" i="24"/>
  <c r="E24" i="24"/>
  <c r="E25" i="24"/>
  <c r="E26" i="24"/>
  <c r="E27" i="24"/>
  <c r="E28" i="24"/>
  <c r="E28" i="22"/>
  <c r="E9" i="19"/>
  <c r="E39" i="19"/>
  <c r="E37" i="19"/>
  <c r="E35" i="19"/>
  <c r="E33" i="19"/>
  <c r="E31" i="19"/>
  <c r="E29" i="19"/>
  <c r="E27" i="19"/>
  <c r="E25" i="19"/>
  <c r="E23" i="19"/>
  <c r="E21" i="19"/>
  <c r="E19" i="19"/>
  <c r="E17" i="19"/>
  <c r="E15" i="19"/>
  <c r="E13" i="19"/>
  <c r="E11" i="19"/>
  <c r="K11" i="13"/>
  <c r="K12" i="13"/>
  <c r="K13" i="13"/>
  <c r="K14" i="13"/>
  <c r="K15" i="13"/>
  <c r="K16" i="13"/>
  <c r="K17" i="13"/>
  <c r="K18" i="13"/>
  <c r="K19" i="13"/>
  <c r="K20" i="13"/>
  <c r="K21" i="13"/>
  <c r="K22" i="13"/>
  <c r="K23" i="13"/>
  <c r="K24" i="13"/>
  <c r="K25" i="13"/>
  <c r="K26" i="13"/>
  <c r="K27" i="13"/>
  <c r="K28" i="13"/>
  <c r="K29" i="13"/>
  <c r="K30" i="13"/>
  <c r="D5" i="21"/>
  <c r="F10" i="6"/>
  <c r="F11" i="6"/>
  <c r="F12" i="6"/>
  <c r="F13" i="6"/>
  <c r="F14" i="6"/>
  <c r="F15" i="6"/>
  <c r="F16" i="6"/>
  <c r="F17" i="6"/>
  <c r="F18" i="6"/>
  <c r="F19" i="6"/>
  <c r="F20" i="6"/>
  <c r="F21" i="6"/>
  <c r="F22" i="6"/>
  <c r="F23" i="6"/>
  <c r="F24" i="6"/>
  <c r="F25" i="6"/>
  <c r="F26" i="6"/>
  <c r="F27" i="6"/>
  <c r="D42" i="23"/>
  <c r="E42" i="23"/>
  <c r="C42" i="25"/>
  <c r="D42" i="25"/>
  <c r="E42" i="25"/>
  <c r="C38" i="11"/>
  <c r="E38" i="11" s="1"/>
  <c r="E38" i="14"/>
  <c r="K40" i="13"/>
  <c r="K42" i="13"/>
  <c r="E38" i="24"/>
  <c r="E39" i="24"/>
  <c r="E37" i="22"/>
  <c r="E38" i="22"/>
  <c r="F40" i="7"/>
  <c r="F38" i="6"/>
  <c r="F39" i="6"/>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E9" i="11"/>
  <c r="E10" i="11"/>
  <c r="E11" i="11"/>
  <c r="E12" i="11"/>
  <c r="E13" i="11"/>
  <c r="E14" i="11"/>
  <c r="E15" i="11"/>
  <c r="E16" i="11"/>
  <c r="E17" i="11"/>
  <c r="E18" i="11"/>
  <c r="E19" i="11"/>
  <c r="E20" i="11"/>
  <c r="E21" i="11"/>
  <c r="E22" i="11"/>
  <c r="E23" i="11"/>
  <c r="E24" i="11"/>
  <c r="E25" i="11"/>
  <c r="E26" i="11"/>
  <c r="E27" i="11"/>
  <c r="E28" i="11"/>
  <c r="E29" i="11"/>
  <c r="E33" i="11"/>
  <c r="E34" i="11"/>
  <c r="E35" i="11"/>
  <c r="B10" i="7"/>
  <c r="B9" i="20"/>
  <c r="B9" i="19"/>
  <c r="B9" i="15"/>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B37" i="12"/>
  <c r="C37" i="12"/>
  <c r="B38" i="12"/>
  <c r="C38" i="12"/>
  <c r="B39" i="12"/>
  <c r="C39" i="12"/>
  <c r="C9" i="12"/>
  <c r="B42" i="25"/>
  <c r="A9" i="25"/>
  <c r="C42" i="24"/>
  <c r="E37" i="24"/>
  <c r="E36" i="24"/>
  <c r="E35" i="24"/>
  <c r="E34" i="24"/>
  <c r="E33" i="24"/>
  <c r="E32" i="24"/>
  <c r="E31" i="24"/>
  <c r="E30" i="24"/>
  <c r="E29" i="24"/>
  <c r="A9" i="24"/>
  <c r="C42" i="23"/>
  <c r="B42" i="23"/>
  <c r="A8" i="23"/>
  <c r="C42" i="22"/>
  <c r="B42" i="22"/>
  <c r="E39" i="22"/>
  <c r="E36" i="22"/>
  <c r="E35" i="22"/>
  <c r="E34" i="22"/>
  <c r="E33" i="22"/>
  <c r="E32" i="22"/>
  <c r="E31" i="22"/>
  <c r="E30" i="22"/>
  <c r="E29" i="22"/>
  <c r="A8" i="22"/>
  <c r="E39" i="11"/>
  <c r="F28" i="6"/>
  <c r="F29" i="6"/>
  <c r="F30" i="6"/>
  <c r="F31" i="6"/>
  <c r="F32" i="6"/>
  <c r="F33" i="6"/>
  <c r="F34" i="6"/>
  <c r="F35" i="6"/>
  <c r="F36" i="6"/>
  <c r="F37" i="6"/>
  <c r="E10" i="19"/>
  <c r="E12" i="19"/>
  <c r="E14" i="19"/>
  <c r="E16" i="19"/>
  <c r="E18" i="19"/>
  <c r="E20" i="19"/>
  <c r="E22" i="19"/>
  <c r="E24" i="19"/>
  <c r="E26" i="19"/>
  <c r="E28" i="19"/>
  <c r="E30" i="19"/>
  <c r="E32" i="19"/>
  <c r="E34" i="19"/>
  <c r="E36" i="19"/>
  <c r="E38" i="19"/>
  <c r="E41" i="19"/>
  <c r="E42" i="19"/>
  <c r="H15" i="18"/>
  <c r="G41" i="18"/>
  <c r="G43" i="18" s="1"/>
  <c r="H43" i="18" s="1"/>
  <c r="H46" i="18" s="1"/>
  <c r="H53" i="17" s="1"/>
  <c r="K31" i="13"/>
  <c r="K32" i="13"/>
  <c r="K33" i="13"/>
  <c r="K34" i="13"/>
  <c r="K35" i="13"/>
  <c r="K36" i="13"/>
  <c r="K37" i="13"/>
  <c r="K38" i="13"/>
  <c r="K39" i="13"/>
  <c r="E9" i="14"/>
  <c r="E10" i="14"/>
  <c r="E46" i="14" s="1"/>
  <c r="H39" i="17" s="1"/>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9" i="14"/>
  <c r="F40" i="6"/>
  <c r="K43" i="13"/>
  <c r="F41" i="7"/>
  <c r="G45" i="17"/>
  <c r="G47" i="17" s="1"/>
  <c r="H47" i="17" s="1"/>
  <c r="E40" i="12"/>
  <c r="I46" i="13"/>
  <c r="G46" i="13"/>
  <c r="D46" i="13"/>
  <c r="B46" i="13"/>
  <c r="B48" i="16"/>
  <c r="B4" i="16"/>
  <c r="F6" i="18"/>
  <c r="E3" i="17"/>
  <c r="A9" i="14"/>
  <c r="A11" i="13"/>
  <c r="A9" i="12"/>
  <c r="A8" i="11"/>
  <c r="A9" i="8"/>
  <c r="C48" i="20"/>
  <c r="C48" i="19"/>
  <c r="I73" i="4"/>
  <c r="C48" i="15"/>
  <c r="E41" i="14"/>
  <c r="E42" i="14"/>
  <c r="E43" i="14"/>
  <c r="C46" i="14"/>
  <c r="B46" i="14"/>
  <c r="E46" i="13"/>
  <c r="B10" i="15"/>
  <c r="E36" i="11"/>
  <c r="E31" i="11"/>
  <c r="E32" i="11"/>
  <c r="E30" i="11"/>
  <c r="A5" i="13"/>
  <c r="M196" i="28" l="1"/>
  <c r="N196" i="28"/>
  <c r="O196" i="28"/>
  <c r="Q68" i="28"/>
  <c r="W68" i="28" s="1"/>
  <c r="P196" i="28"/>
  <c r="R196" i="28"/>
  <c r="W9" i="28"/>
  <c r="G156" i="28"/>
  <c r="Q151" i="28"/>
  <c r="W151" i="28" s="1"/>
  <c r="H196" i="28"/>
  <c r="I196" i="28"/>
  <c r="B11" i="7"/>
  <c r="B3" i="14"/>
  <c r="A10" i="24"/>
  <c r="L43" i="29"/>
  <c r="A9" i="11"/>
  <c r="B10" i="20"/>
  <c r="A10" i="8"/>
  <c r="C3" i="12"/>
  <c r="B3" i="25"/>
  <c r="E30" i="12"/>
  <c r="A9" i="23"/>
  <c r="A10" i="12"/>
  <c r="A10" i="25"/>
  <c r="A10" i="14"/>
  <c r="B10" i="19"/>
  <c r="A9" i="22"/>
  <c r="A12" i="13"/>
  <c r="E42" i="22"/>
  <c r="A3" i="23"/>
  <c r="C3" i="24"/>
  <c r="F44" i="7"/>
  <c r="H35" i="17" s="1"/>
  <c r="E34" i="12"/>
  <c r="E38" i="12"/>
  <c r="E36" i="12"/>
  <c r="E32" i="12"/>
  <c r="E26" i="12"/>
  <c r="E22" i="12"/>
  <c r="E16" i="12"/>
  <c r="E12" i="12"/>
  <c r="B42" i="11"/>
  <c r="E37" i="11"/>
  <c r="E8" i="11"/>
  <c r="C42" i="11"/>
  <c r="H65" i="17"/>
  <c r="D20" i="16" s="1"/>
  <c r="D22" i="16" s="1"/>
  <c r="H29" i="17"/>
  <c r="D9" i="16" s="1"/>
  <c r="D11" i="16" s="1"/>
  <c r="E35" i="12"/>
  <c r="E29" i="12"/>
  <c r="E25" i="12"/>
  <c r="E9" i="12"/>
  <c r="F43" i="6"/>
  <c r="F45" i="29"/>
  <c r="F47" i="29" s="1"/>
  <c r="G47" i="29" s="1"/>
  <c r="G49" i="29" s="1"/>
  <c r="E39" i="12"/>
  <c r="E42" i="24"/>
  <c r="E17" i="12"/>
  <c r="K46" i="13"/>
  <c r="G16" i="4" s="1"/>
  <c r="E27" i="12"/>
  <c r="E23" i="12"/>
  <c r="E21" i="12"/>
  <c r="E19" i="12"/>
  <c r="E15" i="12"/>
  <c r="E13" i="12"/>
  <c r="C42" i="12"/>
  <c r="E28" i="12"/>
  <c r="E24" i="12"/>
  <c r="E20" i="12"/>
  <c r="E18" i="12"/>
  <c r="E14" i="12"/>
  <c r="E10" i="12"/>
  <c r="F42" i="23"/>
  <c r="E37" i="12"/>
  <c r="E48" i="19"/>
  <c r="F49" i="4" s="1"/>
  <c r="G50" i="4" s="1"/>
  <c r="F42" i="25"/>
  <c r="E11" i="12"/>
  <c r="B42" i="12"/>
  <c r="B12" i="6"/>
  <c r="A11" i="25"/>
  <c r="B11" i="20"/>
  <c r="A10" i="22"/>
  <c r="B12" i="7"/>
  <c r="A10" i="23"/>
  <c r="A10" i="11"/>
  <c r="A11" i="8"/>
  <c r="A13" i="13"/>
  <c r="A11" i="24"/>
  <c r="B11" i="19"/>
  <c r="A11" i="12"/>
  <c r="B11" i="15"/>
  <c r="A11" i="14"/>
  <c r="B4" i="19"/>
  <c r="A3" i="11"/>
  <c r="A3" i="8"/>
  <c r="E33" i="12"/>
  <c r="E31" i="12"/>
  <c r="A3" i="22"/>
  <c r="B4" i="20"/>
  <c r="B4" i="15"/>
  <c r="Q156" i="28" l="1"/>
  <c r="G161" i="28"/>
  <c r="G14" i="4"/>
  <c r="I17" i="4" s="1"/>
  <c r="I24" i="26"/>
  <c r="I27" i="26" s="1"/>
  <c r="I34" i="26" s="1"/>
  <c r="I36" i="26" s="1"/>
  <c r="E25" i="16" s="1"/>
  <c r="H33" i="17"/>
  <c r="E42" i="11"/>
  <c r="G23" i="4" s="1"/>
  <c r="I25" i="4" s="1"/>
  <c r="G9" i="4"/>
  <c r="I11" i="4" s="1"/>
  <c r="H37" i="17"/>
  <c r="G51" i="4"/>
  <c r="I53" i="4" s="1"/>
  <c r="E42" i="12"/>
  <c r="B13" i="7"/>
  <c r="A12" i="8"/>
  <c r="A11" i="22"/>
  <c r="A11" i="11"/>
  <c r="A12" i="24"/>
  <c r="A12" i="12"/>
  <c r="B13" i="6"/>
  <c r="A12" i="25"/>
  <c r="B12" i="19"/>
  <c r="A11" i="23"/>
  <c r="B12" i="20"/>
  <c r="A12" i="14"/>
  <c r="A14" i="13"/>
  <c r="B12" i="15"/>
  <c r="W156" i="28" l="1"/>
  <c r="Q161" i="28"/>
  <c r="W161" i="28" s="1"/>
  <c r="G196" i="28"/>
  <c r="H40" i="17"/>
  <c r="H48" i="17" s="1"/>
  <c r="H56" i="17" s="1"/>
  <c r="D17" i="16" s="1"/>
  <c r="D19" i="16" s="1"/>
  <c r="D23" i="16" s="1"/>
  <c r="D25" i="16" s="1"/>
  <c r="I18" i="4"/>
  <c r="G40" i="4" s="1"/>
  <c r="H7" i="17"/>
  <c r="I9" i="26"/>
  <c r="I12" i="26" s="1"/>
  <c r="I19" i="26" s="1"/>
  <c r="H9" i="17"/>
  <c r="G27" i="4"/>
  <c r="I30" i="4" s="1"/>
  <c r="I31" i="4" s="1"/>
  <c r="B14" i="6"/>
  <c r="A13" i="14"/>
  <c r="A12" i="11"/>
  <c r="A15" i="13"/>
  <c r="A13" i="12"/>
  <c r="A13" i="8"/>
  <c r="A12" i="22"/>
  <c r="B13" i="15"/>
  <c r="A12" i="23"/>
  <c r="B14" i="7"/>
  <c r="B13" i="20"/>
  <c r="A13" i="25"/>
  <c r="B13" i="19"/>
  <c r="A13" i="24"/>
  <c r="Q196" i="28" l="1"/>
  <c r="W196" i="28"/>
  <c r="I21" i="26"/>
  <c r="E14" i="16" s="1"/>
  <c r="G41" i="4"/>
  <c r="I42" i="4" s="1"/>
  <c r="H11" i="17"/>
  <c r="H19" i="17" s="1"/>
  <c r="D6" i="16" s="1"/>
  <c r="D8" i="16" s="1"/>
  <c r="E11" i="16" s="1"/>
  <c r="G44" i="4"/>
  <c r="A14" i="12"/>
  <c r="A13" i="23"/>
  <c r="A14" i="8"/>
  <c r="A16" i="13"/>
  <c r="A14" i="14"/>
  <c r="A14" i="24"/>
  <c r="B15" i="6"/>
  <c r="B15" i="7"/>
  <c r="B14" i="20"/>
  <c r="B14" i="15"/>
  <c r="A13" i="22"/>
  <c r="A14" i="25"/>
  <c r="B14" i="19"/>
  <c r="A13" i="11"/>
  <c r="I39" i="26" l="1"/>
  <c r="I45" i="26" s="1"/>
  <c r="I47" i="26" s="1"/>
  <c r="I55" i="4" s="1"/>
  <c r="D12" i="16"/>
  <c r="D14" i="16" s="1"/>
  <c r="D28" i="16" s="1"/>
  <c r="D31" i="16" s="1"/>
  <c r="D32" i="16" s="1"/>
  <c r="D34" i="16" s="1"/>
  <c r="G45" i="4"/>
  <c r="I46" i="4" s="1"/>
  <c r="I54" i="4" s="1"/>
  <c r="B16" i="6"/>
  <c r="A15" i="14"/>
  <c r="B15" i="19"/>
  <c r="A17" i="13"/>
  <c r="B15" i="15"/>
  <c r="A15" i="24"/>
  <c r="B16" i="7"/>
  <c r="A15" i="12"/>
  <c r="A15" i="25"/>
  <c r="A14" i="23"/>
  <c r="A15" i="8"/>
  <c r="B15" i="20"/>
  <c r="A14" i="11"/>
  <c r="A14" i="22"/>
  <c r="I59" i="4" l="1"/>
  <c r="I61" i="4" s="1"/>
  <c r="A16" i="12"/>
  <c r="A15" i="22"/>
  <c r="A16" i="8"/>
  <c r="A15" i="11"/>
  <c r="A16" i="24"/>
  <c r="B16" i="15"/>
  <c r="B17" i="6"/>
  <c r="A16" i="25"/>
  <c r="A18" i="13"/>
  <c r="B17" i="7"/>
  <c r="B16" i="20"/>
  <c r="A15" i="23"/>
  <c r="A16" i="14"/>
  <c r="B16" i="19"/>
  <c r="B18" i="6" l="1"/>
  <c r="A19" i="13"/>
  <c r="A16" i="11"/>
  <c r="B18" i="7"/>
  <c r="A16" i="23"/>
  <c r="B17" i="19"/>
  <c r="A17" i="24"/>
  <c r="B17" i="20"/>
  <c r="A17" i="25"/>
  <c r="A17" i="8"/>
  <c r="A17" i="12"/>
  <c r="A16" i="22"/>
  <c r="B17" i="15"/>
  <c r="A17" i="14"/>
  <c r="B18" i="19" l="1"/>
  <c r="B19" i="7"/>
  <c r="A17" i="23"/>
  <c r="A18" i="14"/>
  <c r="B18" i="15"/>
  <c r="A18" i="25"/>
  <c r="B19" i="6"/>
  <c r="B18" i="20"/>
  <c r="A17" i="22"/>
  <c r="A18" i="12"/>
  <c r="A20" i="13"/>
  <c r="A17" i="11"/>
  <c r="A18" i="8"/>
  <c r="A18" i="24"/>
  <c r="B20" i="6" l="1"/>
  <c r="A19" i="8"/>
  <c r="A21" i="13"/>
  <c r="A18" i="11"/>
  <c r="A19" i="12"/>
  <c r="B19" i="20"/>
  <c r="A18" i="23"/>
  <c r="B19" i="19"/>
  <c r="A18" i="22"/>
  <c r="A19" i="25"/>
  <c r="B20" i="7"/>
  <c r="B19" i="15"/>
  <c r="A19" i="14"/>
  <c r="A19" i="24"/>
  <c r="B21" i="6" l="1"/>
  <c r="B21" i="7"/>
  <c r="A20" i="24"/>
  <c r="A20" i="12"/>
  <c r="A20" i="8"/>
  <c r="B20" i="20"/>
  <c r="A19" i="23"/>
  <c r="A20" i="25"/>
  <c r="A19" i="22"/>
  <c r="B20" i="15"/>
  <c r="A20" i="14"/>
  <c r="A22" i="13"/>
  <c r="A19" i="11"/>
  <c r="B20" i="19"/>
  <c r="B22" i="6" l="1"/>
  <c r="B21" i="20"/>
  <c r="A23" i="13"/>
  <c r="B21" i="15"/>
  <c r="A21" i="12"/>
  <c r="A20" i="22"/>
  <c r="A20" i="11"/>
  <c r="A21" i="14"/>
  <c r="B21" i="19"/>
  <c r="A21" i="8"/>
  <c r="A20" i="23"/>
  <c r="A21" i="24"/>
  <c r="A21" i="25"/>
  <c r="B22" i="7"/>
  <c r="B23" i="6" l="1"/>
  <c r="A21" i="11"/>
  <c r="B22" i="20"/>
  <c r="A22" i="8"/>
  <c r="A21" i="23"/>
  <c r="A24" i="13"/>
  <c r="B22" i="19"/>
  <c r="A22" i="14"/>
  <c r="A22" i="25"/>
  <c r="A22" i="12"/>
  <c r="A21" i="22"/>
  <c r="A22" i="24"/>
  <c r="B22" i="15"/>
  <c r="B23" i="7"/>
  <c r="B24" i="6" l="1"/>
  <c r="A22" i="22"/>
  <c r="B24" i="7"/>
  <c r="A25" i="13"/>
  <c r="A23" i="12"/>
  <c r="B23" i="15"/>
  <c r="A22" i="23"/>
  <c r="B23" i="20"/>
  <c r="A23" i="14"/>
  <c r="A23" i="25"/>
  <c r="A23" i="8"/>
  <c r="B23" i="19"/>
  <c r="A23" i="24"/>
  <c r="A22" i="11"/>
  <c r="B25" i="6" l="1"/>
  <c r="B24" i="20"/>
  <c r="A23" i="11"/>
  <c r="A23" i="22"/>
  <c r="A23" i="23"/>
  <c r="B24" i="15"/>
  <c r="A24" i="24"/>
  <c r="A26" i="13"/>
  <c r="B24" i="19"/>
  <c r="B25" i="7"/>
  <c r="A24" i="14"/>
  <c r="A24" i="12"/>
  <c r="A24" i="25"/>
  <c r="A24" i="8"/>
  <c r="B26" i="6" l="1"/>
  <c r="A25" i="8"/>
  <c r="A24" i="11"/>
  <c r="A24" i="22"/>
  <c r="A24" i="23"/>
  <c r="A25" i="25"/>
  <c r="A27" i="13"/>
  <c r="A25" i="14"/>
  <c r="A25" i="12"/>
  <c r="B25" i="19"/>
  <c r="B25" i="20"/>
  <c r="B26" i="7"/>
  <c r="B25" i="15"/>
  <c r="A25" i="24"/>
  <c r="B27" i="6" l="1"/>
  <c r="A28" i="13"/>
  <c r="A25" i="23"/>
  <c r="A26" i="12"/>
  <c r="A26" i="8"/>
  <c r="B26" i="19"/>
  <c r="A26" i="14"/>
  <c r="B27" i="7"/>
  <c r="A26" i="25"/>
  <c r="B26" i="15"/>
  <c r="A25" i="11"/>
  <c r="B26" i="20"/>
  <c r="A25" i="22"/>
  <c r="A26" i="24"/>
  <c r="B28" i="6" l="1"/>
  <c r="B27" i="15"/>
  <c r="A26" i="22"/>
  <c r="A27" i="8"/>
  <c r="A27" i="12"/>
  <c r="A27" i="14"/>
  <c r="A29" i="13"/>
  <c r="B27" i="19"/>
  <c r="A26" i="11"/>
  <c r="B27" i="20"/>
  <c r="A27" i="24"/>
  <c r="A27" i="25"/>
  <c r="A26" i="23"/>
  <c r="B28" i="7"/>
  <c r="B29" i="6" l="1"/>
  <c r="A28" i="14"/>
  <c r="A28" i="24"/>
  <c r="B28" i="19"/>
  <c r="A28" i="8"/>
  <c r="A27" i="11"/>
  <c r="A30" i="13"/>
  <c r="B29" i="7"/>
  <c r="A28" i="25"/>
  <c r="A28" i="12"/>
  <c r="B28" i="15"/>
  <c r="B28" i="20"/>
  <c r="A27" i="22"/>
  <c r="A27" i="23"/>
  <c r="B30" i="6" l="1"/>
  <c r="A29" i="14"/>
  <c r="A28" i="22"/>
  <c r="A29" i="25"/>
  <c r="A29" i="12"/>
  <c r="A28" i="11"/>
  <c r="B29" i="15"/>
  <c r="A29" i="8"/>
  <c r="A29" i="24"/>
  <c r="B29" i="20"/>
  <c r="A31" i="13"/>
  <c r="B29" i="19"/>
  <c r="B30" i="7"/>
  <c r="A28" i="23"/>
  <c r="B31" i="6" l="1"/>
  <c r="A30" i="25"/>
  <c r="A29" i="23"/>
  <c r="B30" i="15"/>
  <c r="A29" i="11"/>
  <c r="B31" i="7"/>
  <c r="B30" i="19"/>
  <c r="A30" i="8"/>
  <c r="A30" i="12"/>
  <c r="B30" i="20"/>
  <c r="A29" i="22"/>
  <c r="A30" i="24"/>
  <c r="A30" i="14"/>
  <c r="A32" i="13"/>
  <c r="B32" i="6" l="1"/>
  <c r="A30" i="23"/>
  <c r="A31" i="24"/>
  <c r="B31" i="19"/>
  <c r="B31" i="20"/>
  <c r="A31" i="25"/>
  <c r="A31" i="14"/>
  <c r="A31" i="8"/>
  <c r="A30" i="22"/>
  <c r="B31" i="15"/>
  <c r="A33" i="13"/>
  <c r="A30" i="11"/>
  <c r="A31" i="12"/>
  <c r="B32" i="7"/>
  <c r="B33" i="6" l="1"/>
  <c r="A31" i="22"/>
  <c r="B32" i="15"/>
  <c r="A32" i="25"/>
  <c r="A32" i="24"/>
  <c r="A31" i="23"/>
  <c r="A32" i="14"/>
  <c r="A32" i="12"/>
  <c r="A31" i="11"/>
  <c r="B32" i="19"/>
  <c r="A32" i="8"/>
  <c r="A34" i="13"/>
  <c r="B32" i="20"/>
  <c r="B33" i="7"/>
  <c r="B34" i="6" l="1"/>
  <c r="A32" i="11"/>
  <c r="A32" i="22"/>
  <c r="B33" i="19"/>
  <c r="A33" i="25"/>
  <c r="A35" i="13"/>
  <c r="B33" i="20"/>
  <c r="A33" i="8"/>
  <c r="B34" i="7"/>
  <c r="A33" i="12"/>
  <c r="A33" i="24"/>
  <c r="B33" i="15"/>
  <c r="A32" i="23"/>
  <c r="A33" i="14"/>
  <c r="B35" i="6" l="1"/>
  <c r="B35" i="7"/>
  <c r="A34" i="14"/>
  <c r="B34" i="20"/>
  <c r="B34" i="19"/>
  <c r="A34" i="24"/>
  <c r="A34" i="25"/>
  <c r="A33" i="23"/>
  <c r="A36" i="13"/>
  <c r="A34" i="12"/>
  <c r="A33" i="22"/>
  <c r="A33" i="11"/>
  <c r="B34" i="15"/>
  <c r="A34" i="8"/>
  <c r="B36" i="6" l="1"/>
  <c r="B37" i="6" s="1"/>
  <c r="A35" i="8"/>
  <c r="B36" i="7"/>
  <c r="B35" i="15"/>
  <c r="B35" i="20"/>
  <c r="A34" i="23"/>
  <c r="A35" i="25"/>
  <c r="A37" i="13"/>
  <c r="B35" i="19"/>
  <c r="A35" i="14"/>
  <c r="A35" i="12"/>
  <c r="A34" i="11"/>
  <c r="A34" i="22"/>
  <c r="A35" i="24"/>
  <c r="A37" i="25" l="1"/>
  <c r="A36" i="22"/>
  <c r="B37" i="15"/>
  <c r="A39" i="13"/>
  <c r="A36" i="23"/>
  <c r="B37" i="19"/>
  <c r="A37" i="12"/>
  <c r="B37" i="20"/>
  <c r="B38" i="7"/>
  <c r="A37" i="24"/>
  <c r="A36" i="11"/>
  <c r="A37" i="8"/>
  <c r="B38" i="6"/>
  <c r="B39" i="6" s="1"/>
  <c r="A35" i="11"/>
  <c r="B36" i="15"/>
  <c r="A36" i="25"/>
  <c r="B37" i="7"/>
  <c r="A35" i="23"/>
  <c r="B36" i="20"/>
  <c r="A36" i="14"/>
  <c r="A36" i="12"/>
  <c r="A36" i="8"/>
  <c r="A35" i="22"/>
  <c r="A38" i="13"/>
  <c r="A36" i="24"/>
  <c r="B36" i="19"/>
  <c r="A38" i="23" l="1"/>
  <c r="B39" i="15"/>
  <c r="A41" i="13"/>
  <c r="A38" i="22"/>
  <c r="A39" i="8"/>
  <c r="A39" i="25"/>
  <c r="A38" i="11"/>
  <c r="A39" i="24"/>
  <c r="B39" i="20"/>
  <c r="B40" i="7"/>
  <c r="A38" i="24"/>
  <c r="A37" i="11"/>
  <c r="A38" i="8"/>
  <c r="A38" i="25"/>
  <c r="A37" i="22"/>
  <c r="B38" i="15"/>
  <c r="A40" i="13"/>
  <c r="A37" i="23"/>
  <c r="B38" i="19"/>
  <c r="A38" i="12"/>
  <c r="B38" i="20"/>
  <c r="B39" i="7"/>
  <c r="A37" i="14"/>
  <c r="A39" i="12" l="1"/>
  <c r="B39" i="19"/>
  <c r="A38" i="14"/>
  <c r="A39" i="14" l="1"/>
</calcChain>
</file>

<file path=xl/comments1.xml><?xml version="1.0" encoding="utf-8"?>
<comments xmlns="http://schemas.openxmlformats.org/spreadsheetml/2006/main">
  <authors>
    <author>Author</author>
  </authors>
  <commentList>
    <comment ref="I9" authorId="0" shapeId="0">
      <text>
        <r>
          <rPr>
            <b/>
            <sz val="9"/>
            <color indexed="81"/>
            <rFont val="Tahoma"/>
            <family val="2"/>
          </rPr>
          <t>Author:</t>
        </r>
        <r>
          <rPr>
            <sz val="9"/>
            <color indexed="81"/>
            <rFont val="Tahoma"/>
            <family val="2"/>
          </rPr>
          <t xml:space="preserve">
CBP Drop (GGR 7)
Less: CBP Chips Redeemed (GGR 8)
Less: CBP Vouchers</t>
        </r>
      </text>
    </comment>
    <comment ref="I24" authorId="0" shapeId="0">
      <text>
        <r>
          <rPr>
            <b/>
            <sz val="9"/>
            <color indexed="81"/>
            <rFont val="Tahoma"/>
            <family val="2"/>
          </rPr>
          <t>Author:</t>
        </r>
        <r>
          <rPr>
            <sz val="9"/>
            <color indexed="81"/>
            <rFont val="Tahoma"/>
            <family val="2"/>
          </rPr>
          <t xml:space="preserve">
General Gaming Drop (GGR 1)
Less: Total Cash Chips Redeemed (GGR 3)
Less: Gen Table Games Awarded as Winnings (GGR5)
Less: Rapid Ticket-out Payouts (GGR 9)
Add: Net Gaming Machine Revenue
Add:  Redemption of Non-Loyality Points
Less: Ordinary Players' Gaming Vouchers</t>
        </r>
      </text>
    </comment>
  </commentList>
</comments>
</file>

<file path=xl/comments10.xml><?xml version="1.0" encoding="utf-8"?>
<comments xmlns="http://schemas.openxmlformats.org/spreadsheetml/2006/main">
  <authors>
    <author>Author</author>
  </authors>
  <commentList>
    <comment ref="B7" authorId="0" shapeId="0">
      <text>
        <r>
          <rPr>
            <sz val="8"/>
            <color indexed="81"/>
            <rFont val="Tahoma"/>
            <family val="2"/>
          </rPr>
          <t>Only amounts from
1st of July 2000 onwards</t>
        </r>
        <r>
          <rPr>
            <sz val="8"/>
            <color indexed="81"/>
            <rFont val="Tahoma"/>
            <family val="2"/>
          </rPr>
          <t xml:space="preserve">
</t>
        </r>
      </text>
    </comment>
    <comment ref="B10" authorId="0" shapeId="0">
      <text>
        <r>
          <rPr>
            <sz val="8"/>
            <color indexed="81"/>
            <rFont val="Tahoma"/>
            <family val="2"/>
          </rPr>
          <t>Only amounts from
1st of July 2000 onwards</t>
        </r>
        <r>
          <rPr>
            <sz val="8"/>
            <color indexed="81"/>
            <rFont val="Tahoma"/>
            <family val="2"/>
          </rPr>
          <t xml:space="preserve">
</t>
        </r>
      </text>
    </comment>
    <comment ref="B18" authorId="0" shapeId="0">
      <text>
        <r>
          <rPr>
            <sz val="9"/>
            <color indexed="81"/>
            <rFont val="Tahoma"/>
            <family val="2"/>
          </rPr>
          <t xml:space="preserve"> Only amounts from
 1st of July 2000 onwards</t>
        </r>
        <r>
          <rPr>
            <sz val="8"/>
            <color indexed="81"/>
            <rFont val="Tahoma"/>
            <family val="2"/>
          </rPr>
          <t xml:space="preserve">
</t>
        </r>
      </text>
    </comment>
    <comment ref="B21" authorId="0" shapeId="0">
      <text>
        <r>
          <rPr>
            <sz val="9"/>
            <color indexed="81"/>
            <rFont val="Tahoma"/>
            <family val="2"/>
          </rPr>
          <t xml:space="preserve"> Only amounts from
 1st of July 2000 onwards</t>
        </r>
        <r>
          <rPr>
            <sz val="8"/>
            <color indexed="81"/>
            <rFont val="Tahoma"/>
            <family val="2"/>
          </rPr>
          <t xml:space="preserve">
</t>
        </r>
      </text>
    </comment>
  </commentList>
</comments>
</file>

<file path=xl/comments11.xml><?xml version="1.0" encoding="utf-8"?>
<comments xmlns="http://schemas.openxmlformats.org/spreadsheetml/2006/main">
  <authors>
    <author>Author</author>
  </authors>
  <commentList>
    <comment ref="G42" authorId="0" shapeId="0">
      <text>
        <r>
          <rPr>
            <b/>
            <sz val="8"/>
            <color indexed="81"/>
            <rFont val="Tahoma"/>
            <family val="2"/>
          </rPr>
          <t>Author:</t>
        </r>
        <r>
          <rPr>
            <sz val="8"/>
            <color indexed="81"/>
            <rFont val="Tahoma"/>
            <family val="2"/>
          </rPr>
          <t xml:space="preserve">
Total Coupons less CBV less MT Coupons+MT Electronic Coupons (See Felisa for this figure).
</t>
        </r>
      </text>
    </comment>
    <comment ref="H50" authorId="0" shapeId="0">
      <text>
        <r>
          <rPr>
            <sz val="9"/>
            <color indexed="81"/>
            <rFont val="Tahoma"/>
            <family val="2"/>
          </rPr>
          <t xml:space="preserve">(NB: Michelle's figures, multiplied by 11)
</t>
        </r>
      </text>
    </comment>
  </commentList>
</comments>
</file>

<file path=xl/comments2.xml><?xml version="1.0" encoding="utf-8"?>
<comments xmlns="http://schemas.openxmlformats.org/spreadsheetml/2006/main">
  <authors>
    <author>Author</author>
  </authors>
  <commentList>
    <comment ref="E34" authorId="0" shapeId="0">
      <text>
        <r>
          <rPr>
            <b/>
            <sz val="12"/>
            <color indexed="81"/>
            <rFont val="Tahoma"/>
            <family val="2"/>
          </rPr>
          <t>Author:</t>
        </r>
        <r>
          <rPr>
            <sz val="12"/>
            <color indexed="81"/>
            <rFont val="Tahoma"/>
            <family val="2"/>
          </rPr>
          <t xml:space="preserve">
MMJ and Accumulator Jackpot Paid in Table Games</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G15" authorId="0" shapeId="0">
      <text>
        <r>
          <rPr>
            <b/>
            <sz val="8"/>
            <color indexed="81"/>
            <rFont val="Tahoma"/>
            <family val="2"/>
          </rPr>
          <t xml:space="preserve">Calculation-
  </t>
        </r>
        <r>
          <rPr>
            <sz val="8"/>
            <color indexed="81"/>
            <rFont val="Tahoma"/>
            <family val="2"/>
          </rPr>
          <t>Summary Total Turnover
  per VIP Evaluation Report
  multiplied by Theoretical Win %
  per MTD Contribution Report.</t>
        </r>
      </text>
    </comment>
    <comment ref="M17" authorId="0" shapeId="0">
      <text>
        <r>
          <rPr>
            <sz val="8"/>
            <color indexed="81"/>
            <rFont val="Tahoma"/>
            <family val="2"/>
          </rPr>
          <t>Get this figure from Charlie off Commission Payouts Report
JUNKET PROG COMMISSION</t>
        </r>
      </text>
    </comment>
  </commentList>
</comments>
</file>

<file path=xl/comments4.xml><?xml version="1.0" encoding="utf-8"?>
<comments xmlns="http://schemas.openxmlformats.org/spreadsheetml/2006/main">
  <authors>
    <author>Author</author>
  </authors>
  <commentList>
    <comment ref="D40" authorId="0" shapeId="0">
      <text>
        <r>
          <rPr>
            <b/>
            <sz val="9"/>
            <color indexed="81"/>
            <rFont val="Tahoma"/>
            <family val="2"/>
          </rPr>
          <t>Author:</t>
        </r>
        <r>
          <rPr>
            <sz val="9"/>
            <color indexed="81"/>
            <rFont val="Tahoma"/>
            <family val="2"/>
          </rPr>
          <t xml:space="preserve">
Counterfeit money dropped</t>
        </r>
      </text>
    </comment>
  </commentList>
</comments>
</file>

<file path=xl/comments5.xml><?xml version="1.0" encoding="utf-8"?>
<comments xmlns="http://schemas.openxmlformats.org/spreadsheetml/2006/main">
  <authors>
    <author>Author</author>
  </authors>
  <commentList>
    <comment ref="B7" authorId="0" shapeId="0">
      <text>
        <r>
          <rPr>
            <b/>
            <sz val="9"/>
            <color indexed="81"/>
            <rFont val="Tahoma"/>
            <family val="2"/>
          </rPr>
          <t>Author:</t>
        </r>
        <r>
          <rPr>
            <sz val="9"/>
            <color indexed="81"/>
            <rFont val="Tahoma"/>
            <family val="2"/>
          </rPr>
          <t xml:space="preserve">
Ensure NEGATIVE figures are reversed to reflect correct value</t>
        </r>
      </text>
    </comment>
    <comment ref="D41" authorId="0" shapeId="0">
      <text>
        <r>
          <rPr>
            <b/>
            <sz val="9"/>
            <color indexed="81"/>
            <rFont val="Tahoma"/>
            <family val="2"/>
          </rPr>
          <t>Author:</t>
        </r>
        <r>
          <rPr>
            <sz val="9"/>
            <color indexed="81"/>
            <rFont val="Tahoma"/>
            <family val="2"/>
          </rPr>
          <t xml:space="preserve">
Unclaimed Money remitted to SRO </t>
        </r>
      </text>
    </comment>
  </commentList>
</comments>
</file>

<file path=xl/comments6.xml><?xml version="1.0" encoding="utf-8"?>
<comments xmlns="http://schemas.openxmlformats.org/spreadsheetml/2006/main">
  <authors>
    <author>Author</author>
  </authors>
  <commentList>
    <comment ref="A6" authorId="0" shapeId="0">
      <text>
        <r>
          <rPr>
            <b/>
            <sz val="9"/>
            <color indexed="81"/>
            <rFont val="Tahoma"/>
            <family val="2"/>
          </rPr>
          <t>Author:</t>
        </r>
        <r>
          <rPr>
            <sz val="9"/>
            <color indexed="81"/>
            <rFont val="Tahoma"/>
            <family val="2"/>
          </rPr>
          <t xml:space="preserve">
Ensure NEGATIVE figures are reversed to reflect correct value
</t>
        </r>
      </text>
    </comment>
    <comment ref="B40" authorId="0" shapeId="0">
      <text>
        <r>
          <rPr>
            <b/>
            <sz val="9"/>
            <color indexed="81"/>
            <rFont val="Tahoma"/>
            <family val="2"/>
          </rPr>
          <t>Author:</t>
        </r>
        <r>
          <rPr>
            <sz val="9"/>
            <color indexed="81"/>
            <rFont val="Tahoma"/>
            <family val="2"/>
          </rPr>
          <t xml:space="preserve">
Unclaimed Money remitted to SRO</t>
        </r>
      </text>
    </comment>
  </commentList>
</comments>
</file>

<file path=xl/comments7.xml><?xml version="1.0" encoding="utf-8"?>
<comments xmlns="http://schemas.openxmlformats.org/spreadsheetml/2006/main">
  <authors>
    <author>Author</author>
  </authors>
  <commentList>
    <comment ref="A6" authorId="0" shapeId="0">
      <text>
        <r>
          <rPr>
            <b/>
            <sz val="9"/>
            <color indexed="81"/>
            <rFont val="Tahoma"/>
            <family val="2"/>
          </rPr>
          <t>Author:</t>
        </r>
        <r>
          <rPr>
            <sz val="9"/>
            <color indexed="81"/>
            <rFont val="Tahoma"/>
            <family val="2"/>
          </rPr>
          <t xml:space="preserve">
Ensure NEGATIVE figures are reversed to reflect correct value</t>
        </r>
      </text>
    </comment>
  </commentList>
</comments>
</file>

<file path=xl/comments8.xml><?xml version="1.0" encoding="utf-8"?>
<comments xmlns="http://schemas.openxmlformats.org/spreadsheetml/2006/main">
  <authors>
    <author>Author</author>
  </authors>
  <commentList>
    <comment ref="G42" authorId="0" shapeId="0">
      <text>
        <r>
          <rPr>
            <b/>
            <sz val="9"/>
            <color indexed="81"/>
            <rFont val="Tahoma"/>
            <family val="2"/>
          </rPr>
          <t>Author:</t>
        </r>
        <r>
          <rPr>
            <sz val="9"/>
            <color indexed="81"/>
            <rFont val="Tahoma"/>
            <family val="2"/>
          </rPr>
          <t xml:space="preserve">
Unclaimed Money remitted to SRO</t>
        </r>
      </text>
    </comment>
  </commentList>
</comments>
</file>

<file path=xl/comments9.xml><?xml version="1.0" encoding="utf-8"?>
<comments xmlns="http://schemas.openxmlformats.org/spreadsheetml/2006/main">
  <authors>
    <author>Author</author>
  </authors>
  <commentList>
    <comment ref="B7" authorId="0" shapeId="0">
      <text>
        <r>
          <rPr>
            <b/>
            <sz val="10"/>
            <color indexed="81"/>
            <rFont val="Tahoma"/>
            <family val="2"/>
          </rPr>
          <t>Note:</t>
        </r>
        <r>
          <rPr>
            <sz val="10"/>
            <color indexed="81"/>
            <rFont val="Tahoma"/>
            <family val="2"/>
          </rPr>
          <t xml:space="preserve"> Select the </t>
        </r>
        <r>
          <rPr>
            <b/>
            <sz val="10"/>
            <color indexed="81"/>
            <rFont val="Tahoma"/>
            <family val="2"/>
          </rPr>
          <t>total</t>
        </r>
        <r>
          <rPr>
            <sz val="10"/>
            <color indexed="81"/>
            <rFont val="Tahoma"/>
            <family val="2"/>
          </rPr>
          <t xml:space="preserve"> in Poker Pro</t>
        </r>
        <r>
          <rPr>
            <b/>
            <sz val="10"/>
            <color indexed="81"/>
            <rFont val="Tahoma"/>
            <family val="2"/>
          </rPr>
          <t xml:space="preserve"> (PE) only</t>
        </r>
        <r>
          <rPr>
            <sz val="10"/>
            <color indexed="81"/>
            <rFont val="Tahoma"/>
            <family val="2"/>
          </rPr>
          <t xml:space="preserve"> on page 15 Audited MGR and not the bottom figure in the Ticket Out / PokerPro Out column. </t>
        </r>
      </text>
    </comment>
  </commentList>
</comments>
</file>

<file path=xl/sharedStrings.xml><?xml version="1.0" encoding="utf-8"?>
<sst xmlns="http://schemas.openxmlformats.org/spreadsheetml/2006/main" count="1762" uniqueCount="837">
  <si>
    <t xml:space="preserve"> </t>
  </si>
  <si>
    <t>CALCULATION  OF GROSS  GAMING  REVENUE</t>
  </si>
  <si>
    <t>PART A GENERAL GAMING RESULTS</t>
  </si>
  <si>
    <t>GENERAL GAMING RECEIPTS</t>
  </si>
  <si>
    <t>GGR 1</t>
  </si>
  <si>
    <t xml:space="preserve">   Total Cash Chips Redeemed</t>
  </si>
  <si>
    <t>GGR 3</t>
  </si>
  <si>
    <t>PART B COMMISSION BASED PLAYER RESULTS</t>
  </si>
  <si>
    <t>GGR 7</t>
  </si>
  <si>
    <t xml:space="preserve">   Less: Commission Based Player  Chips Redeemed</t>
  </si>
  <si>
    <t>GGR 8</t>
  </si>
  <si>
    <t>NOTE:</t>
  </si>
  <si>
    <t>deducted from the following month's results to arrive at that month's Commission Based Player Revenue \ ( Loss ).</t>
  </si>
  <si>
    <t>PART C TOTAL CASINO TAXES AND COMMUNITY BENEFIT LEVY</t>
  </si>
  <si>
    <t>General Gaming Taxes and Community Benefit Levy</t>
  </si>
  <si>
    <t xml:space="preserve">   Casino Tax - (from 01/07/97)  21.25% of General Gaming Revenue</t>
  </si>
  <si>
    <t xml:space="preserve">   Community Benefit Levy - 1% of General Gaming Revenue</t>
  </si>
  <si>
    <t>Commission Based Player Taxes and Community Benefit Levy</t>
  </si>
  <si>
    <t xml:space="preserve">   Casino Tax - 9% of  Commission Based Player Revenue</t>
  </si>
  <si>
    <t xml:space="preserve">   Community Benefit Levy - 1% of Commission Based Player Revenue</t>
  </si>
  <si>
    <t>Commission Based Player Drop</t>
  </si>
  <si>
    <t>GGR/1</t>
  </si>
  <si>
    <t>DATE</t>
  </si>
  <si>
    <t>DROP</t>
  </si>
  <si>
    <t>TOTAL</t>
  </si>
  <si>
    <t>Certified as true and correct ..............................................( Revenue Audit Manager )</t>
  </si>
  <si>
    <t>GGR/3</t>
  </si>
  <si>
    <t>AMOUNT RECORDED</t>
  </si>
  <si>
    <t>ON MAIN BANK</t>
  </si>
  <si>
    <t>DAILY TOTAL</t>
  </si>
  <si>
    <t>CLOSEOUT SHEET</t>
  </si>
  <si>
    <t>Certified as true and correct..........................................................( Revenue Audit Manager )</t>
  </si>
  <si>
    <t>GGR/5</t>
  </si>
  <si>
    <t>MONTHLY SUMMARY OF TABLE GAME SUMS PAID OUT AS WINNINGS</t>
  </si>
  <si>
    <t>PRIZES AWARDED</t>
  </si>
  <si>
    <t>Certified as true and correct .............................................................( Revenue Audit Manager )</t>
  </si>
  <si>
    <t>GGR/6</t>
  </si>
  <si>
    <t>Adjustments</t>
  </si>
  <si>
    <t>Adjustments -</t>
  </si>
  <si>
    <t>Certified as true and correct .........................................................( Revenue Audit Manager )</t>
  </si>
  <si>
    <t xml:space="preserve">COMMISSION  </t>
  </si>
  <si>
    <t>NON-NEGOTIABLE</t>
  </si>
  <si>
    <t>COMMISSION  BASED</t>
  </si>
  <si>
    <t>CPV  DROP</t>
  </si>
  <si>
    <t>PLAYER  TOTAL  DROP</t>
  </si>
  <si>
    <t xml:space="preserve"> Certified as true and correct ....................................................( Revenue Audit Manager )</t>
  </si>
  <si>
    <t xml:space="preserve">COMMISSION CHIPS </t>
  </si>
  <si>
    <t>COMMISSION BASED</t>
  </si>
  <si>
    <t>REDEEMED</t>
  </si>
  <si>
    <t>CHIPS REDEEMED</t>
  </si>
  <si>
    <t>PLAYER CHIPS REDEEMED</t>
  </si>
  <si>
    <t>PER MAIN BANK</t>
  </si>
  <si>
    <t xml:space="preserve">     Note:    </t>
  </si>
  <si>
    <t xml:space="preserve">  Non-Negotiable Chips used by Junkets and Commission Chips used by Premium Players </t>
  </si>
  <si>
    <t xml:space="preserve">  form the total of Commission Based Player Chips.</t>
  </si>
  <si>
    <t xml:space="preserve">      Certified as true and correct ...........................................................( Revenue Audit Manager )</t>
  </si>
  <si>
    <t>GGR 9</t>
  </si>
  <si>
    <t>RAPID  TOUCHBET</t>
  </si>
  <si>
    <t>PAYOUTS</t>
  </si>
  <si>
    <t>per  MBCO</t>
  </si>
  <si>
    <t>Certified as true and correct  ..........................................( Revenue Audit Manager )</t>
  </si>
  <si>
    <t>GGR 10</t>
  </si>
  <si>
    <t>POKERPRO  WAT-Out</t>
  </si>
  <si>
    <t>TABLE  PAYOUTS</t>
  </si>
  <si>
    <t>per  MGR</t>
  </si>
  <si>
    <t>GGR 6</t>
  </si>
  <si>
    <t>GGR 6A</t>
  </si>
  <si>
    <t>GGR 6B</t>
  </si>
  <si>
    <t>(GGR 6 less GGR 6B)</t>
  </si>
  <si>
    <t>CROWN  MELBOURNE  LIMITED</t>
  </si>
  <si>
    <t xml:space="preserve">   General Gaming Drop</t>
  </si>
  <si>
    <t>Total Gaming Drop</t>
  </si>
  <si>
    <t>LESS:  SUMS PAID OUT AS WINNINGS</t>
  </si>
  <si>
    <t xml:space="preserve">   Rapid Ticket-Out Payouts</t>
  </si>
  <si>
    <t xml:space="preserve">   Commission Based Player Drop</t>
  </si>
  <si>
    <t xml:space="preserve">   Less:  Loss brought forward - </t>
  </si>
  <si>
    <t xml:space="preserve">Loss carried forward - </t>
  </si>
  <si>
    <t>Where Commission Based  Player Revenue / ( Loss ) is a Loss,  this Loss will be carried forward and</t>
  </si>
  <si>
    <t>Less:  State Tax Credit re GST Schedule 6,  Item 21</t>
  </si>
  <si>
    <t xml:space="preserve">      ( Revenue Audit Manager )</t>
  </si>
  <si>
    <t>GGR 6 A</t>
  </si>
  <si>
    <t xml:space="preserve">SCHEDULE  SIX  ( ATTACHMENTS ) </t>
  </si>
  <si>
    <t>Page 1 of 2</t>
  </si>
  <si>
    <t>COMMISSION   BASED   PLAYERS</t>
  </si>
  <si>
    <t>Less:  Commission Based Player Chips Redeemed</t>
  </si>
  <si>
    <t xml:space="preserve">Less:  Commission Based Vouchers </t>
  </si>
  <si>
    <t xml:space="preserve">      ( No consideration was paid for these vouchers therefore not a gambling supply )</t>
  </si>
  <si>
    <t>Schedule Six Item 1</t>
  </si>
  <si>
    <t>Other amounts paid to Comm' Based Players  as per s.126-10(1)(b)</t>
  </si>
  <si>
    <t>Commission Payments to Domestic Programs</t>
  </si>
  <si>
    <t>Commission Payments to Turnover Programs</t>
  </si>
  <si>
    <t>Payments to Discount on Loss Programs</t>
  </si>
  <si>
    <t>Schedule Six Item 4</t>
  </si>
  <si>
    <t>ORDINARY  PLAYERS</t>
  </si>
  <si>
    <t>General Gaming Drop</t>
  </si>
  <si>
    <t>Less:  Total Cash Chips Redeemed</t>
  </si>
  <si>
    <t>Less:  Rapid Ticket-Out Payouts</t>
  </si>
  <si>
    <t>Less:  PokerPro Wat-Out Table Payouts</t>
  </si>
  <si>
    <t>Less:  Ordinary Players'  Gaming Vouchers</t>
  </si>
  <si>
    <t xml:space="preserve">   ( No consideration was paid for these vouchers</t>
  </si>
  <si>
    <t xml:space="preserve">            therefore there is not a gambling supply )</t>
  </si>
  <si>
    <t>Less:  Ordinary Players Cash Prizes paid  (GGR 5)</t>
  </si>
  <si>
    <t>Plus:  Net  Gaming Machine Revenue  (as per attached)</t>
  </si>
  <si>
    <t>Schedule Six Item 9</t>
  </si>
  <si>
    <t>Other amounts paid to Ord' Players  as per s.126-10(1)(b)</t>
  </si>
  <si>
    <t>Gaming Dispute Prizes paid to Ordinary Players</t>
  </si>
  <si>
    <t>Schedule Six Item 14</t>
  </si>
  <si>
    <t>Certified as true and correct  …………….…………………………. ( Revenue Audit Manager )</t>
  </si>
  <si>
    <t xml:space="preserve">SCHEDULE  SIX  (ATTACHMENTS ) </t>
  </si>
  <si>
    <t>Page 2 of 2</t>
  </si>
  <si>
    <t>GST  GAMING  MACHINE  REVENUE</t>
  </si>
  <si>
    <t>Dacom 6000  Turnover</t>
  </si>
  <si>
    <t>Total amounts wagered on Gaming Machines</t>
  </si>
  <si>
    <t>Less: Total Monetary Prizes paid</t>
  </si>
  <si>
    <t>Less: Bonus Jackpots (Free Credits to Players)</t>
  </si>
  <si>
    <t>(2)</t>
  </si>
  <si>
    <t>Dacom Machines Games Win Payouts</t>
  </si>
  <si>
    <t xml:space="preserve">Fixed Prize Jackpots </t>
  </si>
  <si>
    <t xml:space="preserve">Million Dollar Jackpots Paid </t>
  </si>
  <si>
    <t>Bonus Rewards</t>
  </si>
  <si>
    <t>Mega Money Level 1</t>
  </si>
  <si>
    <t>Mega Money Level 2</t>
  </si>
  <si>
    <t>Mega Money Level 3</t>
  </si>
  <si>
    <t>Mega Money Level 4</t>
  </si>
  <si>
    <t>Mega Money Level 5</t>
  </si>
  <si>
    <t>Mega Money Level 6</t>
  </si>
  <si>
    <t>Timeless Treasure</t>
  </si>
  <si>
    <t>VIP Car or Cash</t>
  </si>
  <si>
    <t xml:space="preserve">*Add: </t>
  </si>
  <si>
    <t>Variable Jackpots Paid</t>
  </si>
  <si>
    <t>Variable Jackpots Paid - Adjustment August '05</t>
  </si>
  <si>
    <t xml:space="preserve"> Total Monetary Prizes paid</t>
  </si>
  <si>
    <t>Net amounts waged for Gaming Machines</t>
  </si>
  <si>
    <t xml:space="preserve"> Certified as true and correct……………...………………………………………( Revenue Audit Manager )</t>
  </si>
  <si>
    <t xml:space="preserve"> 1. Includes Consolidation Prizes,  Extra Credits,  Free Credits and Other Bonus Issues</t>
  </si>
  <si>
    <t xml:space="preserve"> 2. Base Game Wins excluding Jackpots</t>
  </si>
  <si>
    <t xml:space="preserve"> 3. Cash Revenue deducted from System Based Turnover</t>
  </si>
  <si>
    <t>SCHEDULE  SIX</t>
  </si>
  <si>
    <t xml:space="preserve">COMPONENTS  OF  GLOBAL  GST  </t>
  </si>
  <si>
    <t>1</t>
  </si>
  <si>
    <t>Amounts wagered by Comm' Based Players,  less monetary prizes paid to Comm' Based Players</t>
  </si>
  <si>
    <t>2</t>
  </si>
  <si>
    <t>Comm' Based Players Bad Debts recovered</t>
  </si>
  <si>
    <t>3</t>
  </si>
  <si>
    <t>Total amounts wagered by Comm Based Players = 1 + 2</t>
  </si>
  <si>
    <t>4</t>
  </si>
  <si>
    <t xml:space="preserve">          Other amounts paid to Comm. Based Players  (see attached)</t>
  </si>
  <si>
    <t>5</t>
  </si>
  <si>
    <t xml:space="preserve">          Bad Debts written-off in respect to Comm Based Players</t>
  </si>
  <si>
    <t>6</t>
  </si>
  <si>
    <t xml:space="preserve">          Total other deductible payments to Comm' Based Players (i.e. =Item 4+ 5)</t>
  </si>
  <si>
    <t>7</t>
  </si>
  <si>
    <t xml:space="preserve">                                                                                                                     Sub-total = 3-6</t>
  </si>
  <si>
    <t>8</t>
  </si>
  <si>
    <t>GST Base for Commission Based Players</t>
  </si>
  <si>
    <t>9</t>
  </si>
  <si>
    <r>
      <t xml:space="preserve">Amounts wagered by  </t>
    </r>
    <r>
      <rPr>
        <b/>
        <sz val="10"/>
        <rFont val="Arial"/>
        <family val="2"/>
      </rPr>
      <t>Ordinary Players</t>
    </r>
    <r>
      <rPr>
        <b/>
        <sz val="7.5"/>
        <rFont val="Arial"/>
        <family val="2"/>
      </rPr>
      <t xml:space="preserve"> </t>
    </r>
    <r>
      <rPr>
        <sz val="10"/>
        <rFont val="Arial"/>
        <family val="2"/>
      </rPr>
      <t xml:space="preserve"> Less monetary prizes paid to </t>
    </r>
    <r>
      <rPr>
        <b/>
        <sz val="10"/>
        <rFont val="Arial"/>
        <family val="2"/>
      </rPr>
      <t>Ordinary Players</t>
    </r>
  </si>
  <si>
    <t>10</t>
  </si>
  <si>
    <t>Ordinary Players Bad Debts recovered</t>
  </si>
  <si>
    <t>11</t>
  </si>
  <si>
    <t>Total amounts wagered by Ordinary Players = 9 + 10</t>
  </si>
  <si>
    <t>12</t>
  </si>
  <si>
    <t xml:space="preserve">           Other amounts paid to Ordinary Players  (s.126-10(1)(b) )</t>
  </si>
  <si>
    <t>13</t>
  </si>
  <si>
    <t xml:space="preserve">           Bad Debts written-off in respect of Ordinary Players</t>
  </si>
  <si>
    <t>14</t>
  </si>
  <si>
    <t xml:space="preserve">           Total other deductible payments to Ordinary Players = 12 + 13</t>
  </si>
  <si>
    <t>15</t>
  </si>
  <si>
    <t xml:space="preserve"> Sub-total = 11 - 14</t>
  </si>
  <si>
    <t>16</t>
  </si>
  <si>
    <t xml:space="preserve"> GST base for Ordinary Players = 15</t>
  </si>
  <si>
    <t>17</t>
  </si>
  <si>
    <t>Sub-total for all players = 8 + 16</t>
  </si>
  <si>
    <t>18</t>
  </si>
  <si>
    <t>Carried forward losses  (s.126-15)</t>
  </si>
  <si>
    <t>19</t>
  </si>
  <si>
    <t>Other adjustments (s.126-5(2) )</t>
  </si>
  <si>
    <t>20</t>
  </si>
  <si>
    <t>Global GSTR base attributable to all players = 17-18+19</t>
  </si>
  <si>
    <t>21</t>
  </si>
  <si>
    <t>Global GST attributable to all players = 1/11th  of 20.  (only if 20.&gt;0 otherwise Zero)</t>
  </si>
  <si>
    <t>22</t>
  </si>
  <si>
    <t>Global GST Adjustments (Clauses 22C.3  &amp;  22C.5)</t>
  </si>
  <si>
    <t xml:space="preserve">                                          For use in reconciling to period's pro forma</t>
  </si>
  <si>
    <t>23</t>
  </si>
  <si>
    <t xml:space="preserve">Losses to carry forward to next period = -20.  (only if 20. &lt; 0  otherwise Zero) </t>
  </si>
  <si>
    <t xml:space="preserve">                                          For use in reconciling to State tax credit</t>
  </si>
  <si>
    <t>24</t>
  </si>
  <si>
    <t>Losses to carry forward in respect of Comm Based Player activity</t>
  </si>
  <si>
    <t>25</t>
  </si>
  <si>
    <t>Losses to carry forward in respect of Ordinary Player activity</t>
  </si>
  <si>
    <t>26</t>
  </si>
  <si>
    <t>Other adjustments to carry forward in respect of Comm' Based Player Activity</t>
  </si>
  <si>
    <t>27</t>
  </si>
  <si>
    <t>Other adjustments to carry forward in respect of Ordinary Player Activity</t>
  </si>
  <si>
    <t>Please itemise and briefly explain all items included at (19) and (22) above in the space</t>
  </si>
  <si>
    <t>below: (or by way of Certified attachment)</t>
  </si>
  <si>
    <t>I certify that the amount included at (21) above is the amount that will be included in the GST Return</t>
  </si>
  <si>
    <t>to be lodged under Division 31 of the GST Act, as being the amount of Global GST calculated in</t>
  </si>
  <si>
    <t>accordance with Division 126 of the GST Act.</t>
  </si>
  <si>
    <t xml:space="preserve">                            Authorised  Officer                                                    Witnessing  Officer            </t>
  </si>
  <si>
    <t>Signed :______________________________                   Signed :_________________________________</t>
  </si>
  <si>
    <t xml:space="preserve">   Gaming Machine Revenue - Program Play</t>
  </si>
  <si>
    <t>GGR/6A</t>
  </si>
  <si>
    <t>GGR/7</t>
  </si>
  <si>
    <t>GGR/8</t>
  </si>
  <si>
    <t>GGR/9</t>
  </si>
  <si>
    <t>GGR/10</t>
  </si>
  <si>
    <t>GGR/6B</t>
  </si>
  <si>
    <t>MONTHLY SUMMARY OF TOTAL GAMING MACHINES  REVENUE</t>
  </si>
  <si>
    <t>MONTHLY SUMMARY OF GENERAL GAMING DROP</t>
  </si>
  <si>
    <t>MONTHLY SUMMARY OF POKERPRO  WAT- Out  TABLE  PAYOUTS</t>
  </si>
  <si>
    <r>
      <t>MONTHLY SUMMARY OF</t>
    </r>
    <r>
      <rPr>
        <b/>
        <u/>
        <sz val="10"/>
        <color indexed="12"/>
        <rFont val="Arial"/>
        <family val="2"/>
      </rPr>
      <t xml:space="preserve"> NON-PROGRAM</t>
    </r>
    <r>
      <rPr>
        <b/>
        <u/>
        <sz val="10"/>
        <rFont val="Arial"/>
        <family val="2"/>
      </rPr>
      <t xml:space="preserve"> BASED GAMING MACHINES  REVENUE</t>
    </r>
  </si>
  <si>
    <t>Certified as true and correct ........................................... ( Revenue Audit Manager )</t>
  </si>
  <si>
    <t>Certified as true and correct .............................................( Revenue Audit Manager )</t>
  </si>
  <si>
    <t xml:space="preserve">   For GST purposes the Total Commission paid is reduced by the amount paid to the Junkets. </t>
  </si>
  <si>
    <t>Less:</t>
  </si>
  <si>
    <t xml:space="preserve"> RAPID GAMING TICKETS</t>
  </si>
  <si>
    <t>per  MAIN BANK</t>
  </si>
  <si>
    <t xml:space="preserve"> TOUCHBET  TICKETS</t>
  </si>
  <si>
    <t>FULLY AUTOMATED TG's</t>
  </si>
  <si>
    <t xml:space="preserve"> RAPID GAMING TICKETS REDEEMED</t>
  </si>
  <si>
    <t xml:space="preserve"> TOUCHBET TICKETS REDEEMED</t>
  </si>
  <si>
    <t xml:space="preserve"> FULLY AUTOMATED TABLE GAMES PAYOUTS</t>
  </si>
  <si>
    <t>Gaming Machine Non-Program Player Taxes and Community Benefit Levy</t>
  </si>
  <si>
    <t xml:space="preserve">Gaming Machine Revenue - Non Program Play </t>
  </si>
  <si>
    <t>Gaming Machine Revenue - Non-Program Play</t>
  </si>
  <si>
    <r>
      <t>Less:</t>
    </r>
    <r>
      <rPr>
        <b/>
        <sz val="11"/>
        <rFont val="Arial"/>
        <family val="2"/>
      </rPr>
      <t xml:space="preserve"> Total Sums paid out as Winnings</t>
    </r>
  </si>
  <si>
    <t>Commission Payments to Gaming Machines Comm' Program Players</t>
  </si>
  <si>
    <t>Gaming Dispute Prizes Paid to Comm' Based Patrons</t>
  </si>
  <si>
    <t>redeemed</t>
  </si>
  <si>
    <t>at EGM and TRT Devices</t>
  </si>
  <si>
    <t>(1)</t>
  </si>
  <si>
    <t xml:space="preserve">           (Refer to Attached Schedule)</t>
  </si>
  <si>
    <r>
      <t xml:space="preserve">MONTHLY SUMMARY OF </t>
    </r>
    <r>
      <rPr>
        <b/>
        <u/>
        <sz val="10"/>
        <color indexed="12"/>
        <rFont val="Arial"/>
        <family val="2"/>
      </rPr>
      <t>PROGRAM BASED</t>
    </r>
    <r>
      <rPr>
        <b/>
        <u/>
        <sz val="10"/>
        <rFont val="Arial"/>
        <family val="2"/>
      </rPr>
      <t xml:space="preserve"> GAMING MACHINES  REVENUE</t>
    </r>
    <r>
      <rPr>
        <b/>
        <u/>
        <sz val="12"/>
        <rFont val="Arial"/>
        <family val="2"/>
      </rPr>
      <t xml:space="preserve">  *</t>
    </r>
  </si>
  <si>
    <r>
      <t xml:space="preserve"> *</t>
    </r>
    <r>
      <rPr>
        <sz val="10"/>
        <rFont val="Arial"/>
        <family val="2"/>
      </rPr>
      <t xml:space="preserve">  Includes Minor Gaming Machines Revenue from players on Table Games Programs. </t>
    </r>
  </si>
  <si>
    <t>Gaming Promotions</t>
  </si>
  <si>
    <t>Note</t>
  </si>
  <si>
    <t>.</t>
  </si>
  <si>
    <t>MONTHLY SUMMARY OF  CASH - CHIPS REDEEMED</t>
  </si>
  <si>
    <t>Plus:  Adj to amount wagered - Redemption of Non-Gaming Loyalty Points</t>
  </si>
  <si>
    <t>GGR/7A</t>
  </si>
  <si>
    <t xml:space="preserve">COMMISSION - AUD </t>
  </si>
  <si>
    <t>NON-NEGOTIABLE - AUD</t>
  </si>
  <si>
    <r>
      <t>MONTHLY SUMMARY OF  COMMISSION BASED PLAYER DROP -</t>
    </r>
    <r>
      <rPr>
        <b/>
        <u/>
        <sz val="16"/>
        <rFont val="Arial"/>
        <family val="2"/>
      </rPr>
      <t xml:space="preserve"> AUD</t>
    </r>
  </si>
  <si>
    <r>
      <t>MONTHLY SUMMARY OF  COMMISSION BASED PLAYER DROP -</t>
    </r>
    <r>
      <rPr>
        <b/>
        <u/>
        <sz val="16"/>
        <rFont val="Arial"/>
        <family val="2"/>
      </rPr>
      <t xml:space="preserve"> HKD</t>
    </r>
  </si>
  <si>
    <t>GGR/7B</t>
  </si>
  <si>
    <t>GGR/8A</t>
  </si>
  <si>
    <r>
      <t xml:space="preserve">MONTHLY SUMMARY OF COMMISSION   BASED   PLAYER   CHIPS   REDEEMED - </t>
    </r>
    <r>
      <rPr>
        <b/>
        <u/>
        <sz val="16"/>
        <rFont val="Arial"/>
        <family val="2"/>
      </rPr>
      <t>AUD</t>
    </r>
  </si>
  <si>
    <r>
      <t xml:space="preserve">MONTHLY SUMMARY OF COMMISSION   BASED   PLAYER   CHIPS   REDEEMED - </t>
    </r>
    <r>
      <rPr>
        <b/>
        <u/>
        <sz val="16"/>
        <rFont val="Arial"/>
        <family val="2"/>
      </rPr>
      <t>HKD</t>
    </r>
  </si>
  <si>
    <t>GGR/8B</t>
  </si>
  <si>
    <t>MONTHLY SUMMARY OF COMMISSION   BASED   PLAYER   CHIPS   REDEEMED - CONSOLIDATED</t>
  </si>
  <si>
    <t>EXCHANGE RATE</t>
  </si>
  <si>
    <t>Note: HKD Drop is converted to AUD using the daily exchange rate</t>
  </si>
  <si>
    <t>HKD redeemed chips are converted to AUD using the daily exchange rate</t>
  </si>
  <si>
    <t>Commission Payments to Multi Currency Programs</t>
  </si>
  <si>
    <t>COMMISSION - AUD Equiv</t>
  </si>
  <si>
    <r>
      <t xml:space="preserve">COMMISSION - </t>
    </r>
    <r>
      <rPr>
        <b/>
        <sz val="8"/>
        <color indexed="10"/>
        <rFont val="Arial"/>
        <family val="2"/>
      </rPr>
      <t>HKD</t>
    </r>
  </si>
  <si>
    <t>REDEEMED - AUD Equiv</t>
  </si>
  <si>
    <t>CHIPS REDEEMED - AUD Equiv</t>
  </si>
  <si>
    <r>
      <t>REDEEMED -</t>
    </r>
    <r>
      <rPr>
        <b/>
        <sz val="8"/>
        <color indexed="10"/>
        <rFont val="Arial"/>
        <family val="2"/>
      </rPr>
      <t xml:space="preserve"> HKD</t>
    </r>
  </si>
  <si>
    <r>
      <t>CHIPS REDEEMED -</t>
    </r>
    <r>
      <rPr>
        <b/>
        <sz val="8"/>
        <color indexed="10"/>
        <rFont val="Arial"/>
        <family val="2"/>
      </rPr>
      <t xml:space="preserve"> HKD</t>
    </r>
  </si>
  <si>
    <t xml:space="preserve">                                                                                                                                                                        </t>
  </si>
  <si>
    <r>
      <t xml:space="preserve">NON-NEG - </t>
    </r>
    <r>
      <rPr>
        <b/>
        <sz val="8"/>
        <color indexed="10"/>
        <rFont val="Arial"/>
        <family val="2"/>
      </rPr>
      <t>HKD</t>
    </r>
  </si>
  <si>
    <t>NON-NEG - AUD Equiv</t>
  </si>
  <si>
    <t>AUD</t>
  </si>
  <si>
    <t>HKD</t>
  </si>
  <si>
    <r>
      <t xml:space="preserve">MONTHLY SUMMARY OF  COMMISSION BASED PLAYER DROP - </t>
    </r>
    <r>
      <rPr>
        <b/>
        <u/>
        <sz val="14"/>
        <rFont val="Arial"/>
        <family val="2"/>
      </rPr>
      <t>CONSOLIDATED</t>
    </r>
  </si>
  <si>
    <t xml:space="preserve">    </t>
  </si>
  <si>
    <t>Gaming Tax</t>
  </si>
  <si>
    <t>NON NEGS</t>
  </si>
  <si>
    <t>BUY IN</t>
  </si>
  <si>
    <t>TURNOVER</t>
  </si>
  <si>
    <t>HOURS</t>
  </si>
  <si>
    <t>ACTUAL WIN</t>
  </si>
  <si>
    <t>THEORETICAL</t>
  </si>
  <si>
    <t>WIN</t>
  </si>
  <si>
    <t>ROOM</t>
  </si>
  <si>
    <t>F&amp;B</t>
  </si>
  <si>
    <t>TRAVEL</t>
  </si>
  <si>
    <t>OTHER</t>
  </si>
  <si>
    <t>COMP</t>
  </si>
  <si>
    <t>EXPENSES</t>
  </si>
  <si>
    <t>VALUE</t>
  </si>
  <si>
    <t>COMMISSION</t>
  </si>
  <si>
    <t>PAID</t>
  </si>
  <si>
    <t>ACTUAL</t>
  </si>
  <si>
    <t>NET</t>
  </si>
  <si>
    <t xml:space="preserve">  VIP  PROGRAM EVALUATION REPORT</t>
  </si>
  <si>
    <t>Prepared and Certified as correct</t>
  </si>
  <si>
    <t xml:space="preserve">Verified   </t>
  </si>
  <si>
    <t xml:space="preserve">   Endorsed   </t>
  </si>
  <si>
    <t xml:space="preserve">     ( Chief  Financial  Officer )               </t>
  </si>
  <si>
    <r>
      <t xml:space="preserve">Name : </t>
    </r>
    <r>
      <rPr>
        <u/>
        <sz val="12"/>
        <rFont val="Arial"/>
        <family val="2"/>
      </rPr>
      <t xml:space="preserve"> Alan McGregor                                         </t>
    </r>
    <r>
      <rPr>
        <sz val="12"/>
        <rFont val="Arial"/>
        <family val="2"/>
      </rPr>
      <t xml:space="preserve">                   Name:__________________________________</t>
    </r>
  </si>
  <si>
    <r>
      <t xml:space="preserve">Position :  </t>
    </r>
    <r>
      <rPr>
        <u/>
        <sz val="12"/>
        <rFont val="Arial"/>
        <family val="2"/>
      </rPr>
      <t xml:space="preserve">CFO                                                         </t>
    </r>
    <r>
      <rPr>
        <sz val="12"/>
        <rFont val="Arial"/>
        <family val="2"/>
      </rPr>
      <t xml:space="preserve">                 Position_________________________________</t>
    </r>
  </si>
  <si>
    <t xml:space="preserve">    Add:  VCGLR Adjustment</t>
  </si>
  <si>
    <t xml:space="preserve">    *Add:  VCGLR Adjustment</t>
  </si>
  <si>
    <t xml:space="preserve">    Add:  VCGLR Jackpot Adjustment </t>
  </si>
  <si>
    <t xml:space="preserve"> VCGLR Jackpot Adjustment </t>
  </si>
  <si>
    <t>(3)</t>
  </si>
  <si>
    <t>Carded Lucky Time Adjustments</t>
  </si>
  <si>
    <t>Please itemise and briefly explain all items included at (19) and (22) above in the space below: (or by way of Certified attachment)</t>
  </si>
  <si>
    <t>I certify that the amount included at (21) above is the amount that will be included in the GST Return to be lodged under Division 31 of the GST Act, as being the amount of Global GST calculated in accordance with Division 126 of the GST Act.</t>
  </si>
  <si>
    <t>Amounts wagered by CBP less monetary prizes paid to CBPs</t>
  </si>
  <si>
    <t>CBP Bad Debts recovered</t>
  </si>
  <si>
    <t>Total amounts wagered by CBPs = 1 + 2</t>
  </si>
  <si>
    <t>Bad Debts written-off in respect to CBPs</t>
  </si>
  <si>
    <t>Sub-total = 3 - 6</t>
  </si>
  <si>
    <t>Total other deductible payments to CBPs = 4 + 5</t>
  </si>
  <si>
    <t>GST Base for Ordinary Players</t>
  </si>
  <si>
    <t>OP Bad Debts recovered</t>
  </si>
  <si>
    <t>Total amounts wagered by OPs = 9 + 10</t>
  </si>
  <si>
    <t>Total other deductible payments to OPs = 12 + 13</t>
  </si>
  <si>
    <t>Losses to carry forward in respect of CBP activity</t>
  </si>
  <si>
    <t>Losses to carry forward in respect of OP activity</t>
  </si>
  <si>
    <t>Other adjustments to carry forward in respect of CBP activity</t>
  </si>
  <si>
    <t>Other adjustment to carry forward in respect of OP activity</t>
  </si>
  <si>
    <t>Signed :</t>
  </si>
  <si>
    <t>Name :</t>
  </si>
  <si>
    <t xml:space="preserve">Position : </t>
  </si>
  <si>
    <t xml:space="preserve">                            Authorised  Officer                                                   </t>
  </si>
  <si>
    <t xml:space="preserve"> Witnessing  Officer            </t>
  </si>
  <si>
    <t>Alan McGregor</t>
  </si>
  <si>
    <t>Chief Financial Officer</t>
  </si>
  <si>
    <t>GST Base for All Players</t>
  </si>
  <si>
    <t>Carried Forward Losses (s. 126-15)</t>
  </si>
  <si>
    <t>Other Adjustments (s. 126-5(2))</t>
  </si>
  <si>
    <t>Global GST base attributable to all players = 17 - 18 + 19</t>
  </si>
  <si>
    <t>Global GST attributable to all players = 1/11th of 20 (only if 20 &gt; 0, otherwise zero)</t>
  </si>
  <si>
    <t>Global GST Adjustments (Clauses 22C.3 &amp; 22C.5)</t>
  </si>
  <si>
    <t>Losses to carry forward to next period = -20 (only if 20 &lt; 0, otherwise zero)</t>
  </si>
  <si>
    <t>SCHEDULE A</t>
  </si>
  <si>
    <r>
      <rPr>
        <sz val="22"/>
        <rFont val="Arial"/>
        <family val="2"/>
      </rPr>
      <t>Gaming Dispute Prizes Paid</t>
    </r>
    <r>
      <rPr>
        <b/>
        <sz val="22"/>
        <rFont val="Arial"/>
        <family val="2"/>
      </rPr>
      <t xml:space="preserve"> </t>
    </r>
    <r>
      <rPr>
        <sz val="22"/>
        <rFont val="Arial"/>
        <family val="2"/>
      </rPr>
      <t>to</t>
    </r>
    <r>
      <rPr>
        <b/>
        <sz val="22"/>
        <rFont val="Arial"/>
        <family val="2"/>
      </rPr>
      <t xml:space="preserve"> Comm Based Patrons (VIP) </t>
    </r>
  </si>
  <si>
    <r>
      <rPr>
        <sz val="18"/>
        <rFont val="Arial"/>
        <family val="2"/>
      </rPr>
      <t xml:space="preserve">COMMISSION PYTS </t>
    </r>
    <r>
      <rPr>
        <b/>
        <sz val="18"/>
        <rFont val="Arial"/>
        <family val="2"/>
      </rPr>
      <t xml:space="preserve">- </t>
    </r>
    <r>
      <rPr>
        <b/>
        <sz val="22"/>
        <rFont val="Arial"/>
        <family val="2"/>
      </rPr>
      <t>DOMESTIC PLAYER PROGRAMS</t>
    </r>
  </si>
  <si>
    <r>
      <rPr>
        <sz val="18"/>
        <rFont val="Arial"/>
        <family val="2"/>
      </rPr>
      <t>COMMISSION PYTS</t>
    </r>
    <r>
      <rPr>
        <b/>
        <sz val="18"/>
        <rFont val="Arial"/>
        <family val="2"/>
      </rPr>
      <t>-</t>
    </r>
    <r>
      <rPr>
        <b/>
        <sz val="22"/>
        <rFont val="Arial"/>
        <family val="2"/>
      </rPr>
      <t xml:space="preserve"> TURNOVER/</t>
    </r>
    <r>
      <rPr>
        <b/>
        <sz val="20"/>
        <rFont val="Arial"/>
        <family val="2"/>
      </rPr>
      <t>INTL PLAYER PROGRAMS</t>
    </r>
  </si>
  <si>
    <t>(HKD TO AUD)</t>
  </si>
  <si>
    <r>
      <rPr>
        <sz val="22"/>
        <rFont val="Arial"/>
        <family val="2"/>
      </rPr>
      <t xml:space="preserve">Payment to Discount on Loss Programs- </t>
    </r>
    <r>
      <rPr>
        <b/>
        <sz val="22"/>
        <rFont val="Arial"/>
        <family val="2"/>
      </rPr>
      <t xml:space="preserve">DOMESTIC </t>
    </r>
  </si>
  <si>
    <r>
      <t>Payment to Discount on Loss Programs-</t>
    </r>
    <r>
      <rPr>
        <b/>
        <sz val="22"/>
        <rFont val="Arial"/>
        <family val="2"/>
      </rPr>
      <t xml:space="preserve"> INTERNATIONAL</t>
    </r>
  </si>
  <si>
    <r>
      <rPr>
        <sz val="22"/>
        <rFont val="Arial"/>
        <family val="2"/>
      </rPr>
      <t xml:space="preserve">Gaming Dispute Prizes Paid to </t>
    </r>
    <r>
      <rPr>
        <b/>
        <sz val="22"/>
        <rFont val="Arial"/>
        <family val="2"/>
      </rPr>
      <t>ORDINARY PLAYERS</t>
    </r>
  </si>
  <si>
    <r>
      <t>COMMISSION PYTS TO GAMING MACHINES PROGRAMS-</t>
    </r>
    <r>
      <rPr>
        <b/>
        <sz val="18"/>
        <rFont val="Arial"/>
        <family val="2"/>
      </rPr>
      <t xml:space="preserve"> DOMESTIC</t>
    </r>
  </si>
  <si>
    <r>
      <t>COMMISSION PYTS TO GAMING MACHINES PROGRAMS-</t>
    </r>
    <r>
      <rPr>
        <b/>
        <sz val="18"/>
        <rFont val="Arial"/>
        <family val="2"/>
      </rPr>
      <t xml:space="preserve"> INTERNATIONAL</t>
    </r>
  </si>
  <si>
    <r>
      <rPr>
        <sz val="18"/>
        <rFont val="Arial"/>
        <family val="2"/>
      </rPr>
      <t>GAMING</t>
    </r>
    <r>
      <rPr>
        <b/>
        <sz val="18"/>
        <rFont val="Arial"/>
        <family val="2"/>
      </rPr>
      <t xml:space="preserve">- </t>
    </r>
    <r>
      <rPr>
        <b/>
        <sz val="22"/>
        <rFont val="Arial"/>
        <family val="2"/>
      </rPr>
      <t>MONTHLY PROMOTIONS</t>
    </r>
  </si>
  <si>
    <t>Links to "Commission Payouts"</t>
  </si>
  <si>
    <t>Manual Input as per exisiting process</t>
  </si>
  <si>
    <t>Other amounts paid to CBPs (e.g. commissions)</t>
  </si>
  <si>
    <t>Amounts wagered by OPs less monetary prizes paid to OPs</t>
  </si>
  <si>
    <t>Bad Debts written-off in respect of OPs</t>
  </si>
  <si>
    <t xml:space="preserve">  MGR DATE   2013</t>
  </si>
  <si>
    <t xml:space="preserve">    PATRON'S NAME </t>
  </si>
  <si>
    <t>PATRON ACCOUNT NO.</t>
  </si>
  <si>
    <t xml:space="preserve"> VOUCHER    SERIAL NO.</t>
  </si>
  <si>
    <t>mgr</t>
  </si>
  <si>
    <t>Total</t>
  </si>
  <si>
    <t>*</t>
  </si>
  <si>
    <t>GRAND TOTAL</t>
  </si>
  <si>
    <t>Links to "GGR 7", "GGR 8" &amp; "CBPC"</t>
  </si>
  <si>
    <t xml:space="preserve">SCHEDULE  SIX  (ATTACHMENTS) </t>
  </si>
  <si>
    <t>Page 1 of 1</t>
  </si>
  <si>
    <t>Every month</t>
  </si>
  <si>
    <t>*Add VCGR Adjustment</t>
  </si>
  <si>
    <t>total amounts wagered on Gaming Machines</t>
  </si>
  <si>
    <t>Less Total Monetary Prizes paid</t>
  </si>
  <si>
    <t>Less Bonus Jackpots (Free Credits to Players)</t>
  </si>
  <si>
    <t>*Add VCGR adjustment</t>
  </si>
  <si>
    <t>Million Dollar Jackpots paid</t>
  </si>
  <si>
    <t>REMEMBER TO ADD ANY VIP CAR OR CASH</t>
  </si>
  <si>
    <t>*Add VCGR Jackpot adjustment</t>
  </si>
  <si>
    <t>Remember to up-date this link too!!</t>
  </si>
  <si>
    <t>Net amounts for Gaming Machines</t>
  </si>
  <si>
    <t>Certified as true and correct………………………...……………………………………….. Finance Manager, Gaming Machines</t>
  </si>
  <si>
    <t>1.Includes Consolidation prizes, Extra Credits, Free Credits and Other Bonus issues</t>
  </si>
  <si>
    <t>2.Base game wins excluding Jackpots</t>
  </si>
  <si>
    <t>3.Cash revenue deducted from system based turnover</t>
  </si>
  <si>
    <t>Total Points Per Original  Data</t>
  </si>
  <si>
    <t>Total Points Per Below</t>
  </si>
  <si>
    <t>this equals the breakdown of total points just not the report "total"?  - GM 030412</t>
  </si>
  <si>
    <t>Variance</t>
  </si>
  <si>
    <t>"unknown location"</t>
  </si>
  <si>
    <t>revised variance</t>
  </si>
  <si>
    <t>Loc Redeemed</t>
  </si>
  <si>
    <t xml:space="preserve">Point Earned Dept </t>
  </si>
  <si>
    <t>Point Earned Dept</t>
  </si>
  <si>
    <t>Points</t>
  </si>
  <si>
    <t>Point value</t>
  </si>
  <si>
    <t>FULLY AUTOMATED TABLE GA</t>
  </si>
  <si>
    <t>OAK ROOM</t>
  </si>
  <si>
    <t>TG - LOYALTY CLUB PROGRA</t>
  </si>
  <si>
    <t>WESTERN END TABLES</t>
  </si>
  <si>
    <t>TG-TACTICAL DIRECT MAIL</t>
  </si>
  <si>
    <t>GM LOYALTY PROGRAM(DO NO</t>
  </si>
  <si>
    <t>GM LOYALTY DIRECT MAIL</t>
  </si>
  <si>
    <t>GM LOYALTY PROMOTIONAL</t>
  </si>
  <si>
    <t>GAMING MACHINES - NON-GA</t>
  </si>
  <si>
    <t>MARKETING OPERATIONS</t>
  </si>
  <si>
    <t>SANTE - FOH</t>
  </si>
  <si>
    <t>MARGOS</t>
  </si>
  <si>
    <t>TIATO - FOH</t>
  </si>
  <si>
    <t>SHO NOODLE BAR</t>
  </si>
  <si>
    <t>Emporio della pasta FOH</t>
  </si>
  <si>
    <t>CONSERVATORY - FOH</t>
  </si>
  <si>
    <t>THE PUB</t>
  </si>
  <si>
    <t>LUCKY BAR</t>
  </si>
  <si>
    <t>PUNTERS BAR</t>
  </si>
  <si>
    <t>LAS VEGAS BAR</t>
  </si>
  <si>
    <t>CAFE CORSO</t>
  </si>
  <si>
    <t>Crown Newsagency</t>
  </si>
  <si>
    <t>VIP-NEW TABLE REWARDS 03</t>
  </si>
  <si>
    <t>CROWN TOWERS HOTEL</t>
  </si>
  <si>
    <t>PROMENADE HOTEL</t>
  </si>
  <si>
    <t>HOTEL NON GAMING</t>
  </si>
  <si>
    <t>ROCK POOL</t>
  </si>
  <si>
    <t>BACIS</t>
  </si>
  <si>
    <t>SUNGLASS HUT</t>
  </si>
  <si>
    <t>CERVO</t>
  </si>
  <si>
    <t>FOOD COURT - 8 THE LOT</t>
  </si>
  <si>
    <t>FOOD COURT - CALATRAVA</t>
  </si>
  <si>
    <t>FOOD COURT - THINK ASIA</t>
  </si>
  <si>
    <t>FOOD COURT - SHARK FIN</t>
  </si>
  <si>
    <t>MCDONALDS</t>
  </si>
  <si>
    <t>KFC</t>
  </si>
  <si>
    <t>GUESS LIFESTYLE</t>
  </si>
  <si>
    <t>FCUK LIFESTYLE</t>
  </si>
  <si>
    <t>PETER ALEXANDER</t>
  </si>
  <si>
    <t>G STAR RAW</t>
  </si>
  <si>
    <t>M9 LASER WARS</t>
  </si>
  <si>
    <t>WITCHERY LIFESTYLE</t>
  </si>
  <si>
    <t>FOOD COURT - LITTLE INDI</t>
  </si>
  <si>
    <t>SUBWAY</t>
  </si>
  <si>
    <t>LOBBY SHOP</t>
  </si>
  <si>
    <t>ROOMSERVICE - FOH</t>
  </si>
  <si>
    <t>MINI-BAR FOH</t>
  </si>
  <si>
    <t>RETAIL ADMINSTRATION</t>
  </si>
  <si>
    <t>ORIENT EXPRESS</t>
  </si>
  <si>
    <t>GM VIP PROGRAM TACTICAL</t>
  </si>
  <si>
    <t>MAHOGANY TABLES</t>
  </si>
  <si>
    <t>SILKS - FOH</t>
  </si>
  <si>
    <t>KOKO - FOH</t>
  </si>
  <si>
    <t>VIP Bar</t>
  </si>
  <si>
    <t>Crown Signature Club</t>
  </si>
  <si>
    <t>THE MERRYWELL</t>
  </si>
  <si>
    <t>COTTA</t>
  </si>
  <si>
    <t>MINGS - FOH</t>
  </si>
  <si>
    <t>Kitchen Work Shop FOH</t>
  </si>
  <si>
    <t>ACES BUFFET - FOH</t>
  </si>
  <si>
    <t>Cantina Dell Emporio BOH</t>
  </si>
  <si>
    <t>ALEXANDERS DIVAN</t>
  </si>
  <si>
    <t>BANQUETS - FOH</t>
  </si>
  <si>
    <t>NOBU RESTAURANT</t>
  </si>
  <si>
    <t>VELVET BAR</t>
  </si>
  <si>
    <t>Metropol Rooms</t>
  </si>
  <si>
    <t>THE WAITING ROOM</t>
  </si>
  <si>
    <t>SPICE TEMPLE</t>
  </si>
  <si>
    <t>FOOD COURT - ISEYA</t>
  </si>
  <si>
    <t>LUCKY CHAN</t>
  </si>
  <si>
    <t>BURBERRY</t>
  </si>
  <si>
    <t>VILLAGE CINEMAS</t>
  </si>
  <si>
    <t>OLRIK</t>
  </si>
  <si>
    <t>ZU SHOES</t>
  </si>
  <si>
    <t>FOREVER NEW</t>
  </si>
  <si>
    <t>MAZE</t>
  </si>
  <si>
    <t>ATLANTIC</t>
  </si>
  <si>
    <t>OYSTER BAR</t>
  </si>
  <si>
    <t>SABA</t>
  </si>
  <si>
    <t>MIMCO</t>
  </si>
  <si>
    <t>NEW AGENCY</t>
  </si>
  <si>
    <t>GM TECHNICAL</t>
  </si>
  <si>
    <t>MESH FOH</t>
  </si>
  <si>
    <t>GM VIP PROGRAM PLAYER DE</t>
  </si>
  <si>
    <t>BREEZES - FOH</t>
  </si>
  <si>
    <t>NUMBER 8</t>
  </si>
  <si>
    <t>JOKERS - FOH</t>
  </si>
  <si>
    <t>Metropol Restaurant</t>
  </si>
  <si>
    <t>Metropol Issima Spa</t>
  </si>
  <si>
    <t>BISTRO GUILLAUME</t>
  </si>
  <si>
    <t>HARROLDS</t>
  </si>
  <si>
    <t>FOOD COURT - IL POMODORO</t>
  </si>
  <si>
    <t>RHODES N BECKETT</t>
  </si>
  <si>
    <t>BULGARI</t>
  </si>
  <si>
    <t>CAGE</t>
  </si>
  <si>
    <t>TG-VIP PROG, PLAYER DEVE</t>
  </si>
  <si>
    <t>BACCARAT BAR</t>
  </si>
  <si>
    <t>Metropol Mini Bar</t>
  </si>
  <si>
    <t>CRYSTAL CLUB (300)</t>
  </si>
  <si>
    <t>CONFERENCE OPS</t>
  </si>
  <si>
    <t>GUESS</t>
  </si>
  <si>
    <t>COMMISSION - DOMESTIC</t>
  </si>
  <si>
    <t>TABLES GAMES - NON-GAMIN</t>
  </si>
  <si>
    <t>JJS CHAMPAGNE BAR - FOH</t>
  </si>
  <si>
    <t>JACKPOT BAR</t>
  </si>
  <si>
    <t>SPORTS BAR</t>
  </si>
  <si>
    <t>CROWN SPA</t>
  </si>
  <si>
    <t>HOTEL MINIBAR (PROMENADE</t>
  </si>
  <si>
    <t>WITCHERY</t>
  </si>
  <si>
    <t>FCUK</t>
  </si>
  <si>
    <t>VERSACE</t>
  </si>
  <si>
    <t>THE DEN</t>
  </si>
  <si>
    <t>OMEGA</t>
  </si>
  <si>
    <t>CROWN CLUB</t>
  </si>
  <si>
    <t>GAMING MACHINES MARKETIN</t>
  </si>
  <si>
    <t>DOUBLE-UP BAR</t>
  </si>
  <si>
    <t>Teak/Vip Slots Bar FOH</t>
  </si>
  <si>
    <t>LIVE</t>
  </si>
  <si>
    <t>THE DECK</t>
  </si>
  <si>
    <t>Metropol  28 LOUNGE</t>
  </si>
  <si>
    <t>FINANCE ADMINSTRATION</t>
  </si>
  <si>
    <t>PROMENADE ROOM SERVICE F</t>
  </si>
  <si>
    <t>AUTOMATIC</t>
  </si>
  <si>
    <t>GAMING MACHINES - GALLER</t>
  </si>
  <si>
    <t>REGULAR TABLES 1.2.98</t>
  </si>
  <si>
    <t>TG-LOYALTY CLUB,TACTICAL</t>
  </si>
  <si>
    <t>VIP SLOTS</t>
  </si>
  <si>
    <t>RIVERSIDE SLOTS</t>
  </si>
  <si>
    <t>COMMON ROOM</t>
  </si>
  <si>
    <t>GEORGES - FOH</t>
  </si>
  <si>
    <t>Odeon Bar</t>
  </si>
  <si>
    <t>SNACK BAR 5 (LEVEL 1-DIC</t>
  </si>
  <si>
    <t>FOOD COURT - MEDITERRANE</t>
  </si>
  <si>
    <t>CALVIN KLEIN JEANS</t>
  </si>
  <si>
    <t>NINE WEST</t>
  </si>
  <si>
    <t>RAOUL</t>
  </si>
  <si>
    <t>FREE</t>
  </si>
  <si>
    <t>TABLE GAMES - TECHNICAL</t>
  </si>
  <si>
    <t>VIP TABLES 1.2.98</t>
  </si>
  <si>
    <t>KINGS BUFFET - FOH</t>
  </si>
  <si>
    <t>BRASSERIE</t>
  </si>
  <si>
    <t>THAI - FOH</t>
  </si>
  <si>
    <t>CLUB 23 F&amp;B</t>
  </si>
  <si>
    <t>CARNIVAL BAR</t>
  </si>
  <si>
    <t>BAR 88</t>
  </si>
  <si>
    <t>CHAMPIONS BAR</t>
  </si>
  <si>
    <t>TONIC</t>
  </si>
  <si>
    <t>WATERFRONT</t>
  </si>
  <si>
    <t>LOUIS VUITTON</t>
  </si>
  <si>
    <t>POLITIX LIFESTYLE</t>
  </si>
  <si>
    <t>THE CHOCOLATE BOX</t>
  </si>
  <si>
    <t>KING PIN</t>
  </si>
  <si>
    <t>MPLY</t>
  </si>
  <si>
    <t>AUSTRALIAN/ASIAN TABLES</t>
  </si>
  <si>
    <t>VIPSLOTS - NON-GAMING EA</t>
  </si>
  <si>
    <t>CLOAK ROOM</t>
  </si>
  <si>
    <t>KRISPY KREME</t>
  </si>
  <si>
    <t>Total Coupons / CBVs per AMGR</t>
  </si>
  <si>
    <t>Less: Mutli-terminal (MT) Ticket Ins per AMGR</t>
  </si>
  <si>
    <t>Links to "GGR 1", "GGR 3", "GGR 9", "GST GM Revenue", "Non-Gaming Loyality Points" &amp; "OP Gaming Vouchers"</t>
  </si>
  <si>
    <t>Less: Comm Based Chip Vouchers</t>
  </si>
  <si>
    <t>Revenue Audit Manager</t>
  </si>
  <si>
    <t>Edwin Aquino</t>
  </si>
  <si>
    <t>Other amounts paid to Ops (e.g. gaming promotions) (s. 126-10(1)(b))</t>
  </si>
  <si>
    <t>Preparer:</t>
  </si>
  <si>
    <t xml:space="preserve">Reviewer: </t>
  </si>
  <si>
    <t>ZHAO, HUI</t>
  </si>
  <si>
    <t>3009225</t>
  </si>
  <si>
    <t>901380</t>
  </si>
  <si>
    <t>HU, YUTONG</t>
  </si>
  <si>
    <t>2445377</t>
  </si>
  <si>
    <t>901156</t>
  </si>
  <si>
    <t xml:space="preserve">CHEN, JIHONG  </t>
  </si>
  <si>
    <t>2137276</t>
  </si>
  <si>
    <t>900558</t>
  </si>
  <si>
    <t>900559</t>
  </si>
  <si>
    <t>900560</t>
  </si>
  <si>
    <t>900561</t>
  </si>
  <si>
    <t>900562</t>
  </si>
  <si>
    <t>900563</t>
  </si>
  <si>
    <t>900564</t>
  </si>
  <si>
    <t>900565</t>
  </si>
  <si>
    <t>900566</t>
  </si>
  <si>
    <t>900567</t>
  </si>
  <si>
    <t>900568</t>
  </si>
  <si>
    <t xml:space="preserve">WONG, WAI SHEUNG </t>
  </si>
  <si>
    <t>2937804</t>
  </si>
  <si>
    <t>900569</t>
  </si>
  <si>
    <t>900570</t>
  </si>
  <si>
    <t>900571</t>
  </si>
  <si>
    <t>900572</t>
  </si>
  <si>
    <t>901381</t>
  </si>
  <si>
    <t xml:space="preserve">TRUONG, TU PHUONG  </t>
  </si>
  <si>
    <t>829729</t>
  </si>
  <si>
    <t>901157</t>
  </si>
  <si>
    <t>901158</t>
  </si>
  <si>
    <t xml:space="preserve">GIUNTA, FRANK  </t>
  </si>
  <si>
    <t>94619</t>
  </si>
  <si>
    <t>901159</t>
  </si>
  <si>
    <t>901160</t>
  </si>
  <si>
    <t>900215</t>
  </si>
  <si>
    <t xml:space="preserve">CHEW, KIM H </t>
  </si>
  <si>
    <t>TRAN, DINH HUE</t>
  </si>
  <si>
    <t>WONG, SEE MUN SAMMY</t>
  </si>
  <si>
    <t>00901161</t>
  </si>
  <si>
    <t>TEJA, THE IRAWAN</t>
  </si>
  <si>
    <t>901165</t>
  </si>
  <si>
    <t>901166</t>
  </si>
  <si>
    <t>901167</t>
  </si>
  <si>
    <t>TJIE, MOHER</t>
  </si>
  <si>
    <t>901168</t>
  </si>
  <si>
    <t>901169</t>
  </si>
  <si>
    <t>901170</t>
  </si>
  <si>
    <t xml:space="preserve">TIAN, DI </t>
  </si>
  <si>
    <t>1026590</t>
  </si>
  <si>
    <t>900556</t>
  </si>
  <si>
    <t xml:space="preserve">SONG, ZEZHAI </t>
  </si>
  <si>
    <t>900573</t>
  </si>
  <si>
    <t>900574</t>
  </si>
  <si>
    <t>KIM, JONATHAN</t>
  </si>
  <si>
    <t>1938581</t>
  </si>
  <si>
    <t>901173</t>
  </si>
  <si>
    <t xml:space="preserve">HENDARTO, HALIM </t>
  </si>
  <si>
    <t>275852</t>
  </si>
  <si>
    <t>901171</t>
  </si>
  <si>
    <t>901172</t>
  </si>
  <si>
    <t xml:space="preserve">ONG, KHAY SOON </t>
  </si>
  <si>
    <t>1203073</t>
  </si>
  <si>
    <t>901137</t>
  </si>
  <si>
    <t>YU, EDOMUND</t>
  </si>
  <si>
    <t>659104</t>
  </si>
  <si>
    <t>901174</t>
  </si>
  <si>
    <t>901175</t>
  </si>
  <si>
    <t>901176</t>
  </si>
  <si>
    <t>901177</t>
  </si>
  <si>
    <t>LEE, SIU YIN</t>
  </si>
  <si>
    <t>ZHANG, LINFA</t>
  </si>
  <si>
    <t xml:space="preserve">CHEUNG, YU PING </t>
  </si>
  <si>
    <t>902422</t>
  </si>
  <si>
    <t>902423</t>
  </si>
  <si>
    <t>902424</t>
  </si>
  <si>
    <t xml:space="preserve">LIN, XIANG </t>
  </si>
  <si>
    <t>2749877</t>
  </si>
  <si>
    <t>901383</t>
  </si>
  <si>
    <t>JONG. KIM TENG</t>
  </si>
  <si>
    <t>2632606</t>
  </si>
  <si>
    <t>902425</t>
  </si>
  <si>
    <r>
      <t xml:space="preserve">TOTAL COMM'N BASED CHIP VOUCHERS </t>
    </r>
    <r>
      <rPr>
        <b/>
        <sz val="11"/>
        <rFont val="Arial"/>
        <family val="2"/>
      </rPr>
      <t>(as per MBVchr - SUMMARY) OCTOBER</t>
    </r>
    <r>
      <rPr>
        <b/>
        <sz val="11"/>
        <color rgb="FFFF0000"/>
        <rFont val="Arial"/>
        <family val="2"/>
      </rPr>
      <t xml:space="preserve"> 2013</t>
    </r>
  </si>
  <si>
    <t xml:space="preserve">      LESS:   1st of OCTOBER '13 (as per SUMMARY)</t>
  </si>
  <si>
    <r>
      <t xml:space="preserve">      PLUS:   1st of NOVEMBER '13 </t>
    </r>
    <r>
      <rPr>
        <b/>
        <sz val="11"/>
        <color indexed="10"/>
        <rFont val="Arial"/>
        <family val="2"/>
      </rPr>
      <t>(as per MBVchr - 1st Day Next Month)</t>
    </r>
  </si>
  <si>
    <t>534189</t>
  </si>
  <si>
    <t>Loyalty Program -Extra Credits</t>
  </si>
  <si>
    <t>40001005</t>
  </si>
  <si>
    <t>MATCHPLY</t>
  </si>
  <si>
    <t>40001006</t>
  </si>
  <si>
    <t>40001008</t>
  </si>
  <si>
    <t>COLOSSEUM ROOM</t>
  </si>
  <si>
    <t>40001011</t>
  </si>
  <si>
    <t>40001012</t>
  </si>
  <si>
    <t>40001013</t>
  </si>
  <si>
    <t>SPORTS CASINO</t>
  </si>
  <si>
    <t>40001014</t>
  </si>
  <si>
    <t>40001016</t>
  </si>
  <si>
    <t>40001018</t>
  </si>
  <si>
    <t>40001019</t>
  </si>
  <si>
    <t>40001050</t>
  </si>
  <si>
    <t>40001052</t>
  </si>
  <si>
    <t>40001060</t>
  </si>
  <si>
    <t>40001061</t>
  </si>
  <si>
    <t>40001062</t>
  </si>
  <si>
    <t>40001063</t>
  </si>
  <si>
    <t>40001064</t>
  </si>
  <si>
    <t>40001065</t>
  </si>
  <si>
    <t>40001066</t>
  </si>
  <si>
    <t>40001067</t>
  </si>
  <si>
    <t>40001068</t>
  </si>
  <si>
    <t>40001070</t>
  </si>
  <si>
    <t>40001075</t>
  </si>
  <si>
    <t>40001076</t>
  </si>
  <si>
    <t>40001081</t>
  </si>
  <si>
    <t>40001114</t>
  </si>
  <si>
    <t>40001115</t>
  </si>
  <si>
    <t>40010010</t>
  </si>
  <si>
    <t>40020015</t>
  </si>
  <si>
    <t>40020017</t>
  </si>
  <si>
    <t>SHOWROOM</t>
  </si>
  <si>
    <t>40020150</t>
  </si>
  <si>
    <t>40030052</t>
  </si>
  <si>
    <t>40030060</t>
  </si>
  <si>
    <t>40030061</t>
  </si>
  <si>
    <t>40030101</t>
  </si>
  <si>
    <t>40030111</t>
  </si>
  <si>
    <t>40030121</t>
  </si>
  <si>
    <t>40030131</t>
  </si>
  <si>
    <t>40030141</t>
  </si>
  <si>
    <t>40030143</t>
  </si>
  <si>
    <t>CHOPSTIX</t>
  </si>
  <si>
    <t>40030151</t>
  </si>
  <si>
    <t>40030153</t>
  </si>
  <si>
    <t>40030161</t>
  </si>
  <si>
    <t>40030171</t>
  </si>
  <si>
    <t>40030181</t>
  </si>
  <si>
    <t>40030191</t>
  </si>
  <si>
    <t>Cantina Dell Emporio FOH</t>
  </si>
  <si>
    <t>40030192</t>
  </si>
  <si>
    <t>40030201</t>
  </si>
  <si>
    <t>40030211</t>
  </si>
  <si>
    <t>40030215</t>
  </si>
  <si>
    <t>40030221</t>
  </si>
  <si>
    <t>40030231</t>
  </si>
  <si>
    <t>40030245</t>
  </si>
  <si>
    <t>40030261</t>
  </si>
  <si>
    <t>40030265</t>
  </si>
  <si>
    <t>40030275</t>
  </si>
  <si>
    <t>40030291</t>
  </si>
  <si>
    <t>40030301</t>
  </si>
  <si>
    <t>40030371</t>
  </si>
  <si>
    <t>40030381</t>
  </si>
  <si>
    <t>40030391</t>
  </si>
  <si>
    <t>40030401</t>
  </si>
  <si>
    <t>40030411</t>
  </si>
  <si>
    <t>40030421</t>
  </si>
  <si>
    <t>40030500</t>
  </si>
  <si>
    <t>40030505</t>
  </si>
  <si>
    <t>40030510</t>
  </si>
  <si>
    <t>40030515</t>
  </si>
  <si>
    <t>40030520</t>
  </si>
  <si>
    <t>40030525</t>
  </si>
  <si>
    <t>40030535</t>
  </si>
  <si>
    <t>40030542</t>
  </si>
  <si>
    <t>40030545</t>
  </si>
  <si>
    <t>40030555</t>
  </si>
  <si>
    <t>40030560</t>
  </si>
  <si>
    <t>40030565</t>
  </si>
  <si>
    <t>40030590</t>
  </si>
  <si>
    <t>40030595</t>
  </si>
  <si>
    <t>40030641</t>
  </si>
  <si>
    <t>40030675</t>
  </si>
  <si>
    <t>40030810</t>
  </si>
  <si>
    <t>40030820</t>
  </si>
  <si>
    <t>40030830</t>
  </si>
  <si>
    <t>40035065</t>
  </si>
  <si>
    <t>40035085</t>
  </si>
  <si>
    <t>40035090</t>
  </si>
  <si>
    <t>40081010</t>
  </si>
  <si>
    <t>40085215</t>
  </si>
  <si>
    <t>40085250</t>
  </si>
  <si>
    <t>40085270</t>
  </si>
  <si>
    <t>40088215</t>
  </si>
  <si>
    <t>40088270</t>
  </si>
  <si>
    <t>40088315</t>
  </si>
  <si>
    <t>40088391</t>
  </si>
  <si>
    <t>40089215</t>
  </si>
  <si>
    <t>40089250</t>
  </si>
  <si>
    <t>40089255</t>
  </si>
  <si>
    <t>40089278</t>
  </si>
  <si>
    <t>40089391</t>
  </si>
  <si>
    <t>40095001</t>
  </si>
  <si>
    <t>40095010</t>
  </si>
  <si>
    <t>40099001</t>
  </si>
  <si>
    <t>40099002</t>
  </si>
  <si>
    <t>40099003</t>
  </si>
  <si>
    <t>40099006</t>
  </si>
  <si>
    <t>40099014</t>
  </si>
  <si>
    <t>40099015</t>
  </si>
  <si>
    <t>40099019</t>
  </si>
  <si>
    <t>40099020</t>
  </si>
  <si>
    <t>40099021</t>
  </si>
  <si>
    <t>40099024</t>
  </si>
  <si>
    <t>40099028</t>
  </si>
  <si>
    <t>40099030</t>
  </si>
  <si>
    <t>POLITIX</t>
  </si>
  <si>
    <t>40099032</t>
  </si>
  <si>
    <t>40099033</t>
  </si>
  <si>
    <t>40099034</t>
  </si>
  <si>
    <t>40099035</t>
  </si>
  <si>
    <t>40099036</t>
  </si>
  <si>
    <t>40099037</t>
  </si>
  <si>
    <t>40099039</t>
  </si>
  <si>
    <t>40099040</t>
  </si>
  <si>
    <t>40099042</t>
  </si>
  <si>
    <t>40099045</t>
  </si>
  <si>
    <t>40099050</t>
  </si>
  <si>
    <t>40099056</t>
  </si>
  <si>
    <t>40099058</t>
  </si>
  <si>
    <t>40099088</t>
  </si>
  <si>
    <t>40099101</t>
  </si>
  <si>
    <t>40099102</t>
  </si>
  <si>
    <t>40099106</t>
  </si>
  <si>
    <t>40099109</t>
  </si>
  <si>
    <t>40099111</t>
  </si>
  <si>
    <t>40099112</t>
  </si>
  <si>
    <t>40099113</t>
  </si>
  <si>
    <t>40099115</t>
  </si>
  <si>
    <t>40099116</t>
  </si>
  <si>
    <t>THE PERFUME CONNECTION</t>
  </si>
  <si>
    <t>40099117</t>
  </si>
  <si>
    <t>40099118</t>
  </si>
  <si>
    <t>40099119</t>
  </si>
  <si>
    <t>40099120</t>
  </si>
  <si>
    <t>40099122</t>
  </si>
  <si>
    <t>40099123</t>
  </si>
  <si>
    <t>40099125</t>
  </si>
  <si>
    <t>40099126</t>
  </si>
  <si>
    <t>40099127</t>
  </si>
  <si>
    <t>40099132</t>
  </si>
  <si>
    <t>40099138</t>
  </si>
  <si>
    <t>40099140</t>
  </si>
  <si>
    <t>40099151</t>
  </si>
  <si>
    <t>40099152</t>
  </si>
  <si>
    <t>40099153</t>
  </si>
  <si>
    <t>40099171</t>
  </si>
  <si>
    <t>40099200</t>
  </si>
  <si>
    <t>40099206</t>
  </si>
  <si>
    <t>40099217</t>
  </si>
  <si>
    <t>40099225</t>
  </si>
  <si>
    <t>STAFF SHOP</t>
  </si>
  <si>
    <t>40099303</t>
  </si>
  <si>
    <t>40099304</t>
  </si>
  <si>
    <t>40099305</t>
  </si>
  <si>
    <t>40099320</t>
  </si>
  <si>
    <t>DISREGARD THE ABOVE DETAILS - CELL 206 IS A HARD CODED AMOUNT FROM CURRENT VOUCHER SPREAD SHEET</t>
  </si>
  <si>
    <t>Enter Redeemed Non-Gaming Loyalty Points here</t>
  </si>
  <si>
    <t>(Amount emailed by Michelle Brown x 11)</t>
  </si>
  <si>
    <t>Accounts Use Only</t>
  </si>
  <si>
    <t xml:space="preserve">Vendor No1569 </t>
  </si>
  <si>
    <t>Tax : Exempt / Excluded</t>
  </si>
  <si>
    <t>`</t>
  </si>
  <si>
    <t>Add: Multi-Terminal (MT) Electronic Coupons (Free Bets)</t>
  </si>
  <si>
    <t>Total Gaming Tax for the Month of March 2014</t>
  </si>
  <si>
    <t xml:space="preserve">        Plus  Super Tax </t>
  </si>
  <si>
    <t xml:space="preserve">   GGR6 less GGR6B   ( From 01/07/14 )   31.57%  of  Gaming  Revenue</t>
  </si>
  <si>
    <t>Name:</t>
  </si>
  <si>
    <t>Position</t>
  </si>
  <si>
    <t xml:space="preserve">   General Table Game Sums awarded as Winnings</t>
  </si>
  <si>
    <t>GGR 5</t>
  </si>
  <si>
    <r>
      <rPr>
        <sz val="22"/>
        <rFont val="Arial"/>
        <family val="2"/>
      </rPr>
      <t xml:space="preserve">Gaming  Prizes Manually Paid to </t>
    </r>
    <r>
      <rPr>
        <b/>
        <sz val="22"/>
        <rFont val="Arial"/>
        <family val="2"/>
      </rPr>
      <t>ORDINARY PLAYERS</t>
    </r>
  </si>
  <si>
    <t>Total Gaming Tax for the Month of November 2014</t>
  </si>
  <si>
    <t>Total Amount payable to the VCGLR</t>
  </si>
  <si>
    <t>(GGR  3+5+9)</t>
  </si>
  <si>
    <t>Without J/pot Contribution</t>
  </si>
  <si>
    <t>With J/pot Contribution</t>
  </si>
  <si>
    <t>Referred to Michelle as it’s a negative Revenue. (Ok to include in the calculation)</t>
  </si>
  <si>
    <t xml:space="preserve">  (Financial Controller )</t>
  </si>
  <si>
    <t>Matthew Luttick</t>
  </si>
  <si>
    <t>Financial Controller</t>
  </si>
  <si>
    <t>Less Counterfeits</t>
  </si>
  <si>
    <t>Ordinary Players Gaming Vouchers  August</t>
  </si>
  <si>
    <t>FOR  THE  MONTH  ENDED :   30 September  2018</t>
  </si>
  <si>
    <t>Total Gaming Tax for the Month of  September 2018</t>
  </si>
  <si>
    <t>COMMISSION PAYOUTS FOR THE MONTH OF September 2018</t>
  </si>
  <si>
    <t>COMMISSION BASED CHIP VOUCHERS DROPPED IN SEPTMEBER 2018</t>
  </si>
  <si>
    <r>
      <t xml:space="preserve"> TOTAL  COMM'N BASED CHIP VOUCHERS - September 2018  </t>
    </r>
    <r>
      <rPr>
        <b/>
        <sz val="11"/>
        <color indexed="10"/>
        <rFont val="Arial"/>
        <family val="2"/>
      </rPr>
      <t>(as per MGR)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</si>
</sst>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00_);[Red]&quot;$&quot;* \(#,##0.00\);_(&quot;$&quot;* &quot;-&quot;_);_(@_)"/>
    <numFmt numFmtId="166" formatCode="mmmm\-yy"/>
    <numFmt numFmtId="167" formatCode="_(&quot;$&quot;* #,##0.00_);[Red]\(&quot;$&quot;* \(#,##0.00\);_(&quot;$&quot;* &quot;-&quot;_);_(@_)"/>
    <numFmt numFmtId="168" formatCode="_-* #,##0.0000_-;\-* #,##0.0000_-;_-* &quot;-&quot;??_-;_-@_-"/>
    <numFmt numFmtId="169" formatCode="&quot;$&quot;#,##0.00"/>
    <numFmt numFmtId="170" formatCode="_-[$$-C09]* #,##0.00_-;\-[$$-C09]* #,##0.00_-;_-[$$-C09]* &quot;-&quot;??_-;_-@_-"/>
    <numFmt numFmtId="171" formatCode="_-&quot;$&quot;* #,##0_-;\-&quot;$&quot;* #,##0_-;_-&quot;$&quot;* &quot;-&quot;??_-;_-@_-"/>
    <numFmt numFmtId="172" formatCode="0.000%"/>
    <numFmt numFmtId="173" formatCode="_-&quot;$&quot;* #,##0.000_-;\-&quot;$&quot;* #,##0.000_-;_-&quot;$&quot;* &quot;-&quot;??_-;_-@_-"/>
    <numFmt numFmtId="174" formatCode="0.00&quot;  &quot;"/>
    <numFmt numFmtId="175" formatCode="#,##0.00;[Red]\(#,##0.00\)"/>
    <numFmt numFmtId="176" formatCode="&quot;$&quot;#,##0.00;[Red]&quot;$&quot;\ \ \ \ \ \ \ \ \(#,##0.00\)"/>
    <numFmt numFmtId="177" formatCode="0.0000"/>
  </numFmts>
  <fonts count="120">
    <font>
      <sz val="10"/>
      <name val="Arial"/>
    </font>
    <font>
      <sz val="11"/>
      <color theme="1"/>
      <name val="Calibri"/>
      <family val="2"/>
      <scheme val="minor"/>
    </font>
    <font>
      <sz val="10"/>
      <name val="Arial"/>
      <family val="2"/>
    </font>
    <font>
      <b/>
      <sz val="10"/>
      <name val="Arial"/>
      <family val="2"/>
    </font>
    <font>
      <sz val="8"/>
      <name val="Arial"/>
      <family val="2"/>
    </font>
    <font>
      <b/>
      <sz val="8"/>
      <name val="Arial"/>
      <family val="2"/>
    </font>
    <font>
      <sz val="14"/>
      <name val="Arial"/>
      <family val="2"/>
    </font>
    <font>
      <b/>
      <u/>
      <sz val="10"/>
      <name val="Arial"/>
      <family val="2"/>
    </font>
    <font>
      <u/>
      <sz val="10"/>
      <name val="Arial"/>
      <family val="2"/>
    </font>
    <font>
      <b/>
      <sz val="10"/>
      <name val="Arial"/>
      <family val="2"/>
    </font>
    <font>
      <b/>
      <sz val="11"/>
      <name val="Arial"/>
      <family val="2"/>
    </font>
    <font>
      <sz val="11"/>
      <name val="Arial"/>
      <family val="2"/>
    </font>
    <font>
      <b/>
      <i/>
      <sz val="10"/>
      <name val="Arial"/>
      <family val="2"/>
    </font>
    <font>
      <b/>
      <sz val="12"/>
      <name val="Arial"/>
      <family val="2"/>
    </font>
    <font>
      <sz val="8"/>
      <name val="Arial"/>
      <family val="2"/>
    </font>
    <font>
      <sz val="10"/>
      <name val="Arial"/>
      <family val="2"/>
    </font>
    <font>
      <sz val="12"/>
      <name val="Arial"/>
      <family val="2"/>
    </font>
    <font>
      <b/>
      <sz val="10"/>
      <color indexed="10"/>
      <name val="Arial"/>
      <family val="2"/>
    </font>
    <font>
      <i/>
      <sz val="10"/>
      <name val="Arial"/>
      <family val="2"/>
    </font>
    <font>
      <sz val="9"/>
      <color indexed="10"/>
      <name val="Arial"/>
      <family val="2"/>
    </font>
    <font>
      <i/>
      <sz val="11"/>
      <name val="Arial"/>
      <family val="2"/>
    </font>
    <font>
      <sz val="11"/>
      <name val="Arial"/>
      <family val="2"/>
    </font>
    <font>
      <sz val="8"/>
      <color indexed="81"/>
      <name val="Tahoma"/>
      <family val="2"/>
    </font>
    <font>
      <sz val="9"/>
      <name val="Arial"/>
      <family val="2"/>
    </font>
    <font>
      <b/>
      <sz val="9"/>
      <name val="Arial"/>
      <family val="2"/>
    </font>
    <font>
      <b/>
      <sz val="11"/>
      <name val="Arial"/>
      <family val="2"/>
    </font>
    <font>
      <b/>
      <u/>
      <sz val="11"/>
      <name val="Arial"/>
      <family val="2"/>
    </font>
    <font>
      <b/>
      <sz val="10"/>
      <color indexed="81"/>
      <name val="Tahoma"/>
      <family val="2"/>
    </font>
    <font>
      <sz val="10"/>
      <color indexed="81"/>
      <name val="Tahoma"/>
      <family val="2"/>
    </font>
    <font>
      <b/>
      <i/>
      <sz val="12"/>
      <name val="Arial"/>
      <family val="2"/>
    </font>
    <font>
      <sz val="12"/>
      <name val="Arial"/>
      <family val="2"/>
    </font>
    <font>
      <sz val="9"/>
      <name val="Arial"/>
      <family val="2"/>
    </font>
    <font>
      <b/>
      <sz val="16"/>
      <name val="Arial"/>
      <family val="2"/>
    </font>
    <font>
      <b/>
      <u/>
      <sz val="14"/>
      <name val="Arial"/>
      <family val="2"/>
    </font>
    <font>
      <sz val="11"/>
      <color indexed="59"/>
      <name val="Arial"/>
      <family val="2"/>
    </font>
    <font>
      <b/>
      <i/>
      <sz val="11"/>
      <name val="Arial"/>
      <family val="2"/>
    </font>
    <font>
      <b/>
      <sz val="14"/>
      <name val="Arial"/>
      <family val="2"/>
    </font>
    <font>
      <i/>
      <sz val="11"/>
      <name val="Arial"/>
      <family val="2"/>
    </font>
    <font>
      <sz val="10"/>
      <color indexed="8"/>
      <name val="Arial"/>
      <family val="2"/>
    </font>
    <font>
      <b/>
      <sz val="7.5"/>
      <name val="Arial"/>
      <family val="2"/>
    </font>
    <font>
      <sz val="9"/>
      <color indexed="81"/>
      <name val="Tahoma"/>
      <family val="2"/>
    </font>
    <font>
      <b/>
      <u/>
      <sz val="10"/>
      <color indexed="12"/>
      <name val="Arial"/>
      <family val="2"/>
    </font>
    <font>
      <b/>
      <u/>
      <sz val="12"/>
      <name val="Arial"/>
      <family val="2"/>
    </font>
    <font>
      <b/>
      <sz val="8"/>
      <color indexed="81"/>
      <name val="Tahoma"/>
      <family val="2"/>
    </font>
    <font>
      <b/>
      <sz val="12"/>
      <name val="Arial"/>
      <family val="2"/>
    </font>
    <font>
      <b/>
      <sz val="14"/>
      <color indexed="10"/>
      <name val="Arial"/>
      <family val="2"/>
    </font>
    <font>
      <sz val="10"/>
      <color indexed="8"/>
      <name val="Arial"/>
      <family val="2"/>
    </font>
    <font>
      <b/>
      <i/>
      <sz val="11"/>
      <name val="Arial"/>
      <family val="2"/>
    </font>
    <font>
      <sz val="11"/>
      <color indexed="8"/>
      <name val="Arial"/>
      <family val="2"/>
    </font>
    <font>
      <b/>
      <sz val="11"/>
      <color indexed="8"/>
      <name val="Arial"/>
      <family val="2"/>
    </font>
    <font>
      <u/>
      <sz val="11"/>
      <name val="Arial"/>
      <family val="2"/>
    </font>
    <font>
      <i/>
      <sz val="8"/>
      <name val="Arial"/>
      <family val="2"/>
    </font>
    <font>
      <b/>
      <sz val="18"/>
      <color indexed="10"/>
      <name val="Arial"/>
      <family val="2"/>
    </font>
    <font>
      <u/>
      <sz val="12"/>
      <name val="Arial"/>
      <family val="2"/>
    </font>
    <font>
      <b/>
      <u/>
      <sz val="16"/>
      <name val="Arial"/>
      <family val="2"/>
    </font>
    <font>
      <b/>
      <sz val="8"/>
      <color indexed="10"/>
      <name val="Arial"/>
      <family val="2"/>
    </font>
    <font>
      <b/>
      <sz val="10"/>
      <color indexed="60"/>
      <name val="Arial"/>
      <family val="2"/>
    </font>
    <font>
      <sz val="8"/>
      <name val="Arial"/>
      <family val="2"/>
    </font>
    <font>
      <b/>
      <sz val="9"/>
      <color indexed="81"/>
      <name val="Tahoma"/>
      <family val="2"/>
    </font>
    <font>
      <sz val="10"/>
      <color rgb="FFFF0000"/>
      <name val="Arial"/>
      <family val="2"/>
    </font>
    <font>
      <b/>
      <sz val="28"/>
      <name val="Arial"/>
      <family val="2"/>
    </font>
    <font>
      <sz val="28"/>
      <name val="Arial"/>
      <family val="2"/>
    </font>
    <font>
      <b/>
      <sz val="22"/>
      <name val="Arial"/>
      <family val="2"/>
    </font>
    <font>
      <sz val="22"/>
      <name val="Arial"/>
      <family val="2"/>
    </font>
    <font>
      <b/>
      <sz val="18"/>
      <name val="Arial"/>
      <family val="2"/>
    </font>
    <font>
      <b/>
      <sz val="26"/>
      <name val="Arial"/>
      <family val="2"/>
    </font>
    <font>
      <sz val="18"/>
      <name val="Arial"/>
      <family val="2"/>
    </font>
    <font>
      <b/>
      <sz val="20"/>
      <name val="Arial"/>
      <family val="2"/>
    </font>
    <font>
      <b/>
      <sz val="24"/>
      <name val="Arial"/>
      <family val="2"/>
    </font>
    <font>
      <i/>
      <sz val="10"/>
      <color rgb="FFFF0000"/>
      <name val="Arial"/>
      <family val="2"/>
    </font>
    <font>
      <b/>
      <sz val="11"/>
      <name val="Arial Unicode MS"/>
      <family val="2"/>
    </font>
    <font>
      <b/>
      <sz val="12"/>
      <color indexed="10"/>
      <name val="Arial"/>
      <family val="2"/>
    </font>
    <font>
      <b/>
      <sz val="12"/>
      <color rgb="FFFF0000"/>
      <name val="Arial"/>
      <family val="2"/>
    </font>
    <font>
      <b/>
      <sz val="12"/>
      <name val="Arial Unicode MS"/>
      <family val="2"/>
    </font>
    <font>
      <b/>
      <sz val="12"/>
      <name val="Arial Rounded MT Bold"/>
      <family val="2"/>
    </font>
    <font>
      <b/>
      <i/>
      <sz val="16"/>
      <name val="Arial"/>
      <family val="2"/>
    </font>
    <font>
      <b/>
      <sz val="11"/>
      <name val="Verdana"/>
      <family val="2"/>
    </font>
    <font>
      <b/>
      <i/>
      <sz val="11"/>
      <color indexed="9"/>
      <name val="Verdana"/>
      <family val="2"/>
    </font>
    <font>
      <b/>
      <i/>
      <sz val="24"/>
      <color indexed="10"/>
      <name val="Verdana"/>
      <family val="2"/>
    </font>
    <font>
      <b/>
      <sz val="12"/>
      <color rgb="FFFF0000"/>
      <name val="Verdana"/>
      <family val="2"/>
    </font>
    <font>
      <b/>
      <sz val="14"/>
      <name val="Arial Unicode MS"/>
      <family val="2"/>
    </font>
    <font>
      <b/>
      <sz val="24"/>
      <color indexed="10"/>
      <name val="Verdana"/>
      <family val="2"/>
    </font>
    <font>
      <b/>
      <sz val="24"/>
      <color indexed="10"/>
      <name val="Arial Unicode MS"/>
      <family val="2"/>
    </font>
    <font>
      <b/>
      <sz val="12"/>
      <name val="Verdana"/>
      <family val="2"/>
    </font>
    <font>
      <sz val="12"/>
      <name val="Verdana"/>
      <family val="2"/>
    </font>
    <font>
      <b/>
      <i/>
      <sz val="14"/>
      <color indexed="9"/>
      <name val="Arial Unicode MS"/>
      <family val="2"/>
    </font>
    <font>
      <b/>
      <sz val="11"/>
      <color indexed="10"/>
      <name val="Verdana"/>
      <family val="2"/>
    </font>
    <font>
      <b/>
      <sz val="11"/>
      <color rgb="FFFF0000"/>
      <name val="Verdana"/>
      <family val="2"/>
    </font>
    <font>
      <sz val="11"/>
      <name val="Verdana"/>
      <family val="2"/>
    </font>
    <font>
      <b/>
      <i/>
      <sz val="12"/>
      <color indexed="9"/>
      <name val="Verdana"/>
      <family val="2"/>
    </font>
    <font>
      <b/>
      <sz val="11"/>
      <color indexed="8"/>
      <name val="Verdana"/>
      <family val="2"/>
    </font>
    <font>
      <b/>
      <sz val="24"/>
      <color indexed="10"/>
      <name val="Arial"/>
      <family val="2"/>
    </font>
    <font>
      <b/>
      <sz val="24"/>
      <color indexed="10"/>
      <name val="Arial Black"/>
      <family val="2"/>
    </font>
    <font>
      <b/>
      <sz val="11"/>
      <name val="Arial Black"/>
      <family val="2"/>
    </font>
    <font>
      <b/>
      <sz val="12"/>
      <name val="Arial Black"/>
      <family val="2"/>
    </font>
    <font>
      <b/>
      <sz val="11"/>
      <color indexed="10"/>
      <name val="Arial"/>
      <family val="2"/>
    </font>
    <font>
      <b/>
      <sz val="11"/>
      <color rgb="FFFF0000"/>
      <name val="Arial"/>
      <family val="2"/>
    </font>
    <font>
      <sz val="12"/>
      <name val="Arial Unicode MS"/>
      <family val="2"/>
    </font>
    <font>
      <b/>
      <sz val="12"/>
      <color indexed="10"/>
      <name val="Arial Unicode MS"/>
      <family val="2"/>
    </font>
    <font>
      <sz val="11"/>
      <name val="Arial Unicode MS"/>
      <family val="2"/>
    </font>
    <font>
      <sz val="10"/>
      <color indexed="10"/>
      <name val="Arial"/>
      <family val="2"/>
    </font>
    <font>
      <sz val="8"/>
      <color theme="1"/>
      <name val="Calibri"/>
      <family val="2"/>
      <scheme val="minor"/>
    </font>
    <font>
      <sz val="10"/>
      <name val="MS Sans Serif"/>
      <family val="2"/>
    </font>
    <font>
      <b/>
      <sz val="10"/>
      <name val="MS Sans Serif"/>
      <family val="2"/>
    </font>
    <font>
      <sz val="12"/>
      <color rgb="FFFF0000"/>
      <name val="Arial"/>
      <family val="2"/>
    </font>
    <font>
      <b/>
      <i/>
      <sz val="12"/>
      <color rgb="FFFF0000"/>
      <name val="Arial"/>
      <family val="2"/>
    </font>
    <font>
      <b/>
      <i/>
      <sz val="16"/>
      <color rgb="FFFF0000"/>
      <name val="Verdana"/>
      <family val="2"/>
    </font>
    <font>
      <b/>
      <i/>
      <sz val="12"/>
      <color rgb="FFFF0000"/>
      <name val="Verdana"/>
      <family val="2"/>
    </font>
    <font>
      <b/>
      <i/>
      <sz val="24"/>
      <color rgb="FFFF0000"/>
      <name val="Verdana"/>
      <family val="2"/>
    </font>
    <font>
      <b/>
      <sz val="12"/>
      <color rgb="FFFF0000"/>
      <name val="Arial Unicode MS"/>
      <family val="2"/>
    </font>
    <font>
      <b/>
      <sz val="24"/>
      <color rgb="FFFF0000"/>
      <name val="Verdana"/>
      <family val="2"/>
    </font>
    <font>
      <b/>
      <i/>
      <sz val="11"/>
      <color rgb="FFFF0000"/>
      <name val="Verdana"/>
      <family val="2"/>
    </font>
    <font>
      <sz val="12"/>
      <color rgb="FFFF0000"/>
      <name val="Verdana"/>
      <family val="2"/>
    </font>
    <font>
      <b/>
      <sz val="20"/>
      <color rgb="FFFF0000"/>
      <name val="Arial"/>
      <family val="2"/>
    </font>
    <font>
      <b/>
      <sz val="12"/>
      <color indexed="81"/>
      <name val="Tahoma"/>
      <family val="2"/>
    </font>
    <font>
      <sz val="12"/>
      <color indexed="81"/>
      <name val="Tahoma"/>
      <family val="2"/>
    </font>
    <font>
      <sz val="22"/>
      <color rgb="FFFF0000"/>
      <name val="Arial"/>
      <family val="2"/>
    </font>
    <font>
      <i/>
      <sz val="10"/>
      <color rgb="FF0070C0"/>
      <name val="Arial"/>
      <family val="2"/>
    </font>
    <font>
      <b/>
      <sz val="10"/>
      <color rgb="FFFF0000"/>
      <name val="Arial"/>
      <family val="2"/>
    </font>
    <font>
      <b/>
      <sz val="16"/>
      <color rgb="FF00CC00"/>
      <name val="Arial"/>
      <family val="2"/>
    </font>
  </fonts>
  <fills count="2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patternFill>
    </fill>
    <fill>
      <patternFill patternType="solid">
        <fgColor theme="9" tint="0.39997558519241921"/>
        <bgColor indexed="64"/>
      </patternFill>
    </fill>
    <fill>
      <patternFill patternType="solid">
        <fgColor rgb="FFFF6699"/>
        <bgColor indexed="64"/>
      </patternFill>
    </fill>
    <fill>
      <patternFill patternType="solid">
        <fgColor indexed="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mediumGray">
        <fgColor indexed="22"/>
      </patternFill>
    </fill>
    <fill>
      <patternFill patternType="solid">
        <fgColor theme="0"/>
        <bgColor indexed="64"/>
      </patternFill>
    </fill>
    <fill>
      <patternFill patternType="solid">
        <fgColor rgb="FFFFFFCC"/>
        <bgColor indexed="64"/>
      </patternFill>
    </fill>
  </fills>
  <borders count="48">
    <border>
      <left/>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s>
  <cellStyleXfs count="21">
    <xf numFmtId="0" fontId="0" fillId="0" borderId="0"/>
    <xf numFmtId="43" fontId="2" fillId="0" borderId="0" applyFont="0" applyFill="0" applyBorder="0" applyAlignment="0" applyProtection="0"/>
    <xf numFmtId="44" fontId="2" fillId="0" borderId="0" applyFont="0" applyFill="0" applyBorder="0" applyAlignment="0" applyProtection="0"/>
    <xf numFmtId="0" fontId="11" fillId="0" borderId="0"/>
    <xf numFmtId="0" fontId="2" fillId="0" borderId="0"/>
    <xf numFmtId="44" fontId="11" fillId="0" borderId="0" applyFont="0" applyFill="0" applyBorder="0" applyAlignment="0" applyProtection="0"/>
    <xf numFmtId="43" fontId="1" fillId="0" borderId="0" applyFont="0" applyFill="0" applyBorder="0" applyAlignment="0" applyProtection="0"/>
    <xf numFmtId="38" fontId="4" fillId="16" borderId="0" applyNumberFormat="0" applyBorder="0" applyAlignment="0" applyProtection="0"/>
    <xf numFmtId="10" fontId="4" fillId="4" borderId="22" applyNumberFormat="0" applyBorder="0" applyAlignment="0" applyProtection="0"/>
    <xf numFmtId="174" fontId="2" fillId="0" borderId="0"/>
    <xf numFmtId="10" fontId="2" fillId="0" borderId="0" applyFont="0" applyFill="0" applyBorder="0" applyAlignment="0" applyProtection="0"/>
    <xf numFmtId="0" fontId="102" fillId="0" borderId="0" applyNumberFormat="0" applyFont="0" applyFill="0" applyBorder="0" applyAlignment="0" applyProtection="0">
      <alignment horizontal="left"/>
    </xf>
    <xf numFmtId="15" fontId="102" fillId="0" borderId="0" applyFont="0" applyFill="0" applyBorder="0" applyAlignment="0" applyProtection="0"/>
    <xf numFmtId="4" fontId="102" fillId="0" borderId="0" applyFont="0" applyFill="0" applyBorder="0" applyAlignment="0" applyProtection="0"/>
    <xf numFmtId="0" fontId="103" fillId="0" borderId="4">
      <alignment horizontal="center"/>
    </xf>
    <xf numFmtId="3" fontId="102" fillId="0" borderId="0" applyFont="0" applyFill="0" applyBorder="0" applyAlignment="0" applyProtection="0"/>
    <xf numFmtId="0" fontId="102" fillId="17" borderId="0" applyNumberFormat="0" applyFont="0" applyBorder="0" applyAlignment="0" applyProtection="0"/>
    <xf numFmtId="0" fontId="1" fillId="7" borderId="42" applyNumberFormat="0" applyFont="0" applyAlignment="0" applyProtection="0"/>
    <xf numFmtId="0" fontId="11" fillId="0" borderId="0"/>
    <xf numFmtId="43" fontId="1" fillId="0" borderId="0" applyFont="0" applyFill="0" applyBorder="0" applyAlignment="0" applyProtection="0"/>
    <xf numFmtId="44" fontId="11" fillId="0" borderId="0" applyFont="0" applyFill="0" applyBorder="0" applyAlignment="0" applyProtection="0"/>
  </cellStyleXfs>
  <cellXfs count="959">
    <xf numFmtId="0" fontId="0" fillId="0" borderId="0" xfId="0"/>
    <xf numFmtId="43" fontId="0" fillId="0" borderId="0" xfId="0" applyNumberFormat="1"/>
    <xf numFmtId="0" fontId="0" fillId="0" borderId="1" xfId="0" applyBorder="1"/>
    <xf numFmtId="0" fontId="0" fillId="0" borderId="2" xfId="0" applyBorder="1"/>
    <xf numFmtId="0" fontId="0" fillId="0" borderId="0" xfId="0" applyBorder="1"/>
    <xf numFmtId="0" fontId="4" fillId="0" borderId="0" xfId="0" applyFont="1"/>
    <xf numFmtId="0" fontId="0" fillId="0" borderId="0" xfId="0" applyAlignment="1">
      <alignment horizontal="center"/>
    </xf>
    <xf numFmtId="0" fontId="0" fillId="0" borderId="0" xfId="0" applyAlignment="1">
      <alignment vertical="center"/>
    </xf>
    <xf numFmtId="0" fontId="0" fillId="0" borderId="0" xfId="0" applyAlignment="1"/>
    <xf numFmtId="0" fontId="6" fillId="0" borderId="0" xfId="0" applyFont="1" applyAlignment="1">
      <alignment horizontal="center"/>
    </xf>
    <xf numFmtId="0" fontId="7" fillId="0" borderId="0" xfId="0" applyFont="1" applyAlignment="1">
      <alignment vertical="center"/>
    </xf>
    <xf numFmtId="0" fontId="0" fillId="0" borderId="0" xfId="0"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44" fontId="0" fillId="0" borderId="0" xfId="0" applyNumberFormat="1" applyBorder="1" applyAlignment="1">
      <alignment vertical="center"/>
    </xf>
    <xf numFmtId="0" fontId="9" fillId="0" borderId="0" xfId="0" applyFont="1" applyAlignment="1">
      <alignment vertical="center"/>
    </xf>
    <xf numFmtId="44" fontId="2" fillId="0" borderId="3" xfId="2" applyBorder="1" applyAlignment="1">
      <alignment vertical="center"/>
    </xf>
    <xf numFmtId="44" fontId="2" fillId="0" borderId="0" xfId="2"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0" fillId="0" borderId="4" xfId="0" applyBorder="1" applyAlignment="1">
      <alignment vertical="center"/>
    </xf>
    <xf numFmtId="44" fontId="0" fillId="0" borderId="4" xfId="0" quotePrefix="1" applyNumberFormat="1" applyBorder="1" applyAlignment="1">
      <alignment vertical="center"/>
    </xf>
    <xf numFmtId="0" fontId="7" fillId="0" borderId="0" xfId="0" applyFont="1" applyAlignment="1"/>
    <xf numFmtId="0" fontId="0" fillId="0" borderId="3" xfId="0" applyBorder="1" applyAlignment="1">
      <alignment vertical="center"/>
    </xf>
    <xf numFmtId="0" fontId="10"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3" fillId="0" borderId="0" xfId="0" applyFont="1" applyAlignment="1">
      <alignment vertical="center"/>
    </xf>
    <xf numFmtId="0" fontId="3" fillId="0" borderId="0" xfId="0" applyFont="1" applyAlignment="1">
      <alignment vertical="center"/>
    </xf>
    <xf numFmtId="44" fontId="3" fillId="0" borderId="0" xfId="0" applyNumberFormat="1" applyFont="1" applyBorder="1" applyAlignment="1">
      <alignment vertical="center"/>
    </xf>
    <xf numFmtId="0" fontId="0" fillId="0" borderId="0" xfId="0" applyAlignment="1">
      <alignment horizontal="left" vertical="center"/>
    </xf>
    <xf numFmtId="0" fontId="0" fillId="0" borderId="0" xfId="0" quotePrefix="1" applyAlignment="1">
      <alignment horizontal="left" vertical="center"/>
    </xf>
    <xf numFmtId="0" fontId="0" fillId="0" borderId="0" xfId="0" quotePrefix="1" applyAlignment="1">
      <alignment horizontal="center" vertical="center"/>
    </xf>
    <xf numFmtId="0" fontId="0" fillId="0" borderId="0" xfId="0" applyBorder="1" applyAlignment="1">
      <alignment horizontal="left" vertical="center"/>
    </xf>
    <xf numFmtId="0" fontId="1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0" fillId="0" borderId="4" xfId="0" applyBorder="1"/>
    <xf numFmtId="44" fontId="0" fillId="0" borderId="0" xfId="0" applyNumberFormat="1"/>
    <xf numFmtId="0" fontId="16" fillId="0" borderId="0" xfId="0" applyFont="1" applyAlignment="1">
      <alignment vertical="center"/>
    </xf>
    <xf numFmtId="44" fontId="0" fillId="0" borderId="0" xfId="2" applyFont="1" applyBorder="1" applyAlignment="1">
      <alignment vertical="center"/>
    </xf>
    <xf numFmtId="44" fontId="0" fillId="0" borderId="0" xfId="0" applyNumberFormat="1"/>
    <xf numFmtId="0" fontId="3" fillId="0" borderId="0" xfId="0" applyFont="1" applyAlignment="1">
      <alignment horizontal="right"/>
    </xf>
    <xf numFmtId="0" fontId="7" fillId="0" borderId="0" xfId="0" applyFont="1" applyAlignment="1">
      <alignment horizontal="centerContinuous"/>
    </xf>
    <xf numFmtId="44" fontId="0" fillId="0" borderId="0" xfId="0" applyNumberFormat="1" applyAlignment="1">
      <alignment horizontal="centerContinuous"/>
    </xf>
    <xf numFmtId="0" fontId="0" fillId="0" borderId="3" xfId="0" applyBorder="1"/>
    <xf numFmtId="0" fontId="9" fillId="0" borderId="5" xfId="0" applyFont="1" applyBorder="1" applyAlignment="1">
      <alignment horizontal="center" vertical="center"/>
    </xf>
    <xf numFmtId="44" fontId="9" fillId="0" borderId="5" xfId="0" applyNumberFormat="1"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horizontal="center" vertical="center"/>
    </xf>
    <xf numFmtId="44" fontId="9" fillId="0" borderId="3" xfId="0" applyNumberFormat="1" applyFont="1" applyBorder="1" applyAlignment="1">
      <alignment horizontal="center" vertical="center"/>
    </xf>
    <xf numFmtId="15" fontId="0" fillId="0" borderId="0" xfId="0" applyNumberFormat="1"/>
    <xf numFmtId="0" fontId="9" fillId="0" borderId="0" xfId="0" applyFont="1" applyBorder="1" applyAlignment="1">
      <alignment horizontal="center" vertical="center"/>
    </xf>
    <xf numFmtId="44" fontId="15" fillId="0" borderId="0" xfId="0" applyNumberFormat="1" applyFont="1" applyBorder="1" applyAlignment="1">
      <alignment horizontal="center" vertical="center"/>
    </xf>
    <xf numFmtId="44" fontId="0" fillId="0" borderId="0" xfId="2" applyFont="1"/>
    <xf numFmtId="0" fontId="0" fillId="0" borderId="0" xfId="0" applyAlignment="1">
      <alignment horizontal="right"/>
    </xf>
    <xf numFmtId="44" fontId="0" fillId="0" borderId="0" xfId="2" applyFont="1" applyAlignment="1">
      <alignment horizontal="center"/>
    </xf>
    <xf numFmtId="0" fontId="18" fillId="0" borderId="0" xfId="0" applyFont="1"/>
    <xf numFmtId="15" fontId="12" fillId="0" borderId="0" xfId="0" applyNumberFormat="1" applyFont="1"/>
    <xf numFmtId="44" fontId="18" fillId="0" borderId="0" xfId="2" applyFont="1"/>
    <xf numFmtId="0" fontId="18" fillId="0" borderId="3" xfId="0" applyFont="1" applyBorder="1"/>
    <xf numFmtId="0" fontId="19" fillId="0" borderId="3" xfId="0" applyFont="1" applyBorder="1" applyAlignment="1">
      <alignment vertical="top"/>
    </xf>
    <xf numFmtId="8" fontId="15" fillId="0" borderId="0" xfId="2" applyNumberFormat="1" applyFont="1" applyAlignment="1">
      <alignment vertical="center"/>
    </xf>
    <xf numFmtId="44" fontId="18" fillId="0" borderId="0" xfId="2" applyFont="1" applyAlignment="1">
      <alignment vertical="center"/>
    </xf>
    <xf numFmtId="44" fontId="0" fillId="0" borderId="5" xfId="0" applyNumberFormat="1" applyBorder="1"/>
    <xf numFmtId="0" fontId="0" fillId="0" borderId="5" xfId="0" applyBorder="1"/>
    <xf numFmtId="15" fontId="3" fillId="0" borderId="0" xfId="0" applyNumberFormat="1" applyFont="1" applyAlignment="1">
      <alignment vertical="center"/>
    </xf>
    <xf numFmtId="44" fontId="20" fillId="0" borderId="0" xfId="2" applyFont="1" applyAlignment="1">
      <alignment vertical="center"/>
    </xf>
    <xf numFmtId="44" fontId="10" fillId="0" borderId="0" xfId="2" applyFont="1" applyAlignment="1">
      <alignment vertical="center"/>
    </xf>
    <xf numFmtId="44" fontId="0" fillId="0" borderId="0" xfId="2" applyFont="1" applyAlignment="1">
      <alignment vertical="center"/>
    </xf>
    <xf numFmtId="15" fontId="0" fillId="0" borderId="3" xfId="0" applyNumberFormat="1" applyBorder="1"/>
    <xf numFmtId="44" fontId="0" fillId="0" borderId="3" xfId="0" applyNumberFormat="1" applyBorder="1"/>
    <xf numFmtId="0" fontId="20" fillId="0" borderId="0" xfId="0" applyFont="1"/>
    <xf numFmtId="0" fontId="10" fillId="0" borderId="0" xfId="0" applyFont="1"/>
    <xf numFmtId="0" fontId="15" fillId="0" borderId="0" xfId="0" applyFont="1"/>
    <xf numFmtId="0" fontId="0" fillId="0" borderId="0" xfId="0" quotePrefix="1" applyAlignment="1">
      <alignment horizontal="right"/>
    </xf>
    <xf numFmtId="0" fontId="15" fillId="0" borderId="0" xfId="0" applyFont="1" applyAlignment="1">
      <alignment horizontal="centerContinuous"/>
    </xf>
    <xf numFmtId="0" fontId="9" fillId="0" borderId="5" xfId="0" quotePrefix="1" applyFont="1" applyBorder="1" applyAlignment="1">
      <alignment horizontal="center" vertical="center"/>
    </xf>
    <xf numFmtId="0" fontId="3" fillId="0" borderId="0" xfId="0" applyFont="1" applyBorder="1" applyAlignment="1">
      <alignment horizontal="center" vertical="center"/>
    </xf>
    <xf numFmtId="15" fontId="9" fillId="0" borderId="3" xfId="0" applyNumberFormat="1" applyFont="1" applyBorder="1" applyAlignment="1">
      <alignment horizontal="center" vertical="center"/>
    </xf>
    <xf numFmtId="44" fontId="9" fillId="0" borderId="3" xfId="2" applyFont="1" applyBorder="1" applyAlignment="1">
      <alignment horizontal="center" vertical="center"/>
    </xf>
    <xf numFmtId="15" fontId="9" fillId="0" borderId="0" xfId="0" applyNumberFormat="1" applyFont="1" applyBorder="1" applyAlignment="1">
      <alignment horizontal="center" vertical="center"/>
    </xf>
    <xf numFmtId="44" fontId="15" fillId="0" borderId="0" xfId="2" applyFont="1" applyBorder="1" applyAlignment="1">
      <alignment horizontal="center" vertical="center"/>
    </xf>
    <xf numFmtId="44" fontId="15" fillId="0" borderId="0" xfId="2" applyFont="1" applyBorder="1" applyAlignment="1">
      <alignment horizontal="center"/>
    </xf>
    <xf numFmtId="44" fontId="15" fillId="0" borderId="0" xfId="0" applyNumberFormat="1" applyFont="1" applyBorder="1" applyAlignment="1">
      <alignment horizontal="center"/>
    </xf>
    <xf numFmtId="44" fontId="9" fillId="0" borderId="0" xfId="2" applyFont="1" applyBorder="1" applyAlignment="1">
      <alignment horizontal="center" vertical="center"/>
    </xf>
    <xf numFmtId="44" fontId="15" fillId="2" borderId="0" xfId="0" applyNumberFormat="1" applyFont="1" applyFill="1" applyBorder="1" applyAlignment="1">
      <alignment horizontal="center"/>
    </xf>
    <xf numFmtId="44" fontId="0" fillId="0" borderId="0" xfId="0" applyNumberFormat="1" applyAlignment="1">
      <alignment horizontal="center"/>
    </xf>
    <xf numFmtId="44" fontId="0" fillId="0" borderId="0" xfId="2" applyFont="1" applyAlignment="1">
      <alignment horizontal="right"/>
    </xf>
    <xf numFmtId="15" fontId="0" fillId="0" borderId="0" xfId="0" applyNumberFormat="1" applyAlignment="1"/>
    <xf numFmtId="44" fontId="18" fillId="0" borderId="0" xfId="2" applyFont="1" applyAlignment="1"/>
    <xf numFmtId="44" fontId="0" fillId="0" borderId="0" xfId="0" applyNumberFormat="1" applyAlignment="1">
      <alignment vertical="top"/>
    </xf>
    <xf numFmtId="0" fontId="0" fillId="0" borderId="5" xfId="0" applyBorder="1" applyAlignment="1">
      <alignment horizontal="center"/>
    </xf>
    <xf numFmtId="0" fontId="15" fillId="0" borderId="5" xfId="0" applyFont="1" applyBorder="1"/>
    <xf numFmtId="0" fontId="0" fillId="0" borderId="5" xfId="0" applyFill="1" applyBorder="1"/>
    <xf numFmtId="0" fontId="9" fillId="0" borderId="0" xfId="0" applyFont="1" applyAlignment="1">
      <alignment horizontal="center"/>
    </xf>
    <xf numFmtId="44" fontId="2" fillId="0" borderId="0" xfId="2" applyAlignment="1">
      <alignment horizontal="center"/>
    </xf>
    <xf numFmtId="44" fontId="11" fillId="0" borderId="0" xfId="2" applyFont="1"/>
    <xf numFmtId="44" fontId="10" fillId="0" borderId="0" xfId="2" applyFont="1"/>
    <xf numFmtId="44" fontId="2" fillId="0" borderId="0" xfId="2"/>
    <xf numFmtId="0" fontId="0" fillId="0" borderId="3" xfId="0" applyBorder="1" applyAlignment="1">
      <alignment horizontal="center"/>
    </xf>
    <xf numFmtId="0" fontId="15" fillId="0" borderId="3" xfId="0" applyFont="1" applyBorder="1"/>
    <xf numFmtId="0" fontId="0" fillId="0" borderId="0" xfId="0" applyBorder="1" applyAlignment="1">
      <alignment horizontal="center"/>
    </xf>
    <xf numFmtId="0" fontId="15" fillId="0" borderId="0" xfId="0" applyFont="1" applyBorder="1"/>
    <xf numFmtId="0" fontId="0" fillId="0" borderId="0" xfId="0" applyAlignment="1">
      <alignment horizontal="left"/>
    </xf>
    <xf numFmtId="0" fontId="0" fillId="0" borderId="0" xfId="0" quotePrefix="1"/>
    <xf numFmtId="0" fontId="5" fillId="0" borderId="5" xfId="0" applyFont="1" applyBorder="1" applyAlignment="1">
      <alignment horizontal="center" vertical="center"/>
    </xf>
    <xf numFmtId="0" fontId="5" fillId="0" borderId="0" xfId="0" applyFont="1" applyBorder="1" applyAlignment="1">
      <alignment horizontal="center" vertical="center"/>
    </xf>
    <xf numFmtId="44" fontId="15" fillId="0" borderId="0" xfId="2" applyFont="1"/>
    <xf numFmtId="44" fontId="0" fillId="0" borderId="3" xfId="2" applyFont="1" applyBorder="1" applyAlignment="1">
      <alignment vertical="center"/>
    </xf>
    <xf numFmtId="44" fontId="0" fillId="0" borderId="5" xfId="0" applyNumberFormat="1" applyBorder="1"/>
    <xf numFmtId="44" fontId="0" fillId="0" borderId="3" xfId="0" applyNumberFormat="1" applyBorder="1"/>
    <xf numFmtId="44" fontId="0" fillId="0" borderId="3" xfId="2" applyFont="1" applyBorder="1"/>
    <xf numFmtId="44" fontId="9" fillId="0" borderId="5" xfId="0" applyNumberFormat="1" applyFont="1" applyBorder="1" applyAlignment="1">
      <alignment horizontal="center" vertical="center"/>
    </xf>
    <xf numFmtId="44" fontId="9" fillId="0" borderId="3" xfId="0" applyNumberFormat="1" applyFont="1" applyBorder="1" applyAlignment="1">
      <alignment horizontal="center" vertical="center"/>
    </xf>
    <xf numFmtId="44" fontId="9" fillId="0" borderId="0" xfId="0" applyNumberFormat="1" applyFont="1" applyBorder="1" applyAlignment="1">
      <alignment horizontal="center" vertical="center"/>
    </xf>
    <xf numFmtId="43" fontId="15" fillId="0" borderId="0" xfId="0" applyNumberFormat="1" applyFont="1" applyBorder="1" applyAlignment="1">
      <alignment vertical="center"/>
    </xf>
    <xf numFmtId="44" fontId="9" fillId="0" borderId="0" xfId="0" applyNumberFormat="1" applyFont="1" applyBorder="1" applyAlignment="1">
      <alignment horizontal="center"/>
    </xf>
    <xf numFmtId="0" fontId="9" fillId="0" borderId="0" xfId="0" applyFont="1" applyBorder="1" applyAlignment="1">
      <alignment horizontal="center"/>
    </xf>
    <xf numFmtId="44" fontId="12" fillId="0" borderId="0" xfId="2" applyFont="1" applyAlignment="1">
      <alignment horizontal="left"/>
    </xf>
    <xf numFmtId="15" fontId="0" fillId="0" borderId="0" xfId="0" applyNumberFormat="1" applyAlignment="1">
      <alignment vertical="center"/>
    </xf>
    <xf numFmtId="44" fontId="12" fillId="0" borderId="0" xfId="2" applyFont="1" applyAlignment="1">
      <alignment horizontal="left" vertical="center"/>
    </xf>
    <xf numFmtId="43" fontId="0" fillId="2" borderId="0" xfId="0" applyNumberFormat="1" applyFill="1" applyAlignment="1">
      <alignment vertical="center"/>
    </xf>
    <xf numFmtId="15" fontId="24" fillId="0" borderId="0" xfId="0" applyNumberFormat="1" applyFont="1" applyAlignment="1">
      <alignment vertical="center"/>
    </xf>
    <xf numFmtId="0" fontId="23" fillId="0" borderId="0" xfId="0" applyFont="1"/>
    <xf numFmtId="43" fontId="24" fillId="2" borderId="0" xfId="0" applyNumberFormat="1" applyFont="1" applyFill="1" applyAlignment="1">
      <alignment vertical="center"/>
    </xf>
    <xf numFmtId="44" fontId="24" fillId="0" borderId="0" xfId="0" applyNumberFormat="1" applyFont="1" applyBorder="1" applyAlignment="1">
      <alignment horizontal="center" vertical="center"/>
    </xf>
    <xf numFmtId="0" fontId="0" fillId="0" borderId="0" xfId="0" quotePrefix="1" applyAlignment="1">
      <alignment horizontal="left"/>
    </xf>
    <xf numFmtId="16" fontId="0" fillId="0" borderId="0" xfId="0" applyNumberFormat="1"/>
    <xf numFmtId="0" fontId="5" fillId="0" borderId="3" xfId="0" applyFont="1" applyBorder="1" applyAlignment="1">
      <alignment horizontal="center" vertical="center"/>
    </xf>
    <xf numFmtId="43" fontId="15" fillId="2" borderId="0" xfId="0" applyNumberFormat="1" applyFont="1" applyFill="1" applyBorder="1" applyAlignment="1">
      <alignment horizontal="center"/>
    </xf>
    <xf numFmtId="44" fontId="15" fillId="3" borderId="0" xfId="0" applyNumberFormat="1" applyFont="1" applyFill="1" applyBorder="1" applyAlignment="1">
      <alignment horizontal="center"/>
    </xf>
    <xf numFmtId="16" fontId="0" fillId="0" borderId="0" xfId="2" applyNumberFormat="1" applyFont="1"/>
    <xf numFmtId="0" fontId="23" fillId="0" borderId="5" xfId="0" applyFont="1" applyBorder="1" applyAlignment="1">
      <alignment vertical="top"/>
    </xf>
    <xf numFmtId="44" fontId="21" fillId="0" borderId="0" xfId="2" applyFont="1" applyAlignment="1">
      <alignment vertical="center"/>
    </xf>
    <xf numFmtId="44" fontId="25" fillId="0" borderId="0" xfId="2" applyFont="1" applyAlignment="1">
      <alignment vertical="center"/>
    </xf>
    <xf numFmtId="0" fontId="9" fillId="0" borderId="0" xfId="0" applyFont="1" applyAlignment="1">
      <alignment horizontal="center" vertical="center"/>
    </xf>
    <xf numFmtId="0" fontId="0" fillId="0" borderId="0" xfId="0" applyAlignment="1">
      <alignment vertical="top"/>
    </xf>
    <xf numFmtId="0" fontId="0" fillId="0" borderId="0" xfId="0" quotePrefix="1" applyAlignment="1">
      <alignment horizontal="center"/>
    </xf>
    <xf numFmtId="0" fontId="24" fillId="0" borderId="0" xfId="0" applyFont="1" applyAlignment="1">
      <alignment horizontal="centerContinuous"/>
    </xf>
    <xf numFmtId="44" fontId="15" fillId="0" borderId="0" xfId="0" applyNumberFormat="1" applyFont="1" applyBorder="1" applyAlignment="1">
      <alignment horizontal="left" vertical="center"/>
    </xf>
    <xf numFmtId="44" fontId="15" fillId="0" borderId="0" xfId="0" applyNumberFormat="1" applyFont="1" applyBorder="1" applyAlignment="1">
      <alignment horizontal="left"/>
    </xf>
    <xf numFmtId="44" fontId="4" fillId="0" borderId="0" xfId="0" applyNumberFormat="1" applyFont="1" applyBorder="1" applyAlignment="1">
      <alignment horizontal="center" vertical="center"/>
    </xf>
    <xf numFmtId="44" fontId="15" fillId="0" borderId="0" xfId="0" applyNumberFormat="1" applyFont="1" applyBorder="1" applyAlignment="1">
      <alignment horizontal="centerContinuous"/>
    </xf>
    <xf numFmtId="0" fontId="15" fillId="0" borderId="5" xfId="0" applyFont="1" applyBorder="1" applyAlignment="1">
      <alignment horizontal="left"/>
    </xf>
    <xf numFmtId="0" fontId="0" fillId="0" borderId="3" xfId="0" applyBorder="1" applyAlignment="1">
      <alignment horizontal="left"/>
    </xf>
    <xf numFmtId="0" fontId="26" fillId="0" borderId="0" xfId="0" applyFont="1" applyAlignment="1">
      <alignment horizontal="centerContinuous"/>
    </xf>
    <xf numFmtId="0" fontId="21" fillId="0" borderId="0" xfId="0" quotePrefix="1" applyFont="1" applyAlignment="1">
      <alignment horizontal="center"/>
    </xf>
    <xf numFmtId="0" fontId="3" fillId="0" borderId="5" xfId="0" applyFont="1" applyBorder="1" applyAlignment="1">
      <alignment horizontal="right"/>
    </xf>
    <xf numFmtId="0" fontId="3" fillId="0" borderId="5" xfId="0" applyFont="1" applyBorder="1" applyAlignment="1">
      <alignment horizontal="center"/>
    </xf>
    <xf numFmtId="0" fontId="3" fillId="0" borderId="3" xfId="0" applyFont="1" applyBorder="1" applyAlignment="1">
      <alignment horizontal="center" vertical="top"/>
    </xf>
    <xf numFmtId="0" fontId="3" fillId="0" borderId="3" xfId="0" applyFont="1" applyBorder="1" applyAlignment="1">
      <alignment horizontal="center" vertical="center"/>
    </xf>
    <xf numFmtId="43" fontId="0" fillId="0" borderId="0" xfId="2" applyNumberFormat="1" applyFont="1"/>
    <xf numFmtId="44" fontId="17" fillId="0" borderId="0" xfId="2" applyNumberFormat="1" applyFont="1" applyAlignment="1">
      <alignment horizontal="left"/>
    </xf>
    <xf numFmtId="0" fontId="25" fillId="0" borderId="0" xfId="0" applyFont="1" applyAlignment="1">
      <alignment horizontal="center" vertical="center"/>
    </xf>
    <xf numFmtId="44" fontId="16" fillId="0" borderId="0" xfId="2" applyFont="1" applyAlignment="1">
      <alignment horizontal="left" vertical="center"/>
    </xf>
    <xf numFmtId="44" fontId="13" fillId="0" borderId="0" xfId="2" applyFont="1" applyAlignment="1">
      <alignment vertical="center"/>
    </xf>
    <xf numFmtId="0" fontId="25" fillId="0" borderId="0" xfId="0" applyFont="1" applyAlignment="1">
      <alignment horizontal="center"/>
    </xf>
    <xf numFmtId="0" fontId="13" fillId="0" borderId="0" xfId="0" applyFont="1"/>
    <xf numFmtId="0" fontId="3" fillId="0" borderId="0" xfId="0" applyFont="1" applyBorder="1" applyAlignment="1">
      <alignment horizontal="right" vertical="center"/>
    </xf>
    <xf numFmtId="15" fontId="0" fillId="0" borderId="0" xfId="0" applyNumberFormat="1" applyAlignment="1">
      <alignment horizontal="left"/>
    </xf>
    <xf numFmtId="44" fontId="0" fillId="0" borderId="0" xfId="2" applyFont="1" applyBorder="1"/>
    <xf numFmtId="44" fontId="15" fillId="0" borderId="0" xfId="0" applyNumberFormat="1" applyFont="1" applyBorder="1" applyAlignment="1">
      <alignment horizontal="centerContinuous" vertical="center"/>
    </xf>
    <xf numFmtId="15" fontId="0" fillId="0" borderId="0" xfId="0" applyNumberFormat="1" applyAlignment="1">
      <alignment horizontal="right" vertical="center"/>
    </xf>
    <xf numFmtId="0" fontId="15" fillId="0" borderId="0" xfId="0" applyFont="1" applyBorder="1" applyAlignment="1">
      <alignment vertical="center"/>
    </xf>
    <xf numFmtId="15" fontId="0" fillId="0" borderId="5" xfId="0" applyNumberFormat="1" applyBorder="1" applyAlignment="1">
      <alignment horizontal="right" vertical="center"/>
    </xf>
    <xf numFmtId="0" fontId="15" fillId="0" borderId="5" xfId="0" applyFont="1" applyBorder="1" applyAlignment="1">
      <alignment vertical="center"/>
    </xf>
    <xf numFmtId="0" fontId="0" fillId="0" borderId="5" xfId="0" applyBorder="1" applyAlignment="1">
      <alignment vertical="center"/>
    </xf>
    <xf numFmtId="44" fontId="0" fillId="0" borderId="5" xfId="2" applyFont="1" applyBorder="1" applyAlignment="1">
      <alignment vertical="center"/>
    </xf>
    <xf numFmtId="44" fontId="16" fillId="0" borderId="0" xfId="2" applyFont="1" applyBorder="1" applyAlignment="1">
      <alignment horizontal="left" vertical="center"/>
    </xf>
    <xf numFmtId="44" fontId="15" fillId="0" borderId="0" xfId="2" applyFont="1" applyBorder="1" applyAlignment="1">
      <alignment horizontal="left" vertical="center"/>
    </xf>
    <xf numFmtId="44" fontId="13" fillId="0" borderId="0" xfId="2" applyFont="1" applyBorder="1" applyAlignment="1">
      <alignment vertical="center"/>
    </xf>
    <xf numFmtId="0" fontId="8" fillId="0" borderId="0" xfId="0" quotePrefix="1" applyFont="1" applyBorder="1" applyAlignment="1">
      <alignment horizontal="left"/>
    </xf>
    <xf numFmtId="43" fontId="0" fillId="0" borderId="0" xfId="0" applyNumberFormat="1" applyAlignment="1">
      <alignment vertical="center"/>
    </xf>
    <xf numFmtId="0" fontId="29" fillId="0" borderId="0" xfId="0" applyFont="1" applyAlignment="1">
      <alignment vertical="center"/>
    </xf>
    <xf numFmtId="0" fontId="30" fillId="0" borderId="0" xfId="0" applyFont="1" applyAlignment="1">
      <alignment vertical="center"/>
    </xf>
    <xf numFmtId="0" fontId="21" fillId="0" borderId="0" xfId="0" applyFont="1" applyAlignment="1">
      <alignment horizontal="left" vertical="center"/>
    </xf>
    <xf numFmtId="0" fontId="21" fillId="0" borderId="0" xfId="0" applyFont="1" applyBorder="1" applyAlignment="1">
      <alignment vertical="center"/>
    </xf>
    <xf numFmtId="0" fontId="31" fillId="0" borderId="0" xfId="0" applyFont="1" applyAlignment="1">
      <alignment vertical="center"/>
    </xf>
    <xf numFmtId="22" fontId="31" fillId="0" borderId="0" xfId="0" applyNumberFormat="1" applyFont="1" applyAlignment="1">
      <alignment vertical="center"/>
    </xf>
    <xf numFmtId="0" fontId="32" fillId="0" borderId="0" xfId="0" applyFont="1" applyAlignment="1">
      <alignment horizontal="center"/>
    </xf>
    <xf numFmtId="0" fontId="3" fillId="0" borderId="0" xfId="0" applyFont="1" applyAlignment="1">
      <alignment horizontal="center"/>
    </xf>
    <xf numFmtId="0" fontId="33" fillId="0" borderId="0" xfId="0" applyFont="1"/>
    <xf numFmtId="0" fontId="21" fillId="0" borderId="0" xfId="0" applyFont="1" applyAlignment="1">
      <alignment vertical="center"/>
    </xf>
    <xf numFmtId="43" fontId="21" fillId="0" borderId="0" xfId="0" applyNumberFormat="1" applyFont="1" applyAlignment="1">
      <alignment vertical="center"/>
    </xf>
    <xf numFmtId="0" fontId="9" fillId="0" borderId="0" xfId="0" applyFont="1"/>
    <xf numFmtId="43" fontId="21" fillId="0" borderId="0" xfId="0" applyNumberFormat="1" applyFont="1"/>
    <xf numFmtId="43" fontId="21" fillId="0" borderId="4" xfId="0" applyNumberFormat="1" applyFont="1" applyBorder="1"/>
    <xf numFmtId="43" fontId="21" fillId="0" borderId="0" xfId="0" applyNumberFormat="1" applyFont="1" applyBorder="1"/>
    <xf numFmtId="0" fontId="35" fillId="0" borderId="0" xfId="0" applyFont="1" applyAlignment="1">
      <alignment vertical="top"/>
    </xf>
    <xf numFmtId="44" fontId="25" fillId="0" borderId="6" xfId="0" applyNumberFormat="1" applyFont="1" applyBorder="1" applyAlignment="1">
      <alignment vertical="top"/>
    </xf>
    <xf numFmtId="0" fontId="10" fillId="0" borderId="0" xfId="0" applyFont="1" applyAlignment="1">
      <alignment vertical="top"/>
    </xf>
    <xf numFmtId="0" fontId="35" fillId="0" borderId="0" xfId="0" applyFont="1" applyAlignment="1"/>
    <xf numFmtId="44" fontId="10" fillId="0" borderId="6" xfId="0" applyNumberFormat="1" applyFont="1" applyBorder="1" applyAlignment="1"/>
    <xf numFmtId="44" fontId="0" fillId="0" borderId="0" xfId="0" applyNumberFormat="1" applyBorder="1"/>
    <xf numFmtId="0" fontId="33" fillId="0" borderId="0" xfId="0" applyFont="1" applyAlignment="1">
      <alignment vertical="center"/>
    </xf>
    <xf numFmtId="43" fontId="0" fillId="3" borderId="0" xfId="0" applyNumberFormat="1" applyFill="1" applyAlignment="1">
      <alignment vertical="center"/>
    </xf>
    <xf numFmtId="43" fontId="0" fillId="0" borderId="0" xfId="0" applyNumberFormat="1" applyFill="1" applyBorder="1" applyAlignment="1">
      <alignment vertical="center"/>
    </xf>
    <xf numFmtId="43" fontId="21" fillId="0" borderId="5" xfId="0" applyNumberFormat="1" applyFont="1" applyBorder="1" applyAlignment="1">
      <alignment vertical="center"/>
    </xf>
    <xf numFmtId="43" fontId="21" fillId="0" borderId="4" xfId="0" applyNumberFormat="1" applyFont="1" applyBorder="1" applyAlignment="1">
      <alignment vertical="center"/>
    </xf>
    <xf numFmtId="43" fontId="21" fillId="0" borderId="0" xfId="0" applyNumberFormat="1" applyFont="1" applyAlignment="1"/>
    <xf numFmtId="43" fontId="0" fillId="0" borderId="4" xfId="0" applyNumberFormat="1" applyBorder="1" applyAlignment="1">
      <alignment vertical="center"/>
    </xf>
    <xf numFmtId="43" fontId="0" fillId="0" borderId="0" xfId="0" applyNumberFormat="1" applyAlignment="1">
      <alignment vertical="top"/>
    </xf>
    <xf numFmtId="44" fontId="10" fillId="0" borderId="6" xfId="0" applyNumberFormat="1" applyFont="1" applyBorder="1" applyAlignment="1">
      <alignment vertical="top"/>
    </xf>
    <xf numFmtId="43" fontId="0" fillId="0" borderId="0" xfId="0" applyNumberFormat="1" applyBorder="1" applyAlignment="1">
      <alignment vertical="center"/>
    </xf>
    <xf numFmtId="0" fontId="3" fillId="0" borderId="0" xfId="0" applyFont="1"/>
    <xf numFmtId="43" fontId="21" fillId="0" borderId="3" xfId="0" applyNumberFormat="1" applyFont="1" applyBorder="1" applyAlignment="1">
      <alignment vertical="center"/>
    </xf>
    <xf numFmtId="44" fontId="21" fillId="0" borderId="3" xfId="0" applyNumberFormat="1" applyFont="1" applyBorder="1" applyAlignment="1">
      <alignment vertical="center"/>
    </xf>
    <xf numFmtId="43" fontId="0" fillId="0" borderId="0" xfId="0" applyNumberFormat="1" applyBorder="1"/>
    <xf numFmtId="43" fontId="0" fillId="0" borderId="0" xfId="0" applyNumberFormat="1" applyBorder="1"/>
    <xf numFmtId="0" fontId="36" fillId="0" borderId="0" xfId="0" applyFont="1" applyAlignment="1">
      <alignment horizontal="center"/>
    </xf>
    <xf numFmtId="0" fontId="36" fillId="0" borderId="0" xfId="0" applyFont="1" applyAlignment="1">
      <alignment horizontal="centerContinuous"/>
    </xf>
    <xf numFmtId="0" fontId="35" fillId="0" borderId="0" xfId="0" applyFont="1"/>
    <xf numFmtId="0" fontId="35" fillId="0" borderId="0" xfId="0" applyFont="1" applyAlignment="1">
      <alignment vertical="center"/>
    </xf>
    <xf numFmtId="0" fontId="37" fillId="0" borderId="0" xfId="0" applyFont="1" applyAlignment="1">
      <alignment vertical="center"/>
    </xf>
    <xf numFmtId="0" fontId="21" fillId="0" borderId="0" xfId="0" applyFont="1"/>
    <xf numFmtId="43" fontId="21" fillId="0" borderId="0" xfId="0" applyNumberFormat="1" applyFont="1" applyBorder="1" applyAlignment="1">
      <alignment vertical="center"/>
    </xf>
    <xf numFmtId="0" fontId="37" fillId="0" borderId="0" xfId="0" applyFont="1" applyAlignment="1">
      <alignment horizontal="right" vertical="center"/>
    </xf>
    <xf numFmtId="43" fontId="3" fillId="0" borderId="0" xfId="0" applyNumberFormat="1" applyFont="1" applyAlignment="1">
      <alignment vertical="center"/>
    </xf>
    <xf numFmtId="49" fontId="0" fillId="0" borderId="0" xfId="0" applyNumberFormat="1" applyAlignment="1">
      <alignment horizontal="center"/>
    </xf>
    <xf numFmtId="49" fontId="0" fillId="0" borderId="7" xfId="0" applyNumberFormat="1" applyBorder="1" applyAlignment="1">
      <alignment horizontal="center" vertical="center"/>
    </xf>
    <xf numFmtId="0" fontId="0" fillId="0" borderId="9" xfId="0" applyBorder="1" applyAlignment="1">
      <alignment vertical="center"/>
    </xf>
    <xf numFmtId="44" fontId="0" fillId="0" borderId="8" xfId="0" applyNumberFormat="1" applyBorder="1" applyAlignment="1">
      <alignment vertical="center"/>
    </xf>
    <xf numFmtId="49" fontId="0" fillId="0" borderId="1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44" fontId="0" fillId="0" borderId="11" xfId="0" applyNumberFormat="1" applyBorder="1" applyAlignment="1">
      <alignment vertical="center"/>
    </xf>
    <xf numFmtId="49" fontId="0" fillId="0" borderId="13" xfId="0" applyNumberFormat="1" applyBorder="1" applyAlignment="1">
      <alignment horizontal="center" vertical="center"/>
    </xf>
    <xf numFmtId="0" fontId="0" fillId="0" borderId="14" xfId="0" applyBorder="1" applyAlignment="1">
      <alignment vertical="center"/>
    </xf>
    <xf numFmtId="44" fontId="0" fillId="0" borderId="14" xfId="0" applyNumberFormat="1" applyBorder="1" applyAlignment="1">
      <alignment vertical="center"/>
    </xf>
    <xf numFmtId="44" fontId="3" fillId="0" borderId="15" xfId="0" applyNumberFormat="1" applyFont="1" applyBorder="1" applyAlignment="1">
      <alignment vertical="center"/>
    </xf>
    <xf numFmtId="49" fontId="0" fillId="0" borderId="2" xfId="0" applyNumberFormat="1" applyBorder="1" applyAlignment="1">
      <alignment horizontal="center" vertical="center"/>
    </xf>
    <xf numFmtId="0" fontId="0" fillId="0" borderId="16" xfId="0" applyBorder="1" applyAlignment="1">
      <alignment vertical="center"/>
    </xf>
    <xf numFmtId="44" fontId="3" fillId="0" borderId="17" xfId="0" applyNumberFormat="1" applyFont="1" applyBorder="1" applyAlignment="1">
      <alignment vertical="center"/>
    </xf>
    <xf numFmtId="49" fontId="0" fillId="0" borderId="18" xfId="0" applyNumberForma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44" fontId="0" fillId="0" borderId="18" xfId="0" applyNumberFormat="1" applyBorder="1" applyAlignment="1">
      <alignment vertical="center"/>
    </xf>
    <xf numFmtId="49" fontId="0" fillId="0" borderId="17" xfId="0" applyNumberFormat="1" applyBorder="1" applyAlignment="1">
      <alignment horizontal="center" vertical="center"/>
    </xf>
    <xf numFmtId="0" fontId="0" fillId="0" borderId="17" xfId="0" applyBorder="1" applyAlignment="1">
      <alignment vertical="center"/>
    </xf>
    <xf numFmtId="44" fontId="0" fillId="0" borderId="17" xfId="0" applyNumberFormat="1" applyBorder="1" applyAlignment="1">
      <alignment vertical="center"/>
    </xf>
    <xf numFmtId="49" fontId="0" fillId="0" borderId="20" xfId="0" applyNumberFormat="1" applyBorder="1" applyAlignment="1">
      <alignment horizontal="center" vertical="center"/>
    </xf>
    <xf numFmtId="0" fontId="0" fillId="0" borderId="20" xfId="0" applyBorder="1" applyAlignment="1">
      <alignment vertical="center"/>
    </xf>
    <xf numFmtId="44" fontId="0" fillId="0" borderId="20" xfId="0" applyNumberFormat="1" applyBorder="1" applyAlignment="1">
      <alignment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44" fontId="0" fillId="0" borderId="23" xfId="0" applyNumberFormat="1" applyBorder="1" applyAlignment="1">
      <alignment vertical="center"/>
    </xf>
    <xf numFmtId="49" fontId="10"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44" fontId="10" fillId="0" borderId="11" xfId="0" applyNumberFormat="1" applyFont="1" applyBorder="1" applyAlignment="1">
      <alignment vertical="center"/>
    </xf>
    <xf numFmtId="167" fontId="0" fillId="0" borderId="11" xfId="0" applyNumberFormat="1" applyBorder="1" applyAlignment="1">
      <alignment vertical="center"/>
    </xf>
    <xf numFmtId="0" fontId="3" fillId="0" borderId="11" xfId="0" applyFont="1" applyBorder="1" applyAlignment="1">
      <alignment vertical="center"/>
    </xf>
    <xf numFmtId="49" fontId="0" fillId="0" borderId="15" xfId="0" applyNumberFormat="1" applyBorder="1" applyAlignment="1">
      <alignment horizontal="center"/>
    </xf>
    <xf numFmtId="0" fontId="0" fillId="0" borderId="15" xfId="0" applyBorder="1" applyAlignment="1">
      <alignment vertical="center"/>
    </xf>
    <xf numFmtId="0" fontId="0" fillId="0" borderId="24" xfId="0" applyBorder="1" applyAlignment="1">
      <alignment vertical="center"/>
    </xf>
    <xf numFmtId="44" fontId="0" fillId="0" borderId="15" xfId="0" applyNumberFormat="1" applyBorder="1" applyAlignment="1">
      <alignment vertical="center"/>
    </xf>
    <xf numFmtId="49" fontId="0" fillId="0" borderId="0" xfId="0" applyNumberFormat="1" applyBorder="1" applyAlignment="1">
      <alignment horizontal="center"/>
    </xf>
    <xf numFmtId="0" fontId="16" fillId="0" borderId="0" xfId="0" applyFont="1" applyBorder="1"/>
    <xf numFmtId="0" fontId="16" fillId="0" borderId="0" xfId="0" applyFont="1"/>
    <xf numFmtId="0" fontId="0" fillId="0" borderId="25" xfId="0" applyBorder="1"/>
    <xf numFmtId="44" fontId="0" fillId="0" borderId="26" xfId="0" applyNumberFormat="1" applyBorder="1"/>
    <xf numFmtId="44" fontId="0" fillId="0" borderId="27" xfId="0" applyNumberFormat="1" applyBorder="1"/>
    <xf numFmtId="0" fontId="0" fillId="0" borderId="28" xfId="0" applyBorder="1"/>
    <xf numFmtId="44" fontId="0" fillId="0" borderId="29" xfId="0" applyNumberFormat="1" applyBorder="1"/>
    <xf numFmtId="43" fontId="0" fillId="3" borderId="3" xfId="0" applyNumberFormat="1" applyFill="1" applyBorder="1"/>
    <xf numFmtId="44" fontId="21" fillId="0" borderId="0" xfId="0" applyNumberFormat="1" applyFont="1" applyBorder="1" applyAlignment="1">
      <alignment vertical="center"/>
    </xf>
    <xf numFmtId="0" fontId="42" fillId="0" borderId="0" xfId="0" applyFont="1" applyAlignment="1">
      <alignment horizontal="center"/>
    </xf>
    <xf numFmtId="43" fontId="0" fillId="0" borderId="11" xfId="0" applyNumberFormat="1" applyBorder="1" applyAlignment="1">
      <alignment vertical="center"/>
    </xf>
    <xf numFmtId="44" fontId="0" fillId="0" borderId="5" xfId="0" applyNumberFormat="1" applyBorder="1" applyAlignment="1">
      <alignment vertical="center"/>
    </xf>
    <xf numFmtId="0" fontId="25" fillId="0" borderId="0" xfId="0" applyFont="1" applyAlignment="1">
      <alignment vertical="center"/>
    </xf>
    <xf numFmtId="44" fontId="21" fillId="0" borderId="3" xfId="2" applyFont="1" applyBorder="1" applyAlignment="1">
      <alignment vertical="center"/>
    </xf>
    <xf numFmtId="44" fontId="21" fillId="0" borderId="6" xfId="2" applyFont="1" applyBorder="1" applyAlignment="1">
      <alignment vertical="center"/>
    </xf>
    <xf numFmtId="44" fontId="21" fillId="0" borderId="0" xfId="0" applyNumberFormat="1" applyFont="1" applyAlignment="1">
      <alignment vertical="center"/>
    </xf>
    <xf numFmtId="44" fontId="21" fillId="0" borderId="5" xfId="0" applyNumberFormat="1" applyFont="1" applyBorder="1" applyAlignment="1">
      <alignment vertical="center"/>
    </xf>
    <xf numFmtId="44" fontId="21" fillId="0" borderId="30" xfId="2" applyFont="1" applyBorder="1" applyAlignment="1">
      <alignment vertical="center"/>
    </xf>
    <xf numFmtId="44" fontId="21" fillId="0" borderId="0" xfId="2" applyFont="1" applyBorder="1" applyAlignment="1">
      <alignment vertical="center"/>
    </xf>
    <xf numFmtId="0" fontId="21" fillId="0" borderId="0" xfId="0" applyFont="1" applyAlignment="1">
      <alignment horizontal="right" vertical="center"/>
    </xf>
    <xf numFmtId="0" fontId="21" fillId="0" borderId="0" xfId="0" applyFont="1" applyAlignment="1">
      <alignment vertical="top"/>
    </xf>
    <xf numFmtId="0" fontId="36" fillId="0" borderId="0" xfId="0" applyFont="1" applyAlignment="1">
      <alignment vertical="center"/>
    </xf>
    <xf numFmtId="22" fontId="0" fillId="0" borderId="0" xfId="0" applyNumberFormat="1"/>
    <xf numFmtId="3" fontId="0" fillId="0" borderId="0" xfId="0" applyNumberFormat="1" applyAlignment="1">
      <alignment vertical="center"/>
    </xf>
    <xf numFmtId="0" fontId="10" fillId="0" borderId="0" xfId="0" applyFont="1" applyAlignment="1">
      <alignment horizontal="right" vertical="center"/>
    </xf>
    <xf numFmtId="44" fontId="21" fillId="0" borderId="0" xfId="0" applyNumberFormat="1" applyFont="1" applyBorder="1" applyAlignment="1">
      <alignment vertical="center"/>
    </xf>
    <xf numFmtId="0" fontId="26" fillId="0" borderId="0" xfId="0" applyFont="1" applyAlignment="1">
      <alignment horizontal="left"/>
    </xf>
    <xf numFmtId="44" fontId="16" fillId="0" borderId="0" xfId="2" applyFont="1" applyAlignment="1">
      <alignment vertical="center"/>
    </xf>
    <xf numFmtId="44" fontId="0" fillId="0" borderId="0" xfId="0" quotePrefix="1" applyNumberFormat="1" applyAlignment="1">
      <alignment horizontal="right" vertical="top"/>
    </xf>
    <xf numFmtId="0" fontId="44" fillId="0" borderId="0" xfId="0" applyFont="1" applyAlignment="1">
      <alignment horizontal="center"/>
    </xf>
    <xf numFmtId="44" fontId="30" fillId="0" borderId="0" xfId="0" applyNumberFormat="1" applyFont="1"/>
    <xf numFmtId="44" fontId="21" fillId="0" borderId="0" xfId="0" applyNumberFormat="1" applyFont="1"/>
    <xf numFmtId="0" fontId="44" fillId="0" borderId="0" xfId="0" applyFont="1" applyBorder="1" applyAlignment="1">
      <alignment horizontal="center" vertical="center"/>
    </xf>
    <xf numFmtId="0" fontId="26" fillId="0" borderId="0" xfId="0" applyFont="1" applyAlignment="1">
      <alignment horizontal="centerContinuous" vertical="center"/>
    </xf>
    <xf numFmtId="43" fontId="16" fillId="0" borderId="0" xfId="2" applyNumberFormat="1" applyFont="1" applyAlignment="1">
      <alignment horizontal="left" vertical="center"/>
    </xf>
    <xf numFmtId="15" fontId="0" fillId="0" borderId="0" xfId="0" applyNumberFormat="1" applyAlignment="1">
      <alignment horizontal="center"/>
    </xf>
    <xf numFmtId="44" fontId="0" fillId="0" borderId="0" xfId="0" applyNumberFormat="1" applyAlignment="1">
      <alignment vertical="center"/>
    </xf>
    <xf numFmtId="49" fontId="3" fillId="0" borderId="0" xfId="0" applyNumberFormat="1" applyFont="1" applyAlignment="1">
      <alignment horizontal="center"/>
    </xf>
    <xf numFmtId="0" fontId="45" fillId="0" borderId="0" xfId="0" applyFont="1"/>
    <xf numFmtId="0" fontId="46" fillId="0" borderId="0" xfId="0" applyFont="1" applyAlignment="1">
      <alignment vertical="center"/>
    </xf>
    <xf numFmtId="0" fontId="2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right" vertical="center"/>
    </xf>
    <xf numFmtId="0" fontId="50" fillId="0" borderId="0" xfId="0" applyFont="1" applyBorder="1" applyAlignment="1">
      <alignment vertical="center"/>
    </xf>
    <xf numFmtId="44" fontId="21" fillId="0" borderId="3" xfId="0" applyNumberFormat="1" applyFont="1" applyBorder="1" applyAlignment="1">
      <alignment vertical="center"/>
    </xf>
    <xf numFmtId="44" fontId="10" fillId="0" borderId="30" xfId="0" applyNumberFormat="1" applyFont="1" applyBorder="1" applyAlignment="1">
      <alignment vertical="center"/>
    </xf>
    <xf numFmtId="15" fontId="51" fillId="0" borderId="0" xfId="0" applyNumberFormat="1" applyFont="1" applyAlignment="1">
      <alignment horizontal="left" vertical="top"/>
    </xf>
    <xf numFmtId="43" fontId="0" fillId="0" borderId="0" xfId="2" applyNumberFormat="1" applyFont="1"/>
    <xf numFmtId="0" fontId="10" fillId="0" borderId="0" xfId="0" applyFont="1" applyBorder="1" applyAlignment="1">
      <alignment horizontal="center" vertical="center"/>
    </xf>
    <xf numFmtId="0" fontId="3" fillId="0" borderId="0" xfId="0" applyFont="1" applyAlignment="1">
      <alignment horizontal="center" vertical="center"/>
    </xf>
    <xf numFmtId="0" fontId="52" fillId="0" borderId="0" xfId="0" applyFont="1" applyAlignment="1">
      <alignment horizontal="right" vertical="center"/>
    </xf>
    <xf numFmtId="44" fontId="0" fillId="0" borderId="0" xfId="2" applyNumberFormat="1" applyFont="1" applyAlignment="1">
      <alignment vertical="center"/>
    </xf>
    <xf numFmtId="44" fontId="0" fillId="0" borderId="0" xfId="0" applyNumberFormat="1" applyAlignment="1">
      <alignment horizontal="right"/>
    </xf>
    <xf numFmtId="44" fontId="0" fillId="4" borderId="3" xfId="0" applyNumberFormat="1" applyFill="1" applyBorder="1" applyAlignment="1">
      <alignment vertical="center"/>
    </xf>
    <xf numFmtId="44" fontId="3" fillId="0" borderId="0" xfId="2" applyFont="1"/>
    <xf numFmtId="43" fontId="3" fillId="0" borderId="0" xfId="2" applyNumberFormat="1" applyFont="1"/>
    <xf numFmtId="44" fontId="3" fillId="0" borderId="0" xfId="2" applyFont="1" applyAlignment="1">
      <alignment vertical="center"/>
    </xf>
    <xf numFmtId="15" fontId="21" fillId="0" borderId="0" xfId="0" applyNumberFormat="1" applyFont="1"/>
    <xf numFmtId="0" fontId="5" fillId="0" borderId="5" xfId="0" applyFont="1" applyBorder="1" applyAlignment="1">
      <alignment horizontal="center"/>
    </xf>
    <xf numFmtId="0" fontId="25" fillId="0" borderId="0" xfId="0" applyFont="1" applyAlignment="1">
      <alignment horizontal="right"/>
    </xf>
    <xf numFmtId="0" fontId="18" fillId="0" borderId="0" xfId="0" applyFont="1" applyAlignment="1">
      <alignment vertical="center"/>
    </xf>
    <xf numFmtId="165" fontId="0" fillId="0" borderId="0" xfId="2" applyNumberFormat="1" applyFont="1" applyAlignment="1">
      <alignment vertical="center"/>
    </xf>
    <xf numFmtId="15" fontId="23" fillId="0" borderId="0" xfId="0" applyNumberFormat="1" applyFont="1" applyAlignment="1">
      <alignment wrapText="1"/>
    </xf>
    <xf numFmtId="43" fontId="15" fillId="0" borderId="0" xfId="2" applyNumberFormat="1" applyFont="1" applyBorder="1" applyAlignment="1">
      <alignment horizontal="center"/>
    </xf>
    <xf numFmtId="164" fontId="0" fillId="0" borderId="0" xfId="1" applyNumberFormat="1" applyFont="1" applyAlignment="1">
      <alignment vertical="center"/>
    </xf>
    <xf numFmtId="0" fontId="15" fillId="0" borderId="0" xfId="0" quotePrefix="1" applyFont="1" applyAlignment="1">
      <alignment horizontal="right"/>
    </xf>
    <xf numFmtId="43" fontId="0" fillId="0" borderId="0" xfId="1" applyFont="1" applyBorder="1"/>
    <xf numFmtId="43" fontId="5" fillId="0" borderId="0" xfId="1" applyFont="1" applyBorder="1" applyAlignment="1">
      <alignment horizontal="center" vertical="center"/>
    </xf>
    <xf numFmtId="43" fontId="0" fillId="0" borderId="0" xfId="1" applyFont="1"/>
    <xf numFmtId="43" fontId="15" fillId="0" borderId="0" xfId="1" applyFont="1"/>
    <xf numFmtId="0" fontId="15" fillId="0" borderId="0" xfId="0" quotePrefix="1" applyFont="1" applyAlignment="1">
      <alignment horizontal="center"/>
    </xf>
    <xf numFmtId="168" fontId="0" fillId="0" borderId="0" xfId="1" applyNumberFormat="1" applyFont="1"/>
    <xf numFmtId="44" fontId="15" fillId="3" borderId="0" xfId="0" applyNumberFormat="1" applyFont="1" applyFill="1" applyBorder="1" applyAlignment="1">
      <alignment horizontal="center" vertical="center"/>
    </xf>
    <xf numFmtId="43" fontId="15" fillId="3" borderId="0" xfId="0" applyNumberFormat="1" applyFont="1" applyFill="1" applyBorder="1" applyAlignment="1">
      <alignment horizontal="center" vertical="center"/>
    </xf>
    <xf numFmtId="44" fontId="15" fillId="3" borderId="0" xfId="0" applyNumberFormat="1" applyFont="1" applyFill="1" applyBorder="1" applyAlignment="1">
      <alignment horizontal="center" vertical="center"/>
    </xf>
    <xf numFmtId="0" fontId="11" fillId="0" borderId="0" xfId="0" applyFont="1" applyAlignment="1">
      <alignment vertical="center"/>
    </xf>
    <xf numFmtId="0" fontId="56" fillId="0" borderId="0" xfId="0" applyFont="1" applyAlignment="1">
      <alignment horizontal="left"/>
    </xf>
    <xf numFmtId="0" fontId="56" fillId="0" borderId="0" xfId="0" applyFont="1"/>
    <xf numFmtId="0" fontId="15" fillId="0" borderId="3" xfId="0" applyFont="1" applyBorder="1" applyAlignment="1">
      <alignment horizontal="center"/>
    </xf>
    <xf numFmtId="0" fontId="15" fillId="0" borderId="5" xfId="0" applyFont="1" applyBorder="1" applyAlignment="1">
      <alignment horizontal="center" vertical="center"/>
    </xf>
    <xf numFmtId="44" fontId="15" fillId="0" borderId="3" xfId="2" applyFont="1" applyBorder="1" applyAlignment="1">
      <alignment horizontal="center" vertical="center"/>
    </xf>
    <xf numFmtId="0" fontId="36" fillId="0" borderId="0" xfId="0" applyFont="1" applyAlignment="1">
      <alignment horizontal="center" vertical="center"/>
    </xf>
    <xf numFmtId="0" fontId="33" fillId="0" borderId="0" xfId="0" quotePrefix="1" applyFont="1" applyAlignment="1">
      <alignment horizontal="center" vertical="center"/>
    </xf>
    <xf numFmtId="0" fontId="3" fillId="0" borderId="0" xfId="0" applyFont="1" applyAlignment="1">
      <alignment horizontal="centerContinuous"/>
    </xf>
    <xf numFmtId="0" fontId="10" fillId="0" borderId="0" xfId="0" quotePrefix="1" applyFont="1" applyAlignment="1">
      <alignment horizontal="center"/>
    </xf>
    <xf numFmtId="0" fontId="3" fillId="0" borderId="0" xfId="0" quotePrefix="1" applyFont="1"/>
    <xf numFmtId="0" fontId="3" fillId="0" borderId="0" xfId="0" applyFont="1" applyAlignment="1"/>
    <xf numFmtId="43" fontId="3" fillId="0" borderId="0" xfId="1" applyFont="1"/>
    <xf numFmtId="16" fontId="3" fillId="0" borderId="0" xfId="0" applyNumberFormat="1" applyFont="1"/>
    <xf numFmtId="44" fontId="3" fillId="0" borderId="0" xfId="0" applyNumberFormat="1" applyFont="1" applyAlignment="1">
      <alignment horizontal="centerContinuous"/>
    </xf>
    <xf numFmtId="0" fontId="3" fillId="0" borderId="0" xfId="0" quotePrefix="1" applyFont="1" applyAlignment="1">
      <alignment horizontal="centerContinuous"/>
    </xf>
    <xf numFmtId="43" fontId="3" fillId="0" borderId="0" xfId="0" applyNumberFormat="1" applyFont="1" applyBorder="1"/>
    <xf numFmtId="43" fontId="3" fillId="0" borderId="0" xfId="0" applyNumberFormat="1" applyFont="1" applyBorder="1"/>
    <xf numFmtId="43" fontId="3" fillId="0" borderId="0" xfId="0" applyNumberFormat="1" applyFont="1"/>
    <xf numFmtId="43" fontId="3" fillId="0" borderId="0" xfId="0" quotePrefix="1" applyNumberFormat="1" applyFont="1"/>
    <xf numFmtId="43" fontId="3" fillId="0" borderId="0" xfId="0" applyNumberFormat="1" applyFont="1" applyAlignment="1">
      <alignment horizontal="right"/>
    </xf>
    <xf numFmtId="43" fontId="0" fillId="0" borderId="0" xfId="0" applyNumberFormat="1" applyAlignment="1">
      <alignment horizontal="center"/>
    </xf>
    <xf numFmtId="43" fontId="0" fillId="0" borderId="0" xfId="0" applyNumberFormat="1" applyBorder="1" applyAlignment="1">
      <alignment horizontal="center"/>
    </xf>
    <xf numFmtId="169" fontId="0" fillId="0" borderId="0" xfId="0" applyNumberFormat="1"/>
    <xf numFmtId="169" fontId="0" fillId="0" borderId="0" xfId="0" applyNumberFormat="1" applyAlignment="1">
      <alignment horizontal="centerContinuous"/>
    </xf>
    <xf numFmtId="169" fontId="5" fillId="0" borderId="5" xfId="0" applyNumberFormat="1" applyFont="1" applyBorder="1" applyAlignment="1">
      <alignment horizontal="center" vertical="center"/>
    </xf>
    <xf numFmtId="169" fontId="5" fillId="0" borderId="0" xfId="0" applyNumberFormat="1" applyFont="1" applyBorder="1" applyAlignment="1">
      <alignment horizontal="center" vertical="center"/>
    </xf>
    <xf numFmtId="169" fontId="5" fillId="0" borderId="3" xfId="0" applyNumberFormat="1" applyFont="1" applyBorder="1" applyAlignment="1">
      <alignment horizontal="center" vertical="center"/>
    </xf>
    <xf numFmtId="169" fontId="0" fillId="0" borderId="0" xfId="0" applyNumberFormat="1" applyBorder="1"/>
    <xf numFmtId="169" fontId="0" fillId="0" borderId="5" xfId="0" applyNumberFormat="1" applyBorder="1"/>
    <xf numFmtId="169" fontId="21" fillId="0" borderId="0" xfId="2" applyNumberFormat="1" applyFont="1"/>
    <xf numFmtId="169" fontId="0" fillId="0" borderId="3" xfId="0" applyNumberFormat="1" applyBorder="1"/>
    <xf numFmtId="8" fontId="5" fillId="0" borderId="5" xfId="0" applyNumberFormat="1" applyFont="1" applyBorder="1" applyAlignment="1">
      <alignment horizontal="center" vertical="center"/>
    </xf>
    <xf numFmtId="8" fontId="5" fillId="0" borderId="3" xfId="0" applyNumberFormat="1" applyFont="1" applyBorder="1" applyAlignment="1">
      <alignment horizontal="center" vertical="center"/>
    </xf>
    <xf numFmtId="8" fontId="0" fillId="0" borderId="0" xfId="0" applyNumberFormat="1" applyAlignment="1">
      <alignment horizontal="right"/>
    </xf>
    <xf numFmtId="8" fontId="15" fillId="0" borderId="0" xfId="0" applyNumberFormat="1" applyFont="1" applyBorder="1" applyAlignment="1">
      <alignment horizontal="right"/>
    </xf>
    <xf numFmtId="8" fontId="5" fillId="0" borderId="0" xfId="0" applyNumberFormat="1" applyFont="1" applyBorder="1" applyAlignment="1">
      <alignment horizontal="right" vertical="center"/>
    </xf>
    <xf numFmtId="8" fontId="18" fillId="0" borderId="0" xfId="0" applyNumberFormat="1" applyFont="1" applyAlignment="1">
      <alignment horizontal="right" vertical="center"/>
    </xf>
    <xf numFmtId="8" fontId="15" fillId="3" borderId="0" xfId="0" applyNumberFormat="1" applyFont="1" applyFill="1" applyBorder="1" applyAlignment="1">
      <alignment horizontal="right"/>
    </xf>
    <xf numFmtId="8" fontId="0" fillId="0" borderId="0" xfId="2" applyNumberFormat="1" applyFont="1" applyAlignment="1">
      <alignment horizontal="right"/>
    </xf>
    <xf numFmtId="8" fontId="0" fillId="0" borderId="5" xfId="0" applyNumberFormat="1" applyBorder="1" applyAlignment="1">
      <alignment horizontal="right"/>
    </xf>
    <xf numFmtId="8" fontId="21" fillId="0" borderId="0" xfId="2" applyNumberFormat="1" applyFont="1" applyAlignment="1">
      <alignment horizontal="right" vertical="center"/>
    </xf>
    <xf numFmtId="8" fontId="0" fillId="0" borderId="3" xfId="0" applyNumberFormat="1" applyBorder="1" applyAlignment="1">
      <alignment horizontal="right"/>
    </xf>
    <xf numFmtId="8" fontId="0" fillId="0" borderId="0" xfId="0" applyNumberFormat="1" applyAlignment="1">
      <alignment horizontal="right" vertical="top"/>
    </xf>
    <xf numFmtId="44" fontId="9" fillId="0" borderId="31" xfId="1" applyNumberFormat="1" applyFont="1" applyBorder="1" applyAlignment="1">
      <alignment horizontal="center" vertical="center"/>
    </xf>
    <xf numFmtId="43" fontId="9" fillId="0" borderId="31" xfId="1" applyFont="1" applyBorder="1" applyAlignment="1">
      <alignment horizontal="center" vertical="center"/>
    </xf>
    <xf numFmtId="8" fontId="10" fillId="0" borderId="0" xfId="0" applyNumberFormat="1" applyFont="1" applyAlignment="1">
      <alignment horizontal="left"/>
    </xf>
    <xf numFmtId="166" fontId="15" fillId="0" borderId="0" xfId="0" applyNumberFormat="1" applyFont="1" applyAlignment="1">
      <alignment vertical="top"/>
    </xf>
    <xf numFmtId="44" fontId="21" fillId="0" borderId="22" xfId="0" applyNumberFormat="1" applyFont="1" applyBorder="1" applyAlignment="1">
      <alignment vertical="center"/>
    </xf>
    <xf numFmtId="43" fontId="21" fillId="0" borderId="22" xfId="0" applyNumberFormat="1" applyFont="1" applyBorder="1" applyAlignment="1">
      <alignment vertical="center"/>
    </xf>
    <xf numFmtId="43" fontId="21" fillId="0" borderId="22" xfId="0" applyNumberFormat="1" applyFont="1" applyBorder="1" applyAlignment="1">
      <alignment vertical="center"/>
    </xf>
    <xf numFmtId="44" fontId="21" fillId="0" borderId="0" xfId="0" applyNumberFormat="1" applyFont="1" applyBorder="1" applyAlignment="1"/>
    <xf numFmtId="0" fontId="15" fillId="0" borderId="0" xfId="0" applyFont="1" applyAlignment="1">
      <alignment vertical="center"/>
    </xf>
    <xf numFmtId="170" fontId="0" fillId="0" borderId="0" xfId="0" applyNumberFormat="1" applyAlignment="1">
      <alignment vertical="center"/>
    </xf>
    <xf numFmtId="170" fontId="0" fillId="0" borderId="0" xfId="0" applyNumberFormat="1" applyBorder="1" applyAlignment="1">
      <alignment vertical="center"/>
    </xf>
    <xf numFmtId="170" fontId="0" fillId="0" borderId="0" xfId="0" applyNumberFormat="1" applyBorder="1"/>
    <xf numFmtId="170" fontId="0" fillId="0" borderId="5" xfId="0" applyNumberFormat="1" applyBorder="1" applyAlignment="1">
      <alignment vertical="center"/>
    </xf>
    <xf numFmtId="170" fontId="20" fillId="0" borderId="5" xfId="0" applyNumberFormat="1" applyFont="1" applyBorder="1" applyAlignment="1">
      <alignment vertical="center"/>
    </xf>
    <xf numFmtId="170" fontId="21" fillId="0" borderId="0" xfId="0" applyNumberFormat="1" applyFont="1" applyBorder="1" applyAlignment="1">
      <alignment vertical="center"/>
    </xf>
    <xf numFmtId="170" fontId="21" fillId="0" borderId="0" xfId="0" applyNumberFormat="1" applyFont="1" applyAlignment="1">
      <alignment vertical="center"/>
    </xf>
    <xf numFmtId="170" fontId="21" fillId="0" borderId="5" xfId="0" applyNumberFormat="1" applyFont="1" applyBorder="1" applyAlignment="1">
      <alignment vertical="center"/>
    </xf>
    <xf numFmtId="170" fontId="21" fillId="0" borderId="0" xfId="0" applyNumberFormat="1" applyFont="1" applyBorder="1"/>
    <xf numFmtId="170" fontId="37" fillId="0" borderId="12" xfId="0" applyNumberFormat="1" applyFont="1" applyBorder="1" applyAlignment="1">
      <alignment vertical="center"/>
    </xf>
    <xf numFmtId="170" fontId="20" fillId="0" borderId="0" xfId="0" applyNumberFormat="1" applyFont="1" applyBorder="1" applyAlignment="1">
      <alignment vertical="center"/>
    </xf>
    <xf numFmtId="170" fontId="0" fillId="0" borderId="5" xfId="0" applyNumberFormat="1" applyBorder="1"/>
    <xf numFmtId="170" fontId="18" fillId="0" borderId="0" xfId="0" applyNumberFormat="1" applyFont="1" applyBorder="1" applyAlignment="1">
      <alignment vertical="center"/>
    </xf>
    <xf numFmtId="170" fontId="3" fillId="0" borderId="0" xfId="0" applyNumberFormat="1" applyFont="1" applyBorder="1" applyAlignment="1">
      <alignment vertical="center"/>
    </xf>
    <xf numFmtId="170" fontId="35" fillId="0" borderId="30" xfId="0" applyNumberFormat="1" applyFont="1" applyBorder="1" applyAlignment="1">
      <alignment vertical="center"/>
    </xf>
    <xf numFmtId="0" fontId="36" fillId="0" borderId="0" xfId="0" applyFont="1" applyAlignment="1">
      <alignment horizontal="right" vertical="center"/>
    </xf>
    <xf numFmtId="0" fontId="0" fillId="0" borderId="0" xfId="0" applyBorder="1" applyAlignment="1">
      <alignment horizontal="center" vertical="center"/>
    </xf>
    <xf numFmtId="15" fontId="11" fillId="5" borderId="18" xfId="0" applyNumberFormat="1" applyFont="1" applyFill="1" applyBorder="1" applyAlignment="1">
      <alignment horizont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170" fontId="34" fillId="6" borderId="31" xfId="0" applyNumberFormat="1" applyFont="1" applyFill="1" applyBorder="1" applyAlignment="1">
      <alignment vertical="center"/>
    </xf>
    <xf numFmtId="44" fontId="0" fillId="6" borderId="11" xfId="0" applyNumberFormat="1" applyFill="1" applyBorder="1" applyAlignment="1">
      <alignment vertical="center"/>
    </xf>
    <xf numFmtId="44" fontId="38" fillId="6" borderId="11" xfId="0" applyNumberFormat="1" applyFont="1" applyFill="1" applyBorder="1" applyAlignment="1">
      <alignment vertical="center"/>
    </xf>
    <xf numFmtId="170" fontId="0" fillId="0" borderId="0" xfId="2" applyNumberFormat="1" applyFont="1"/>
    <xf numFmtId="168" fontId="15" fillId="0" borderId="0" xfId="1" quotePrefix="1" applyNumberFormat="1" applyFont="1" applyAlignment="1">
      <alignment horizontal="right"/>
    </xf>
    <xf numFmtId="168" fontId="3" fillId="0" borderId="0" xfId="1" applyNumberFormat="1" applyFont="1" applyAlignment="1">
      <alignment horizontal="centerContinuous"/>
    </xf>
    <xf numFmtId="168" fontId="3" fillId="0" borderId="0" xfId="1" quotePrefix="1" applyNumberFormat="1" applyFont="1"/>
    <xf numFmtId="168" fontId="5" fillId="0" borderId="36" xfId="1" applyNumberFormat="1" applyFont="1" applyBorder="1" applyAlignment="1">
      <alignment horizontal="center" vertical="center" wrapText="1"/>
    </xf>
    <xf numFmtId="168" fontId="5" fillId="0" borderId="37" xfId="1" applyNumberFormat="1" applyFont="1" applyBorder="1" applyAlignment="1">
      <alignment horizontal="center" vertical="center"/>
    </xf>
    <xf numFmtId="168" fontId="0" fillId="0" borderId="0" xfId="1" applyNumberFormat="1" applyFont="1" applyBorder="1"/>
    <xf numFmtId="168" fontId="0" fillId="0" borderId="5" xfId="1" applyNumberFormat="1" applyFont="1" applyBorder="1"/>
    <xf numFmtId="168" fontId="2" fillId="0" borderId="0" xfId="1" applyNumberFormat="1"/>
    <xf numFmtId="168" fontId="0" fillId="0" borderId="3" xfId="1" applyNumberFormat="1" applyFont="1" applyBorder="1"/>
    <xf numFmtId="170" fontId="0" fillId="0" borderId="0" xfId="0" applyNumberFormat="1"/>
    <xf numFmtId="170" fontId="3" fillId="0" borderId="0" xfId="0" applyNumberFormat="1" applyFont="1" applyAlignment="1">
      <alignment horizontal="centerContinuous"/>
    </xf>
    <xf numFmtId="170" fontId="3" fillId="0" borderId="0" xfId="0" quotePrefix="1" applyNumberFormat="1" applyFont="1" applyAlignment="1">
      <alignment horizontal="centerContinuous"/>
    </xf>
    <xf numFmtId="170" fontId="9" fillId="0" borderId="5" xfId="0" applyNumberFormat="1" applyFont="1" applyBorder="1" applyAlignment="1">
      <alignment horizontal="center" vertical="center"/>
    </xf>
    <xf numFmtId="170" fontId="9" fillId="0" borderId="3" xfId="0" applyNumberFormat="1" applyFont="1" applyBorder="1" applyAlignment="1">
      <alignment horizontal="center" vertical="center"/>
    </xf>
    <xf numFmtId="170" fontId="15" fillId="0" borderId="0" xfId="0" applyNumberFormat="1" applyFont="1" applyBorder="1" applyAlignment="1">
      <alignment vertical="center"/>
    </xf>
    <xf numFmtId="170" fontId="9" fillId="0" borderId="0" xfId="0" applyNumberFormat="1" applyFont="1" applyBorder="1" applyAlignment="1">
      <alignment horizontal="center"/>
    </xf>
    <xf numFmtId="170" fontId="0" fillId="2" borderId="0" xfId="0" applyNumberFormat="1" applyFill="1" applyAlignment="1">
      <alignment vertical="center"/>
    </xf>
    <xf numFmtId="170" fontId="24" fillId="2" borderId="0" xfId="0" applyNumberFormat="1" applyFont="1" applyFill="1" applyAlignment="1">
      <alignment vertical="center"/>
    </xf>
    <xf numFmtId="170" fontId="10" fillId="0" borderId="0" xfId="2" applyNumberFormat="1" applyFont="1"/>
    <xf numFmtId="170" fontId="0" fillId="0" borderId="3" xfId="0" applyNumberFormat="1" applyBorder="1"/>
    <xf numFmtId="170" fontId="3" fillId="0" borderId="0" xfId="2" applyNumberFormat="1" applyFont="1" applyAlignment="1">
      <alignment horizontal="centerContinuous"/>
    </xf>
    <xf numFmtId="170" fontId="0" fillId="0" borderId="0" xfId="2" applyNumberFormat="1" applyFont="1" applyAlignment="1">
      <alignment horizontal="centerContinuous"/>
    </xf>
    <xf numFmtId="170" fontId="24" fillId="0" borderId="0" xfId="2" applyNumberFormat="1" applyFont="1" applyAlignment="1">
      <alignment horizontal="centerContinuous"/>
    </xf>
    <xf numFmtId="170" fontId="10" fillId="0" borderId="0" xfId="2" applyNumberFormat="1" applyFont="1" applyBorder="1" applyAlignment="1">
      <alignment horizontal="center" vertical="center"/>
    </xf>
    <xf numFmtId="170" fontId="3" fillId="0" borderId="0" xfId="2" applyNumberFormat="1" applyFont="1" applyBorder="1" applyAlignment="1">
      <alignment horizontal="center" vertical="center"/>
    </xf>
    <xf numFmtId="170" fontId="3" fillId="0" borderId="3" xfId="2" applyNumberFormat="1" applyFont="1" applyBorder="1" applyAlignment="1">
      <alignment horizontal="center" vertical="top"/>
    </xf>
    <xf numFmtId="170" fontId="15" fillId="0" borderId="0" xfId="2" applyNumberFormat="1" applyFont="1" applyBorder="1" applyAlignment="1">
      <alignment horizontal="center" vertical="center"/>
    </xf>
    <xf numFmtId="170" fontId="15" fillId="3" borderId="0" xfId="2" applyNumberFormat="1" applyFont="1" applyFill="1" applyBorder="1" applyAlignment="1">
      <alignment horizontal="center" vertical="center"/>
    </xf>
    <xf numFmtId="170" fontId="0" fillId="0" borderId="5" xfId="2" applyNumberFormat="1" applyFont="1" applyBorder="1"/>
    <xf numFmtId="170" fontId="16" fillId="0" borderId="0" xfId="2" applyNumberFormat="1" applyFont="1" applyAlignment="1">
      <alignment horizontal="left" vertical="center"/>
    </xf>
    <xf numFmtId="170" fontId="0" fillId="0" borderId="3" xfId="2" applyNumberFormat="1" applyFont="1" applyBorder="1"/>
    <xf numFmtId="170" fontId="0" fillId="0" borderId="0" xfId="2" applyNumberFormat="1" applyFont="1" applyAlignment="1">
      <alignment vertical="center"/>
    </xf>
    <xf numFmtId="44" fontId="11" fillId="0" borderId="0" xfId="2" applyNumberFormat="1" applyFont="1" applyBorder="1" applyAlignment="1">
      <alignment vertical="center"/>
    </xf>
    <xf numFmtId="44" fontId="16" fillId="0" borderId="22" xfId="2" applyFont="1" applyBorder="1" applyAlignment="1">
      <alignment horizontal="left" vertical="center"/>
    </xf>
    <xf numFmtId="165" fontId="0" fillId="0" borderId="0" xfId="0" applyNumberFormat="1"/>
    <xf numFmtId="168" fontId="0" fillId="0" borderId="0" xfId="0" applyNumberFormat="1"/>
    <xf numFmtId="0" fontId="10" fillId="5" borderId="38"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37" xfId="0" applyFont="1" applyFill="1" applyBorder="1" applyAlignment="1">
      <alignment horizontal="center" vertical="center"/>
    </xf>
    <xf numFmtId="0" fontId="38" fillId="0" borderId="0" xfId="0" applyFont="1" applyAlignment="1">
      <alignment vertical="center"/>
    </xf>
    <xf numFmtId="0" fontId="16" fillId="0" borderId="0" xfId="0" applyFont="1" applyAlignment="1"/>
    <xf numFmtId="0" fontId="11" fillId="0" borderId="0" xfId="0" applyFont="1" applyAlignment="1">
      <alignment horizontal="left" vertical="center"/>
    </xf>
    <xf numFmtId="0" fontId="2" fillId="0" borderId="3" xfId="0" applyFont="1" applyBorder="1" applyAlignment="1">
      <alignment vertical="center"/>
    </xf>
    <xf numFmtId="0" fontId="11" fillId="0" borderId="0" xfId="0" applyFont="1" applyAlignment="1">
      <alignment horizontal="right" vertical="center"/>
    </xf>
    <xf numFmtId="0" fontId="2" fillId="0" borderId="3" xfId="0" applyFont="1" applyBorder="1"/>
    <xf numFmtId="0" fontId="11" fillId="0" borderId="0" xfId="0" quotePrefix="1" applyFont="1" applyBorder="1" applyAlignment="1">
      <alignment horizontal="left" vertical="center"/>
    </xf>
    <xf numFmtId="0" fontId="11" fillId="0" borderId="0" xfId="0" applyFont="1"/>
    <xf numFmtId="0" fontId="20" fillId="0" borderId="0" xfId="0" applyFont="1" applyAlignment="1">
      <alignment vertical="center"/>
    </xf>
    <xf numFmtId="0" fontId="2" fillId="0" borderId="0" xfId="0" quotePrefix="1" applyFont="1" applyAlignment="1">
      <alignment horizontal="center" vertical="center"/>
    </xf>
    <xf numFmtId="0" fontId="3" fillId="0" borderId="19"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44" fontId="21" fillId="0" borderId="0" xfId="0" applyNumberFormat="1" applyFont="1" applyFill="1" applyBorder="1" applyAlignment="1">
      <alignment vertical="center"/>
    </xf>
    <xf numFmtId="43" fontId="21" fillId="0" borderId="0" xfId="0" applyNumberFormat="1" applyFont="1" applyFill="1" applyBorder="1" applyAlignment="1">
      <alignment vertical="center"/>
    </xf>
    <xf numFmtId="0" fontId="25" fillId="0" borderId="0" xfId="0" applyFont="1" applyFill="1" applyBorder="1" applyAlignment="1">
      <alignment vertical="center"/>
    </xf>
    <xf numFmtId="0" fontId="21" fillId="0" borderId="0" xfId="0" applyFont="1" applyFill="1" applyBorder="1" applyAlignment="1">
      <alignment vertical="center"/>
    </xf>
    <xf numFmtId="44" fontId="21" fillId="0" borderId="0" xfId="2" applyFont="1" applyFill="1" applyBorder="1" applyAlignment="1">
      <alignment vertical="center"/>
    </xf>
    <xf numFmtId="0" fontId="2" fillId="0" borderId="0" xfId="0" applyFont="1" applyFill="1" applyBorder="1" applyAlignment="1">
      <alignment vertical="center"/>
    </xf>
    <xf numFmtId="0" fontId="48" fillId="0" borderId="0" xfId="0" applyFont="1" applyFill="1" applyBorder="1" applyAlignment="1">
      <alignment horizontal="right" vertical="center"/>
    </xf>
    <xf numFmtId="44" fontId="21" fillId="0" borderId="0" xfId="0" applyNumberFormat="1" applyFont="1" applyFill="1" applyBorder="1" applyAlignment="1">
      <alignment vertical="center"/>
    </xf>
    <xf numFmtId="0" fontId="38" fillId="0" borderId="0" xfId="0" applyFont="1" applyFill="1" applyBorder="1" applyAlignment="1">
      <alignment vertical="center"/>
    </xf>
    <xf numFmtId="44" fontId="0" fillId="0" borderId="0" xfId="0" applyNumberFormat="1" applyFill="1" applyBorder="1" applyAlignment="1">
      <alignment vertical="center"/>
    </xf>
    <xf numFmtId="0" fontId="46" fillId="0" borderId="0" xfId="0" applyFont="1" applyFill="1" applyBorder="1" applyAlignment="1">
      <alignment vertical="center"/>
    </xf>
    <xf numFmtId="0" fontId="2" fillId="0" borderId="8" xfId="0" applyFont="1" applyBorder="1" applyAlignment="1">
      <alignment vertical="center"/>
    </xf>
    <xf numFmtId="44" fontId="2" fillId="0" borderId="0" xfId="0" applyNumberFormat="1" applyFont="1" applyFill="1" applyBorder="1" applyAlignment="1">
      <alignment vertical="center"/>
    </xf>
    <xf numFmtId="44" fontId="2" fillId="0" borderId="12" xfId="0" applyNumberFormat="1" applyFont="1" applyFill="1" applyBorder="1" applyAlignment="1">
      <alignment vertical="center"/>
    </xf>
    <xf numFmtId="44" fontId="2" fillId="0" borderId="24" xfId="0" applyNumberFormat="1" applyFont="1" applyFill="1" applyBorder="1" applyAlignment="1">
      <alignment vertical="center"/>
    </xf>
    <xf numFmtId="44" fontId="3" fillId="0" borderId="0" xfId="0" applyNumberFormat="1" applyFont="1" applyFill="1" applyBorder="1" applyAlignment="1">
      <alignment vertical="center"/>
    </xf>
    <xf numFmtId="0" fontId="3" fillId="0" borderId="0" xfId="0" applyFont="1" applyFill="1" applyBorder="1" applyAlignment="1">
      <alignment vertical="center"/>
    </xf>
    <xf numFmtId="44" fontId="10" fillId="0" borderId="0" xfId="2" applyFont="1" applyFill="1" applyBorder="1" applyAlignment="1">
      <alignment vertical="center"/>
    </xf>
    <xf numFmtId="44" fontId="3" fillId="0" borderId="12" xfId="0" applyNumberFormat="1" applyFont="1" applyFill="1" applyBorder="1" applyAlignment="1">
      <alignment vertical="center"/>
    </xf>
    <xf numFmtId="44" fontId="3" fillId="0" borderId="24" xfId="0" applyNumberFormat="1" applyFont="1" applyFill="1" applyBorder="1" applyAlignment="1">
      <alignment vertical="center"/>
    </xf>
    <xf numFmtId="0" fontId="0" fillId="0" borderId="0" xfId="0" applyFont="1" applyAlignment="1">
      <alignment vertical="center"/>
    </xf>
    <xf numFmtId="0" fontId="16" fillId="0" borderId="0" xfId="0" applyFont="1" applyBorder="1" applyAlignment="1"/>
    <xf numFmtId="0" fontId="45" fillId="0" borderId="0" xfId="0" applyFont="1" applyAlignment="1">
      <alignment vertical="center"/>
    </xf>
    <xf numFmtId="0" fontId="6" fillId="0" borderId="0" xfId="0" applyFont="1" applyAlignment="1">
      <alignment horizontal="center" vertical="center"/>
    </xf>
    <xf numFmtId="165" fontId="0" fillId="0" borderId="0" xfId="0" applyNumberFormat="1" applyAlignment="1">
      <alignment vertical="center"/>
    </xf>
    <xf numFmtId="0" fontId="0" fillId="0" borderId="40" xfId="0" applyBorder="1" applyAlignment="1">
      <alignment vertical="center"/>
    </xf>
    <xf numFmtId="0" fontId="0" fillId="0" borderId="41" xfId="0" applyBorder="1" applyAlignment="1">
      <alignment vertical="center"/>
    </xf>
    <xf numFmtId="49" fontId="3" fillId="0" borderId="0" xfId="0" applyNumberFormat="1" applyFont="1" applyAlignment="1">
      <alignment horizontal="left" vertical="center"/>
    </xf>
    <xf numFmtId="0" fontId="10" fillId="0" borderId="0" xfId="0" applyFont="1" applyAlignment="1">
      <alignment horizontal="left" vertical="center"/>
    </xf>
    <xf numFmtId="44" fontId="3" fillId="0" borderId="0" xfId="0" applyNumberFormat="1" applyFont="1" applyAlignment="1">
      <alignment vertical="center"/>
    </xf>
    <xf numFmtId="49" fontId="0" fillId="0" borderId="0" xfId="0" applyNumberFormat="1" applyAlignment="1">
      <alignment horizontal="center" vertical="center"/>
    </xf>
    <xf numFmtId="44" fontId="0" fillId="0" borderId="3" xfId="0" applyNumberFormat="1" applyBorder="1" applyAlignment="1">
      <alignment vertical="center"/>
    </xf>
    <xf numFmtId="44" fontId="0" fillId="0" borderId="12" xfId="0" applyNumberFormat="1" applyBorder="1" applyAlignment="1">
      <alignment vertical="center"/>
    </xf>
    <xf numFmtId="0" fontId="11" fillId="8" borderId="1" xfId="3" applyFill="1" applyBorder="1"/>
    <xf numFmtId="0" fontId="11" fillId="8" borderId="25" xfId="3" applyFill="1" applyBorder="1"/>
    <xf numFmtId="0" fontId="11" fillId="8" borderId="26" xfId="3" applyFill="1" applyBorder="1"/>
    <xf numFmtId="0" fontId="11" fillId="0" borderId="0" xfId="3" applyBorder="1"/>
    <xf numFmtId="0" fontId="11" fillId="0" borderId="0" xfId="3"/>
    <xf numFmtId="0" fontId="60" fillId="8" borderId="28" xfId="3" applyFont="1" applyFill="1" applyBorder="1" applyAlignment="1">
      <alignment horizontal="left" vertical="top"/>
    </xf>
    <xf numFmtId="0" fontId="60" fillId="8" borderId="4" xfId="3" applyFont="1" applyFill="1" applyBorder="1" applyAlignment="1">
      <alignment horizontal="left" vertical="top"/>
    </xf>
    <xf numFmtId="0" fontId="61" fillId="8" borderId="4" xfId="3" applyFont="1" applyFill="1" applyBorder="1" applyAlignment="1">
      <alignment horizontal="left" vertical="top"/>
    </xf>
    <xf numFmtId="0" fontId="11" fillId="8" borderId="29" xfId="3" applyFill="1" applyBorder="1" applyAlignment="1">
      <alignment horizontal="left" vertical="top"/>
    </xf>
    <xf numFmtId="0" fontId="11" fillId="0" borderId="2" xfId="3" applyFill="1" applyBorder="1"/>
    <xf numFmtId="0" fontId="11" fillId="0" borderId="0" xfId="3" applyFill="1" applyBorder="1"/>
    <xf numFmtId="0" fontId="11" fillId="0" borderId="0" xfId="3" applyFill="1" applyBorder="1" applyAlignment="1"/>
    <xf numFmtId="0" fontId="11" fillId="0" borderId="27" xfId="3" applyFill="1" applyBorder="1"/>
    <xf numFmtId="0" fontId="62" fillId="0" borderId="2" xfId="3" applyFont="1" applyBorder="1"/>
    <xf numFmtId="0" fontId="64" fillId="0" borderId="0" xfId="3" applyFont="1" applyBorder="1"/>
    <xf numFmtId="0" fontId="66" fillId="0" borderId="27" xfId="3" applyFont="1" applyBorder="1"/>
    <xf numFmtId="0" fontId="66" fillId="0" borderId="0" xfId="3" applyFont="1" applyBorder="1"/>
    <xf numFmtId="0" fontId="66" fillId="0" borderId="0" xfId="3" applyFont="1"/>
    <xf numFmtId="0" fontId="64" fillId="0" borderId="2" xfId="3" applyFont="1" applyBorder="1"/>
    <xf numFmtId="44" fontId="62" fillId="0" borderId="0" xfId="3" applyNumberFormat="1" applyFont="1" applyBorder="1"/>
    <xf numFmtId="0" fontId="62" fillId="0" borderId="0" xfId="3" applyFont="1" applyBorder="1"/>
    <xf numFmtId="0" fontId="68" fillId="0" borderId="0" xfId="3" applyFont="1" applyBorder="1"/>
    <xf numFmtId="0" fontId="62" fillId="0" borderId="27" xfId="3" applyFont="1" applyBorder="1"/>
    <xf numFmtId="44" fontId="66" fillId="0" borderId="0" xfId="3" applyNumberFormat="1" applyFont="1" applyBorder="1"/>
    <xf numFmtId="0" fontId="11" fillId="0" borderId="2" xfId="3" applyBorder="1"/>
    <xf numFmtId="0" fontId="11" fillId="0" borderId="27" xfId="3" applyBorder="1"/>
    <xf numFmtId="0" fontId="66" fillId="0" borderId="2" xfId="3" applyFont="1" applyBorder="1"/>
    <xf numFmtId="0" fontId="11" fillId="0" borderId="28" xfId="3" applyBorder="1"/>
    <xf numFmtId="0" fontId="11" fillId="0" borderId="4" xfId="3" applyBorder="1"/>
    <xf numFmtId="0" fontId="11" fillId="0" borderId="29" xfId="3" applyBorder="1"/>
    <xf numFmtId="0" fontId="69" fillId="0" borderId="0" xfId="0" applyFont="1" applyAlignment="1">
      <alignment vertical="center"/>
    </xf>
    <xf numFmtId="44" fontId="10" fillId="0" borderId="0" xfId="2" applyFont="1" applyBorder="1" applyAlignment="1">
      <alignment horizontal="center"/>
    </xf>
    <xf numFmtId="171" fontId="11" fillId="0" borderId="0" xfId="2" applyNumberFormat="1" applyFont="1" applyBorder="1"/>
    <xf numFmtId="171" fontId="10" fillId="0" borderId="0" xfId="2" applyNumberFormat="1" applyFont="1" applyBorder="1"/>
    <xf numFmtId="44" fontId="10" fillId="0" borderId="0" xfId="2" applyFont="1" applyBorder="1"/>
    <xf numFmtId="44" fontId="71" fillId="0" borderId="0" xfId="2" applyFont="1" applyBorder="1" applyAlignment="1">
      <alignment horizontal="center" vertical="center"/>
    </xf>
    <xf numFmtId="171" fontId="66" fillId="0" borderId="0" xfId="2" applyNumberFormat="1" applyFont="1" applyAlignment="1"/>
    <xf numFmtId="171" fontId="36" fillId="0" borderId="0" xfId="2" applyNumberFormat="1" applyFont="1" applyBorder="1" applyAlignment="1">
      <alignment horizontal="centerContinuous"/>
    </xf>
    <xf numFmtId="44" fontId="36" fillId="0" borderId="0" xfId="2" applyFont="1" applyBorder="1" applyAlignment="1">
      <alignment horizontal="centerContinuous"/>
    </xf>
    <xf numFmtId="171" fontId="36" fillId="0" borderId="0" xfId="2" applyNumberFormat="1" applyFont="1" applyBorder="1" applyAlignment="1">
      <alignment horizontal="center"/>
    </xf>
    <xf numFmtId="44" fontId="36" fillId="0" borderId="0" xfId="2" applyFont="1" applyBorder="1" applyAlignment="1">
      <alignment horizontal="center"/>
    </xf>
    <xf numFmtId="44" fontId="36" fillId="9" borderId="41" xfId="2" applyFont="1" applyFill="1" applyBorder="1" applyAlignment="1">
      <alignment horizontal="center" vertical="center" wrapText="1"/>
    </xf>
    <xf numFmtId="171" fontId="32" fillId="9" borderId="19" xfId="2" applyNumberFormat="1" applyFont="1" applyFill="1" applyBorder="1" applyAlignment="1">
      <alignment horizontal="center" vertical="center" wrapText="1"/>
    </xf>
    <xf numFmtId="171" fontId="32" fillId="9" borderId="18" xfId="2" applyNumberFormat="1" applyFont="1" applyFill="1" applyBorder="1" applyAlignment="1">
      <alignment horizontal="center" vertical="center" wrapText="1"/>
    </xf>
    <xf numFmtId="171" fontId="32" fillId="9" borderId="40" xfId="2" applyNumberFormat="1" applyFont="1" applyFill="1" applyBorder="1" applyAlignment="1">
      <alignment horizontal="center" vertical="center" wrapText="1"/>
    </xf>
    <xf numFmtId="171" fontId="32" fillId="9" borderId="41" xfId="2" applyNumberFormat="1" applyFont="1" applyFill="1" applyBorder="1" applyAlignment="1">
      <alignment horizontal="center" vertical="center" wrapText="1"/>
    </xf>
    <xf numFmtId="5" fontId="32" fillId="9" borderId="40" xfId="2" applyNumberFormat="1" applyFont="1" applyFill="1" applyBorder="1" applyAlignment="1">
      <alignment horizontal="center" vertical="center" wrapText="1"/>
    </xf>
    <xf numFmtId="44" fontId="75" fillId="0" borderId="0" xfId="2" applyFont="1" applyBorder="1" applyAlignment="1">
      <alignment horizontal="center" vertical="center" wrapText="1"/>
    </xf>
    <xf numFmtId="44" fontId="36" fillId="11" borderId="26" xfId="2" applyFont="1" applyFill="1" applyBorder="1" applyAlignment="1">
      <alignment horizontal="center" vertical="center" wrapText="1"/>
    </xf>
    <xf numFmtId="44" fontId="36" fillId="11" borderId="17" xfId="2" applyFont="1" applyFill="1" applyBorder="1" applyAlignment="1">
      <alignment vertical="center" wrapText="1"/>
    </xf>
    <xf numFmtId="171" fontId="32" fillId="11" borderId="40" xfId="2" applyNumberFormat="1" applyFont="1" applyFill="1" applyBorder="1" applyAlignment="1">
      <alignment vertical="center" wrapText="1"/>
    </xf>
    <xf numFmtId="171" fontId="32" fillId="11" borderId="18" xfId="2" applyNumberFormat="1" applyFont="1" applyFill="1" applyBorder="1" applyAlignment="1">
      <alignment vertical="center" wrapText="1"/>
    </xf>
    <xf numFmtId="171" fontId="32" fillId="11" borderId="19" xfId="2" applyNumberFormat="1" applyFont="1" applyFill="1" applyBorder="1" applyAlignment="1">
      <alignment vertical="center" wrapText="1"/>
    </xf>
    <xf numFmtId="171" fontId="32" fillId="11" borderId="41" xfId="2" applyNumberFormat="1" applyFont="1" applyFill="1" applyBorder="1" applyAlignment="1">
      <alignment vertical="center" wrapText="1"/>
    </xf>
    <xf numFmtId="5" fontId="32" fillId="11" borderId="40" xfId="2" applyNumberFormat="1" applyFont="1" applyFill="1" applyBorder="1" applyAlignment="1">
      <alignment vertical="center" wrapText="1"/>
    </xf>
    <xf numFmtId="171" fontId="32" fillId="11" borderId="18" xfId="2" applyNumberFormat="1" applyFont="1" applyFill="1" applyBorder="1" applyAlignment="1">
      <alignment horizontal="center" vertical="center" wrapText="1"/>
    </xf>
    <xf numFmtId="49" fontId="76" fillId="12" borderId="45" xfId="2" applyNumberFormat="1" applyFont="1" applyFill="1" applyBorder="1" applyAlignment="1">
      <alignment horizontal="center"/>
    </xf>
    <xf numFmtId="3" fontId="76" fillId="0" borderId="0" xfId="2" applyNumberFormat="1" applyFont="1" applyFill="1" applyBorder="1" applyAlignment="1">
      <alignment horizontal="right"/>
    </xf>
    <xf numFmtId="3" fontId="76" fillId="0" borderId="17" xfId="2" applyNumberFormat="1" applyFont="1" applyFill="1" applyBorder="1" applyAlignment="1">
      <alignment horizontal="right"/>
    </xf>
    <xf numFmtId="3" fontId="76" fillId="0" borderId="17" xfId="2" applyNumberFormat="1" applyFont="1" applyBorder="1" applyAlignment="1">
      <alignment horizontal="right"/>
    </xf>
    <xf numFmtId="44" fontId="76" fillId="0" borderId="2" xfId="2" applyFont="1" applyFill="1" applyBorder="1" applyAlignment="1">
      <alignment horizontal="center"/>
    </xf>
    <xf numFmtId="171" fontId="76" fillId="0" borderId="45" xfId="2" applyNumberFormat="1" applyFont="1" applyFill="1" applyBorder="1" applyAlignment="1">
      <alignment horizontal="center"/>
    </xf>
    <xf numFmtId="44" fontId="78" fillId="0" borderId="0" xfId="2" applyFont="1" applyBorder="1" applyAlignment="1">
      <alignment horizontal="center" vertical="center"/>
    </xf>
    <xf numFmtId="49" fontId="76" fillId="12" borderId="17" xfId="2" applyNumberFormat="1" applyFont="1" applyFill="1" applyBorder="1" applyAlignment="1">
      <alignment horizontal="center"/>
    </xf>
    <xf numFmtId="49" fontId="76" fillId="0" borderId="16" xfId="2" applyNumberFormat="1" applyFont="1" applyFill="1" applyBorder="1" applyAlignment="1">
      <alignment horizontal="center"/>
    </xf>
    <xf numFmtId="49" fontId="76" fillId="12" borderId="16" xfId="2" applyNumberFormat="1" applyFont="1" applyFill="1" applyBorder="1" applyAlignment="1">
      <alignment horizontal="center"/>
    </xf>
    <xf numFmtId="3" fontId="76" fillId="0" borderId="16" xfId="2" applyNumberFormat="1" applyFont="1" applyFill="1" applyBorder="1" applyAlignment="1">
      <alignment horizontal="right"/>
    </xf>
    <xf numFmtId="44" fontId="76" fillId="0" borderId="0" xfId="2" applyFont="1" applyFill="1" applyBorder="1" applyAlignment="1">
      <alignment horizontal="center"/>
    </xf>
    <xf numFmtId="171" fontId="76" fillId="0" borderId="16" xfId="2" applyNumberFormat="1" applyFont="1" applyFill="1" applyBorder="1" applyAlignment="1">
      <alignment horizontal="center"/>
    </xf>
    <xf numFmtId="49" fontId="73" fillId="2" borderId="19" xfId="2" applyNumberFormat="1" applyFont="1" applyFill="1" applyBorder="1" applyAlignment="1">
      <alignment horizontal="center"/>
    </xf>
    <xf numFmtId="49" fontId="73" fillId="12" borderId="19" xfId="2" applyNumberFormat="1" applyFont="1" applyFill="1" applyBorder="1" applyAlignment="1">
      <alignment horizontal="center"/>
    </xf>
    <xf numFmtId="171" fontId="73" fillId="2" borderId="19" xfId="2" applyNumberFormat="1" applyFont="1" applyFill="1" applyBorder="1" applyAlignment="1">
      <alignment horizontal="left"/>
    </xf>
    <xf numFmtId="44" fontId="73" fillId="2" borderId="19" xfId="2" applyFont="1" applyFill="1" applyBorder="1" applyAlignment="1">
      <alignment horizontal="left"/>
    </xf>
    <xf numFmtId="171" fontId="73" fillId="2" borderId="41" xfId="2" applyNumberFormat="1" applyFont="1" applyFill="1" applyBorder="1" applyAlignment="1"/>
    <xf numFmtId="44" fontId="81" fillId="0" borderId="0" xfId="2" applyFont="1" applyBorder="1" applyAlignment="1">
      <alignment horizontal="center" vertical="center"/>
    </xf>
    <xf numFmtId="44" fontId="82" fillId="0" borderId="0" xfId="2" applyFont="1" applyBorder="1" applyAlignment="1">
      <alignment horizontal="center" vertical="center"/>
    </xf>
    <xf numFmtId="49" fontId="83" fillId="0" borderId="27" xfId="2" applyNumberFormat="1" applyFont="1" applyFill="1" applyBorder="1" applyAlignment="1">
      <alignment horizontal="center"/>
    </xf>
    <xf numFmtId="3" fontId="83" fillId="0" borderId="0" xfId="2" applyNumberFormat="1" applyFont="1" applyFill="1" applyBorder="1" applyAlignment="1">
      <alignment horizontal="right"/>
    </xf>
    <xf numFmtId="3" fontId="83" fillId="0" borderId="17" xfId="2" applyNumberFormat="1" applyFont="1" applyFill="1" applyBorder="1" applyAlignment="1">
      <alignment horizontal="right"/>
    </xf>
    <xf numFmtId="3" fontId="83" fillId="0" borderId="2" xfId="2" applyNumberFormat="1" applyFont="1" applyFill="1" applyBorder="1" applyAlignment="1">
      <alignment horizontal="right"/>
    </xf>
    <xf numFmtId="3" fontId="83" fillId="0" borderId="27" xfId="2" applyNumberFormat="1" applyFont="1" applyFill="1" applyBorder="1" applyAlignment="1">
      <alignment horizontal="right"/>
    </xf>
    <xf numFmtId="44" fontId="83" fillId="0" borderId="45" xfId="2" applyFont="1" applyFill="1" applyBorder="1" applyAlignment="1">
      <alignment horizontal="left"/>
    </xf>
    <xf numFmtId="171" fontId="83" fillId="0" borderId="17" xfId="2" applyNumberFormat="1" applyFont="1" applyFill="1" applyBorder="1" applyAlignment="1"/>
    <xf numFmtId="44" fontId="81" fillId="0" borderId="0" xfId="2" applyFont="1" applyFill="1" applyBorder="1" applyAlignment="1">
      <alignment horizontal="center" vertical="center"/>
    </xf>
    <xf numFmtId="49" fontId="76" fillId="0" borderId="27" xfId="2" applyNumberFormat="1" applyFont="1" applyFill="1" applyBorder="1" applyAlignment="1">
      <alignment horizontal="center"/>
    </xf>
    <xf numFmtId="3" fontId="76" fillId="0" borderId="2" xfId="2" applyNumberFormat="1" applyFont="1" applyFill="1" applyBorder="1" applyAlignment="1">
      <alignment horizontal="right"/>
    </xf>
    <xf numFmtId="3" fontId="76" fillId="0" borderId="27" xfId="2" applyNumberFormat="1" applyFont="1" applyFill="1" applyBorder="1" applyAlignment="1">
      <alignment horizontal="right"/>
    </xf>
    <xf numFmtId="44" fontId="83" fillId="0" borderId="17" xfId="2" applyFont="1" applyFill="1" applyBorder="1" applyAlignment="1">
      <alignment horizontal="left"/>
    </xf>
    <xf numFmtId="171" fontId="76" fillId="0" borderId="17" xfId="2" applyNumberFormat="1" applyFont="1" applyFill="1" applyBorder="1" applyAlignment="1"/>
    <xf numFmtId="0" fontId="76" fillId="0" borderId="27" xfId="2" applyNumberFormat="1" applyFont="1" applyFill="1" applyBorder="1" applyAlignment="1">
      <alignment horizontal="center"/>
    </xf>
    <xf numFmtId="44" fontId="76" fillId="0" borderId="17" xfId="2" applyFont="1" applyFill="1" applyBorder="1" applyAlignment="1">
      <alignment horizontal="left"/>
    </xf>
    <xf numFmtId="171" fontId="73" fillId="2" borderId="19" xfId="2" applyNumberFormat="1" applyFont="1" applyFill="1" applyBorder="1" applyAlignment="1"/>
    <xf numFmtId="44" fontId="82" fillId="0" borderId="0" xfId="2" applyFont="1" applyFill="1" applyBorder="1" applyAlignment="1">
      <alignment horizontal="center" vertical="center"/>
    </xf>
    <xf numFmtId="44" fontId="76" fillId="0" borderId="16" xfId="2" applyFont="1" applyFill="1" applyBorder="1" applyAlignment="1">
      <alignment horizontal="center"/>
    </xf>
    <xf numFmtId="44" fontId="86" fillId="0" borderId="0" xfId="2" applyFont="1" applyFill="1" applyBorder="1" applyAlignment="1">
      <alignment horizontal="center" vertical="center"/>
    </xf>
    <xf numFmtId="44" fontId="73" fillId="2" borderId="19" xfId="2" applyFont="1" applyFill="1" applyBorder="1" applyAlignment="1"/>
    <xf numFmtId="44" fontId="83" fillId="0" borderId="45" xfId="2" applyFont="1" applyFill="1" applyBorder="1" applyAlignment="1"/>
    <xf numFmtId="44" fontId="78" fillId="0" borderId="0" xfId="2" applyFont="1" applyFill="1" applyBorder="1" applyAlignment="1">
      <alignment horizontal="center" vertical="center"/>
    </xf>
    <xf numFmtId="44" fontId="83" fillId="0" borderId="17" xfId="2" applyFont="1" applyFill="1" applyBorder="1" applyAlignment="1"/>
    <xf numFmtId="171" fontId="90" fillId="0" borderId="17" xfId="2" applyNumberFormat="1" applyFont="1" applyFill="1" applyBorder="1" applyAlignment="1">
      <alignment horizontal="center"/>
    </xf>
    <xf numFmtId="49" fontId="76" fillId="5" borderId="17" xfId="2" applyNumberFormat="1" applyFont="1" applyFill="1" applyBorder="1" applyAlignment="1">
      <alignment horizontal="center"/>
    </xf>
    <xf numFmtId="49" fontId="76" fillId="0" borderId="27" xfId="2" applyNumberFormat="1" applyFont="1" applyBorder="1" applyAlignment="1">
      <alignment horizontal="center"/>
    </xf>
    <xf numFmtId="3" fontId="76" fillId="0" borderId="0" xfId="2" applyNumberFormat="1" applyFont="1" applyBorder="1" applyAlignment="1">
      <alignment horizontal="right"/>
    </xf>
    <xf numFmtId="3" fontId="76" fillId="0" borderId="2" xfId="2" applyNumberFormat="1" applyFont="1" applyBorder="1" applyAlignment="1">
      <alignment horizontal="right"/>
    </xf>
    <xf numFmtId="3" fontId="76" fillId="0" borderId="27" xfId="2" applyNumberFormat="1" applyFont="1" applyBorder="1" applyAlignment="1">
      <alignment horizontal="right"/>
    </xf>
    <xf numFmtId="44" fontId="76" fillId="0" borderId="16" xfId="2" applyFont="1" applyBorder="1" applyAlignment="1"/>
    <xf numFmtId="49" fontId="83" fillId="12" borderId="17" xfId="2" applyNumberFormat="1" applyFont="1" applyFill="1" applyBorder="1" applyAlignment="1">
      <alignment horizontal="center"/>
    </xf>
    <xf numFmtId="3" fontId="83" fillId="0" borderId="45" xfId="2" applyNumberFormat="1" applyFont="1" applyFill="1" applyBorder="1" applyAlignment="1">
      <alignment horizontal="right"/>
    </xf>
    <xf numFmtId="3" fontId="76" fillId="0" borderId="16" xfId="2" applyNumberFormat="1" applyFont="1" applyBorder="1" applyAlignment="1">
      <alignment horizontal="right"/>
    </xf>
    <xf numFmtId="44" fontId="76" fillId="0" borderId="2" xfId="2" applyFont="1" applyBorder="1" applyAlignment="1"/>
    <xf numFmtId="171" fontId="76" fillId="0" borderId="17" xfId="2" applyNumberFormat="1" applyFont="1" applyBorder="1" applyAlignment="1"/>
    <xf numFmtId="44" fontId="77" fillId="0" borderId="2" xfId="2" applyFont="1" applyFill="1" applyBorder="1" applyAlignment="1">
      <alignment horizontal="center"/>
    </xf>
    <xf numFmtId="171" fontId="88" fillId="0" borderId="17" xfId="2" applyNumberFormat="1" applyFont="1" applyBorder="1" applyAlignment="1"/>
    <xf numFmtId="0" fontId="82" fillId="0" borderId="0" xfId="2" applyNumberFormat="1" applyFont="1" applyBorder="1" applyAlignment="1">
      <alignment horizontal="center" vertical="center"/>
    </xf>
    <xf numFmtId="3" fontId="88" fillId="0" borderId="0" xfId="2" applyNumberFormat="1" applyFont="1" applyBorder="1" applyAlignment="1">
      <alignment horizontal="right"/>
    </xf>
    <xf numFmtId="42" fontId="73" fillId="2" borderId="19" xfId="2" applyNumberFormat="1" applyFont="1" applyFill="1" applyBorder="1" applyAlignment="1"/>
    <xf numFmtId="0" fontId="76" fillId="0" borderId="27" xfId="2" applyNumberFormat="1" applyFont="1" applyBorder="1" applyAlignment="1">
      <alignment horizontal="center"/>
    </xf>
    <xf numFmtId="44" fontId="91" fillId="0" borderId="0" xfId="2" applyFont="1" applyBorder="1" applyAlignment="1">
      <alignment horizontal="center" vertical="center"/>
    </xf>
    <xf numFmtId="49" fontId="76" fillId="12" borderId="0" xfId="2" applyNumberFormat="1" applyFont="1" applyFill="1" applyBorder="1" applyAlignment="1">
      <alignment horizontal="center"/>
    </xf>
    <xf numFmtId="3" fontId="88" fillId="0" borderId="17" xfId="2" applyNumberFormat="1" applyFont="1" applyBorder="1" applyAlignment="1">
      <alignment horizontal="right"/>
    </xf>
    <xf numFmtId="49" fontId="76" fillId="0" borderId="26" xfId="2" applyNumberFormat="1" applyFont="1" applyBorder="1" applyAlignment="1">
      <alignment horizontal="center"/>
    </xf>
    <xf numFmtId="3" fontId="88" fillId="0" borderId="45" xfId="2" applyNumberFormat="1" applyFont="1" applyBorder="1" applyAlignment="1">
      <alignment horizontal="right"/>
    </xf>
    <xf numFmtId="3" fontId="76" fillId="0" borderId="45" xfId="2" applyNumberFormat="1" applyFont="1" applyBorder="1" applyAlignment="1">
      <alignment horizontal="right"/>
    </xf>
    <xf numFmtId="171" fontId="76" fillId="0" borderId="45" xfId="2" applyNumberFormat="1" applyFont="1" applyBorder="1" applyAlignment="1"/>
    <xf numFmtId="49" fontId="76" fillId="0" borderId="29" xfId="2" applyNumberFormat="1" applyFont="1" applyBorder="1" applyAlignment="1">
      <alignment horizontal="center"/>
    </xf>
    <xf numFmtId="3" fontId="88" fillId="0" borderId="16" xfId="2" applyNumberFormat="1" applyFont="1" applyBorder="1" applyAlignment="1">
      <alignment horizontal="right"/>
    </xf>
    <xf numFmtId="44" fontId="76" fillId="0" borderId="0" xfId="2" applyFont="1" applyBorder="1" applyAlignment="1"/>
    <xf numFmtId="171" fontId="76" fillId="0" borderId="16" xfId="2" applyNumberFormat="1" applyFont="1" applyBorder="1" applyAlignment="1"/>
    <xf numFmtId="49" fontId="76" fillId="0" borderId="45" xfId="2" applyNumberFormat="1" applyFont="1" applyBorder="1" applyAlignment="1">
      <alignment horizontal="center"/>
    </xf>
    <xf numFmtId="3" fontId="76" fillId="0" borderId="26" xfId="2" applyNumberFormat="1" applyFont="1" applyBorder="1" applyAlignment="1">
      <alignment horizontal="right"/>
    </xf>
    <xf numFmtId="44" fontId="76" fillId="0" borderId="45" xfId="2" applyFont="1" applyBorder="1" applyAlignment="1"/>
    <xf numFmtId="49" fontId="76" fillId="0" borderId="17" xfId="2" applyNumberFormat="1" applyFont="1" applyBorder="1" applyAlignment="1">
      <alignment horizontal="center"/>
    </xf>
    <xf numFmtId="44" fontId="76" fillId="0" borderId="17" xfId="2" applyFont="1" applyBorder="1" applyAlignment="1"/>
    <xf numFmtId="49" fontId="76" fillId="0" borderId="16" xfId="2" applyNumberFormat="1" applyFont="1" applyBorder="1" applyAlignment="1">
      <alignment horizontal="center"/>
    </xf>
    <xf numFmtId="3" fontId="76" fillId="0" borderId="29" xfId="2" applyNumberFormat="1" applyFont="1" applyBorder="1" applyAlignment="1">
      <alignment horizontal="right"/>
    </xf>
    <xf numFmtId="49" fontId="83" fillId="0" borderId="17" xfId="2" applyNumberFormat="1" applyFont="1" applyFill="1" applyBorder="1" applyAlignment="1">
      <alignment horizontal="center"/>
    </xf>
    <xf numFmtId="44" fontId="83" fillId="0" borderId="2" xfId="2" applyFont="1" applyFill="1" applyBorder="1" applyAlignment="1"/>
    <xf numFmtId="49" fontId="76" fillId="0" borderId="17" xfId="2" applyNumberFormat="1" applyFont="1" applyFill="1" applyBorder="1" applyAlignment="1">
      <alignment horizontal="center"/>
    </xf>
    <xf numFmtId="44" fontId="76" fillId="0" borderId="2" xfId="2" applyFont="1" applyFill="1" applyBorder="1" applyAlignment="1"/>
    <xf numFmtId="44" fontId="92" fillId="0" borderId="0" xfId="2" applyFont="1" applyBorder="1" applyAlignment="1">
      <alignment horizontal="center" vertical="center"/>
    </xf>
    <xf numFmtId="44" fontId="73" fillId="13" borderId="41" xfId="2" applyFont="1" applyFill="1" applyBorder="1" applyAlignment="1">
      <alignment horizontal="center"/>
    </xf>
    <xf numFmtId="44" fontId="73" fillId="12" borderId="18" xfId="2" applyFont="1" applyFill="1" applyBorder="1" applyAlignment="1">
      <alignment horizontal="center"/>
    </xf>
    <xf numFmtId="171" fontId="94" fillId="13" borderId="30" xfId="2" applyNumberFormat="1" applyFont="1" applyFill="1" applyBorder="1" applyAlignment="1">
      <alignment vertical="center"/>
    </xf>
    <xf numFmtId="44" fontId="72" fillId="0" borderId="0" xfId="2" applyFont="1" applyBorder="1" applyAlignment="1">
      <alignment horizontal="center"/>
    </xf>
    <xf numFmtId="171" fontId="10" fillId="0" borderId="0" xfId="2" applyNumberFormat="1" applyFont="1" applyBorder="1" applyAlignment="1">
      <alignment horizontal="center"/>
    </xf>
    <xf numFmtId="171" fontId="10" fillId="0" borderId="0" xfId="2" applyNumberFormat="1" applyFont="1"/>
    <xf numFmtId="171" fontId="11" fillId="0" borderId="0" xfId="2" applyNumberFormat="1" applyFont="1"/>
    <xf numFmtId="171" fontId="11" fillId="0" borderId="0" xfId="2" applyNumberFormat="1" applyFont="1" applyAlignment="1">
      <alignment horizontal="center"/>
    </xf>
    <xf numFmtId="171" fontId="16" fillId="0" borderId="0" xfId="2" applyNumberFormat="1" applyFont="1"/>
    <xf numFmtId="171" fontId="74" fillId="0" borderId="0" xfId="2" applyNumberFormat="1" applyFont="1"/>
    <xf numFmtId="44" fontId="98" fillId="0" borderId="0" xfId="2" applyFont="1" applyBorder="1" applyAlignment="1">
      <alignment horizontal="center" vertical="center"/>
    </xf>
    <xf numFmtId="171" fontId="11" fillId="0" borderId="46" xfId="2" applyNumberFormat="1" applyFont="1" applyBorder="1"/>
    <xf numFmtId="171" fontId="10" fillId="0" borderId="22" xfId="2" applyNumberFormat="1" applyFont="1" applyBorder="1"/>
    <xf numFmtId="44" fontId="10" fillId="0" borderId="22" xfId="2" applyFont="1" applyBorder="1"/>
    <xf numFmtId="44" fontId="10" fillId="0" borderId="34" xfId="2" applyFont="1" applyBorder="1"/>
    <xf numFmtId="171" fontId="10" fillId="0" borderId="10" xfId="2" applyNumberFormat="1" applyFont="1" applyBorder="1"/>
    <xf numFmtId="0" fontId="2" fillId="0" borderId="0" xfId="4"/>
    <xf numFmtId="43" fontId="2" fillId="0" borderId="0" xfId="4" applyNumberFormat="1"/>
    <xf numFmtId="43" fontId="2" fillId="0" borderId="0" xfId="4" applyNumberFormat="1" applyBorder="1"/>
    <xf numFmtId="0" fontId="23" fillId="0" borderId="0" xfId="4" applyFont="1"/>
    <xf numFmtId="0" fontId="36" fillId="0" borderId="0" xfId="4" applyFont="1" applyAlignment="1">
      <alignment horizontal="center"/>
    </xf>
    <xf numFmtId="0" fontId="3" fillId="0" borderId="0" xfId="4" applyFont="1"/>
    <xf numFmtId="43" fontId="2" fillId="0" borderId="0" xfId="1"/>
    <xf numFmtId="0" fontId="100" fillId="0" borderId="0" xfId="4" applyFont="1"/>
    <xf numFmtId="0" fontId="18" fillId="0" borderId="0" xfId="4" applyFont="1"/>
    <xf numFmtId="0" fontId="18" fillId="0" borderId="0" xfId="4" applyFont="1" applyAlignment="1">
      <alignment horizontal="left"/>
    </xf>
    <xf numFmtId="43" fontId="18" fillId="0" borderId="0" xfId="4" applyNumberFormat="1" applyFont="1"/>
    <xf numFmtId="43" fontId="18" fillId="0" borderId="4" xfId="4" applyNumberFormat="1" applyFont="1" applyBorder="1"/>
    <xf numFmtId="0" fontId="12" fillId="0" borderId="0" xfId="4" applyFont="1"/>
    <xf numFmtId="43" fontId="18" fillId="0" borderId="0" xfId="4" applyNumberFormat="1" applyFont="1" applyBorder="1"/>
    <xf numFmtId="0" fontId="2" fillId="0" borderId="0" xfId="4" quotePrefix="1" applyAlignment="1">
      <alignment horizontal="right"/>
    </xf>
    <xf numFmtId="0" fontId="13" fillId="0" borderId="0" xfId="4" applyFont="1"/>
    <xf numFmtId="0" fontId="16" fillId="0" borderId="0" xfId="4" applyFont="1"/>
    <xf numFmtId="43" fontId="2" fillId="0" borderId="12" xfId="4" applyNumberFormat="1" applyFont="1" applyBorder="1"/>
    <xf numFmtId="0" fontId="17" fillId="0" borderId="0" xfId="4" applyFont="1"/>
    <xf numFmtId="43" fontId="100" fillId="0" borderId="0" xfId="4" applyNumberFormat="1" applyFont="1"/>
    <xf numFmtId="0" fontId="2" fillId="0" borderId="0" xfId="4" applyFont="1" applyAlignment="1">
      <alignment horizontal="center"/>
    </xf>
    <xf numFmtId="43" fontId="3" fillId="0" borderId="0" xfId="4" applyNumberFormat="1" applyFont="1"/>
    <xf numFmtId="43" fontId="3" fillId="0" borderId="0" xfId="4" applyNumberFormat="1" applyFont="1" applyBorder="1"/>
    <xf numFmtId="43" fontId="12" fillId="0" borderId="6" xfId="4" applyNumberFormat="1" applyFont="1" applyBorder="1"/>
    <xf numFmtId="43" fontId="12" fillId="0" borderId="0" xfId="4" applyNumberFormat="1" applyFont="1" applyBorder="1"/>
    <xf numFmtId="0" fontId="2" fillId="0" borderId="0" xfId="4" applyFont="1"/>
    <xf numFmtId="0" fontId="4" fillId="0" borderId="0" xfId="3" applyFont="1" applyFill="1"/>
    <xf numFmtId="0" fontId="4" fillId="0" borderId="0" xfId="3" applyNumberFormat="1" applyFont="1" applyFill="1"/>
    <xf numFmtId="4" fontId="4" fillId="0" borderId="0" xfId="3" applyNumberFormat="1" applyFont="1" applyFill="1"/>
    <xf numFmtId="2" fontId="4" fillId="0" borderId="0" xfId="3" applyNumberFormat="1" applyFont="1" applyFill="1"/>
    <xf numFmtId="8" fontId="4" fillId="0" borderId="0" xfId="3" applyNumberFormat="1" applyFont="1" applyFill="1"/>
    <xf numFmtId="2" fontId="4" fillId="0" borderId="0" xfId="3" applyNumberFormat="1" applyFont="1"/>
    <xf numFmtId="0" fontId="4" fillId="0" borderId="0" xfId="3" applyFont="1"/>
    <xf numFmtId="0" fontId="101" fillId="0" borderId="0" xfId="3" applyFont="1"/>
    <xf numFmtId="3" fontId="101" fillId="0" borderId="0" xfId="3" applyNumberFormat="1" applyFont="1"/>
    <xf numFmtId="44" fontId="4" fillId="15" borderId="0" xfId="5" applyFont="1" applyFill="1"/>
    <xf numFmtId="4" fontId="4" fillId="0" borderId="0" xfId="3" applyNumberFormat="1" applyFont="1"/>
    <xf numFmtId="173" fontId="4" fillId="0" borderId="0" xfId="5" applyNumberFormat="1" applyFont="1"/>
    <xf numFmtId="173" fontId="4" fillId="0" borderId="0" xfId="3" applyNumberFormat="1" applyFont="1"/>
    <xf numFmtId="43" fontId="4" fillId="0" borderId="0" xfId="6" applyFont="1"/>
    <xf numFmtId="43" fontId="4" fillId="0" borderId="0" xfId="3" applyNumberFormat="1" applyFont="1"/>
    <xf numFmtId="43" fontId="4" fillId="0" borderId="24" xfId="6" applyFont="1" applyBorder="1"/>
    <xf numFmtId="0" fontId="2" fillId="0" borderId="0" xfId="0" applyFont="1" applyAlignment="1">
      <alignment wrapText="1"/>
    </xf>
    <xf numFmtId="43" fontId="0" fillId="0" borderId="24" xfId="1" applyFont="1" applyBorder="1"/>
    <xf numFmtId="44" fontId="2" fillId="0" borderId="12" xfId="0" applyNumberFormat="1" applyFont="1" applyBorder="1" applyAlignment="1">
      <alignment vertical="center"/>
    </xf>
    <xf numFmtId="44" fontId="2" fillId="0" borderId="3" xfId="0" applyNumberFormat="1" applyFont="1" applyBorder="1" applyAlignment="1">
      <alignment vertical="center"/>
    </xf>
    <xf numFmtId="0" fontId="2" fillId="0" borderId="12" xfId="0" applyFont="1" applyBorder="1" applyAlignment="1">
      <alignment vertical="center"/>
    </xf>
    <xf numFmtId="0" fontId="5" fillId="0" borderId="0" xfId="3" applyFont="1"/>
    <xf numFmtId="0" fontId="5" fillId="0" borderId="0" xfId="3" applyFont="1" applyAlignment="1">
      <alignment horizontal="right"/>
    </xf>
    <xf numFmtId="43" fontId="5" fillId="0" borderId="0" xfId="3" applyNumberFormat="1" applyFont="1"/>
    <xf numFmtId="170" fontId="34" fillId="18" borderId="31" xfId="2" applyNumberFormat="1" applyFont="1" applyFill="1" applyBorder="1" applyAlignment="1">
      <alignment vertical="center"/>
    </xf>
    <xf numFmtId="44" fontId="34" fillId="18" borderId="31" xfId="2" applyFont="1" applyFill="1" applyBorder="1" applyAlignment="1">
      <alignment vertical="center"/>
    </xf>
    <xf numFmtId="0" fontId="59" fillId="0" borderId="0" xfId="0" applyFont="1" applyAlignment="1">
      <alignment vertical="center"/>
    </xf>
    <xf numFmtId="0" fontId="70" fillId="0" borderId="0" xfId="0" applyFont="1" applyBorder="1" applyAlignment="1">
      <alignment horizontal="left"/>
    </xf>
    <xf numFmtId="16" fontId="10" fillId="0" borderId="0" xfId="0" applyNumberFormat="1" applyFont="1" applyBorder="1" applyAlignment="1">
      <alignment horizontal="center"/>
    </xf>
    <xf numFmtId="0" fontId="10" fillId="0" borderId="0" xfId="0" applyFont="1" applyBorder="1" applyAlignment="1"/>
    <xf numFmtId="49" fontId="10" fillId="0" borderId="0" xfId="0" applyNumberFormat="1" applyFont="1" applyBorder="1" applyAlignment="1">
      <alignment horizontal="center"/>
    </xf>
    <xf numFmtId="171" fontId="104" fillId="0" borderId="0" xfId="2" applyNumberFormat="1" applyFont="1" applyBorder="1"/>
    <xf numFmtId="49" fontId="79" fillId="0" borderId="0" xfId="2" applyNumberFormat="1" applyFont="1" applyBorder="1" applyAlignment="1">
      <alignment horizontal="center" vertical="center"/>
    </xf>
    <xf numFmtId="0" fontId="72" fillId="0" borderId="0" xfId="0" applyFont="1" applyBorder="1" applyAlignment="1">
      <alignment horizontal="center"/>
    </xf>
    <xf numFmtId="0" fontId="11" fillId="0" borderId="0" xfId="0" applyFont="1" applyBorder="1"/>
    <xf numFmtId="0" fontId="11" fillId="0" borderId="43" xfId="0" applyFont="1" applyBorder="1"/>
    <xf numFmtId="0" fontId="11" fillId="0" borderId="44" xfId="0" applyFont="1" applyBorder="1"/>
    <xf numFmtId="0" fontId="73" fillId="0" borderId="0" xfId="0" applyFont="1" applyBorder="1" applyAlignment="1">
      <alignment horizontal="left"/>
    </xf>
    <xf numFmtId="49" fontId="64" fillId="0" borderId="0" xfId="0" applyNumberFormat="1" applyFont="1" applyBorder="1" applyAlignment="1">
      <alignment vertical="center"/>
    </xf>
    <xf numFmtId="0" fontId="66" fillId="0" borderId="0" xfId="0" applyFont="1" applyAlignment="1">
      <alignment horizontal="center"/>
    </xf>
    <xf numFmtId="0" fontId="16" fillId="0" borderId="44" xfId="0" applyFont="1" applyBorder="1"/>
    <xf numFmtId="171" fontId="72" fillId="0" borderId="0" xfId="2" applyNumberFormat="1" applyFont="1" applyBorder="1" applyAlignment="1">
      <alignment horizontal="center"/>
    </xf>
    <xf numFmtId="0" fontId="16" fillId="0" borderId="43" xfId="0" applyFont="1" applyBorder="1"/>
    <xf numFmtId="0" fontId="70" fillId="0" borderId="0" xfId="0" applyFont="1" applyBorder="1" applyAlignment="1">
      <alignment horizontal="left" wrapText="1"/>
    </xf>
    <xf numFmtId="0" fontId="36" fillId="9" borderId="18" xfId="0" applyNumberFormat="1" applyFont="1" applyFill="1" applyBorder="1" applyAlignment="1">
      <alignment horizontal="center" vertical="center" wrapText="1"/>
    </xf>
    <xf numFmtId="0" fontId="36" fillId="9" borderId="19" xfId="0" applyNumberFormat="1" applyFont="1" applyFill="1" applyBorder="1" applyAlignment="1">
      <alignment horizontal="center" vertical="center" wrapText="1"/>
    </xf>
    <xf numFmtId="49" fontId="36" fillId="9" borderId="18" xfId="0" applyNumberFormat="1" applyFont="1" applyFill="1" applyBorder="1" applyAlignment="1">
      <alignment horizontal="center" wrapText="1"/>
    </xf>
    <xf numFmtId="44" fontId="36" fillId="9" borderId="18" xfId="2" applyFont="1" applyFill="1" applyBorder="1" applyAlignment="1">
      <alignment vertical="center" wrapText="1"/>
    </xf>
    <xf numFmtId="171" fontId="32" fillId="9" borderId="19" xfId="2" applyNumberFormat="1" applyFont="1" applyFill="1" applyBorder="1" applyAlignment="1">
      <alignment vertical="center" wrapText="1"/>
    </xf>
    <xf numFmtId="171" fontId="32" fillId="9" borderId="18" xfId="2" applyNumberFormat="1" applyFont="1" applyFill="1" applyBorder="1" applyAlignment="1">
      <alignment vertical="center" wrapText="1"/>
    </xf>
    <xf numFmtId="171" fontId="105" fillId="10" borderId="18" xfId="2" applyNumberFormat="1" applyFont="1" applyFill="1" applyBorder="1" applyAlignment="1">
      <alignment wrapText="1"/>
    </xf>
    <xf numFmtId="49" fontId="106" fillId="0" borderId="0" xfId="2" applyNumberFormat="1" applyFont="1" applyBorder="1" applyAlignment="1">
      <alignment horizontal="center" vertical="center" wrapText="1"/>
    </xf>
    <xf numFmtId="0" fontId="72" fillId="0" borderId="0" xfId="0" applyFont="1" applyBorder="1" applyAlignment="1">
      <alignment horizontal="center" wrapText="1"/>
    </xf>
    <xf numFmtId="0" fontId="35" fillId="0" borderId="0" xfId="0" applyFont="1" applyBorder="1" applyAlignment="1">
      <alignment wrapText="1"/>
    </xf>
    <xf numFmtId="0" fontId="36" fillId="11" borderId="26" xfId="0" applyNumberFormat="1" applyFont="1" applyFill="1" applyBorder="1" applyAlignment="1">
      <alignment horizontal="center" vertical="center" wrapText="1"/>
    </xf>
    <xf numFmtId="0" fontId="36" fillId="11" borderId="25" xfId="0" applyNumberFormat="1" applyFont="1" applyFill="1" applyBorder="1" applyAlignment="1">
      <alignment vertical="center" wrapText="1"/>
    </xf>
    <xf numFmtId="49" fontId="36" fillId="11" borderId="45" xfId="0" applyNumberFormat="1" applyFont="1" applyFill="1" applyBorder="1" applyAlignment="1">
      <alignment horizontal="center" wrapText="1"/>
    </xf>
    <xf numFmtId="171" fontId="105" fillId="12" borderId="18" xfId="2" applyNumberFormat="1" applyFont="1" applyFill="1" applyBorder="1" applyAlignment="1">
      <alignment wrapText="1"/>
    </xf>
    <xf numFmtId="0" fontId="76" fillId="0" borderId="0" xfId="0" applyFont="1" applyBorder="1" applyAlignment="1">
      <alignment horizontal="left"/>
    </xf>
    <xf numFmtId="0" fontId="77" fillId="0" borderId="45" xfId="0" applyFont="1" applyBorder="1" applyAlignment="1"/>
    <xf numFmtId="0" fontId="76" fillId="5" borderId="45" xfId="0" applyFont="1" applyFill="1" applyBorder="1" applyAlignment="1">
      <alignment horizontal="center"/>
    </xf>
    <xf numFmtId="0" fontId="76" fillId="0" borderId="45" xfId="0" applyFont="1" applyBorder="1" applyAlignment="1">
      <alignment horizontal="center"/>
    </xf>
    <xf numFmtId="171" fontId="107" fillId="0" borderId="17" xfId="2" applyNumberFormat="1" applyFont="1" applyBorder="1" applyAlignment="1"/>
    <xf numFmtId="49" fontId="108" fillId="0" borderId="0" xfId="2" applyNumberFormat="1" applyFont="1" applyBorder="1" applyAlignment="1">
      <alignment horizontal="center" vertical="center"/>
    </xf>
    <xf numFmtId="0" fontId="79" fillId="0" borderId="0" xfId="0" applyFont="1" applyBorder="1" applyAlignment="1">
      <alignment horizontal="center"/>
    </xf>
    <xf numFmtId="0" fontId="77" fillId="0" borderId="0" xfId="0" applyFont="1" applyBorder="1" applyAlignment="1"/>
    <xf numFmtId="16" fontId="83" fillId="0" borderId="17" xfId="0" applyNumberFormat="1" applyFont="1" applyFill="1" applyBorder="1" applyAlignment="1">
      <alignment horizontal="center"/>
    </xf>
    <xf numFmtId="0" fontId="83" fillId="0" borderId="0" xfId="0" applyFont="1" applyFill="1" applyBorder="1" applyAlignment="1">
      <alignment horizontal="left"/>
    </xf>
    <xf numFmtId="49" fontId="83" fillId="5" borderId="17" xfId="0" applyNumberFormat="1" applyFont="1" applyFill="1" applyBorder="1" applyAlignment="1">
      <alignment horizontal="center"/>
    </xf>
    <xf numFmtId="171" fontId="79" fillId="0" borderId="17" xfId="2" applyNumberFormat="1" applyFont="1" applyFill="1" applyBorder="1" applyAlignment="1"/>
    <xf numFmtId="16" fontId="76" fillId="0" borderId="16" xfId="0" applyNumberFormat="1" applyFont="1" applyFill="1" applyBorder="1" applyAlignment="1">
      <alignment horizontal="center"/>
    </xf>
    <xf numFmtId="0" fontId="76" fillId="0" borderId="16" xfId="0" applyNumberFormat="1" applyFont="1" applyFill="1" applyBorder="1" applyAlignment="1"/>
    <xf numFmtId="0" fontId="76" fillId="5" borderId="17" xfId="0" applyNumberFormat="1" applyFont="1" applyFill="1" applyBorder="1" applyAlignment="1">
      <alignment horizontal="center"/>
    </xf>
    <xf numFmtId="171" fontId="107" fillId="0" borderId="27" xfId="2" applyNumberFormat="1" applyFont="1" applyBorder="1" applyAlignment="1"/>
    <xf numFmtId="0" fontId="80" fillId="0" borderId="0" xfId="0" applyFont="1" applyBorder="1" applyAlignment="1">
      <alignment horizontal="left"/>
    </xf>
    <xf numFmtId="16" fontId="73" fillId="2" borderId="40" xfId="0" applyNumberFormat="1" applyFont="1" applyFill="1" applyBorder="1" applyAlignment="1">
      <alignment horizontal="center"/>
    </xf>
    <xf numFmtId="0" fontId="73" fillId="2" borderId="19" xfId="0" applyFont="1" applyFill="1" applyBorder="1" applyAlignment="1">
      <alignment horizontal="center"/>
    </xf>
    <xf numFmtId="49" fontId="73" fillId="5" borderId="18" xfId="0" applyNumberFormat="1" applyFont="1" applyFill="1" applyBorder="1" applyAlignment="1">
      <alignment horizontal="center"/>
    </xf>
    <xf numFmtId="171" fontId="109" fillId="10" borderId="27" xfId="2" applyNumberFormat="1" applyFont="1" applyFill="1" applyBorder="1" applyAlignment="1"/>
    <xf numFmtId="49" fontId="110" fillId="0" borderId="0" xfId="2" applyNumberFormat="1" applyFont="1" applyBorder="1" applyAlignment="1">
      <alignment horizontal="center" vertical="center"/>
    </xf>
    <xf numFmtId="171" fontId="72" fillId="0" borderId="0" xfId="0" applyNumberFormat="1" applyFont="1" applyBorder="1" applyAlignment="1">
      <alignment horizontal="center"/>
    </xf>
    <xf numFmtId="0" fontId="80" fillId="0" borderId="0" xfId="0" applyFont="1" applyBorder="1" applyAlignment="1"/>
    <xf numFmtId="0" fontId="80" fillId="0" borderId="46" xfId="0" applyFont="1" applyBorder="1" applyAlignment="1"/>
    <xf numFmtId="0" fontId="80" fillId="0" borderId="22" xfId="0" applyFont="1" applyBorder="1" applyAlignment="1"/>
    <xf numFmtId="0" fontId="83" fillId="0" borderId="0" xfId="0" applyFont="1" applyFill="1" applyBorder="1" applyAlignment="1">
      <alignment horizontal="center"/>
    </xf>
    <xf numFmtId="49" fontId="110" fillId="0" borderId="0" xfId="2" applyNumberFormat="1" applyFont="1" applyFill="1" applyBorder="1" applyAlignment="1">
      <alignment horizontal="center" vertical="center"/>
    </xf>
    <xf numFmtId="0" fontId="79" fillId="0" borderId="0" xfId="0" applyFont="1" applyFill="1" applyBorder="1" applyAlignment="1">
      <alignment horizontal="center"/>
    </xf>
    <xf numFmtId="0" fontId="84" fillId="0" borderId="0" xfId="0" applyFont="1" applyFill="1" applyBorder="1" applyAlignment="1"/>
    <xf numFmtId="16" fontId="76" fillId="0" borderId="17" xfId="0" applyNumberFormat="1" applyFont="1" applyFill="1" applyBorder="1" applyAlignment="1">
      <alignment horizontal="center"/>
    </xf>
    <xf numFmtId="0" fontId="76" fillId="0" borderId="0" xfId="0" applyFont="1" applyFill="1" applyBorder="1" applyAlignment="1">
      <alignment horizontal="left"/>
    </xf>
    <xf numFmtId="171" fontId="87" fillId="0" borderId="17" xfId="2" applyNumberFormat="1" applyFont="1" applyFill="1" applyBorder="1" applyAlignment="1"/>
    <xf numFmtId="0" fontId="80" fillId="0" borderId="0" xfId="0" applyFont="1" applyFill="1" applyBorder="1" applyAlignment="1">
      <alignment horizontal="left"/>
    </xf>
    <xf numFmtId="171" fontId="72" fillId="0" borderId="0" xfId="0" applyNumberFormat="1" applyFont="1" applyFill="1" applyBorder="1" applyAlignment="1">
      <alignment horizontal="center"/>
    </xf>
    <xf numFmtId="0" fontId="85" fillId="0" borderId="0" xfId="0" applyFont="1" applyFill="1" applyBorder="1" applyAlignment="1"/>
    <xf numFmtId="0" fontId="76" fillId="0" borderId="0" xfId="0" applyNumberFormat="1" applyFont="1" applyFill="1" applyBorder="1" applyAlignment="1">
      <alignment horizontal="left"/>
    </xf>
    <xf numFmtId="49" fontId="76" fillId="5" borderId="17" xfId="0" applyNumberFormat="1" applyFont="1" applyFill="1" applyBorder="1" applyAlignment="1">
      <alignment horizontal="center"/>
    </xf>
    <xf numFmtId="171" fontId="111" fillId="0" borderId="17" xfId="2" applyNumberFormat="1" applyFont="1" applyBorder="1" applyAlignment="1"/>
    <xf numFmtId="49" fontId="87" fillId="0" borderId="0" xfId="2" applyNumberFormat="1" applyFont="1" applyFill="1" applyBorder="1" applyAlignment="1">
      <alignment horizontal="center" vertical="center"/>
    </xf>
    <xf numFmtId="0" fontId="87" fillId="0" borderId="0" xfId="0" applyFont="1" applyFill="1" applyBorder="1" applyAlignment="1">
      <alignment horizontal="center"/>
    </xf>
    <xf numFmtId="0" fontId="88" fillId="0" borderId="0" xfId="0" applyFont="1" applyFill="1" applyBorder="1" applyAlignment="1"/>
    <xf numFmtId="49" fontId="108" fillId="0" borderId="0" xfId="2" applyNumberFormat="1" applyFont="1" applyFill="1" applyBorder="1" applyAlignment="1">
      <alignment horizontal="center" vertical="center"/>
    </xf>
    <xf numFmtId="0" fontId="89" fillId="0" borderId="0" xfId="0" applyFont="1" applyFill="1" applyBorder="1" applyAlignment="1"/>
    <xf numFmtId="0" fontId="76" fillId="0" borderId="0" xfId="0" applyNumberFormat="1" applyFont="1" applyFill="1" applyBorder="1" applyAlignment="1"/>
    <xf numFmtId="171" fontId="107" fillId="0" borderId="17" xfId="2" applyNumberFormat="1" applyFont="1" applyFill="1" applyBorder="1" applyAlignment="1"/>
    <xf numFmtId="0" fontId="77" fillId="0" borderId="0" xfId="0" applyFont="1" applyFill="1" applyBorder="1" applyAlignment="1"/>
    <xf numFmtId="0" fontId="83" fillId="0" borderId="0" xfId="0" applyFont="1" applyBorder="1" applyAlignment="1">
      <alignment horizontal="left"/>
    </xf>
    <xf numFmtId="0" fontId="84" fillId="0" borderId="0" xfId="0" applyFont="1" applyBorder="1" applyAlignment="1"/>
    <xf numFmtId="0" fontId="84" fillId="0" borderId="46" xfId="0" applyFont="1" applyBorder="1" applyAlignment="1"/>
    <xf numFmtId="0" fontId="84" fillId="0" borderId="22" xfId="0" applyFont="1" applyBorder="1" applyAlignment="1"/>
    <xf numFmtId="49" fontId="87" fillId="0" borderId="0" xfId="2" applyNumberFormat="1" applyFont="1" applyBorder="1" applyAlignment="1">
      <alignment horizontal="center" vertical="center"/>
    </xf>
    <xf numFmtId="44" fontId="86" fillId="0" borderId="0" xfId="2" applyFont="1" applyBorder="1" applyAlignment="1">
      <alignment horizontal="center" vertical="center"/>
    </xf>
    <xf numFmtId="0" fontId="88" fillId="0" borderId="0" xfId="0" applyFont="1" applyBorder="1" applyAlignment="1"/>
    <xf numFmtId="0" fontId="88" fillId="0" borderId="46" xfId="0" applyFont="1" applyBorder="1" applyAlignment="1"/>
    <xf numFmtId="0" fontId="88" fillId="0" borderId="22" xfId="0" applyFont="1" applyBorder="1" applyAlignment="1"/>
    <xf numFmtId="0" fontId="76" fillId="0" borderId="0" xfId="0" applyFont="1" applyBorder="1" applyAlignment="1"/>
    <xf numFmtId="49" fontId="76" fillId="0" borderId="27" xfId="0" applyNumberFormat="1" applyFont="1" applyBorder="1" applyAlignment="1">
      <alignment horizontal="center"/>
    </xf>
    <xf numFmtId="49" fontId="76" fillId="12" borderId="17" xfId="0" applyNumberFormat="1" applyFont="1" applyFill="1" applyBorder="1" applyAlignment="1">
      <alignment horizontal="center"/>
    </xf>
    <xf numFmtId="171" fontId="79" fillId="0" borderId="17" xfId="2" applyNumberFormat="1" applyFont="1" applyBorder="1" applyAlignment="1"/>
    <xf numFmtId="0" fontId="73" fillId="0" borderId="0" xfId="0" applyFont="1" applyBorder="1" applyAlignment="1"/>
    <xf numFmtId="0" fontId="73" fillId="0" borderId="46" xfId="0" applyFont="1" applyBorder="1" applyAlignment="1"/>
    <xf numFmtId="0" fontId="73" fillId="0" borderId="22" xfId="0" applyFont="1" applyBorder="1" applyAlignment="1"/>
    <xf numFmtId="16" fontId="76" fillId="0" borderId="17" xfId="0" applyNumberFormat="1" applyFont="1" applyBorder="1" applyAlignment="1">
      <alignment horizontal="center"/>
    </xf>
    <xf numFmtId="171" fontId="79" fillId="0" borderId="27" xfId="2" applyNumberFormat="1" applyFont="1" applyBorder="1" applyAlignment="1"/>
    <xf numFmtId="16" fontId="73" fillId="2" borderId="40" xfId="0" applyNumberFormat="1" applyFont="1" applyFill="1" applyBorder="1" applyAlignment="1"/>
    <xf numFmtId="49" fontId="76" fillId="12" borderId="27" xfId="2" applyNumberFormat="1" applyFont="1" applyFill="1" applyBorder="1" applyAlignment="1">
      <alignment horizontal="center"/>
    </xf>
    <xf numFmtId="0" fontId="76" fillId="0" borderId="17" xfId="2" applyNumberFormat="1" applyFont="1" applyBorder="1" applyAlignment="1">
      <alignment horizontal="center"/>
    </xf>
    <xf numFmtId="16" fontId="76" fillId="0" borderId="2" xfId="0" applyNumberFormat="1" applyFont="1" applyFill="1" applyBorder="1" applyAlignment="1">
      <alignment horizontal="center"/>
    </xf>
    <xf numFmtId="0" fontId="76" fillId="0" borderId="16" xfId="2" applyNumberFormat="1" applyFont="1" applyBorder="1" applyAlignment="1">
      <alignment horizontal="center"/>
    </xf>
    <xf numFmtId="0" fontId="11" fillId="0" borderId="0" xfId="0" applyFont="1" applyBorder="1" applyAlignment="1"/>
    <xf numFmtId="0" fontId="11" fillId="0" borderId="46" xfId="0" applyFont="1" applyBorder="1" applyAlignment="1"/>
    <xf numFmtId="0" fontId="11" fillId="0" borderId="22" xfId="0" applyFont="1" applyBorder="1" applyAlignment="1"/>
    <xf numFmtId="16" fontId="76" fillId="0" borderId="45" xfId="0" applyNumberFormat="1" applyFont="1" applyFill="1" applyBorder="1" applyAlignment="1">
      <alignment horizontal="center"/>
    </xf>
    <xf numFmtId="0" fontId="76" fillId="0" borderId="25" xfId="0" applyNumberFormat="1" applyFont="1" applyFill="1" applyBorder="1" applyAlignment="1"/>
    <xf numFmtId="0" fontId="76" fillId="0" borderId="4" xfId="0" applyNumberFormat="1" applyFont="1" applyFill="1" applyBorder="1" applyAlignment="1"/>
    <xf numFmtId="49" fontId="76" fillId="5" borderId="2" xfId="0" applyNumberFormat="1" applyFont="1" applyFill="1" applyBorder="1" applyAlignment="1">
      <alignment horizontal="center"/>
    </xf>
    <xf numFmtId="0" fontId="83" fillId="0" borderId="0" xfId="0" applyFont="1" applyBorder="1" applyAlignment="1"/>
    <xf numFmtId="0" fontId="83" fillId="0" borderId="46" xfId="0" applyFont="1" applyBorder="1" applyAlignment="1"/>
    <xf numFmtId="0" fontId="83" fillId="0" borderId="22" xfId="0" applyFont="1" applyBorder="1" applyAlignment="1"/>
    <xf numFmtId="171" fontId="79" fillId="0" borderId="0" xfId="0" applyNumberFormat="1" applyFont="1" applyBorder="1" applyAlignment="1">
      <alignment horizontal="center"/>
    </xf>
    <xf numFmtId="0" fontId="76" fillId="0" borderId="46" xfId="0" applyFont="1" applyBorder="1" applyAlignment="1"/>
    <xf numFmtId="0" fontId="76" fillId="0" borderId="22" xfId="0" applyFont="1" applyBorder="1" applyAlignment="1"/>
    <xf numFmtId="0" fontId="93" fillId="0" borderId="0" xfId="0" applyFont="1" applyBorder="1" applyAlignment="1"/>
    <xf numFmtId="0" fontId="93" fillId="0" borderId="46" xfId="0" applyFont="1" applyBorder="1" applyAlignment="1"/>
    <xf numFmtId="0" fontId="93" fillId="0" borderId="22" xfId="0" applyFont="1" applyBorder="1" applyAlignment="1"/>
    <xf numFmtId="171" fontId="112" fillId="0" borderId="16" xfId="2" applyNumberFormat="1" applyFont="1" applyBorder="1" applyAlignment="1"/>
    <xf numFmtId="16" fontId="73" fillId="13" borderId="40" xfId="0" applyNumberFormat="1" applyFont="1" applyFill="1" applyBorder="1" applyAlignment="1">
      <alignment horizontal="center"/>
    </xf>
    <xf numFmtId="0" fontId="73" fillId="13" borderId="19" xfId="0" applyFont="1" applyFill="1" applyBorder="1" applyAlignment="1">
      <alignment horizontal="center" vertical="center"/>
    </xf>
    <xf numFmtId="49" fontId="73" fillId="13" borderId="18" xfId="0" applyNumberFormat="1" applyFont="1" applyFill="1" applyBorder="1" applyAlignment="1">
      <alignment horizontal="center"/>
    </xf>
    <xf numFmtId="171" fontId="109" fillId="10" borderId="18" xfId="2" applyNumberFormat="1" applyFont="1" applyFill="1" applyBorder="1"/>
    <xf numFmtId="171" fontId="72" fillId="0" borderId="0" xfId="2" applyNumberFormat="1" applyFont="1" applyBorder="1"/>
    <xf numFmtId="0" fontId="95" fillId="0" borderId="0" xfId="0" applyFont="1" applyBorder="1" applyAlignment="1"/>
    <xf numFmtId="49" fontId="95" fillId="0" borderId="0" xfId="0" applyNumberFormat="1" applyFont="1" applyBorder="1" applyAlignment="1">
      <alignment horizontal="center"/>
    </xf>
    <xf numFmtId="0" fontId="11" fillId="0" borderId="0" xfId="0" applyFont="1" applyBorder="1" applyAlignment="1">
      <alignment horizontal="center"/>
    </xf>
    <xf numFmtId="171" fontId="94" fillId="0" borderId="0" xfId="2" applyNumberFormat="1" applyFont="1"/>
    <xf numFmtId="49" fontId="11" fillId="0" borderId="0" xfId="0" applyNumberFormat="1" applyFont="1" applyBorder="1" applyAlignment="1">
      <alignment horizontal="center"/>
    </xf>
    <xf numFmtId="0" fontId="11" fillId="0" borderId="0" xfId="0" applyFont="1" applyAlignment="1">
      <alignment horizontal="right"/>
    </xf>
    <xf numFmtId="0" fontId="10" fillId="0" borderId="0" xfId="0" applyFont="1" applyBorder="1" applyAlignment="1">
      <alignment horizontal="center"/>
    </xf>
    <xf numFmtId="0" fontId="97" fillId="0" borderId="0" xfId="0" applyFont="1" applyBorder="1" applyAlignment="1"/>
    <xf numFmtId="0" fontId="97" fillId="0" borderId="46" xfId="0" applyFont="1" applyBorder="1" applyAlignment="1"/>
    <xf numFmtId="0" fontId="97" fillId="0" borderId="22" xfId="0" applyFont="1" applyBorder="1" applyAlignment="1"/>
    <xf numFmtId="49" fontId="110" fillId="0" borderId="0" xfId="0" applyNumberFormat="1" applyFont="1" applyBorder="1" applyAlignment="1">
      <alignment horizontal="center" vertical="center"/>
    </xf>
    <xf numFmtId="0" fontId="91" fillId="0" borderId="0" xfId="0" applyFont="1" applyBorder="1" applyAlignment="1">
      <alignment horizontal="center" vertical="center"/>
    </xf>
    <xf numFmtId="0" fontId="99" fillId="0" borderId="0" xfId="0" applyFont="1" applyBorder="1"/>
    <xf numFmtId="0" fontId="99" fillId="0" borderId="46" xfId="0" applyFont="1" applyBorder="1"/>
    <xf numFmtId="0" fontId="99" fillId="0" borderId="22" xfId="0" applyFont="1" applyBorder="1"/>
    <xf numFmtId="0" fontId="11" fillId="0" borderId="46" xfId="0" applyFont="1" applyBorder="1"/>
    <xf numFmtId="0" fontId="11" fillId="0" borderId="22" xfId="0" applyFont="1" applyBorder="1"/>
    <xf numFmtId="0" fontId="6" fillId="0" borderId="0" xfId="0" applyFont="1" applyBorder="1"/>
    <xf numFmtId="0" fontId="6" fillId="0" borderId="46" xfId="0" applyFont="1" applyBorder="1"/>
    <xf numFmtId="0" fontId="6" fillId="0" borderId="22" xfId="0" applyFont="1" applyBorder="1"/>
    <xf numFmtId="0" fontId="11" fillId="0" borderId="36" xfId="0" applyFont="1" applyBorder="1"/>
    <xf numFmtId="0" fontId="11" fillId="0" borderId="38" xfId="0" applyFont="1" applyBorder="1"/>
    <xf numFmtId="0" fontId="10" fillId="0" borderId="12" xfId="0" applyFont="1" applyBorder="1" applyAlignment="1"/>
    <xf numFmtId="0" fontId="11" fillId="0" borderId="0" xfId="18"/>
    <xf numFmtId="0" fontId="4" fillId="0" borderId="0" xfId="18" applyFont="1" applyFill="1"/>
    <xf numFmtId="0" fontId="4" fillId="0" borderId="0" xfId="18" applyNumberFormat="1" applyFont="1" applyFill="1"/>
    <xf numFmtId="4" fontId="4" fillId="0" borderId="0" xfId="18" applyNumberFormat="1" applyFont="1" applyFill="1"/>
    <xf numFmtId="8" fontId="4" fillId="0" borderId="0" xfId="18" applyNumberFormat="1" applyFont="1" applyFill="1"/>
    <xf numFmtId="0" fontId="4" fillId="0" borderId="0" xfId="18" applyNumberFormat="1" applyFont="1" applyFill="1" applyAlignment="1">
      <alignment horizontal="right"/>
    </xf>
    <xf numFmtId="3" fontId="4" fillId="0" borderId="0" xfId="18" applyNumberFormat="1" applyFont="1" applyFill="1"/>
    <xf numFmtId="172" fontId="4" fillId="0" borderId="0" xfId="18" applyNumberFormat="1" applyFont="1" applyFill="1"/>
    <xf numFmtId="0" fontId="5" fillId="14" borderId="0" xfId="18" applyFont="1" applyFill="1"/>
    <xf numFmtId="0" fontId="5" fillId="2" borderId="0" xfId="18" applyFont="1" applyFill="1"/>
    <xf numFmtId="0" fontId="5" fillId="2" borderId="0" xfId="18" applyNumberFormat="1" applyFont="1" applyFill="1"/>
    <xf numFmtId="4" fontId="5" fillId="2" borderId="0" xfId="18" applyNumberFormat="1" applyFont="1" applyFill="1"/>
    <xf numFmtId="3" fontId="5" fillId="15" borderId="0" xfId="18" applyNumberFormat="1" applyFont="1" applyFill="1"/>
    <xf numFmtId="2" fontId="4" fillId="0" borderId="0" xfId="18" applyNumberFormat="1" applyFont="1"/>
    <xf numFmtId="0" fontId="4" fillId="0" borderId="0" xfId="18" applyFont="1"/>
    <xf numFmtId="8" fontId="4" fillId="0" borderId="0" xfId="18" applyNumberFormat="1" applyFont="1"/>
    <xf numFmtId="0" fontId="101" fillId="0" borderId="0" xfId="18" applyFont="1"/>
    <xf numFmtId="3" fontId="101" fillId="0" borderId="0" xfId="18" applyNumberFormat="1" applyFont="1"/>
    <xf numFmtId="44" fontId="4" fillId="15" borderId="0" xfId="20" applyFont="1" applyFill="1"/>
    <xf numFmtId="4" fontId="4" fillId="0" borderId="0" xfId="18" applyNumberFormat="1" applyFont="1"/>
    <xf numFmtId="173" fontId="4" fillId="0" borderId="0" xfId="20" applyNumberFormat="1" applyFont="1"/>
    <xf numFmtId="173" fontId="4" fillId="0" borderId="0" xfId="18" applyNumberFormat="1" applyFont="1"/>
    <xf numFmtId="43" fontId="4" fillId="0" borderId="0" xfId="19" applyFont="1" applyFill="1"/>
    <xf numFmtId="44" fontId="65" fillId="19" borderId="0" xfId="3" applyNumberFormat="1" applyFont="1" applyFill="1" applyBorder="1"/>
    <xf numFmtId="0" fontId="113" fillId="0" borderId="0" xfId="0" applyFont="1" applyBorder="1" applyAlignment="1"/>
    <xf numFmtId="171" fontId="94" fillId="19" borderId="30" xfId="2" applyNumberFormat="1" applyFont="1" applyFill="1" applyBorder="1"/>
    <xf numFmtId="43" fontId="4" fillId="19" borderId="0" xfId="18" applyNumberFormat="1" applyFont="1" applyFill="1"/>
    <xf numFmtId="0" fontId="11" fillId="0" borderId="0" xfId="18" applyFont="1"/>
    <xf numFmtId="0" fontId="0" fillId="0" borderId="38" xfId="0" applyBorder="1"/>
    <xf numFmtId="0" fontId="0" fillId="0" borderId="44" xfId="0" applyBorder="1"/>
    <xf numFmtId="0" fontId="0" fillId="0" borderId="39" xfId="0" applyBorder="1"/>
    <xf numFmtId="15" fontId="11" fillId="18" borderId="18" xfId="0" applyNumberFormat="1" applyFont="1" applyFill="1" applyBorder="1" applyAlignment="1">
      <alignment horizontal="center"/>
    </xf>
    <xf numFmtId="0" fontId="5" fillId="0" borderId="5" xfId="0" quotePrefix="1" applyFont="1" applyBorder="1" applyAlignment="1">
      <alignment horizontal="center" vertical="center"/>
    </xf>
    <xf numFmtId="44" fontId="0" fillId="0" borderId="0" xfId="0" quotePrefix="1" applyNumberFormat="1"/>
    <xf numFmtId="43" fontId="3" fillId="0" borderId="0" xfId="1" applyFont="1" applyBorder="1" applyAlignment="1">
      <alignment horizontal="center" vertical="center"/>
    </xf>
    <xf numFmtId="0" fontId="5" fillId="0" borderId="36" xfId="0" applyFont="1" applyBorder="1" applyAlignment="1">
      <alignment horizontal="center" vertical="center" wrapText="1"/>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0" fillId="0" borderId="37" xfId="0" applyBorder="1"/>
    <xf numFmtId="0" fontId="5" fillId="0" borderId="38" xfId="0" applyFont="1" applyBorder="1" applyAlignment="1">
      <alignment horizontal="center" vertical="center"/>
    </xf>
    <xf numFmtId="15" fontId="0" fillId="0" borderId="0" xfId="0" applyNumberFormat="1" applyBorder="1" applyAlignment="1">
      <alignment horizontal="center"/>
    </xf>
    <xf numFmtId="44" fontId="21" fillId="0" borderId="12" xfId="2" applyFont="1" applyBorder="1" applyAlignment="1">
      <alignment vertical="center"/>
    </xf>
    <xf numFmtId="165" fontId="21" fillId="0" borderId="0" xfId="2" applyNumberFormat="1" applyFont="1" applyBorder="1" applyAlignment="1">
      <alignment vertical="center"/>
    </xf>
    <xf numFmtId="43" fontId="2" fillId="19" borderId="4" xfId="4" applyNumberFormat="1" applyFill="1" applyBorder="1"/>
    <xf numFmtId="43" fontId="2" fillId="19" borderId="0" xfId="4" applyNumberFormat="1" applyFill="1" applyBorder="1"/>
    <xf numFmtId="43" fontId="18" fillId="19" borderId="0" xfId="4" applyNumberFormat="1" applyFont="1" applyFill="1" applyBorder="1"/>
    <xf numFmtId="43" fontId="0" fillId="19" borderId="0" xfId="1" applyFont="1" applyFill="1"/>
    <xf numFmtId="0" fontId="13" fillId="0" borderId="0" xfId="0" applyFont="1" applyBorder="1" applyAlignment="1">
      <alignment horizontal="center" vertical="center"/>
    </xf>
    <xf numFmtId="8" fontId="11" fillId="19" borderId="22" xfId="0" applyNumberFormat="1" applyFont="1" applyFill="1" applyBorder="1" applyAlignment="1">
      <alignment vertical="center"/>
    </xf>
    <xf numFmtId="169" fontId="0" fillId="0" borderId="0" xfId="2" applyNumberFormat="1" applyFont="1"/>
    <xf numFmtId="44" fontId="2" fillId="0" borderId="0" xfId="2" applyFont="1"/>
    <xf numFmtId="0" fontId="116" fillId="0" borderId="0" xfId="0" applyFont="1"/>
    <xf numFmtId="14" fontId="52" fillId="0" borderId="0" xfId="0" applyNumberFormat="1" applyFont="1" applyAlignment="1">
      <alignment horizontal="center" vertical="center"/>
    </xf>
    <xf numFmtId="43" fontId="3" fillId="19" borderId="22" xfId="1" applyFont="1" applyFill="1" applyBorder="1" applyAlignment="1">
      <alignment horizontal="left" vertical="center"/>
    </xf>
    <xf numFmtId="41" fontId="3" fillId="18" borderId="22" xfId="0" applyNumberFormat="1" applyFont="1" applyFill="1" applyBorder="1" applyAlignment="1">
      <alignment horizontal="left" vertical="center"/>
    </xf>
    <xf numFmtId="41" fontId="3" fillId="19" borderId="22" xfId="0" applyNumberFormat="1" applyFont="1" applyFill="1" applyBorder="1" applyAlignment="1">
      <alignment horizontal="left" vertical="center"/>
    </xf>
    <xf numFmtId="175" fontId="0" fillId="19" borderId="0" xfId="1" applyNumberFormat="1" applyFont="1" applyFill="1"/>
    <xf numFmtId="164" fontId="3" fillId="19" borderId="22" xfId="1" applyNumberFormat="1" applyFont="1" applyFill="1" applyBorder="1" applyAlignment="1">
      <alignment horizontal="left" vertical="center"/>
    </xf>
    <xf numFmtId="169" fontId="2" fillId="18" borderId="31" xfId="0" applyNumberFormat="1" applyFont="1" applyFill="1" applyBorder="1"/>
    <xf numFmtId="44" fontId="15" fillId="18" borderId="31" xfId="0" applyNumberFormat="1" applyFont="1" applyFill="1" applyBorder="1" applyAlignment="1">
      <alignment horizontal="center"/>
    </xf>
    <xf numFmtId="44" fontId="16" fillId="0" borderId="0" xfId="3" applyNumberFormat="1" applyFont="1"/>
    <xf numFmtId="165" fontId="2" fillId="19" borderId="31" xfId="0" applyNumberFormat="1" applyFont="1" applyFill="1" applyBorder="1"/>
    <xf numFmtId="165" fontId="2" fillId="19" borderId="31" xfId="2" applyNumberFormat="1" applyFont="1" applyFill="1" applyBorder="1"/>
    <xf numFmtId="165" fontId="59" fillId="19" borderId="31" xfId="2" applyNumberFormat="1" applyFont="1" applyFill="1" applyBorder="1"/>
    <xf numFmtId="165" fontId="0" fillId="19" borderId="0" xfId="2" applyNumberFormat="1" applyFont="1" applyFill="1" applyAlignment="1">
      <alignment vertical="center"/>
    </xf>
    <xf numFmtId="44" fontId="18" fillId="19" borderId="0" xfId="2" applyFont="1" applyFill="1" applyAlignment="1"/>
    <xf numFmtId="169" fontId="0" fillId="19" borderId="0" xfId="0" applyNumberFormat="1" applyFill="1" applyBorder="1" applyAlignment="1">
      <alignment vertical="center"/>
    </xf>
    <xf numFmtId="0" fontId="0" fillId="19" borderId="0" xfId="0" applyFill="1"/>
    <xf numFmtId="0" fontId="18" fillId="19" borderId="0" xfId="0" applyFont="1" applyFill="1" applyAlignment="1">
      <alignment vertical="center"/>
    </xf>
    <xf numFmtId="43" fontId="15" fillId="19" borderId="31" xfId="0" applyNumberFormat="1" applyFont="1" applyFill="1" applyBorder="1" applyAlignment="1">
      <alignment horizontal="center"/>
    </xf>
    <xf numFmtId="43" fontId="15" fillId="19" borderId="35" xfId="0" applyNumberFormat="1" applyFont="1" applyFill="1" applyBorder="1" applyAlignment="1">
      <alignment horizontal="center"/>
    </xf>
    <xf numFmtId="168" fontId="2" fillId="19" borderId="31" xfId="1" applyNumberFormat="1" applyFont="1" applyFill="1" applyBorder="1" applyAlignment="1">
      <alignment horizontal="center"/>
    </xf>
    <xf numFmtId="0" fontId="117" fillId="0" borderId="0" xfId="0" applyFont="1" applyAlignment="1">
      <alignment vertical="center"/>
    </xf>
    <xf numFmtId="176" fontId="59" fillId="19" borderId="22" xfId="0" applyNumberFormat="1" applyFont="1" applyFill="1" applyBorder="1" applyAlignment="1">
      <alignment vertical="center"/>
    </xf>
    <xf numFmtId="44" fontId="2" fillId="19" borderId="0" xfId="0" applyNumberFormat="1" applyFont="1" applyFill="1" applyBorder="1" applyAlignment="1">
      <alignment vertical="center"/>
    </xf>
    <xf numFmtId="177" fontId="0" fillId="0" borderId="0" xfId="0" applyNumberFormat="1"/>
    <xf numFmtId="43" fontId="3" fillId="0" borderId="0" xfId="1" applyFont="1" applyBorder="1"/>
    <xf numFmtId="165" fontId="3" fillId="19" borderId="0" xfId="0" applyNumberFormat="1" applyFont="1" applyFill="1" applyBorder="1" applyAlignment="1">
      <alignment vertical="center"/>
    </xf>
    <xf numFmtId="0" fontId="118" fillId="0" borderId="0" xfId="0" applyFont="1"/>
    <xf numFmtId="15" fontId="11" fillId="5" borderId="18" xfId="0" applyNumberFormat="1" applyFont="1" applyFill="1" applyBorder="1" applyAlignment="1">
      <alignment horizontal="center" vertical="center" wrapText="1"/>
    </xf>
    <xf numFmtId="0" fontId="119" fillId="0" borderId="0" xfId="0" applyFont="1" applyAlignment="1">
      <alignment vertical="center"/>
    </xf>
    <xf numFmtId="44" fontId="119" fillId="0" borderId="30" xfId="2" applyFont="1" applyBorder="1" applyAlignment="1">
      <alignment vertical="center"/>
    </xf>
    <xf numFmtId="165" fontId="2" fillId="0" borderId="0" xfId="1" applyNumberFormat="1" applyFont="1" applyBorder="1" applyAlignment="1">
      <alignment horizontal="center" vertical="center"/>
    </xf>
    <xf numFmtId="15" fontId="11" fillId="5" borderId="22" xfId="0" applyNumberFormat="1" applyFont="1" applyFill="1" applyBorder="1" applyAlignment="1">
      <alignment horizontal="center"/>
    </xf>
    <xf numFmtId="0" fontId="11" fillId="0" borderId="0" xfId="0" applyFont="1" applyBorder="1" applyAlignment="1">
      <alignment horizontal="right" vertical="center"/>
    </xf>
    <xf numFmtId="0" fontId="16" fillId="0" borderId="0" xfId="0" applyFont="1" applyAlignment="1">
      <alignment horizontal="left" wrapText="1"/>
    </xf>
    <xf numFmtId="44" fontId="3" fillId="0" borderId="0" xfId="0" applyNumberFormat="1" applyFont="1" applyAlignment="1">
      <alignment horizontal="center" vertical="center"/>
    </xf>
    <xf numFmtId="0" fontId="3" fillId="0" borderId="0" xfId="0" applyFont="1" applyAlignment="1">
      <alignment horizontal="center" vertical="center"/>
    </xf>
    <xf numFmtId="0" fontId="63" fillId="0" borderId="2" xfId="3" applyFont="1" applyBorder="1" applyAlignment="1">
      <alignment horizontal="left"/>
    </xf>
    <xf numFmtId="0" fontId="64" fillId="0" borderId="0" xfId="3" applyFont="1" applyBorder="1" applyAlignment="1">
      <alignment horizontal="left"/>
    </xf>
    <xf numFmtId="0" fontId="32" fillId="0" borderId="0" xfId="4" applyFont="1" applyAlignment="1">
      <alignment horizontal="center"/>
    </xf>
    <xf numFmtId="0" fontId="13" fillId="0" borderId="0" xfId="4" applyFont="1" applyAlignment="1">
      <alignment horizontal="center"/>
    </xf>
    <xf numFmtId="0" fontId="3" fillId="0" borderId="0" xfId="4" applyFont="1" applyAlignment="1">
      <alignment horizontal="left" wrapText="1"/>
    </xf>
    <xf numFmtId="0" fontId="36" fillId="0" borderId="0" xfId="0" applyFont="1" applyAlignment="1">
      <alignment horizontal="center"/>
    </xf>
    <xf numFmtId="0" fontId="32" fillId="0" borderId="0" xfId="0" applyFont="1" applyAlignment="1">
      <alignment horizontal="center"/>
    </xf>
    <xf numFmtId="169" fontId="5" fillId="0" borderId="47" xfId="0" applyNumberFormat="1" applyFont="1" applyBorder="1" applyAlignment="1">
      <alignment horizontal="center" vertical="center"/>
    </xf>
    <xf numFmtId="169" fontId="5" fillId="0" borderId="0" xfId="0" applyNumberFormat="1" applyFont="1" applyBorder="1" applyAlignment="1">
      <alignment horizontal="center" vertical="center"/>
    </xf>
    <xf numFmtId="0" fontId="7" fillId="0" borderId="0" xfId="0" applyFont="1" applyAlignment="1">
      <alignment horizontal="center"/>
    </xf>
    <xf numFmtId="0" fontId="26" fillId="0" borderId="0" xfId="0" applyFont="1" applyAlignment="1">
      <alignment horizontal="center"/>
    </xf>
    <xf numFmtId="0" fontId="3" fillId="0" borderId="3" xfId="0" applyFont="1" applyBorder="1" applyAlignment="1">
      <alignment horizontal="left" vertical="top"/>
    </xf>
    <xf numFmtId="170" fontId="3" fillId="0" borderId="5" xfId="2" applyNumberFormat="1" applyFont="1" applyBorder="1" applyAlignment="1">
      <alignment horizontal="left"/>
    </xf>
    <xf numFmtId="0" fontId="3" fillId="0" borderId="5" xfId="0" applyFont="1" applyBorder="1" applyAlignment="1">
      <alignment horizontal="left"/>
    </xf>
    <xf numFmtId="0" fontId="42" fillId="0" borderId="0" xfId="0" applyFont="1" applyAlignment="1">
      <alignment horizontal="center"/>
    </xf>
  </cellXfs>
  <cellStyles count="21">
    <cellStyle name="Comma" xfId="1" builtinId="3"/>
    <cellStyle name="Comma 2" xfId="6"/>
    <cellStyle name="Comma 3" xfId="19"/>
    <cellStyle name="Currency" xfId="2" builtinId="4"/>
    <cellStyle name="Currency 2" xfId="5"/>
    <cellStyle name="Currency 3" xfId="20"/>
    <cellStyle name="Grey" xfId="7"/>
    <cellStyle name="Input [yellow]" xfId="8"/>
    <cellStyle name="Normal" xfId="0" builtinId="0"/>
    <cellStyle name="Normal - Style1" xfId="9"/>
    <cellStyle name="Normal 2" xfId="3"/>
    <cellStyle name="Normal 3" xfId="4"/>
    <cellStyle name="Normal 4" xfId="18"/>
    <cellStyle name="Note 2" xfId="17"/>
    <cellStyle name="Percent [2]" xfId="10"/>
    <cellStyle name="PSChar" xfId="11"/>
    <cellStyle name="PSDate" xfId="12"/>
    <cellStyle name="PSDec" xfId="13"/>
    <cellStyle name="PSHeading" xfId="14"/>
    <cellStyle name="PSInt" xfId="15"/>
    <cellStyle name="PSSpacer" xfId="16"/>
  </cellStyles>
  <dxfs count="0"/>
  <tableStyles count="0" defaultTableStyle="TableStyleMedium2" defaultPivotStyle="PivotStyleLight16"/>
  <colors>
    <mruColors>
      <color rgb="FF00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0</xdr:rowOff>
        </xdr:from>
        <xdr:to>
          <xdr:col>0</xdr:col>
          <xdr:colOff>381000</xdr:colOff>
          <xdr:row>0</xdr:row>
          <xdr:rowOff>57150</xdr:rowOff>
        </xdr:to>
        <xdr:sp macro="" textlink="">
          <xdr:nvSpPr>
            <xdr:cNvPr id="33793" name="ComboBox1"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447675</xdr:colOff>
      <xdr:row>44</xdr:row>
      <xdr:rowOff>0</xdr:rowOff>
    </xdr:from>
    <xdr:to>
      <xdr:col>10</xdr:col>
      <xdr:colOff>447675</xdr:colOff>
      <xdr:row>46</xdr:row>
      <xdr:rowOff>161925</xdr:rowOff>
    </xdr:to>
    <xdr:sp macro="" textlink="">
      <xdr:nvSpPr>
        <xdr:cNvPr id="2" name="Line 1"/>
        <xdr:cNvSpPr>
          <a:spLocks noChangeShapeType="1"/>
        </xdr:cNvSpPr>
      </xdr:nvSpPr>
      <xdr:spPr bwMode="auto">
        <a:xfrm flipV="1">
          <a:off x="7915275" y="7762875"/>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IncomeAudit\INCOME\INCOME\INC-AUD\CAGEWORK\2009\Sept%202009\Jacinta-Mitchell-Rick%20Sept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e\IncomeAudit\INCOME\INCOME\INC-AUD\CAGEWORK\2009\Nov%202009\Jacinta-Mitchell-Rick%20Nov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IncomeAudit/INCOME/INCOME/INC-AUD/CAGEWORK/2013/Oct%202013/MBVchrOct2013x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e\IncomeAudit\INCOME\GGR\GGRFY2014%20Combined%20GGR\CombinedGGRSep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IncomeAudit\INCOME\GGR\GGRFY2014%20Combined%20GGR\CombinedGGRAug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IncomeAudit/INCOME/GGR/GGR/Schedule%2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IncomeAudit\INCOME\GGR\MKTING\CASHANA\CAAPR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IncomeAudit\INCOME\GGR\MKTING\CASHANA\CASEP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IncomeAudit\INCOME\INCOME\INC-AUD\FOOD-BEV\GGR\GGR2009\Jan2009\GGRGst0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Actual"/>
      <sheetName val="Manual"/>
      <sheetName val="Summary"/>
      <sheetName val="Payout Per Day"/>
      <sheetName val="Commission"/>
      <sheetName val="Combined"/>
      <sheetName val="Deduction"/>
      <sheetName val="Overseas Junket"/>
      <sheetName val="Intro"/>
      <sheetName val="Airfare"/>
      <sheetName val="PR"/>
      <sheetName val="Jnl - Actual"/>
      <sheetName val="Jnl - Manual"/>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G1" t="str">
            <v>Airlines</v>
          </cell>
        </row>
        <row r="2">
          <cell r="G2" t="str">
            <v>AIR CHINA</v>
          </cell>
        </row>
        <row r="3">
          <cell r="G3" t="str">
            <v>AIR NEW ZEALAND</v>
          </cell>
        </row>
        <row r="4">
          <cell r="G4" t="str">
            <v>BRITISH AIRWAYS</v>
          </cell>
        </row>
        <row r="5">
          <cell r="G5" t="str">
            <v>CATHAY PACIFIC</v>
          </cell>
        </row>
        <row r="6">
          <cell r="G6" t="str">
            <v>CHINA AIRLINES</v>
          </cell>
        </row>
        <row r="7">
          <cell r="G7" t="str">
            <v>CHINA EASTERN AIRLINES</v>
          </cell>
        </row>
        <row r="8">
          <cell r="G8" t="str">
            <v>CHINA SOUTHERN AIRLINES</v>
          </cell>
        </row>
        <row r="9">
          <cell r="G9" t="str">
            <v>EMIRATES</v>
          </cell>
        </row>
        <row r="10">
          <cell r="G10" t="str">
            <v>EVA AIRWAYS</v>
          </cell>
        </row>
        <row r="11">
          <cell r="G11" t="str">
            <v>GARUDA  AIRLINES</v>
          </cell>
        </row>
        <row r="12">
          <cell r="G12" t="str">
            <v>JAPAN AIRLINES</v>
          </cell>
        </row>
        <row r="13">
          <cell r="G13" t="str">
            <v>JETSTAR</v>
          </cell>
        </row>
        <row r="14">
          <cell r="G14" t="str">
            <v>KOREAN AIRLINES</v>
          </cell>
        </row>
        <row r="15">
          <cell r="G15" t="str">
            <v>MALAYSIAN AIRLINES</v>
          </cell>
        </row>
        <row r="16">
          <cell r="G16" t="str">
            <v>N/A</v>
          </cell>
        </row>
        <row r="17">
          <cell r="G17" t="str">
            <v>O'CONNOR AIRWAYS</v>
          </cell>
        </row>
        <row r="18">
          <cell r="G18" t="str">
            <v>PACIFIC BLUE AIRLINES (NZ)</v>
          </cell>
        </row>
        <row r="19">
          <cell r="G19" t="str">
            <v>QANTAS AIRWAYS</v>
          </cell>
        </row>
        <row r="20">
          <cell r="G20" t="str">
            <v>SINGAPORE AIRLINES</v>
          </cell>
        </row>
        <row r="21">
          <cell r="G21" t="str">
            <v>THAI AIRWAYS INTL</v>
          </cell>
        </row>
        <row r="22">
          <cell r="G22" t="str">
            <v>VIRGIN BLUE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Actual"/>
      <sheetName val="Manual"/>
      <sheetName val="Summary"/>
      <sheetName val="Payout Per Day"/>
      <sheetName val="Commission"/>
      <sheetName val="Combined"/>
      <sheetName val="Deduction"/>
      <sheetName val="Overseas Junket"/>
      <sheetName val="Intro"/>
      <sheetName val="Airfare"/>
      <sheetName val="PR"/>
      <sheetName val="Jnl - Actual"/>
      <sheetName val="Jnl - Manual"/>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Description</v>
          </cell>
        </row>
        <row r="2">
          <cell r="E2" t="str">
            <v>CATHAY PACIFIC ALLOWANCE</v>
          </cell>
        </row>
        <row r="3">
          <cell r="E3" t="str">
            <v>COMMISSION (BASE)</v>
          </cell>
        </row>
        <row r="4">
          <cell r="E4" t="str">
            <v>COMP - DOMESTIC TRAVEL</v>
          </cell>
        </row>
        <row r="5">
          <cell r="E5" t="str">
            <v>COMP - OVERSEAS TRAVEL</v>
          </cell>
        </row>
        <row r="6">
          <cell r="E6" t="str">
            <v>COMPLIMENTARIES</v>
          </cell>
        </row>
        <row r="7">
          <cell r="E7" t="str">
            <v>COMPLIMENTARY - FOOD AND BEV</v>
          </cell>
        </row>
        <row r="8">
          <cell r="E8" t="str">
            <v>COMPLIMENTARY - OTHER</v>
          </cell>
        </row>
        <row r="9">
          <cell r="E9" t="str">
            <v>DEALER ERROR</v>
          </cell>
        </row>
        <row r="10">
          <cell r="E10" t="str">
            <v>DEDUCTIONS</v>
          </cell>
        </row>
        <row r="11">
          <cell r="E11" t="str">
            <v>DRY CLEANING</v>
          </cell>
        </row>
        <row r="12">
          <cell r="E12" t="str">
            <v>EXTRA COMMISSION/EARLY PAYMENT</v>
          </cell>
        </row>
        <row r="13">
          <cell r="E13" t="str">
            <v>FOREIGN CURRENCY GAIN/(LOSS)</v>
          </cell>
        </row>
        <row r="14">
          <cell r="E14" t="str">
            <v>INTRODUCTION OF PREMIUM PLAYER PAYMENT</v>
          </cell>
        </row>
        <row r="15">
          <cell r="E15" t="str">
            <v>MR POKIES MOBILE WHEEL</v>
          </cell>
        </row>
        <row r="16">
          <cell r="E16" t="str">
            <v>PLAYER DEDUCTION OVER-PAYMENT</v>
          </cell>
        </row>
        <row r="17">
          <cell r="E17" t="str">
            <v>PLAYER DEDUCTION WITHDRAWAL</v>
          </cell>
        </row>
        <row r="18">
          <cell r="E18" t="str">
            <v>PLAYER DEDUCTION WITHDRAWAL - AIRFARE</v>
          </cell>
        </row>
        <row r="19">
          <cell r="E19" t="str">
            <v>PLAYER DEDUCTION WITHDRAWAL - HOTEL</v>
          </cell>
        </row>
        <row r="20">
          <cell r="E20" t="str">
            <v>POKER ROOM TABLE VARIANCES</v>
          </cell>
        </row>
        <row r="21">
          <cell r="E21" t="str">
            <v>PR PAYMENT</v>
          </cell>
        </row>
        <row r="22">
          <cell r="E22" t="str">
            <v>PRIZE</v>
          </cell>
        </row>
        <row r="23">
          <cell r="E23" t="str">
            <v>PRIZE WINNER</v>
          </cell>
        </row>
        <row r="24">
          <cell r="E24" t="str">
            <v>RECOVERY OF EXCESSIVE COMPS</v>
          </cell>
        </row>
        <row r="25">
          <cell r="E25" t="str">
            <v>RECOVERY OF EXCESSIVE COMPS - HOTEL</v>
          </cell>
        </row>
        <row r="26">
          <cell r="E26" t="str">
            <v>RECOVERY OF EXCESSIVE COMPS - PRIVATE JET</v>
          </cell>
        </row>
        <row r="27">
          <cell r="E27" t="str">
            <v>RR MALFUNCTION</v>
          </cell>
        </row>
        <row r="28">
          <cell r="E28" t="str">
            <v>SUNDRY</v>
          </cell>
        </row>
        <row r="29">
          <cell r="E29" t="str">
            <v>TAXI</v>
          </cell>
        </row>
        <row r="30">
          <cell r="E30" t="str">
            <v>TICKETS</v>
          </cell>
        </row>
        <row r="31">
          <cell r="E31" t="str">
            <v>TOURNAMENT</v>
          </cell>
        </row>
        <row r="32">
          <cell r="E32" t="str">
            <v>VIPSLOTS  - COMP AIRFARE</v>
          </cell>
        </row>
        <row r="33">
          <cell r="E33" t="str">
            <v>2 COMMISSION (BASE)</v>
          </cell>
        </row>
        <row r="34">
          <cell r="E34" t="str">
            <v>2 EXTRA COMMISSION/EARLY PAYMENT</v>
          </cell>
        </row>
        <row r="35">
          <cell r="E35" t="str">
            <v>1 COMMISSION (BASE)</v>
          </cell>
        </row>
        <row r="36">
          <cell r="E36" t="str">
            <v>N COMP - OVERSEAS TRAVEL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SUMMARY"/>
      <sheetName val="1st Day Next Month"/>
      <sheetName val="Daily Summary"/>
      <sheetName val="MGRVchrRec"/>
      <sheetName val="Module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93">
          <cell r="E93">
            <v>988000</v>
          </cell>
        </row>
      </sheetData>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layer Program"/>
      <sheetName val="Regular Player"/>
    </sheetNames>
    <sheetDataSet>
      <sheetData sheetId="0">
        <row r="41">
          <cell r="C41">
            <v>413768154.23999995</v>
          </cell>
          <cell r="E41">
            <v>349856755.00000006</v>
          </cell>
          <cell r="U41">
            <v>6708880.7999999989</v>
          </cell>
        </row>
        <row r="49">
          <cell r="E49">
            <v>349856755.00000006</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layer Program"/>
      <sheetName val="Regular Player"/>
    </sheetNames>
    <sheetDataSet>
      <sheetData sheetId="0">
        <row r="49">
          <cell r="C49">
            <v>421971464.86000001</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00"/>
      <sheetName val="Jul00"/>
      <sheetName val="Aug00"/>
      <sheetName val="Sep00"/>
      <sheetName val="Oct00"/>
      <sheetName val="Nov00"/>
      <sheetName val="Dec00"/>
      <sheetName val="Jan01"/>
      <sheetName val="Feb01"/>
      <sheetName val="Mar01"/>
      <sheetName val="Apr01"/>
      <sheetName val="May01"/>
      <sheetName val="Jun01"/>
      <sheetName val="Jul01"/>
      <sheetName val="Aug01"/>
      <sheetName val="Sept01"/>
      <sheetName val="Oct01"/>
      <sheetName val="Nov01"/>
      <sheetName val="Dec01"/>
      <sheetName val="Jan02"/>
      <sheetName val="Feb02"/>
      <sheetName val="Mar02"/>
      <sheetName val="Apr02"/>
      <sheetName val="May02"/>
      <sheetName val="June02"/>
      <sheetName val="July02"/>
      <sheetName val="August02"/>
      <sheetName val="September2002"/>
      <sheetName val="October2002"/>
      <sheetName val="October2002 (2)"/>
      <sheetName val="November2002"/>
      <sheetName val="December2002"/>
      <sheetName val="January2003"/>
      <sheetName val="February2003"/>
      <sheetName val="March2003"/>
      <sheetName val="April2003"/>
      <sheetName val="May2003"/>
      <sheetName val="June2003"/>
      <sheetName val="July2003"/>
      <sheetName val="August2003"/>
      <sheetName val="September2003"/>
      <sheetName val="Oct2003"/>
      <sheetName val="Nov2003"/>
      <sheetName val="Dec2003"/>
      <sheetName val="Jan2004"/>
      <sheetName val="Feb2004"/>
      <sheetName val="Mar2004"/>
      <sheetName val="Apr2004"/>
      <sheetName val="May2004"/>
      <sheetName val="June2004"/>
      <sheetName val="July2004"/>
      <sheetName val="Aug04"/>
      <sheetName val="Sept04"/>
      <sheetName val="Oct04"/>
      <sheetName val="Nov04"/>
      <sheetName val="Dec04"/>
      <sheetName val="Jan05"/>
      <sheetName val="Feb05"/>
      <sheetName val="Mar05"/>
      <sheetName val="Apr05"/>
      <sheetName val="May05"/>
      <sheetName val="Jun05"/>
      <sheetName val="Jul05"/>
      <sheetName val="Aug05"/>
      <sheetName val="Sep05"/>
      <sheetName val="Oct05"/>
      <sheetName val="Nov05"/>
      <sheetName val="Dec05"/>
      <sheetName val="Jan06"/>
      <sheetName val="Feb06"/>
      <sheetName val="Mar06"/>
      <sheetName val="Apr06"/>
      <sheetName val="May06"/>
      <sheetName val="Jun06"/>
      <sheetName val="Jul06"/>
      <sheetName val="Aug06"/>
      <sheetName val="Sep06"/>
      <sheetName val="Oct06"/>
      <sheetName val="Nov06"/>
      <sheetName val="Dec06"/>
      <sheetName val="Jan07"/>
      <sheetName val="Feb07"/>
      <sheetName val="Mar07"/>
      <sheetName val="Apr07"/>
      <sheetName val="May07"/>
      <sheetName val="Jun07"/>
      <sheetName val="Jul07"/>
      <sheetName val="Aug07"/>
      <sheetName val="Sep07"/>
      <sheetName val="Oct07"/>
      <sheetName val="Nov07"/>
      <sheetName val="Dec07"/>
      <sheetName val="Jan08"/>
      <sheetName val="Feb08"/>
      <sheetName val="Mar08"/>
      <sheetName val="Apr08"/>
      <sheetName val="May08"/>
      <sheetName val="Jun08"/>
      <sheetName val="Jul08"/>
      <sheetName val="Aug08"/>
      <sheetName val="Sep 08"/>
      <sheetName val="Oct 08"/>
      <sheetName val="Nov 08"/>
      <sheetName val="Dec 08"/>
      <sheetName val="Jan 09"/>
      <sheetName val="Feb 09"/>
      <sheetName val="Mar 09"/>
      <sheetName val="Apr 09"/>
      <sheetName val="May 09"/>
      <sheetName val="Jun 09"/>
      <sheetName val="Jul 09"/>
      <sheetName val="Aug 09"/>
      <sheetName val="Sep 09"/>
      <sheetName val="Oct 09"/>
      <sheetName val="Nov 09"/>
      <sheetName val="Dec 09"/>
      <sheetName val="Jan 10"/>
      <sheetName val="Feb 10"/>
      <sheetName val="Mar 10"/>
      <sheetName val="Apr 10"/>
      <sheetName val="May 10"/>
      <sheetName val="Jun 10"/>
      <sheetName val="Jul 10"/>
      <sheetName val="Aug 10"/>
      <sheetName val="Sep 10"/>
      <sheetName val="Oct 10"/>
      <sheetName val="Nov 10"/>
      <sheetName val="Dec 10"/>
      <sheetName val="Jan 11"/>
      <sheetName val="Feb 11"/>
      <sheetName val="Mar 11"/>
      <sheetName val="Apr 11"/>
      <sheetName val="May 11"/>
      <sheetName val="June 11"/>
      <sheetName val="July 11"/>
      <sheetName val="Aug 11"/>
      <sheetName val="Sep 11"/>
      <sheetName val="Oct 11"/>
      <sheetName val="Nov 11"/>
      <sheetName val="Dec 11"/>
      <sheetName val="Jan 12"/>
      <sheetName val="Feb 12"/>
      <sheetName val="Mar 12"/>
      <sheetName val="Apr 12"/>
      <sheetName val="May 12"/>
      <sheetName val="June 12"/>
      <sheetName val="July 12"/>
      <sheetName val="Aug 12"/>
      <sheetName val="Jun13"/>
      <sheetName val="Jul13"/>
      <sheetName val="Aug13"/>
      <sheetName val="Oct13"/>
      <sheetName val="Nov13"/>
      <sheetName val="Dec13"/>
      <sheetName val="Jan14"/>
      <sheetName val="Feb14"/>
      <sheetName val="Mar14"/>
      <sheetName val="Apr14"/>
      <sheetName val="May14"/>
      <sheetName val="Jun14"/>
      <sheetName val="Jul14"/>
      <sheetName val="Aug14"/>
      <sheetName val="Sep14"/>
      <sheetName val="Oct14"/>
      <sheetName val="Nov14"/>
      <sheetName val="Dec14"/>
      <sheetName val="Jan15"/>
      <sheetName val="Feb15"/>
      <sheetName val="Mar15"/>
      <sheetName val="Apr15"/>
      <sheetName val="May15"/>
      <sheetName val="Jun15"/>
      <sheetName val="Jul15"/>
      <sheetName val="Aug15"/>
      <sheetName val="Sep15"/>
      <sheetName val="Oct15"/>
      <sheetName val="Nov15"/>
      <sheetName val="Dec15"/>
      <sheetName val="Jan16"/>
      <sheetName val="Feb16"/>
      <sheetName val="Mar16"/>
      <sheetName val="Apr16"/>
      <sheetName val="May16"/>
      <sheetName val="Jun16"/>
      <sheetName val="Jul16"/>
      <sheetName val="Aug16"/>
      <sheetName val="Sep16"/>
      <sheetName val="Oct16"/>
      <sheetName val="Nov16"/>
      <sheetName val="Dec16"/>
      <sheetName val="Jan17"/>
      <sheetName val="Feb17"/>
      <sheetName val="Mar17"/>
      <sheetName val="Apr17"/>
      <sheetName val="May17"/>
      <sheetName val="Jun17"/>
      <sheetName val="Jul17"/>
      <sheetName val="Aug17"/>
      <sheetName val="Sep17"/>
      <sheetName val="Oct17"/>
      <sheetName val="Nov17"/>
      <sheetName val="Dec17"/>
      <sheetName val="Jan18"/>
      <sheetName val="Feb18"/>
      <sheetName val="March18"/>
      <sheetName val="April18"/>
      <sheetName val="May18"/>
      <sheetName val="June18"/>
      <sheetName val="July18"/>
      <sheetName val="Aug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row r="26">
          <cell r="F26">
            <v>0</v>
          </cell>
        </row>
      </sheetData>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FL REC"/>
    </sheetNames>
    <sheetDataSet>
      <sheetData sheetId="0" refreshError="1">
        <row r="46">
          <cell r="AK46">
            <v>0</v>
          </cell>
        </row>
        <row r="47">
          <cell r="AK47">
            <v>0</v>
          </cell>
        </row>
        <row r="48">
          <cell r="AK48">
            <v>0</v>
          </cell>
        </row>
        <row r="49">
          <cell r="AK49">
            <v>0</v>
          </cell>
        </row>
        <row r="50">
          <cell r="AK50">
            <v>0</v>
          </cell>
        </row>
        <row r="52">
          <cell r="AK52">
            <v>0</v>
          </cell>
        </row>
        <row r="53">
          <cell r="AK53">
            <v>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FL REC"/>
    </sheetNames>
    <sheetDataSet>
      <sheetData sheetId="0">
        <row r="75">
          <cell r="AK75">
            <v>21887426.759999994</v>
          </cell>
        </row>
        <row r="77">
          <cell r="AL77">
            <v>21887426.759999994</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A"/>
      <sheetName val="GST Table Games"/>
      <sheetName val="GST Gaming Machines"/>
      <sheetName val="GST SCHEDULE SIX"/>
      <sheetName val="Vip Evaluation"/>
      <sheetName val="GGR_1"/>
      <sheetName val="GGR_2"/>
      <sheetName val="GGR_3"/>
      <sheetName val="GGR_4"/>
      <sheetName val="GGR_5"/>
      <sheetName val="GGR_6"/>
      <sheetName val="GGR_7"/>
      <sheetName val="GGR_8"/>
      <sheetName val="GGR_9"/>
      <sheetName val="GGR_10"/>
      <sheetName val="Module1"/>
      <sheetName val="Module2"/>
    </sheetNames>
    <sheetDataSet>
      <sheetData sheetId="0">
        <row r="17">
          <cell r="G1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76"/>
  <sheetViews>
    <sheetView tabSelected="1" zoomScaleNormal="100" workbookViewId="0">
      <pane ySplit="5" topLeftCell="A39" activePane="bottomLeft" state="frozen"/>
      <selection activeCell="E29" sqref="E29"/>
      <selection pane="bottomLeft" activeCell="G51" activeCellId="2" sqref="G41 G45 G51"/>
    </sheetView>
  </sheetViews>
  <sheetFormatPr defaultRowHeight="12.75"/>
  <cols>
    <col min="1" max="1" width="11.140625" customWidth="1"/>
    <col min="2" max="2" width="2.5703125" customWidth="1"/>
    <col min="4" max="4" width="24.42578125" customWidth="1"/>
    <col min="5" max="5" width="25.5703125" customWidth="1"/>
    <col min="6" max="6" width="20.42578125" customWidth="1"/>
    <col min="7" max="7" width="19" customWidth="1"/>
    <col min="8" max="8" width="3.28515625" customWidth="1"/>
    <col min="9" max="9" width="25.140625" bestFit="1" customWidth="1"/>
    <col min="10" max="10" width="15" bestFit="1" customWidth="1"/>
    <col min="12" max="12" width="23" customWidth="1"/>
  </cols>
  <sheetData>
    <row r="1" spans="1:10" ht="8.1" customHeight="1"/>
    <row r="2" spans="1:10" ht="22.5" customHeight="1">
      <c r="A2" s="7"/>
      <c r="B2" s="7"/>
      <c r="C2" s="7"/>
      <c r="D2" s="7"/>
      <c r="E2" s="74"/>
      <c r="F2" s="344" t="s">
        <v>69</v>
      </c>
      <c r="G2" s="206"/>
      <c r="H2" s="206"/>
    </row>
    <row r="3" spans="1:10" ht="22.5" customHeight="1">
      <c r="A3" s="19"/>
      <c r="B3" s="6"/>
      <c r="C3" s="7"/>
      <c r="D3" s="907"/>
      <c r="E3" s="74"/>
      <c r="F3" s="344" t="s">
        <v>331</v>
      </c>
      <c r="G3" s="206"/>
      <c r="H3" s="206"/>
      <c r="J3" s="934"/>
    </row>
    <row r="4" spans="1:10" ht="22.5" customHeight="1">
      <c r="A4" s="299"/>
      <c r="B4" s="6"/>
      <c r="C4" s="8"/>
      <c r="D4" s="908"/>
      <c r="E4" s="74"/>
      <c r="F4" s="344" t="s">
        <v>1</v>
      </c>
      <c r="G4" s="206"/>
      <c r="H4" s="206"/>
    </row>
    <row r="5" spans="1:10" ht="22.5" customHeight="1">
      <c r="B5" s="6"/>
      <c r="C5" s="7"/>
      <c r="E5" s="74"/>
      <c r="F5" s="345" t="s">
        <v>832</v>
      </c>
      <c r="G5" s="206"/>
      <c r="H5" s="206"/>
    </row>
    <row r="6" spans="1:10" ht="9.9499999999999993" customHeight="1">
      <c r="B6" s="6"/>
      <c r="E6" s="9" t="s">
        <v>0</v>
      </c>
    </row>
    <row r="7" spans="1:10" ht="20.100000000000001" customHeight="1">
      <c r="A7" s="301" t="s">
        <v>2</v>
      </c>
      <c r="B7" s="7"/>
      <c r="C7" s="7"/>
      <c r="D7" s="7"/>
      <c r="E7" s="7"/>
      <c r="F7" s="7"/>
      <c r="G7" s="11"/>
      <c r="H7" s="7"/>
      <c r="I7" s="7"/>
    </row>
    <row r="8" spans="1:10" ht="21" customHeight="1">
      <c r="A8" s="306" t="s">
        <v>3</v>
      </c>
      <c r="B8" s="12"/>
      <c r="C8" s="7"/>
      <c r="D8" s="7"/>
      <c r="E8" s="7"/>
      <c r="F8" s="7"/>
      <c r="G8" s="7"/>
      <c r="H8" s="7"/>
      <c r="I8" s="7"/>
    </row>
    <row r="9" spans="1:10" ht="20.100000000000001" customHeight="1">
      <c r="A9" s="178" t="s">
        <v>70</v>
      </c>
      <c r="B9" s="7"/>
      <c r="C9" s="7"/>
      <c r="D9" s="7"/>
      <c r="E9" s="7"/>
      <c r="F9" s="7" t="s">
        <v>4</v>
      </c>
      <c r="G9" s="269">
        <f>+'GGR1'!F43</f>
        <v>291806746.33999997</v>
      </c>
      <c r="H9" s="7"/>
      <c r="I9" s="7"/>
    </row>
    <row r="10" spans="1:10" ht="9.9499999999999993" customHeight="1">
      <c r="A10" s="7"/>
      <c r="B10" s="7"/>
      <c r="C10" s="7"/>
      <c r="D10" s="7"/>
      <c r="E10" s="7"/>
      <c r="F10" s="7"/>
      <c r="G10" s="269"/>
      <c r="H10" s="7"/>
      <c r="I10" s="7"/>
    </row>
    <row r="11" spans="1:10" ht="19.5" customHeight="1">
      <c r="A11" s="7"/>
      <c r="B11" s="7"/>
      <c r="C11" s="7"/>
      <c r="D11" s="7"/>
      <c r="E11" s="7"/>
      <c r="F11" s="273" t="s">
        <v>71</v>
      </c>
      <c r="G11" s="184"/>
      <c r="H11" s="7"/>
      <c r="I11" s="274">
        <f>SUM(G9)</f>
        <v>291806746.33999997</v>
      </c>
    </row>
    <row r="12" spans="1:10" ht="20.100000000000001" customHeight="1">
      <c r="A12" s="173" t="s">
        <v>72</v>
      </c>
      <c r="B12" s="13"/>
      <c r="C12" s="13"/>
      <c r="D12" s="13"/>
      <c r="E12" s="7"/>
      <c r="F12" s="7"/>
      <c r="G12" s="184"/>
      <c r="H12" s="7"/>
      <c r="I12" s="7"/>
    </row>
    <row r="13" spans="1:10" ht="9.9499999999999993" customHeight="1">
      <c r="A13" s="7"/>
      <c r="B13" s="7"/>
      <c r="C13" s="7"/>
      <c r="D13" s="7"/>
      <c r="E13" s="7"/>
      <c r="F13" s="7"/>
      <c r="G13" s="184"/>
      <c r="H13" s="7"/>
      <c r="I13" s="7"/>
    </row>
    <row r="14" spans="1:10" ht="20.100000000000001" customHeight="1">
      <c r="A14" s="184" t="s">
        <v>5</v>
      </c>
      <c r="B14" s="7"/>
      <c r="C14" s="7"/>
      <c r="D14" s="7"/>
      <c r="E14" s="7"/>
      <c r="F14" s="7" t="s">
        <v>6</v>
      </c>
      <c r="G14" s="269">
        <f>+'GGR3'!F44</f>
        <v>208687366</v>
      </c>
      <c r="H14" s="7"/>
      <c r="I14" s="7"/>
    </row>
    <row r="15" spans="1:10" ht="20.100000000000001" customHeight="1">
      <c r="A15" s="184" t="s">
        <v>818</v>
      </c>
      <c r="B15" s="7"/>
      <c r="C15" s="7"/>
      <c r="D15" s="7"/>
      <c r="E15" s="7"/>
      <c r="F15" s="7" t="s">
        <v>819</v>
      </c>
      <c r="G15" s="286">
        <f>'GGR5'!E42</f>
        <v>99945.500000000015</v>
      </c>
      <c r="H15" s="7"/>
      <c r="I15" s="7"/>
    </row>
    <row r="16" spans="1:10" ht="20.100000000000001" customHeight="1">
      <c r="A16" s="184" t="s">
        <v>73</v>
      </c>
      <c r="B16" s="7"/>
      <c r="C16" s="7"/>
      <c r="D16" s="7"/>
      <c r="E16" s="7"/>
      <c r="F16" s="7" t="s">
        <v>56</v>
      </c>
      <c r="G16" s="217">
        <f>+'GGR9'!K46</f>
        <v>26033429.690000001</v>
      </c>
      <c r="H16" s="7"/>
      <c r="I16" s="7"/>
    </row>
    <row r="17" spans="1:9" ht="24.95" customHeight="1">
      <c r="A17" s="7"/>
      <c r="B17" s="302" t="s">
        <v>227</v>
      </c>
      <c r="C17" s="7"/>
      <c r="D17" s="7"/>
      <c r="E17" s="7"/>
      <c r="F17" s="19" t="s">
        <v>823</v>
      </c>
      <c r="G17" s="7"/>
      <c r="H17" s="7"/>
      <c r="I17" s="274">
        <f>SUM(G14:G16)</f>
        <v>234820741.19</v>
      </c>
    </row>
    <row r="18" spans="1:9" ht="30" customHeight="1" thickBot="1">
      <c r="A18" s="7"/>
      <c r="B18" s="7"/>
      <c r="C18" s="10"/>
      <c r="D18" s="7"/>
      <c r="E18" s="7"/>
      <c r="F18" s="7"/>
      <c r="G18" s="7"/>
      <c r="H18" s="7"/>
      <c r="I18" s="275">
        <f>I11-I17</f>
        <v>56986005.149999976</v>
      </c>
    </row>
    <row r="19" spans="1:9" ht="12" customHeight="1" thickTop="1">
      <c r="B19" s="15"/>
      <c r="C19" s="7"/>
      <c r="D19" s="7"/>
      <c r="E19" s="7"/>
      <c r="F19" s="7"/>
      <c r="G19" s="7"/>
      <c r="H19" s="7"/>
      <c r="I19" s="17"/>
    </row>
    <row r="20" spans="1:9" ht="12" customHeight="1">
      <c r="A20" s="10"/>
      <c r="B20" s="15"/>
      <c r="C20" s="7"/>
      <c r="D20" s="7"/>
      <c r="E20" s="7"/>
      <c r="F20" s="7"/>
      <c r="G20" s="7"/>
      <c r="H20" s="7"/>
      <c r="I20" s="17"/>
    </row>
    <row r="21" spans="1:9" ht="20.100000000000001" customHeight="1">
      <c r="A21" s="301" t="s">
        <v>7</v>
      </c>
      <c r="B21" s="15"/>
      <c r="C21" s="7"/>
      <c r="D21" s="7"/>
      <c r="E21" s="7"/>
      <c r="F21" s="7"/>
      <c r="G21" s="7"/>
      <c r="H21" s="7"/>
      <c r="I21" s="17"/>
    </row>
    <row r="22" spans="1:9">
      <c r="A22" s="15"/>
      <c r="B22" s="15"/>
      <c r="C22" s="7"/>
      <c r="D22" s="7"/>
      <c r="E22" s="7"/>
      <c r="F22" s="7"/>
      <c r="G22" s="7"/>
      <c r="H22" s="7"/>
      <c r="I22" s="17"/>
    </row>
    <row r="23" spans="1:9" ht="20.100000000000001" customHeight="1">
      <c r="A23" s="184" t="s">
        <v>74</v>
      </c>
      <c r="B23" s="15"/>
      <c r="C23" s="7"/>
      <c r="D23" s="7"/>
      <c r="E23" s="7"/>
      <c r="F23" s="7" t="s">
        <v>8</v>
      </c>
      <c r="G23" s="276">
        <f>+'GGR7'!E42</f>
        <v>165252138.15000001</v>
      </c>
      <c r="H23" s="7"/>
      <c r="I23" s="17"/>
    </row>
    <row r="24" spans="1:9" ht="20.100000000000001" customHeight="1">
      <c r="A24" s="184" t="s">
        <v>202</v>
      </c>
      <c r="B24" s="15"/>
      <c r="C24" s="7"/>
      <c r="D24" s="7"/>
      <c r="E24" s="7"/>
      <c r="F24" s="7" t="s">
        <v>67</v>
      </c>
      <c r="G24" s="207">
        <f>+GGR6B!E48</f>
        <v>2729191.67</v>
      </c>
      <c r="H24" s="7"/>
      <c r="I24" s="16"/>
    </row>
    <row r="25" spans="1:9" ht="24.95" customHeight="1">
      <c r="A25" s="273"/>
      <c r="B25" s="15"/>
      <c r="C25" s="7"/>
      <c r="D25" s="7"/>
      <c r="E25" s="7"/>
      <c r="F25" s="273" t="s">
        <v>71</v>
      </c>
      <c r="G25" s="276"/>
      <c r="H25" s="7"/>
      <c r="I25" s="277">
        <f>G23+G24</f>
        <v>167981329.81999999</v>
      </c>
    </row>
    <row r="26" spans="1:9" ht="15" customHeight="1">
      <c r="A26" s="273"/>
      <c r="B26" s="15"/>
      <c r="C26" s="7"/>
      <c r="D26" s="7"/>
      <c r="E26" s="7"/>
      <c r="F26" s="273"/>
      <c r="G26" s="276"/>
      <c r="H26" s="7"/>
      <c r="I26" s="269"/>
    </row>
    <row r="27" spans="1:9" ht="20.100000000000001" customHeight="1">
      <c r="A27" s="177" t="s">
        <v>9</v>
      </c>
      <c r="B27" s="18"/>
      <c r="C27" s="19"/>
      <c r="D27" s="19"/>
      <c r="E27" s="19"/>
      <c r="F27" s="19" t="s">
        <v>10</v>
      </c>
      <c r="G27" s="269">
        <f>+'GGR8'!E42</f>
        <v>148659734.59867054</v>
      </c>
      <c r="H27" s="7"/>
      <c r="I27" s="184"/>
    </row>
    <row r="28" spans="1:9" ht="14.25">
      <c r="A28" s="184"/>
      <c r="B28" s="15"/>
      <c r="C28" s="7"/>
      <c r="D28" s="7"/>
      <c r="E28" s="7"/>
      <c r="F28" s="7"/>
      <c r="G28" s="276"/>
      <c r="H28" s="7"/>
      <c r="I28" s="184"/>
    </row>
    <row r="29" spans="1:9" s="20" customFormat="1" ht="20.100000000000001" customHeight="1">
      <c r="A29" s="184" t="s">
        <v>75</v>
      </c>
      <c r="B29" s="19"/>
      <c r="C29" s="7"/>
      <c r="D29" s="7"/>
      <c r="E29" s="7"/>
      <c r="F29" s="7"/>
      <c r="G29" s="929"/>
      <c r="H29" s="19"/>
      <c r="I29" s="178"/>
    </row>
    <row r="30" spans="1:9" s="20" customFormat="1" ht="24.95" customHeight="1">
      <c r="A30" s="19"/>
      <c r="B30" s="19"/>
      <c r="C30" s="7"/>
      <c r="D30" s="7"/>
      <c r="E30" s="7"/>
      <c r="F30" s="7"/>
      <c r="G30" s="272"/>
      <c r="H30" s="19"/>
      <c r="I30" s="208">
        <f>G27+G29</f>
        <v>148659734.59867054</v>
      </c>
    </row>
    <row r="31" spans="1:9" s="20" customFormat="1" ht="30" customHeight="1" thickBot="1">
      <c r="A31" s="19"/>
      <c r="B31" s="184" t="s">
        <v>76</v>
      </c>
      <c r="C31" s="19"/>
      <c r="D31" s="19"/>
      <c r="E31" s="19"/>
      <c r="F31" s="15"/>
      <c r="G31" s="929"/>
      <c r="H31" s="19"/>
      <c r="I31" s="278">
        <f>I25-I30-G31</f>
        <v>19321595.221329451</v>
      </c>
    </row>
    <row r="32" spans="1:9" ht="15" customHeight="1" thickTop="1">
      <c r="A32" s="7"/>
      <c r="B32" s="19"/>
      <c r="C32" s="7"/>
      <c r="D32" s="7"/>
      <c r="E32" s="7"/>
      <c r="F32" s="7"/>
      <c r="G32" s="174"/>
      <c r="H32" s="7"/>
      <c r="I32" s="17"/>
    </row>
    <row r="33" spans="1:12" ht="15" customHeight="1">
      <c r="A33" s="10" t="s">
        <v>11</v>
      </c>
      <c r="B33" s="19" t="s">
        <v>77</v>
      </c>
      <c r="C33" s="7"/>
      <c r="D33" s="7"/>
      <c r="E33" s="7"/>
      <c r="F33" s="7"/>
      <c r="G33" s="7"/>
      <c r="H33" s="7"/>
      <c r="I33" s="17"/>
    </row>
    <row r="34" spans="1:12" ht="15" customHeight="1">
      <c r="A34" s="10"/>
      <c r="B34" s="13" t="s">
        <v>12</v>
      </c>
      <c r="C34" s="7"/>
      <c r="D34" s="7"/>
      <c r="E34" s="7"/>
      <c r="F34" s="7"/>
      <c r="G34" s="7"/>
      <c r="H34" s="7"/>
      <c r="I34" s="17"/>
    </row>
    <row r="35" spans="1:12" ht="13.5" thickBot="1">
      <c r="A35" s="21"/>
      <c r="B35" s="21"/>
      <c r="C35" s="21"/>
      <c r="D35" s="21"/>
      <c r="E35" s="21"/>
      <c r="F35" s="21"/>
      <c r="G35" s="21"/>
      <c r="H35" s="21"/>
      <c r="I35" s="22"/>
    </row>
    <row r="36" spans="1:12" ht="9.9499999999999993" customHeight="1">
      <c r="A36" s="13"/>
      <c r="B36" s="13"/>
      <c r="C36" s="13"/>
      <c r="D36" s="13"/>
      <c r="E36" s="13"/>
      <c r="F36" s="13"/>
      <c r="G36" s="13"/>
      <c r="H36" s="13"/>
      <c r="I36" s="14"/>
    </row>
    <row r="37" spans="1:12" ht="20.100000000000001" customHeight="1">
      <c r="A37" s="23" t="s">
        <v>13</v>
      </c>
      <c r="B37" s="7"/>
      <c r="C37" s="7"/>
      <c r="D37" s="7"/>
      <c r="E37" s="7"/>
      <c r="F37" s="7"/>
      <c r="G37" s="7"/>
      <c r="H37" s="7"/>
      <c r="I37" s="7"/>
    </row>
    <row r="38" spans="1:12" ht="15" customHeight="1">
      <c r="A38" s="15"/>
      <c r="B38" s="7"/>
      <c r="C38" s="7"/>
      <c r="D38" s="7"/>
      <c r="E38" s="7"/>
      <c r="F38" s="7"/>
      <c r="G38" s="7"/>
      <c r="H38" s="7"/>
      <c r="I38" s="7"/>
    </row>
    <row r="39" spans="1:12" ht="20.100000000000001" customHeight="1">
      <c r="A39" s="273" t="s">
        <v>14</v>
      </c>
      <c r="B39" s="7"/>
      <c r="C39" s="7"/>
      <c r="D39" s="7"/>
      <c r="E39" s="7"/>
      <c r="F39" s="7"/>
      <c r="G39" s="7"/>
      <c r="H39" s="7"/>
      <c r="I39" s="7"/>
    </row>
    <row r="40" spans="1:12" ht="20.100000000000001" customHeight="1">
      <c r="A40" s="184" t="s">
        <v>15</v>
      </c>
      <c r="B40" s="7"/>
      <c r="C40" s="7"/>
      <c r="D40" s="7"/>
      <c r="E40" s="7"/>
      <c r="F40" s="7"/>
      <c r="G40" s="276">
        <f>0.2125*I18</f>
        <v>12109526.094374994</v>
      </c>
      <c r="H40" s="184"/>
      <c r="I40" s="135"/>
    </row>
    <row r="41" spans="1:12" ht="20.100000000000001" customHeight="1">
      <c r="A41" s="184" t="s">
        <v>16</v>
      </c>
      <c r="B41" s="7"/>
      <c r="C41" s="7"/>
      <c r="D41" s="7"/>
      <c r="E41" s="7"/>
      <c r="F41" s="7"/>
      <c r="G41" s="217">
        <f>0.01*I18</f>
        <v>569860.05149999983</v>
      </c>
      <c r="H41" s="184"/>
      <c r="I41" s="279"/>
    </row>
    <row r="42" spans="1:12" ht="20.100000000000001" customHeight="1">
      <c r="A42" s="7"/>
      <c r="B42" s="7"/>
      <c r="C42" s="7"/>
      <c r="D42" s="7"/>
      <c r="E42" s="7"/>
      <c r="F42" s="7"/>
      <c r="G42" s="279"/>
      <c r="H42" s="184"/>
      <c r="I42" s="279">
        <f>G40+G41</f>
        <v>12679386.145874994</v>
      </c>
    </row>
    <row r="43" spans="1:12" ht="20.100000000000001" customHeight="1">
      <c r="A43" s="273" t="s">
        <v>17</v>
      </c>
      <c r="B43" s="7"/>
      <c r="C43" s="7"/>
      <c r="D43" s="7"/>
      <c r="E43" s="7"/>
      <c r="F43" s="19"/>
      <c r="G43" s="184"/>
      <c r="H43" s="280"/>
      <c r="I43" s="184"/>
    </row>
    <row r="44" spans="1:12" ht="20.100000000000001" customHeight="1">
      <c r="A44" s="184" t="s">
        <v>18</v>
      </c>
      <c r="B44" s="7"/>
      <c r="C44" s="7"/>
      <c r="D44" s="7"/>
      <c r="E44" s="7"/>
      <c r="F44" s="7"/>
      <c r="G44" s="276">
        <f>I31*0.09</f>
        <v>1738943.5699196504</v>
      </c>
      <c r="H44" s="280"/>
      <c r="I44" s="279"/>
    </row>
    <row r="45" spans="1:12" ht="15" customHeight="1">
      <c r="A45" s="184" t="s">
        <v>19</v>
      </c>
      <c r="B45" s="7"/>
      <c r="C45" s="7"/>
      <c r="D45" s="7"/>
      <c r="E45" s="7"/>
      <c r="F45" s="7"/>
      <c r="G45" s="276">
        <f>I31*0.01</f>
        <v>193215.95221329451</v>
      </c>
      <c r="H45" s="280"/>
      <c r="I45" s="279"/>
    </row>
    <row r="46" spans="1:12" ht="20.100000000000001" customHeight="1">
      <c r="A46" s="7"/>
      <c r="B46" s="7"/>
      <c r="C46" s="7"/>
      <c r="D46" s="7"/>
      <c r="E46" s="7"/>
      <c r="F46" s="7"/>
      <c r="G46" s="274"/>
      <c r="H46" s="280"/>
      <c r="I46" s="279">
        <f>ROUND(SUM(G44:G45),2)</f>
        <v>1932159.52</v>
      </c>
      <c r="L46" s="42"/>
    </row>
    <row r="47" spans="1:12" ht="15" customHeight="1">
      <c r="L47" s="42"/>
    </row>
    <row r="48" spans="1:12" ht="24.95" customHeight="1">
      <c r="A48" s="273" t="s">
        <v>224</v>
      </c>
      <c r="L48" s="42"/>
    </row>
    <row r="49" spans="1:12" ht="24.95" customHeight="1">
      <c r="A49" s="304" t="s">
        <v>226</v>
      </c>
      <c r="B49" s="300"/>
      <c r="C49" s="300"/>
      <c r="D49" s="300"/>
      <c r="E49" s="305" t="s">
        <v>80</v>
      </c>
      <c r="F49" s="307">
        <f>GGR6A!E48</f>
        <v>34239328.920000002</v>
      </c>
      <c r="H49" s="7"/>
      <c r="I49" s="7"/>
      <c r="L49" s="449"/>
    </row>
    <row r="50" spans="1:12" ht="20.100000000000001" customHeight="1">
      <c r="A50" s="303" t="s">
        <v>815</v>
      </c>
      <c r="B50" s="303"/>
      <c r="C50" s="303"/>
      <c r="D50" s="455"/>
      <c r="E50" s="455"/>
      <c r="F50" s="7"/>
      <c r="G50" s="297">
        <f>F49*0.3157</f>
        <v>10809356.140044</v>
      </c>
      <c r="H50" s="7"/>
      <c r="I50" s="7"/>
      <c r="L50" s="42"/>
    </row>
    <row r="51" spans="1:12" ht="20.100000000000001" customHeight="1">
      <c r="A51" s="303" t="s">
        <v>16</v>
      </c>
      <c r="B51" s="303"/>
      <c r="C51" s="303"/>
      <c r="D51" s="300"/>
      <c r="E51" s="300"/>
      <c r="F51" s="7"/>
      <c r="G51" s="297">
        <f>GGR6A!E48*0.01</f>
        <v>342393.2892</v>
      </c>
      <c r="H51" s="7"/>
      <c r="I51" s="7"/>
      <c r="L51" s="42"/>
    </row>
    <row r="52" spans="1:12" ht="20.100000000000001" hidden="1" customHeight="1">
      <c r="A52" s="303"/>
      <c r="B52" s="303"/>
      <c r="C52" s="303"/>
      <c r="D52" s="300"/>
      <c r="E52" s="300"/>
      <c r="F52" s="7"/>
      <c r="G52" s="316">
        <v>0</v>
      </c>
      <c r="H52" s="7"/>
      <c r="I52" s="7"/>
    </row>
    <row r="53" spans="1:12" ht="20.100000000000001" customHeight="1">
      <c r="A53" s="15"/>
      <c r="B53" s="138" t="s">
        <v>233</v>
      </c>
      <c r="C53" s="7"/>
      <c r="D53" s="7"/>
      <c r="E53" s="7"/>
      <c r="F53" s="7"/>
      <c r="G53" s="7"/>
      <c r="H53" s="7"/>
      <c r="I53" s="279">
        <f>ROUND(SUM(G50:G51)+G52,2)</f>
        <v>11151749.43</v>
      </c>
      <c r="L53" s="42"/>
    </row>
    <row r="54" spans="1:12" ht="33.75" customHeight="1">
      <c r="A54" s="7"/>
      <c r="B54" s="282" t="s">
        <v>833</v>
      </c>
      <c r="C54" s="7"/>
      <c r="D54" s="7"/>
      <c r="E54" s="7"/>
      <c r="F54" s="7"/>
      <c r="G54" s="184"/>
      <c r="H54" s="184"/>
      <c r="I54" s="279">
        <f>ROUND(SUM(I42:I53),2)</f>
        <v>25763295.100000001</v>
      </c>
      <c r="L54" s="449"/>
    </row>
    <row r="55" spans="1:12" ht="24.95" customHeight="1">
      <c r="A55" s="7"/>
      <c r="C55" s="282" t="s">
        <v>78</v>
      </c>
      <c r="D55" s="138"/>
      <c r="E55" s="138"/>
      <c r="F55" s="138"/>
      <c r="G55" s="281"/>
      <c r="H55" s="281"/>
      <c r="I55" s="898">
        <f>-ROUND('Schedule 6'!I47,2)</f>
        <v>-9404573.2599999998</v>
      </c>
      <c r="J55" s="42"/>
      <c r="L55" s="42"/>
    </row>
    <row r="56" spans="1:12" ht="24.95" hidden="1" customHeight="1">
      <c r="A56" s="10"/>
      <c r="B56" s="175"/>
      <c r="C56" s="7"/>
      <c r="D56" s="7"/>
      <c r="E56" s="7"/>
      <c r="F56" s="7"/>
      <c r="G56" s="7"/>
      <c r="H56" s="7"/>
      <c r="I56" s="279">
        <v>0</v>
      </c>
    </row>
    <row r="57" spans="1:12" ht="24.95" hidden="1" customHeight="1">
      <c r="A57" s="10"/>
      <c r="B57" s="282"/>
      <c r="C57" s="323"/>
      <c r="D57" s="7"/>
      <c r="E57" s="7"/>
      <c r="F57" s="7"/>
      <c r="G57" s="7"/>
      <c r="H57" s="7"/>
      <c r="I57" s="279"/>
    </row>
    <row r="58" spans="1:12" ht="24.95" hidden="1" customHeight="1">
      <c r="A58" s="10"/>
      <c r="B58" s="282"/>
      <c r="C58" s="26"/>
      <c r="D58" s="26"/>
      <c r="E58" s="26"/>
      <c r="F58" s="7"/>
      <c r="G58" s="178"/>
      <c r="H58" s="184"/>
      <c r="I58" s="279"/>
    </row>
    <row r="59" spans="1:12" ht="35.1" customHeight="1">
      <c r="A59" s="10"/>
      <c r="B59" s="7"/>
      <c r="C59" s="7"/>
      <c r="D59" s="406"/>
      <c r="F59" s="406" t="s">
        <v>269</v>
      </c>
      <c r="G59" s="7"/>
      <c r="H59" s="7"/>
      <c r="I59" s="897">
        <f>SUM(I54:I55)</f>
        <v>16358721.840000002</v>
      </c>
      <c r="L59" s="42"/>
    </row>
    <row r="60" spans="1:12" ht="35.1" hidden="1" customHeight="1">
      <c r="A60" s="10"/>
      <c r="B60" s="7"/>
      <c r="C60" s="7"/>
      <c r="D60" s="7"/>
      <c r="F60" s="406" t="s">
        <v>814</v>
      </c>
      <c r="G60" s="7"/>
      <c r="H60" s="7"/>
      <c r="I60" s="897">
        <v>0</v>
      </c>
    </row>
    <row r="61" spans="1:12" ht="35.25" customHeight="1" thickBot="1">
      <c r="A61" s="10"/>
      <c r="E61" s="936" t="s">
        <v>822</v>
      </c>
      <c r="F61" s="7"/>
      <c r="G61" s="7"/>
      <c r="H61" s="7"/>
      <c r="I61" s="937">
        <f>SUM(I59:I60)</f>
        <v>16358721.840000002</v>
      </c>
    </row>
    <row r="62" spans="1:12" ht="30" customHeight="1" thickTop="1">
      <c r="A62" s="10"/>
      <c r="B62" s="7"/>
      <c r="C62" s="7"/>
      <c r="D62" s="7"/>
      <c r="E62" s="29"/>
      <c r="F62" s="7"/>
      <c r="G62" s="7"/>
      <c r="H62" s="7"/>
      <c r="I62" s="30"/>
    </row>
    <row r="63" spans="1:12" ht="30" customHeight="1">
      <c r="A63" s="7"/>
      <c r="B63" s="7"/>
      <c r="D63" s="456" t="s">
        <v>289</v>
      </c>
      <c r="E63" s="7"/>
      <c r="F63" s="24"/>
      <c r="G63" s="24"/>
      <c r="H63" s="24"/>
      <c r="I63" s="7"/>
    </row>
    <row r="64" spans="1:12" ht="14.25">
      <c r="A64" s="7"/>
      <c r="B64" s="7"/>
      <c r="C64" s="7"/>
      <c r="D64" s="7"/>
      <c r="E64" s="7"/>
      <c r="F64" s="457" t="s">
        <v>79</v>
      </c>
      <c r="G64" s="11"/>
      <c r="H64" s="7"/>
      <c r="I64" s="7"/>
    </row>
    <row r="65" spans="1:12">
      <c r="A65" s="7"/>
      <c r="B65" s="7"/>
      <c r="C65" s="7"/>
      <c r="D65" s="7"/>
      <c r="E65" s="7"/>
      <c r="F65" s="7"/>
      <c r="G65" s="11"/>
      <c r="H65" s="7"/>
      <c r="I65" s="7"/>
    </row>
    <row r="66" spans="1:12">
      <c r="A66" s="7"/>
      <c r="B66" s="7"/>
      <c r="C66" s="7"/>
      <c r="D66" s="7"/>
      <c r="E66" s="7"/>
      <c r="F66" s="7"/>
      <c r="G66" s="11"/>
      <c r="H66" s="7"/>
      <c r="I66" s="7"/>
    </row>
    <row r="67" spans="1:12">
      <c r="A67" s="7"/>
      <c r="B67" s="7"/>
      <c r="C67" s="7"/>
      <c r="D67" s="7"/>
      <c r="E67" s="7"/>
      <c r="F67" s="7"/>
      <c r="G67" s="11"/>
      <c r="H67" s="7"/>
      <c r="I67" s="7"/>
    </row>
    <row r="68" spans="1:12" ht="15.75" customHeight="1">
      <c r="A68" s="7"/>
      <c r="B68" s="7"/>
      <c r="C68" s="7"/>
      <c r="D68" s="7"/>
      <c r="E68" s="7"/>
      <c r="F68" s="7"/>
      <c r="G68" s="11"/>
      <c r="H68" s="7"/>
      <c r="I68" s="7"/>
    </row>
    <row r="69" spans="1:12" ht="14.25">
      <c r="A69" s="940" t="s">
        <v>290</v>
      </c>
      <c r="B69" s="940"/>
      <c r="C69" s="458"/>
      <c r="D69" s="24"/>
      <c r="E69" s="459" t="s">
        <v>291</v>
      </c>
      <c r="F69" s="460"/>
      <c r="G69" s="24"/>
      <c r="H69" s="24"/>
      <c r="I69" s="7"/>
      <c r="L69" s="20" t="s">
        <v>811</v>
      </c>
    </row>
    <row r="70" spans="1:12" ht="14.25">
      <c r="A70" s="13"/>
      <c r="B70" s="27"/>
      <c r="C70" s="461" t="s">
        <v>827</v>
      </c>
      <c r="D70" s="13"/>
      <c r="E70" s="7"/>
      <c r="F70" s="457" t="s">
        <v>292</v>
      </c>
      <c r="G70" s="32"/>
      <c r="H70" s="13"/>
      <c r="I70" s="7"/>
    </row>
    <row r="71" spans="1:12">
      <c r="A71" s="31"/>
      <c r="B71" s="26"/>
      <c r="C71" s="7"/>
      <c r="D71" s="7"/>
      <c r="E71" s="7"/>
      <c r="F71" s="32"/>
      <c r="G71" s="7"/>
      <c r="H71" s="7"/>
      <c r="I71" s="7"/>
    </row>
    <row r="72" spans="1:12">
      <c r="A72" s="7"/>
      <c r="B72" s="26"/>
      <c r="C72" s="33"/>
      <c r="D72" s="7"/>
      <c r="E72" s="7"/>
      <c r="F72" s="32"/>
      <c r="G72" s="7"/>
      <c r="H72" s="7"/>
      <c r="I72" s="7"/>
    </row>
    <row r="73" spans="1:12">
      <c r="A73" s="179"/>
      <c r="B73" s="34"/>
      <c r="C73" s="34"/>
      <c r="D73" s="13"/>
      <c r="E73" s="13"/>
      <c r="F73" s="7"/>
      <c r="G73" s="7"/>
      <c r="H73" s="7"/>
      <c r="I73" s="180">
        <f ca="1">NOW()</f>
        <v>44411.699909027775</v>
      </c>
    </row>
    <row r="74" spans="1:12" ht="20.100000000000001" customHeight="1">
      <c r="I74" s="884" t="s">
        <v>808</v>
      </c>
    </row>
    <row r="75" spans="1:12">
      <c r="I75" s="885" t="s">
        <v>809</v>
      </c>
    </row>
    <row r="76" spans="1:12">
      <c r="I76" s="886" t="s">
        <v>810</v>
      </c>
    </row>
  </sheetData>
  <mergeCells count="1">
    <mergeCell ref="A69:B69"/>
  </mergeCells>
  <phoneticPr fontId="14" type="noConversion"/>
  <printOptions horizontalCentered="1"/>
  <pageMargins left="0.74803149606299213" right="0.55118110236220474" top="0.19685039370078741" bottom="0.19685039370078741" header="0.11811023622047245" footer="0.11811023622047245"/>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D53"/>
  <sheetViews>
    <sheetView workbookViewId="0">
      <pane xSplit="3" ySplit="8" topLeftCell="D27" activePane="bottomRight" state="frozen"/>
      <selection activeCell="I35" sqref="I35"/>
      <selection pane="topRight" activeCell="I35" sqref="I35"/>
      <selection pane="bottomLeft" activeCell="I35" sqref="I35"/>
      <selection pane="bottomRight" activeCell="D10" sqref="D10:D39"/>
    </sheetView>
  </sheetViews>
  <sheetFormatPr defaultRowHeight="12.75"/>
  <cols>
    <col min="2" max="2" width="15.7109375" customWidth="1"/>
    <col min="4" max="4" width="22.85546875" style="75" customWidth="1"/>
    <col min="5" max="5" width="16.42578125" bestFit="1" customWidth="1"/>
    <col min="6" max="6" width="17.5703125" customWidth="1"/>
    <col min="7" max="7" width="16.42578125" bestFit="1" customWidth="1"/>
    <col min="12" max="12" width="23" customWidth="1"/>
  </cols>
  <sheetData>
    <row r="1" spans="2:56">
      <c r="B1" t="s">
        <v>0</v>
      </c>
      <c r="G1" s="76" t="s">
        <v>26</v>
      </c>
    </row>
    <row r="2" spans="2:56">
      <c r="B2" s="44" t="s">
        <v>239</v>
      </c>
      <c r="C2" s="37"/>
      <c r="D2" s="77"/>
      <c r="E2" s="346"/>
      <c r="F2" s="346"/>
      <c r="G2" s="346"/>
      <c r="H2" s="206"/>
    </row>
    <row r="3" spans="2:56">
      <c r="B3" t="s">
        <v>0</v>
      </c>
      <c r="C3" s="37"/>
      <c r="D3" s="77"/>
      <c r="E3" s="346"/>
      <c r="F3" s="346"/>
      <c r="G3" s="346"/>
      <c r="H3" s="206"/>
    </row>
    <row r="4" spans="2:56">
      <c r="B4" s="44" t="str">
        <f>+'GGR1'!B4</f>
        <v>FOR  THE  MONTH  ENDED :   30 September  2018</v>
      </c>
      <c r="C4" s="37"/>
      <c r="D4" s="77"/>
      <c r="E4" s="346"/>
      <c r="F4" s="353"/>
      <c r="G4" s="346"/>
      <c r="H4" s="206"/>
    </row>
    <row r="5" spans="2:56">
      <c r="D5"/>
      <c r="F5" s="106"/>
    </row>
    <row r="6" spans="2:56" ht="19.5" customHeight="1">
      <c r="B6" s="47"/>
      <c r="C6" s="47"/>
      <c r="D6" s="342" t="s">
        <v>27</v>
      </c>
      <c r="E6" s="47"/>
      <c r="F6" s="47"/>
      <c r="G6" s="78"/>
    </row>
    <row r="7" spans="2:56" ht="17.25" customHeight="1">
      <c r="B7" s="84" t="s">
        <v>22</v>
      </c>
      <c r="C7" s="53"/>
      <c r="D7" s="84" t="s">
        <v>28</v>
      </c>
      <c r="E7" s="53"/>
      <c r="F7" s="53" t="s">
        <v>29</v>
      </c>
      <c r="G7" s="53"/>
    </row>
    <row r="8" spans="2:56" ht="18.75" customHeight="1">
      <c r="B8" s="80"/>
      <c r="C8" s="81"/>
      <c r="D8" s="343" t="s">
        <v>30</v>
      </c>
      <c r="E8" s="81"/>
      <c r="F8" s="81"/>
      <c r="G8" s="81"/>
      <c r="H8" s="55"/>
      <c r="I8" s="55"/>
      <c r="J8" s="55"/>
      <c r="K8" s="55"/>
      <c r="L8" s="55">
        <v>-1</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2:56" ht="15" customHeight="1">
      <c r="B9" s="82" t="s">
        <v>0</v>
      </c>
      <c r="C9" s="83"/>
      <c r="D9" s="326"/>
      <c r="E9" s="85"/>
      <c r="F9" s="83"/>
      <c r="G9" s="86"/>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2:56" ht="24" customHeight="1">
      <c r="B10" s="296">
        <f>+'GGR1'!B9</f>
        <v>43344</v>
      </c>
      <c r="C10" s="83"/>
      <c r="D10" s="918">
        <v>7054087</v>
      </c>
      <c r="E10" s="84"/>
      <c r="F10" s="315">
        <f>SUM(D10:E10)</f>
        <v>7054087</v>
      </c>
      <c r="G10" s="86"/>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2:56" ht="24" customHeight="1">
      <c r="B11" s="296">
        <f>+'GGR1'!B10</f>
        <v>43345</v>
      </c>
      <c r="C11" s="86"/>
      <c r="D11" s="918">
        <v>6101862.75</v>
      </c>
      <c r="E11" s="86"/>
      <c r="F11" s="315">
        <f>SUM(D11:E11)</f>
        <v>6101862.75</v>
      </c>
      <c r="G11" s="86"/>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row r="12" spans="2:56" ht="24" customHeight="1">
      <c r="B12" s="296">
        <f>+'GGR1'!B11</f>
        <v>43346</v>
      </c>
      <c r="C12" s="86"/>
      <c r="D12" s="918">
        <v>6418074.75</v>
      </c>
      <c r="E12" s="86"/>
      <c r="F12" s="315">
        <f t="shared" ref="F12:F41" si="0">SUM(D12:E12)</f>
        <v>6418074.75</v>
      </c>
      <c r="G12" s="86"/>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2:56" ht="24" customHeight="1">
      <c r="B13" s="296">
        <f>+'GGR1'!B12</f>
        <v>43347</v>
      </c>
      <c r="C13" s="57"/>
      <c r="D13" s="918">
        <v>5966806.75</v>
      </c>
      <c r="E13" s="55"/>
      <c r="F13" s="315">
        <f t="shared" si="0"/>
        <v>5966806.75</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2:56" ht="24" customHeight="1">
      <c r="B14" s="296">
        <f>+'GGR1'!B13</f>
        <v>43348</v>
      </c>
      <c r="C14" s="57"/>
      <c r="D14" s="918">
        <v>6485457</v>
      </c>
      <c r="E14" s="55"/>
      <c r="F14" s="315">
        <f t="shared" si="0"/>
        <v>6485457</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2:56" ht="24" customHeight="1">
      <c r="B15" s="296">
        <f>+'GGR1'!B14</f>
        <v>43349</v>
      </c>
      <c r="C15" s="57"/>
      <c r="D15" s="918">
        <v>6753728</v>
      </c>
      <c r="E15" s="55"/>
      <c r="F15" s="315">
        <f t="shared" si="0"/>
        <v>6753728</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2:56" ht="24" customHeight="1">
      <c r="B16" s="296">
        <f>+'GGR1'!B15</f>
        <v>43350</v>
      </c>
      <c r="C16" s="57"/>
      <c r="D16" s="918">
        <v>8244133</v>
      </c>
      <c r="E16" s="55"/>
      <c r="F16" s="315">
        <f t="shared" si="0"/>
        <v>8244133</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56" ht="24" customHeight="1">
      <c r="B17" s="296">
        <f>+'GGR1'!B16</f>
        <v>43351</v>
      </c>
      <c r="C17" s="57"/>
      <c r="D17" s="918">
        <v>7615622.5</v>
      </c>
      <c r="E17" s="55"/>
      <c r="F17" s="315">
        <f t="shared" si="0"/>
        <v>7615622.5</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2:56" ht="24" customHeight="1">
      <c r="B18" s="296">
        <f>+'GGR1'!B17</f>
        <v>43352</v>
      </c>
      <c r="C18" s="89"/>
      <c r="D18" s="918">
        <v>7638793</v>
      </c>
      <c r="F18" s="315">
        <f t="shared" si="0"/>
        <v>7638793</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2:56" ht="24" customHeight="1">
      <c r="B19" s="296">
        <f>+'GGR1'!B18</f>
        <v>43353</v>
      </c>
      <c r="C19" s="57"/>
      <c r="D19" s="918">
        <v>6424414</v>
      </c>
      <c r="E19" s="55"/>
      <c r="F19" s="315">
        <f t="shared" si="0"/>
        <v>6424414</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2:56" ht="24" customHeight="1">
      <c r="B20" s="296">
        <f>+'GGR1'!B19</f>
        <v>43354</v>
      </c>
      <c r="C20" s="57"/>
      <c r="D20" s="918">
        <v>6614489.5</v>
      </c>
      <c r="E20" s="55"/>
      <c r="F20" s="315">
        <f t="shared" si="0"/>
        <v>6614489.5</v>
      </c>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2:56" ht="24" customHeight="1">
      <c r="B21" s="296">
        <f>+'GGR1'!B20</f>
        <v>43355</v>
      </c>
      <c r="C21" s="57"/>
      <c r="D21" s="918">
        <v>6758529.75</v>
      </c>
      <c r="E21" s="55"/>
      <c r="F21" s="315">
        <f t="shared" si="0"/>
        <v>6758529.75</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2:56" ht="24" customHeight="1">
      <c r="B22" s="296">
        <f>+'GGR1'!B21</f>
        <v>43356</v>
      </c>
      <c r="C22" s="57"/>
      <c r="D22" s="918">
        <v>7028095</v>
      </c>
      <c r="E22" s="55"/>
      <c r="F22" s="315">
        <f t="shared" si="0"/>
        <v>7028095</v>
      </c>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2:56" ht="24" customHeight="1">
      <c r="B23" s="296">
        <f>+'GGR1'!B22</f>
        <v>43357</v>
      </c>
      <c r="C23" s="57"/>
      <c r="D23" s="918">
        <v>7419968</v>
      </c>
      <c r="E23" s="55"/>
      <c r="F23" s="315">
        <f t="shared" si="0"/>
        <v>7419968</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2:56" ht="24" customHeight="1">
      <c r="B24" s="296">
        <f>+'GGR1'!B23</f>
        <v>43358</v>
      </c>
      <c r="C24" s="57"/>
      <c r="D24" s="918">
        <v>7610209.25</v>
      </c>
      <c r="E24" s="55"/>
      <c r="F24" s="315">
        <f t="shared" si="0"/>
        <v>7610209.25</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24" customHeight="1">
      <c r="B25" s="296">
        <f>+'GGR1'!B24</f>
        <v>43359</v>
      </c>
      <c r="C25" s="57"/>
      <c r="D25" s="918">
        <v>7113074.5</v>
      </c>
      <c r="E25" s="55"/>
      <c r="F25" s="315">
        <f t="shared" si="0"/>
        <v>7113074.5</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24" customHeight="1">
      <c r="B26" s="296">
        <f>+'GGR1'!B25</f>
        <v>43360</v>
      </c>
      <c r="C26" s="57"/>
      <c r="D26" s="918">
        <v>5811456.5</v>
      </c>
      <c r="E26" s="55"/>
      <c r="F26" s="315">
        <f t="shared" si="0"/>
        <v>5811456.5</v>
      </c>
      <c r="G26" s="55"/>
      <c r="H26" s="55"/>
      <c r="I26" s="162"/>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24" customHeight="1">
      <c r="B27" s="296">
        <f>+'GGR1'!B26</f>
        <v>43361</v>
      </c>
      <c r="C27" s="57"/>
      <c r="D27" s="918">
        <v>5919498.5</v>
      </c>
      <c r="E27" s="55"/>
      <c r="F27" s="315">
        <f t="shared" si="0"/>
        <v>5919498.5</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24" customHeight="1">
      <c r="B28" s="296">
        <f>+'GGR1'!B27</f>
        <v>43362</v>
      </c>
      <c r="C28" s="57"/>
      <c r="D28" s="918">
        <v>5654583.5</v>
      </c>
      <c r="E28" s="55"/>
      <c r="F28" s="315">
        <f t="shared" si="0"/>
        <v>5654583.5</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24" customHeight="1">
      <c r="B29" s="296">
        <f>+'GGR1'!B28</f>
        <v>43363</v>
      </c>
      <c r="C29" s="57"/>
      <c r="D29" s="918">
        <v>6459938.5</v>
      </c>
      <c r="E29" s="55"/>
      <c r="F29" s="315">
        <f t="shared" si="0"/>
        <v>6459938.5</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24" customHeight="1">
      <c r="B30" s="296">
        <f>+'GGR1'!B29</f>
        <v>43364</v>
      </c>
      <c r="C30" s="57"/>
      <c r="D30" s="918">
        <v>7936053.75</v>
      </c>
      <c r="E30" s="55"/>
      <c r="F30" s="315">
        <f t="shared" si="0"/>
        <v>7936053.75</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24" customHeight="1">
      <c r="B31" s="296">
        <f>+'GGR1'!B30</f>
        <v>43365</v>
      </c>
      <c r="C31" s="57"/>
      <c r="D31" s="918">
        <v>8361925.25</v>
      </c>
      <c r="E31" s="55"/>
      <c r="F31" s="315">
        <f t="shared" si="0"/>
        <v>8361925.25</v>
      </c>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24" customHeight="1">
      <c r="B32" s="296">
        <f>+'GGR1'!B31</f>
        <v>43366</v>
      </c>
      <c r="C32" s="57"/>
      <c r="D32" s="918">
        <v>6860970.75</v>
      </c>
      <c r="E32" s="55"/>
      <c r="F32" s="315">
        <f t="shared" si="0"/>
        <v>6860970.75</v>
      </c>
      <c r="G32" s="55"/>
      <c r="H32" s="55"/>
      <c r="I32" s="162"/>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2:56" ht="24" customHeight="1">
      <c r="B33" s="296">
        <f>+'GGR1'!B32</f>
        <v>43367</v>
      </c>
      <c r="C33" s="57"/>
      <c r="D33" s="918">
        <v>6033605.5</v>
      </c>
      <c r="E33" s="55"/>
      <c r="F33" s="315">
        <f t="shared" si="0"/>
        <v>6033605.5</v>
      </c>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2:56" ht="24" customHeight="1">
      <c r="B34" s="296">
        <f>+'GGR1'!B33</f>
        <v>43368</v>
      </c>
      <c r="C34" s="57"/>
      <c r="D34" s="918">
        <v>6223229.5</v>
      </c>
      <c r="E34" s="55"/>
      <c r="F34" s="315">
        <f t="shared" si="0"/>
        <v>6223229.5</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2:56" ht="24" customHeight="1">
      <c r="B35" s="296">
        <f>+'GGR1'!B34</f>
        <v>43369</v>
      </c>
      <c r="C35" s="57"/>
      <c r="D35" s="918">
        <v>7029149.5</v>
      </c>
      <c r="E35" s="55"/>
      <c r="F35" s="315">
        <f t="shared" si="0"/>
        <v>7029149.5</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2:56" ht="24" customHeight="1">
      <c r="B36" s="296">
        <f>+'GGR1'!B35</f>
        <v>43370</v>
      </c>
      <c r="C36" s="57"/>
      <c r="D36" s="918">
        <v>6802296</v>
      </c>
      <c r="E36" s="55"/>
      <c r="F36" s="315">
        <f t="shared" si="0"/>
        <v>6802296</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2:56" ht="24" customHeight="1">
      <c r="B37" s="296">
        <f>+'GGR1'!B36</f>
        <v>43371</v>
      </c>
      <c r="C37" s="57"/>
      <c r="D37" s="918">
        <v>8987827.75</v>
      </c>
      <c r="E37" s="55"/>
      <c r="F37" s="315">
        <f t="shared" si="0"/>
        <v>8987827.75</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2:56" ht="24" customHeight="1">
      <c r="B38" s="296">
        <f>+'GGR1'!B37</f>
        <v>43372</v>
      </c>
      <c r="C38" s="57"/>
      <c r="D38" s="918">
        <v>7795097.25</v>
      </c>
      <c r="E38" s="55"/>
      <c r="F38" s="315">
        <f t="shared" si="0"/>
        <v>7795097.25</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2:56" ht="24" customHeight="1">
      <c r="B39" s="296">
        <f>+'GGR1'!B38</f>
        <v>43373</v>
      </c>
      <c r="C39" s="57"/>
      <c r="D39" s="918">
        <v>7564389</v>
      </c>
      <c r="E39" s="55"/>
      <c r="F39" s="315">
        <f>SUM(D39:E39)</f>
        <v>7564389</v>
      </c>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row>
    <row r="40" spans="2:56" ht="24" customHeight="1" thickBot="1">
      <c r="B40" s="296">
        <f>+'GGR1'!B39</f>
        <v>43374</v>
      </c>
      <c r="C40" s="57"/>
      <c r="D40" s="918"/>
      <c r="E40" s="55"/>
      <c r="F40" s="315">
        <f>SUM(D40:E40)</f>
        <v>0</v>
      </c>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row>
    <row r="41" spans="2:56" ht="24.95" customHeight="1" thickBot="1">
      <c r="B41" s="408" t="s">
        <v>38</v>
      </c>
      <c r="C41" s="90"/>
      <c r="D41" s="921"/>
      <c r="E41" s="91"/>
      <c r="F41" s="315">
        <f t="shared" si="0"/>
        <v>0</v>
      </c>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row>
    <row r="42" spans="2:56" ht="17.25" customHeight="1">
      <c r="B42" s="385"/>
      <c r="C42" s="57"/>
      <c r="D42" s="92"/>
      <c r="E42" s="55"/>
      <c r="F42" s="88"/>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row>
    <row r="43" spans="2:56" ht="9.9499999999999993" customHeight="1">
      <c r="B43" s="66"/>
      <c r="C43" s="93"/>
      <c r="D43" s="94"/>
      <c r="E43" s="95"/>
      <c r="F43" s="66"/>
      <c r="G43" s="66"/>
    </row>
    <row r="44" spans="2:56" ht="15">
      <c r="B44" s="96" t="s">
        <v>24</v>
      </c>
      <c r="C44" s="97"/>
      <c r="D44" s="98">
        <f>SUM(D9:D42)</f>
        <v>208687366</v>
      </c>
      <c r="E44" s="98"/>
      <c r="F44" s="99">
        <f>SUM(F9:F42)</f>
        <v>208687366</v>
      </c>
      <c r="G44" s="100"/>
    </row>
    <row r="45" spans="2:56" ht="9.9499999999999993" customHeight="1">
      <c r="B45" s="46"/>
      <c r="C45" s="101"/>
      <c r="D45" s="102"/>
      <c r="E45" s="46"/>
      <c r="F45" s="46"/>
      <c r="G45" s="46"/>
    </row>
    <row r="46" spans="2:56">
      <c r="B46" s="4"/>
      <c r="C46" s="103"/>
      <c r="D46" s="104"/>
      <c r="E46" s="4"/>
      <c r="F46" s="4"/>
      <c r="G46" s="4"/>
    </row>
    <row r="47" spans="2:56">
      <c r="C47" s="105"/>
      <c r="L47" s="42"/>
    </row>
    <row r="48" spans="2:56">
      <c r="L48" s="42"/>
    </row>
    <row r="49" spans="1:12">
      <c r="L49" s="42"/>
    </row>
    <row r="50" spans="1:12" ht="15">
      <c r="B50" s="74" t="s">
        <v>31</v>
      </c>
    </row>
    <row r="51" spans="1:12">
      <c r="L51" s="42"/>
    </row>
    <row r="53" spans="1:12">
      <c r="A53" s="206"/>
    </row>
  </sheetData>
  <phoneticPr fontId="14" type="noConversion"/>
  <printOptions horizontalCentered="1"/>
  <pageMargins left="0.74803149606299213" right="0.55118110236220474" top="0.19685039370078741" bottom="0.19685039370078741" header="0.11811023622047245" footer="0.11811023622047245"/>
  <pageSetup paperSize="9" scale="82" orientation="portrait"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B53"/>
  <sheetViews>
    <sheetView workbookViewId="0">
      <pane xSplit="2" ySplit="6" topLeftCell="C7" activePane="bottomRight" state="frozen"/>
      <selection activeCell="I35" sqref="I35"/>
      <selection pane="topRight" activeCell="I35" sqref="I35"/>
      <selection pane="bottomLeft" activeCell="I35" sqref="I35"/>
      <selection pane="bottomRight" activeCell="B9" sqref="B9:B38"/>
    </sheetView>
  </sheetViews>
  <sheetFormatPr defaultRowHeight="12.75"/>
  <cols>
    <col min="1" max="1" width="13" customWidth="1"/>
    <col min="2" max="2" width="20.7109375" style="361" customWidth="1"/>
    <col min="3" max="3" width="20" customWidth="1"/>
    <col min="4" max="4" width="22.85546875" customWidth="1"/>
    <col min="5" max="5" width="21.7109375" customWidth="1"/>
    <col min="12" max="12" width="23" customWidth="1"/>
  </cols>
  <sheetData>
    <row r="1" spans="1:54">
      <c r="C1" t="s">
        <v>0</v>
      </c>
      <c r="E1" s="76" t="s">
        <v>32</v>
      </c>
    </row>
    <row r="2" spans="1:54" ht="28.9" customHeight="1">
      <c r="A2" s="44" t="s">
        <v>33</v>
      </c>
      <c r="B2" s="362"/>
      <c r="C2" s="37"/>
      <c r="D2" s="37"/>
      <c r="E2" s="346"/>
      <c r="F2" s="206"/>
      <c r="G2" s="206"/>
      <c r="H2" s="206"/>
      <c r="N2">
        <v>-1</v>
      </c>
    </row>
    <row r="3" spans="1:54" ht="21.75" customHeight="1">
      <c r="A3" s="44" t="str">
        <f>+'GGR1'!B4</f>
        <v>FOR  THE  MONTH  ENDED :   30 September  2018</v>
      </c>
      <c r="B3" s="362"/>
      <c r="C3" s="37"/>
      <c r="D3" s="37"/>
      <c r="E3" s="346"/>
      <c r="F3" s="206"/>
      <c r="G3" s="206"/>
      <c r="H3" s="206"/>
    </row>
    <row r="4" spans="1:54">
      <c r="E4" s="348"/>
      <c r="F4" s="348"/>
      <c r="G4" s="206"/>
      <c r="H4" s="206"/>
    </row>
    <row r="5" spans="1:54" ht="18" customHeight="1">
      <c r="A5" s="47"/>
      <c r="B5" s="363"/>
      <c r="C5" s="107"/>
      <c r="D5" s="363"/>
      <c r="E5" s="107"/>
      <c r="F5" s="106"/>
    </row>
    <row r="6" spans="1:54" ht="18" customHeight="1">
      <c r="A6" s="364" t="s">
        <v>22</v>
      </c>
      <c r="B6" s="951" t="s">
        <v>34</v>
      </c>
      <c r="C6" s="952"/>
      <c r="D6" s="364"/>
      <c r="E6" s="108"/>
    </row>
    <row r="7" spans="1:54" ht="18" customHeight="1">
      <c r="A7" s="46"/>
      <c r="B7" s="365" t="s">
        <v>824</v>
      </c>
      <c r="C7" s="365" t="s">
        <v>825</v>
      </c>
      <c r="D7" s="365"/>
      <c r="E7" s="46"/>
    </row>
    <row r="8" spans="1:54" ht="15" customHeight="1">
      <c r="A8" s="4"/>
      <c r="B8" s="366"/>
      <c r="C8" s="4"/>
      <c r="D8" s="366"/>
      <c r="E8" s="4"/>
    </row>
    <row r="9" spans="1:54" ht="24" customHeight="1">
      <c r="A9" s="296">
        <f>+'GGR1'!B9</f>
        <v>43344</v>
      </c>
      <c r="B9" s="918">
        <v>28382</v>
      </c>
      <c r="C9" s="914"/>
      <c r="D9" s="4"/>
      <c r="E9" s="905">
        <f>SUM(B9:D9)</f>
        <v>28382</v>
      </c>
    </row>
    <row r="10" spans="1:54" ht="24" customHeight="1">
      <c r="A10" s="296">
        <f>+'GGR1'!B10</f>
        <v>43345</v>
      </c>
      <c r="B10" s="918"/>
      <c r="C10" s="914"/>
      <c r="D10" s="4"/>
      <c r="E10" s="905">
        <f t="shared" ref="E10:E39" si="0">SUM(B10:D10)</f>
        <v>0</v>
      </c>
    </row>
    <row r="11" spans="1:54" ht="24" customHeight="1">
      <c r="A11" s="296">
        <f>+'GGR1'!B11</f>
        <v>43346</v>
      </c>
      <c r="B11" s="918"/>
      <c r="C11" s="914"/>
      <c r="D11" s="55"/>
      <c r="E11" s="905">
        <f t="shared" si="0"/>
        <v>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row>
    <row r="12" spans="1:54" ht="24" customHeight="1">
      <c r="A12" s="296">
        <f>+'GGR1'!B12</f>
        <v>43347</v>
      </c>
      <c r="B12" s="918"/>
      <c r="C12" s="914"/>
      <c r="D12" s="55"/>
      <c r="E12" s="905">
        <f t="shared" si="0"/>
        <v>0</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row>
    <row r="13" spans="1:54" ht="24" customHeight="1">
      <c r="A13" s="296">
        <f>+'GGR1'!B13</f>
        <v>43348</v>
      </c>
      <c r="B13" s="918"/>
      <c r="C13" s="914"/>
      <c r="D13" s="55"/>
      <c r="E13" s="905">
        <f t="shared" si="0"/>
        <v>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row>
    <row r="14" spans="1:54" ht="24" customHeight="1">
      <c r="A14" s="296">
        <f>+'GGR1'!B14</f>
        <v>43349</v>
      </c>
      <c r="B14" s="918"/>
      <c r="C14" s="914"/>
      <c r="D14" s="55"/>
      <c r="E14" s="905">
        <f t="shared" si="0"/>
        <v>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row>
    <row r="15" spans="1:54" ht="24" customHeight="1">
      <c r="A15" s="296">
        <f>+'GGR1'!B15</f>
        <v>43350</v>
      </c>
      <c r="B15" s="918"/>
      <c r="C15" s="914"/>
      <c r="D15" s="55"/>
      <c r="E15" s="905">
        <f t="shared" si="0"/>
        <v>0</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row>
    <row r="16" spans="1:54" ht="24" customHeight="1">
      <c r="A16" s="296">
        <f>+'GGR1'!B16</f>
        <v>43351</v>
      </c>
      <c r="B16" s="918"/>
      <c r="C16" s="914"/>
      <c r="D16" s="55"/>
      <c r="E16" s="905">
        <f t="shared" si="0"/>
        <v>0</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row>
    <row r="17" spans="1:54" ht="24" customHeight="1">
      <c r="A17" s="296">
        <f>+'GGR1'!B17</f>
        <v>43352</v>
      </c>
      <c r="B17" s="918"/>
      <c r="C17" s="914"/>
      <c r="D17" s="55"/>
      <c r="E17" s="905">
        <f t="shared" si="0"/>
        <v>0</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row>
    <row r="18" spans="1:54" ht="24" customHeight="1">
      <c r="A18" s="296">
        <f>+'GGR1'!B18</f>
        <v>43353</v>
      </c>
      <c r="B18" s="918"/>
      <c r="C18" s="914"/>
      <c r="D18" s="55"/>
      <c r="E18" s="905">
        <f t="shared" si="0"/>
        <v>0</v>
      </c>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row>
    <row r="19" spans="1:54" ht="24" customHeight="1">
      <c r="A19" s="296">
        <f>+'GGR1'!B19</f>
        <v>43354</v>
      </c>
      <c r="B19" s="918"/>
      <c r="C19" s="914"/>
      <c r="D19" s="55"/>
      <c r="E19" s="905">
        <f t="shared" si="0"/>
        <v>0</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row>
    <row r="20" spans="1:54" ht="24" customHeight="1">
      <c r="A20" s="296">
        <f>+'GGR1'!B20</f>
        <v>43355</v>
      </c>
      <c r="B20" s="918">
        <v>21101.9</v>
      </c>
      <c r="C20" s="914"/>
      <c r="D20" s="55"/>
      <c r="E20" s="905">
        <f t="shared" si="0"/>
        <v>21101.9</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row>
    <row r="21" spans="1:54" ht="24" customHeight="1">
      <c r="A21" s="296">
        <f>+'GGR1'!B21</f>
        <v>43356</v>
      </c>
      <c r="B21" s="918"/>
      <c r="C21" s="914"/>
      <c r="D21" s="55"/>
      <c r="E21" s="905">
        <f t="shared" si="0"/>
        <v>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row>
    <row r="22" spans="1:54" ht="24" customHeight="1">
      <c r="A22" s="296">
        <f>+'GGR1'!B22</f>
        <v>43357</v>
      </c>
      <c r="B22" s="918">
        <v>12581.7</v>
      </c>
      <c r="C22" s="914"/>
      <c r="D22" s="55"/>
      <c r="E22" s="905">
        <f t="shared" si="0"/>
        <v>12581.7</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row>
    <row r="23" spans="1:54" ht="24" customHeight="1">
      <c r="A23" s="296">
        <f>+'GGR1'!B23</f>
        <v>43358</v>
      </c>
      <c r="B23" s="918"/>
      <c r="C23" s="914"/>
      <c r="D23" s="55"/>
      <c r="E23" s="905">
        <f t="shared" si="0"/>
        <v>0</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row>
    <row r="24" spans="1:54" ht="24" customHeight="1">
      <c r="A24" s="296">
        <f>+'GGR1'!B24</f>
        <v>43359</v>
      </c>
      <c r="B24" s="918"/>
      <c r="C24" s="914"/>
      <c r="D24" s="55"/>
      <c r="E24" s="905">
        <f t="shared" si="0"/>
        <v>0</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row>
    <row r="25" spans="1:54" ht="24" customHeight="1">
      <c r="A25" s="296">
        <f>+'GGR1'!B25</f>
        <v>43360</v>
      </c>
      <c r="B25" s="918"/>
      <c r="C25" s="914"/>
      <c r="D25" s="55"/>
      <c r="E25" s="905">
        <f t="shared" si="0"/>
        <v>0</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row>
    <row r="26" spans="1:54" ht="24" customHeight="1">
      <c r="A26" s="296">
        <f>+'GGR1'!B26</f>
        <v>43361</v>
      </c>
      <c r="B26" s="918"/>
      <c r="C26" s="914"/>
      <c r="D26" s="55"/>
      <c r="E26" s="905">
        <f t="shared" si="0"/>
        <v>0</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row>
    <row r="27" spans="1:54" ht="24" customHeight="1">
      <c r="A27" s="296">
        <f>+'GGR1'!B27</f>
        <v>43362</v>
      </c>
      <c r="B27" s="918"/>
      <c r="C27" s="914"/>
      <c r="D27" s="55"/>
      <c r="E27" s="905">
        <f t="shared" si="0"/>
        <v>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row>
    <row r="28" spans="1:54" ht="24" customHeight="1">
      <c r="A28" s="296">
        <f>+'GGR1'!B28</f>
        <v>43363</v>
      </c>
      <c r="B28" s="918">
        <v>10889.2</v>
      </c>
      <c r="C28" s="914"/>
      <c r="D28" s="55"/>
      <c r="E28" s="905">
        <f t="shared" si="0"/>
        <v>10889.2</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row>
    <row r="29" spans="1:54" ht="24" customHeight="1">
      <c r="A29" s="296">
        <f>+'GGR1'!B29</f>
        <v>43364</v>
      </c>
      <c r="B29" s="918">
        <v>7074.6</v>
      </c>
      <c r="C29" s="914"/>
      <c r="D29" s="55"/>
      <c r="E29" s="905">
        <f t="shared" si="0"/>
        <v>7074.6</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row>
    <row r="30" spans="1:54" ht="24" customHeight="1">
      <c r="A30" s="296">
        <f>+'GGR1'!B30</f>
        <v>43365</v>
      </c>
      <c r="B30" s="918"/>
      <c r="C30" s="914"/>
      <c r="D30" s="55"/>
      <c r="E30" s="905">
        <f t="shared" si="0"/>
        <v>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row>
    <row r="31" spans="1:54" ht="24" customHeight="1">
      <c r="A31" s="296">
        <f>+'GGR1'!B31</f>
        <v>43366</v>
      </c>
      <c r="B31" s="918"/>
      <c r="C31" s="914"/>
      <c r="D31" s="55"/>
      <c r="E31" s="905">
        <f t="shared" si="0"/>
        <v>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row>
    <row r="32" spans="1:54" ht="24" customHeight="1">
      <c r="A32" s="296">
        <f>+'GGR1'!B32</f>
        <v>43367</v>
      </c>
      <c r="B32" s="918"/>
      <c r="C32" s="914"/>
      <c r="D32" s="55"/>
      <c r="E32" s="905">
        <f t="shared" si="0"/>
        <v>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row>
    <row r="33" spans="1:54" ht="24" customHeight="1">
      <c r="A33" s="296">
        <f>+'GGR1'!B33</f>
        <v>43368</v>
      </c>
      <c r="B33" s="918"/>
      <c r="C33" s="914"/>
      <c r="D33" s="55"/>
      <c r="E33" s="905">
        <f t="shared" si="0"/>
        <v>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1:54" ht="24" customHeight="1">
      <c r="A34" s="296">
        <f>+'GGR1'!B34</f>
        <v>43369</v>
      </c>
      <c r="B34" s="918"/>
      <c r="C34" s="914"/>
      <c r="D34" s="55"/>
      <c r="E34" s="905">
        <f t="shared" si="0"/>
        <v>0</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row>
    <row r="35" spans="1:54" ht="24" customHeight="1">
      <c r="A35" s="296">
        <f>+'GGR1'!B35</f>
        <v>43370</v>
      </c>
      <c r="B35" s="918">
        <v>11340.6</v>
      </c>
      <c r="C35" s="914"/>
      <c r="D35" s="55"/>
      <c r="E35" s="905">
        <f t="shared" si="0"/>
        <v>11340.6</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row>
    <row r="36" spans="1:54" ht="24" customHeight="1">
      <c r="A36" s="296">
        <f>+'GGR1'!B36</f>
        <v>43371</v>
      </c>
      <c r="B36" s="918"/>
      <c r="C36" s="914"/>
      <c r="D36" s="55"/>
      <c r="E36" s="905">
        <f t="shared" si="0"/>
        <v>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row>
    <row r="37" spans="1:54" ht="24" customHeight="1">
      <c r="A37" s="296">
        <f>+'GGR1'!B37</f>
        <v>43372</v>
      </c>
      <c r="B37" s="918">
        <v>8575.5</v>
      </c>
      <c r="C37" s="914"/>
      <c r="D37" s="55"/>
      <c r="E37" s="905">
        <f t="shared" si="0"/>
        <v>8575.5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ht="24" customHeight="1">
      <c r="A38" s="296">
        <f>+'GGR1'!B38</f>
        <v>43373</v>
      </c>
      <c r="B38" s="918"/>
      <c r="C38" s="914"/>
      <c r="D38" s="55"/>
      <c r="E38" s="905">
        <f t="shared" si="0"/>
        <v>0</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row>
    <row r="39" spans="1:54" s="75" customFormat="1" ht="24" customHeight="1" thickBot="1">
      <c r="A39" s="296">
        <f>+'GGR1'!B39</f>
        <v>43374</v>
      </c>
      <c r="B39" s="918"/>
      <c r="C39" s="914"/>
      <c r="D39" s="906"/>
      <c r="E39" s="905">
        <f t="shared" si="0"/>
        <v>0</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row>
    <row r="40" spans="1:54" ht="24" customHeight="1" thickBot="1">
      <c r="A40" s="408" t="s">
        <v>38</v>
      </c>
      <c r="B40" s="922"/>
      <c r="C40" s="70"/>
      <c r="D40" s="110"/>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row>
    <row r="41" spans="1:54" ht="24.95" customHeight="1">
      <c r="A41" s="66"/>
      <c r="B41" s="367"/>
      <c r="C41" s="66"/>
      <c r="D41" s="55"/>
      <c r="E41" s="66"/>
    </row>
    <row r="42" spans="1:54" ht="24.95" customHeight="1">
      <c r="A42" s="96" t="s">
        <v>24</v>
      </c>
      <c r="B42" s="368">
        <f>SUM(B9:B40)</f>
        <v>99945.500000000015</v>
      </c>
      <c r="C42" s="368">
        <f>SUM(C9:C40)</f>
        <v>0</v>
      </c>
      <c r="D42" s="368">
        <f>SUM(D8:D40)</f>
        <v>0</v>
      </c>
      <c r="E42" s="368">
        <f>SUM(E9:E40)</f>
        <v>99945.500000000015</v>
      </c>
    </row>
    <row r="43" spans="1:54" ht="24.95" customHeight="1">
      <c r="A43" s="46"/>
      <c r="B43" s="369"/>
      <c r="C43" s="46"/>
      <c r="D43" s="113"/>
      <c r="E43" s="46"/>
    </row>
    <row r="44" spans="1:54" ht="24.95" customHeight="1"/>
    <row r="45" spans="1:54" ht="24.95" customHeight="1"/>
    <row r="46" spans="1:54" ht="24.95" customHeight="1"/>
    <row r="47" spans="1:54" ht="24.95" customHeight="1">
      <c r="A47" s="74" t="s">
        <v>35</v>
      </c>
    </row>
    <row r="53" spans="1:1">
      <c r="A53" s="206"/>
    </row>
  </sheetData>
  <mergeCells count="1">
    <mergeCell ref="B6:C6"/>
  </mergeCells>
  <phoneticPr fontId="14" type="noConversion"/>
  <printOptions horizontalCentered="1"/>
  <pageMargins left="0.74803149606299213" right="0.55118110236220474" top="0.19685039370078741" bottom="0.19685039370078741" header="0.11811023622047245" footer="0.11811023622047245"/>
  <pageSetup paperSize="9" scale="77"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54"/>
  <sheetViews>
    <sheetView workbookViewId="0">
      <pane xSplit="2" ySplit="6" topLeftCell="C31" activePane="bottomRight" state="frozen"/>
      <selection activeCell="I35" sqref="I35"/>
      <selection pane="topRight" activeCell="I35" sqref="I35"/>
      <selection pane="bottomLeft" activeCell="I35" sqref="I35"/>
      <selection pane="bottomRight" activeCell="I53" sqref="I53"/>
    </sheetView>
  </sheetViews>
  <sheetFormatPr defaultRowHeight="12.75"/>
  <cols>
    <col min="2" max="3" width="13.28515625" customWidth="1"/>
    <col min="4" max="4" width="22.85546875" customWidth="1"/>
    <col min="5" max="5" width="20.7109375" style="361" customWidth="1"/>
    <col min="6" max="6" width="21.7109375" style="39" customWidth="1"/>
    <col min="7" max="7" width="16.85546875" customWidth="1"/>
    <col min="12" max="12" width="23" customWidth="1"/>
  </cols>
  <sheetData>
    <row r="1" spans="2:56" ht="20.100000000000001" customHeight="1">
      <c r="F1" s="289" t="s">
        <v>36</v>
      </c>
    </row>
    <row r="2" spans="2:56" ht="15" customHeight="1">
      <c r="B2" s="44" t="s">
        <v>209</v>
      </c>
      <c r="C2" s="37"/>
      <c r="D2" s="37"/>
      <c r="E2" s="362"/>
      <c r="F2" s="352"/>
      <c r="G2" s="206"/>
      <c r="H2" s="206"/>
    </row>
    <row r="3" spans="2:56" ht="8.1" customHeight="1">
      <c r="B3" s="37"/>
      <c r="C3" s="37"/>
      <c r="D3" s="37"/>
      <c r="E3" s="362"/>
      <c r="F3" s="352"/>
      <c r="G3" s="206"/>
      <c r="H3" s="206"/>
    </row>
    <row r="4" spans="2:56" ht="15" customHeight="1">
      <c r="B4" s="953" t="str">
        <f>+'GGR1'!B4</f>
        <v>FOR  THE  MONTH  ENDED :   30 September  2018</v>
      </c>
      <c r="C4" s="953"/>
      <c r="D4" s="953"/>
      <c r="E4" s="953"/>
      <c r="F4" s="953"/>
      <c r="G4" s="206"/>
      <c r="H4" s="206"/>
    </row>
    <row r="5" spans="2:56">
      <c r="E5" s="46"/>
      <c r="F5" s="889"/>
    </row>
    <row r="6" spans="2:56" ht="20.100000000000001" customHeight="1">
      <c r="B6" s="47" t="s">
        <v>22</v>
      </c>
      <c r="C6" s="47" t="s">
        <v>37</v>
      </c>
      <c r="D6" s="47"/>
      <c r="E6" s="364" t="s">
        <v>65</v>
      </c>
      <c r="F6" s="114" t="s">
        <v>24</v>
      </c>
    </row>
    <row r="7" spans="2:56" ht="8.1" customHeight="1">
      <c r="B7" s="50"/>
      <c r="C7" s="50"/>
      <c r="D7" s="50"/>
      <c r="E7" s="365"/>
      <c r="F7" s="115"/>
    </row>
    <row r="8" spans="2:56" ht="9.9499999999999993" customHeight="1">
      <c r="B8" s="52"/>
      <c r="C8" s="53"/>
      <c r="D8" s="53"/>
      <c r="E8" s="366"/>
      <c r="F8" s="118"/>
    </row>
    <row r="9" spans="2:56" ht="24.95" customHeight="1">
      <c r="B9" s="296">
        <f>+'GGR1'!B9</f>
        <v>43344</v>
      </c>
      <c r="C9" s="53"/>
      <c r="D9" s="53"/>
      <c r="E9" s="918">
        <v>1609919.5099999977</v>
      </c>
      <c r="F9" s="118"/>
    </row>
    <row r="10" spans="2:56" ht="24.95" customHeight="1">
      <c r="B10" s="296">
        <f>+'GGR1'!B10</f>
        <v>43345</v>
      </c>
      <c r="C10" s="119"/>
      <c r="D10" s="119"/>
      <c r="E10" s="918">
        <v>1346332.3599999999</v>
      </c>
      <c r="F10" s="118"/>
    </row>
    <row r="11" spans="2:56" ht="24.95" customHeight="1">
      <c r="B11" s="296">
        <f>+'GGR1'!B11</f>
        <v>43346</v>
      </c>
      <c r="C11" s="119"/>
      <c r="D11" s="119"/>
      <c r="E11" s="918">
        <v>946633.06000000099</v>
      </c>
      <c r="F11" s="118"/>
    </row>
    <row r="12" spans="2:56" ht="24.95" customHeight="1">
      <c r="B12" s="296">
        <f>+'GGR1'!B12</f>
        <v>43347</v>
      </c>
      <c r="C12" s="57"/>
      <c r="D12" s="57"/>
      <c r="E12" s="918">
        <v>954615.90000000095</v>
      </c>
      <c r="F12" s="118"/>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2:56" ht="24.95" customHeight="1">
      <c r="B13" s="296">
        <f>+'GGR1'!B13</f>
        <v>43348</v>
      </c>
      <c r="C13" s="90"/>
      <c r="D13" s="90"/>
      <c r="E13" s="918">
        <v>978809.70000000147</v>
      </c>
      <c r="F13" s="118"/>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2:56" ht="24.95" customHeight="1">
      <c r="B14" s="296">
        <f>+'GGR1'!B14</f>
        <v>43349</v>
      </c>
      <c r="C14" s="57"/>
      <c r="D14" s="57"/>
      <c r="E14" s="918">
        <v>952319.60999999987</v>
      </c>
      <c r="F14" s="118"/>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2:56" ht="24.95" customHeight="1">
      <c r="B15" s="296">
        <f>+'GGR1'!B15</f>
        <v>43350</v>
      </c>
      <c r="C15" s="57"/>
      <c r="D15" s="57"/>
      <c r="E15" s="918">
        <v>1433817.9300000006</v>
      </c>
      <c r="F15" s="118"/>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2:56" ht="24.95" customHeight="1">
      <c r="B16" s="296">
        <f>+'GGR1'!B16</f>
        <v>43351</v>
      </c>
      <c r="C16" s="57"/>
      <c r="D16" s="57"/>
      <c r="E16" s="918">
        <v>1676346.609999998</v>
      </c>
      <c r="F16" s="118"/>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56" ht="24.95" customHeight="1">
      <c r="B17" s="296">
        <f>+'GGR1'!B17</f>
        <v>43352</v>
      </c>
      <c r="C17" s="57"/>
      <c r="D17" s="57"/>
      <c r="E17" s="918">
        <v>1469730.5499999996</v>
      </c>
      <c r="F17" s="118"/>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2:56" ht="24.95" customHeight="1">
      <c r="B18" s="296">
        <f>+'GGR1'!B18</f>
        <v>43353</v>
      </c>
      <c r="C18" s="57"/>
      <c r="D18" s="57"/>
      <c r="E18" s="918">
        <v>808275.49999999965</v>
      </c>
      <c r="F18" s="118"/>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2:56" ht="24.95" customHeight="1">
      <c r="B19" s="296">
        <f>+'GGR1'!B19</f>
        <v>43354</v>
      </c>
      <c r="C19" s="57"/>
      <c r="D19" s="57"/>
      <c r="E19" s="918">
        <v>889100.15999999992</v>
      </c>
      <c r="F19" s="118"/>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2:56" ht="24.95" customHeight="1">
      <c r="B20" s="296">
        <f>+'GGR1'!B20</f>
        <v>43355</v>
      </c>
      <c r="C20" s="57"/>
      <c r="D20" s="57"/>
      <c r="E20" s="918">
        <v>965778.26000000094</v>
      </c>
      <c r="F20" s="118"/>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2:56" ht="24.95" customHeight="1">
      <c r="B21" s="296">
        <f>+'GGR1'!B21</f>
        <v>43356</v>
      </c>
      <c r="C21" s="57"/>
      <c r="D21" s="57"/>
      <c r="E21" s="918">
        <v>720491.06999999855</v>
      </c>
      <c r="F21" s="118"/>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2:56" ht="24.95" customHeight="1">
      <c r="B22" s="296">
        <f>+'GGR1'!B22</f>
        <v>43357</v>
      </c>
      <c r="C22" s="57"/>
      <c r="D22" s="57"/>
      <c r="E22" s="918">
        <v>1296697.5599999998</v>
      </c>
      <c r="F22" s="118"/>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2:56" ht="24.95" customHeight="1">
      <c r="B23" s="296">
        <f>+'GGR1'!B23</f>
        <v>43358</v>
      </c>
      <c r="C23" s="57"/>
      <c r="D23" s="57"/>
      <c r="E23" s="918">
        <v>1501014.9300000016</v>
      </c>
      <c r="F23" s="118"/>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2:56" ht="24.95" customHeight="1">
      <c r="B24" s="296">
        <f>+'GGR1'!B24</f>
        <v>43359</v>
      </c>
      <c r="C24" s="57"/>
      <c r="D24" s="57"/>
      <c r="E24" s="918">
        <v>1289715.76</v>
      </c>
      <c r="F24" s="118"/>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24.95" customHeight="1">
      <c r="B25" s="296">
        <f>+'GGR1'!B25</f>
        <v>43360</v>
      </c>
      <c r="C25" s="57"/>
      <c r="D25" s="57"/>
      <c r="E25" s="918">
        <v>844708.57000000088</v>
      </c>
      <c r="F25" s="118"/>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24.95" customHeight="1">
      <c r="B26" s="296">
        <f>+'GGR1'!B26</f>
        <v>43361</v>
      </c>
      <c r="C26" s="57"/>
      <c r="D26" s="57"/>
      <c r="E26" s="918">
        <v>923422.01999999932</v>
      </c>
      <c r="F26" s="118"/>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24.95" customHeight="1">
      <c r="B27" s="296">
        <f>+'GGR1'!B27</f>
        <v>43362</v>
      </c>
      <c r="C27" s="57"/>
      <c r="D27" s="57"/>
      <c r="E27" s="918">
        <v>874401.79999999993</v>
      </c>
      <c r="F27" s="118"/>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24.95" customHeight="1">
      <c r="B28" s="296">
        <f>+'GGR1'!B28</f>
        <v>43363</v>
      </c>
      <c r="C28" s="57"/>
      <c r="D28" s="57"/>
      <c r="E28" s="918">
        <v>1202142.3500000001</v>
      </c>
      <c r="F28" s="118"/>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24.95" customHeight="1">
      <c r="B29" s="296">
        <f>+'GGR1'!B29</f>
        <v>43364</v>
      </c>
      <c r="C29" s="57"/>
      <c r="D29" s="57"/>
      <c r="E29" s="918">
        <v>1503263.86</v>
      </c>
      <c r="F29" s="118"/>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24.95" customHeight="1">
      <c r="B30" s="296">
        <f>+'GGR1'!B30</f>
        <v>43365</v>
      </c>
      <c r="C30" s="57"/>
      <c r="D30" s="57"/>
      <c r="E30" s="918">
        <v>1783040.7900000005</v>
      </c>
      <c r="F30" s="118"/>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24.95" customHeight="1">
      <c r="B31" s="296">
        <f>+'GGR1'!B31</f>
        <v>43366</v>
      </c>
      <c r="C31" s="57"/>
      <c r="D31" s="57"/>
      <c r="E31" s="918">
        <v>1262840.8699999999</v>
      </c>
      <c r="F31" s="118"/>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24.95" customHeight="1">
      <c r="B32" s="296">
        <f>+'GGR1'!B32</f>
        <v>43367</v>
      </c>
      <c r="C32" s="57"/>
      <c r="D32" s="57"/>
      <c r="E32" s="918">
        <v>906411.98000000033</v>
      </c>
      <c r="F32" s="118"/>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2:56" ht="24.95" customHeight="1">
      <c r="B33" s="296">
        <f>+'GGR1'!B33</f>
        <v>43368</v>
      </c>
      <c r="C33" s="57"/>
      <c r="D33" s="57"/>
      <c r="E33" s="918">
        <v>977083.00000000012</v>
      </c>
      <c r="F33" s="118"/>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2:56" ht="24.95" customHeight="1">
      <c r="B34" s="296">
        <f>+'GGR1'!B34</f>
        <v>43369</v>
      </c>
      <c r="C34" s="57"/>
      <c r="D34" s="57"/>
      <c r="E34" s="918">
        <v>1163967.639999999</v>
      </c>
      <c r="F34" s="118"/>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2:56" ht="24.95" customHeight="1">
      <c r="B35" s="296">
        <f>+'GGR1'!B35</f>
        <v>43370</v>
      </c>
      <c r="C35" s="57"/>
      <c r="D35" s="57"/>
      <c r="E35" s="918">
        <v>1394277.1099999994</v>
      </c>
      <c r="F35" s="118"/>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2:56" ht="24.95" customHeight="1">
      <c r="B36" s="296">
        <f>+'GGR1'!B36</f>
        <v>43371</v>
      </c>
      <c r="C36" s="57"/>
      <c r="D36" s="57"/>
      <c r="E36" s="918">
        <v>2495256.310000001</v>
      </c>
      <c r="F36" s="118"/>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2:56" ht="24.95" customHeight="1">
      <c r="B37" s="296">
        <f>+'GGR1'!B37</f>
        <v>43372</v>
      </c>
      <c r="C37" s="57"/>
      <c r="D37" s="57"/>
      <c r="E37" s="918">
        <v>1300120.2899999991</v>
      </c>
      <c r="F37" s="118"/>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2:56" ht="24.95" customHeight="1">
      <c r="B38" s="296">
        <f>+'GGR1'!B38</f>
        <v>43373</v>
      </c>
      <c r="C38" s="57"/>
      <c r="D38" s="120"/>
      <c r="E38" s="918">
        <v>1501091.0399999982</v>
      </c>
      <c r="F38" s="118"/>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2:56" s="75" customFormat="1" ht="24.95" customHeight="1" thickBot="1">
      <c r="B39" s="296">
        <f>+'GGR1'!B39</f>
        <v>43374</v>
      </c>
      <c r="C39" s="120"/>
      <c r="D39" s="120"/>
      <c r="E39" s="918"/>
      <c r="F39" s="118"/>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row>
    <row r="40" spans="2:56" s="75" customFormat="1" ht="24.95" customHeight="1" thickBot="1">
      <c r="B40" s="887" t="s">
        <v>37</v>
      </c>
      <c r="C40" s="120"/>
      <c r="D40" s="120"/>
      <c r="E40" s="918">
        <v>15.21</v>
      </c>
      <c r="F40" s="118"/>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row>
    <row r="41" spans="2:56" s="75" customFormat="1" ht="24.95" customHeight="1">
      <c r="B41" s="320"/>
      <c r="C41" s="120"/>
      <c r="D41" s="120"/>
      <c r="E41" s="918">
        <v>-3120.72</v>
      </c>
      <c r="F41" s="11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row>
    <row r="42" spans="2:56" s="75" customFormat="1" ht="20.100000000000001" customHeight="1">
      <c r="B42" s="52"/>
      <c r="C42" s="52"/>
      <c r="D42" s="52"/>
      <c r="E42" s="917"/>
      <c r="F42" s="118"/>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row>
    <row r="43" spans="2:56" ht="24.95" hidden="1" customHeight="1">
      <c r="B43" s="121"/>
      <c r="C43" s="122"/>
      <c r="D43" s="122"/>
      <c r="E43" s="369"/>
      <c r="F43" s="116"/>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row>
    <row r="44" spans="2:56" ht="17.45" hidden="1" customHeight="1">
      <c r="B44" s="124"/>
      <c r="C44" s="125"/>
      <c r="D44" s="125"/>
      <c r="F44" s="127"/>
    </row>
    <row r="45" spans="2:56" ht="17.45" hidden="1" customHeight="1">
      <c r="B45" s="124"/>
      <c r="C45" s="125"/>
      <c r="D45" s="125"/>
      <c r="F45" s="127"/>
    </row>
    <row r="46" spans="2:56" ht="17.45" hidden="1" customHeight="1">
      <c r="B46" s="124"/>
      <c r="C46" s="125"/>
      <c r="D46" s="125"/>
      <c r="F46" s="127"/>
    </row>
    <row r="47" spans="2:56" ht="12" customHeight="1">
      <c r="B47" s="66"/>
      <c r="C47" s="66"/>
      <c r="D47" s="66"/>
      <c r="F47" s="111"/>
      <c r="L47" s="42"/>
    </row>
    <row r="48" spans="2:56" ht="24.95" customHeight="1">
      <c r="B48" s="290" t="s">
        <v>24</v>
      </c>
      <c r="C48" s="291">
        <f>SUM(C43)</f>
        <v>0</v>
      </c>
      <c r="D48" s="291"/>
      <c r="E48" s="361">
        <f>SUM(E9:E42)</f>
        <v>36968520.590000004</v>
      </c>
      <c r="F48" s="99"/>
      <c r="L48" s="42"/>
    </row>
    <row r="49" spans="1:12" ht="12" customHeight="1">
      <c r="B49" s="46"/>
      <c r="C49" s="46"/>
      <c r="D49" s="46"/>
      <c r="E49" s="369"/>
      <c r="F49" s="112"/>
      <c r="L49" s="42"/>
    </row>
    <row r="50" spans="1:12" ht="24.95" customHeight="1"/>
    <row r="51" spans="1:12" ht="24.95" customHeight="1">
      <c r="B51" s="74" t="s">
        <v>39</v>
      </c>
      <c r="L51" s="42"/>
    </row>
    <row r="52" spans="1:12" ht="15" customHeight="1"/>
    <row r="53" spans="1:12" ht="24.95" customHeight="1">
      <c r="A53" s="206"/>
      <c r="C53" s="128"/>
      <c r="D53" s="128"/>
    </row>
    <row r="54" spans="1:12" ht="24.95" customHeight="1">
      <c r="C54" s="128"/>
      <c r="D54" s="128"/>
    </row>
  </sheetData>
  <mergeCells count="1">
    <mergeCell ref="B4:F4"/>
  </mergeCells>
  <phoneticPr fontId="14" type="noConversion"/>
  <printOptions horizontalCentered="1"/>
  <pageMargins left="0.74803149606299213" right="0.55118110236220474" top="0.19685039370078741" bottom="0.19685039370078741" header="0.11811023622047245" footer="0.11811023622047245"/>
  <pageSetup paperSize="9" scale="7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54"/>
  <sheetViews>
    <sheetView workbookViewId="0">
      <pane xSplit="2" ySplit="7" topLeftCell="C32" activePane="bottomRight" state="frozen"/>
      <selection activeCell="I35" sqref="I35"/>
      <selection pane="topRight" activeCell="I35" sqref="I35"/>
      <selection pane="bottomLeft" activeCell="I35" sqref="I35"/>
      <selection pane="bottomRight" activeCell="H51" sqref="H51"/>
    </sheetView>
  </sheetViews>
  <sheetFormatPr defaultRowHeight="12.75"/>
  <cols>
    <col min="2" max="3" width="13.28515625" customWidth="1"/>
    <col min="4" max="4" width="22.85546875" customWidth="1"/>
    <col min="5" max="5" width="21.7109375" customWidth="1"/>
    <col min="6" max="6" width="21.7109375" style="39" customWidth="1"/>
    <col min="7" max="7" width="16.85546875" customWidth="1"/>
    <col min="12" max="12" width="23" customWidth="1"/>
  </cols>
  <sheetData>
    <row r="1" spans="2:56" ht="20.100000000000001" customHeight="1">
      <c r="F1" s="289" t="s">
        <v>203</v>
      </c>
    </row>
    <row r="2" spans="2:56" ht="15" customHeight="1">
      <c r="B2" s="44" t="s">
        <v>212</v>
      </c>
      <c r="C2" s="37"/>
      <c r="D2" s="37"/>
      <c r="E2" s="346"/>
      <c r="F2" s="352"/>
      <c r="G2" s="206"/>
      <c r="H2" s="206"/>
    </row>
    <row r="3" spans="2:56" ht="8.1" customHeight="1">
      <c r="B3" s="37"/>
      <c r="C3" s="37"/>
      <c r="D3" s="37"/>
      <c r="E3" s="346"/>
      <c r="F3" s="352"/>
      <c r="G3" s="206"/>
      <c r="H3" s="206"/>
    </row>
    <row r="4" spans="2:56" ht="15" customHeight="1">
      <c r="B4" s="44" t="str">
        <f>+'GGR1'!B4</f>
        <v>FOR  THE  MONTH  ENDED :   30 September  2018</v>
      </c>
      <c r="C4" s="36"/>
      <c r="D4" s="36"/>
      <c r="E4" s="353"/>
      <c r="F4" s="352"/>
      <c r="G4" s="206"/>
      <c r="H4" s="206"/>
    </row>
    <row r="5" spans="2:56">
      <c r="F5" s="889"/>
    </row>
    <row r="6" spans="2:56" ht="17.25" customHeight="1">
      <c r="B6" s="47" t="s">
        <v>22</v>
      </c>
      <c r="C6" s="47"/>
      <c r="D6" s="47"/>
      <c r="E6" s="47" t="s">
        <v>66</v>
      </c>
      <c r="F6" s="114" t="s">
        <v>24</v>
      </c>
    </row>
    <row r="7" spans="2:56">
      <c r="B7" s="50"/>
      <c r="C7" s="50"/>
      <c r="D7" s="50"/>
      <c r="E7" s="50" t="s">
        <v>68</v>
      </c>
      <c r="F7" s="115"/>
    </row>
    <row r="8" spans="2:56" ht="15" customHeight="1">
      <c r="B8" s="52"/>
      <c r="C8" s="53"/>
      <c r="D8" s="53"/>
      <c r="E8" s="117"/>
      <c r="F8" s="118"/>
    </row>
    <row r="9" spans="2:56" ht="24.95" customHeight="1">
      <c r="B9" s="296">
        <f>+'GGR1'!B9</f>
        <v>43344</v>
      </c>
      <c r="C9" s="53"/>
      <c r="D9" s="53"/>
      <c r="E9" s="382">
        <f>+'GGR6'!E9-GGR6B!E9</f>
        <v>1567187.7599999977</v>
      </c>
      <c r="F9" s="118"/>
    </row>
    <row r="10" spans="2:56" ht="24.95" customHeight="1">
      <c r="B10" s="296">
        <f>+'GGR1'!B10</f>
        <v>43345</v>
      </c>
      <c r="C10" s="119"/>
      <c r="D10" s="119"/>
      <c r="E10" s="382">
        <f>+'GGR6'!E10-GGR6B!E10</f>
        <v>1266208.93</v>
      </c>
      <c r="F10" s="118"/>
    </row>
    <row r="11" spans="2:56" ht="24.95" customHeight="1">
      <c r="B11" s="296">
        <f>+'GGR1'!B11</f>
        <v>43346</v>
      </c>
      <c r="C11" s="119"/>
      <c r="D11" s="119"/>
      <c r="E11" s="382">
        <f>+'GGR6'!E11-GGR6B!E11</f>
        <v>880601.93000000098</v>
      </c>
      <c r="F11" s="118"/>
    </row>
    <row r="12" spans="2:56" ht="24.95" customHeight="1">
      <c r="B12" s="296">
        <f>+'GGR1'!B12</f>
        <v>43347</v>
      </c>
      <c r="C12" s="57"/>
      <c r="D12" s="57"/>
      <c r="E12" s="382">
        <f>+'GGR6'!E12-GGR6B!E12</f>
        <v>928208.21000000101</v>
      </c>
      <c r="F12" s="118"/>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2:56" ht="24.95" customHeight="1">
      <c r="B13" s="296">
        <f>+'GGR1'!B13</f>
        <v>43348</v>
      </c>
      <c r="C13" s="90"/>
      <c r="D13" s="90"/>
      <c r="E13" s="382">
        <f>+'GGR6'!E13-GGR6B!E13</f>
        <v>998287.73000000149</v>
      </c>
      <c r="F13" s="118"/>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2:56" ht="24.95" customHeight="1">
      <c r="B14" s="296">
        <f>+'GGR1'!B14</f>
        <v>43349</v>
      </c>
      <c r="C14" s="57"/>
      <c r="D14" s="57"/>
      <c r="E14" s="382">
        <f>+'GGR6'!E14-GGR6B!E14</f>
        <v>922588.80999999982</v>
      </c>
      <c r="F14" s="118"/>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2:56" ht="24.95" customHeight="1">
      <c r="B15" s="296">
        <f>+'GGR1'!B15</f>
        <v>43350</v>
      </c>
      <c r="C15" s="57"/>
      <c r="D15" s="57"/>
      <c r="E15" s="382">
        <f>+'GGR6'!E15-GGR6B!E15</f>
        <v>1308475.0300000005</v>
      </c>
      <c r="F15" s="118"/>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2:56" ht="24.95" customHeight="1">
      <c r="B16" s="296">
        <f>+'GGR1'!B16</f>
        <v>43351</v>
      </c>
      <c r="C16" s="57"/>
      <c r="D16" s="57"/>
      <c r="E16" s="382">
        <f>+'GGR6'!E16-GGR6B!E16</f>
        <v>1523924.609999998</v>
      </c>
      <c r="F16" s="118"/>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56" ht="24.95" customHeight="1">
      <c r="B17" s="296">
        <f>+'GGR1'!B17</f>
        <v>43352</v>
      </c>
      <c r="C17" s="57"/>
      <c r="D17" s="57"/>
      <c r="E17" s="382">
        <f>+'GGR6'!E17-GGR6B!E17</f>
        <v>1413769.6999999997</v>
      </c>
      <c r="F17" s="118"/>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2:56" ht="24.95" customHeight="1">
      <c r="B18" s="296">
        <f>+'GGR1'!B18</f>
        <v>43353</v>
      </c>
      <c r="C18" s="57"/>
      <c r="D18" s="57"/>
      <c r="E18" s="382">
        <f>+'GGR6'!E18-GGR6B!E18</f>
        <v>801963.61999999965</v>
      </c>
      <c r="F18" s="118"/>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2:56" ht="24.95" customHeight="1">
      <c r="B19" s="296">
        <f>+'GGR1'!B19</f>
        <v>43354</v>
      </c>
      <c r="C19" s="57"/>
      <c r="D19" s="57"/>
      <c r="E19" s="382">
        <f>+'GGR6'!E19-GGR6B!E19</f>
        <v>890534.34999999986</v>
      </c>
      <c r="F19" s="118"/>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2:56" ht="24.95" customHeight="1">
      <c r="B20" s="296">
        <f>+'GGR1'!B20</f>
        <v>43355</v>
      </c>
      <c r="C20" s="57"/>
      <c r="D20" s="57"/>
      <c r="E20" s="382">
        <f>+'GGR6'!E20-GGR6B!E20</f>
        <v>975975.700000001</v>
      </c>
      <c r="F20" s="118"/>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2:56" ht="24.95" customHeight="1">
      <c r="B21" s="296">
        <f>+'GGR1'!B21</f>
        <v>43356</v>
      </c>
      <c r="C21" s="57"/>
      <c r="D21" s="57"/>
      <c r="E21" s="382">
        <f>+'GGR6'!E21-GGR6B!E21</f>
        <v>718121.56999999855</v>
      </c>
      <c r="F21" s="118"/>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2:56" ht="24.95" customHeight="1">
      <c r="B22" s="296">
        <f>+'GGR1'!B22</f>
        <v>43357</v>
      </c>
      <c r="C22" s="57"/>
      <c r="D22" s="57"/>
      <c r="E22" s="382">
        <f>+'GGR6'!E22-GGR6B!E22</f>
        <v>1354706.1599999997</v>
      </c>
      <c r="F22" s="118"/>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2:56" ht="24.95" customHeight="1">
      <c r="B23" s="296">
        <f>+'GGR1'!B23</f>
        <v>43358</v>
      </c>
      <c r="C23" s="57"/>
      <c r="D23" s="57"/>
      <c r="E23" s="382">
        <f>+'GGR6'!E23-GGR6B!E23</f>
        <v>1477261.1800000016</v>
      </c>
      <c r="F23" s="118"/>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2:56" ht="24.95" customHeight="1">
      <c r="B24" s="296">
        <f>+'GGR1'!B24</f>
        <v>43359</v>
      </c>
      <c r="C24" s="57"/>
      <c r="D24" s="57"/>
      <c r="E24" s="382">
        <f>+'GGR6'!E24-GGR6B!E24</f>
        <v>1282072.52</v>
      </c>
      <c r="F24" s="118"/>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24.95" customHeight="1">
      <c r="B25" s="296">
        <f>+'GGR1'!B25</f>
        <v>43360</v>
      </c>
      <c r="C25" s="57"/>
      <c r="D25" s="57"/>
      <c r="E25" s="382">
        <f>+'GGR6'!E25-GGR6B!E25</f>
        <v>841087.56000000087</v>
      </c>
      <c r="F25" s="118"/>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24.95" customHeight="1">
      <c r="B26" s="296">
        <f>+'GGR1'!B26</f>
        <v>43361</v>
      </c>
      <c r="C26" s="57"/>
      <c r="D26" s="57"/>
      <c r="E26" s="382">
        <f>+'GGR6'!E26-GGR6B!E26</f>
        <v>917275.58999999927</v>
      </c>
      <c r="F26" s="118"/>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24.95" customHeight="1">
      <c r="B27" s="296">
        <f>+'GGR1'!B27</f>
        <v>43362</v>
      </c>
      <c r="C27" s="57"/>
      <c r="D27" s="57"/>
      <c r="E27" s="382">
        <f>+'GGR6'!E27-GGR6B!E27</f>
        <v>882425.90999999992</v>
      </c>
      <c r="F27" s="118"/>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24.95" customHeight="1">
      <c r="B28" s="296">
        <f>+'GGR1'!B28</f>
        <v>43363</v>
      </c>
      <c r="C28" s="57"/>
      <c r="D28" s="57"/>
      <c r="E28" s="382">
        <f>+'GGR6'!E28-GGR6B!E28</f>
        <v>1191133.05</v>
      </c>
      <c r="F28" s="118"/>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24.95" customHeight="1">
      <c r="B29" s="296">
        <f>+'GGR1'!B29</f>
        <v>43364</v>
      </c>
      <c r="C29" s="57"/>
      <c r="D29" s="57"/>
      <c r="E29" s="382">
        <f>+'GGR6'!E29-GGR6B!E29</f>
        <v>1443110.4700000002</v>
      </c>
      <c r="F29" s="118"/>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24.95" customHeight="1">
      <c r="B30" s="296">
        <f>+'GGR1'!B30</f>
        <v>43365</v>
      </c>
      <c r="C30" s="57"/>
      <c r="D30" s="57"/>
      <c r="E30" s="382">
        <f>+'GGR6'!E30-GGR6B!E30</f>
        <v>1711263.7800000005</v>
      </c>
      <c r="F30" s="118"/>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24.95" customHeight="1">
      <c r="B31" s="296">
        <f>+'GGR1'!B31</f>
        <v>43366</v>
      </c>
      <c r="C31" s="57"/>
      <c r="D31" s="57"/>
      <c r="E31" s="382">
        <f>+'GGR6'!E31-GGR6B!E31</f>
        <v>1298925.52</v>
      </c>
      <c r="F31" s="118"/>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24.95" customHeight="1">
      <c r="B32" s="296">
        <f>+'GGR1'!B32</f>
        <v>43367</v>
      </c>
      <c r="C32" s="57"/>
      <c r="D32" s="57"/>
      <c r="E32" s="382">
        <f>+'GGR6'!E32-GGR6B!E32</f>
        <v>899994.30000000028</v>
      </c>
      <c r="F32" s="118"/>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2:56" ht="24.95" customHeight="1">
      <c r="B33" s="296">
        <f>+'GGR1'!B33</f>
        <v>43368</v>
      </c>
      <c r="C33" s="57"/>
      <c r="D33" s="57"/>
      <c r="E33" s="382">
        <f>+'GGR6'!E33-GGR6B!E33</f>
        <v>937208.88000000012</v>
      </c>
      <c r="F33" s="118"/>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2:56" ht="24.95" customHeight="1">
      <c r="B34" s="296">
        <f>+'GGR1'!B34</f>
        <v>43369</v>
      </c>
      <c r="C34" s="57"/>
      <c r="D34" s="57"/>
      <c r="E34" s="382">
        <f>+'GGR6'!E34-GGR6B!E34</f>
        <v>1116053.429999999</v>
      </c>
      <c r="F34" s="118"/>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2:56" ht="24.95" customHeight="1">
      <c r="B35" s="296">
        <f>+'GGR1'!B35</f>
        <v>43370</v>
      </c>
      <c r="C35" s="57"/>
      <c r="D35" s="57"/>
      <c r="E35" s="382">
        <f>+'GGR6'!E35-GGR6B!E35</f>
        <v>1355963.3799999994</v>
      </c>
      <c r="F35" s="118"/>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2:56" ht="24.95" customHeight="1">
      <c r="B36" s="296">
        <f>+'GGR1'!B36</f>
        <v>43371</v>
      </c>
      <c r="C36" s="57"/>
      <c r="D36" s="57"/>
      <c r="E36" s="382">
        <f>+'GGR6'!E36-GGR6B!E36</f>
        <v>1123378.780000001</v>
      </c>
      <c r="F36" s="118"/>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2:56" ht="24.95" customHeight="1">
      <c r="B37" s="296">
        <f>+'GGR1'!B37</f>
        <v>43372</v>
      </c>
      <c r="C37" s="57"/>
      <c r="D37" s="57"/>
      <c r="E37" s="382">
        <f>+'GGR6'!E37-GGR6B!E37</f>
        <v>1338577.2799999991</v>
      </c>
      <c r="F37" s="118"/>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2:56" ht="24.95" customHeight="1">
      <c r="B38" s="296">
        <f>+'GGR1'!B38</f>
        <v>43373</v>
      </c>
      <c r="C38" s="57"/>
      <c r="D38" s="120"/>
      <c r="E38" s="382">
        <f>+'GGR6'!E38-GGR6B!E38</f>
        <v>876148.6899999982</v>
      </c>
      <c r="F38" s="118"/>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2:56" s="75" customFormat="1" ht="24.95" customHeight="1" thickBot="1">
      <c r="B39" s="296">
        <f>+'GGR1'!B39</f>
        <v>43374</v>
      </c>
      <c r="C39" s="120"/>
      <c r="D39" s="120"/>
      <c r="E39" s="383">
        <f>+'GGR6'!E39-GGR6B!E39</f>
        <v>0</v>
      </c>
      <c r="F39" s="118"/>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row>
    <row r="40" spans="2:56" s="75" customFormat="1" ht="24.95" customHeight="1" thickBot="1">
      <c r="B40" s="408" t="s">
        <v>38</v>
      </c>
      <c r="C40" s="120"/>
      <c r="D40" s="120"/>
      <c r="E40" s="938">
        <f>+'GGR6'!E40-GGR6B!E41</f>
        <v>15.21</v>
      </c>
      <c r="F40" s="118"/>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row>
    <row r="41" spans="2:56" s="75" customFormat="1" ht="24.95" customHeight="1">
      <c r="B41" s="52"/>
      <c r="C41" s="120"/>
      <c r="D41" s="120"/>
      <c r="E41" s="938">
        <f>+'GGR6'!E41-GGR6B!E40</f>
        <v>-3120.72</v>
      </c>
      <c r="F41" s="11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row>
    <row r="42" spans="2:56" s="75" customFormat="1" ht="20.100000000000001" customHeight="1">
      <c r="B42" s="52"/>
      <c r="C42" s="52"/>
      <c r="D42" s="52"/>
      <c r="E42" s="268">
        <f>+'GGR6'!E42-GGR6B!E42</f>
        <v>0</v>
      </c>
      <c r="F42" s="118"/>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row>
    <row r="43" spans="2:56" ht="24.95" hidden="1" customHeight="1">
      <c r="B43" s="121"/>
      <c r="C43" s="122"/>
      <c r="D43" s="122"/>
      <c r="E43" s="123"/>
      <c r="F43" s="116"/>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row>
    <row r="44" spans="2:56" ht="17.45" hidden="1" customHeight="1">
      <c r="B44" s="124"/>
      <c r="C44" s="125"/>
      <c r="D44" s="125"/>
      <c r="E44" s="126"/>
      <c r="F44" s="127"/>
    </row>
    <row r="45" spans="2:56" ht="17.45" hidden="1" customHeight="1">
      <c r="B45" s="124"/>
      <c r="C45" s="125"/>
      <c r="D45" s="125"/>
      <c r="E45" s="126"/>
      <c r="F45" s="127"/>
    </row>
    <row r="46" spans="2:56" ht="17.45" hidden="1" customHeight="1">
      <c r="B46" s="124"/>
      <c r="C46" s="125"/>
      <c r="D46" s="125"/>
      <c r="E46" s="126"/>
      <c r="F46" s="127"/>
    </row>
    <row r="47" spans="2:56" ht="12" customHeight="1">
      <c r="B47" s="66"/>
      <c r="C47" s="66"/>
      <c r="D47" s="66"/>
      <c r="E47" s="66"/>
      <c r="F47" s="111"/>
      <c r="L47" s="42"/>
    </row>
    <row r="48" spans="2:56" ht="24.95" customHeight="1">
      <c r="B48" s="158" t="s">
        <v>24</v>
      </c>
      <c r="C48" s="292">
        <f>SUM(C43)</f>
        <v>0</v>
      </c>
      <c r="D48" s="39"/>
      <c r="E48" s="99">
        <f>SUM(E8:E46)</f>
        <v>34239328.920000002</v>
      </c>
      <c r="F48" s="99"/>
      <c r="L48" s="42"/>
    </row>
    <row r="49" spans="1:12" ht="12" customHeight="1">
      <c r="B49" s="46"/>
      <c r="C49" s="46"/>
      <c r="D49" s="46"/>
      <c r="E49" s="46"/>
      <c r="F49" s="112"/>
      <c r="L49" s="42"/>
    </row>
    <row r="50" spans="1:12" ht="24.95" customHeight="1"/>
    <row r="51" spans="1:12" ht="24.95" customHeight="1">
      <c r="A51" s="74" t="s">
        <v>213</v>
      </c>
      <c r="L51" s="42"/>
    </row>
    <row r="52" spans="1:12" ht="15" customHeight="1"/>
    <row r="53" spans="1:12" ht="24.95" customHeight="1">
      <c r="A53" s="206"/>
      <c r="C53" s="128"/>
      <c r="D53" s="128"/>
    </row>
    <row r="54" spans="1:12" ht="24.95" customHeight="1">
      <c r="C54" s="128"/>
      <c r="D54" s="128"/>
    </row>
  </sheetData>
  <phoneticPr fontId="14" type="noConversion"/>
  <printOptions horizontalCentered="1"/>
  <pageMargins left="0.74803149606299213" right="0.55118110236220474" top="0.19685039370078741" bottom="0.19685039370078741" header="0.11811023622047245" footer="0.11811023622047245"/>
  <pageSetup paperSize="9" scale="7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54"/>
  <sheetViews>
    <sheetView zoomScaleNormal="100" workbookViewId="0">
      <pane xSplit="2" ySplit="6" topLeftCell="C25" activePane="bottomRight" state="frozen"/>
      <selection activeCell="I35" sqref="I35"/>
      <selection pane="topRight" activeCell="I35" sqref="I35"/>
      <selection pane="bottomLeft" activeCell="I35" sqref="I35"/>
      <selection pane="bottomRight" activeCell="C38" sqref="C38"/>
    </sheetView>
  </sheetViews>
  <sheetFormatPr defaultRowHeight="12.75"/>
  <cols>
    <col min="2" max="3" width="13.28515625" customWidth="1"/>
    <col min="4" max="4" width="22.85546875" customWidth="1"/>
    <col min="5" max="5" width="21.7109375" style="424" customWidth="1"/>
    <col min="6" max="6" width="21.7109375" style="39" customWidth="1"/>
    <col min="7" max="7" width="16.85546875" customWidth="1"/>
    <col min="12" max="12" width="23" customWidth="1"/>
  </cols>
  <sheetData>
    <row r="1" spans="2:56" ht="20.100000000000001" customHeight="1">
      <c r="F1" s="289" t="s">
        <v>208</v>
      </c>
    </row>
    <row r="2" spans="2:56" ht="15" customHeight="1">
      <c r="B2" s="44" t="s">
        <v>234</v>
      </c>
      <c r="C2" s="37"/>
      <c r="D2" s="37"/>
      <c r="E2" s="425"/>
      <c r="F2" s="352"/>
      <c r="G2" s="206"/>
      <c r="H2" s="206"/>
    </row>
    <row r="3" spans="2:56" ht="8.1" customHeight="1">
      <c r="B3" s="37"/>
      <c r="C3" s="37"/>
      <c r="D3" s="37"/>
      <c r="E3" s="425"/>
      <c r="F3" s="352"/>
      <c r="G3" s="206"/>
      <c r="H3" s="206"/>
    </row>
    <row r="4" spans="2:56" ht="15" customHeight="1">
      <c r="B4" s="44" t="str">
        <f>+'GGR1'!B4</f>
        <v>FOR  THE  MONTH  ENDED :   30 September  2018</v>
      </c>
      <c r="C4" s="36"/>
      <c r="D4" s="36"/>
      <c r="E4" s="426"/>
      <c r="F4" s="352"/>
      <c r="G4" s="206"/>
      <c r="H4" s="206"/>
    </row>
    <row r="5" spans="2:56">
      <c r="F5" s="889"/>
    </row>
    <row r="6" spans="2:56" ht="20.100000000000001" customHeight="1">
      <c r="B6" s="47" t="s">
        <v>22</v>
      </c>
      <c r="C6" s="47"/>
      <c r="D6" s="47"/>
      <c r="E6" s="427" t="s">
        <v>67</v>
      </c>
      <c r="F6" s="114" t="s">
        <v>24</v>
      </c>
    </row>
    <row r="7" spans="2:56" ht="9.9499999999999993" customHeight="1">
      <c r="B7" s="50"/>
      <c r="C7" s="50"/>
      <c r="D7" s="50"/>
      <c r="E7" s="428"/>
      <c r="F7" s="115"/>
    </row>
    <row r="8" spans="2:56" ht="15" customHeight="1">
      <c r="B8" s="52"/>
      <c r="C8" s="53"/>
      <c r="D8" s="53"/>
      <c r="E8" s="429"/>
      <c r="F8" s="118"/>
    </row>
    <row r="9" spans="2:56" ht="24.95" customHeight="1">
      <c r="B9" s="896">
        <f>+'GGR1'!B9</f>
        <v>43344</v>
      </c>
      <c r="C9" s="53"/>
      <c r="D9" s="53"/>
      <c r="E9" s="918">
        <v>42731.750000000022</v>
      </c>
      <c r="F9" s="118"/>
    </row>
    <row r="10" spans="2:56" ht="24.95" customHeight="1">
      <c r="B10" s="896">
        <f>+'GGR1'!B10</f>
        <v>43345</v>
      </c>
      <c r="C10" s="119"/>
      <c r="D10" s="119"/>
      <c r="E10" s="918">
        <v>80123.429999999964</v>
      </c>
      <c r="F10" s="118"/>
    </row>
    <row r="11" spans="2:56" ht="24.95" customHeight="1">
      <c r="B11" s="896">
        <f>+'GGR1'!B11</f>
        <v>43346</v>
      </c>
      <c r="C11" s="119"/>
      <c r="D11" s="119"/>
      <c r="E11" s="918">
        <v>66031.130000000048</v>
      </c>
      <c r="F11" s="118"/>
    </row>
    <row r="12" spans="2:56" ht="24.95" customHeight="1">
      <c r="B12" s="896">
        <f>+'GGR1'!B12</f>
        <v>43347</v>
      </c>
      <c r="C12" s="57"/>
      <c r="D12" s="57"/>
      <c r="E12" s="918">
        <v>26407.689999999973</v>
      </c>
      <c r="F12" s="118"/>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2:56" ht="24.95" customHeight="1">
      <c r="B13" s="896">
        <f>+'GGR1'!B13</f>
        <v>43348</v>
      </c>
      <c r="C13" s="90"/>
      <c r="D13" s="90"/>
      <c r="E13" s="918">
        <v>-19478.030000000006</v>
      </c>
      <c r="F13" s="118"/>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2:56" ht="24.95" customHeight="1">
      <c r="B14" s="896">
        <f>+'GGR1'!B14</f>
        <v>43349</v>
      </c>
      <c r="C14" s="57"/>
      <c r="D14" s="57"/>
      <c r="E14" s="918">
        <v>29730.799999999988</v>
      </c>
      <c r="F14" s="118"/>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2:56" ht="24.95" customHeight="1">
      <c r="B15" s="896">
        <f>+'GGR1'!B15</f>
        <v>43350</v>
      </c>
      <c r="C15" s="57"/>
      <c r="D15" s="57"/>
      <c r="E15" s="918">
        <v>125342.90000000008</v>
      </c>
      <c r="F15" s="118"/>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2:56" ht="24.95" customHeight="1">
      <c r="B16" s="896">
        <f>+'GGR1'!B16</f>
        <v>43351</v>
      </c>
      <c r="C16" s="57"/>
      <c r="D16" s="57"/>
      <c r="E16" s="918">
        <v>152421.99999999991</v>
      </c>
      <c r="F16" s="118"/>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56" ht="24.95" customHeight="1">
      <c r="B17" s="896">
        <f>+'GGR1'!B17</f>
        <v>43352</v>
      </c>
      <c r="C17" s="57"/>
      <c r="D17" s="57"/>
      <c r="E17" s="918">
        <v>55960.849999999977</v>
      </c>
      <c r="F17" s="118"/>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2:56" ht="24.95" customHeight="1">
      <c r="B18" s="896">
        <f>+'GGR1'!B18</f>
        <v>43353</v>
      </c>
      <c r="C18" s="57"/>
      <c r="D18" s="57"/>
      <c r="E18" s="918">
        <v>6311.8800000000037</v>
      </c>
      <c r="F18" s="118"/>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2:56" ht="24.95" customHeight="1">
      <c r="B19" s="896">
        <f>+'GGR1'!B19</f>
        <v>43354</v>
      </c>
      <c r="C19" s="57"/>
      <c r="D19" s="57"/>
      <c r="E19" s="918">
        <v>-1434.1899999999982</v>
      </c>
      <c r="F19" s="118"/>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2:56" ht="24.95" customHeight="1">
      <c r="B20" s="896">
        <f>+'GGR1'!B20</f>
        <v>43355</v>
      </c>
      <c r="C20" s="57"/>
      <c r="D20" s="57"/>
      <c r="E20" s="918">
        <v>-10197.440000000017</v>
      </c>
      <c r="F20" s="118"/>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2:56" ht="24.95" customHeight="1">
      <c r="B21" s="896">
        <f>+'GGR1'!B21</f>
        <v>43356</v>
      </c>
      <c r="C21" s="57"/>
      <c r="D21" s="57"/>
      <c r="E21" s="918">
        <v>2369.4999999999873</v>
      </c>
      <c r="F21" s="118"/>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2:56" ht="24.95" customHeight="1">
      <c r="B22" s="896">
        <f>+'GGR1'!B22</f>
        <v>43357</v>
      </c>
      <c r="C22" s="57"/>
      <c r="D22" s="57"/>
      <c r="E22" s="918">
        <v>-58008.599999999977</v>
      </c>
      <c r="F22" s="118"/>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2:56" ht="24.95" customHeight="1">
      <c r="B23" s="896">
        <f>+'GGR1'!B23</f>
        <v>43358</v>
      </c>
      <c r="C23" s="57"/>
      <c r="D23" s="57"/>
      <c r="E23" s="918">
        <v>23753.749999999985</v>
      </c>
      <c r="F23" s="118"/>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2:56" ht="24.95" customHeight="1">
      <c r="B24" s="896">
        <f>+'GGR1'!B24</f>
        <v>43359</v>
      </c>
      <c r="C24" s="57"/>
      <c r="D24" s="57"/>
      <c r="E24" s="918">
        <v>7643.239999999978</v>
      </c>
      <c r="F24" s="118"/>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24.95" customHeight="1">
      <c r="B25" s="896">
        <f>+'GGR1'!B25</f>
        <v>43360</v>
      </c>
      <c r="C25" s="57"/>
      <c r="D25" s="57"/>
      <c r="E25" s="918">
        <v>3621.0099999999998</v>
      </c>
      <c r="F25" s="118"/>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24.95" customHeight="1">
      <c r="B26" s="896">
        <f>+'GGR1'!B26</f>
        <v>43361</v>
      </c>
      <c r="C26" s="57"/>
      <c r="D26" s="57"/>
      <c r="E26" s="918">
        <v>6146.4300000000057</v>
      </c>
      <c r="F26" s="118"/>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24.95" customHeight="1">
      <c r="B27" s="896">
        <f>+'GGR1'!B27</f>
        <v>43362</v>
      </c>
      <c r="C27" s="57"/>
      <c r="D27" s="57"/>
      <c r="E27" s="918">
        <v>-8024.1099999999551</v>
      </c>
      <c r="F27" s="118"/>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24.95" customHeight="1">
      <c r="B28" s="896">
        <f>+'GGR1'!B28</f>
        <v>43363</v>
      </c>
      <c r="C28" s="57"/>
      <c r="D28" s="57"/>
      <c r="E28" s="918">
        <v>11009.30000000001</v>
      </c>
      <c r="F28" s="118"/>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24.95" customHeight="1">
      <c r="B29" s="896">
        <f>+'GGR1'!B29</f>
        <v>43364</v>
      </c>
      <c r="C29" s="57"/>
      <c r="D29" s="57"/>
      <c r="E29" s="918">
        <v>60153.389999999927</v>
      </c>
      <c r="F29" s="118"/>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24.95" customHeight="1">
      <c r="B30" s="896">
        <f>+'GGR1'!B30</f>
        <v>43365</v>
      </c>
      <c r="C30" s="57"/>
      <c r="D30" s="57"/>
      <c r="E30" s="918">
        <v>71777.009999999922</v>
      </c>
      <c r="F30" s="118"/>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24.95" customHeight="1">
      <c r="B31" s="896">
        <f>+'GGR1'!B31</f>
        <v>43366</v>
      </c>
      <c r="C31" s="57"/>
      <c r="D31" s="57"/>
      <c r="E31" s="918">
        <v>-36084.650000000096</v>
      </c>
      <c r="F31" s="118"/>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24.95" customHeight="1">
      <c r="B32" s="896">
        <f>+'GGR1'!B32</f>
        <v>43367</v>
      </c>
      <c r="C32" s="57"/>
      <c r="D32" s="57"/>
      <c r="E32" s="918">
        <v>6417.6800000000148</v>
      </c>
      <c r="F32" s="118"/>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2:56" ht="24.95" customHeight="1">
      <c r="B33" s="896">
        <f>+'GGR1'!B33</f>
        <v>43368</v>
      </c>
      <c r="C33" s="57"/>
      <c r="D33" s="57"/>
      <c r="E33" s="918">
        <v>39874.120000000003</v>
      </c>
      <c r="F33" s="118"/>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2:56" ht="24.95" customHeight="1">
      <c r="B34" s="896">
        <f>+'GGR1'!B34</f>
        <v>43369</v>
      </c>
      <c r="C34" s="57"/>
      <c r="D34" s="57"/>
      <c r="E34" s="918">
        <v>47914.210000000014</v>
      </c>
      <c r="F34" s="118"/>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2:56" ht="24.95" customHeight="1">
      <c r="B35" s="896">
        <f>+'GGR1'!B35</f>
        <v>43370</v>
      </c>
      <c r="C35" s="57"/>
      <c r="D35" s="57"/>
      <c r="E35" s="918">
        <v>38313.730000000025</v>
      </c>
      <c r="F35" s="118"/>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2:56" ht="24.95" customHeight="1">
      <c r="B36" s="896">
        <f>+'GGR1'!B36</f>
        <v>43371</v>
      </c>
      <c r="C36" s="57"/>
      <c r="D36" s="57"/>
      <c r="E36" s="918">
        <v>1371877.53</v>
      </c>
      <c r="F36" s="118"/>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2:56" ht="24.95" customHeight="1">
      <c r="B37" s="896">
        <f>+'GGR1'!B37</f>
        <v>43372</v>
      </c>
      <c r="C37" s="57"/>
      <c r="D37" s="57"/>
      <c r="E37" s="918">
        <v>-38456.989999999962</v>
      </c>
      <c r="F37" s="118"/>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2:56" ht="24.95" customHeight="1">
      <c r="B38" s="896">
        <f>+'GGR1'!B38</f>
        <v>43373</v>
      </c>
      <c r="C38" s="57"/>
      <c r="D38" s="120"/>
      <c r="E38" s="918">
        <v>624942.35</v>
      </c>
      <c r="F38" s="118"/>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2:56" s="75" customFormat="1" ht="24.95" customHeight="1">
      <c r="B39" s="896">
        <f>+'GGR1'!B39</f>
        <v>43374</v>
      </c>
      <c r="C39" s="120"/>
      <c r="D39" s="120"/>
      <c r="E39" s="918"/>
      <c r="F39" s="118"/>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row>
    <row r="40" spans="2:56" s="75" customFormat="1" ht="24.95" customHeight="1">
      <c r="B40" s="939" t="s">
        <v>37</v>
      </c>
      <c r="C40" s="120"/>
      <c r="D40" s="120"/>
      <c r="E40" s="918"/>
      <c r="F40" s="118"/>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row>
    <row r="41" spans="2:56" s="75" customFormat="1" ht="24.95" customHeight="1">
      <c r="B41" s="52"/>
      <c r="C41" s="120"/>
      <c r="D41" s="120"/>
      <c r="E41" s="919"/>
      <c r="F41" s="118"/>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row>
    <row r="42" spans="2:56" s="75" customFormat="1" ht="15" customHeight="1">
      <c r="B42" s="52"/>
      <c r="C42" s="52"/>
      <c r="D42" s="52"/>
      <c r="E42" s="430"/>
      <c r="F42" s="118"/>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row>
    <row r="43" spans="2:56" ht="24.95" hidden="1" customHeight="1">
      <c r="B43" s="121"/>
      <c r="C43" s="122"/>
      <c r="D43" s="122"/>
      <c r="E43" s="431"/>
      <c r="F43" s="116"/>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row>
    <row r="44" spans="2:56" ht="17.45" hidden="1" customHeight="1">
      <c r="B44" s="124"/>
      <c r="C44" s="125"/>
      <c r="D44" s="125"/>
      <c r="E44" s="432"/>
      <c r="F44" s="127"/>
    </row>
    <row r="45" spans="2:56" ht="17.45" hidden="1" customHeight="1">
      <c r="B45" s="124"/>
      <c r="C45" s="125"/>
      <c r="D45" s="125"/>
      <c r="E45" s="432"/>
      <c r="F45" s="127"/>
    </row>
    <row r="46" spans="2:56" ht="17.45" hidden="1" customHeight="1">
      <c r="B46" s="124"/>
      <c r="C46" s="125"/>
      <c r="D46" s="125"/>
      <c r="E46" s="432"/>
      <c r="F46" s="127"/>
    </row>
    <row r="47" spans="2:56" ht="12" customHeight="1">
      <c r="B47" s="66"/>
      <c r="C47" s="66"/>
      <c r="D47" s="66"/>
      <c r="E47" s="402"/>
      <c r="F47" s="111"/>
      <c r="L47" s="42"/>
    </row>
    <row r="48" spans="2:56" ht="24.95" customHeight="1">
      <c r="B48" s="158" t="s">
        <v>24</v>
      </c>
      <c r="C48" s="292">
        <f>SUM(C43)</f>
        <v>0</v>
      </c>
      <c r="D48" s="292"/>
      <c r="E48" s="433">
        <f>SUM(E9:E41)</f>
        <v>2729191.67</v>
      </c>
      <c r="F48" s="99"/>
      <c r="G48" s="42"/>
      <c r="L48" s="42"/>
    </row>
    <row r="49" spans="1:12" ht="12" customHeight="1">
      <c r="B49" s="46"/>
      <c r="C49" s="46"/>
      <c r="D49" s="46"/>
      <c r="E49" s="434"/>
      <c r="F49" s="112"/>
      <c r="L49" s="42"/>
    </row>
    <row r="50" spans="1:12" ht="24.95" customHeight="1"/>
    <row r="51" spans="1:12" ht="24.95" customHeight="1">
      <c r="A51" s="74" t="s">
        <v>214</v>
      </c>
      <c r="L51" s="42"/>
    </row>
    <row r="52" spans="1:12" ht="24.95" customHeight="1">
      <c r="A52" s="206" t="s">
        <v>235</v>
      </c>
    </row>
    <row r="53" spans="1:12" ht="24.95" customHeight="1">
      <c r="A53" s="206"/>
      <c r="C53" s="128"/>
      <c r="D53" s="128"/>
    </row>
    <row r="54" spans="1:12" ht="24.95" customHeight="1">
      <c r="C54" s="128"/>
      <c r="D54" s="128"/>
    </row>
  </sheetData>
  <phoneticPr fontId="14" type="noConversion"/>
  <printOptions horizontalCentered="1"/>
  <pageMargins left="0.74803149606299213" right="0.55118110236220474" top="0.19685039370078741" bottom="0.19685039370078741" header="0.11811023622047245" footer="0.11811023622047245"/>
  <pageSetup paperSize="9" scale="77"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D54"/>
  <sheetViews>
    <sheetView workbookViewId="0">
      <pane xSplit="1" ySplit="6" topLeftCell="B10" activePane="bottomRight" state="frozen"/>
      <selection activeCell="I35" sqref="I35"/>
      <selection pane="topRight" activeCell="I35" sqref="I35"/>
      <selection pane="bottomLeft" activeCell="I35" sqref="I35"/>
      <selection pane="bottomRight" activeCell="C15" sqref="C15"/>
    </sheetView>
  </sheetViews>
  <sheetFormatPr defaultRowHeight="12.75"/>
  <cols>
    <col min="1" max="1" width="15.7109375" customWidth="1"/>
    <col min="2" max="2" width="21.28515625" customWidth="1"/>
    <col min="3" max="3" width="20.7109375" customWidth="1"/>
    <col min="4" max="4" width="22.85546875" customWidth="1"/>
    <col min="5" max="5" width="23.28515625" customWidth="1"/>
    <col min="6" max="6" width="15.7109375" customWidth="1"/>
    <col min="8" max="8" width="4.42578125" style="129" customWidth="1"/>
    <col min="9" max="9" width="1.5703125" style="129" customWidth="1"/>
    <col min="10" max="10" width="4.7109375" customWidth="1"/>
    <col min="11" max="11" width="4.42578125" customWidth="1"/>
    <col min="12" max="12" width="23" customWidth="1"/>
  </cols>
  <sheetData>
    <row r="1" spans="1:50">
      <c r="F1" s="76" t="s">
        <v>204</v>
      </c>
    </row>
    <row r="2" spans="1:50" ht="18.75" customHeight="1">
      <c r="A2" s="44" t="s">
        <v>267</v>
      </c>
      <c r="B2" s="37"/>
      <c r="C2" s="37"/>
      <c r="D2" s="37"/>
      <c r="E2" s="346"/>
      <c r="F2" s="346"/>
      <c r="G2" s="206"/>
      <c r="H2" s="351"/>
    </row>
    <row r="3" spans="1:50" ht="18.75" customHeight="1">
      <c r="A3" s="44" t="str">
        <f>+'GGR1'!B4</f>
        <v>FOR  THE  MONTH  ENDED :   30 September  2018</v>
      </c>
      <c r="B3" s="37"/>
      <c r="C3" s="37"/>
      <c r="D3" s="37"/>
      <c r="E3" s="346"/>
      <c r="F3" s="346"/>
      <c r="G3" s="206"/>
      <c r="H3" s="351"/>
    </row>
    <row r="4" spans="1:50">
      <c r="E4" s="348"/>
      <c r="F4" s="348"/>
      <c r="G4" s="206"/>
      <c r="H4" s="351"/>
    </row>
    <row r="5" spans="1:50" ht="18" customHeight="1">
      <c r="A5" s="47"/>
      <c r="B5" s="107" t="s">
        <v>40</v>
      </c>
      <c r="C5" s="107" t="s">
        <v>41</v>
      </c>
      <c r="D5" s="107"/>
      <c r="E5" s="107" t="s">
        <v>42</v>
      </c>
      <c r="F5" s="888"/>
    </row>
    <row r="6" spans="1:50" ht="18" customHeight="1">
      <c r="A6" s="130" t="s">
        <v>22</v>
      </c>
      <c r="B6" s="130" t="s">
        <v>43</v>
      </c>
      <c r="C6" s="130" t="s">
        <v>43</v>
      </c>
      <c r="D6" s="130"/>
      <c r="E6" s="130" t="s">
        <v>44</v>
      </c>
      <c r="F6" s="130"/>
    </row>
    <row r="7" spans="1:50" ht="15" customHeight="1">
      <c r="A7" s="4"/>
      <c r="B7" s="85"/>
      <c r="C7" s="108"/>
      <c r="D7" s="108"/>
      <c r="E7" s="4"/>
      <c r="F7" s="4"/>
      <c r="H7"/>
      <c r="I7"/>
    </row>
    <row r="8" spans="1:50" ht="24" customHeight="1">
      <c r="A8" s="296">
        <f>+'GGR1'!B9</f>
        <v>43344</v>
      </c>
      <c r="B8" s="329">
        <f>GGR7A!B8+GGR7B!B8</f>
        <v>6406079.5700000003</v>
      </c>
      <c r="C8" s="329">
        <f>GGR7A!C8+GGR7B!D8</f>
        <v>33757013.939999998</v>
      </c>
      <c r="D8" s="330"/>
      <c r="E8" s="55">
        <f t="shared" ref="E8:E16" si="0">B8+C8</f>
        <v>40163093.509999998</v>
      </c>
      <c r="F8" s="4"/>
      <c r="H8"/>
      <c r="I8"/>
    </row>
    <row r="9" spans="1:50" ht="24" customHeight="1">
      <c r="A9" s="296">
        <f>+'GGR1'!B10</f>
        <v>43345</v>
      </c>
      <c r="B9" s="329">
        <f>GGR7A!B9+GGR7B!B9</f>
        <v>1420750</v>
      </c>
      <c r="C9" s="329">
        <f>GGR7A!C9+GGR7B!D9</f>
        <v>4258000</v>
      </c>
      <c r="D9" s="330"/>
      <c r="E9" s="55">
        <f t="shared" si="0"/>
        <v>5678750</v>
      </c>
      <c r="F9" s="4"/>
      <c r="H9"/>
      <c r="I9"/>
    </row>
    <row r="10" spans="1:50" ht="24" customHeight="1">
      <c r="A10" s="296">
        <f>+'GGR1'!B11</f>
        <v>43346</v>
      </c>
      <c r="B10" s="329">
        <f>GGR7A!B10+GGR7B!B10</f>
        <v>3238475</v>
      </c>
      <c r="C10" s="329">
        <f>GGR7A!C10+GGR7B!D10</f>
        <v>11135300</v>
      </c>
      <c r="D10" s="331"/>
      <c r="E10" s="55">
        <f t="shared" si="0"/>
        <v>14373775</v>
      </c>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24" customHeight="1">
      <c r="A11" s="296">
        <f>+'GGR1'!B12</f>
        <v>43347</v>
      </c>
      <c r="B11" s="329">
        <f>GGR7A!B11+GGR7B!B11</f>
        <v>3558400</v>
      </c>
      <c r="C11" s="329">
        <f>GGR7A!C11+GGR7B!D11</f>
        <v>1689300</v>
      </c>
      <c r="D11" s="331"/>
      <c r="E11" s="55">
        <f t="shared" si="0"/>
        <v>5247700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24" customHeight="1">
      <c r="A12" s="296">
        <f>+'GGR1'!B13</f>
        <v>43348</v>
      </c>
      <c r="B12" s="329">
        <f>GGR7A!B12+GGR7B!B12</f>
        <v>474300</v>
      </c>
      <c r="C12" s="329">
        <f>GGR7A!C12+GGR7B!D12</f>
        <v>425000</v>
      </c>
      <c r="D12" s="331"/>
      <c r="E12" s="55">
        <f t="shared" si="0"/>
        <v>899300</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24" customHeight="1">
      <c r="A13" s="296">
        <f>+'GGR1'!B14</f>
        <v>43349</v>
      </c>
      <c r="B13" s="329">
        <f>GGR7A!B13+GGR7B!B13</f>
        <v>1515460</v>
      </c>
      <c r="C13" s="329">
        <f>GGR7A!C13+GGR7B!D13</f>
        <v>1403716.33</v>
      </c>
      <c r="D13" s="331"/>
      <c r="E13" s="55">
        <f t="shared" si="0"/>
        <v>2919176.33</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24" customHeight="1">
      <c r="A14" s="296">
        <f>+'GGR1'!B15</f>
        <v>43350</v>
      </c>
      <c r="B14" s="329">
        <f>GGR7A!B14+GGR7B!B14</f>
        <v>3813895</v>
      </c>
      <c r="C14" s="329">
        <f>GGR7A!C14+GGR7B!D14</f>
        <v>400000</v>
      </c>
      <c r="D14" s="331"/>
      <c r="E14" s="55">
        <f t="shared" si="0"/>
        <v>4213895</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24" customHeight="1">
      <c r="A15" s="296">
        <f>+'GGR1'!B16</f>
        <v>43351</v>
      </c>
      <c r="B15" s="329">
        <f>GGR7A!B15+GGR7B!B15</f>
        <v>1182005</v>
      </c>
      <c r="C15" s="329">
        <f>GGR7A!C15+GGR7B!D15</f>
        <v>403100</v>
      </c>
      <c r="D15" s="331"/>
      <c r="E15" s="55">
        <f t="shared" si="0"/>
        <v>1585105</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24" customHeight="1">
      <c r="A16" s="296">
        <f>+'GGR1'!B17</f>
        <v>43352</v>
      </c>
      <c r="B16" s="329">
        <f>GGR7A!B16+GGR7B!B16</f>
        <v>1439600</v>
      </c>
      <c r="C16" s="329">
        <f>GGR7A!C16+GGR7B!D16</f>
        <v>200000</v>
      </c>
      <c r="D16" s="331"/>
      <c r="E16" s="55">
        <f t="shared" si="0"/>
        <v>1639600</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24" customHeight="1">
      <c r="A17" s="296">
        <f>+'GGR1'!B18</f>
        <v>43353</v>
      </c>
      <c r="B17" s="329">
        <f>GGR7A!B17+GGR7B!B17</f>
        <v>2890000</v>
      </c>
      <c r="C17" s="329">
        <f>GGR7A!C17+GGR7B!D17</f>
        <v>0</v>
      </c>
      <c r="D17" s="331"/>
      <c r="E17" s="55">
        <f>B17+C17</f>
        <v>2890000</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24" customHeight="1">
      <c r="A18" s="296">
        <f>+'GGR1'!B19</f>
        <v>43354</v>
      </c>
      <c r="B18" s="329">
        <f>GGR7A!B18+GGR7B!B18</f>
        <v>3292300</v>
      </c>
      <c r="C18" s="329">
        <f>GGR7A!C18+GGR7B!D18</f>
        <v>219200</v>
      </c>
      <c r="D18" s="331"/>
      <c r="E18" s="55">
        <f t="shared" ref="E18:E39" si="1">B18+C18</f>
        <v>3511500</v>
      </c>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24" customHeight="1">
      <c r="A19" s="296">
        <f>+'GGR1'!B20</f>
        <v>43355</v>
      </c>
      <c r="B19" s="329">
        <f>GGR7A!B19+GGR7B!B19</f>
        <v>5535250</v>
      </c>
      <c r="C19" s="329">
        <f>GGR7A!C19+GGR7B!D19</f>
        <v>4793448.53</v>
      </c>
      <c r="D19" s="331"/>
      <c r="E19" s="55">
        <f t="shared" si="1"/>
        <v>10328698.530000001</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24" customHeight="1">
      <c r="A20" s="296">
        <f>+'GGR1'!B21</f>
        <v>43356</v>
      </c>
      <c r="B20" s="329">
        <f>GGR7A!B20+GGR7B!B20</f>
        <v>5226250</v>
      </c>
      <c r="C20" s="329">
        <f>GGR7A!C20+GGR7B!D20</f>
        <v>1119200</v>
      </c>
      <c r="D20" s="331"/>
      <c r="E20" s="55">
        <f t="shared" si="1"/>
        <v>6345450</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24" customHeight="1">
      <c r="A21" s="296">
        <f>+'GGR1'!B22</f>
        <v>43357</v>
      </c>
      <c r="B21" s="329">
        <f>GGR7A!B21+GGR7B!B21</f>
        <v>1527000</v>
      </c>
      <c r="C21" s="932">
        <f>GGR7A!C21+GGR7B!D21</f>
        <v>13350000</v>
      </c>
      <c r="D21" s="331"/>
      <c r="E21" s="55">
        <f t="shared" si="1"/>
        <v>14877000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24" customHeight="1">
      <c r="A22" s="296">
        <f>+'GGR1'!B23</f>
        <v>43358</v>
      </c>
      <c r="B22" s="329">
        <f>GGR7A!B22+GGR7B!B22</f>
        <v>1495950</v>
      </c>
      <c r="C22" s="329">
        <f>GGR7A!C22+GGR7B!D22</f>
        <v>410000</v>
      </c>
      <c r="D22" s="331"/>
      <c r="E22" s="55">
        <f t="shared" si="1"/>
        <v>1905950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24" customHeight="1">
      <c r="A23" s="296">
        <f>+'GGR1'!B24</f>
        <v>43359</v>
      </c>
      <c r="B23" s="329">
        <f>GGR7A!B23+GGR7B!B23</f>
        <v>2637695</v>
      </c>
      <c r="C23" s="329">
        <f>GGR7A!C23+GGR7B!D23</f>
        <v>100000</v>
      </c>
      <c r="D23" s="331"/>
      <c r="E23" s="55">
        <f t="shared" si="1"/>
        <v>2737695</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24" customHeight="1">
      <c r="A24" s="296">
        <f>+'GGR1'!B25</f>
        <v>43360</v>
      </c>
      <c r="B24" s="329">
        <f>GGR7A!B24+GGR7B!B24</f>
        <v>773570</v>
      </c>
      <c r="C24" s="329">
        <f>GGR7A!C24+GGR7B!D24</f>
        <v>0</v>
      </c>
      <c r="D24" s="331"/>
      <c r="E24" s="55">
        <f t="shared" si="1"/>
        <v>773570</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24" customHeight="1">
      <c r="A25" s="296">
        <f>+'GGR1'!B26</f>
        <v>43361</v>
      </c>
      <c r="B25" s="329">
        <f>GGR7A!B25+GGR7B!B25</f>
        <v>2420300</v>
      </c>
      <c r="C25" s="329">
        <f>GGR7A!C25+GGR7B!D25</f>
        <v>624300</v>
      </c>
      <c r="D25" s="331"/>
      <c r="E25" s="55">
        <f t="shared" si="1"/>
        <v>3044600</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24" customHeight="1">
      <c r="A26" s="296">
        <f>+'GGR1'!B27</f>
        <v>43362</v>
      </c>
      <c r="B26" s="329">
        <f>GGR7A!B26+GGR7B!B26</f>
        <v>1233795</v>
      </c>
      <c r="C26" s="329">
        <f>GGR7A!C26+GGR7B!D26</f>
        <v>660000</v>
      </c>
      <c r="D26" s="331"/>
      <c r="E26" s="55">
        <f t="shared" si="1"/>
        <v>1893795</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24" customHeight="1">
      <c r="A27" s="296">
        <f>+'GGR1'!B28</f>
        <v>43363</v>
      </c>
      <c r="B27" s="329">
        <f>GGR7A!B27+GGR7B!B27</f>
        <v>1557215</v>
      </c>
      <c r="C27" s="329">
        <f>GGR7A!C27+GGR7B!D27</f>
        <v>700000</v>
      </c>
      <c r="D27" s="331"/>
      <c r="E27" s="55">
        <f t="shared" si="1"/>
        <v>2257215</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24" customHeight="1">
      <c r="A28" s="296">
        <f>+'GGR1'!B29</f>
        <v>43364</v>
      </c>
      <c r="B28" s="329">
        <f>GGR7A!B28+GGR7B!B28</f>
        <v>1953005</v>
      </c>
      <c r="C28" s="329">
        <f>GGR7A!C28+GGR7B!D28</f>
        <v>5227000</v>
      </c>
      <c r="D28" s="331"/>
      <c r="E28" s="55">
        <f t="shared" si="1"/>
        <v>7180005</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24" customHeight="1">
      <c r="A29" s="296">
        <f>+'GGR1'!B30</f>
        <v>43365</v>
      </c>
      <c r="B29" s="329">
        <f>GGR7A!B29+GGR7B!B29</f>
        <v>3460185</v>
      </c>
      <c r="C29" s="329">
        <f>GGR7A!C29+GGR7B!D29</f>
        <v>1372500</v>
      </c>
      <c r="D29" s="331"/>
      <c r="E29" s="55">
        <f t="shared" si="1"/>
        <v>4832685</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24" customHeight="1">
      <c r="A30" s="296">
        <f>+'GGR1'!B31</f>
        <v>43366</v>
      </c>
      <c r="B30" s="329">
        <f>GGR7A!B30+GGR7B!B30</f>
        <v>1990430</v>
      </c>
      <c r="C30" s="329">
        <f>GGR7A!C30+GGR7B!D30</f>
        <v>400000</v>
      </c>
      <c r="D30" s="331"/>
      <c r="E30" s="55">
        <f t="shared" si="1"/>
        <v>2390430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24" customHeight="1">
      <c r="A31" s="296">
        <f>+'GGR1'!B32</f>
        <v>43367</v>
      </c>
      <c r="B31" s="329">
        <f>GGR7A!B31+GGR7B!B31</f>
        <v>2895000</v>
      </c>
      <c r="C31" s="329">
        <f>GGR7A!C31+GGR7B!D31</f>
        <v>1011145.1699999999</v>
      </c>
      <c r="D31" s="331"/>
      <c r="E31" s="55">
        <f t="shared" si="1"/>
        <v>3906145.17</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24" customHeight="1">
      <c r="A32" s="296">
        <f>+'GGR1'!B33</f>
        <v>43368</v>
      </c>
      <c r="B32" s="329">
        <f>GGR7A!B32+GGR7B!B32</f>
        <v>3331180</v>
      </c>
      <c r="C32" s="329">
        <f>GGR7A!C32+GGR7B!D32</f>
        <v>252000</v>
      </c>
      <c r="D32" s="331"/>
      <c r="E32" s="55">
        <f t="shared" si="1"/>
        <v>3583180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6" ht="24" customHeight="1">
      <c r="A33" s="296">
        <f>+'GGR1'!B34</f>
        <v>43369</v>
      </c>
      <c r="B33" s="329">
        <f>GGR7A!B33+GGR7B!B33</f>
        <v>2170300</v>
      </c>
      <c r="C33" s="329">
        <f>GGR7A!C33+GGR7B!D33</f>
        <v>111000</v>
      </c>
      <c r="D33" s="331"/>
      <c r="E33" s="55">
        <f t="shared" si="1"/>
        <v>2281300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6" ht="24" customHeight="1">
      <c r="A34" s="296">
        <f>+'GGR1'!B35</f>
        <v>43370</v>
      </c>
      <c r="B34" s="329">
        <f>GGR7A!B34+GGR7B!B34</f>
        <v>1522400</v>
      </c>
      <c r="C34" s="329">
        <f>GGR7A!C34+GGR7B!D34</f>
        <v>2629000</v>
      </c>
      <c r="D34" s="331"/>
      <c r="E34" s="55">
        <f t="shared" si="1"/>
        <v>4151400</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6" ht="24" customHeight="1">
      <c r="A35" s="296">
        <f>+'GGR1'!B36</f>
        <v>43371</v>
      </c>
      <c r="B35" s="329">
        <f>GGR7A!B35+GGR7B!B35</f>
        <v>2100450</v>
      </c>
      <c r="C35" s="329">
        <f>GGR7A!C35+GGR7B!D35</f>
        <v>831919.61</v>
      </c>
      <c r="D35" s="331"/>
      <c r="E35" s="55">
        <f t="shared" si="1"/>
        <v>2932369.61</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6" ht="24" customHeight="1">
      <c r="A36" s="296">
        <f>+'GGR1'!B37</f>
        <v>43372</v>
      </c>
      <c r="B36" s="329">
        <f>GGR7A!B36+GGR7B!B36</f>
        <v>3078570</v>
      </c>
      <c r="C36" s="329">
        <f>GGR7A!C36+GGR7B!D36</f>
        <v>1270000</v>
      </c>
      <c r="D36" s="331"/>
      <c r="E36" s="55">
        <f t="shared" si="1"/>
        <v>4348570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6" ht="24" customHeight="1">
      <c r="A37" s="296">
        <f>+'GGR1'!B38</f>
        <v>43373</v>
      </c>
      <c r="B37" s="329">
        <f>GGR7A!B37+GGR7B!B37</f>
        <v>2130185</v>
      </c>
      <c r="C37" s="329">
        <f>GGR7A!C37+GGR7B!D37</f>
        <v>230000</v>
      </c>
      <c r="D37" s="331"/>
      <c r="E37" s="55">
        <f t="shared" si="1"/>
        <v>2360185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6" s="75" customFormat="1" ht="24" customHeight="1" thickBot="1">
      <c r="A38" s="296">
        <f>+'GGR1'!B39</f>
        <v>43374</v>
      </c>
      <c r="B38" s="329">
        <f>GGR7A!B38+GGR7B!B38</f>
        <v>0</v>
      </c>
      <c r="C38" s="329">
        <f>GGR7A!C38+GGR7B!D38</f>
        <v>0</v>
      </c>
      <c r="D38" s="323"/>
      <c r="E38" s="55">
        <f t="shared" si="1"/>
        <v>0</v>
      </c>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row>
    <row r="39" spans="1:56" ht="24" customHeight="1" thickBot="1">
      <c r="A39" s="408" t="s">
        <v>37</v>
      </c>
      <c r="B39" s="329">
        <f>GGR7A!B39+GGR7B!B39</f>
        <v>0</v>
      </c>
      <c r="C39" s="329">
        <f>GGR7A!C39+GGR7B!D39</f>
        <v>0</v>
      </c>
      <c r="D39" s="323"/>
      <c r="E39" s="55">
        <f t="shared" si="1"/>
        <v>0</v>
      </c>
      <c r="F39" s="55"/>
      <c r="G39" s="133"/>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row>
    <row r="40" spans="1:56" ht="9.9499999999999993" customHeight="1">
      <c r="A40" s="59"/>
      <c r="B40" s="132"/>
      <c r="C40" s="55"/>
      <c r="D40" s="55"/>
      <c r="E40" s="55"/>
      <c r="F40" s="55"/>
      <c r="G40" s="133"/>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row>
    <row r="41" spans="1:56" ht="9.9499999999999993" customHeight="1">
      <c r="A41" s="134"/>
      <c r="B41" s="66"/>
      <c r="C41" s="66"/>
      <c r="D41" s="66"/>
      <c r="E41" s="66"/>
      <c r="F41" s="66"/>
      <c r="G41" s="129"/>
    </row>
    <row r="42" spans="1:56" ht="24.95" customHeight="1">
      <c r="A42" s="53" t="s">
        <v>24</v>
      </c>
      <c r="B42" s="135">
        <f>SUM(B8:B41)</f>
        <v>76269994.569999993</v>
      </c>
      <c r="C42" s="135">
        <f>SUM(C8:C41)</f>
        <v>88982143.579999998</v>
      </c>
      <c r="D42" s="135"/>
      <c r="E42" s="136">
        <f>SUM(E7:E39)</f>
        <v>165252138.15000001</v>
      </c>
      <c r="F42" s="100"/>
      <c r="G42" s="129"/>
    </row>
    <row r="43" spans="1:56" ht="9.9499999999999993" customHeight="1">
      <c r="A43" s="46"/>
      <c r="B43" s="46"/>
      <c r="C43" s="46"/>
      <c r="D43" s="46"/>
      <c r="E43" s="46"/>
      <c r="F43" s="46"/>
      <c r="G43" s="129"/>
    </row>
    <row r="44" spans="1:56" ht="24.95" customHeight="1">
      <c r="A44" s="322"/>
      <c r="B44" s="8"/>
      <c r="C44" s="8"/>
      <c r="G44" s="129"/>
    </row>
    <row r="45" spans="1:56" ht="24.95" customHeight="1">
      <c r="B45" s="138"/>
      <c r="G45" s="129"/>
    </row>
    <row r="46" spans="1:56" ht="22.5" customHeight="1">
      <c r="G46" s="129"/>
    </row>
    <row r="47" spans="1:56" ht="24.95" customHeight="1">
      <c r="B47" s="74" t="s">
        <v>45</v>
      </c>
    </row>
    <row r="48" spans="1:56" ht="7.5" customHeight="1"/>
    <row r="50" spans="1:12">
      <c r="L50" s="129"/>
    </row>
    <row r="51" spans="1:12">
      <c r="L51" s="129"/>
    </row>
    <row r="53" spans="1:12">
      <c r="A53" s="206"/>
    </row>
    <row r="54" spans="1:12">
      <c r="I54" s="129">
        <v>1604133.52</v>
      </c>
    </row>
  </sheetData>
  <phoneticPr fontId="14" type="noConversion"/>
  <printOptions horizontalCentered="1"/>
  <pageMargins left="0.74803149606299213" right="0.55118110236220474" top="0.19685039370078741" bottom="0.19685039370078741" header="0.11811023622047245" footer="0.11811023622047245"/>
  <pageSetup paperSize="9" scale="75"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D54"/>
  <sheetViews>
    <sheetView workbookViewId="0">
      <selection activeCell="B8" sqref="B8:C37"/>
    </sheetView>
  </sheetViews>
  <sheetFormatPr defaultRowHeight="12.75"/>
  <cols>
    <col min="1" max="1" width="15.7109375" customWidth="1"/>
    <col min="2" max="2" width="21.28515625" style="372" customWidth="1"/>
    <col min="3" max="3" width="20.7109375" style="372" customWidth="1"/>
    <col min="4" max="4" width="22.85546875" customWidth="1"/>
    <col min="5" max="5" width="23.28515625" customWidth="1"/>
    <col min="6" max="6" width="15.7109375" customWidth="1"/>
    <col min="8" max="8" width="4.42578125" style="129" customWidth="1"/>
    <col min="9" max="9" width="1.5703125" style="129" customWidth="1"/>
    <col min="10" max="10" width="4.7109375" customWidth="1"/>
    <col min="11" max="11" width="4.42578125" customWidth="1"/>
    <col min="12" max="12" width="23" customWidth="1"/>
  </cols>
  <sheetData>
    <row r="1" spans="1:50">
      <c r="F1" s="328" t="s">
        <v>241</v>
      </c>
    </row>
    <row r="2" spans="1:50" ht="18.75" customHeight="1">
      <c r="A2" s="953" t="s">
        <v>244</v>
      </c>
      <c r="B2" s="953"/>
      <c r="C2" s="953"/>
      <c r="D2" s="953"/>
      <c r="E2" s="953"/>
      <c r="F2" s="953"/>
      <c r="G2" s="206"/>
      <c r="H2" s="351"/>
    </row>
    <row r="3" spans="1:50" ht="18.75" customHeight="1">
      <c r="A3" s="953" t="str">
        <f>+'GGR1'!B4</f>
        <v>FOR  THE  MONTH  ENDED :   30 September  2018</v>
      </c>
      <c r="B3" s="953"/>
      <c r="C3" s="953"/>
      <c r="D3" s="953"/>
      <c r="E3" s="953"/>
      <c r="F3" s="953"/>
      <c r="G3" s="206"/>
      <c r="H3" s="351"/>
    </row>
    <row r="4" spans="1:50">
      <c r="E4" s="348"/>
      <c r="F4" s="348"/>
      <c r="G4" s="206"/>
      <c r="H4" s="351"/>
    </row>
    <row r="5" spans="1:50" ht="18" customHeight="1">
      <c r="A5" s="370" t="s">
        <v>22</v>
      </c>
      <c r="B5" s="370" t="s">
        <v>242</v>
      </c>
      <c r="C5" s="370" t="s">
        <v>243</v>
      </c>
      <c r="D5" s="107"/>
      <c r="E5" s="107" t="s">
        <v>42</v>
      </c>
      <c r="F5" s="888"/>
    </row>
    <row r="6" spans="1:50" ht="18" customHeight="1">
      <c r="A6" s="50"/>
      <c r="B6" s="371" t="s">
        <v>43</v>
      </c>
      <c r="C6" s="371" t="s">
        <v>43</v>
      </c>
      <c r="D6" s="130"/>
      <c r="E6" s="130" t="s">
        <v>44</v>
      </c>
      <c r="F6" s="130"/>
    </row>
    <row r="7" spans="1:50" ht="15" customHeight="1">
      <c r="A7" s="4"/>
      <c r="B7" s="373"/>
      <c r="C7" s="374"/>
      <c r="D7" s="108"/>
      <c r="E7" s="4"/>
      <c r="F7" s="4"/>
      <c r="H7"/>
      <c r="I7"/>
    </row>
    <row r="8" spans="1:50" ht="24" customHeight="1">
      <c r="A8" s="296">
        <f>+'GGR1'!B9</f>
        <v>43344</v>
      </c>
      <c r="B8" s="918">
        <v>3394805</v>
      </c>
      <c r="C8" s="918">
        <v>28443000</v>
      </c>
      <c r="D8" s="108"/>
      <c r="E8" s="55">
        <f t="shared" ref="E8:E16" si="0">B8+C8</f>
        <v>31837805</v>
      </c>
      <c r="F8" s="4"/>
      <c r="H8"/>
      <c r="I8"/>
    </row>
    <row r="9" spans="1:50" ht="24" customHeight="1">
      <c r="A9" s="296">
        <f>+'GGR1'!B10</f>
        <v>43345</v>
      </c>
      <c r="B9" s="918">
        <v>1420750</v>
      </c>
      <c r="C9" s="918">
        <v>4258000</v>
      </c>
      <c r="D9" s="108"/>
      <c r="E9" s="55">
        <f t="shared" si="0"/>
        <v>5678750</v>
      </c>
      <c r="F9" s="4"/>
      <c r="H9"/>
      <c r="I9"/>
    </row>
    <row r="10" spans="1:50" ht="24" customHeight="1">
      <c r="A10" s="296">
        <f>+'GGR1'!B11</f>
        <v>43346</v>
      </c>
      <c r="B10" s="918">
        <v>3238475</v>
      </c>
      <c r="C10" s="918">
        <v>11135300</v>
      </c>
      <c r="D10" s="55"/>
      <c r="E10" s="55">
        <f t="shared" si="0"/>
        <v>14373775</v>
      </c>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row>
    <row r="11" spans="1:50" ht="24" customHeight="1">
      <c r="A11" s="296">
        <f>+'GGR1'!B12</f>
        <v>43347</v>
      </c>
      <c r="B11" s="918">
        <v>3558400</v>
      </c>
      <c r="C11" s="918">
        <v>1689300</v>
      </c>
      <c r="D11" s="55"/>
      <c r="E11" s="55">
        <f t="shared" si="0"/>
        <v>5247700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ht="24" customHeight="1">
      <c r="A12" s="296">
        <f>+'GGR1'!B13</f>
        <v>43348</v>
      </c>
      <c r="B12" s="918">
        <v>474300</v>
      </c>
      <c r="C12" s="918">
        <v>425000</v>
      </c>
      <c r="D12" s="55"/>
      <c r="E12" s="55">
        <f t="shared" si="0"/>
        <v>899300</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row>
    <row r="13" spans="1:50" ht="24" customHeight="1">
      <c r="A13" s="296">
        <f>+'GGR1'!B14</f>
        <v>43349</v>
      </c>
      <c r="B13" s="918">
        <v>1515460</v>
      </c>
      <c r="C13" s="918">
        <v>517600</v>
      </c>
      <c r="D13" s="55"/>
      <c r="E13" s="55">
        <f t="shared" si="0"/>
        <v>2033060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row>
    <row r="14" spans="1:50" ht="24" customHeight="1">
      <c r="A14" s="296">
        <f>+'GGR1'!B15</f>
        <v>43350</v>
      </c>
      <c r="B14" s="918">
        <v>3813895</v>
      </c>
      <c r="C14" s="918">
        <v>400000</v>
      </c>
      <c r="D14" s="55"/>
      <c r="E14" s="55">
        <f t="shared" si="0"/>
        <v>4213895</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row>
    <row r="15" spans="1:50" ht="24" customHeight="1">
      <c r="A15" s="296">
        <f>+'GGR1'!B16</f>
        <v>43351</v>
      </c>
      <c r="B15" s="918">
        <v>1182005</v>
      </c>
      <c r="C15" s="918">
        <v>403100</v>
      </c>
      <c r="D15" s="55"/>
      <c r="E15" s="55">
        <f t="shared" si="0"/>
        <v>1585105</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1:50" ht="24" customHeight="1">
      <c r="A16" s="296">
        <f>+'GGR1'!B17</f>
        <v>43352</v>
      </c>
      <c r="B16" s="918">
        <v>1439600</v>
      </c>
      <c r="C16" s="918">
        <v>200000</v>
      </c>
      <c r="D16" s="55"/>
      <c r="E16" s="55">
        <f t="shared" si="0"/>
        <v>1639600</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row>
    <row r="17" spans="1:50" ht="24" customHeight="1">
      <c r="A17" s="296">
        <f>+'GGR1'!B18</f>
        <v>43353</v>
      </c>
      <c r="B17" s="918">
        <v>2890000</v>
      </c>
      <c r="C17" s="918">
        <v>0</v>
      </c>
      <c r="D17" s="55"/>
      <c r="E17" s="55">
        <f>B17+C17</f>
        <v>2890000</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row>
    <row r="18" spans="1:50" ht="24" customHeight="1">
      <c r="A18" s="296">
        <f>+'GGR1'!B19</f>
        <v>43354</v>
      </c>
      <c r="B18" s="918">
        <v>3292300</v>
      </c>
      <c r="C18" s="918">
        <v>219200</v>
      </c>
      <c r="D18" s="55"/>
      <c r="E18" s="55">
        <f t="shared" ref="E18:E39" si="1">B18+C18</f>
        <v>3511500</v>
      </c>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row>
    <row r="19" spans="1:50" ht="24" customHeight="1">
      <c r="A19" s="296">
        <f>+'GGR1'!B20</f>
        <v>43355</v>
      </c>
      <c r="B19" s="918">
        <v>5535250</v>
      </c>
      <c r="C19" s="918">
        <v>3000000</v>
      </c>
      <c r="D19" s="55"/>
      <c r="E19" s="55">
        <f t="shared" si="1"/>
        <v>8535250</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row>
    <row r="20" spans="1:50" ht="24" customHeight="1">
      <c r="A20" s="296">
        <f>+'GGR1'!B21</f>
        <v>43356</v>
      </c>
      <c r="B20" s="918">
        <v>5226250</v>
      </c>
      <c r="C20" s="918">
        <v>1119200</v>
      </c>
      <c r="D20" s="55"/>
      <c r="E20" s="55">
        <f t="shared" si="1"/>
        <v>6345450</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ht="24" customHeight="1">
      <c r="A21" s="296">
        <f>+'GGR1'!B22</f>
        <v>43357</v>
      </c>
      <c r="B21" s="918">
        <v>1527000</v>
      </c>
      <c r="C21" s="918">
        <v>13350000</v>
      </c>
      <c r="D21" s="55"/>
      <c r="E21" s="55">
        <f t="shared" si="1"/>
        <v>14877000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row>
    <row r="22" spans="1:50" ht="24" customHeight="1">
      <c r="A22" s="296">
        <f>+'GGR1'!B23</f>
        <v>43358</v>
      </c>
      <c r="B22" s="918">
        <v>1495950</v>
      </c>
      <c r="C22" s="918">
        <v>410000</v>
      </c>
      <c r="D22" s="55"/>
      <c r="E22" s="55">
        <f t="shared" si="1"/>
        <v>1905950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row>
    <row r="23" spans="1:50" ht="24" customHeight="1">
      <c r="A23" s="296">
        <f>+'GGR1'!B24</f>
        <v>43359</v>
      </c>
      <c r="B23" s="918">
        <v>2637695</v>
      </c>
      <c r="C23" s="918">
        <v>100000</v>
      </c>
      <c r="D23" s="55"/>
      <c r="E23" s="55">
        <f t="shared" si="1"/>
        <v>2737695</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row>
    <row r="24" spans="1:50" ht="24" customHeight="1">
      <c r="A24" s="296">
        <f>+'GGR1'!B25</f>
        <v>43360</v>
      </c>
      <c r="B24" s="918">
        <v>773570</v>
      </c>
      <c r="C24" s="918">
        <v>0</v>
      </c>
      <c r="D24" s="55"/>
      <c r="E24" s="55">
        <f t="shared" si="1"/>
        <v>773570</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24" customHeight="1">
      <c r="A25" s="296">
        <f>+'GGR1'!B26</f>
        <v>43361</v>
      </c>
      <c r="B25" s="918">
        <v>2420300</v>
      </c>
      <c r="C25" s="918">
        <v>624300</v>
      </c>
      <c r="D25" s="55"/>
      <c r="E25" s="55">
        <f t="shared" si="1"/>
        <v>3044600</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row>
    <row r="26" spans="1:50" ht="24" customHeight="1">
      <c r="A26" s="296">
        <f>+'GGR1'!B27</f>
        <v>43362</v>
      </c>
      <c r="B26" s="918">
        <v>1233795</v>
      </c>
      <c r="C26" s="918">
        <v>660000</v>
      </c>
      <c r="D26" s="55"/>
      <c r="E26" s="55">
        <f t="shared" si="1"/>
        <v>1893795</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row>
    <row r="27" spans="1:50" ht="24" customHeight="1">
      <c r="A27" s="296">
        <f>+'GGR1'!B28</f>
        <v>43363</v>
      </c>
      <c r="B27" s="918">
        <v>1557215</v>
      </c>
      <c r="C27" s="918">
        <v>700000</v>
      </c>
      <c r="D27" s="55"/>
      <c r="E27" s="55">
        <f t="shared" si="1"/>
        <v>2257215</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row>
    <row r="28" spans="1:50" ht="24" customHeight="1">
      <c r="A28" s="296">
        <f>+'GGR1'!B29</f>
        <v>43364</v>
      </c>
      <c r="B28" s="918">
        <v>1953005</v>
      </c>
      <c r="C28" s="918">
        <v>5227000</v>
      </c>
      <c r="D28" s="55"/>
      <c r="E28" s="55">
        <f t="shared" si="1"/>
        <v>7180005</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row>
    <row r="29" spans="1:50" ht="24" customHeight="1">
      <c r="A29" s="296">
        <f>+'GGR1'!B30</f>
        <v>43365</v>
      </c>
      <c r="B29" s="918">
        <v>3460185</v>
      </c>
      <c r="C29" s="918">
        <v>1372500</v>
      </c>
      <c r="D29" s="55"/>
      <c r="E29" s="55">
        <f t="shared" si="1"/>
        <v>4832685</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row>
    <row r="30" spans="1:50" ht="24" customHeight="1">
      <c r="A30" s="296">
        <f>+'GGR1'!B31</f>
        <v>43366</v>
      </c>
      <c r="B30" s="918">
        <v>1990430</v>
      </c>
      <c r="C30" s="918">
        <v>400000</v>
      </c>
      <c r="D30" s="55"/>
      <c r="E30" s="55">
        <f t="shared" si="1"/>
        <v>2390430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row>
    <row r="31" spans="1:50" ht="24" customHeight="1">
      <c r="A31" s="296">
        <f>+'GGR1'!B32</f>
        <v>43367</v>
      </c>
      <c r="B31" s="918">
        <v>2895000</v>
      </c>
      <c r="C31" s="918">
        <v>660000</v>
      </c>
      <c r="D31" s="55"/>
      <c r="E31" s="55">
        <f t="shared" si="1"/>
        <v>3555000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24" customHeight="1">
      <c r="A32" s="296">
        <f>+'GGR1'!B33</f>
        <v>43368</v>
      </c>
      <c r="B32" s="918">
        <v>3331180</v>
      </c>
      <c r="C32" s="918">
        <v>252000</v>
      </c>
      <c r="D32" s="55"/>
      <c r="E32" s="55">
        <f t="shared" si="1"/>
        <v>3583180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6" ht="24" customHeight="1">
      <c r="A33" s="296">
        <f>+'GGR1'!B34</f>
        <v>43369</v>
      </c>
      <c r="B33" s="918">
        <v>2170300</v>
      </c>
      <c r="C33" s="918">
        <v>111000</v>
      </c>
      <c r="D33" s="55"/>
      <c r="E33" s="55">
        <f t="shared" si="1"/>
        <v>2281300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6" ht="24" customHeight="1">
      <c r="A34" s="296">
        <f>+'GGR1'!B35</f>
        <v>43370</v>
      </c>
      <c r="B34" s="918">
        <v>1522400</v>
      </c>
      <c r="C34" s="918">
        <v>2629000</v>
      </c>
      <c r="D34" s="55"/>
      <c r="E34" s="55">
        <f t="shared" si="1"/>
        <v>4151400</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row>
    <row r="35" spans="1:56" ht="24" customHeight="1">
      <c r="A35" s="296">
        <f>+'GGR1'!B36</f>
        <v>43371</v>
      </c>
      <c r="B35" s="918">
        <v>2100450</v>
      </c>
      <c r="C35" s="918">
        <v>300000</v>
      </c>
      <c r="D35" s="55"/>
      <c r="E35" s="55">
        <f t="shared" si="1"/>
        <v>2400450</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row>
    <row r="36" spans="1:56" ht="24" customHeight="1">
      <c r="A36" s="296">
        <f>+'GGR1'!B37</f>
        <v>43372</v>
      </c>
      <c r="B36" s="918">
        <v>3078570</v>
      </c>
      <c r="C36" s="918">
        <v>1270000</v>
      </c>
      <c r="D36" s="55"/>
      <c r="E36" s="55">
        <f t="shared" si="1"/>
        <v>4348570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row>
    <row r="37" spans="1:56" ht="24" customHeight="1">
      <c r="A37" s="296">
        <f>+'GGR1'!B38</f>
        <v>43373</v>
      </c>
      <c r="B37" s="918">
        <v>2130185</v>
      </c>
      <c r="C37" s="918">
        <v>230000</v>
      </c>
      <c r="D37" s="55"/>
      <c r="E37" s="55">
        <f>B37+C37</f>
        <v>2360185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row>
    <row r="38" spans="1:56" s="75" customFormat="1" ht="24" customHeight="1" thickBot="1">
      <c r="A38" s="296">
        <f>+'GGR1'!B39</f>
        <v>43374</v>
      </c>
      <c r="B38" s="918"/>
      <c r="C38" s="918"/>
      <c r="D38" s="323"/>
      <c r="E38" s="55">
        <f>B38+C38</f>
        <v>0</v>
      </c>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row>
    <row r="39" spans="1:56" ht="24" customHeight="1" thickBot="1">
      <c r="A39" s="408" t="s">
        <v>37</v>
      </c>
      <c r="B39" s="375"/>
      <c r="C39" s="375"/>
      <c r="D39" s="323"/>
      <c r="E39" s="55">
        <f t="shared" si="1"/>
        <v>0</v>
      </c>
      <c r="F39" s="55"/>
      <c r="G39" s="133"/>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row>
    <row r="40" spans="1:56" ht="9.9499999999999993" customHeight="1">
      <c r="A40" s="59"/>
      <c r="B40" s="376"/>
      <c r="C40" s="377"/>
      <c r="D40" s="55"/>
      <c r="E40" s="55"/>
      <c r="F40" s="55"/>
      <c r="G40" s="133"/>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row>
    <row r="41" spans="1:56" ht="9.9499999999999993" customHeight="1">
      <c r="A41" s="134"/>
      <c r="B41" s="378"/>
      <c r="C41" s="378"/>
      <c r="D41" s="66"/>
      <c r="E41" s="66"/>
      <c r="F41" s="66"/>
      <c r="G41" s="129"/>
    </row>
    <row r="42" spans="1:56" ht="24.95" customHeight="1">
      <c r="A42" s="53" t="s">
        <v>24</v>
      </c>
      <c r="B42" s="379">
        <f>SUM(B8:B41)</f>
        <v>73258720</v>
      </c>
      <c r="C42" s="379">
        <f>SUM(C8:C41)</f>
        <v>80105500</v>
      </c>
      <c r="D42" s="135"/>
      <c r="E42" s="136">
        <f>SUM(E7:E39)</f>
        <v>153364220</v>
      </c>
      <c r="F42" s="100"/>
      <c r="G42" s="129"/>
    </row>
    <row r="43" spans="1:56" ht="9.9499999999999993" customHeight="1">
      <c r="A43" s="46"/>
      <c r="B43" s="380"/>
      <c r="C43" s="380"/>
      <c r="D43" s="46"/>
      <c r="E43" s="46"/>
      <c r="F43" s="46"/>
      <c r="G43" s="129"/>
    </row>
    <row r="44" spans="1:56" ht="24.95" customHeight="1">
      <c r="A44" s="322"/>
      <c r="G44" s="129"/>
    </row>
    <row r="45" spans="1:56" ht="24.95" customHeight="1">
      <c r="B45" s="381"/>
      <c r="G45" s="129"/>
    </row>
    <row r="46" spans="1:56" ht="22.5" customHeight="1">
      <c r="G46" s="129"/>
    </row>
    <row r="47" spans="1:56" ht="24.95" customHeight="1">
      <c r="B47" s="384" t="s">
        <v>45</v>
      </c>
    </row>
    <row r="48" spans="1:56" ht="7.5" customHeight="1"/>
    <row r="50" spans="1:12">
      <c r="L50" s="129"/>
    </row>
    <row r="51" spans="1:12">
      <c r="L51" s="129"/>
    </row>
    <row r="53" spans="1:12">
      <c r="A53" s="206"/>
    </row>
    <row r="54" spans="1:12">
      <c r="I54" s="129">
        <v>1604133.52</v>
      </c>
    </row>
  </sheetData>
  <mergeCells count="2">
    <mergeCell ref="A2:F2"/>
    <mergeCell ref="A3:F3"/>
  </mergeCells>
  <phoneticPr fontId="57" type="noConversion"/>
  <printOptions horizontalCentered="1"/>
  <pageMargins left="0.74803149606299213" right="0.55118110236220474" top="0.19685039370078741" bottom="0.19685039370078741" header="0.11811023622047245" footer="0.11811023622047245"/>
  <pageSetup paperSize="9" scale="75"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E56"/>
  <sheetViews>
    <sheetView zoomScale="80" zoomScaleNormal="80" workbookViewId="0">
      <selection activeCell="G8" sqref="G8:G37"/>
    </sheetView>
  </sheetViews>
  <sheetFormatPr defaultRowHeight="12.75"/>
  <cols>
    <col min="1" max="1" width="15.7109375" customWidth="1"/>
    <col min="2" max="2" width="26.28515625" customWidth="1"/>
    <col min="3" max="3" width="24.5703125" customWidth="1"/>
    <col min="4" max="5" width="22.85546875" customWidth="1"/>
    <col min="6" max="6" width="23.28515625" customWidth="1"/>
    <col min="7" max="7" width="13.7109375" style="334" customWidth="1"/>
    <col min="8" max="8" width="13" style="331" customWidth="1"/>
    <col min="9" max="9" width="15.140625" style="129" bestFit="1" customWidth="1"/>
    <col min="10" max="10" width="1.5703125" style="129" customWidth="1"/>
    <col min="11" max="11" width="8.5703125" bestFit="1" customWidth="1"/>
    <col min="12" max="12" width="23" customWidth="1"/>
  </cols>
  <sheetData>
    <row r="1" spans="1:51">
      <c r="G1" s="415" t="s">
        <v>246</v>
      </c>
    </row>
    <row r="2" spans="1:51" ht="18.75" customHeight="1">
      <c r="A2" s="44" t="s">
        <v>245</v>
      </c>
      <c r="B2" s="37"/>
      <c r="C2" s="37"/>
      <c r="D2" s="37"/>
      <c r="E2" s="346"/>
      <c r="F2" s="346"/>
      <c r="G2" s="416"/>
      <c r="H2" s="350"/>
    </row>
    <row r="3" spans="1:51" ht="18.75" customHeight="1">
      <c r="A3" s="44" t="str">
        <f>+'GGR1'!B4</f>
        <v>FOR  THE  MONTH  ENDED :   30 September  2018</v>
      </c>
      <c r="B3" s="37"/>
      <c r="C3" s="37"/>
      <c r="D3" s="37"/>
      <c r="E3" s="346"/>
      <c r="F3" s="346"/>
      <c r="G3" s="416"/>
      <c r="H3" s="350"/>
    </row>
    <row r="4" spans="1:51">
      <c r="E4" s="206"/>
      <c r="F4" s="348"/>
      <c r="G4" s="417"/>
      <c r="H4" s="350"/>
    </row>
    <row r="5" spans="1:51" ht="30" customHeight="1">
      <c r="A5" s="895" t="s">
        <v>22</v>
      </c>
      <c r="B5" s="409" t="s">
        <v>256</v>
      </c>
      <c r="C5" s="107" t="s">
        <v>257</v>
      </c>
      <c r="D5" s="107" t="s">
        <v>264</v>
      </c>
      <c r="E5" s="107" t="s">
        <v>263</v>
      </c>
      <c r="F5" s="888"/>
      <c r="G5" s="418" t="s">
        <v>252</v>
      </c>
    </row>
    <row r="6" spans="1:51" ht="18" customHeight="1">
      <c r="A6" s="886"/>
      <c r="B6" s="410" t="s">
        <v>43</v>
      </c>
      <c r="C6" s="130" t="s">
        <v>43</v>
      </c>
      <c r="D6" s="130" t="s">
        <v>43</v>
      </c>
      <c r="E6" s="130" t="s">
        <v>43</v>
      </c>
      <c r="F6" s="130" t="s">
        <v>44</v>
      </c>
      <c r="G6" s="419"/>
    </row>
    <row r="7" spans="1:51" ht="15" customHeight="1">
      <c r="A7" s="4"/>
      <c r="B7" s="85"/>
      <c r="C7" s="108"/>
      <c r="D7" s="108"/>
      <c r="E7" s="108"/>
      <c r="F7" s="4"/>
      <c r="G7" s="420"/>
      <c r="I7"/>
      <c r="J7"/>
    </row>
    <row r="8" spans="1:51" ht="24" customHeight="1">
      <c r="A8" s="296">
        <f>+'GGR1'!B9</f>
        <v>43344</v>
      </c>
      <c r="B8" s="918">
        <v>3011274.57</v>
      </c>
      <c r="C8" s="918">
        <v>17000000</v>
      </c>
      <c r="D8" s="918">
        <v>5314013.9400000004</v>
      </c>
      <c r="E8" s="918">
        <v>30000000</v>
      </c>
      <c r="F8" s="414">
        <f>B8+D8</f>
        <v>8325288.5099999998</v>
      </c>
      <c r="G8" s="927">
        <v>5.6455000000000002</v>
      </c>
      <c r="I8" s="42"/>
      <c r="J8"/>
      <c r="K8" s="42"/>
    </row>
    <row r="9" spans="1:51" ht="24" customHeight="1">
      <c r="A9" s="296">
        <f>+'GGR1'!B10</f>
        <v>43345</v>
      </c>
      <c r="B9" s="918">
        <v>0</v>
      </c>
      <c r="C9" s="918">
        <v>0</v>
      </c>
      <c r="D9" s="918">
        <v>0</v>
      </c>
      <c r="E9" s="918">
        <v>0</v>
      </c>
      <c r="F9" s="414">
        <f t="shared" ref="F9:F38" si="0">B9+D9</f>
        <v>0</v>
      </c>
      <c r="G9" s="927">
        <v>5.6470000000000002</v>
      </c>
      <c r="I9" s="42"/>
      <c r="J9"/>
      <c r="K9" s="42"/>
    </row>
    <row r="10" spans="1:51" ht="24" customHeight="1">
      <c r="A10" s="296">
        <f>+'GGR1'!B11</f>
        <v>43346</v>
      </c>
      <c r="B10" s="918">
        <v>0</v>
      </c>
      <c r="C10" s="918">
        <v>0</v>
      </c>
      <c r="D10" s="918">
        <v>0</v>
      </c>
      <c r="E10" s="918">
        <v>0</v>
      </c>
      <c r="F10" s="414">
        <f t="shared" si="0"/>
        <v>0</v>
      </c>
      <c r="G10" s="927">
        <v>5.6470000000000002</v>
      </c>
      <c r="I10" s="42"/>
      <c r="J10" s="55"/>
      <c r="K10" s="42"/>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row>
    <row r="11" spans="1:51" ht="24" customHeight="1">
      <c r="A11" s="296">
        <f>+'GGR1'!B12</f>
        <v>43347</v>
      </c>
      <c r="B11" s="918">
        <v>0</v>
      </c>
      <c r="C11" s="918">
        <v>0</v>
      </c>
      <c r="D11" s="918">
        <v>0</v>
      </c>
      <c r="E11" s="918">
        <v>0</v>
      </c>
      <c r="F11" s="414">
        <f t="shared" si="0"/>
        <v>0</v>
      </c>
      <c r="G11" s="927">
        <v>5.6612999999999998</v>
      </c>
      <c r="I11" s="42"/>
      <c r="J11" s="55"/>
      <c r="K11" s="42"/>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row>
    <row r="12" spans="1:51" ht="24" customHeight="1">
      <c r="A12" s="296">
        <f>+'GGR1'!B13</f>
        <v>43348</v>
      </c>
      <c r="B12" s="918">
        <v>0</v>
      </c>
      <c r="C12" s="918">
        <v>0</v>
      </c>
      <c r="D12" s="918">
        <v>0</v>
      </c>
      <c r="E12" s="918">
        <v>0</v>
      </c>
      <c r="F12" s="414">
        <f t="shared" si="0"/>
        <v>0</v>
      </c>
      <c r="G12" s="927">
        <v>5.6311999999999998</v>
      </c>
      <c r="I12" s="42"/>
      <c r="J12" s="55"/>
      <c r="K12" s="42"/>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row>
    <row r="13" spans="1:51" ht="24" customHeight="1">
      <c r="A13" s="296">
        <f>+'GGR1'!B14</f>
        <v>43349</v>
      </c>
      <c r="B13" s="918">
        <v>0</v>
      </c>
      <c r="C13" s="918">
        <v>0</v>
      </c>
      <c r="D13" s="918">
        <v>886116.33</v>
      </c>
      <c r="E13" s="918">
        <v>5000000</v>
      </c>
      <c r="F13" s="414">
        <f t="shared" si="0"/>
        <v>886116.33</v>
      </c>
      <c r="G13" s="927">
        <v>5.6425999999999998</v>
      </c>
      <c r="I13" s="42"/>
      <c r="J13" s="55"/>
      <c r="K13" s="42"/>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row>
    <row r="14" spans="1:51" ht="24" customHeight="1">
      <c r="A14" s="296">
        <f>+'GGR1'!B15</f>
        <v>43350</v>
      </c>
      <c r="B14" s="918">
        <v>0</v>
      </c>
      <c r="C14" s="918">
        <v>0</v>
      </c>
      <c r="D14" s="918">
        <v>0</v>
      </c>
      <c r="E14" s="918">
        <v>0</v>
      </c>
      <c r="F14" s="414">
        <f t="shared" si="0"/>
        <v>0</v>
      </c>
      <c r="G14" s="927">
        <v>5.6504000000000003</v>
      </c>
      <c r="I14" s="42"/>
      <c r="J14" s="55"/>
      <c r="K14" s="42"/>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row>
    <row r="15" spans="1:51" ht="24" customHeight="1">
      <c r="A15" s="296">
        <f>+'GGR1'!B16</f>
        <v>43351</v>
      </c>
      <c r="B15" s="918">
        <v>0</v>
      </c>
      <c r="C15" s="918">
        <v>0</v>
      </c>
      <c r="D15" s="918">
        <v>0</v>
      </c>
      <c r="E15" s="918">
        <v>0</v>
      </c>
      <c r="F15" s="414">
        <f t="shared" si="0"/>
        <v>0</v>
      </c>
      <c r="G15" s="927">
        <v>5.6001000000000003</v>
      </c>
      <c r="I15" s="42"/>
      <c r="J15" s="55"/>
      <c r="K15" s="42"/>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row>
    <row r="16" spans="1:51" ht="24" customHeight="1">
      <c r="A16" s="296">
        <f>+'GGR1'!B17</f>
        <v>43352</v>
      </c>
      <c r="B16" s="918">
        <v>0</v>
      </c>
      <c r="C16" s="918">
        <v>0</v>
      </c>
      <c r="D16" s="918">
        <v>0</v>
      </c>
      <c r="E16" s="918">
        <v>0</v>
      </c>
      <c r="F16" s="414">
        <f t="shared" si="0"/>
        <v>0</v>
      </c>
      <c r="G16" s="927">
        <v>5.5800999999999998</v>
      </c>
      <c r="I16" s="42"/>
      <c r="J16" s="55"/>
      <c r="K16" s="42"/>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row>
    <row r="17" spans="1:51" ht="24" customHeight="1">
      <c r="A17" s="296">
        <f>+'GGR1'!B18</f>
        <v>43353</v>
      </c>
      <c r="B17" s="918">
        <v>0</v>
      </c>
      <c r="C17" s="918">
        <v>0</v>
      </c>
      <c r="D17" s="918">
        <v>0</v>
      </c>
      <c r="E17" s="918">
        <v>0</v>
      </c>
      <c r="F17" s="414">
        <f t="shared" si="0"/>
        <v>0</v>
      </c>
      <c r="G17" s="927">
        <v>5.5800999999999998</v>
      </c>
      <c r="I17" s="42"/>
      <c r="J17" s="55"/>
      <c r="K17" s="42"/>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row>
    <row r="18" spans="1:51" ht="24" customHeight="1">
      <c r="A18" s="296">
        <f>+'GGR1'!B19</f>
        <v>43354</v>
      </c>
      <c r="B18" s="918">
        <v>0</v>
      </c>
      <c r="C18" s="918">
        <v>0</v>
      </c>
      <c r="D18" s="918">
        <v>0</v>
      </c>
      <c r="E18" s="918">
        <v>0</v>
      </c>
      <c r="F18" s="414">
        <f t="shared" si="0"/>
        <v>0</v>
      </c>
      <c r="G18" s="927">
        <v>5.5876999999999999</v>
      </c>
      <c r="I18" s="42"/>
      <c r="J18" s="55"/>
      <c r="K18" s="42"/>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row>
    <row r="19" spans="1:51" ht="24" customHeight="1">
      <c r="A19" s="296">
        <f>+'GGR1'!B20</f>
        <v>43355</v>
      </c>
      <c r="B19" s="918">
        <v>0</v>
      </c>
      <c r="C19" s="918">
        <v>0</v>
      </c>
      <c r="D19" s="918">
        <v>1793448.53</v>
      </c>
      <c r="E19" s="918">
        <v>10000000</v>
      </c>
      <c r="F19" s="414">
        <f t="shared" si="0"/>
        <v>1793448.53</v>
      </c>
      <c r="G19" s="927">
        <v>5.5758999999999999</v>
      </c>
      <c r="I19" s="42"/>
      <c r="J19" s="55"/>
      <c r="K19" s="42"/>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row>
    <row r="20" spans="1:51" ht="24" customHeight="1">
      <c r="A20" s="296">
        <f>+'GGR1'!B21</f>
        <v>43356</v>
      </c>
      <c r="B20" s="918">
        <v>0</v>
      </c>
      <c r="C20" s="918">
        <v>0</v>
      </c>
      <c r="D20" s="918">
        <v>0</v>
      </c>
      <c r="E20" s="918">
        <v>0</v>
      </c>
      <c r="F20" s="414">
        <f t="shared" si="0"/>
        <v>0</v>
      </c>
      <c r="G20" s="927">
        <v>5.6205999999999996</v>
      </c>
      <c r="I20" s="42"/>
      <c r="J20" s="55"/>
      <c r="K20" s="42"/>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row>
    <row r="21" spans="1:51" ht="24" customHeight="1">
      <c r="A21" s="296">
        <f>+'GGR1'!B22</f>
        <v>43357</v>
      </c>
      <c r="B21" s="918">
        <v>0</v>
      </c>
      <c r="C21" s="918">
        <v>0</v>
      </c>
      <c r="D21" s="918">
        <v>0</v>
      </c>
      <c r="E21" s="918">
        <v>0</v>
      </c>
      <c r="F21" s="414">
        <f t="shared" si="0"/>
        <v>0</v>
      </c>
      <c r="G21" s="927">
        <v>5.6443000000000003</v>
      </c>
      <c r="I21" s="42"/>
      <c r="J21" s="55"/>
      <c r="K21" s="42"/>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row>
    <row r="22" spans="1:51" ht="24" customHeight="1">
      <c r="A22" s="296">
        <f>+'GGR1'!B23</f>
        <v>43358</v>
      </c>
      <c r="B22" s="918">
        <v>0</v>
      </c>
      <c r="C22" s="918">
        <v>0</v>
      </c>
      <c r="D22" s="918">
        <v>0</v>
      </c>
      <c r="E22" s="918">
        <v>0</v>
      </c>
      <c r="F22" s="414">
        <f t="shared" si="0"/>
        <v>0</v>
      </c>
      <c r="G22" s="927">
        <v>5.6325000000000003</v>
      </c>
      <c r="I22" s="42"/>
      <c r="J22" s="55"/>
      <c r="K22" s="42"/>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row>
    <row r="23" spans="1:51" ht="24" customHeight="1">
      <c r="A23" s="296">
        <f>+'GGR1'!B24</f>
        <v>43359</v>
      </c>
      <c r="B23" s="918">
        <v>0</v>
      </c>
      <c r="C23" s="918">
        <v>0</v>
      </c>
      <c r="D23" s="918">
        <v>0</v>
      </c>
      <c r="E23" s="918">
        <v>0</v>
      </c>
      <c r="F23" s="414">
        <f t="shared" si="0"/>
        <v>0</v>
      </c>
      <c r="G23" s="927">
        <v>5.6120000000000001</v>
      </c>
      <c r="I23" s="42"/>
      <c r="J23" s="55"/>
      <c r="K23" s="42"/>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row>
    <row r="24" spans="1:51" ht="24" customHeight="1">
      <c r="A24" s="296">
        <f>+'GGR1'!B25</f>
        <v>43360</v>
      </c>
      <c r="B24" s="918">
        <v>0</v>
      </c>
      <c r="C24" s="918">
        <v>0</v>
      </c>
      <c r="D24" s="918">
        <v>0</v>
      </c>
      <c r="E24" s="918">
        <v>0</v>
      </c>
      <c r="F24" s="414">
        <f t="shared" si="0"/>
        <v>0</v>
      </c>
      <c r="G24" s="927">
        <v>5.6120000000000001</v>
      </c>
      <c r="I24" s="42"/>
      <c r="J24" s="55"/>
      <c r="K24" s="42"/>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ht="24" customHeight="1">
      <c r="A25" s="296">
        <f>+'GGR1'!B26</f>
        <v>43361</v>
      </c>
      <c r="B25" s="918">
        <v>0</v>
      </c>
      <c r="C25" s="918">
        <v>0</v>
      </c>
      <c r="D25" s="918">
        <v>0</v>
      </c>
      <c r="E25" s="918">
        <v>0</v>
      </c>
      <c r="F25" s="414">
        <f t="shared" si="0"/>
        <v>0</v>
      </c>
      <c r="G25" s="927">
        <v>5.6352000000000002</v>
      </c>
      <c r="I25" s="42"/>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ht="24" customHeight="1">
      <c r="A26" s="296">
        <f>+'GGR1'!B27</f>
        <v>43362</v>
      </c>
      <c r="B26" s="918">
        <v>0</v>
      </c>
      <c r="C26" s="918">
        <v>0</v>
      </c>
      <c r="D26" s="918">
        <v>0</v>
      </c>
      <c r="E26" s="918">
        <v>0</v>
      </c>
      <c r="F26" s="414">
        <f t="shared" si="0"/>
        <v>0</v>
      </c>
      <c r="G26" s="927">
        <v>5.6620999999999997</v>
      </c>
      <c r="I26" s="42"/>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row>
    <row r="27" spans="1:51" ht="24" customHeight="1">
      <c r="A27" s="296">
        <f>+'GGR1'!B28</f>
        <v>43363</v>
      </c>
      <c r="B27" s="918">
        <v>0</v>
      </c>
      <c r="C27" s="918">
        <v>0</v>
      </c>
      <c r="D27" s="918">
        <v>0</v>
      </c>
      <c r="E27" s="918">
        <v>0</v>
      </c>
      <c r="F27" s="414">
        <f t="shared" si="0"/>
        <v>0</v>
      </c>
      <c r="G27" s="927">
        <v>5.7058999999999997</v>
      </c>
      <c r="I27" s="42"/>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24" customHeight="1">
      <c r="A28" s="296">
        <f>+'GGR1'!B29</f>
        <v>43364</v>
      </c>
      <c r="B28" s="918">
        <v>0</v>
      </c>
      <c r="C28" s="918">
        <v>0</v>
      </c>
      <c r="D28" s="918">
        <v>0</v>
      </c>
      <c r="E28" s="918">
        <v>0</v>
      </c>
      <c r="F28" s="414">
        <f t="shared" si="0"/>
        <v>0</v>
      </c>
      <c r="G28" s="927">
        <v>5.7060000000000004</v>
      </c>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row>
    <row r="29" spans="1:51" ht="24" customHeight="1">
      <c r="A29" s="296">
        <f>+'GGR1'!B30</f>
        <v>43365</v>
      </c>
      <c r="B29" s="918">
        <v>0</v>
      </c>
      <c r="C29" s="918">
        <v>0</v>
      </c>
      <c r="D29" s="918">
        <v>0</v>
      </c>
      <c r="E29" s="918">
        <v>0</v>
      </c>
      <c r="F29" s="414">
        <f t="shared" si="0"/>
        <v>0</v>
      </c>
      <c r="G29" s="927">
        <v>5.6821999999999999</v>
      </c>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row>
    <row r="30" spans="1:51" ht="24" customHeight="1">
      <c r="A30" s="296">
        <f>+'GGR1'!B31</f>
        <v>43366</v>
      </c>
      <c r="B30" s="918">
        <v>0</v>
      </c>
      <c r="C30" s="918">
        <v>0</v>
      </c>
      <c r="D30" s="918">
        <v>0</v>
      </c>
      <c r="E30" s="918">
        <v>0</v>
      </c>
      <c r="F30" s="414">
        <f t="shared" si="0"/>
        <v>0</v>
      </c>
      <c r="G30" s="927">
        <v>5.6957000000000004</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row>
    <row r="31" spans="1:51" ht="24" customHeight="1">
      <c r="A31" s="296">
        <f>+'GGR1'!B32</f>
        <v>43367</v>
      </c>
      <c r="B31" s="918">
        <v>0</v>
      </c>
      <c r="C31" s="918">
        <v>0</v>
      </c>
      <c r="D31" s="918">
        <v>351145.17</v>
      </c>
      <c r="E31" s="918">
        <v>2000000</v>
      </c>
      <c r="F31" s="414">
        <f t="shared" si="0"/>
        <v>351145.17</v>
      </c>
      <c r="G31" s="927">
        <v>5.6957000000000004</v>
      </c>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ht="24" customHeight="1">
      <c r="A32" s="296">
        <f>+'GGR1'!B33</f>
        <v>43368</v>
      </c>
      <c r="B32" s="918">
        <v>0</v>
      </c>
      <c r="C32" s="918">
        <v>0</v>
      </c>
      <c r="D32" s="918">
        <v>0</v>
      </c>
      <c r="E32" s="918">
        <v>0</v>
      </c>
      <c r="F32" s="414">
        <f t="shared" si="0"/>
        <v>0</v>
      </c>
      <c r="G32" s="927">
        <v>5.6730999999999998</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7" ht="24" customHeight="1">
      <c r="A33" s="296">
        <f>+'GGR1'!B34</f>
        <v>43369</v>
      </c>
      <c r="B33" s="918">
        <v>0</v>
      </c>
      <c r="C33" s="918">
        <v>0</v>
      </c>
      <c r="D33" s="918">
        <v>0</v>
      </c>
      <c r="E33" s="918">
        <v>0</v>
      </c>
      <c r="F33" s="414">
        <f t="shared" si="0"/>
        <v>0</v>
      </c>
      <c r="G33" s="927">
        <v>5.6628999999999996</v>
      </c>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row>
    <row r="34" spans="1:57" ht="24" customHeight="1">
      <c r="A34" s="296">
        <f>+'GGR1'!B35</f>
        <v>43370</v>
      </c>
      <c r="B34" s="918">
        <v>0</v>
      </c>
      <c r="C34" s="918">
        <v>0</v>
      </c>
      <c r="D34" s="918">
        <v>0</v>
      </c>
      <c r="E34" s="918">
        <v>0</v>
      </c>
      <c r="F34" s="414">
        <f t="shared" si="0"/>
        <v>0</v>
      </c>
      <c r="G34" s="927">
        <v>5.6692999999999998</v>
      </c>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7" ht="24" customHeight="1">
      <c r="A35" s="296">
        <f>+'GGR1'!B36</f>
        <v>43371</v>
      </c>
      <c r="B35" s="918">
        <v>0</v>
      </c>
      <c r="C35" s="918">
        <v>0</v>
      </c>
      <c r="D35" s="918">
        <v>531919.61</v>
      </c>
      <c r="E35" s="918">
        <v>3000000</v>
      </c>
      <c r="F35" s="414">
        <f t="shared" si="0"/>
        <v>531919.61</v>
      </c>
      <c r="G35" s="927">
        <v>5.64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7" ht="24" customHeight="1">
      <c r="A36" s="296">
        <f>+'GGR1'!B37</f>
        <v>43372</v>
      </c>
      <c r="B36" s="918">
        <v>0</v>
      </c>
      <c r="C36" s="918">
        <v>0</v>
      </c>
      <c r="D36" s="918">
        <v>0</v>
      </c>
      <c r="E36" s="918">
        <v>0</v>
      </c>
      <c r="F36" s="414">
        <f t="shared" si="0"/>
        <v>0</v>
      </c>
      <c r="G36" s="927">
        <v>5.6635</v>
      </c>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row>
    <row r="37" spans="1:57" ht="24" customHeight="1">
      <c r="A37" s="296">
        <f>+'GGR1'!B38</f>
        <v>43373</v>
      </c>
      <c r="B37" s="918">
        <v>0</v>
      </c>
      <c r="C37" s="918">
        <v>0</v>
      </c>
      <c r="D37" s="918">
        <v>0</v>
      </c>
      <c r="E37" s="918">
        <v>0</v>
      </c>
      <c r="F37" s="414">
        <f t="shared" si="0"/>
        <v>0</v>
      </c>
      <c r="G37" s="927">
        <v>5.6608999999999998</v>
      </c>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row>
    <row r="38" spans="1:57" s="75" customFormat="1" ht="24" customHeight="1" thickBot="1">
      <c r="A38" s="296">
        <f>+'GGR1'!B39</f>
        <v>43374</v>
      </c>
      <c r="B38" s="918"/>
      <c r="C38" s="918"/>
      <c r="D38" s="918"/>
      <c r="E38" s="918"/>
      <c r="F38" s="414">
        <f t="shared" si="0"/>
        <v>0</v>
      </c>
      <c r="G38" s="927"/>
      <c r="H38" s="332"/>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row>
    <row r="39" spans="1:57" ht="24" customHeight="1" thickBot="1">
      <c r="A39" s="408" t="s">
        <v>37</v>
      </c>
      <c r="B39" s="923"/>
      <c r="C39" s="924"/>
      <c r="D39" s="924"/>
      <c r="E39" s="924"/>
      <c r="F39" s="414">
        <f t="shared" ref="F39" si="1">B39+D39</f>
        <v>0</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ht="9.9499999999999993" customHeight="1">
      <c r="A40" s="59"/>
      <c r="B40" s="132"/>
      <c r="C40" s="55"/>
      <c r="D40" s="55"/>
      <c r="E40" s="55"/>
      <c r="F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ht="9.9499999999999993" customHeight="1">
      <c r="A41" s="134"/>
      <c r="B41" s="66"/>
      <c r="C41" s="66"/>
      <c r="D41" s="66"/>
      <c r="E41" s="66"/>
      <c r="F41" s="66"/>
      <c r="G41" s="421"/>
    </row>
    <row r="42" spans="1:57" ht="24.95" customHeight="1">
      <c r="A42" s="53" t="s">
        <v>24</v>
      </c>
      <c r="B42" s="135">
        <f>SUM(B8:B41)</f>
        <v>3011274.57</v>
      </c>
      <c r="C42" s="135">
        <f>SUM(C8:C41)</f>
        <v>17000000</v>
      </c>
      <c r="D42" s="135">
        <f>SUM(D8:D41)</f>
        <v>8876643.5800000001</v>
      </c>
      <c r="E42" s="135">
        <f>SUM(E8:E41)</f>
        <v>50000000</v>
      </c>
      <c r="F42" s="136">
        <f>SUM(F7:F39)</f>
        <v>11887918.149999999</v>
      </c>
      <c r="G42" s="422"/>
    </row>
    <row r="43" spans="1:57" ht="16.5" customHeight="1">
      <c r="A43" s="46"/>
      <c r="B43" s="341" t="s">
        <v>265</v>
      </c>
      <c r="C43" s="341" t="s">
        <v>266</v>
      </c>
      <c r="D43" s="341" t="s">
        <v>265</v>
      </c>
      <c r="E43" s="341" t="s">
        <v>266</v>
      </c>
      <c r="F43" s="341" t="s">
        <v>265</v>
      </c>
      <c r="G43" s="423"/>
    </row>
    <row r="44" spans="1:57" ht="24.95" customHeight="1">
      <c r="A44" s="322"/>
      <c r="B44" s="8"/>
      <c r="C44" s="8"/>
    </row>
    <row r="45" spans="1:57" ht="24.95" customHeight="1">
      <c r="A45" s="340" t="s">
        <v>253</v>
      </c>
      <c r="B45" s="138"/>
    </row>
    <row r="46" spans="1:57" ht="22.5" customHeight="1"/>
    <row r="47" spans="1:57" ht="24.95" customHeight="1">
      <c r="B47" s="74" t="s">
        <v>45</v>
      </c>
      <c r="L47" s="450"/>
    </row>
    <row r="48" spans="1:57" ht="7.5" customHeight="1">
      <c r="L48" s="450"/>
    </row>
    <row r="49" spans="1:12">
      <c r="L49" s="450"/>
    </row>
    <row r="50" spans="1:12">
      <c r="L50" s="129"/>
    </row>
    <row r="51" spans="1:12">
      <c r="L51" s="450"/>
    </row>
    <row r="53" spans="1:12">
      <c r="A53" s="206"/>
    </row>
    <row r="54" spans="1:12">
      <c r="J54" s="129">
        <v>1604133.52</v>
      </c>
    </row>
    <row r="56" spans="1:12">
      <c r="B56" s="75" t="s">
        <v>0</v>
      </c>
    </row>
  </sheetData>
  <phoneticPr fontId="57" type="noConversion"/>
  <printOptions horizontalCentered="1"/>
  <pageMargins left="0.74803149606299213" right="0.55118110236220474" top="0.19685039370078741" bottom="0.19685039370078741" header="0.11811023622047245" footer="0.11811023622047245"/>
  <pageSetup paperSize="9" scale="60"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53"/>
  <sheetViews>
    <sheetView workbookViewId="0">
      <pane xSplit="1" ySplit="7" topLeftCell="B8" activePane="bottomRight" state="frozen"/>
      <selection activeCell="I35" sqref="I35"/>
      <selection pane="topRight" activeCell="I35" sqref="I35"/>
      <selection pane="bottomLeft" activeCell="I35" sqref="I35"/>
      <selection pane="bottomRight" activeCell="C27" sqref="C27"/>
    </sheetView>
  </sheetViews>
  <sheetFormatPr defaultRowHeight="12.75"/>
  <cols>
    <col min="1" max="1" width="15.7109375" customWidth="1"/>
    <col min="2" max="2" width="20.7109375" style="105" customWidth="1"/>
    <col min="3" max="3" width="20.7109375" customWidth="1"/>
    <col min="4" max="4" width="15.7109375" customWidth="1"/>
    <col min="5" max="5" width="23.28515625" customWidth="1"/>
    <col min="6" max="6" width="10" customWidth="1"/>
    <col min="12" max="12" width="23" customWidth="1"/>
  </cols>
  <sheetData>
    <row r="1" spans="1:55">
      <c r="F1" s="139" t="s">
        <v>205</v>
      </c>
    </row>
    <row r="2" spans="1:55" ht="24.95" customHeight="1">
      <c r="A2" s="954" t="s">
        <v>251</v>
      </c>
      <c r="B2" s="954"/>
      <c r="C2" s="954"/>
      <c r="D2" s="954"/>
      <c r="E2" s="954"/>
      <c r="F2" s="954"/>
      <c r="G2" s="206"/>
      <c r="H2" s="206"/>
    </row>
    <row r="3" spans="1:55" ht="24.95" customHeight="1">
      <c r="A3" s="44"/>
      <c r="B3" s="287"/>
      <c r="C3" s="287" t="str">
        <f>+'GGR1'!B4</f>
        <v>FOR  THE  MONTH  ENDED :   30 September  2018</v>
      </c>
      <c r="D3" s="140"/>
      <c r="E3" s="349"/>
      <c r="F3" s="346"/>
      <c r="G3" s="206"/>
      <c r="H3" s="206"/>
    </row>
    <row r="4" spans="1:55">
      <c r="E4" s="348"/>
      <c r="F4" s="206"/>
      <c r="G4" s="206"/>
      <c r="H4" s="206"/>
    </row>
    <row r="5" spans="1:55" ht="15" customHeight="1">
      <c r="A5" s="47"/>
      <c r="B5" s="107" t="s">
        <v>46</v>
      </c>
      <c r="C5" s="107" t="s">
        <v>41</v>
      </c>
      <c r="D5" s="107"/>
      <c r="E5" s="107" t="s">
        <v>47</v>
      </c>
      <c r="F5" s="888"/>
    </row>
    <row r="6" spans="1:55" ht="18" customHeight="1">
      <c r="A6" s="108" t="s">
        <v>22</v>
      </c>
      <c r="B6" s="108" t="s">
        <v>48</v>
      </c>
      <c r="C6" s="108" t="s">
        <v>49</v>
      </c>
      <c r="D6" s="141"/>
      <c r="E6" s="108" t="s">
        <v>50</v>
      </c>
      <c r="F6" s="108"/>
    </row>
    <row r="7" spans="1:55" ht="18" customHeight="1">
      <c r="A7" s="46"/>
      <c r="B7" s="130" t="s">
        <v>51</v>
      </c>
      <c r="C7" s="130" t="s">
        <v>51</v>
      </c>
      <c r="D7" s="130"/>
      <c r="E7" s="130" t="s">
        <v>24</v>
      </c>
      <c r="F7" s="46"/>
    </row>
    <row r="8" spans="1:55" ht="15" customHeight="1">
      <c r="A8" s="4"/>
      <c r="B8" s="142"/>
      <c r="C8" s="85"/>
      <c r="D8" s="143"/>
      <c r="E8" s="108"/>
      <c r="F8" s="4"/>
    </row>
    <row r="9" spans="1:55" ht="24" customHeight="1">
      <c r="A9" s="296">
        <f>+'GGR1'!B9</f>
        <v>43344</v>
      </c>
      <c r="B9" s="330">
        <f>GGR8A!B9+GGR8B!B9</f>
        <v>7803013.2229209105</v>
      </c>
      <c r="C9" s="330">
        <f>GGR8A!C9+GGR8B!D9</f>
        <v>7948700</v>
      </c>
      <c r="D9" s="85"/>
      <c r="E9" s="317">
        <f t="shared" ref="E9:E40" si="0">C9+B9</f>
        <v>15751713.22292091</v>
      </c>
      <c r="F9" s="4"/>
    </row>
    <row r="10" spans="1:55" ht="24" customHeight="1">
      <c r="A10" s="296">
        <f>+'GGR1'!B10</f>
        <v>43345</v>
      </c>
      <c r="B10" s="330">
        <f>GGR8A!B10+GGR8B!B10</f>
        <v>16992237.5</v>
      </c>
      <c r="C10" s="330">
        <f>GGR8A!C10+GGR8B!D10</f>
        <v>2493000</v>
      </c>
      <c r="D10" s="108"/>
      <c r="E10" s="318">
        <f t="shared" si="0"/>
        <v>19485237.5</v>
      </c>
      <c r="F10" s="4"/>
    </row>
    <row r="11" spans="1:55" ht="24" customHeight="1">
      <c r="A11" s="296">
        <f>+'GGR1'!B11</f>
        <v>43346</v>
      </c>
      <c r="B11" s="330">
        <f>GGR8A!B11+GGR8B!B11</f>
        <v>10405080</v>
      </c>
      <c r="C11" s="330">
        <f>GGR8A!C11+GGR8B!D11</f>
        <v>2685900</v>
      </c>
      <c r="D11" s="55"/>
      <c r="E11" s="318">
        <f t="shared" si="0"/>
        <v>13090980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row r="12" spans="1:55" ht="24" customHeight="1">
      <c r="A12" s="296">
        <f>+'GGR1'!B12</f>
        <v>43347</v>
      </c>
      <c r="B12" s="330">
        <f>GGR8A!B12+GGR8B!B12</f>
        <v>1494993.1408863689</v>
      </c>
      <c r="C12" s="330">
        <f>GGR8A!C12+GGR8B!D12</f>
        <v>236200</v>
      </c>
      <c r="E12" s="318">
        <f t="shared" si="0"/>
        <v>1731193.1408863689</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1:55" ht="24" customHeight="1">
      <c r="A13" s="296">
        <f>+'GGR1'!B13</f>
        <v>43348</v>
      </c>
      <c r="B13" s="330">
        <f>GGR8A!B13+GGR8B!B13</f>
        <v>842030</v>
      </c>
      <c r="C13" s="330">
        <f>GGR8A!C13+GGR8B!D13</f>
        <v>67900</v>
      </c>
      <c r="D13" s="55"/>
      <c r="E13" s="318">
        <f t="shared" si="0"/>
        <v>909930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row>
    <row r="14" spans="1:55" ht="24" customHeight="1">
      <c r="A14" s="296">
        <f>+'GGR1'!B14</f>
        <v>43349</v>
      </c>
      <c r="B14" s="330">
        <f>GGR8A!B14+GGR8B!B14</f>
        <v>1220640</v>
      </c>
      <c r="C14" s="330">
        <f>GGR8A!C14+GGR8B!D14</f>
        <v>10000</v>
      </c>
      <c r="D14" s="55"/>
      <c r="E14" s="318">
        <f t="shared" si="0"/>
        <v>1230640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55" ht="24" customHeight="1">
      <c r="A15" s="296">
        <f>+'GGR1'!B15</f>
        <v>43350</v>
      </c>
      <c r="B15" s="330">
        <f>GGR8A!B15+GGR8B!B15</f>
        <v>5331601.3719382696</v>
      </c>
      <c r="C15" s="330">
        <f>GGR8A!C15+GGR8B!D15</f>
        <v>1421800</v>
      </c>
      <c r="D15" s="55"/>
      <c r="E15" s="318">
        <f t="shared" si="0"/>
        <v>6753401.3719382696</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24" customHeight="1">
      <c r="A16" s="296">
        <f>+'GGR1'!B16</f>
        <v>43351</v>
      </c>
      <c r="B16" s="330">
        <f>GGR8A!B16+GGR8B!B16</f>
        <v>1772615</v>
      </c>
      <c r="C16" s="330">
        <f>GGR8A!C16+GGR8B!D16</f>
        <v>457800</v>
      </c>
      <c r="D16" s="55"/>
      <c r="E16" s="318">
        <f t="shared" si="0"/>
        <v>2230415</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ht="24" customHeight="1">
      <c r="A17" s="296">
        <f>+'GGR1'!B17</f>
        <v>43352</v>
      </c>
      <c r="B17" s="330">
        <f>GGR8A!B17+GGR8B!B17</f>
        <v>2090527.5</v>
      </c>
      <c r="C17" s="330">
        <f>GGR8A!C17+GGR8B!D17</f>
        <v>11700</v>
      </c>
      <c r="D17" s="55"/>
      <c r="E17" s="318">
        <f t="shared" si="0"/>
        <v>2102227.5</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ht="24" customHeight="1">
      <c r="A18" s="296">
        <f>+'GGR1'!B18</f>
        <v>43353</v>
      </c>
      <c r="B18" s="330">
        <f>GGR8A!B18+GGR8B!B18</f>
        <v>4084794.2134549562</v>
      </c>
      <c r="C18" s="330">
        <f>GGR8A!C18+GGR8B!D18</f>
        <v>468808.80270962889</v>
      </c>
      <c r="D18" s="55"/>
      <c r="E18" s="318">
        <f t="shared" si="0"/>
        <v>4553603.016164585</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4" customHeight="1">
      <c r="A19" s="296">
        <f>+'GGR1'!B19</f>
        <v>43354</v>
      </c>
      <c r="B19" s="330">
        <f>GGR8A!B19+GGR8B!B19</f>
        <v>2590912.5</v>
      </c>
      <c r="C19" s="330">
        <f>GGR8A!C19+GGR8B!D19</f>
        <v>0</v>
      </c>
      <c r="D19" s="55"/>
      <c r="E19" s="318">
        <f t="shared" si="0"/>
        <v>2590912.5</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1:55" ht="24" customHeight="1">
      <c r="A20" s="296">
        <f>+'GGR1'!B20</f>
        <v>43355</v>
      </c>
      <c r="B20" s="330">
        <f>GGR8A!B20+GGR8B!B20</f>
        <v>3563997.5</v>
      </c>
      <c r="C20" s="330">
        <f>GGR8A!C20+GGR8B!D20</f>
        <v>0</v>
      </c>
      <c r="D20" s="55"/>
      <c r="E20" s="318">
        <f t="shared" si="0"/>
        <v>3563997.5</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row>
    <row r="21" spans="1:55" ht="24" customHeight="1">
      <c r="A21" s="296">
        <f>+'GGR1'!B21</f>
        <v>43356</v>
      </c>
      <c r="B21" s="330">
        <f>GGR8A!B21+GGR8B!B21</f>
        <v>1507630.7547236951</v>
      </c>
      <c r="C21" s="330">
        <f>GGR8A!C21+GGR8B!D21</f>
        <v>2039298.7545813615</v>
      </c>
      <c r="D21" s="55"/>
      <c r="E21" s="318">
        <f t="shared" si="0"/>
        <v>3546929.5093050567</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row>
    <row r="22" spans="1:55" ht="24" customHeight="1">
      <c r="A22" s="296">
        <f>+'GGR1'!B22</f>
        <v>43357</v>
      </c>
      <c r="B22" s="330">
        <f>GGR8A!B22+GGR8B!B22</f>
        <v>1717300</v>
      </c>
      <c r="C22" s="330">
        <f>GGR8A!C22+GGR8B!D22</f>
        <v>315000</v>
      </c>
      <c r="D22" s="55"/>
      <c r="E22" s="318">
        <f t="shared" si="0"/>
        <v>2032300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row>
    <row r="23" spans="1:55" ht="24" customHeight="1">
      <c r="A23" s="296">
        <f>+'GGR1'!B23</f>
        <v>43358</v>
      </c>
      <c r="B23" s="330">
        <f>GGR8A!B23+GGR8B!B23</f>
        <v>892907.5</v>
      </c>
      <c r="C23" s="330">
        <f>GGR8A!C23+GGR8B!D23</f>
        <v>14167500</v>
      </c>
      <c r="D23" s="55"/>
      <c r="E23" s="318">
        <f t="shared" si="0"/>
        <v>15060407.5</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24" customHeight="1">
      <c r="A24" s="296">
        <f>+'GGR1'!B24</f>
        <v>43359</v>
      </c>
      <c r="B24" s="330">
        <f>GGR8A!B24+GGR8B!B24</f>
        <v>2141872.5</v>
      </c>
      <c r="C24" s="330">
        <f>GGR8A!C24+GGR8B!D24</f>
        <v>50000</v>
      </c>
      <c r="D24" s="55"/>
      <c r="E24" s="318">
        <f t="shared" si="0"/>
        <v>2191872.5</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1:55" ht="24" customHeight="1">
      <c r="A25" s="296">
        <f>+'GGR1'!B25</f>
        <v>43360</v>
      </c>
      <c r="B25" s="330">
        <f>GGR8A!B25+GGR8B!B25</f>
        <v>929245</v>
      </c>
      <c r="C25" s="330">
        <f>GGR8A!C25+GGR8B!D25</f>
        <v>300500</v>
      </c>
      <c r="D25" s="55"/>
      <c r="E25" s="318">
        <f t="shared" si="0"/>
        <v>1229745</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ht="24" customHeight="1">
      <c r="A26" s="296">
        <f>+'GGR1'!B26</f>
        <v>43361</v>
      </c>
      <c r="B26" s="330">
        <f>GGR8A!B26+GGR8B!B26</f>
        <v>428645</v>
      </c>
      <c r="C26" s="330">
        <f>GGR8A!C26+GGR8B!D26</f>
        <v>0</v>
      </c>
      <c r="D26" s="55"/>
      <c r="E26" s="318">
        <f t="shared" si="0"/>
        <v>428645</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1:55" ht="24" customHeight="1">
      <c r="A27" s="296">
        <f>+'GGR1'!B27</f>
        <v>43362</v>
      </c>
      <c r="B27" s="330">
        <f>GGR8A!B27+GGR8B!B27</f>
        <v>457100</v>
      </c>
      <c r="C27" s="330">
        <f>GGR8A!C27+GGR8B!D27</f>
        <v>30000</v>
      </c>
      <c r="D27" s="55"/>
      <c r="E27" s="318">
        <f t="shared" si="0"/>
        <v>487100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1:55" ht="24" customHeight="1">
      <c r="A28" s="296">
        <f>+'GGR1'!B28</f>
        <v>43363</v>
      </c>
      <c r="B28" s="330">
        <f>GGR8A!B28+GGR8B!B28</f>
        <v>402052.5</v>
      </c>
      <c r="C28" s="330">
        <f>GGR8A!C28+GGR8B!D28</f>
        <v>0</v>
      </c>
      <c r="D28" s="55"/>
      <c r="E28" s="318">
        <f t="shared" si="0"/>
        <v>402052.5</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1:55" ht="24" customHeight="1">
      <c r="A29" s="296">
        <f>+'GGR1'!B29</f>
        <v>43364</v>
      </c>
      <c r="B29" s="330">
        <f>GGR8A!B29+GGR8B!B29</f>
        <v>2865867.5</v>
      </c>
      <c r="C29" s="330">
        <f>GGR8A!C29+GGR8B!D29</f>
        <v>196000</v>
      </c>
      <c r="D29" s="55"/>
      <c r="E29" s="318">
        <f t="shared" si="0"/>
        <v>3061867.5</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55" ht="24" customHeight="1">
      <c r="A30" s="296">
        <f>+'GGR1'!B30</f>
        <v>43365</v>
      </c>
      <c r="B30" s="330">
        <f>GGR8A!B30+GGR8B!B30</f>
        <v>2148725</v>
      </c>
      <c r="C30" s="330">
        <f>GGR8A!C30+GGR8B!D30</f>
        <v>1571000</v>
      </c>
      <c r="D30" s="55"/>
      <c r="E30" s="318">
        <f t="shared" si="0"/>
        <v>3719725</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1:55" ht="24" customHeight="1">
      <c r="A31" s="296">
        <f>+'GGR1'!B31</f>
        <v>43366</v>
      </c>
      <c r="B31" s="330">
        <f>GGR8A!B31+GGR8B!B31</f>
        <v>2261040</v>
      </c>
      <c r="C31" s="330">
        <f>GGR8A!C31+GGR8B!D31</f>
        <v>151000</v>
      </c>
      <c r="D31" s="55"/>
      <c r="E31" s="318">
        <f t="shared" si="0"/>
        <v>2412040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row>
    <row r="32" spans="1:55" ht="24" customHeight="1">
      <c r="A32" s="296">
        <f>+'GGR1'!B32</f>
        <v>43367</v>
      </c>
      <c r="B32" s="330">
        <f>GGR8A!B32+GGR8B!B32</f>
        <v>5709791.1577154696</v>
      </c>
      <c r="C32" s="330">
        <f>GGR8A!C32+GGR8B!D32</f>
        <v>555355.79472233437</v>
      </c>
      <c r="D32" s="55"/>
      <c r="E32" s="318">
        <f t="shared" si="0"/>
        <v>6265146.9524378041</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row>
    <row r="33" spans="1:55" ht="24" customHeight="1">
      <c r="A33" s="296">
        <f>+'GGR1'!B33</f>
        <v>43368</v>
      </c>
      <c r="B33" s="330">
        <f>GGR8A!B33+GGR8B!B33</f>
        <v>2436545</v>
      </c>
      <c r="C33" s="330">
        <f>GGR8A!C33+GGR8B!D33</f>
        <v>325000</v>
      </c>
      <c r="D33" s="55"/>
      <c r="E33" s="318">
        <f t="shared" si="0"/>
        <v>2761545</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55" ht="24" customHeight="1">
      <c r="A34" s="296">
        <f>+'GGR1'!B34</f>
        <v>43369</v>
      </c>
      <c r="B34" s="330">
        <f>GGR8A!B34+GGR8B!B34</f>
        <v>289497.5</v>
      </c>
      <c r="C34" s="330">
        <f>GGR8A!C34+GGR8B!D34</f>
        <v>38000</v>
      </c>
      <c r="D34" s="55"/>
      <c r="E34" s="318">
        <f t="shared" si="0"/>
        <v>327497.5</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55" ht="24" customHeight="1">
      <c r="A35" s="296">
        <f>+'GGR1'!B35</f>
        <v>43370</v>
      </c>
      <c r="B35" s="330">
        <f>GGR8A!B35+GGR8B!B35</f>
        <v>2792005</v>
      </c>
      <c r="C35" s="330">
        <f>GGR8A!C35+GGR8B!D35</f>
        <v>1329000</v>
      </c>
      <c r="D35" s="55"/>
      <c r="E35" s="318">
        <f t="shared" si="0"/>
        <v>4121005</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55" ht="24" customHeight="1">
      <c r="A36" s="296">
        <f>+'GGR1'!B36</f>
        <v>43371</v>
      </c>
      <c r="B36" s="330">
        <f>GGR8A!B36+GGR8B!B36</f>
        <v>2042783.9716312056</v>
      </c>
      <c r="C36" s="330">
        <f>GGR8A!C36+GGR8B!D36</f>
        <v>513049.64539007092</v>
      </c>
      <c r="D36" s="55"/>
      <c r="E36" s="318">
        <f t="shared" si="0"/>
        <v>2555833.6170212766</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row>
    <row r="37" spans="1:55" ht="24" customHeight="1">
      <c r="A37" s="296">
        <f>+'GGR1'!B37</f>
        <v>43372</v>
      </c>
      <c r="B37" s="330">
        <f>GGR8A!B37+GGR8B!B37</f>
        <v>1409572.5</v>
      </c>
      <c r="C37" s="330">
        <f>GGR8A!C37+GGR8B!D37</f>
        <v>317100</v>
      </c>
      <c r="D37" s="55"/>
      <c r="E37" s="318">
        <f t="shared" si="0"/>
        <v>1726672.5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row>
    <row r="38" spans="1:55" ht="24" customHeight="1">
      <c r="A38" s="296">
        <f>+'GGR1'!B38</f>
        <v>43373</v>
      </c>
      <c r="B38" s="330">
        <f>GGR8A!B38+GGR8B!B38</f>
        <v>7579715.2689060047</v>
      </c>
      <c r="C38" s="330">
        <f>GGR8A!C38+GGR8B!D38</f>
        <v>14755383.499090251</v>
      </c>
      <c r="D38" s="109"/>
      <c r="E38" s="318">
        <f t="shared" si="0"/>
        <v>22335098.767996255</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row>
    <row r="39" spans="1:55" s="75" customFormat="1" ht="24" customHeight="1" thickBot="1">
      <c r="A39" s="296">
        <f>+'GGR1'!B39</f>
        <v>43374</v>
      </c>
      <c r="B39" s="330">
        <f>GGR8A!B39+GGR8B!B39</f>
        <v>0</v>
      </c>
      <c r="C39" s="330">
        <f>GGR8A!C39+GGR8B!D39</f>
        <v>0</v>
      </c>
      <c r="D39" s="109"/>
      <c r="E39" s="318">
        <f t="shared" si="0"/>
        <v>0</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row>
    <row r="40" spans="1:55" ht="30" customHeight="1" thickBot="1">
      <c r="A40" s="408" t="s">
        <v>37</v>
      </c>
      <c r="B40" s="330">
        <f>GGR8A!B40+GGR8B!B40</f>
        <v>0</v>
      </c>
      <c r="C40" s="330"/>
      <c r="D40" s="70"/>
      <c r="E40" s="319">
        <f t="shared" si="0"/>
        <v>0</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5" ht="9.9499999999999993" customHeight="1">
      <c r="A41" s="66"/>
      <c r="B41" s="145"/>
      <c r="C41" s="94"/>
      <c r="D41" s="66"/>
      <c r="E41" s="66"/>
      <c r="F41" s="66"/>
    </row>
    <row r="42" spans="1:55" ht="24.95" customHeight="1">
      <c r="A42" s="137" t="s">
        <v>24</v>
      </c>
      <c r="B42" s="156">
        <f>SUM(B9:B40)</f>
        <v>96204738.102176875</v>
      </c>
      <c r="C42" s="156">
        <f>SUM(C9:C40)</f>
        <v>52454996.496493638</v>
      </c>
      <c r="D42" s="288"/>
      <c r="E42" s="157">
        <f>SUM(E9:E40)</f>
        <v>148659734.59867054</v>
      </c>
      <c r="F42" s="100"/>
    </row>
    <row r="43" spans="1:55" ht="9.9499999999999993" customHeight="1">
      <c r="A43" s="46"/>
      <c r="B43" s="146"/>
      <c r="C43" s="46"/>
      <c r="D43" s="46"/>
      <c r="E43" s="46"/>
      <c r="F43" s="46"/>
    </row>
    <row r="44" spans="1:55" ht="24.95" customHeight="1">
      <c r="A44" s="96" t="s">
        <v>52</v>
      </c>
      <c r="B44" s="105" t="s">
        <v>53</v>
      </c>
    </row>
    <row r="45" spans="1:55" ht="24.95" customHeight="1">
      <c r="A45" s="7"/>
      <c r="B45" s="31" t="s">
        <v>54</v>
      </c>
      <c r="C45" s="8"/>
      <c r="D45" s="7"/>
      <c r="E45" s="7"/>
    </row>
    <row r="46" spans="1:55" ht="24.95" customHeight="1">
      <c r="C46" s="7"/>
      <c r="D46" s="7"/>
      <c r="E46" s="7"/>
    </row>
    <row r="47" spans="1:55" ht="24.95" customHeight="1">
      <c r="A47" s="74" t="s">
        <v>55</v>
      </c>
      <c r="B47" s="74"/>
    </row>
    <row r="53" spans="1:1">
      <c r="A53" s="206"/>
    </row>
  </sheetData>
  <mergeCells count="1">
    <mergeCell ref="A2:F2"/>
  </mergeCells>
  <phoneticPr fontId="14" type="noConversion"/>
  <printOptions horizontalCentered="1"/>
  <pageMargins left="0.74803149606299213" right="0.55118110236220474" top="0.19685039370078741" bottom="0.19685039370078741" header="0.11811023622047245" footer="0.11811023622047245"/>
  <pageSetup paperSize="9" scale="79"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53"/>
  <sheetViews>
    <sheetView workbookViewId="0">
      <selection activeCell="B9" sqref="B9:C38"/>
    </sheetView>
  </sheetViews>
  <sheetFormatPr defaultRowHeight="12.75"/>
  <cols>
    <col min="1" max="1" width="15.7109375" customWidth="1"/>
    <col min="2" max="2" width="20.7109375" style="105" customWidth="1"/>
    <col min="3" max="3" width="20.7109375" customWidth="1"/>
    <col min="4" max="4" width="15.7109375" customWidth="1"/>
    <col min="5" max="5" width="23.28515625" customWidth="1"/>
    <col min="6" max="6" width="10" customWidth="1"/>
    <col min="12" max="12" width="23" customWidth="1"/>
  </cols>
  <sheetData>
    <row r="1" spans="1:55">
      <c r="F1" s="333" t="s">
        <v>247</v>
      </c>
    </row>
    <row r="2" spans="1:55" ht="24.95" customHeight="1">
      <c r="A2" s="954" t="s">
        <v>248</v>
      </c>
      <c r="B2" s="954"/>
      <c r="C2" s="954"/>
      <c r="D2" s="954"/>
      <c r="E2" s="954"/>
      <c r="F2" s="954"/>
      <c r="G2" s="206"/>
      <c r="H2" s="206"/>
      <c r="M2">
        <v>-1</v>
      </c>
    </row>
    <row r="3" spans="1:55" ht="24.95" customHeight="1">
      <c r="A3" s="44"/>
      <c r="B3" s="287"/>
      <c r="C3" s="287" t="str">
        <f>+'GGR1'!B4</f>
        <v>FOR  THE  MONTH  ENDED :   30 September  2018</v>
      </c>
      <c r="D3" s="140"/>
      <c r="E3" s="349"/>
      <c r="F3" s="346"/>
      <c r="G3" s="206"/>
      <c r="H3" s="206"/>
    </row>
    <row r="4" spans="1:55">
      <c r="E4" s="348"/>
      <c r="F4" s="206"/>
      <c r="G4" s="206"/>
      <c r="H4" s="206"/>
    </row>
    <row r="5" spans="1:55" ht="18" customHeight="1">
      <c r="A5" s="47"/>
      <c r="B5" s="107" t="s">
        <v>46</v>
      </c>
      <c r="C5" s="107" t="s">
        <v>41</v>
      </c>
      <c r="D5" s="107"/>
      <c r="E5" s="107" t="s">
        <v>47</v>
      </c>
      <c r="F5" s="888"/>
    </row>
    <row r="6" spans="1:55" ht="18" customHeight="1">
      <c r="A6" s="108" t="s">
        <v>22</v>
      </c>
      <c r="B6" s="108" t="s">
        <v>48</v>
      </c>
      <c r="C6" s="108" t="s">
        <v>49</v>
      </c>
      <c r="D6" s="141"/>
      <c r="E6" s="108" t="s">
        <v>50</v>
      </c>
      <c r="F6" s="108"/>
    </row>
    <row r="7" spans="1:55" ht="18" customHeight="1">
      <c r="A7" s="46"/>
      <c r="B7" s="130" t="s">
        <v>51</v>
      </c>
      <c r="C7" s="130" t="s">
        <v>51</v>
      </c>
      <c r="D7" s="130"/>
      <c r="E7" s="130" t="s">
        <v>24</v>
      </c>
      <c r="F7" s="46"/>
    </row>
    <row r="8" spans="1:55" ht="15" customHeight="1">
      <c r="A8" s="4"/>
      <c r="B8" s="142"/>
      <c r="C8" s="85"/>
      <c r="D8" s="143"/>
      <c r="E8" s="108"/>
      <c r="F8" s="4"/>
    </row>
    <row r="9" spans="1:55" ht="24" customHeight="1">
      <c r="A9" s="296">
        <f>+'GGR1'!B9</f>
        <v>43344</v>
      </c>
      <c r="B9" s="918">
        <v>7785300</v>
      </c>
      <c r="C9" s="918">
        <v>7948700</v>
      </c>
      <c r="D9" s="85"/>
      <c r="E9" s="317">
        <f t="shared" ref="E9:E37" si="0">C9+B9</f>
        <v>15734000</v>
      </c>
      <c r="F9" s="4"/>
    </row>
    <row r="10" spans="1:55" ht="24" customHeight="1">
      <c r="A10" s="296">
        <f>+'GGR1'!B10</f>
        <v>43345</v>
      </c>
      <c r="B10" s="918">
        <v>16992237.5</v>
      </c>
      <c r="C10" s="918">
        <v>2493000</v>
      </c>
      <c r="D10" s="108"/>
      <c r="E10" s="318">
        <f t="shared" si="0"/>
        <v>19485237.5</v>
      </c>
      <c r="F10" s="4"/>
    </row>
    <row r="11" spans="1:55" ht="24" customHeight="1">
      <c r="A11" s="296">
        <f>+'GGR1'!B11</f>
        <v>43346</v>
      </c>
      <c r="B11" s="918">
        <v>10405080</v>
      </c>
      <c r="C11" s="918">
        <v>2685900</v>
      </c>
      <c r="D11" s="55"/>
      <c r="E11" s="318">
        <f t="shared" si="0"/>
        <v>13090980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row r="12" spans="1:55" ht="24" customHeight="1">
      <c r="A12" s="296">
        <f>+'GGR1'!B12</f>
        <v>43347</v>
      </c>
      <c r="B12" s="918">
        <v>1490745</v>
      </c>
      <c r="C12" s="918">
        <v>236200</v>
      </c>
      <c r="E12" s="318">
        <f t="shared" si="0"/>
        <v>1726945</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1:55" ht="24" customHeight="1">
      <c r="A13" s="296">
        <f>+'GGR1'!B13</f>
        <v>43348</v>
      </c>
      <c r="B13" s="918">
        <v>842030</v>
      </c>
      <c r="C13" s="918">
        <v>67900</v>
      </c>
      <c r="D13" s="55"/>
      <c r="E13" s="318">
        <f t="shared" si="0"/>
        <v>909930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row>
    <row r="14" spans="1:55" ht="24" customHeight="1">
      <c r="A14" s="296">
        <f>+'GGR1'!B14</f>
        <v>43349</v>
      </c>
      <c r="B14" s="918">
        <v>1220640</v>
      </c>
      <c r="C14" s="918">
        <v>10000</v>
      </c>
      <c r="D14" s="55"/>
      <c r="E14" s="318">
        <f t="shared" si="0"/>
        <v>1230640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55" ht="24" customHeight="1">
      <c r="A15" s="296">
        <f>+'GGR1'!B15</f>
        <v>43350</v>
      </c>
      <c r="B15" s="918">
        <v>5327230</v>
      </c>
      <c r="C15" s="918">
        <v>1421800</v>
      </c>
      <c r="D15" s="55"/>
      <c r="E15" s="318">
        <f t="shared" si="0"/>
        <v>6749030</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24" customHeight="1">
      <c r="A16" s="296">
        <f>+'GGR1'!B16</f>
        <v>43351</v>
      </c>
      <c r="B16" s="918">
        <v>1772615</v>
      </c>
      <c r="C16" s="918">
        <v>457800</v>
      </c>
      <c r="D16" s="55"/>
      <c r="E16" s="318">
        <f t="shared" si="0"/>
        <v>2230415</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ht="24" customHeight="1">
      <c r="A17" s="296">
        <f>+'GGR1'!B17</f>
        <v>43352</v>
      </c>
      <c r="B17" s="918">
        <v>2090527.5</v>
      </c>
      <c r="C17" s="918">
        <v>11700</v>
      </c>
      <c r="D17" s="55"/>
      <c r="E17" s="318">
        <f t="shared" si="0"/>
        <v>2102227.5</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ht="24" customHeight="1">
      <c r="A18" s="296">
        <f>+'GGR1'!B18</f>
        <v>43353</v>
      </c>
      <c r="B18" s="918">
        <v>3502905</v>
      </c>
      <c r="C18" s="918">
        <v>0</v>
      </c>
      <c r="D18" s="55"/>
      <c r="E18" s="318">
        <f t="shared" si="0"/>
        <v>3502905</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4" customHeight="1">
      <c r="A19" s="296">
        <f>+'GGR1'!B19</f>
        <v>43354</v>
      </c>
      <c r="B19" s="918">
        <v>2590912.5</v>
      </c>
      <c r="C19" s="918">
        <v>0</v>
      </c>
      <c r="D19" s="55"/>
      <c r="E19" s="318">
        <f t="shared" si="0"/>
        <v>2590912.5</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1:55" ht="24" customHeight="1">
      <c r="A20" s="296">
        <f>+'GGR1'!B20</f>
        <v>43355</v>
      </c>
      <c r="B20" s="918">
        <v>3563997.5</v>
      </c>
      <c r="C20" s="918">
        <v>0</v>
      </c>
      <c r="D20" s="55"/>
      <c r="E20" s="318">
        <f t="shared" si="0"/>
        <v>3563997.5</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row>
    <row r="21" spans="1:55" ht="24" customHeight="1">
      <c r="A21" s="296">
        <f>+'GGR1'!B21</f>
        <v>43356</v>
      </c>
      <c r="B21" s="918">
        <v>1425700</v>
      </c>
      <c r="C21" s="918">
        <v>194300</v>
      </c>
      <c r="D21" s="55"/>
      <c r="E21" s="318">
        <f t="shared" si="0"/>
        <v>1620000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row>
    <row r="22" spans="1:55" ht="24" customHeight="1">
      <c r="A22" s="296">
        <f>+'GGR1'!B22</f>
        <v>43357</v>
      </c>
      <c r="B22" s="918">
        <v>1717300</v>
      </c>
      <c r="C22" s="918">
        <v>315000</v>
      </c>
      <c r="D22" s="55"/>
      <c r="E22" s="318">
        <f t="shared" si="0"/>
        <v>2032300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row>
    <row r="23" spans="1:55" ht="24" customHeight="1">
      <c r="A23" s="296">
        <f>+'GGR1'!B23</f>
        <v>43358</v>
      </c>
      <c r="B23" s="918">
        <v>892907.5</v>
      </c>
      <c r="C23" s="918">
        <v>14167500</v>
      </c>
      <c r="D23" s="55"/>
      <c r="E23" s="318">
        <f t="shared" si="0"/>
        <v>15060407.5</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24" customHeight="1">
      <c r="A24" s="296">
        <f>+'GGR1'!B24</f>
        <v>43359</v>
      </c>
      <c r="B24" s="918">
        <v>2141872.5</v>
      </c>
      <c r="C24" s="918">
        <v>50000</v>
      </c>
      <c r="D24" s="55"/>
      <c r="E24" s="318">
        <f t="shared" si="0"/>
        <v>2191872.5</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1:55" ht="24" customHeight="1">
      <c r="A25" s="296">
        <f>+'GGR1'!B25</f>
        <v>43360</v>
      </c>
      <c r="B25" s="918">
        <v>929245</v>
      </c>
      <c r="C25" s="918">
        <v>300500</v>
      </c>
      <c r="D25" s="55"/>
      <c r="E25" s="318">
        <f t="shared" si="0"/>
        <v>1229745</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ht="24" customHeight="1">
      <c r="A26" s="296">
        <f>+'GGR1'!B26</f>
        <v>43361</v>
      </c>
      <c r="B26" s="918">
        <v>428645</v>
      </c>
      <c r="C26" s="918">
        <v>0</v>
      </c>
      <c r="D26" s="55"/>
      <c r="E26" s="318">
        <f t="shared" si="0"/>
        <v>428645</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1:55" ht="24" customHeight="1">
      <c r="A27" s="296">
        <f>+'GGR1'!B27</f>
        <v>43362</v>
      </c>
      <c r="B27" s="918">
        <v>457100</v>
      </c>
      <c r="C27" s="918">
        <v>30000</v>
      </c>
      <c r="D27" s="55"/>
      <c r="E27" s="318">
        <f t="shared" si="0"/>
        <v>487100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1:55" ht="24" customHeight="1">
      <c r="A28" s="296">
        <f>+'GGR1'!B28</f>
        <v>43363</v>
      </c>
      <c r="B28" s="918">
        <v>402052.5</v>
      </c>
      <c r="C28" s="918">
        <v>0</v>
      </c>
      <c r="D28" s="55"/>
      <c r="E28" s="318">
        <f t="shared" si="0"/>
        <v>402052.5</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1:55" ht="24" customHeight="1">
      <c r="A29" s="296">
        <f>+'GGR1'!B29</f>
        <v>43364</v>
      </c>
      <c r="B29" s="918">
        <v>2865867.5</v>
      </c>
      <c r="C29" s="918">
        <v>196000</v>
      </c>
      <c r="D29" s="55"/>
      <c r="E29" s="318">
        <f t="shared" si="0"/>
        <v>3061867.5</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55" ht="24" customHeight="1">
      <c r="A30" s="296">
        <f>+'GGR1'!B30</f>
        <v>43365</v>
      </c>
      <c r="B30" s="918">
        <v>2148725</v>
      </c>
      <c r="C30" s="918">
        <v>1571000</v>
      </c>
      <c r="D30" s="55"/>
      <c r="E30" s="318">
        <f t="shared" si="0"/>
        <v>3719725</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1:55" ht="24" customHeight="1">
      <c r="A31" s="296">
        <f>+'GGR1'!B31</f>
        <v>43366</v>
      </c>
      <c r="B31" s="918">
        <v>2261040</v>
      </c>
      <c r="C31" s="918">
        <v>151000</v>
      </c>
      <c r="D31" s="55"/>
      <c r="E31" s="318">
        <f t="shared" si="0"/>
        <v>2412040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row>
    <row r="32" spans="1:55" ht="24" customHeight="1">
      <c r="A32" s="296">
        <f>+'GGR1'!B32</f>
        <v>43367</v>
      </c>
      <c r="B32" s="918">
        <v>5602210</v>
      </c>
      <c r="C32" s="918">
        <v>200000</v>
      </c>
      <c r="D32" s="55"/>
      <c r="E32" s="318">
        <f t="shared" si="0"/>
        <v>5802210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row>
    <row r="33" spans="1:55" ht="24" customHeight="1">
      <c r="A33" s="296">
        <f>+'GGR1'!B33</f>
        <v>43368</v>
      </c>
      <c r="B33" s="918">
        <v>2436545</v>
      </c>
      <c r="C33" s="918">
        <v>325000</v>
      </c>
      <c r="D33" s="55"/>
      <c r="E33" s="318">
        <f t="shared" si="0"/>
        <v>2761545</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55" ht="24" customHeight="1">
      <c r="A34" s="296">
        <f>+'GGR1'!B34</f>
        <v>43369</v>
      </c>
      <c r="B34" s="918">
        <v>289497.5</v>
      </c>
      <c r="C34" s="918">
        <v>38000</v>
      </c>
      <c r="D34" s="55"/>
      <c r="E34" s="318">
        <f t="shared" si="0"/>
        <v>327497.5</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55" ht="24" customHeight="1">
      <c r="A35" s="296">
        <f>+'GGR1'!B35</f>
        <v>43370</v>
      </c>
      <c r="B35" s="918">
        <v>2792005</v>
      </c>
      <c r="C35" s="918">
        <v>1329000</v>
      </c>
      <c r="D35" s="55"/>
      <c r="E35" s="318">
        <f t="shared" si="0"/>
        <v>4121005</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55" ht="24" customHeight="1">
      <c r="A36" s="296">
        <f>+'GGR1'!B36</f>
        <v>43371</v>
      </c>
      <c r="B36" s="918">
        <v>1940940</v>
      </c>
      <c r="C36" s="918">
        <v>490000</v>
      </c>
      <c r="D36" s="55"/>
      <c r="E36" s="318">
        <f t="shared" si="0"/>
        <v>2430940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row>
    <row r="37" spans="1:55" ht="24" customHeight="1">
      <c r="A37" s="296">
        <f>+'GGR1'!B37</f>
        <v>43372</v>
      </c>
      <c r="B37" s="918">
        <v>1409572.5</v>
      </c>
      <c r="C37" s="918">
        <v>317100</v>
      </c>
      <c r="D37" s="55"/>
      <c r="E37" s="318">
        <f t="shared" si="0"/>
        <v>1726672.5</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row>
    <row r="38" spans="1:55" ht="24" customHeight="1">
      <c r="A38" s="296">
        <f>+'GGR1'!B38</f>
        <v>43373</v>
      </c>
      <c r="B38" s="918">
        <v>7579017.5</v>
      </c>
      <c r="C38" s="918">
        <v>8800500</v>
      </c>
      <c r="D38" s="55"/>
      <c r="E38" s="318">
        <f>C38+B38</f>
        <v>16379517.5</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row>
    <row r="39" spans="1:55" s="75" customFormat="1" ht="24" customHeight="1" thickBot="1">
      <c r="A39" s="296">
        <f>+'GGR1'!B39</f>
        <v>43374</v>
      </c>
      <c r="B39" s="918"/>
      <c r="C39" s="918"/>
      <c r="D39" s="55"/>
      <c r="E39" s="318">
        <f>C39+B39</f>
        <v>0</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row>
    <row r="40" spans="1:55" ht="30" customHeight="1" thickBot="1">
      <c r="A40" s="408" t="s">
        <v>37</v>
      </c>
      <c r="B40" s="890"/>
      <c r="C40" s="108"/>
      <c r="D40" s="70"/>
      <c r="E40" s="318">
        <f>C40+B40</f>
        <v>0</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5" ht="9.9499999999999993" customHeight="1">
      <c r="A41" s="66"/>
      <c r="B41" s="145"/>
      <c r="C41" s="94"/>
      <c r="D41" s="66"/>
      <c r="E41" s="66"/>
      <c r="F41" s="66"/>
    </row>
    <row r="42" spans="1:55" ht="24.95" customHeight="1">
      <c r="A42" s="137" t="s">
        <v>24</v>
      </c>
      <c r="B42" s="156">
        <f>SUM(B9:B40)</f>
        <v>95304462.5</v>
      </c>
      <c r="C42" s="156">
        <f>SUM(C9:C40)</f>
        <v>43807900</v>
      </c>
      <c r="D42" s="288"/>
      <c r="E42" s="157">
        <f>SUM(E9:E40)</f>
        <v>139112362.5</v>
      </c>
      <c r="F42" s="100"/>
    </row>
    <row r="43" spans="1:55" ht="9.9499999999999993" customHeight="1">
      <c r="A43" s="46"/>
      <c r="B43" s="146"/>
      <c r="C43" s="46"/>
      <c r="D43" s="46"/>
      <c r="E43" s="46"/>
      <c r="F43" s="46"/>
    </row>
    <row r="44" spans="1:55" ht="24.95" customHeight="1">
      <c r="A44" s="96" t="s">
        <v>52</v>
      </c>
      <c r="B44" s="105" t="s">
        <v>53</v>
      </c>
    </row>
    <row r="45" spans="1:55" ht="24.95" customHeight="1">
      <c r="A45" s="7"/>
      <c r="B45" s="31" t="s">
        <v>54</v>
      </c>
      <c r="C45" s="8"/>
      <c r="D45" s="7"/>
      <c r="E45" s="7"/>
    </row>
    <row r="46" spans="1:55" ht="24.95" customHeight="1">
      <c r="C46" s="7"/>
      <c r="D46" s="7"/>
      <c r="E46" s="7"/>
    </row>
    <row r="47" spans="1:55" ht="24.95" customHeight="1">
      <c r="A47" s="74" t="s">
        <v>55</v>
      </c>
      <c r="B47" s="74"/>
    </row>
    <row r="53" spans="1:1" customFormat="1">
      <c r="A53" s="206"/>
    </row>
  </sheetData>
  <mergeCells count="1">
    <mergeCell ref="A2:F2"/>
  </mergeCells>
  <phoneticPr fontId="57" type="noConversion"/>
  <printOptions horizontalCentered="1"/>
  <pageMargins left="0.74803149606299213" right="0.55118110236220474" top="0.19685039370078741" bottom="0.19685039370078741" header="0.11811023622047245" footer="0.11811023622047245"/>
  <pageSetup paperSize="9" scale="78"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N75"/>
  <sheetViews>
    <sheetView zoomScaleNormal="100" workbookViewId="0">
      <pane ySplit="5" topLeftCell="A61" activePane="bottomLeft" state="frozen"/>
      <selection activeCell="L54" sqref="L54"/>
      <selection pane="bottomLeft" activeCell="A58" sqref="A58:J79"/>
    </sheetView>
  </sheetViews>
  <sheetFormatPr defaultRowHeight="12.75" outlineLevelRow="1"/>
  <cols>
    <col min="1" max="1" width="10.7109375" style="7" customWidth="1"/>
    <col min="2" max="2" width="2.5703125" style="7" customWidth="1"/>
    <col min="3" max="3" width="9.140625" style="7"/>
    <col min="4" max="4" width="24.42578125" style="7" customWidth="1"/>
    <col min="5" max="5" width="25.5703125" style="7" customWidth="1"/>
    <col min="6" max="6" width="2.28515625" style="7" customWidth="1"/>
    <col min="7" max="7" width="19.5703125" style="7" customWidth="1"/>
    <col min="8" max="8" width="19" style="7" customWidth="1"/>
    <col min="9" max="9" width="20.7109375" style="7" customWidth="1"/>
    <col min="10" max="10" width="10.7109375" style="7" customWidth="1"/>
    <col min="11" max="11" width="9.140625" style="7"/>
    <col min="12" max="12" width="23" style="7" customWidth="1"/>
    <col min="13" max="16384" width="9.140625" style="7"/>
  </cols>
  <sheetData>
    <row r="1" spans="1:11" ht="8.1" customHeight="1"/>
    <row r="2" spans="1:11" ht="20.100000000000001" customHeight="1">
      <c r="A2" s="19"/>
      <c r="B2" s="11"/>
      <c r="E2" s="25"/>
      <c r="F2" s="344" t="s">
        <v>69</v>
      </c>
      <c r="H2" s="29"/>
      <c r="I2" s="19" t="s">
        <v>82</v>
      </c>
    </row>
    <row r="3" spans="1:11" ht="20.100000000000001" customHeight="1">
      <c r="A3" s="19"/>
      <c r="B3" s="11"/>
      <c r="E3" s="25"/>
      <c r="F3" s="344" t="s">
        <v>137</v>
      </c>
      <c r="H3" s="29"/>
    </row>
    <row r="4" spans="1:11" ht="20.100000000000001" customHeight="1">
      <c r="A4" s="490"/>
      <c r="B4" s="11"/>
      <c r="D4" s="313"/>
      <c r="E4" s="25"/>
      <c r="F4" s="344" t="s">
        <v>138</v>
      </c>
      <c r="H4" s="29"/>
    </row>
    <row r="5" spans="1:11" ht="20.100000000000001" customHeight="1">
      <c r="B5" s="11"/>
      <c r="E5" s="25"/>
      <c r="F5" s="345" t="str">
        <f>'Schedule A'!F5</f>
        <v>FOR  THE  MONTH  ENDED :   30 September  2018</v>
      </c>
      <c r="H5" s="29"/>
    </row>
    <row r="6" spans="1:11" ht="9.9499999999999993" customHeight="1">
      <c r="B6" s="11"/>
      <c r="E6" s="491" t="s">
        <v>0</v>
      </c>
      <c r="F6" s="491"/>
    </row>
    <row r="7" spans="1:11" ht="12" customHeight="1">
      <c r="A7" s="301"/>
      <c r="H7" s="11"/>
    </row>
    <row r="8" spans="1:11" ht="21" customHeight="1">
      <c r="A8" s="306" t="s">
        <v>154</v>
      </c>
      <c r="B8" s="12"/>
      <c r="G8" s="709"/>
      <c r="K8" s="531"/>
    </row>
    <row r="9" spans="1:11" ht="20.100000000000001" customHeight="1">
      <c r="A9" s="466">
        <v>1</v>
      </c>
      <c r="C9" s="19" t="s">
        <v>303</v>
      </c>
      <c r="E9" s="467"/>
      <c r="F9" s="467"/>
      <c r="G9" s="467"/>
      <c r="H9" s="468"/>
      <c r="I9" s="480">
        <f>+'GGR7'!E42-'GGR8'!E42-'Gaming Chip Voucher - CBPC'!I206</f>
        <v>16439403.551329464</v>
      </c>
      <c r="K9" s="531" t="s">
        <v>355</v>
      </c>
    </row>
    <row r="10" spans="1:11" ht="20.100000000000001" customHeight="1">
      <c r="A10" s="19">
        <v>2</v>
      </c>
      <c r="C10" s="19" t="s">
        <v>304</v>
      </c>
      <c r="E10" s="467"/>
      <c r="F10" s="467"/>
      <c r="G10" s="467"/>
      <c r="H10" s="469"/>
      <c r="I10" s="930">
        <v>0</v>
      </c>
      <c r="K10" s="531" t="s">
        <v>343</v>
      </c>
    </row>
    <row r="11" spans="1:11" ht="9.9499999999999993" customHeight="1">
      <c r="A11" s="19"/>
      <c r="C11" s="19"/>
      <c r="E11" s="467"/>
      <c r="F11" s="467"/>
      <c r="G11" s="467"/>
      <c r="H11" s="468"/>
      <c r="I11" s="480"/>
      <c r="K11" s="531"/>
    </row>
    <row r="12" spans="1:11" ht="19.5" customHeight="1">
      <c r="A12" s="19">
        <v>3</v>
      </c>
      <c r="C12" s="19" t="s">
        <v>305</v>
      </c>
      <c r="E12" s="467"/>
      <c r="F12" s="467"/>
      <c r="G12" s="470"/>
      <c r="H12" s="471"/>
      <c r="I12" s="481">
        <f>+I9+I10</f>
        <v>16439403.551329464</v>
      </c>
      <c r="K12" s="531"/>
    </row>
    <row r="13" spans="1:11" ht="34.5" customHeight="1">
      <c r="A13" s="19"/>
      <c r="C13" s="19"/>
      <c r="E13" s="467"/>
      <c r="F13" s="467"/>
      <c r="G13" s="467"/>
      <c r="H13" s="471"/>
      <c r="I13" s="480"/>
      <c r="K13" s="531"/>
    </row>
    <row r="14" spans="1:11" ht="20.100000000000001" customHeight="1">
      <c r="A14" s="19">
        <v>4</v>
      </c>
      <c r="B14" s="13"/>
      <c r="C14" s="488" t="s">
        <v>344</v>
      </c>
      <c r="D14" s="13"/>
      <c r="E14" s="467"/>
      <c r="F14" s="467"/>
      <c r="G14" s="467"/>
      <c r="H14" s="471"/>
      <c r="I14" s="480">
        <f>+'Commission Payouts'!F6+'Commission Payouts'!F8+'Commission Payouts'!F10+'Commission Payouts'!F12+'Commission Payouts'!F14+'Commission Payouts'!F16+'Commission Payouts'!F24+'Commission Payouts'!F27</f>
        <v>5261149</v>
      </c>
      <c r="K14" s="531" t="s">
        <v>342</v>
      </c>
    </row>
    <row r="15" spans="1:11" ht="20.100000000000001" customHeight="1">
      <c r="A15" s="19">
        <v>5</v>
      </c>
      <c r="C15" s="19" t="s">
        <v>306</v>
      </c>
      <c r="E15" s="467"/>
      <c r="F15" s="467"/>
      <c r="G15" s="467"/>
      <c r="H15" s="468"/>
      <c r="I15" s="933"/>
      <c r="K15" s="531" t="s">
        <v>343</v>
      </c>
    </row>
    <row r="16" spans="1:11" ht="9.9499999999999993" customHeight="1">
      <c r="A16" s="19"/>
      <c r="C16" s="19"/>
      <c r="E16" s="467"/>
      <c r="F16" s="467"/>
      <c r="G16" s="467"/>
      <c r="H16" s="471"/>
      <c r="I16" s="480"/>
      <c r="K16" s="531"/>
    </row>
    <row r="17" spans="1:11" ht="20.100000000000001" customHeight="1">
      <c r="A17" s="19">
        <v>6</v>
      </c>
      <c r="C17" s="19" t="s">
        <v>308</v>
      </c>
      <c r="E17" s="467"/>
      <c r="F17" s="467"/>
      <c r="G17" s="467"/>
      <c r="H17" s="469"/>
      <c r="I17" s="481">
        <f>+I14+I15</f>
        <v>5261149</v>
      </c>
      <c r="K17" s="531"/>
    </row>
    <row r="18" spans="1:11" ht="9.9499999999999993" customHeight="1">
      <c r="A18" s="19"/>
      <c r="C18" s="19"/>
      <c r="E18" s="467"/>
      <c r="F18" s="467"/>
      <c r="G18" s="467"/>
      <c r="H18" s="471"/>
      <c r="I18" s="480"/>
      <c r="K18" s="531"/>
    </row>
    <row r="19" spans="1:11" ht="20.100000000000001" customHeight="1">
      <c r="A19" s="19">
        <v>7</v>
      </c>
      <c r="C19" s="19" t="s">
        <v>307</v>
      </c>
      <c r="E19" s="467"/>
      <c r="F19" s="467"/>
      <c r="G19" s="467"/>
      <c r="H19" s="469"/>
      <c r="I19" s="480">
        <f>+I12-I17</f>
        <v>11178254.551329464</v>
      </c>
      <c r="K19" s="531"/>
    </row>
    <row r="20" spans="1:11" ht="9" customHeight="1">
      <c r="A20" s="19"/>
      <c r="E20" s="467"/>
      <c r="F20" s="467"/>
      <c r="G20" s="467"/>
      <c r="H20" s="469"/>
      <c r="I20" s="480"/>
      <c r="K20" s="531"/>
    </row>
    <row r="21" spans="1:11" ht="24.95" customHeight="1" thickBot="1">
      <c r="A21" s="19">
        <v>8</v>
      </c>
      <c r="B21"/>
      <c r="C21" s="214" t="s">
        <v>154</v>
      </c>
      <c r="E21" s="467"/>
      <c r="F21" s="467"/>
      <c r="G21" s="467"/>
      <c r="H21" s="467"/>
      <c r="I21" s="482">
        <f>+I19</f>
        <v>11178254.551329464</v>
      </c>
      <c r="K21" s="928" t="s">
        <v>826</v>
      </c>
    </row>
    <row r="22" spans="1:11" ht="45.75" customHeight="1">
      <c r="C22" s="10"/>
      <c r="E22" s="467"/>
      <c r="F22" s="467"/>
      <c r="G22" s="467"/>
      <c r="H22" s="467"/>
      <c r="I22" s="477"/>
      <c r="K22" s="531"/>
    </row>
    <row r="23" spans="1:11" ht="21" customHeight="1">
      <c r="A23" s="306" t="s">
        <v>309</v>
      </c>
      <c r="B23" s="12"/>
      <c r="K23" s="531"/>
    </row>
    <row r="24" spans="1:11" ht="20.100000000000001" customHeight="1">
      <c r="A24" s="466">
        <v>9</v>
      </c>
      <c r="C24" s="488" t="s">
        <v>345</v>
      </c>
      <c r="E24" s="467"/>
      <c r="F24" s="467"/>
      <c r="G24" s="467"/>
      <c r="H24" s="468"/>
      <c r="I24" s="480">
        <f>+'GGR1'!F43-'GGR3'!F44-'GGR9'!K46-'GGR5'!E42+'GST GM Revenue'!G49+'Non-Gaming Loyality Points'!K187-'OP Gaming Vouchers'!B9</f>
        <v>94096407.910000026</v>
      </c>
      <c r="K24" s="531" t="s">
        <v>543</v>
      </c>
    </row>
    <row r="25" spans="1:11" ht="20.100000000000001" customHeight="1">
      <c r="A25" s="466">
        <v>10</v>
      </c>
      <c r="C25" s="19" t="s">
        <v>310</v>
      </c>
      <c r="E25" s="467"/>
      <c r="F25" s="467"/>
      <c r="G25" s="467"/>
      <c r="H25" s="469"/>
      <c r="I25" s="930">
        <v>0</v>
      </c>
      <c r="K25" s="531" t="s">
        <v>343</v>
      </c>
    </row>
    <row r="26" spans="1:11" ht="9.9499999999999993" customHeight="1">
      <c r="A26" s="466"/>
      <c r="C26" s="19"/>
      <c r="E26" s="467"/>
      <c r="F26" s="467"/>
      <c r="G26" s="467"/>
      <c r="H26" s="468"/>
      <c r="I26" s="480"/>
      <c r="K26" s="531"/>
    </row>
    <row r="27" spans="1:11" ht="19.5" customHeight="1">
      <c r="A27" s="466">
        <v>11</v>
      </c>
      <c r="C27" s="19" t="s">
        <v>311</v>
      </c>
      <c r="E27" s="467"/>
      <c r="F27" s="467"/>
      <c r="G27" s="470"/>
      <c r="H27" s="471"/>
      <c r="I27" s="481">
        <f>+I24+I25</f>
        <v>94096407.910000026</v>
      </c>
      <c r="K27" s="531"/>
    </row>
    <row r="28" spans="1:11" ht="9.9499999999999993" customHeight="1">
      <c r="A28" s="466"/>
      <c r="C28" s="19"/>
      <c r="E28" s="467"/>
      <c r="F28" s="467"/>
      <c r="G28" s="467"/>
      <c r="H28" s="471"/>
      <c r="I28" s="480"/>
      <c r="K28" s="531"/>
    </row>
    <row r="29" spans="1:11" ht="20.100000000000001" customHeight="1">
      <c r="A29" s="466">
        <v>12</v>
      </c>
      <c r="B29" s="13"/>
      <c r="C29" s="19" t="s">
        <v>547</v>
      </c>
      <c r="D29" s="13"/>
      <c r="E29" s="467"/>
      <c r="F29" s="467"/>
      <c r="G29" s="467"/>
      <c r="H29" s="471"/>
      <c r="I29" s="480">
        <f>+'Commission Payouts'!F18+'Commission Payouts'!F30+'Commission Payouts'!F34</f>
        <v>1824356.65</v>
      </c>
      <c r="K29" s="531" t="s">
        <v>342</v>
      </c>
    </row>
    <row r="30" spans="1:11" ht="20.100000000000001" customHeight="1">
      <c r="A30" s="466">
        <v>13</v>
      </c>
      <c r="C30" s="488" t="s">
        <v>346</v>
      </c>
      <c r="E30" s="467"/>
      <c r="F30" s="467"/>
      <c r="G30" s="467"/>
      <c r="H30" s="468"/>
      <c r="I30" s="930"/>
      <c r="K30" s="531" t="s">
        <v>343</v>
      </c>
    </row>
    <row r="31" spans="1:11" ht="9.9499999999999993" customHeight="1">
      <c r="A31" s="466"/>
      <c r="C31" s="19"/>
      <c r="E31" s="467"/>
      <c r="F31" s="467"/>
      <c r="G31" s="467"/>
      <c r="H31" s="471"/>
      <c r="I31" s="480"/>
      <c r="K31" s="531"/>
    </row>
    <row r="32" spans="1:11" ht="20.100000000000001" customHeight="1">
      <c r="A32" s="466">
        <v>14</v>
      </c>
      <c r="C32" s="19" t="s">
        <v>312</v>
      </c>
      <c r="E32" s="467"/>
      <c r="F32" s="467"/>
      <c r="G32" s="467"/>
      <c r="H32" s="469"/>
      <c r="I32" s="481">
        <f>+I29+I30</f>
        <v>1824356.65</v>
      </c>
      <c r="K32" s="531"/>
    </row>
    <row r="33" spans="1:12" ht="9.9499999999999993" customHeight="1">
      <c r="A33" s="466"/>
      <c r="C33" s="19"/>
      <c r="E33" s="467"/>
      <c r="F33" s="467"/>
      <c r="G33" s="467"/>
      <c r="H33" s="471"/>
      <c r="I33" s="480"/>
      <c r="K33" s="531"/>
    </row>
    <row r="34" spans="1:12" ht="20.100000000000001" customHeight="1">
      <c r="A34" s="466">
        <v>15</v>
      </c>
      <c r="C34" s="19" t="s">
        <v>307</v>
      </c>
      <c r="E34" s="467"/>
      <c r="F34" s="467"/>
      <c r="G34" s="467"/>
      <c r="H34" s="469"/>
      <c r="I34" s="480">
        <f>+I27-I32</f>
        <v>92272051.26000002</v>
      </c>
      <c r="K34" s="531"/>
    </row>
    <row r="35" spans="1:12" ht="26.25" customHeight="1">
      <c r="C35" s="19"/>
      <c r="E35" s="467"/>
      <c r="F35" s="467"/>
      <c r="G35" s="467"/>
      <c r="H35" s="469"/>
      <c r="I35" s="480"/>
      <c r="K35" s="531"/>
    </row>
    <row r="36" spans="1:12" ht="24.95" customHeight="1" thickBot="1">
      <c r="A36" s="466">
        <v>16</v>
      </c>
      <c r="B36"/>
      <c r="C36" s="214" t="s">
        <v>309</v>
      </c>
      <c r="E36" s="467"/>
      <c r="F36" s="467"/>
      <c r="G36" s="467"/>
      <c r="H36" s="467"/>
      <c r="I36" s="482">
        <f>+I34</f>
        <v>92272051.26000002</v>
      </c>
      <c r="K36" s="531"/>
    </row>
    <row r="37" spans="1:12" ht="12.75" customHeight="1">
      <c r="C37" s="10"/>
      <c r="E37" s="467"/>
      <c r="F37" s="467"/>
      <c r="G37" s="467"/>
      <c r="H37" s="467"/>
      <c r="I37" s="477"/>
      <c r="K37" s="531"/>
    </row>
    <row r="38" spans="1:12" ht="21" customHeight="1">
      <c r="A38" s="306" t="s">
        <v>324</v>
      </c>
      <c r="B38" s="12"/>
      <c r="K38" s="531"/>
    </row>
    <row r="39" spans="1:12" ht="20.100000000000001" customHeight="1">
      <c r="A39" s="466">
        <v>17</v>
      </c>
      <c r="C39" s="214" t="s">
        <v>172</v>
      </c>
      <c r="E39" s="467"/>
      <c r="F39" s="467"/>
      <c r="G39" s="467"/>
      <c r="H39" s="468"/>
      <c r="I39" s="483">
        <f>+I36+I21</f>
        <v>103450305.81132948</v>
      </c>
      <c r="K39" s="531"/>
    </row>
    <row r="40" spans="1:12" ht="9" customHeight="1">
      <c r="A40" s="466"/>
      <c r="E40" s="467"/>
      <c r="F40" s="467"/>
      <c r="G40" s="467"/>
      <c r="H40" s="469"/>
      <c r="I40" s="477"/>
      <c r="K40" s="531"/>
    </row>
    <row r="41" spans="1:12" ht="20.100000000000001" customHeight="1">
      <c r="A41" s="466">
        <v>18</v>
      </c>
      <c r="C41" s="488" t="s">
        <v>325</v>
      </c>
      <c r="E41" s="467"/>
      <c r="F41" s="467"/>
      <c r="G41" s="467"/>
      <c r="H41" s="472"/>
      <c r="I41" s="477">
        <v>0</v>
      </c>
      <c r="K41" s="531"/>
    </row>
    <row r="42" spans="1:12" ht="9" customHeight="1">
      <c r="A42" s="466"/>
      <c r="C42" s="19"/>
      <c r="E42" s="467"/>
      <c r="F42" s="467"/>
      <c r="G42" s="473"/>
      <c r="H42" s="471"/>
      <c r="I42" s="477"/>
      <c r="K42" s="531"/>
    </row>
    <row r="43" spans="1:12" ht="20.100000000000001" customHeight="1">
      <c r="A43" s="466">
        <v>19</v>
      </c>
      <c r="C43" s="488" t="s">
        <v>326</v>
      </c>
      <c r="E43" s="467"/>
      <c r="F43" s="467"/>
      <c r="G43" s="467"/>
      <c r="H43" s="468"/>
      <c r="I43" s="477">
        <v>0</v>
      </c>
      <c r="K43" s="531"/>
    </row>
    <row r="44" spans="1:12" ht="9" customHeight="1">
      <c r="A44" s="466"/>
      <c r="C44" s="19"/>
      <c r="E44" s="467"/>
      <c r="F44" s="467"/>
      <c r="G44" s="467"/>
      <c r="H44" s="468"/>
      <c r="I44" s="477"/>
      <c r="K44" s="531"/>
    </row>
    <row r="45" spans="1:12" ht="20.100000000000001" customHeight="1">
      <c r="A45" s="466">
        <v>20</v>
      </c>
      <c r="C45" s="214" t="s">
        <v>327</v>
      </c>
      <c r="D45" s="29"/>
      <c r="E45" s="484"/>
      <c r="F45" s="484"/>
      <c r="G45" s="484"/>
      <c r="H45" s="485"/>
      <c r="I45" s="486">
        <f>+I39</f>
        <v>103450305.81132948</v>
      </c>
      <c r="K45" s="531"/>
      <c r="L45" s="297"/>
    </row>
    <row r="46" spans="1:12" ht="26.25" customHeight="1">
      <c r="A46" s="466"/>
      <c r="C46" s="214"/>
      <c r="D46" s="29"/>
      <c r="E46" s="484"/>
      <c r="F46" s="484"/>
      <c r="G46" s="484"/>
      <c r="H46" s="485"/>
      <c r="I46" s="483"/>
      <c r="K46" s="531"/>
      <c r="L46" s="297"/>
    </row>
    <row r="47" spans="1:12" ht="20.100000000000001" customHeight="1" thickBot="1">
      <c r="A47" s="466">
        <v>21</v>
      </c>
      <c r="B47"/>
      <c r="C47" s="214" t="s">
        <v>328</v>
      </c>
      <c r="D47" s="206"/>
      <c r="E47" s="484"/>
      <c r="F47" s="484"/>
      <c r="G47" s="484"/>
      <c r="H47" s="484"/>
      <c r="I47" s="487">
        <f>+I45/11</f>
        <v>9404573.2555754073</v>
      </c>
      <c r="K47" s="531"/>
      <c r="L47" s="297"/>
    </row>
    <row r="48" spans="1:12" ht="9" customHeight="1">
      <c r="C48" s="19"/>
      <c r="E48" s="467"/>
      <c r="F48" s="467"/>
      <c r="G48" s="467"/>
      <c r="H48" s="469"/>
      <c r="I48" s="480"/>
      <c r="K48" s="531"/>
    </row>
    <row r="49" spans="1:14" ht="24.95" customHeight="1">
      <c r="A49" s="466">
        <v>22</v>
      </c>
      <c r="B49"/>
      <c r="C49" s="488" t="s">
        <v>329</v>
      </c>
      <c r="D49"/>
      <c r="E49" s="467"/>
      <c r="F49" s="467"/>
      <c r="G49" s="467"/>
      <c r="H49" s="467"/>
      <c r="I49" s="477">
        <v>0</v>
      </c>
      <c r="K49" s="531"/>
      <c r="L49" s="297"/>
    </row>
    <row r="50" spans="1:14" ht="9" customHeight="1">
      <c r="C50" s="19"/>
      <c r="E50" s="467"/>
      <c r="F50" s="467"/>
      <c r="G50" s="467"/>
      <c r="H50" s="469"/>
      <c r="I50" s="480"/>
      <c r="K50" s="531"/>
    </row>
    <row r="51" spans="1:14" ht="24.95" customHeight="1">
      <c r="A51" s="466">
        <v>23</v>
      </c>
      <c r="B51" s="455"/>
      <c r="C51" s="488" t="s">
        <v>330</v>
      </c>
      <c r="D51" s="455"/>
      <c r="E51" s="474"/>
      <c r="F51" s="474"/>
      <c r="G51" s="475"/>
      <c r="H51" s="467"/>
      <c r="I51" s="477">
        <v>0</v>
      </c>
      <c r="K51" s="531"/>
      <c r="L51" s="492"/>
    </row>
    <row r="52" spans="1:14" ht="9" customHeight="1">
      <c r="A52" s="466"/>
      <c r="B52" s="455"/>
      <c r="C52" s="19"/>
      <c r="D52" s="455"/>
      <c r="E52" s="474"/>
      <c r="F52" s="474"/>
      <c r="G52" s="475"/>
      <c r="H52" s="467"/>
      <c r="I52" s="477"/>
      <c r="K52" s="531"/>
      <c r="L52" s="492"/>
    </row>
    <row r="53" spans="1:14" ht="20.100000000000001" customHeight="1">
      <c r="A53" s="466">
        <v>24</v>
      </c>
      <c r="B53" s="303" t="s">
        <v>813</v>
      </c>
      <c r="C53" s="19" t="s">
        <v>313</v>
      </c>
      <c r="D53" s="455"/>
      <c r="E53" s="476"/>
      <c r="F53" s="476"/>
      <c r="G53" s="467"/>
      <c r="H53" s="477"/>
      <c r="I53" s="477">
        <v>0</v>
      </c>
      <c r="K53" s="531"/>
      <c r="L53" s="297"/>
    </row>
    <row r="54" spans="1:14" ht="20.100000000000001" customHeight="1">
      <c r="A54" s="466">
        <v>25</v>
      </c>
      <c r="B54" s="303" t="s">
        <v>821</v>
      </c>
      <c r="C54" s="19" t="s">
        <v>314</v>
      </c>
      <c r="D54" s="455"/>
      <c r="E54" s="478"/>
      <c r="F54" s="478"/>
      <c r="G54" s="467"/>
      <c r="H54" s="477"/>
      <c r="I54" s="477">
        <v>0</v>
      </c>
      <c r="K54" s="531"/>
      <c r="L54" s="297"/>
    </row>
    <row r="55" spans="1:14" ht="20.100000000000001" customHeight="1">
      <c r="A55" s="466">
        <v>26</v>
      </c>
      <c r="B55" s="138"/>
      <c r="C55" s="19" t="s">
        <v>315</v>
      </c>
      <c r="E55" s="467"/>
      <c r="F55" s="467"/>
      <c r="G55" s="467"/>
      <c r="H55" s="467"/>
      <c r="I55" s="477">
        <v>0</v>
      </c>
      <c r="K55" s="531"/>
      <c r="L55" s="297"/>
    </row>
    <row r="56" spans="1:14" ht="20.100000000000001" customHeight="1">
      <c r="A56" s="466">
        <v>27</v>
      </c>
      <c r="B56" s="282"/>
      <c r="C56" s="19" t="s">
        <v>316</v>
      </c>
      <c r="E56" s="467"/>
      <c r="F56" s="467"/>
      <c r="G56" s="467"/>
      <c r="H56" s="471"/>
      <c r="I56" s="477" t="s">
        <v>0</v>
      </c>
      <c r="K56" s="531"/>
      <c r="L56" s="492"/>
    </row>
    <row r="57" spans="1:14" ht="11.25" customHeight="1">
      <c r="A57" s="10"/>
      <c r="E57" s="29"/>
      <c r="F57" s="29"/>
      <c r="I57" s="477"/>
    </row>
    <row r="58" spans="1:14" ht="35.1" customHeight="1">
      <c r="A58" s="489" t="s">
        <v>301</v>
      </c>
      <c r="E58" s="29"/>
      <c r="F58" s="29"/>
    </row>
    <row r="59" spans="1:14" ht="13.5" customHeight="1" thickBot="1">
      <c r="A59" s="10"/>
      <c r="E59" s="29"/>
      <c r="F59" s="29"/>
    </row>
    <row r="60" spans="1:14" ht="119.25" customHeight="1" thickBot="1">
      <c r="A60" s="493"/>
      <c r="B60" s="237"/>
      <c r="C60" s="237"/>
      <c r="D60" s="237"/>
      <c r="E60" s="465"/>
      <c r="F60" s="465"/>
      <c r="G60" s="237"/>
      <c r="H60" s="237"/>
      <c r="I60" s="494"/>
      <c r="J60" s="13"/>
      <c r="N60" s="19"/>
    </row>
    <row r="61" spans="1:14" ht="61.5" customHeight="1">
      <c r="A61" s="13"/>
      <c r="B61" s="26"/>
      <c r="C61" s="33"/>
      <c r="G61" s="32"/>
      <c r="I61" s="19" t="s">
        <v>109</v>
      </c>
    </row>
    <row r="62" spans="1:14" ht="65.25" customHeight="1">
      <c r="A62" s="941" t="s">
        <v>302</v>
      </c>
      <c r="B62" s="941"/>
      <c r="C62" s="941"/>
      <c r="D62" s="941"/>
      <c r="E62" s="941"/>
      <c r="F62" s="941"/>
      <c r="G62" s="941"/>
      <c r="H62" s="941"/>
      <c r="I62" s="941"/>
    </row>
    <row r="63" spans="1:14" ht="20.100000000000001" customHeight="1">
      <c r="A63" s="40"/>
    </row>
    <row r="64" spans="1:14" ht="15" outlineLevel="1">
      <c r="A64" s="495"/>
      <c r="B64" s="496"/>
      <c r="C64" s="29"/>
      <c r="D64" s="942" t="s">
        <v>548</v>
      </c>
      <c r="E64" s="942"/>
      <c r="F64" s="29"/>
      <c r="G64" s="943" t="s">
        <v>549</v>
      </c>
      <c r="H64" s="943"/>
      <c r="I64" s="943"/>
    </row>
    <row r="65" spans="1:9" ht="33.75" customHeight="1" outlineLevel="1">
      <c r="A65" s="498"/>
      <c r="B65" s="40" t="s">
        <v>317</v>
      </c>
      <c r="D65" s="499"/>
      <c r="E65" s="24"/>
      <c r="G65" s="24"/>
      <c r="H65" s="24"/>
      <c r="I65" s="24"/>
    </row>
    <row r="66" spans="1:9" ht="15" outlineLevel="1">
      <c r="A66" s="498"/>
      <c r="B66" s="40"/>
      <c r="D66" s="297"/>
    </row>
    <row r="67" spans="1:9" ht="24.75" customHeight="1" outlineLevel="1">
      <c r="A67" s="498"/>
      <c r="B67" s="40" t="s">
        <v>318</v>
      </c>
      <c r="D67" s="702" t="s">
        <v>546</v>
      </c>
      <c r="E67" s="24"/>
      <c r="G67" s="458" t="s">
        <v>816</v>
      </c>
      <c r="H67" s="458" t="s">
        <v>828</v>
      </c>
      <c r="I67" s="24"/>
    </row>
    <row r="68" spans="1:9" ht="34.5" customHeight="1" outlineLevel="1">
      <c r="A68" s="498"/>
      <c r="B68" s="40" t="s">
        <v>319</v>
      </c>
      <c r="D68" s="701" t="s">
        <v>545</v>
      </c>
      <c r="E68" s="226"/>
      <c r="G68" s="703" t="s">
        <v>817</v>
      </c>
      <c r="H68" s="703" t="s">
        <v>829</v>
      </c>
      <c r="I68" s="226"/>
    </row>
    <row r="69" spans="1:9" outlineLevel="1">
      <c r="A69" s="498"/>
      <c r="D69" s="297"/>
    </row>
    <row r="70" spans="1:9" ht="15">
      <c r="A70" s="495"/>
      <c r="B70" s="496"/>
      <c r="C70" s="29"/>
      <c r="D70" s="497" t="s">
        <v>320</v>
      </c>
      <c r="E70" s="29"/>
      <c r="F70" s="29"/>
      <c r="G70" s="29"/>
      <c r="H70" s="29" t="s">
        <v>321</v>
      </c>
      <c r="I70" s="29"/>
    </row>
    <row r="71" spans="1:9" ht="33.75" customHeight="1">
      <c r="A71" s="498"/>
      <c r="B71" s="40" t="s">
        <v>317</v>
      </c>
      <c r="D71" s="499"/>
      <c r="E71" s="24"/>
      <c r="G71" s="24"/>
      <c r="H71" s="24"/>
      <c r="I71" s="24"/>
    </row>
    <row r="72" spans="1:9" ht="15">
      <c r="A72" s="498"/>
      <c r="B72" s="40"/>
      <c r="D72" s="297"/>
    </row>
    <row r="73" spans="1:9" ht="24.75" customHeight="1">
      <c r="A73" s="498"/>
      <c r="B73" s="40" t="s">
        <v>318</v>
      </c>
      <c r="D73" s="499" t="s">
        <v>322</v>
      </c>
      <c r="E73" s="24"/>
      <c r="G73" s="24"/>
      <c r="H73" s="24"/>
      <c r="I73" s="24"/>
    </row>
    <row r="74" spans="1:9" ht="34.5" customHeight="1">
      <c r="A74" s="498"/>
      <c r="B74" s="40" t="s">
        <v>319</v>
      </c>
      <c r="D74" s="500" t="s">
        <v>323</v>
      </c>
      <c r="E74" s="226"/>
      <c r="G74" s="226"/>
      <c r="H74" s="226"/>
      <c r="I74" s="226"/>
    </row>
    <row r="75" spans="1:9">
      <c r="A75" s="498"/>
      <c r="D75" s="297"/>
    </row>
  </sheetData>
  <mergeCells count="3">
    <mergeCell ref="A62:I62"/>
    <mergeCell ref="D64:E64"/>
    <mergeCell ref="G64:I64"/>
  </mergeCells>
  <printOptions horizontalCentered="1"/>
  <pageMargins left="0.70866141732283472" right="0.70866141732283472" top="0.74803149606299213" bottom="0.74803149606299213" header="0.31496062992125984" footer="0.31496062992125984"/>
  <pageSetup paperSize="9" scale="61"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BD53"/>
  <sheetViews>
    <sheetView workbookViewId="0">
      <selection activeCell="B9" sqref="B9:E38"/>
    </sheetView>
  </sheetViews>
  <sheetFormatPr defaultRowHeight="12.75"/>
  <cols>
    <col min="1" max="1" width="15.7109375" customWidth="1"/>
    <col min="2" max="2" width="24.85546875" style="105" customWidth="1"/>
    <col min="3" max="3" width="22.140625" style="105" customWidth="1"/>
    <col min="4" max="4" width="23.7109375" customWidth="1"/>
    <col min="5" max="5" width="24.140625" customWidth="1"/>
    <col min="6" max="6" width="23.28515625" customWidth="1"/>
    <col min="7" max="7" width="10" customWidth="1"/>
    <col min="9" max="9" width="16" style="331" customWidth="1"/>
    <col min="10" max="10" width="13" customWidth="1"/>
    <col min="11" max="11" width="14.28515625" customWidth="1"/>
    <col min="12" max="12" width="23" customWidth="1"/>
  </cols>
  <sheetData>
    <row r="1" spans="1:56">
      <c r="G1" s="333" t="s">
        <v>250</v>
      </c>
    </row>
    <row r="2" spans="1:56" ht="24.95" customHeight="1">
      <c r="A2" s="954" t="s">
        <v>249</v>
      </c>
      <c r="B2" s="954"/>
      <c r="C2" s="954"/>
      <c r="D2" s="954"/>
      <c r="E2" s="954"/>
      <c r="F2" s="954"/>
      <c r="G2" s="954"/>
      <c r="H2" s="206"/>
      <c r="M2">
        <v>-1</v>
      </c>
    </row>
    <row r="3" spans="1:56" ht="24.95" customHeight="1">
      <c r="A3" s="44"/>
      <c r="B3" s="954" t="str">
        <f>+'GGR1'!B4</f>
        <v>FOR  THE  MONTH  ENDED :   30 September  2018</v>
      </c>
      <c r="C3" s="954"/>
      <c r="D3" s="954"/>
      <c r="E3" s="954"/>
      <c r="F3" s="349"/>
      <c r="G3" s="346"/>
      <c r="H3" s="206"/>
    </row>
    <row r="4" spans="1:56">
      <c r="E4" s="206"/>
      <c r="F4" s="348"/>
      <c r="G4" s="206"/>
      <c r="H4" s="206"/>
    </row>
    <row r="5" spans="1:56" ht="22.5" customHeight="1">
      <c r="A5" s="47"/>
      <c r="B5" s="409" t="s">
        <v>46</v>
      </c>
      <c r="C5" s="107" t="s">
        <v>46</v>
      </c>
      <c r="D5" s="107" t="s">
        <v>41</v>
      </c>
      <c r="E5" s="107" t="s">
        <v>41</v>
      </c>
      <c r="F5" s="888"/>
      <c r="G5" s="891" t="s">
        <v>252</v>
      </c>
    </row>
    <row r="6" spans="1:56" ht="18" customHeight="1">
      <c r="A6" s="108" t="s">
        <v>22</v>
      </c>
      <c r="B6" s="892" t="s">
        <v>258</v>
      </c>
      <c r="C6" s="108" t="s">
        <v>260</v>
      </c>
      <c r="D6" s="108" t="s">
        <v>259</v>
      </c>
      <c r="E6" s="108" t="s">
        <v>261</v>
      </c>
      <c r="F6" s="108" t="s">
        <v>50</v>
      </c>
      <c r="G6" s="893"/>
    </row>
    <row r="7" spans="1:56" ht="18" customHeight="1">
      <c r="A7" s="46"/>
      <c r="B7" s="410" t="s">
        <v>51</v>
      </c>
      <c r="C7" s="130" t="s">
        <v>51</v>
      </c>
      <c r="D7" s="130" t="s">
        <v>51</v>
      </c>
      <c r="E7" s="130" t="s">
        <v>51</v>
      </c>
      <c r="F7" s="130" t="s">
        <v>24</v>
      </c>
      <c r="G7" s="894"/>
    </row>
    <row r="8" spans="1:56" ht="15" customHeight="1">
      <c r="A8" s="4"/>
      <c r="B8" s="142"/>
      <c r="C8" s="142"/>
      <c r="D8" s="85"/>
      <c r="E8" s="143"/>
      <c r="F8" s="108"/>
      <c r="G8" s="4"/>
    </row>
    <row r="9" spans="1:56" ht="24" customHeight="1">
      <c r="A9" s="296">
        <f>+'GGR1'!B9</f>
        <v>43344</v>
      </c>
      <c r="B9" s="918">
        <v>17713.222920910499</v>
      </c>
      <c r="C9" s="918">
        <v>100000</v>
      </c>
      <c r="D9" s="918">
        <v>0</v>
      </c>
      <c r="E9" s="918">
        <v>0</v>
      </c>
      <c r="F9" s="317">
        <f>B9+D9</f>
        <v>17713.222920910499</v>
      </c>
      <c r="G9">
        <f>GGR7B!G8</f>
        <v>5.6455000000000002</v>
      </c>
      <c r="J9" s="1"/>
      <c r="K9" s="331"/>
      <c r="L9" s="1"/>
    </row>
    <row r="10" spans="1:56" ht="24" customHeight="1">
      <c r="A10" s="296">
        <f>+'GGR1'!B10</f>
        <v>43345</v>
      </c>
      <c r="B10" s="918">
        <v>0</v>
      </c>
      <c r="C10" s="918">
        <v>0</v>
      </c>
      <c r="D10" s="918">
        <v>0</v>
      </c>
      <c r="E10" s="918">
        <v>0</v>
      </c>
      <c r="F10" s="317">
        <f t="shared" ref="F10:F39" si="0">B10+D10</f>
        <v>0</v>
      </c>
      <c r="G10" s="931">
        <f>GGR7B!G9</f>
        <v>5.6470000000000002</v>
      </c>
      <c r="J10" s="1"/>
      <c r="K10" s="331"/>
      <c r="L10" s="1"/>
    </row>
    <row r="11" spans="1:56" ht="24" customHeight="1">
      <c r="A11" s="296">
        <f>+'GGR1'!B11</f>
        <v>43346</v>
      </c>
      <c r="B11" s="918">
        <v>0</v>
      </c>
      <c r="C11" s="918">
        <v>0</v>
      </c>
      <c r="D11" s="918">
        <v>0</v>
      </c>
      <c r="E11" s="918">
        <v>0</v>
      </c>
      <c r="F11" s="317">
        <f t="shared" si="0"/>
        <v>0</v>
      </c>
      <c r="G11" s="931">
        <f>GGR7B!G10</f>
        <v>5.6470000000000002</v>
      </c>
      <c r="H11" s="55"/>
      <c r="J11" s="1"/>
      <c r="K11" s="331"/>
      <c r="L11" s="1"/>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row r="12" spans="1:56" ht="24" customHeight="1">
      <c r="A12" s="296">
        <f>+'GGR1'!B12</f>
        <v>43347</v>
      </c>
      <c r="B12" s="918">
        <v>4248.1408863688557</v>
      </c>
      <c r="C12" s="918">
        <v>24050</v>
      </c>
      <c r="D12" s="918">
        <v>0</v>
      </c>
      <c r="E12" s="918">
        <v>0</v>
      </c>
      <c r="F12" s="317">
        <f t="shared" si="0"/>
        <v>4248.1408863688557</v>
      </c>
      <c r="G12" s="931">
        <f>GGR7B!G11</f>
        <v>5.6612999999999998</v>
      </c>
      <c r="H12" s="55"/>
      <c r="J12" s="1"/>
      <c r="K12" s="331"/>
      <c r="L12" s="1"/>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1:56" ht="24" customHeight="1">
      <c r="A13" s="296">
        <f>+'GGR1'!B13</f>
        <v>43348</v>
      </c>
      <c r="B13" s="918">
        <v>0</v>
      </c>
      <c r="C13" s="918">
        <v>0</v>
      </c>
      <c r="D13" s="918">
        <v>0</v>
      </c>
      <c r="E13" s="918">
        <v>0</v>
      </c>
      <c r="F13" s="317">
        <f t="shared" si="0"/>
        <v>0</v>
      </c>
      <c r="G13" s="931">
        <f>GGR7B!G12</f>
        <v>5.6311999999999998</v>
      </c>
      <c r="H13" s="55"/>
      <c r="J13" s="1"/>
      <c r="K13" s="331"/>
      <c r="L13" s="1"/>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1:56" ht="24" customHeight="1">
      <c r="A14" s="296">
        <f>+'GGR1'!B14</f>
        <v>43349</v>
      </c>
      <c r="B14" s="918">
        <v>0</v>
      </c>
      <c r="C14" s="918">
        <v>0</v>
      </c>
      <c r="D14" s="918">
        <v>0</v>
      </c>
      <c r="E14" s="918">
        <v>0</v>
      </c>
      <c r="F14" s="317">
        <f t="shared" si="0"/>
        <v>0</v>
      </c>
      <c r="G14" s="931">
        <f>GGR7B!G13</f>
        <v>5.6425999999999998</v>
      </c>
      <c r="H14" s="55"/>
      <c r="J14" s="1"/>
      <c r="K14" s="331"/>
      <c r="L14" s="1"/>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1:56" ht="24" customHeight="1">
      <c r="A15" s="296">
        <f>+'GGR1'!B15</f>
        <v>43350</v>
      </c>
      <c r="B15" s="918">
        <v>4371.3719382698564</v>
      </c>
      <c r="C15" s="918">
        <v>24700</v>
      </c>
      <c r="D15" s="918">
        <v>0</v>
      </c>
      <c r="E15" s="918">
        <v>0</v>
      </c>
      <c r="F15" s="317">
        <f t="shared" si="0"/>
        <v>4371.3719382698564</v>
      </c>
      <c r="G15" s="931">
        <f>GGR7B!G14</f>
        <v>5.6504000000000003</v>
      </c>
      <c r="H15" s="55"/>
      <c r="J15" s="1"/>
      <c r="K15" s="331"/>
      <c r="L15" s="1"/>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1:56" ht="24" customHeight="1">
      <c r="A16" s="296">
        <f>+'GGR1'!B16</f>
        <v>43351</v>
      </c>
      <c r="B16" s="918">
        <v>0</v>
      </c>
      <c r="C16" s="918">
        <v>0</v>
      </c>
      <c r="D16" s="918">
        <v>0</v>
      </c>
      <c r="E16" s="918">
        <v>0</v>
      </c>
      <c r="F16" s="317">
        <f t="shared" si="0"/>
        <v>0</v>
      </c>
      <c r="G16" s="931">
        <f>GGR7B!G15</f>
        <v>5.6001000000000003</v>
      </c>
      <c r="H16" s="55"/>
      <c r="J16" s="1"/>
      <c r="K16" s="331"/>
      <c r="L16" s="1"/>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1:56" ht="24" customHeight="1">
      <c r="A17" s="296">
        <f>+'GGR1'!B17</f>
        <v>43352</v>
      </c>
      <c r="B17" s="918">
        <v>0</v>
      </c>
      <c r="C17" s="918">
        <v>0</v>
      </c>
      <c r="D17" s="918">
        <v>0</v>
      </c>
      <c r="E17" s="918">
        <v>0</v>
      </c>
      <c r="F17" s="317">
        <f t="shared" si="0"/>
        <v>0</v>
      </c>
      <c r="G17" s="931">
        <f>GGR7B!G16</f>
        <v>5.5800999999999998</v>
      </c>
      <c r="H17" s="55"/>
      <c r="J17" s="1"/>
      <c r="K17" s="331"/>
      <c r="L17" s="1"/>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1:56" ht="24" customHeight="1">
      <c r="A18" s="296">
        <f>+'GGR1'!B18</f>
        <v>43353</v>
      </c>
      <c r="B18" s="918">
        <v>581889.21345495607</v>
      </c>
      <c r="C18" s="918">
        <v>3247000</v>
      </c>
      <c r="D18" s="918">
        <v>468808.80270962889</v>
      </c>
      <c r="E18" s="918">
        <v>2616000</v>
      </c>
      <c r="F18" s="317">
        <f t="shared" si="0"/>
        <v>1050698.016164585</v>
      </c>
      <c r="G18" s="931">
        <f>GGR7B!G17</f>
        <v>5.5800999999999998</v>
      </c>
      <c r="H18" s="55"/>
      <c r="J18" s="1"/>
      <c r="K18" s="331"/>
      <c r="L18" s="1"/>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1:56" ht="24" customHeight="1">
      <c r="A19" s="296">
        <f>+'GGR1'!B19</f>
        <v>43354</v>
      </c>
      <c r="B19" s="918">
        <v>0</v>
      </c>
      <c r="C19" s="918">
        <v>0</v>
      </c>
      <c r="D19" s="918">
        <v>0</v>
      </c>
      <c r="E19" s="918">
        <v>0</v>
      </c>
      <c r="F19" s="317">
        <f t="shared" si="0"/>
        <v>0</v>
      </c>
      <c r="G19" s="931">
        <f>GGR7B!G18</f>
        <v>5.5876999999999999</v>
      </c>
      <c r="H19" s="55"/>
      <c r="J19" s="1"/>
      <c r="K19" s="331"/>
      <c r="L19" s="1"/>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1:56" ht="24" customHeight="1">
      <c r="A20" s="296">
        <f>+'GGR1'!B20</f>
        <v>43355</v>
      </c>
      <c r="B20" s="918">
        <v>0</v>
      </c>
      <c r="C20" s="918">
        <v>0</v>
      </c>
      <c r="D20" s="918">
        <v>0</v>
      </c>
      <c r="E20" s="918">
        <v>0</v>
      </c>
      <c r="F20" s="317">
        <f t="shared" si="0"/>
        <v>0</v>
      </c>
      <c r="G20" s="931">
        <f>GGR7B!G19</f>
        <v>5.5758999999999999</v>
      </c>
      <c r="H20" s="55"/>
      <c r="J20" s="1"/>
      <c r="K20" s="331"/>
      <c r="L20" s="1"/>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1:56" ht="24" customHeight="1">
      <c r="A21" s="296">
        <f>+'GGR1'!B21</f>
        <v>43356</v>
      </c>
      <c r="B21" s="918">
        <v>81930.75472369499</v>
      </c>
      <c r="C21" s="918">
        <v>460500</v>
      </c>
      <c r="D21" s="918">
        <v>1844998.7545813615</v>
      </c>
      <c r="E21" s="918">
        <v>10370000</v>
      </c>
      <c r="F21" s="317">
        <f t="shared" si="0"/>
        <v>1926929.5093050567</v>
      </c>
      <c r="G21" s="931">
        <f>GGR7B!G20</f>
        <v>5.6205999999999996</v>
      </c>
      <c r="H21" s="55"/>
      <c r="J21" s="1"/>
      <c r="K21" s="331"/>
      <c r="L21" s="1"/>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1:56" ht="24" customHeight="1">
      <c r="A22" s="296">
        <f>+'GGR1'!B22</f>
        <v>43357</v>
      </c>
      <c r="B22" s="918">
        <v>0</v>
      </c>
      <c r="C22" s="918">
        <v>0</v>
      </c>
      <c r="D22" s="918">
        <v>0</v>
      </c>
      <c r="E22" s="918">
        <v>0</v>
      </c>
      <c r="F22" s="317">
        <f t="shared" si="0"/>
        <v>0</v>
      </c>
      <c r="G22" s="931">
        <f>GGR7B!G21</f>
        <v>5.6443000000000003</v>
      </c>
      <c r="H22" s="55"/>
      <c r="J22" s="1"/>
      <c r="K22" s="331"/>
      <c r="L22" s="1"/>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1:56" ht="24" customHeight="1">
      <c r="A23" s="296">
        <f>+'GGR1'!B23</f>
        <v>43358</v>
      </c>
      <c r="B23" s="918">
        <v>0</v>
      </c>
      <c r="C23" s="918">
        <v>0</v>
      </c>
      <c r="D23" s="918">
        <v>0</v>
      </c>
      <c r="E23" s="918">
        <v>0</v>
      </c>
      <c r="F23" s="317">
        <f t="shared" si="0"/>
        <v>0</v>
      </c>
      <c r="G23" s="931">
        <f>GGR7B!G22</f>
        <v>5.6325000000000003</v>
      </c>
      <c r="H23" s="55"/>
      <c r="J23" s="1"/>
      <c r="K23" s="331"/>
      <c r="L23" s="1"/>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1:56" ht="24" customHeight="1">
      <c r="A24" s="296">
        <f>+'GGR1'!B24</f>
        <v>43359</v>
      </c>
      <c r="B24" s="918">
        <v>0</v>
      </c>
      <c r="C24" s="918">
        <v>0</v>
      </c>
      <c r="D24" s="918">
        <v>0</v>
      </c>
      <c r="E24" s="918">
        <v>0</v>
      </c>
      <c r="F24" s="317">
        <f t="shared" si="0"/>
        <v>0</v>
      </c>
      <c r="G24" s="931">
        <f>GGR7B!G23</f>
        <v>5.6120000000000001</v>
      </c>
      <c r="H24" s="55"/>
      <c r="J24" s="1"/>
      <c r="K24" s="331"/>
      <c r="L24" s="1"/>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1:56" ht="24" customHeight="1">
      <c r="A25" s="296">
        <f>+'GGR1'!B25</f>
        <v>43360</v>
      </c>
      <c r="B25" s="918">
        <v>0</v>
      </c>
      <c r="C25" s="918">
        <v>0</v>
      </c>
      <c r="D25" s="918">
        <v>0</v>
      </c>
      <c r="E25" s="918">
        <v>0</v>
      </c>
      <c r="F25" s="317">
        <f t="shared" si="0"/>
        <v>0</v>
      </c>
      <c r="G25" s="931">
        <f>GGR7B!G24</f>
        <v>5.6120000000000001</v>
      </c>
      <c r="H25" s="55"/>
      <c r="J25" s="1"/>
      <c r="K25" s="331"/>
      <c r="L25" s="1"/>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1:56" ht="24" customHeight="1">
      <c r="A26" s="296">
        <f>+'GGR1'!B26</f>
        <v>43361</v>
      </c>
      <c r="B26" s="918">
        <v>0</v>
      </c>
      <c r="C26" s="918">
        <v>0</v>
      </c>
      <c r="D26" s="918">
        <v>0</v>
      </c>
      <c r="E26" s="918">
        <v>0</v>
      </c>
      <c r="F26" s="317">
        <f t="shared" si="0"/>
        <v>0</v>
      </c>
      <c r="G26" s="931">
        <f>GGR7B!G25</f>
        <v>5.6352000000000002</v>
      </c>
      <c r="H26" s="55"/>
      <c r="J26" s="1"/>
      <c r="K26" s="331"/>
      <c r="L26" s="1"/>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1:56" ht="24" customHeight="1">
      <c r="A27" s="296">
        <f>+'GGR1'!B27</f>
        <v>43362</v>
      </c>
      <c r="B27" s="918">
        <v>0</v>
      </c>
      <c r="C27" s="918">
        <v>0</v>
      </c>
      <c r="D27" s="918">
        <v>0</v>
      </c>
      <c r="E27" s="918">
        <v>0</v>
      </c>
      <c r="F27" s="317">
        <f t="shared" si="0"/>
        <v>0</v>
      </c>
      <c r="G27" s="931">
        <f>GGR7B!G26</f>
        <v>5.6620999999999997</v>
      </c>
      <c r="H27" s="55"/>
      <c r="J27" s="1"/>
      <c r="K27" s="331"/>
      <c r="L27" s="1"/>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1:56" ht="24" customHeight="1">
      <c r="A28" s="296">
        <f>+'GGR1'!B28</f>
        <v>43363</v>
      </c>
      <c r="B28" s="918">
        <v>0</v>
      </c>
      <c r="C28" s="918">
        <v>0</v>
      </c>
      <c r="D28" s="918">
        <v>0</v>
      </c>
      <c r="E28" s="918">
        <v>0</v>
      </c>
      <c r="F28" s="317">
        <f t="shared" si="0"/>
        <v>0</v>
      </c>
      <c r="G28" s="931">
        <f>GGR7B!G27</f>
        <v>5.7058999999999997</v>
      </c>
      <c r="H28" s="55"/>
      <c r="J28" s="1"/>
      <c r="K28" s="331"/>
      <c r="L28" s="1"/>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1:56" ht="24" customHeight="1">
      <c r="A29" s="296">
        <f>+'GGR1'!B29</f>
        <v>43364</v>
      </c>
      <c r="B29" s="918">
        <v>0</v>
      </c>
      <c r="C29" s="918">
        <v>0</v>
      </c>
      <c r="D29" s="918">
        <v>0</v>
      </c>
      <c r="E29" s="918">
        <v>0</v>
      </c>
      <c r="F29" s="317">
        <f t="shared" si="0"/>
        <v>0</v>
      </c>
      <c r="G29" s="931">
        <f>GGR7B!G28</f>
        <v>5.7060000000000004</v>
      </c>
      <c r="H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1:56" ht="24" customHeight="1">
      <c r="A30" s="296">
        <f>+'GGR1'!B30</f>
        <v>43365</v>
      </c>
      <c r="B30" s="918">
        <v>0</v>
      </c>
      <c r="C30" s="918">
        <v>0</v>
      </c>
      <c r="D30" s="918">
        <v>0</v>
      </c>
      <c r="E30" s="918">
        <v>0</v>
      </c>
      <c r="F30" s="317">
        <f t="shared" si="0"/>
        <v>0</v>
      </c>
      <c r="G30" s="931">
        <f>GGR7B!G29</f>
        <v>5.6821999999999999</v>
      </c>
      <c r="H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1:56" ht="24" customHeight="1">
      <c r="A31" s="296">
        <f>+'GGR1'!B31</f>
        <v>43366</v>
      </c>
      <c r="B31" s="918">
        <v>0</v>
      </c>
      <c r="C31" s="918">
        <v>0</v>
      </c>
      <c r="D31" s="918">
        <v>0</v>
      </c>
      <c r="E31" s="918">
        <v>0</v>
      </c>
      <c r="F31" s="317">
        <f t="shared" si="0"/>
        <v>0</v>
      </c>
      <c r="G31" s="931">
        <f>GGR7B!G30</f>
        <v>5.6957000000000004</v>
      </c>
      <c r="H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1:56" ht="24" customHeight="1">
      <c r="A32" s="296">
        <f>+'GGR1'!B32</f>
        <v>43367</v>
      </c>
      <c r="B32" s="918">
        <v>107581.15771546956</v>
      </c>
      <c r="C32" s="918">
        <v>612750</v>
      </c>
      <c r="D32" s="918">
        <v>355355.79472233437</v>
      </c>
      <c r="E32" s="918">
        <v>2024000</v>
      </c>
      <c r="F32" s="317">
        <f t="shared" si="0"/>
        <v>462936.95243780391</v>
      </c>
      <c r="G32" s="931">
        <f>GGR7B!G31</f>
        <v>5.6957000000000004</v>
      </c>
      <c r="H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1:56" ht="24" customHeight="1">
      <c r="A33" s="296">
        <f>+'GGR1'!B33</f>
        <v>43368</v>
      </c>
      <c r="B33" s="918">
        <v>0</v>
      </c>
      <c r="C33" s="918">
        <v>0</v>
      </c>
      <c r="D33" s="918">
        <v>0</v>
      </c>
      <c r="E33" s="918">
        <v>0</v>
      </c>
      <c r="F33" s="317">
        <f t="shared" si="0"/>
        <v>0</v>
      </c>
      <c r="G33" s="931">
        <f>GGR7B!G32</f>
        <v>5.6730999999999998</v>
      </c>
      <c r="H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1:56" ht="24" customHeight="1">
      <c r="A34" s="296">
        <f>+'GGR1'!B34</f>
        <v>43369</v>
      </c>
      <c r="B34" s="918">
        <v>0</v>
      </c>
      <c r="C34" s="918">
        <v>0</v>
      </c>
      <c r="D34" s="918">
        <v>0</v>
      </c>
      <c r="E34" s="918">
        <v>0</v>
      </c>
      <c r="F34" s="317">
        <f t="shared" si="0"/>
        <v>0</v>
      </c>
      <c r="G34" s="931">
        <f>GGR7B!G33</f>
        <v>5.6628999999999996</v>
      </c>
      <c r="H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1:56" ht="24" customHeight="1">
      <c r="A35" s="296">
        <f>+'GGR1'!B35</f>
        <v>43370</v>
      </c>
      <c r="B35" s="918">
        <v>0</v>
      </c>
      <c r="C35" s="918">
        <v>0</v>
      </c>
      <c r="D35" s="918">
        <v>0</v>
      </c>
      <c r="E35" s="918">
        <v>0</v>
      </c>
      <c r="F35" s="317">
        <f t="shared" si="0"/>
        <v>0</v>
      </c>
      <c r="G35" s="931">
        <f>GGR7B!G34</f>
        <v>5.6692999999999998</v>
      </c>
      <c r="H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1:56" ht="24" customHeight="1">
      <c r="A36" s="296">
        <f>+'GGR1'!B36</f>
        <v>43371</v>
      </c>
      <c r="B36" s="918">
        <v>101843.97163120568</v>
      </c>
      <c r="C36" s="918">
        <v>574400</v>
      </c>
      <c r="D36" s="918">
        <v>23049.645390070924</v>
      </c>
      <c r="E36" s="918">
        <v>130000</v>
      </c>
      <c r="F36" s="317">
        <f t="shared" si="0"/>
        <v>124893.61702127662</v>
      </c>
      <c r="G36" s="931">
        <f>GGR7B!G35</f>
        <v>5.64</v>
      </c>
      <c r="H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1:56" ht="24" customHeight="1">
      <c r="A37" s="296">
        <f>+'GGR1'!B37</f>
        <v>43372</v>
      </c>
      <c r="B37" s="918">
        <v>0</v>
      </c>
      <c r="C37" s="918">
        <v>0</v>
      </c>
      <c r="D37" s="918">
        <v>0</v>
      </c>
      <c r="E37" s="918">
        <v>0</v>
      </c>
      <c r="F37" s="317">
        <f t="shared" si="0"/>
        <v>0</v>
      </c>
      <c r="G37" s="931">
        <f>GGR7B!G36</f>
        <v>5.6635</v>
      </c>
      <c r="H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1:56" ht="24" customHeight="1">
      <c r="A38" s="296">
        <f>+'GGR1'!B38</f>
        <v>43373</v>
      </c>
      <c r="B38" s="918">
        <v>697.76890600434558</v>
      </c>
      <c r="C38" s="918">
        <v>3950</v>
      </c>
      <c r="D38" s="918">
        <v>5954883.4990902506</v>
      </c>
      <c r="E38" s="918">
        <v>33710000</v>
      </c>
      <c r="F38" s="317">
        <f t="shared" si="0"/>
        <v>5955581.2679962553</v>
      </c>
      <c r="G38" s="931">
        <f>GGR7B!G37</f>
        <v>5.6608999999999998</v>
      </c>
      <c r="H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1:56" s="75" customFormat="1" ht="24" customHeight="1" thickBot="1">
      <c r="A39" s="296">
        <f>+'GGR1'!B39</f>
        <v>43374</v>
      </c>
      <c r="B39" s="918"/>
      <c r="C39" s="918"/>
      <c r="D39" s="918"/>
      <c r="E39" s="918"/>
      <c r="F39" s="317">
        <f t="shared" si="0"/>
        <v>0</v>
      </c>
      <c r="G39" s="931">
        <f>GGR7B!G38</f>
        <v>0</v>
      </c>
      <c r="H39" s="109"/>
      <c r="I39" s="332"/>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row>
    <row r="40" spans="1:56" ht="30" customHeight="1" thickBot="1">
      <c r="A40" s="408" t="s">
        <v>37</v>
      </c>
      <c r="B40" s="108"/>
      <c r="C40" s="108"/>
      <c r="D40" s="108"/>
      <c r="E40" s="70"/>
      <c r="F40" s="319"/>
      <c r="G40" s="334"/>
      <c r="H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row>
    <row r="41" spans="1:56" ht="9.9499999999999993" customHeight="1">
      <c r="A41" s="66"/>
      <c r="B41" s="145"/>
      <c r="C41" s="145"/>
      <c r="D41" s="94"/>
      <c r="E41" s="66"/>
      <c r="F41" s="66"/>
      <c r="G41" s="66"/>
    </row>
    <row r="42" spans="1:56" ht="24.95" customHeight="1">
      <c r="A42" s="137" t="s">
        <v>24</v>
      </c>
      <c r="B42" s="448">
        <f>SUM(B9:B40)</f>
        <v>900275.60217687988</v>
      </c>
      <c r="C42" s="448">
        <f>SUM(C9:C40)</f>
        <v>5047350</v>
      </c>
      <c r="D42" s="448">
        <f>SUM(D9:D40)</f>
        <v>8647096.4964936469</v>
      </c>
      <c r="E42" s="448">
        <f>SUM(E9:E40)</f>
        <v>48850000</v>
      </c>
      <c r="F42" s="157">
        <f>SUM(F9:F40)</f>
        <v>9547372.0986705273</v>
      </c>
      <c r="G42" s="100"/>
    </row>
    <row r="43" spans="1:56" ht="16.5" customHeight="1">
      <c r="A43" s="46"/>
      <c r="B43" s="341" t="s">
        <v>265</v>
      </c>
      <c r="C43" s="341" t="s">
        <v>266</v>
      </c>
      <c r="D43" s="341" t="s">
        <v>265</v>
      </c>
      <c r="E43" s="341" t="s">
        <v>266</v>
      </c>
      <c r="F43" s="341" t="s">
        <v>265</v>
      </c>
      <c r="G43" s="46"/>
    </row>
    <row r="44" spans="1:56" ht="24.95" customHeight="1">
      <c r="A44" s="96" t="s">
        <v>52</v>
      </c>
      <c r="B44" s="339" t="s">
        <v>254</v>
      </c>
      <c r="C44" s="339"/>
    </row>
    <row r="45" spans="1:56" ht="24.95" customHeight="1">
      <c r="A45" s="7"/>
      <c r="B45" s="31"/>
      <c r="C45" s="31"/>
      <c r="D45" s="8"/>
      <c r="E45" s="7"/>
      <c r="F45" s="7"/>
    </row>
    <row r="46" spans="1:56" ht="24.95" customHeight="1">
      <c r="D46" s="7"/>
      <c r="E46" s="7"/>
      <c r="F46" s="7"/>
    </row>
    <row r="47" spans="1:56" ht="24.95" customHeight="1">
      <c r="A47" s="74" t="s">
        <v>55</v>
      </c>
      <c r="B47" s="74"/>
      <c r="C47" s="74"/>
    </row>
    <row r="48" spans="1:56">
      <c r="L48" s="42"/>
    </row>
    <row r="50" spans="1:12">
      <c r="L50" s="1"/>
    </row>
    <row r="51" spans="1:12">
      <c r="L51" s="1"/>
    </row>
    <row r="53" spans="1:12">
      <c r="A53" s="206"/>
    </row>
  </sheetData>
  <mergeCells count="2">
    <mergeCell ref="A2:G2"/>
    <mergeCell ref="B3:E3"/>
  </mergeCells>
  <phoneticPr fontId="57" type="noConversion"/>
  <printOptions horizontalCentered="1"/>
  <pageMargins left="0.74803149606299213" right="0.55118110236220474" top="0.19685039370078741" bottom="0.19685039370078741" header="0.11811023622047245" footer="0.11811023622047245"/>
  <pageSetup paperSize="9" scale="63" orientation="portrait" horizontalDpi="1200" verticalDpi="120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I54"/>
  <sheetViews>
    <sheetView zoomScaleNormal="100" workbookViewId="0">
      <pane xSplit="1" ySplit="9" topLeftCell="B10" activePane="bottomRight" state="frozen"/>
      <selection activeCell="I35" sqref="I35"/>
      <selection pane="topRight" activeCell="I35" sqref="I35"/>
      <selection pane="bottomLeft" activeCell="I35" sqref="I35"/>
      <selection pane="bottomRight" activeCell="G11" sqref="G11:I40"/>
    </sheetView>
  </sheetViews>
  <sheetFormatPr defaultRowHeight="12.75"/>
  <cols>
    <col min="1" max="1" width="15.7109375" customWidth="1"/>
    <col min="2" max="2" width="22.7109375" style="105" customWidth="1"/>
    <col min="3" max="3" width="3.28515625" style="105" customWidth="1"/>
    <col min="4" max="4" width="22.85546875" hidden="1" customWidth="1"/>
    <col min="5" max="5" width="20.7109375" hidden="1" customWidth="1"/>
    <col min="6" max="6" width="3.28515625" hidden="1" customWidth="1"/>
    <col min="7" max="7" width="20.7109375" style="414" customWidth="1"/>
    <col min="8" max="8" width="4" style="414" customWidth="1"/>
    <col min="9" max="9" width="20.7109375" style="414" customWidth="1"/>
    <col min="10" max="10" width="4.7109375" customWidth="1"/>
    <col min="11" max="11" width="18.7109375" customWidth="1"/>
    <col min="12" max="12" width="23" customWidth="1"/>
  </cols>
  <sheetData>
    <row r="1" spans="1:61" ht="20.100000000000001" customHeight="1">
      <c r="L1" s="148" t="s">
        <v>206</v>
      </c>
    </row>
    <row r="2" spans="1:61" ht="20.100000000000001" customHeight="1">
      <c r="B2" s="294" t="s">
        <v>221</v>
      </c>
      <c r="C2" s="37"/>
      <c r="D2" s="37"/>
      <c r="E2" s="346"/>
      <c r="F2" s="346"/>
      <c r="G2" s="435"/>
      <c r="H2" s="435"/>
      <c r="I2" s="436"/>
      <c r="J2" s="37"/>
      <c r="K2" s="37"/>
      <c r="L2" s="148"/>
    </row>
    <row r="3" spans="1:61" ht="24.95" customHeight="1">
      <c r="A3" s="37"/>
      <c r="B3" s="294" t="s">
        <v>222</v>
      </c>
      <c r="C3" s="147"/>
      <c r="D3" s="140"/>
      <c r="E3" s="140"/>
      <c r="F3" s="140"/>
      <c r="G3" s="437"/>
      <c r="H3" s="437"/>
      <c r="I3" s="437"/>
      <c r="J3" s="140"/>
      <c r="K3" s="37"/>
      <c r="L3" s="148"/>
    </row>
    <row r="4" spans="1:61" ht="24.95" customHeight="1">
      <c r="A4" s="37"/>
      <c r="B4" s="294" t="s">
        <v>223</v>
      </c>
      <c r="C4" s="147"/>
      <c r="D4" s="140"/>
      <c r="E4" s="140"/>
      <c r="F4" s="140"/>
      <c r="G4" s="437"/>
      <c r="H4" s="437"/>
      <c r="I4" s="437"/>
      <c r="J4" s="140"/>
      <c r="K4" s="37"/>
      <c r="L4" s="148"/>
    </row>
    <row r="5" spans="1:61" ht="35.1" customHeight="1">
      <c r="A5" s="958" t="str">
        <f>+'GGR1'!B4</f>
        <v>FOR  THE  MONTH  ENDED :   30 September  2018</v>
      </c>
      <c r="B5" s="958"/>
      <c r="C5" s="958"/>
      <c r="D5" s="958"/>
      <c r="E5" s="958"/>
      <c r="F5" s="958"/>
      <c r="G5" s="958"/>
      <c r="H5" s="958"/>
      <c r="I5" s="958"/>
      <c r="J5" s="958"/>
      <c r="K5" s="958"/>
      <c r="L5" s="958"/>
    </row>
    <row r="6" spans="1:61" ht="15" customHeight="1">
      <c r="K6" s="106"/>
    </row>
    <row r="7" spans="1:61" ht="18" customHeight="1">
      <c r="A7" s="47"/>
      <c r="B7" s="150" t="s">
        <v>217</v>
      </c>
      <c r="C7" s="149"/>
      <c r="D7" s="150" t="s">
        <v>219</v>
      </c>
      <c r="E7" s="150" t="s">
        <v>57</v>
      </c>
      <c r="F7" s="150"/>
      <c r="G7" s="956" t="s">
        <v>220</v>
      </c>
      <c r="H7" s="956"/>
      <c r="I7" s="957" t="s">
        <v>220</v>
      </c>
      <c r="J7" s="957"/>
      <c r="K7" s="149"/>
      <c r="L7" s="107"/>
    </row>
    <row r="8" spans="1:61" ht="18" customHeight="1">
      <c r="A8" s="311" t="s">
        <v>22</v>
      </c>
      <c r="B8" s="311" t="s">
        <v>230</v>
      </c>
      <c r="C8" s="79"/>
      <c r="D8" s="311" t="s">
        <v>230</v>
      </c>
      <c r="E8" s="79" t="s">
        <v>58</v>
      </c>
      <c r="F8" s="79"/>
      <c r="G8" s="438" t="s">
        <v>230</v>
      </c>
      <c r="H8" s="439"/>
      <c r="I8" s="438" t="s">
        <v>230</v>
      </c>
      <c r="J8" s="79"/>
      <c r="K8" s="79" t="s">
        <v>24</v>
      </c>
      <c r="L8" s="108"/>
    </row>
    <row r="9" spans="1:61" ht="18" customHeight="1">
      <c r="A9" s="46"/>
      <c r="B9" s="151" t="s">
        <v>0</v>
      </c>
      <c r="C9" s="151"/>
      <c r="D9" s="151" t="s">
        <v>811</v>
      </c>
      <c r="E9" s="151" t="s">
        <v>59</v>
      </c>
      <c r="F9" s="151"/>
      <c r="G9" s="440" t="s">
        <v>218</v>
      </c>
      <c r="H9" s="440"/>
      <c r="I9" s="955" t="s">
        <v>231</v>
      </c>
      <c r="J9" s="955"/>
      <c r="K9" s="152"/>
      <c r="L9" s="46"/>
    </row>
    <row r="10" spans="1:61" ht="15" customHeight="1">
      <c r="A10" s="4"/>
      <c r="B10" s="142"/>
      <c r="C10" s="142"/>
      <c r="D10" s="85"/>
      <c r="E10" s="54"/>
      <c r="F10" s="54"/>
      <c r="G10" s="441"/>
      <c r="H10" s="441"/>
      <c r="I10" s="441"/>
      <c r="J10" s="54"/>
      <c r="K10" s="108"/>
      <c r="L10" s="4"/>
    </row>
    <row r="11" spans="1:61" ht="22.5" customHeight="1">
      <c r="A11" s="296">
        <f>+'GGR1'!B9</f>
        <v>43344</v>
      </c>
      <c r="B11" s="925"/>
      <c r="C11" s="142"/>
      <c r="D11" s="87"/>
      <c r="E11" s="87"/>
      <c r="F11" s="54"/>
      <c r="G11" s="918">
        <v>721142.19000000006</v>
      </c>
      <c r="H11" s="918"/>
      <c r="I11" s="918">
        <v>273138.12</v>
      </c>
      <c r="J11" s="79"/>
      <c r="K11" s="55">
        <f>+B11+D11+G11+I11</f>
        <v>994280.31</v>
      </c>
      <c r="L11" s="4"/>
    </row>
    <row r="12" spans="1:61" ht="22.5" customHeight="1">
      <c r="A12" s="296">
        <f>+'GGR1'!B10</f>
        <v>43345</v>
      </c>
      <c r="B12" s="925"/>
      <c r="C12" s="142"/>
      <c r="D12" s="87"/>
      <c r="E12" s="131"/>
      <c r="F12" s="54"/>
      <c r="G12" s="918">
        <v>607119.44999999995</v>
      </c>
      <c r="H12" s="918"/>
      <c r="I12" s="918">
        <v>206021.37</v>
      </c>
      <c r="J12" s="79"/>
      <c r="K12" s="310">
        <f t="shared" ref="K12:K38" si="0">+B12+D12+G12+I12</f>
        <v>813140.82</v>
      </c>
      <c r="L12" s="4"/>
    </row>
    <row r="13" spans="1:61" ht="22.5" customHeight="1">
      <c r="A13" s="296">
        <f>+'GGR1'!B11</f>
        <v>43346</v>
      </c>
      <c r="B13" s="925"/>
      <c r="C13" s="142"/>
      <c r="D13" s="87"/>
      <c r="E13" s="131"/>
      <c r="F13" s="54"/>
      <c r="G13" s="918">
        <v>542162.15999999992</v>
      </c>
      <c r="H13" s="918"/>
      <c r="I13" s="918">
        <v>167135.66</v>
      </c>
      <c r="J13" s="79"/>
      <c r="K13" s="310">
        <f t="shared" si="0"/>
        <v>709297.82</v>
      </c>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row>
    <row r="14" spans="1:61" ht="22.5" customHeight="1">
      <c r="A14" s="296">
        <f>+'GGR1'!B12</f>
        <v>43347</v>
      </c>
      <c r="B14" s="925"/>
      <c r="C14" s="142"/>
      <c r="D14" s="87"/>
      <c r="E14" s="131"/>
      <c r="F14" s="54"/>
      <c r="G14" s="918">
        <v>491165.35</v>
      </c>
      <c r="H14" s="918"/>
      <c r="I14" s="918">
        <v>182832.65</v>
      </c>
      <c r="J14" s="79"/>
      <c r="K14" s="310">
        <f t="shared" si="0"/>
        <v>673998</v>
      </c>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row>
    <row r="15" spans="1:61" ht="22.5" customHeight="1">
      <c r="A15" s="296">
        <f>+'GGR1'!B13</f>
        <v>43348</v>
      </c>
      <c r="B15" s="925"/>
      <c r="C15" s="142"/>
      <c r="D15" s="87"/>
      <c r="E15" s="131"/>
      <c r="F15" s="54"/>
      <c r="G15" s="918">
        <v>599750.03</v>
      </c>
      <c r="H15" s="918"/>
      <c r="I15" s="918">
        <v>209015.76</v>
      </c>
      <c r="J15" s="79"/>
      <c r="K15" s="310">
        <f t="shared" si="0"/>
        <v>808765.79</v>
      </c>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row>
    <row r="16" spans="1:61" ht="22.5" customHeight="1">
      <c r="A16" s="296">
        <f>+'GGR1'!B14</f>
        <v>43349</v>
      </c>
      <c r="B16" s="925"/>
      <c r="C16" s="142"/>
      <c r="D16" s="87"/>
      <c r="E16" s="131"/>
      <c r="F16" s="54"/>
      <c r="G16" s="918">
        <v>512103.92999999993</v>
      </c>
      <c r="H16" s="918"/>
      <c r="I16" s="918">
        <v>217712.18</v>
      </c>
      <c r="J16" s="79"/>
      <c r="K16" s="310">
        <f t="shared" si="0"/>
        <v>729816.10999999987</v>
      </c>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row>
    <row r="17" spans="1:61" ht="22.5" customHeight="1">
      <c r="A17" s="296">
        <f>+'GGR1'!B15</f>
        <v>43350</v>
      </c>
      <c r="B17" s="925"/>
      <c r="C17" s="142"/>
      <c r="D17" s="87"/>
      <c r="E17" s="131"/>
      <c r="F17" s="54"/>
      <c r="G17" s="918">
        <v>611354.19000000006</v>
      </c>
      <c r="H17" s="918"/>
      <c r="I17" s="918">
        <v>201575.62</v>
      </c>
      <c r="J17" s="79"/>
      <c r="K17" s="310">
        <f t="shared" si="0"/>
        <v>812929.81</v>
      </c>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61" ht="22.5" customHeight="1">
      <c r="A18" s="296">
        <f>+'GGR1'!B16</f>
        <v>43351</v>
      </c>
      <c r="B18" s="925"/>
      <c r="C18" s="142"/>
      <c r="D18" s="87"/>
      <c r="E18" s="131"/>
      <c r="F18" s="54"/>
      <c r="G18" s="918">
        <v>690180.44</v>
      </c>
      <c r="H18" s="918"/>
      <c r="I18" s="918">
        <v>286036.07</v>
      </c>
      <c r="J18" s="79"/>
      <c r="K18" s="310">
        <f t="shared" si="0"/>
        <v>976216.51</v>
      </c>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row>
    <row r="19" spans="1:61" ht="22.5" customHeight="1">
      <c r="A19" s="296">
        <f>+'GGR1'!B17</f>
        <v>43352</v>
      </c>
      <c r="B19" s="925"/>
      <c r="C19" s="142"/>
      <c r="D19" s="87"/>
      <c r="E19" s="131"/>
      <c r="F19" s="54"/>
      <c r="G19" s="918">
        <v>584796.30000000005</v>
      </c>
      <c r="H19" s="918"/>
      <c r="I19" s="918">
        <v>195814.56</v>
      </c>
      <c r="J19" s="79"/>
      <c r="K19" s="310">
        <f t="shared" si="0"/>
        <v>780610.8600000001</v>
      </c>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ht="22.5" customHeight="1">
      <c r="A20" s="296">
        <f>+'GGR1'!B18</f>
        <v>43353</v>
      </c>
      <c r="B20" s="925"/>
      <c r="C20" s="142"/>
      <c r="D20" s="87"/>
      <c r="E20" s="131"/>
      <c r="F20" s="54"/>
      <c r="G20" s="918">
        <v>506765.01</v>
      </c>
      <c r="H20" s="918"/>
      <c r="I20" s="918">
        <v>167859.6</v>
      </c>
      <c r="J20" s="79"/>
      <c r="K20" s="310">
        <f t="shared" si="0"/>
        <v>674624.61</v>
      </c>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row>
    <row r="21" spans="1:61" ht="22.5" customHeight="1">
      <c r="A21" s="296">
        <f>+'GGR1'!B19</f>
        <v>43354</v>
      </c>
      <c r="B21" s="925"/>
      <c r="C21" s="142"/>
      <c r="D21" s="87"/>
      <c r="E21" s="131"/>
      <c r="F21" s="54"/>
      <c r="G21" s="918">
        <v>602542.62</v>
      </c>
      <c r="H21" s="918"/>
      <c r="I21" s="918">
        <v>158607.87</v>
      </c>
      <c r="J21" s="79"/>
      <c r="K21" s="310">
        <f t="shared" si="0"/>
        <v>761150.49</v>
      </c>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row>
    <row r="22" spans="1:61" ht="22.5" customHeight="1">
      <c r="A22" s="296">
        <f>+'GGR1'!B20</f>
        <v>43355</v>
      </c>
      <c r="B22" s="925"/>
      <c r="C22" s="142"/>
      <c r="D22" s="87"/>
      <c r="E22" s="131"/>
      <c r="F22" s="54"/>
      <c r="G22" s="918">
        <v>610150.36</v>
      </c>
      <c r="H22" s="918"/>
      <c r="I22" s="918">
        <v>196069.72</v>
      </c>
      <c r="J22" s="79"/>
      <c r="K22" s="310">
        <f t="shared" si="0"/>
        <v>806220.08</v>
      </c>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row>
    <row r="23" spans="1:61" ht="22.5" customHeight="1">
      <c r="A23" s="296">
        <f>+'GGR1'!B21</f>
        <v>43356</v>
      </c>
      <c r="B23" s="925"/>
      <c r="C23" s="142"/>
      <c r="D23" s="87"/>
      <c r="E23" s="131"/>
      <c r="F23" s="54"/>
      <c r="G23" s="918">
        <v>494462.88</v>
      </c>
      <c r="H23" s="918"/>
      <c r="I23" s="918">
        <v>192366.37</v>
      </c>
      <c r="J23" s="79"/>
      <c r="K23" s="310">
        <f t="shared" si="0"/>
        <v>686829.25</v>
      </c>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row>
    <row r="24" spans="1:61" ht="22.5" customHeight="1">
      <c r="A24" s="296">
        <f>+'GGR1'!B22</f>
        <v>43357</v>
      </c>
      <c r="B24" s="925"/>
      <c r="C24" s="142"/>
      <c r="D24" s="87"/>
      <c r="E24" s="131"/>
      <c r="F24" s="54"/>
      <c r="G24" s="918">
        <v>616657.30999999994</v>
      </c>
      <c r="H24" s="918"/>
      <c r="I24" s="918">
        <v>225026.63</v>
      </c>
      <c r="J24" s="79"/>
      <c r="K24" s="310">
        <f t="shared" si="0"/>
        <v>841683.94</v>
      </c>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row>
    <row r="25" spans="1:61" ht="22.5" customHeight="1">
      <c r="A25" s="296">
        <f>+'GGR1'!B23</f>
        <v>43358</v>
      </c>
      <c r="B25" s="925"/>
      <c r="C25" s="142"/>
      <c r="D25" s="87"/>
      <c r="E25" s="131"/>
      <c r="F25" s="54"/>
      <c r="G25" s="918">
        <v>668718.30000000005</v>
      </c>
      <c r="H25" s="918"/>
      <c r="I25" s="918">
        <v>252116.08000000002</v>
      </c>
      <c r="J25" s="79"/>
      <c r="K25" s="310">
        <f t="shared" si="0"/>
        <v>920834.38000000012</v>
      </c>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row>
    <row r="26" spans="1:61" ht="22.5" customHeight="1">
      <c r="A26" s="296">
        <f>+'GGR1'!B24</f>
        <v>43359</v>
      </c>
      <c r="B26" s="925"/>
      <c r="C26" s="142"/>
      <c r="D26" s="87"/>
      <c r="E26" s="131"/>
      <c r="F26" s="54"/>
      <c r="G26" s="918">
        <v>689700.69</v>
      </c>
      <c r="H26" s="918"/>
      <c r="I26" s="918">
        <v>197824.66</v>
      </c>
      <c r="J26" s="79"/>
      <c r="K26" s="310">
        <f t="shared" si="0"/>
        <v>887525.35</v>
      </c>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row>
    <row r="27" spans="1:61" ht="22.5" customHeight="1">
      <c r="A27" s="296">
        <f>+'GGR1'!B25</f>
        <v>43360</v>
      </c>
      <c r="B27" s="925"/>
      <c r="C27" s="142"/>
      <c r="D27" s="87"/>
      <c r="E27" s="131"/>
      <c r="F27" s="54"/>
      <c r="G27" s="918">
        <v>622831.91999999993</v>
      </c>
      <c r="H27" s="918"/>
      <c r="I27" s="918">
        <v>288376.3</v>
      </c>
      <c r="J27" s="79"/>
      <c r="K27" s="310">
        <f t="shared" si="0"/>
        <v>911208.22</v>
      </c>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row>
    <row r="28" spans="1:61" ht="22.5" customHeight="1">
      <c r="A28" s="296">
        <f>+'GGR1'!B26</f>
        <v>43361</v>
      </c>
      <c r="B28" s="925"/>
      <c r="C28" s="142"/>
      <c r="D28" s="87"/>
      <c r="E28" s="131"/>
      <c r="F28" s="54"/>
      <c r="G28" s="918">
        <v>529248.87</v>
      </c>
      <c r="H28" s="918"/>
      <c r="I28" s="918">
        <v>181519.61</v>
      </c>
      <c r="J28" s="79"/>
      <c r="K28" s="310">
        <f t="shared" si="0"/>
        <v>710768.48</v>
      </c>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row>
    <row r="29" spans="1:61" ht="22.5" customHeight="1">
      <c r="A29" s="296">
        <f>+'GGR1'!B27</f>
        <v>43362</v>
      </c>
      <c r="B29" s="925"/>
      <c r="C29" s="142"/>
      <c r="D29" s="87"/>
      <c r="E29" s="131"/>
      <c r="F29" s="54"/>
      <c r="G29" s="918">
        <v>634704.04</v>
      </c>
      <c r="H29" s="918"/>
      <c r="I29" s="918">
        <v>206662.85</v>
      </c>
      <c r="J29" s="79"/>
      <c r="K29" s="310">
        <f t="shared" si="0"/>
        <v>841366.89</v>
      </c>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row>
    <row r="30" spans="1:61" ht="22.5" customHeight="1">
      <c r="A30" s="296">
        <f>+'GGR1'!B28</f>
        <v>43363</v>
      </c>
      <c r="B30" s="925"/>
      <c r="C30" s="142"/>
      <c r="D30" s="87"/>
      <c r="E30" s="131"/>
      <c r="F30" s="54"/>
      <c r="G30" s="918">
        <v>725480.99</v>
      </c>
      <c r="H30" s="918"/>
      <c r="I30" s="918">
        <v>189134.1</v>
      </c>
      <c r="J30" s="79"/>
      <c r="K30" s="310">
        <f>+B30+D30+G30+I30</f>
        <v>914615.09</v>
      </c>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row>
    <row r="31" spans="1:61" ht="22.5" customHeight="1">
      <c r="A31" s="296">
        <f>+'GGR1'!B29</f>
        <v>43364</v>
      </c>
      <c r="B31" s="925"/>
      <c r="C31" s="142"/>
      <c r="D31" s="87"/>
      <c r="E31" s="131"/>
      <c r="F31" s="54"/>
      <c r="G31" s="918">
        <v>791881.07000000007</v>
      </c>
      <c r="H31" s="918"/>
      <c r="I31" s="918">
        <v>247870.11</v>
      </c>
      <c r="J31" s="79"/>
      <c r="K31" s="310">
        <f t="shared" si="0"/>
        <v>1039751.18</v>
      </c>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row>
    <row r="32" spans="1:61" ht="22.5" customHeight="1">
      <c r="A32" s="296">
        <f>+'GGR1'!B30</f>
        <v>43365</v>
      </c>
      <c r="B32" s="925"/>
      <c r="C32" s="142"/>
      <c r="D32" s="87"/>
      <c r="E32" s="131"/>
      <c r="F32" s="54"/>
      <c r="G32" s="918">
        <v>670564.60000000009</v>
      </c>
      <c r="H32" s="918"/>
      <c r="I32" s="918">
        <v>256675.94</v>
      </c>
      <c r="J32" s="79"/>
      <c r="K32" s="310">
        <f t="shared" si="0"/>
        <v>927240.54</v>
      </c>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22.5" customHeight="1">
      <c r="A33" s="296">
        <f>+'GGR1'!B31</f>
        <v>43366</v>
      </c>
      <c r="B33" s="925"/>
      <c r="C33" s="142"/>
      <c r="D33" s="87"/>
      <c r="E33" s="131"/>
      <c r="F33" s="54"/>
      <c r="G33" s="918">
        <v>660714.10000000009</v>
      </c>
      <c r="H33" s="918"/>
      <c r="I33" s="918">
        <v>207392.95</v>
      </c>
      <c r="J33" s="79"/>
      <c r="K33" s="310">
        <f t="shared" si="0"/>
        <v>868107.05</v>
      </c>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22.5" customHeight="1">
      <c r="A34" s="296">
        <f>+'GGR1'!B32</f>
        <v>43367</v>
      </c>
      <c r="B34" s="925"/>
      <c r="C34" s="142"/>
      <c r="D34" s="87"/>
      <c r="E34" s="131"/>
      <c r="F34" s="54"/>
      <c r="G34" s="918">
        <v>768429.03999999992</v>
      </c>
      <c r="H34" s="918"/>
      <c r="I34" s="918">
        <v>168585.16</v>
      </c>
      <c r="J34" s="79"/>
      <c r="K34" s="310">
        <f t="shared" si="0"/>
        <v>937014.2</v>
      </c>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row>
    <row r="35" spans="1:61" ht="22.5" customHeight="1">
      <c r="A35" s="296">
        <f>+'GGR1'!B33</f>
        <v>43368</v>
      </c>
      <c r="B35" s="925"/>
      <c r="C35" s="142"/>
      <c r="D35" s="87"/>
      <c r="E35" s="131"/>
      <c r="F35" s="54"/>
      <c r="G35" s="918">
        <v>666084.04</v>
      </c>
      <c r="H35" s="918"/>
      <c r="I35" s="918">
        <v>229313.03999999998</v>
      </c>
      <c r="J35" s="79"/>
      <c r="K35" s="310">
        <f t="shared" si="0"/>
        <v>895397.08000000007</v>
      </c>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row>
    <row r="36" spans="1:61" ht="22.5" customHeight="1">
      <c r="A36" s="296">
        <f>+'GGR1'!B34</f>
        <v>43369</v>
      </c>
      <c r="B36" s="925"/>
      <c r="C36" s="142"/>
      <c r="D36" s="87"/>
      <c r="E36" s="131"/>
      <c r="F36" s="54"/>
      <c r="G36" s="918">
        <v>753639.9</v>
      </c>
      <c r="H36" s="918"/>
      <c r="I36" s="918">
        <v>205107.23</v>
      </c>
      <c r="J36" s="79"/>
      <c r="K36" s="310">
        <f t="shared" si="0"/>
        <v>958747.13</v>
      </c>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row>
    <row r="37" spans="1:61" ht="22.5" customHeight="1">
      <c r="A37" s="296">
        <f>+'GGR1'!B35</f>
        <v>43370</v>
      </c>
      <c r="B37" s="925"/>
      <c r="C37" s="142"/>
      <c r="D37" s="87"/>
      <c r="E37" s="131"/>
      <c r="F37" s="54"/>
      <c r="G37" s="918">
        <v>887261.66999999993</v>
      </c>
      <c r="H37" s="918"/>
      <c r="I37" s="918">
        <v>260169.84</v>
      </c>
      <c r="J37" s="79"/>
      <c r="K37" s="310">
        <f t="shared" si="0"/>
        <v>1147431.51</v>
      </c>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row>
    <row r="38" spans="1:61" ht="22.5" customHeight="1">
      <c r="A38" s="296">
        <f>+'GGR1'!B36</f>
        <v>43371</v>
      </c>
      <c r="B38" s="925"/>
      <c r="C38" s="142"/>
      <c r="D38" s="87"/>
      <c r="E38" s="131"/>
      <c r="F38" s="54"/>
      <c r="G38" s="918">
        <v>843132.82000000007</v>
      </c>
      <c r="H38" s="918"/>
      <c r="I38" s="918">
        <v>272646.8</v>
      </c>
      <c r="J38" s="79"/>
      <c r="K38" s="310">
        <f t="shared" si="0"/>
        <v>1115779.6200000001</v>
      </c>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row>
    <row r="39" spans="1:61" ht="22.5" customHeight="1">
      <c r="A39" s="296">
        <f>+'GGR1'!B37</f>
        <v>43372</v>
      </c>
      <c r="B39" s="925"/>
      <c r="C39" s="142"/>
      <c r="D39" s="87"/>
      <c r="E39" s="131"/>
      <c r="F39" s="54"/>
      <c r="G39" s="918">
        <v>800267.24</v>
      </c>
      <c r="H39" s="918"/>
      <c r="I39" s="918">
        <v>234935.55</v>
      </c>
      <c r="J39" s="79"/>
      <c r="K39" s="310">
        <f>+B39+D39+G39+I39</f>
        <v>1035202.79</v>
      </c>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row>
    <row r="40" spans="1:61" ht="22.5" customHeight="1">
      <c r="A40" s="296">
        <f>+'GGR1'!B38</f>
        <v>43373</v>
      </c>
      <c r="B40" s="925"/>
      <c r="C40" s="142"/>
      <c r="D40" s="87"/>
      <c r="E40" s="131"/>
      <c r="F40" s="54"/>
      <c r="G40" s="918">
        <v>617247.94000000006</v>
      </c>
      <c r="H40" s="918"/>
      <c r="I40" s="918">
        <v>235627.84</v>
      </c>
      <c r="J40" s="79"/>
      <c r="K40" s="310">
        <f>+B40+D40+G40+I40</f>
        <v>852875.78</v>
      </c>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22.5" customHeight="1" thickBot="1">
      <c r="A41" s="296">
        <f>+'GGR1'!B39</f>
        <v>43374</v>
      </c>
      <c r="B41" s="925"/>
      <c r="C41" s="142"/>
      <c r="D41" s="87"/>
      <c r="E41" s="131"/>
      <c r="F41" s="54"/>
      <c r="G41" s="918"/>
      <c r="H41" s="918"/>
      <c r="I41" s="918"/>
      <c r="J41" s="79"/>
      <c r="K41" s="310">
        <f>+B41+D41+G41+I41</f>
        <v>0</v>
      </c>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75" customFormat="1" ht="24" customHeight="1" thickBot="1">
      <c r="A42" s="408" t="s">
        <v>37</v>
      </c>
      <c r="B42" s="926"/>
      <c r="C42" s="142"/>
      <c r="D42" s="87"/>
      <c r="E42" s="131"/>
      <c r="F42" s="54"/>
      <c r="G42" s="918"/>
      <c r="H42" s="918"/>
      <c r="I42" s="918"/>
      <c r="J42" s="79"/>
      <c r="K42" s="310">
        <f>+B42+D42+G42+I42</f>
        <v>0</v>
      </c>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row>
    <row r="43" spans="1:61" s="75" customFormat="1" ht="36" customHeight="1">
      <c r="A43" s="325"/>
      <c r="B43" s="336"/>
      <c r="C43" s="335"/>
      <c r="D43" s="337"/>
      <c r="E43" s="335"/>
      <c r="F43" s="335"/>
      <c r="G43" s="442"/>
      <c r="H43" s="442"/>
      <c r="I43" s="442"/>
      <c r="J43" s="54"/>
      <c r="K43" s="314">
        <f>+B43+D43+G43+I43</f>
        <v>0</v>
      </c>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row>
    <row r="44" spans="1:61" ht="15" customHeight="1">
      <c r="A44" s="309"/>
      <c r="B44" s="154"/>
      <c r="C44" s="154"/>
      <c r="D44" s="144"/>
      <c r="E44" s="55"/>
      <c r="F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row>
    <row r="45" spans="1:61" ht="9.9499999999999993" customHeight="1">
      <c r="A45" s="66"/>
      <c r="B45" s="145"/>
      <c r="C45" s="145"/>
      <c r="D45" s="94"/>
      <c r="E45" s="66"/>
      <c r="F45" s="66"/>
      <c r="G45" s="443"/>
      <c r="H45" s="443"/>
      <c r="I45" s="443"/>
      <c r="J45" s="66"/>
      <c r="K45" s="66"/>
      <c r="L45" s="66"/>
    </row>
    <row r="46" spans="1:61" ht="24.95" customHeight="1">
      <c r="A46" s="155" t="s">
        <v>24</v>
      </c>
      <c r="B46" s="156">
        <f>SUM(B11:B44)</f>
        <v>0</v>
      </c>
      <c r="C46" s="156"/>
      <c r="D46" s="295">
        <f>SUM(D11:D44)</f>
        <v>0</v>
      </c>
      <c r="E46" s="295">
        <f>SUM(E11:E42)</f>
        <v>0</v>
      </c>
      <c r="F46" s="295"/>
      <c r="G46" s="444">
        <f>SUM(G11:G44)</f>
        <v>19520259.449999999</v>
      </c>
      <c r="H46" s="444"/>
      <c r="I46" s="444">
        <f>SUM(I11:I44)</f>
        <v>6513170.2400000012</v>
      </c>
      <c r="J46" s="295"/>
      <c r="K46" s="157">
        <f>SUM(K11:K44)</f>
        <v>26033429.690000001</v>
      </c>
      <c r="L46" s="100"/>
    </row>
    <row r="47" spans="1:61" ht="9.9499999999999993" customHeight="1">
      <c r="A47" s="46"/>
      <c r="B47" s="146"/>
      <c r="C47" s="146"/>
      <c r="D47" s="46"/>
      <c r="E47" s="46"/>
      <c r="F47" s="46"/>
      <c r="G47" s="445"/>
      <c r="H47" s="445"/>
      <c r="I47" s="445"/>
      <c r="J47" s="46"/>
      <c r="K47" s="46"/>
      <c r="L47" s="434"/>
    </row>
    <row r="48" spans="1:61" ht="24.95" customHeight="1">
      <c r="A48" s="158" t="s">
        <v>52</v>
      </c>
      <c r="L48" s="424"/>
    </row>
    <row r="49" spans="1:12" ht="15" customHeight="1">
      <c r="A49" s="7"/>
      <c r="B49" s="31"/>
      <c r="C49" s="31"/>
      <c r="D49" s="8"/>
      <c r="E49" s="7"/>
      <c r="F49" s="7"/>
      <c r="G49" s="446"/>
      <c r="H49" s="446"/>
      <c r="I49" s="446"/>
      <c r="J49" s="7"/>
      <c r="K49" s="7"/>
      <c r="L49" s="424"/>
    </row>
    <row r="50" spans="1:12" ht="24.95" customHeight="1">
      <c r="D50" s="7"/>
      <c r="E50" s="7"/>
      <c r="F50" s="7"/>
      <c r="G50" s="446"/>
      <c r="H50" s="446"/>
      <c r="I50" s="446"/>
      <c r="J50" s="7"/>
      <c r="K50" s="7"/>
      <c r="L50" s="424"/>
    </row>
    <row r="51" spans="1:12" ht="24.95" customHeight="1">
      <c r="B51" s="159" t="s">
        <v>60</v>
      </c>
      <c r="C51" s="159"/>
      <c r="L51" s="424"/>
    </row>
    <row r="54" spans="1:12">
      <c r="A54" s="206"/>
    </row>
  </sheetData>
  <mergeCells count="4">
    <mergeCell ref="I9:J9"/>
    <mergeCell ref="G7:H7"/>
    <mergeCell ref="I7:J7"/>
    <mergeCell ref="A5:L5"/>
  </mergeCells>
  <phoneticPr fontId="14" type="noConversion"/>
  <printOptions horizontalCentered="1"/>
  <pageMargins left="0.74803149606299213" right="0.55118110236220474" top="0.19685039370078741" bottom="0.19685039370078741" header="0.11811023622047245" footer="0.11811023622047245"/>
  <pageSetup paperSize="9" scale="67" orientation="portrait" horizontalDpi="1200" verticalDpi="12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BC53"/>
  <sheetViews>
    <sheetView workbookViewId="0">
      <pane xSplit="1" ySplit="7" topLeftCell="B8" activePane="bottomRight" state="frozen"/>
      <selection activeCell="I35" sqref="I35"/>
      <selection pane="topRight" activeCell="I35" sqref="I35"/>
      <selection pane="bottomLeft" activeCell="I35" sqref="I35"/>
      <selection pane="bottomRight" activeCell="M22" sqref="M22"/>
    </sheetView>
  </sheetViews>
  <sheetFormatPr defaultRowHeight="12.75"/>
  <cols>
    <col min="1" max="1" width="12.28515625" customWidth="1"/>
    <col min="2" max="2" width="22.85546875" style="105" customWidth="1"/>
    <col min="3" max="4" width="15.7109375" customWidth="1"/>
    <col min="5" max="5" width="20.7109375" customWidth="1"/>
    <col min="6" max="6" width="10" customWidth="1"/>
    <col min="12" max="12" width="23" customWidth="1"/>
  </cols>
  <sheetData>
    <row r="1" spans="1:55" ht="20.100000000000001" customHeight="1">
      <c r="F1" s="148" t="s">
        <v>207</v>
      </c>
    </row>
    <row r="2" spans="1:55" ht="24.95" customHeight="1">
      <c r="A2" s="37"/>
      <c r="B2" s="147" t="s">
        <v>211</v>
      </c>
      <c r="C2" s="140"/>
      <c r="D2" s="140"/>
      <c r="E2" s="346"/>
      <c r="F2" s="347"/>
      <c r="G2" s="206"/>
      <c r="H2" s="206"/>
    </row>
    <row r="3" spans="1:55" ht="24.95" customHeight="1">
      <c r="A3" s="37"/>
      <c r="B3" s="147" t="str">
        <f>+'GGR1'!B4</f>
        <v>FOR  THE  MONTH  ENDED :   30 September  2018</v>
      </c>
      <c r="C3" s="140"/>
      <c r="D3" s="140"/>
      <c r="E3" s="346"/>
      <c r="F3" s="346"/>
      <c r="G3" s="206"/>
      <c r="H3" s="206"/>
    </row>
    <row r="4" spans="1:55" ht="9.9499999999999993" customHeight="1">
      <c r="E4" s="348"/>
      <c r="F4" s="206"/>
      <c r="G4" s="206"/>
      <c r="H4" s="206"/>
    </row>
    <row r="5" spans="1:55" ht="18" customHeight="1">
      <c r="A5" s="47"/>
      <c r="B5" s="149" t="s">
        <v>62</v>
      </c>
      <c r="C5" s="321"/>
      <c r="D5" s="321"/>
      <c r="E5" s="149" t="s">
        <v>62</v>
      </c>
      <c r="F5" s="888"/>
    </row>
    <row r="6" spans="1:55" ht="18" customHeight="1">
      <c r="A6" s="79" t="s">
        <v>22</v>
      </c>
      <c r="B6" s="160" t="s">
        <v>262</v>
      </c>
      <c r="C6" s="108"/>
      <c r="D6" s="141"/>
      <c r="E6" s="160" t="s">
        <v>63</v>
      </c>
      <c r="F6" s="108"/>
    </row>
    <row r="7" spans="1:55" ht="18" customHeight="1">
      <c r="A7" s="46"/>
      <c r="B7" s="152" t="s">
        <v>64</v>
      </c>
      <c r="C7" s="130"/>
      <c r="D7" s="130"/>
      <c r="E7" s="152" t="s">
        <v>24</v>
      </c>
      <c r="F7" s="46"/>
    </row>
    <row r="8" spans="1:55" ht="15" customHeight="1">
      <c r="A8" s="4"/>
      <c r="B8" s="142"/>
      <c r="C8" s="85"/>
      <c r="D8" s="143"/>
      <c r="E8" s="108"/>
      <c r="F8" s="4"/>
    </row>
    <row r="9" spans="1:55" ht="24" customHeight="1">
      <c r="A9" s="296">
        <f>+'GGR1'!B9</f>
        <v>43344</v>
      </c>
      <c r="B9" s="915">
        <v>0</v>
      </c>
      <c r="C9" s="143"/>
      <c r="D9" s="85"/>
      <c r="E9" s="55">
        <f t="shared" ref="E9:E43" si="0">C9+B9</f>
        <v>0</v>
      </c>
      <c r="F9" s="4"/>
    </row>
    <row r="10" spans="1:55" ht="24" customHeight="1">
      <c r="A10" s="296">
        <f>+'GGR1'!B10</f>
        <v>43345</v>
      </c>
      <c r="B10" s="915">
        <v>0</v>
      </c>
      <c r="C10" s="143"/>
      <c r="D10" s="108"/>
      <c r="E10" s="153">
        <f t="shared" si="0"/>
        <v>0</v>
      </c>
      <c r="F10" s="4"/>
    </row>
    <row r="11" spans="1:55" ht="24" customHeight="1">
      <c r="A11" s="296">
        <f>+'GGR1'!B11</f>
        <v>43346</v>
      </c>
      <c r="B11" s="915">
        <v>0</v>
      </c>
      <c r="C11" s="143"/>
      <c r="D11" s="55"/>
      <c r="E11" s="153">
        <f t="shared" si="0"/>
        <v>0</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row>
    <row r="12" spans="1:55" ht="24" customHeight="1">
      <c r="A12" s="296">
        <f>+'GGR1'!B12</f>
        <v>43347</v>
      </c>
      <c r="B12" s="915">
        <v>0</v>
      </c>
      <c r="C12" s="143"/>
      <c r="E12" s="153">
        <f t="shared" si="0"/>
        <v>0</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1:55" ht="24" customHeight="1">
      <c r="A13" s="296">
        <f>+'GGR1'!B13</f>
        <v>43348</v>
      </c>
      <c r="B13" s="915">
        <v>0</v>
      </c>
      <c r="C13" s="143"/>
      <c r="D13" s="55"/>
      <c r="E13" s="153">
        <f t="shared" si="0"/>
        <v>0</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row>
    <row r="14" spans="1:55" ht="24" customHeight="1">
      <c r="A14" s="296">
        <f>+'GGR1'!B14</f>
        <v>43349</v>
      </c>
      <c r="B14" s="915">
        <v>0</v>
      </c>
      <c r="C14" s="143"/>
      <c r="D14" s="55"/>
      <c r="E14" s="153">
        <f t="shared" si="0"/>
        <v>0</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1:55" ht="24" customHeight="1">
      <c r="A15" s="296">
        <f>+'GGR1'!B15</f>
        <v>43350</v>
      </c>
      <c r="B15" s="915">
        <v>0</v>
      </c>
      <c r="C15" s="143"/>
      <c r="D15" s="55"/>
      <c r="E15" s="153">
        <f t="shared" si="0"/>
        <v>0</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row>
    <row r="16" spans="1:55" ht="24" customHeight="1">
      <c r="A16" s="296">
        <f>+'GGR1'!B16</f>
        <v>43351</v>
      </c>
      <c r="B16" s="915">
        <v>0</v>
      </c>
      <c r="C16" s="143"/>
      <c r="D16" s="55"/>
      <c r="E16" s="153">
        <f t="shared" si="0"/>
        <v>0</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row>
    <row r="17" spans="1:55" ht="24" customHeight="1">
      <c r="A17" s="296">
        <f>+'GGR1'!B17</f>
        <v>43352</v>
      </c>
      <c r="B17" s="915">
        <v>0</v>
      </c>
      <c r="C17" s="143"/>
      <c r="D17" s="55"/>
      <c r="E17" s="153">
        <f t="shared" si="0"/>
        <v>0</v>
      </c>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row>
    <row r="18" spans="1:55" ht="24" customHeight="1">
      <c r="A18" s="296">
        <f>+'GGR1'!B18</f>
        <v>43353</v>
      </c>
      <c r="B18" s="915">
        <v>0</v>
      </c>
      <c r="C18" s="143"/>
      <c r="D18" s="55"/>
      <c r="E18" s="153">
        <f t="shared" si="0"/>
        <v>0</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4" customHeight="1">
      <c r="A19" s="296">
        <f>+'GGR1'!B19</f>
        <v>43354</v>
      </c>
      <c r="B19" s="915">
        <v>0</v>
      </c>
      <c r="C19" s="143"/>
      <c r="D19" s="55"/>
      <c r="E19" s="153">
        <f t="shared" si="0"/>
        <v>0</v>
      </c>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row>
    <row r="20" spans="1:55" ht="24" customHeight="1">
      <c r="A20" s="296">
        <f>+'GGR1'!B20</f>
        <v>43355</v>
      </c>
      <c r="B20" s="915">
        <v>0</v>
      </c>
      <c r="C20" s="143"/>
      <c r="D20" s="55"/>
      <c r="E20" s="153">
        <f t="shared" si="0"/>
        <v>0</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row>
    <row r="21" spans="1:55" ht="24" customHeight="1">
      <c r="A21" s="296">
        <f>+'GGR1'!B21</f>
        <v>43356</v>
      </c>
      <c r="B21" s="915">
        <v>0</v>
      </c>
      <c r="C21" s="143"/>
      <c r="D21" s="55"/>
      <c r="E21" s="153">
        <f t="shared" si="0"/>
        <v>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row>
    <row r="22" spans="1:55" ht="24" customHeight="1">
      <c r="A22" s="296">
        <f>+'GGR1'!B22</f>
        <v>43357</v>
      </c>
      <c r="B22" s="915">
        <v>0</v>
      </c>
      <c r="C22" s="143"/>
      <c r="D22" s="55"/>
      <c r="E22" s="153">
        <f t="shared" si="0"/>
        <v>0</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row>
    <row r="23" spans="1:55" ht="24" customHeight="1">
      <c r="A23" s="296">
        <f>+'GGR1'!B23</f>
        <v>43358</v>
      </c>
      <c r="B23" s="915">
        <v>0</v>
      </c>
      <c r="C23" s="143"/>
      <c r="D23" s="55"/>
      <c r="E23" s="153">
        <f t="shared" si="0"/>
        <v>0</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row>
    <row r="24" spans="1:55" ht="24" customHeight="1">
      <c r="A24" s="296">
        <f>+'GGR1'!B24</f>
        <v>43359</v>
      </c>
      <c r="B24" s="915">
        <v>0</v>
      </c>
      <c r="C24" s="143"/>
      <c r="D24" s="55"/>
      <c r="E24" s="153">
        <f t="shared" si="0"/>
        <v>0</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row>
    <row r="25" spans="1:55" ht="24" customHeight="1">
      <c r="A25" s="296">
        <f>+'GGR1'!B25</f>
        <v>43360</v>
      </c>
      <c r="B25" s="915">
        <v>0</v>
      </c>
      <c r="C25" s="143"/>
      <c r="D25" s="55"/>
      <c r="E25" s="153">
        <f t="shared" si="0"/>
        <v>0</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row>
    <row r="26" spans="1:55" ht="24" customHeight="1">
      <c r="A26" s="296">
        <f>+'GGR1'!B26</f>
        <v>43361</v>
      </c>
      <c r="B26" s="915">
        <v>0</v>
      </c>
      <c r="C26" s="143"/>
      <c r="D26" s="55"/>
      <c r="E26" s="153">
        <f t="shared" si="0"/>
        <v>0</v>
      </c>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row>
    <row r="27" spans="1:55" ht="24" customHeight="1">
      <c r="A27" s="296">
        <f>+'GGR1'!B27</f>
        <v>43362</v>
      </c>
      <c r="B27" s="915">
        <v>0</v>
      </c>
      <c r="C27" s="143"/>
      <c r="D27" s="55"/>
      <c r="E27" s="153">
        <f t="shared" si="0"/>
        <v>0</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row>
    <row r="28" spans="1:55" ht="24" customHeight="1">
      <c r="A28" s="296">
        <f>+'GGR1'!B28</f>
        <v>43363</v>
      </c>
      <c r="B28" s="915">
        <v>0</v>
      </c>
      <c r="C28" s="143"/>
      <c r="D28" s="55"/>
      <c r="E28" s="153">
        <f t="shared" si="0"/>
        <v>0</v>
      </c>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row>
    <row r="29" spans="1:55" ht="24" customHeight="1">
      <c r="A29" s="296">
        <f>+'GGR1'!B29</f>
        <v>43364</v>
      </c>
      <c r="B29" s="915">
        <v>0</v>
      </c>
      <c r="C29" s="143"/>
      <c r="D29" s="55"/>
      <c r="E29" s="153">
        <f t="shared" si="0"/>
        <v>0</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row>
    <row r="30" spans="1:55" ht="24" customHeight="1">
      <c r="A30" s="296">
        <f>+'GGR1'!B30</f>
        <v>43365</v>
      </c>
      <c r="B30" s="915">
        <v>0</v>
      </c>
      <c r="C30" s="143"/>
      <c r="D30" s="55"/>
      <c r="E30" s="153">
        <f t="shared" si="0"/>
        <v>0</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row>
    <row r="31" spans="1:55" ht="24" customHeight="1">
      <c r="A31" s="296">
        <f>+'GGR1'!B31</f>
        <v>43366</v>
      </c>
      <c r="B31" s="915">
        <v>0</v>
      </c>
      <c r="C31" s="143"/>
      <c r="D31" s="55"/>
      <c r="E31" s="153">
        <f t="shared" si="0"/>
        <v>0</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row>
    <row r="32" spans="1:55" ht="24" customHeight="1">
      <c r="A32" s="296">
        <f>+'GGR1'!B32</f>
        <v>43367</v>
      </c>
      <c r="B32" s="915">
        <v>0</v>
      </c>
      <c r="C32" s="143"/>
      <c r="D32" s="55"/>
      <c r="E32" s="153">
        <f t="shared" si="0"/>
        <v>0</v>
      </c>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row>
    <row r="33" spans="1:55" ht="24" customHeight="1">
      <c r="A33" s="296">
        <f>+'GGR1'!B33</f>
        <v>43368</v>
      </c>
      <c r="B33" s="915">
        <v>0</v>
      </c>
      <c r="C33" s="143"/>
      <c r="D33" s="55"/>
      <c r="E33" s="153">
        <f t="shared" si="0"/>
        <v>0</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55" ht="24" customHeight="1">
      <c r="A34" s="296">
        <f>+'GGR1'!B34</f>
        <v>43369</v>
      </c>
      <c r="B34" s="915">
        <v>0</v>
      </c>
      <c r="C34" s="143"/>
      <c r="D34" s="55"/>
      <c r="E34" s="153">
        <f t="shared" si="0"/>
        <v>0</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55" ht="24" customHeight="1">
      <c r="A35" s="296">
        <f>+'GGR1'!B35</f>
        <v>43370</v>
      </c>
      <c r="B35" s="915">
        <v>0</v>
      </c>
      <c r="C35" s="143"/>
      <c r="D35" s="55"/>
      <c r="E35" s="153">
        <f t="shared" si="0"/>
        <v>0</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55" ht="24" customHeight="1">
      <c r="A36" s="296">
        <f>+'GGR1'!B36</f>
        <v>43371</v>
      </c>
      <c r="B36" s="915">
        <v>0</v>
      </c>
      <c r="C36" s="143"/>
      <c r="D36" s="55"/>
      <c r="E36" s="153">
        <f t="shared" si="0"/>
        <v>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row>
    <row r="37" spans="1:55" ht="24" customHeight="1">
      <c r="A37" s="296">
        <f>+'GGR1'!B37</f>
        <v>43372</v>
      </c>
      <c r="B37" s="915">
        <v>0</v>
      </c>
      <c r="C37" s="143"/>
      <c r="D37" s="55"/>
      <c r="E37" s="153">
        <f t="shared" si="0"/>
        <v>0</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row>
    <row r="38" spans="1:55" ht="24" customHeight="1">
      <c r="A38" s="296">
        <f>+'GGR1'!B38</f>
        <v>43373</v>
      </c>
      <c r="B38" s="915">
        <v>0</v>
      </c>
      <c r="C38" s="143"/>
      <c r="D38" s="109"/>
      <c r="E38" s="153">
        <f>C38+B38</f>
        <v>0</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row>
    <row r="39" spans="1:55" s="75" customFormat="1" ht="24" customHeight="1">
      <c r="A39" s="296">
        <f>+'GGR1'!B39</f>
        <v>43374</v>
      </c>
      <c r="B39" s="915">
        <v>0</v>
      </c>
      <c r="C39" s="143"/>
      <c r="D39" s="109"/>
      <c r="E39" s="153">
        <f t="shared" si="0"/>
        <v>0</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row>
    <row r="40" spans="1:55" ht="17.45" customHeight="1" thickBot="1">
      <c r="A40" s="59"/>
      <c r="B40" s="161"/>
      <c r="C40" s="144"/>
      <c r="D40" s="162"/>
      <c r="E40" s="153"/>
      <c r="F40" s="162"/>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5" ht="17.45" customHeight="1" thickBot="1">
      <c r="A41" s="408" t="s">
        <v>37</v>
      </c>
      <c r="B41" s="161"/>
      <c r="C41" s="163"/>
      <c r="D41" s="41"/>
      <c r="E41" s="153">
        <f t="shared" si="0"/>
        <v>0</v>
      </c>
      <c r="F41" s="162"/>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5" ht="17.45" hidden="1" customHeight="1">
      <c r="A42" s="164"/>
      <c r="B42" s="161"/>
      <c r="C42" s="163"/>
      <c r="D42" s="41"/>
      <c r="E42" s="153">
        <f t="shared" si="0"/>
        <v>0</v>
      </c>
      <c r="F42" s="162"/>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row>
    <row r="43" spans="1:55" ht="17.45" hidden="1" customHeight="1">
      <c r="A43" s="164"/>
      <c r="B43" s="161"/>
      <c r="C43" s="165"/>
      <c r="D43" s="13"/>
      <c r="E43" s="153">
        <f t="shared" si="0"/>
        <v>0</v>
      </c>
      <c r="F43" s="4"/>
    </row>
    <row r="44" spans="1:55" ht="9.9499999999999993" customHeight="1">
      <c r="A44" s="164"/>
      <c r="B44" s="165"/>
      <c r="C44" s="165"/>
      <c r="D44" s="13"/>
      <c r="E44" s="70"/>
      <c r="F44" s="4"/>
    </row>
    <row r="45" spans="1:55" ht="9.9499999999999993" customHeight="1">
      <c r="A45" s="166"/>
      <c r="B45" s="167"/>
      <c r="C45" s="167"/>
      <c r="D45" s="168"/>
      <c r="E45" s="169"/>
      <c r="F45" s="66"/>
    </row>
    <row r="46" spans="1:55" ht="20.100000000000001" customHeight="1">
      <c r="A46" s="293" t="s">
        <v>24</v>
      </c>
      <c r="B46" s="170">
        <f>SUM(B9:B39)</f>
        <v>0</v>
      </c>
      <c r="C46" s="171">
        <f>SUM(C9:C39)</f>
        <v>0</v>
      </c>
      <c r="D46" s="17"/>
      <c r="E46" s="172">
        <f>SUM(E9:E43)</f>
        <v>0</v>
      </c>
      <c r="F46" s="100"/>
    </row>
    <row r="47" spans="1:55" ht="9.9499999999999993" customHeight="1">
      <c r="A47" s="46"/>
      <c r="B47" s="146"/>
      <c r="C47" s="46"/>
      <c r="D47" s="46"/>
      <c r="E47" s="46"/>
      <c r="F47" s="46"/>
      <c r="L47" s="42"/>
    </row>
    <row r="48" spans="1:55" ht="24.95" customHeight="1">
      <c r="A48" s="96" t="s">
        <v>52</v>
      </c>
      <c r="L48" s="42"/>
    </row>
    <row r="49" spans="1:12" ht="24.95" customHeight="1">
      <c r="A49" s="7"/>
      <c r="B49" s="31"/>
      <c r="C49" s="8"/>
      <c r="D49" s="7"/>
      <c r="E49" s="7"/>
      <c r="L49" s="42"/>
    </row>
    <row r="50" spans="1:12" ht="24.95" customHeight="1">
      <c r="C50" s="7"/>
      <c r="D50" s="7"/>
      <c r="E50" s="7"/>
    </row>
    <row r="51" spans="1:12" ht="24.95" customHeight="1">
      <c r="B51" s="159" t="s">
        <v>60</v>
      </c>
      <c r="L51" s="42"/>
    </row>
    <row r="53" spans="1:12">
      <c r="A53" s="206"/>
    </row>
  </sheetData>
  <phoneticPr fontId="14" type="noConversion"/>
  <printOptions horizontalCentered="1"/>
  <pageMargins left="0.74803149606299213" right="0.55118110236220474" top="0.19685039370078741" bottom="0.19685039370078741" header="0.11811023622047245" footer="0.11811023622047245"/>
  <pageSetup paperSize="9" scale="77" orientation="portrait" horizontalDpi="1200" verticalDpi="120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73"/>
  <sheetViews>
    <sheetView zoomScaleNormal="100" workbookViewId="0">
      <pane xSplit="1" ySplit="4" topLeftCell="B5" activePane="bottomRight" state="frozen"/>
      <selection activeCell="J54" sqref="J54"/>
      <selection pane="topRight" activeCell="J54" sqref="J54"/>
      <selection pane="bottomLeft" activeCell="J54" sqref="J54"/>
      <selection pane="bottomRight" activeCell="D9" sqref="D9"/>
    </sheetView>
  </sheetViews>
  <sheetFormatPr defaultRowHeight="12.75"/>
  <cols>
    <col min="1" max="1" width="6.28515625" style="220" customWidth="1"/>
    <col min="2" max="2" width="85.7109375" customWidth="1"/>
    <col min="3" max="3" width="0.7109375" customWidth="1"/>
    <col min="4" max="4" width="22.85546875" style="42" customWidth="1"/>
    <col min="5" max="5" width="16" bestFit="1" customWidth="1"/>
    <col min="12" max="12" width="23" customWidth="1"/>
  </cols>
  <sheetData>
    <row r="2" spans="1:8" ht="20.25">
      <c r="B2" s="181" t="s">
        <v>137</v>
      </c>
      <c r="E2" s="206"/>
      <c r="F2" s="206"/>
      <c r="G2" s="206"/>
      <c r="H2" s="206"/>
    </row>
    <row r="3" spans="1:8" ht="23.25" customHeight="1">
      <c r="B3" s="211" t="s">
        <v>138</v>
      </c>
      <c r="E3" s="206"/>
      <c r="F3" s="206"/>
      <c r="G3" s="206"/>
      <c r="H3" s="206"/>
    </row>
    <row r="4" spans="1:8" ht="22.5" customHeight="1">
      <c r="B4" s="211" t="str">
        <f>+'Schedule A'!F5</f>
        <v>FOR  THE  MONTH  ENDED :   30 September  2018</v>
      </c>
      <c r="D4" s="42" t="s">
        <v>82</v>
      </c>
      <c r="E4" s="206"/>
      <c r="F4" s="348"/>
      <c r="G4" s="206"/>
      <c r="H4" s="206"/>
    </row>
    <row r="5" spans="1:8" ht="13.5" thickBot="1"/>
    <row r="6" spans="1:8" ht="24" customHeight="1">
      <c r="A6" s="221" t="s">
        <v>139</v>
      </c>
      <c r="B6" s="479" t="s">
        <v>140</v>
      </c>
      <c r="C6" s="222"/>
      <c r="D6" s="223">
        <f>+'GST Table Games'!H19</f>
        <v>16592403.551329464</v>
      </c>
      <c r="E6" s="42"/>
    </row>
    <row r="7" spans="1:8" ht="24" customHeight="1">
      <c r="A7" s="224" t="s">
        <v>141</v>
      </c>
      <c r="B7" s="225" t="s">
        <v>142</v>
      </c>
      <c r="C7" s="226"/>
      <c r="D7" s="412"/>
    </row>
    <row r="8" spans="1:8" ht="24" customHeight="1">
      <c r="A8" s="224" t="s">
        <v>143</v>
      </c>
      <c r="B8" s="225" t="s">
        <v>144</v>
      </c>
      <c r="C8" s="226"/>
      <c r="D8" s="227">
        <f>D6+D7</f>
        <v>16592403.551329464</v>
      </c>
    </row>
    <row r="9" spans="1:8" ht="24" customHeight="1">
      <c r="A9" s="224" t="s">
        <v>145</v>
      </c>
      <c r="B9" s="225" t="s">
        <v>146</v>
      </c>
      <c r="C9" s="226"/>
      <c r="D9" s="227">
        <f>+'GST Table Games'!H29</f>
        <v>5261149</v>
      </c>
    </row>
    <row r="10" spans="1:8" ht="24" customHeight="1">
      <c r="A10" s="224" t="s">
        <v>147</v>
      </c>
      <c r="B10" s="225" t="s">
        <v>148</v>
      </c>
      <c r="C10" s="226"/>
      <c r="D10" s="413"/>
    </row>
    <row r="11" spans="1:8" ht="24" customHeight="1">
      <c r="A11" s="228" t="s">
        <v>149</v>
      </c>
      <c r="B11" s="229" t="s">
        <v>150</v>
      </c>
      <c r="C11" s="168"/>
      <c r="D11" s="230">
        <f>D9+D10</f>
        <v>5261149</v>
      </c>
      <c r="E11" s="42">
        <f>+D8-D11</f>
        <v>11331254.551329464</v>
      </c>
    </row>
    <row r="12" spans="1:8" ht="24" customHeight="1" thickBot="1">
      <c r="A12" s="224" t="s">
        <v>151</v>
      </c>
      <c r="B12" s="225" t="s">
        <v>152</v>
      </c>
      <c r="C12" s="226"/>
      <c r="D12" s="231">
        <f>D8-D11</f>
        <v>11331254.551329464</v>
      </c>
    </row>
    <row r="13" spans="1:8" ht="24" customHeight="1" thickBot="1">
      <c r="A13" s="232"/>
      <c r="B13" s="233"/>
      <c r="C13" s="13"/>
      <c r="D13" s="234"/>
    </row>
    <row r="14" spans="1:8" ht="24.95" customHeight="1" thickBot="1">
      <c r="A14" s="235" t="s">
        <v>153</v>
      </c>
      <c r="B14" s="236" t="s">
        <v>154</v>
      </c>
      <c r="C14" s="237"/>
      <c r="D14" s="238">
        <f>D12</f>
        <v>11331254.551329464</v>
      </c>
      <c r="E14" s="42">
        <f>+'Schedule 6'!I21</f>
        <v>11178254.551329464</v>
      </c>
    </row>
    <row r="15" spans="1:8" ht="24" customHeight="1">
      <c r="A15" s="239"/>
      <c r="B15" s="240"/>
      <c r="C15" s="13"/>
      <c r="D15" s="241"/>
    </row>
    <row r="16" spans="1:8" ht="24" customHeight="1">
      <c r="A16" s="242"/>
      <c r="B16" s="243"/>
      <c r="C16" s="24"/>
      <c r="D16" s="244"/>
    </row>
    <row r="17" spans="1:5" ht="24" customHeight="1">
      <c r="A17" s="245" t="s">
        <v>155</v>
      </c>
      <c r="B17" s="225" t="s">
        <v>156</v>
      </c>
      <c r="C17" s="226"/>
      <c r="D17" s="227">
        <f>+'GST Table Games'!H56</f>
        <v>57085950.649999976</v>
      </c>
    </row>
    <row r="18" spans="1:5" ht="24" customHeight="1">
      <c r="A18" s="245" t="s">
        <v>157</v>
      </c>
      <c r="B18" s="225" t="s">
        <v>158</v>
      </c>
      <c r="C18" s="226"/>
      <c r="D18" s="412">
        <v>0</v>
      </c>
    </row>
    <row r="19" spans="1:5" ht="24" customHeight="1">
      <c r="A19" s="245" t="s">
        <v>159</v>
      </c>
      <c r="B19" s="225" t="s">
        <v>160</v>
      </c>
      <c r="C19" s="226"/>
      <c r="D19" s="227">
        <f>D17+D18</f>
        <v>57085950.649999976</v>
      </c>
    </row>
    <row r="20" spans="1:5" ht="24" customHeight="1">
      <c r="A20" s="245" t="s">
        <v>161</v>
      </c>
      <c r="B20" s="225" t="s">
        <v>162</v>
      </c>
      <c r="C20" s="226"/>
      <c r="D20" s="227">
        <f>+'GST Table Games'!H65</f>
        <v>1824356.65</v>
      </c>
    </row>
    <row r="21" spans="1:5" ht="24" customHeight="1">
      <c r="A21" s="245" t="s">
        <v>163</v>
      </c>
      <c r="B21" s="225" t="s">
        <v>164</v>
      </c>
      <c r="C21" s="226"/>
      <c r="D21" s="412"/>
    </row>
    <row r="22" spans="1:5" ht="24" customHeight="1">
      <c r="A22" s="246" t="s">
        <v>165</v>
      </c>
      <c r="B22" s="229" t="s">
        <v>166</v>
      </c>
      <c r="C22" s="168"/>
      <c r="D22" s="230">
        <f>D20+D21</f>
        <v>1824356.65</v>
      </c>
    </row>
    <row r="23" spans="1:5" ht="24" customHeight="1" thickBot="1">
      <c r="A23" s="224" t="s">
        <v>167</v>
      </c>
      <c r="B23" s="247" t="s">
        <v>168</v>
      </c>
      <c r="C23" s="248"/>
      <c r="D23" s="249">
        <f>D19-D22</f>
        <v>55261593.999999978</v>
      </c>
    </row>
    <row r="24" spans="1:5" ht="24" customHeight="1" thickTop="1" thickBot="1">
      <c r="A24" s="239"/>
      <c r="B24" s="240"/>
      <c r="C24" s="13"/>
      <c r="D24" s="241"/>
    </row>
    <row r="25" spans="1:5" ht="24.95" customHeight="1" thickBot="1">
      <c r="A25" s="235" t="s">
        <v>169</v>
      </c>
      <c r="B25" s="236" t="s">
        <v>170</v>
      </c>
      <c r="C25" s="237"/>
      <c r="D25" s="238">
        <f>D23</f>
        <v>55261593.999999978</v>
      </c>
      <c r="E25" s="42">
        <f>+'Schedule 6'!I36</f>
        <v>92272051.26000002</v>
      </c>
    </row>
    <row r="26" spans="1:5" ht="24" customHeight="1">
      <c r="A26" s="242"/>
      <c r="B26" s="243"/>
      <c r="C26" s="24"/>
      <c r="D26" s="244"/>
    </row>
    <row r="27" spans="1:5" ht="24" customHeight="1">
      <c r="A27" s="245"/>
      <c r="B27" s="225"/>
      <c r="C27" s="226"/>
      <c r="D27" s="227"/>
    </row>
    <row r="28" spans="1:5" ht="24" customHeight="1">
      <c r="A28" s="245" t="s">
        <v>171</v>
      </c>
      <c r="B28" s="225" t="s">
        <v>172</v>
      </c>
      <c r="C28" s="226"/>
      <c r="D28" s="227">
        <f>D14+D25</f>
        <v>66592848.551329441</v>
      </c>
    </row>
    <row r="29" spans="1:5" ht="24" customHeight="1">
      <c r="A29" s="245" t="s">
        <v>173</v>
      </c>
      <c r="B29" s="225" t="s">
        <v>174</v>
      </c>
      <c r="C29" s="226"/>
      <c r="D29" s="227">
        <v>0</v>
      </c>
    </row>
    <row r="30" spans="1:5" ht="24" customHeight="1">
      <c r="A30" s="245" t="s">
        <v>175</v>
      </c>
      <c r="B30" s="225" t="s">
        <v>176</v>
      </c>
      <c r="C30" s="226"/>
      <c r="D30" s="227">
        <v>0</v>
      </c>
    </row>
    <row r="31" spans="1:5" ht="24" customHeight="1">
      <c r="A31" s="245" t="s">
        <v>177</v>
      </c>
      <c r="B31" s="225" t="s">
        <v>178</v>
      </c>
      <c r="C31" s="226"/>
      <c r="D31" s="227">
        <f>D28-D29-D30</f>
        <v>66592848.551329441</v>
      </c>
    </row>
    <row r="32" spans="1:5" ht="24" customHeight="1">
      <c r="A32" s="250" t="s">
        <v>179</v>
      </c>
      <c r="B32" s="251" t="s">
        <v>180</v>
      </c>
      <c r="C32" s="252"/>
      <c r="D32" s="253">
        <f>D31/11</f>
        <v>6053895.3228481309</v>
      </c>
    </row>
    <row r="33" spans="1:4" ht="24" customHeight="1">
      <c r="A33" s="245" t="s">
        <v>181</v>
      </c>
      <c r="B33" s="225" t="s">
        <v>182</v>
      </c>
      <c r="C33" s="226"/>
      <c r="D33" s="254">
        <v>0</v>
      </c>
    </row>
    <row r="34" spans="1:4" ht="24" customHeight="1">
      <c r="A34" s="245"/>
      <c r="B34" s="255" t="s">
        <v>183</v>
      </c>
      <c r="C34" s="226"/>
      <c r="D34" s="227">
        <f>SUM(D32:D33)</f>
        <v>6053895.3228481309</v>
      </c>
    </row>
    <row r="35" spans="1:4" ht="24" customHeight="1">
      <c r="A35" s="245" t="s">
        <v>184</v>
      </c>
      <c r="B35" s="225" t="s">
        <v>185</v>
      </c>
      <c r="C35" s="226"/>
      <c r="D35" s="271">
        <v>0</v>
      </c>
    </row>
    <row r="36" spans="1:4" ht="24" customHeight="1">
      <c r="A36" s="245"/>
      <c r="B36" s="255" t="s">
        <v>186</v>
      </c>
      <c r="C36" s="226"/>
      <c r="D36" s="271">
        <v>0</v>
      </c>
    </row>
    <row r="37" spans="1:4" ht="24" customHeight="1">
      <c r="A37" s="245" t="s">
        <v>187</v>
      </c>
      <c r="B37" s="225" t="s">
        <v>188</v>
      </c>
      <c r="C37" s="226"/>
      <c r="D37" s="271">
        <v>0</v>
      </c>
    </row>
    <row r="38" spans="1:4" ht="24" customHeight="1">
      <c r="A38" s="245" t="s">
        <v>189</v>
      </c>
      <c r="B38" s="225" t="s">
        <v>190</v>
      </c>
      <c r="C38" s="226"/>
      <c r="D38" s="271">
        <v>0</v>
      </c>
    </row>
    <row r="39" spans="1:4" ht="24" customHeight="1">
      <c r="A39" s="245" t="s">
        <v>191</v>
      </c>
      <c r="B39" s="225" t="s">
        <v>192</v>
      </c>
      <c r="C39" s="226"/>
      <c r="D39" s="271">
        <v>0</v>
      </c>
    </row>
    <row r="40" spans="1:4" ht="24" customHeight="1">
      <c r="A40" s="245" t="s">
        <v>193</v>
      </c>
      <c r="B40" s="225" t="s">
        <v>194</v>
      </c>
      <c r="C40" s="226"/>
      <c r="D40" s="271">
        <v>0</v>
      </c>
    </row>
    <row r="41" spans="1:4" ht="24" customHeight="1" thickBot="1">
      <c r="A41" s="256"/>
      <c r="B41" s="257"/>
      <c r="C41" s="258"/>
      <c r="D41" s="259"/>
    </row>
    <row r="42" spans="1:4" ht="25.5" customHeight="1">
      <c r="A42" s="260"/>
      <c r="B42" s="4"/>
      <c r="C42" s="4"/>
      <c r="D42" s="195"/>
    </row>
    <row r="43" spans="1:4" ht="25.5" hidden="1" customHeight="1">
      <c r="A43" s="260"/>
      <c r="B43" s="4"/>
      <c r="C43" s="4"/>
      <c r="D43" s="195"/>
    </row>
    <row r="44" spans="1:4" ht="25.5" customHeight="1">
      <c r="A44" s="260"/>
      <c r="B44" s="4"/>
      <c r="C44" s="4"/>
      <c r="D44" s="195"/>
    </row>
    <row r="45" spans="1:4" ht="25.5" customHeight="1">
      <c r="A45" s="260"/>
      <c r="B45" s="4"/>
      <c r="C45" s="4"/>
      <c r="D45" s="195"/>
    </row>
    <row r="46" spans="1:4" ht="20.25">
      <c r="B46" s="181" t="s">
        <v>137</v>
      </c>
    </row>
    <row r="47" spans="1:4" ht="18">
      <c r="B47" s="211" t="s">
        <v>138</v>
      </c>
    </row>
    <row r="48" spans="1:4" ht="18">
      <c r="B48" s="211" t="str">
        <f>+'Schedule A'!F5</f>
        <v>FOR  THE  MONTH  ENDED :   30 September  2018</v>
      </c>
      <c r="D48" s="42" t="s">
        <v>109</v>
      </c>
    </row>
    <row r="49" spans="1:9" ht="24.95" customHeight="1">
      <c r="A49" s="260"/>
      <c r="B49" s="4"/>
      <c r="C49" s="4"/>
      <c r="D49" s="195"/>
    </row>
    <row r="50" spans="1:9" ht="15">
      <c r="A50" s="260"/>
      <c r="B50" s="261" t="s">
        <v>195</v>
      </c>
      <c r="C50" s="4"/>
      <c r="D50" s="195"/>
    </row>
    <row r="51" spans="1:9" ht="15">
      <c r="B51" s="262" t="s">
        <v>196</v>
      </c>
    </row>
    <row r="52" spans="1:9" ht="13.5" thickBot="1">
      <c r="A52" s="298"/>
    </row>
    <row r="53" spans="1:9">
      <c r="B53" s="2"/>
      <c r="C53" s="263"/>
      <c r="D53" s="264"/>
    </row>
    <row r="54" spans="1:9">
      <c r="B54" s="3"/>
      <c r="C54" s="4"/>
      <c r="D54" s="265"/>
    </row>
    <row r="55" spans="1:9">
      <c r="B55" s="3"/>
      <c r="C55" s="4"/>
      <c r="D55" s="265"/>
    </row>
    <row r="56" spans="1:9">
      <c r="B56" s="3"/>
      <c r="C56" s="4"/>
      <c r="D56" s="265"/>
    </row>
    <row r="57" spans="1:9">
      <c r="B57" s="3"/>
      <c r="C57" s="4"/>
      <c r="D57" s="265"/>
    </row>
    <row r="58" spans="1:9">
      <c r="B58" s="3"/>
      <c r="C58" s="4"/>
      <c r="D58" s="265"/>
    </row>
    <row r="59" spans="1:9">
      <c r="B59" s="3"/>
      <c r="C59" s="4"/>
      <c r="D59" s="265"/>
    </row>
    <row r="60" spans="1:9">
      <c r="B60" s="3"/>
      <c r="C60" s="4"/>
      <c r="D60" s="265"/>
      <c r="I60" s="75" t="s">
        <v>268</v>
      </c>
    </row>
    <row r="61" spans="1:9" ht="13.5" thickBot="1">
      <c r="B61" s="266"/>
      <c r="C61" s="38"/>
      <c r="D61" s="267"/>
    </row>
    <row r="63" spans="1:9" ht="15">
      <c r="B63" s="262" t="s">
        <v>197</v>
      </c>
    </row>
    <row r="64" spans="1:9" ht="15">
      <c r="B64" s="262" t="s">
        <v>198</v>
      </c>
    </row>
    <row r="65" spans="2:2" ht="15">
      <c r="B65" s="262" t="s">
        <v>199</v>
      </c>
    </row>
    <row r="69" spans="2:2" ht="14.25">
      <c r="B69" s="462" t="s">
        <v>200</v>
      </c>
    </row>
    <row r="70" spans="2:2" ht="33.75" customHeight="1">
      <c r="B70" s="262" t="s">
        <v>201</v>
      </c>
    </row>
    <row r="71" spans="2:2" ht="15">
      <c r="B71" s="262"/>
    </row>
    <row r="72" spans="2:2" ht="24.75" customHeight="1">
      <c r="B72" s="262" t="s">
        <v>293</v>
      </c>
    </row>
    <row r="73" spans="2:2" ht="34.5" customHeight="1">
      <c r="B73" s="262" t="s">
        <v>294</v>
      </c>
    </row>
  </sheetData>
  <phoneticPr fontId="14" type="noConversion"/>
  <printOptions horizontalCentered="1"/>
  <pageMargins left="0.74803149606299213" right="0.55118110236220474" top="0.19685039370078741" bottom="0.19685039370078741" header="0.11811023622047245" footer="0.11811023622047245"/>
  <pageSetup paperSize="9" scale="78" orientation="portrait" horizontalDpi="1200" verticalDpi="1200" r:id="rId1"/>
  <headerFooter alignWithMargins="0"/>
  <rowBreaks count="1" manualBreakCount="1">
    <brk id="41" max="4" man="1"/>
  </rowBreaks>
  <colBreaks count="1" manualBreakCount="1">
    <brk id="1" max="40" man="1"/>
  </col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68"/>
  <sheetViews>
    <sheetView workbookViewId="0">
      <pane xSplit="1" ySplit="5" topLeftCell="B48" activePane="bottomRight" state="frozen"/>
      <selection activeCell="J54" sqref="J54"/>
      <selection pane="topRight" activeCell="J54" sqref="J54"/>
      <selection pane="bottomLeft" activeCell="J54" sqref="J54"/>
      <selection pane="bottomRight" activeCell="H50" sqref="H50"/>
    </sheetView>
  </sheetViews>
  <sheetFormatPr defaultRowHeight="12.75"/>
  <cols>
    <col min="4" max="4" width="22.85546875" customWidth="1"/>
    <col min="7" max="7" width="16.85546875" customWidth="1"/>
    <col min="8" max="8" width="23.5703125" style="1" customWidth="1"/>
    <col min="10" max="10" width="10.28515625" bestFit="1" customWidth="1"/>
    <col min="12" max="12" width="23" customWidth="1"/>
  </cols>
  <sheetData>
    <row r="1" spans="1:12" ht="9.9499999999999993" customHeight="1"/>
    <row r="2" spans="1:12" ht="20.25">
      <c r="E2" s="181" t="s">
        <v>81</v>
      </c>
      <c r="F2" s="206"/>
      <c r="G2" s="206"/>
      <c r="H2" s="356"/>
    </row>
    <row r="3" spans="1:12" ht="27" customHeight="1">
      <c r="A3" t="s">
        <v>238</v>
      </c>
      <c r="E3" s="270" t="str">
        <f>+'Schedule A'!F5</f>
        <v>FOR  THE  MONTH  ENDED :   30 September  2018</v>
      </c>
      <c r="F3" s="206"/>
      <c r="G3" s="206"/>
      <c r="H3" s="358" t="s">
        <v>82</v>
      </c>
    </row>
    <row r="4" spans="1:12" ht="31.5" customHeight="1">
      <c r="E4" s="182"/>
      <c r="F4" s="348"/>
      <c r="G4" s="206"/>
      <c r="H4" s="356"/>
    </row>
    <row r="5" spans="1:12" ht="18">
      <c r="C5" s="183" t="s">
        <v>83</v>
      </c>
    </row>
    <row r="7" spans="1:12" ht="15" customHeight="1">
      <c r="B7" s="338" t="s">
        <v>20</v>
      </c>
      <c r="C7" s="15"/>
      <c r="D7" s="7"/>
      <c r="E7" s="7"/>
      <c r="F7" s="7"/>
      <c r="G7" s="7" t="s">
        <v>8</v>
      </c>
      <c r="H7" s="286">
        <f>+'GGR7'!E42</f>
        <v>165252138.15000001</v>
      </c>
      <c r="L7" s="699"/>
    </row>
    <row r="8" spans="1:12" ht="14.25">
      <c r="B8" s="186"/>
      <c r="C8" s="186"/>
      <c r="H8" s="187"/>
    </row>
    <row r="9" spans="1:12" ht="15" customHeight="1">
      <c r="B9" s="177" t="s">
        <v>84</v>
      </c>
      <c r="C9" s="18"/>
      <c r="D9" s="19"/>
      <c r="E9" s="19"/>
      <c r="F9" s="19"/>
      <c r="G9" s="19" t="s">
        <v>10</v>
      </c>
      <c r="H9" s="217">
        <f>+'GGR8'!E42</f>
        <v>148659734.59867054</v>
      </c>
    </row>
    <row r="10" spans="1:12" ht="8.1" customHeight="1" thickBot="1">
      <c r="H10" s="188"/>
    </row>
    <row r="11" spans="1:12" ht="17.45" customHeight="1">
      <c r="H11" s="187">
        <f>H7-H9</f>
        <v>16592403.551329464</v>
      </c>
    </row>
    <row r="12" spans="1:12" ht="14.25">
      <c r="H12" s="187"/>
    </row>
    <row r="13" spans="1:12" ht="18" customHeight="1">
      <c r="B13" s="184" t="s">
        <v>85</v>
      </c>
      <c r="C13" s="7"/>
      <c r="D13" s="7"/>
      <c r="E13" s="7"/>
      <c r="F13" s="7"/>
      <c r="G13" s="7"/>
      <c r="H13" s="708"/>
    </row>
    <row r="14" spans="1:12" ht="14.25">
      <c r="B14" s="125" t="s">
        <v>86</v>
      </c>
      <c r="H14" s="187"/>
    </row>
    <row r="15" spans="1:12" ht="9.9499999999999993" customHeight="1">
      <c r="C15" s="5"/>
      <c r="H15" s="187"/>
    </row>
    <row r="16" spans="1:12" ht="9.9499999999999993" customHeight="1">
      <c r="H16" s="189"/>
    </row>
    <row r="17" spans="2:10" ht="9.9499999999999993" customHeight="1" thickBot="1">
      <c r="H17" s="188"/>
    </row>
    <row r="18" spans="2:10" ht="8.1" customHeight="1">
      <c r="H18" s="189"/>
    </row>
    <row r="19" spans="2:10" ht="20.100000000000001" customHeight="1" thickBot="1">
      <c r="F19" s="190" t="s">
        <v>87</v>
      </c>
      <c r="G19" s="138"/>
      <c r="H19" s="191">
        <f>H11-H13</f>
        <v>16592403.551329464</v>
      </c>
    </row>
    <row r="20" spans="2:10" ht="12" customHeight="1" thickTop="1"/>
    <row r="21" spans="2:10" ht="20.100000000000001" customHeight="1">
      <c r="B21" s="192" t="s">
        <v>88</v>
      </c>
      <c r="C21" s="7"/>
      <c r="D21" s="7"/>
      <c r="E21" s="7"/>
      <c r="F21" s="7"/>
      <c r="G21" s="7"/>
      <c r="H21" s="174"/>
    </row>
    <row r="22" spans="2:10" ht="9.9499999999999993" customHeight="1">
      <c r="B22" s="7"/>
      <c r="C22" s="184"/>
      <c r="D22" s="7"/>
      <c r="E22" s="7"/>
      <c r="F22" s="7"/>
      <c r="G22" s="7"/>
      <c r="H22" s="7"/>
    </row>
    <row r="23" spans="2:10" ht="20.100000000000001" customHeight="1">
      <c r="B23" s="7"/>
      <c r="C23" s="184" t="s">
        <v>229</v>
      </c>
      <c r="D23" s="7"/>
      <c r="E23" s="7"/>
      <c r="F23" s="7"/>
      <c r="G23" s="7"/>
      <c r="H23" s="707">
        <f>'Commission Payouts'!F6</f>
        <v>0</v>
      </c>
    </row>
    <row r="24" spans="2:10" ht="20.100000000000001" customHeight="1">
      <c r="B24" s="7"/>
      <c r="C24" s="184" t="s">
        <v>89</v>
      </c>
      <c r="D24" s="7"/>
      <c r="E24" s="7"/>
      <c r="F24" s="7"/>
      <c r="G24" s="7"/>
      <c r="H24" s="707">
        <f>'Commission Payouts'!F8</f>
        <v>596053</v>
      </c>
    </row>
    <row r="25" spans="2:10" ht="20.100000000000001" customHeight="1">
      <c r="B25" s="7"/>
      <c r="C25" s="338" t="s">
        <v>255</v>
      </c>
      <c r="D25" s="7"/>
      <c r="E25" s="7"/>
      <c r="F25" s="7"/>
      <c r="G25" s="7"/>
      <c r="H25" s="707">
        <f>'Commission Payouts'!F10</f>
        <v>3432041</v>
      </c>
    </row>
    <row r="26" spans="2:10" ht="20.100000000000001" customHeight="1">
      <c r="B26" s="7"/>
      <c r="C26" s="184" t="s">
        <v>90</v>
      </c>
      <c r="D26" s="7"/>
      <c r="E26" s="7"/>
      <c r="F26" s="7"/>
      <c r="G26" s="7"/>
      <c r="H26" s="707">
        <f>'Commission Payouts'!F12</f>
        <v>996643</v>
      </c>
      <c r="J26" s="1"/>
    </row>
    <row r="27" spans="2:10" ht="20.100000000000001" customHeight="1">
      <c r="B27" s="7"/>
      <c r="C27" s="184" t="s">
        <v>91</v>
      </c>
      <c r="D27" s="7"/>
      <c r="E27" s="7"/>
      <c r="F27" s="7"/>
      <c r="G27" s="7"/>
      <c r="H27" s="707">
        <f>'Commission Payouts'!F14</f>
        <v>0</v>
      </c>
    </row>
    <row r="28" spans="2:10" ht="20.100000000000001" customHeight="1">
      <c r="B28" s="7"/>
      <c r="C28" s="184" t="s">
        <v>228</v>
      </c>
      <c r="D28" s="7"/>
      <c r="E28" s="7"/>
      <c r="F28" s="7"/>
      <c r="G28" s="7"/>
      <c r="H28" s="707">
        <f>'Commission Payouts'!F24+'Commission Payouts'!F27</f>
        <v>236412</v>
      </c>
    </row>
    <row r="29" spans="2:10" ht="24.95" customHeight="1" thickBot="1">
      <c r="F29" s="193" t="s">
        <v>92</v>
      </c>
      <c r="G29" s="8"/>
      <c r="H29" s="194">
        <f>SUM(H22:H28)</f>
        <v>5261149</v>
      </c>
    </row>
    <row r="30" spans="2:10" ht="9.9499999999999993" customHeight="1" thickTop="1">
      <c r="H30" s="195"/>
    </row>
    <row r="31" spans="2:10" ht="18">
      <c r="C31" s="196" t="s">
        <v>93</v>
      </c>
      <c r="H31" s="195"/>
    </row>
    <row r="33" spans="2:12" ht="15" customHeight="1">
      <c r="B33" s="466" t="s">
        <v>94</v>
      </c>
      <c r="C33" s="7"/>
      <c r="D33" s="7"/>
      <c r="E33" s="7"/>
      <c r="F33" s="7"/>
      <c r="G33" s="7" t="s">
        <v>4</v>
      </c>
      <c r="H33" s="386">
        <f>+'GGR1'!F43</f>
        <v>291806746.33999997</v>
      </c>
      <c r="L33" s="699"/>
    </row>
    <row r="34" spans="2:12" ht="12.75" customHeight="1">
      <c r="B34" s="7"/>
      <c r="C34" s="7"/>
      <c r="D34" s="7"/>
      <c r="E34" s="7"/>
      <c r="F34" s="7"/>
      <c r="G34" s="7"/>
      <c r="H34" s="185"/>
    </row>
    <row r="35" spans="2:12" ht="15" customHeight="1">
      <c r="B35" s="7" t="s">
        <v>95</v>
      </c>
      <c r="C35" s="7"/>
      <c r="D35" s="7"/>
      <c r="E35" s="7"/>
      <c r="F35" s="7"/>
      <c r="G35" s="7" t="s">
        <v>6</v>
      </c>
      <c r="H35" s="387">
        <f>+'GGR3'!F44</f>
        <v>208687366</v>
      </c>
    </row>
    <row r="36" spans="2:12" ht="12.6" customHeight="1">
      <c r="B36" s="7"/>
      <c r="C36" s="7"/>
      <c r="D36" s="7"/>
      <c r="E36" s="7"/>
      <c r="F36" s="7"/>
      <c r="G36" s="7"/>
      <c r="H36" s="185"/>
    </row>
    <row r="37" spans="2:12" ht="17.45" customHeight="1">
      <c r="B37" s="7" t="s">
        <v>96</v>
      </c>
      <c r="C37" s="7"/>
      <c r="D37" s="7"/>
      <c r="E37" s="7"/>
      <c r="F37" s="7"/>
      <c r="G37" s="7" t="s">
        <v>56</v>
      </c>
      <c r="H37" s="388">
        <f>+'GGR9'!K46</f>
        <v>26033429.690000001</v>
      </c>
    </row>
    <row r="38" spans="2:12" ht="12.6" customHeight="1">
      <c r="B38" s="7"/>
      <c r="C38" s="7"/>
      <c r="E38" s="390" t="s">
        <v>0</v>
      </c>
      <c r="F38" s="7"/>
      <c r="G38" s="7"/>
      <c r="H38" s="185"/>
    </row>
    <row r="39" spans="2:12" ht="17.45" customHeight="1">
      <c r="B39" s="7" t="s">
        <v>97</v>
      </c>
      <c r="G39" s="7" t="s">
        <v>61</v>
      </c>
      <c r="H39" s="387">
        <f>+'GGR10'!E46</f>
        <v>0</v>
      </c>
    </row>
    <row r="40" spans="2:12" ht="17.45" customHeight="1">
      <c r="H40" s="389">
        <f>+H33-H35-H37-H39</f>
        <v>57085950.649999976</v>
      </c>
      <c r="L40" s="331"/>
    </row>
    <row r="41" spans="2:12" ht="12.6" customHeight="1">
      <c r="B41" s="7"/>
      <c r="C41" s="7"/>
      <c r="D41" s="7"/>
      <c r="E41" s="7"/>
      <c r="F41" s="7"/>
      <c r="G41" s="7"/>
      <c r="H41" s="174"/>
      <c r="L41" s="331"/>
    </row>
    <row r="42" spans="2:12" ht="20.100000000000001" customHeight="1">
      <c r="B42" s="7" t="s">
        <v>98</v>
      </c>
      <c r="C42" s="7"/>
      <c r="D42" s="7"/>
      <c r="E42" s="7"/>
      <c r="F42" s="7"/>
      <c r="G42" s="411"/>
      <c r="H42" s="174"/>
      <c r="L42" s="331"/>
    </row>
    <row r="43" spans="2:12">
      <c r="B43" s="7" t="s">
        <v>99</v>
      </c>
      <c r="C43" s="7"/>
      <c r="D43" s="7"/>
      <c r="E43" s="7"/>
      <c r="F43" s="7"/>
      <c r="G43" s="197" t="s">
        <v>0</v>
      </c>
      <c r="H43" s="174"/>
      <c r="L43" s="331"/>
    </row>
    <row r="44" spans="2:12">
      <c r="B44" s="7" t="s">
        <v>100</v>
      </c>
      <c r="C44" s="7"/>
      <c r="D44" s="7"/>
      <c r="E44" s="7"/>
      <c r="F44" s="7"/>
      <c r="G44" s="197"/>
      <c r="H44" s="174"/>
      <c r="L44" s="331"/>
    </row>
    <row r="45" spans="2:12" ht="22.5" customHeight="1">
      <c r="B45" s="184" t="s">
        <v>101</v>
      </c>
      <c r="C45" s="7"/>
      <c r="D45" s="7"/>
      <c r="E45" s="7"/>
      <c r="F45" s="7"/>
      <c r="G45" s="198">
        <f>'[9]SCHEDULE A'!G17</f>
        <v>0</v>
      </c>
      <c r="H45" s="174"/>
      <c r="I45" s="1"/>
      <c r="L45" s="331"/>
    </row>
    <row r="46" spans="2:12" ht="9.9499999999999993" customHeight="1">
      <c r="B46" s="7"/>
      <c r="C46" s="7"/>
      <c r="D46" s="7"/>
      <c r="E46" s="7"/>
      <c r="F46" s="7"/>
      <c r="G46" s="13"/>
      <c r="H46" s="174"/>
      <c r="I46" s="1"/>
    </row>
    <row r="47" spans="2:12" ht="17.45" customHeight="1" thickBot="1">
      <c r="B47" s="7"/>
      <c r="C47" s="7"/>
      <c r="D47" s="7"/>
      <c r="E47" s="7"/>
      <c r="F47" s="7"/>
      <c r="G47" s="199">
        <f>SUM(G42:G45)</f>
        <v>0</v>
      </c>
      <c r="H47" s="200">
        <f>G47</f>
        <v>0</v>
      </c>
      <c r="I47" s="1"/>
      <c r="L47" s="1"/>
    </row>
    <row r="48" spans="2:12" ht="17.45" customHeight="1">
      <c r="B48" s="7"/>
      <c r="C48" s="7"/>
      <c r="D48" s="7"/>
      <c r="E48" s="7"/>
      <c r="F48" s="7"/>
      <c r="G48" s="174"/>
      <c r="H48" s="201">
        <f>H40-H47</f>
        <v>57085950.649999976</v>
      </c>
      <c r="I48" s="1"/>
      <c r="L48" s="424"/>
    </row>
    <row r="49" spans="1:12" ht="17.45" customHeight="1">
      <c r="B49" s="7"/>
      <c r="C49" s="7"/>
      <c r="D49" s="7"/>
      <c r="E49" s="7"/>
      <c r="F49" s="7"/>
      <c r="G49" s="174"/>
      <c r="H49" s="201"/>
      <c r="I49" s="1"/>
      <c r="L49" s="1"/>
    </row>
    <row r="50" spans="1:12" ht="17.45" customHeight="1">
      <c r="B50" s="7" t="s">
        <v>240</v>
      </c>
      <c r="C50" s="7"/>
      <c r="D50" s="7"/>
      <c r="E50" s="7"/>
      <c r="F50" s="7"/>
      <c r="G50" s="174"/>
      <c r="H50" s="411"/>
      <c r="I50" s="1"/>
      <c r="L50" s="1"/>
    </row>
    <row r="51" spans="1:12" ht="17.45" customHeight="1">
      <c r="B51" s="7"/>
      <c r="C51" s="7"/>
      <c r="D51" s="7"/>
      <c r="E51" s="7"/>
      <c r="F51" s="7"/>
      <c r="G51" s="174"/>
      <c r="H51" s="201"/>
      <c r="I51" s="1"/>
      <c r="L51" s="1"/>
    </row>
    <row r="52" spans="1:12" ht="9.9499999999999993" customHeight="1">
      <c r="B52" s="7"/>
      <c r="C52" s="7"/>
      <c r="D52" s="7"/>
      <c r="E52" s="7"/>
      <c r="F52" s="7"/>
      <c r="G52" s="7"/>
      <c r="H52" s="174"/>
      <c r="I52" s="1"/>
    </row>
    <row r="53" spans="1:12" ht="17.45" customHeight="1">
      <c r="B53" s="184" t="s">
        <v>102</v>
      </c>
      <c r="C53" s="7"/>
      <c r="D53" s="7"/>
      <c r="E53" s="7"/>
      <c r="F53" s="7"/>
      <c r="G53" s="174"/>
      <c r="H53" s="185">
        <f>+'GST Gaming Machines'!H46</f>
        <v>0</v>
      </c>
      <c r="I53" s="1"/>
    </row>
    <row r="54" spans="1:12" ht="9.9499999999999993" customHeight="1" thickBot="1">
      <c r="B54" s="7"/>
      <c r="C54" s="7"/>
      <c r="D54" s="7"/>
      <c r="E54" s="7"/>
      <c r="F54" s="7"/>
      <c r="G54" s="174"/>
      <c r="H54" s="202"/>
      <c r="I54" s="1"/>
    </row>
    <row r="55" spans="1:12" ht="8.1" customHeight="1">
      <c r="B55" s="7"/>
      <c r="C55" s="7"/>
      <c r="D55" s="7"/>
      <c r="E55" s="7"/>
      <c r="F55" s="7"/>
      <c r="G55" s="174"/>
      <c r="H55" s="174"/>
      <c r="I55" s="1"/>
    </row>
    <row r="56" spans="1:12" ht="20.100000000000001" customHeight="1" thickBot="1">
      <c r="B56" s="7"/>
      <c r="C56" s="7"/>
      <c r="D56" s="7"/>
      <c r="E56" s="7"/>
      <c r="F56" s="190" t="s">
        <v>103</v>
      </c>
      <c r="G56" s="203"/>
      <c r="H56" s="204">
        <f>SUM(H48:H55)</f>
        <v>57085950.649999976</v>
      </c>
      <c r="I56" s="1"/>
    </row>
    <row r="57" spans="1:12" ht="13.5" thickTop="1">
      <c r="B57" s="7"/>
      <c r="C57" s="7"/>
      <c r="D57" s="7"/>
      <c r="E57" s="7"/>
      <c r="F57" s="7"/>
      <c r="G57" s="174"/>
      <c r="H57" s="205"/>
      <c r="I57" s="1"/>
    </row>
    <row r="58" spans="1:12" ht="15">
      <c r="A58" s="206"/>
      <c r="B58" s="25" t="s">
        <v>104</v>
      </c>
      <c r="C58" s="7"/>
      <c r="D58" s="7"/>
      <c r="E58" s="7"/>
      <c r="F58" s="7"/>
      <c r="G58" s="7"/>
      <c r="H58" s="174"/>
    </row>
    <row r="59" spans="1:12" ht="12.75" customHeight="1">
      <c r="B59" s="7"/>
      <c r="C59" s="7"/>
      <c r="D59" s="7"/>
      <c r="E59" s="7"/>
      <c r="F59" s="7"/>
      <c r="G59" s="7"/>
      <c r="H59" s="174"/>
    </row>
    <row r="60" spans="1:12" ht="20.100000000000001" customHeight="1">
      <c r="B60" s="184" t="s">
        <v>105</v>
      </c>
      <c r="C60" s="7"/>
      <c r="D60" s="7"/>
      <c r="E60" s="7"/>
      <c r="F60" s="7"/>
      <c r="G60" s="7"/>
      <c r="H60" s="411">
        <f>'Commission Payouts'!F18</f>
        <v>2457.65</v>
      </c>
    </row>
    <row r="61" spans="1:12" ht="12.75" customHeight="1">
      <c r="B61" s="184"/>
      <c r="C61" s="7"/>
      <c r="D61" s="7"/>
      <c r="E61" s="7"/>
      <c r="F61" s="7"/>
      <c r="G61" s="7"/>
      <c r="H61" s="391"/>
    </row>
    <row r="62" spans="1:12" ht="20.100000000000001" customHeight="1">
      <c r="B62" s="184" t="s">
        <v>236</v>
      </c>
      <c r="C62" s="7"/>
      <c r="D62" s="7"/>
      <c r="E62" s="7"/>
      <c r="F62" s="7"/>
      <c r="G62" s="7"/>
      <c r="H62" s="411">
        <f>'Commission Payouts'!F30</f>
        <v>1821899</v>
      </c>
    </row>
    <row r="63" spans="1:12" ht="13.5" thickBot="1">
      <c r="B63" s="7"/>
      <c r="C63" s="7"/>
      <c r="D63" s="7"/>
      <c r="E63" s="7"/>
      <c r="F63" s="7"/>
      <c r="G63" s="7"/>
      <c r="H63" s="202"/>
    </row>
    <row r="64" spans="1:12" ht="8.1" customHeight="1">
      <c r="B64" s="7"/>
      <c r="C64" s="7"/>
      <c r="D64" s="7"/>
      <c r="E64" s="7"/>
      <c r="F64" s="7"/>
      <c r="G64" s="7"/>
      <c r="H64" s="174"/>
    </row>
    <row r="65" spans="2:8" ht="18" customHeight="1" thickBot="1">
      <c r="B65" s="7"/>
      <c r="C65" s="7"/>
      <c r="D65" s="7"/>
      <c r="E65" s="7"/>
      <c r="F65" s="190" t="s">
        <v>106</v>
      </c>
      <c r="G65" s="138"/>
      <c r="H65" s="204">
        <f>SUM(H60:H63)</f>
        <v>1824356.65</v>
      </c>
    </row>
    <row r="66" spans="2:8" ht="18" customHeight="1" thickTop="1"/>
    <row r="67" spans="2:8" ht="18" customHeight="1">
      <c r="B67" s="206"/>
    </row>
    <row r="68" spans="2:8" ht="24.95" customHeight="1">
      <c r="B68" s="74" t="s">
        <v>107</v>
      </c>
    </row>
  </sheetData>
  <phoneticPr fontId="14" type="noConversion"/>
  <printOptions horizontalCentered="1"/>
  <pageMargins left="0.74803149606299213" right="0.55118110236220474" top="0.19685039370078741" bottom="0.19685039370078741" header="0.11811023622047245" footer="0.11811023622047245"/>
  <pageSetup paperSize="9" scale="77" orientation="portrait" horizontalDpi="1200" verticalDpi="1200"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L54"/>
  <sheetViews>
    <sheetView workbookViewId="0">
      <pane xSplit="1" ySplit="8" topLeftCell="B15" activePane="bottomRight" state="frozen"/>
      <selection activeCell="J54" sqref="J54"/>
      <selection pane="topRight" activeCell="J54" sqref="J54"/>
      <selection pane="bottomLeft" activeCell="J54" sqref="J54"/>
      <selection pane="bottomRight" activeCell="G38" sqref="G38"/>
    </sheetView>
  </sheetViews>
  <sheetFormatPr defaultRowHeight="12.75"/>
  <cols>
    <col min="3" max="3" width="11.28515625" customWidth="1"/>
    <col min="4" max="4" width="22.85546875" customWidth="1"/>
    <col min="5" max="5" width="5.42578125" customWidth="1"/>
    <col min="6" max="6" width="16.7109375" style="1" customWidth="1"/>
    <col min="7" max="7" width="22.42578125" style="209" bestFit="1" customWidth="1"/>
    <col min="8" max="8" width="18.140625" style="210" bestFit="1" customWidth="1"/>
    <col min="9" max="9" width="8.7109375" customWidth="1"/>
    <col min="12" max="12" width="23" customWidth="1"/>
  </cols>
  <sheetData>
    <row r="2" spans="2:9" ht="20.25">
      <c r="E2" s="206"/>
      <c r="F2" s="181" t="s">
        <v>108</v>
      </c>
      <c r="G2" s="354"/>
      <c r="H2" s="355"/>
      <c r="I2" s="125" t="s">
        <v>109</v>
      </c>
    </row>
    <row r="3" spans="2:9" ht="15" customHeight="1">
      <c r="E3" s="211"/>
      <c r="F3" s="356"/>
      <c r="G3" s="354"/>
      <c r="H3" s="355"/>
      <c r="I3" s="125"/>
    </row>
    <row r="4" spans="2:9" ht="15" customHeight="1">
      <c r="E4" s="211"/>
      <c r="F4" s="357"/>
      <c r="G4" s="354"/>
      <c r="H4" s="355"/>
      <c r="I4" s="125"/>
    </row>
    <row r="5" spans="2:9" ht="18">
      <c r="D5" s="212" t="s">
        <v>110</v>
      </c>
      <c r="E5" s="6"/>
      <c r="F5" s="359"/>
      <c r="G5" s="360"/>
    </row>
    <row r="6" spans="2:9" ht="21.75" customHeight="1">
      <c r="D6" s="35"/>
      <c r="F6" s="270" t="str">
        <f>+'Schedule A'!F5</f>
        <v>FOR  THE  MONTH  ENDED :   30 September  2018</v>
      </c>
    </row>
    <row r="12" spans="2:9" ht="17.45" customHeight="1">
      <c r="B12" s="28" t="s">
        <v>111</v>
      </c>
      <c r="C12" s="7"/>
      <c r="D12" s="7"/>
      <c r="E12" s="7"/>
      <c r="F12" s="174"/>
      <c r="G12" s="392"/>
      <c r="H12" s="411"/>
    </row>
    <row r="13" spans="2:9" ht="17.45" customHeight="1">
      <c r="B13" s="213" t="s">
        <v>295</v>
      </c>
      <c r="G13" s="393"/>
      <c r="H13" s="411"/>
    </row>
    <row r="14" spans="2:9">
      <c r="G14" s="393"/>
      <c r="H14" s="393"/>
    </row>
    <row r="15" spans="2:9" ht="21" customHeight="1">
      <c r="C15" s="214" t="s">
        <v>112</v>
      </c>
      <c r="D15" s="7"/>
      <c r="E15" s="7"/>
      <c r="F15" s="174"/>
      <c r="G15" s="394"/>
      <c r="H15" s="395">
        <f>SUM(H12:H13)</f>
        <v>0</v>
      </c>
    </row>
    <row r="16" spans="2:9" ht="20.100000000000001" customHeight="1">
      <c r="B16" s="206"/>
      <c r="G16" s="393"/>
      <c r="H16" s="393"/>
    </row>
    <row r="17" spans="2:8" ht="15.75">
      <c r="B17" s="28" t="s">
        <v>113</v>
      </c>
      <c r="C17" s="40"/>
      <c r="D17" s="40"/>
      <c r="E17" s="7"/>
      <c r="F17" s="174"/>
      <c r="G17" s="392"/>
      <c r="H17" s="393"/>
    </row>
    <row r="18" spans="2:8" ht="9.9499999999999993" customHeight="1">
      <c r="B18" s="28"/>
      <c r="C18" s="40"/>
      <c r="D18" s="40"/>
      <c r="E18" s="7"/>
      <c r="F18" s="174"/>
      <c r="G18" s="392"/>
      <c r="H18" s="393"/>
    </row>
    <row r="19" spans="2:8" ht="17.45" customHeight="1">
      <c r="B19" s="33" t="s">
        <v>232</v>
      </c>
      <c r="C19" s="184" t="s">
        <v>114</v>
      </c>
      <c r="D19" s="184"/>
      <c r="E19" s="184"/>
      <c r="F19" s="185"/>
      <c r="G19" s="411"/>
      <c r="H19" s="393"/>
    </row>
    <row r="20" spans="2:8" ht="17.45" customHeight="1">
      <c r="B20" s="312"/>
      <c r="C20" s="463" t="s">
        <v>296</v>
      </c>
      <c r="D20" s="184"/>
      <c r="E20" s="184"/>
      <c r="F20" s="185"/>
      <c r="G20" s="411"/>
      <c r="H20" s="393"/>
    </row>
    <row r="21" spans="2:8" ht="17.45" customHeight="1">
      <c r="B21" s="33" t="s">
        <v>115</v>
      </c>
      <c r="C21" s="184" t="s">
        <v>116</v>
      </c>
      <c r="D21" s="184"/>
      <c r="E21" s="184"/>
      <c r="F21" s="185"/>
      <c r="G21" s="411"/>
      <c r="H21" s="393"/>
    </row>
    <row r="22" spans="2:8" ht="17.45" customHeight="1">
      <c r="C22" s="463" t="s">
        <v>296</v>
      </c>
      <c r="D22" s="216"/>
      <c r="E22" s="216"/>
      <c r="F22" s="187"/>
      <c r="G22" s="411"/>
      <c r="H22" s="393"/>
    </row>
    <row r="23" spans="2:8" ht="17.45" customHeight="1">
      <c r="B23" s="464" t="s">
        <v>299</v>
      </c>
      <c r="C23" s="338" t="s">
        <v>300</v>
      </c>
      <c r="D23" s="216"/>
      <c r="E23" s="216"/>
      <c r="F23" s="187"/>
      <c r="G23" s="411"/>
      <c r="H23" s="393"/>
    </row>
    <row r="24" spans="2:8" ht="17.45" customHeight="1">
      <c r="C24" s="463"/>
      <c r="D24" s="216"/>
      <c r="E24" s="216"/>
      <c r="F24" s="187"/>
      <c r="G24" s="393"/>
      <c r="H24" s="393"/>
    </row>
    <row r="25" spans="2:8" ht="17.45" customHeight="1">
      <c r="C25" s="184" t="s">
        <v>117</v>
      </c>
      <c r="D25" s="184"/>
      <c r="E25" s="184"/>
      <c r="F25" s="185"/>
      <c r="G25" s="396"/>
      <c r="H25" s="393"/>
    </row>
    <row r="26" spans="2:8" ht="17.45" customHeight="1">
      <c r="C26" s="184"/>
      <c r="D26" s="184" t="s">
        <v>118</v>
      </c>
      <c r="E26" s="184"/>
      <c r="F26" s="185"/>
      <c r="G26" s="411"/>
      <c r="H26" s="393"/>
    </row>
    <row r="27" spans="2:8" ht="17.45" customHeight="1">
      <c r="C27" s="184"/>
      <c r="D27" s="184" t="s">
        <v>119</v>
      </c>
      <c r="E27" s="184"/>
      <c r="F27" s="185"/>
      <c r="G27" s="411"/>
      <c r="H27" s="393"/>
    </row>
    <row r="28" spans="2:8" ht="17.45" customHeight="1">
      <c r="C28" s="184"/>
      <c r="D28" s="184" t="s">
        <v>120</v>
      </c>
      <c r="E28" s="184"/>
      <c r="F28" s="185"/>
      <c r="G28" s="411"/>
      <c r="H28" s="393"/>
    </row>
    <row r="29" spans="2:8" ht="17.45" customHeight="1">
      <c r="C29" s="184"/>
      <c r="D29" s="184" t="s">
        <v>121</v>
      </c>
      <c r="E29" s="184"/>
      <c r="F29" s="185"/>
      <c r="G29" s="411"/>
      <c r="H29" s="393"/>
    </row>
    <row r="30" spans="2:8" ht="17.45" customHeight="1">
      <c r="C30" s="184"/>
      <c r="D30" s="184" t="s">
        <v>122</v>
      </c>
      <c r="E30" s="184"/>
      <c r="F30" s="185"/>
      <c r="G30" s="411"/>
      <c r="H30" s="393"/>
    </row>
    <row r="31" spans="2:8" ht="17.45" customHeight="1">
      <c r="C31" s="184"/>
      <c r="D31" s="184" t="s">
        <v>123</v>
      </c>
      <c r="E31" s="184"/>
      <c r="F31" s="185"/>
      <c r="G31" s="411"/>
      <c r="H31" s="393"/>
    </row>
    <row r="32" spans="2:8" ht="17.45" customHeight="1">
      <c r="C32" s="184"/>
      <c r="D32" s="184" t="s">
        <v>124</v>
      </c>
      <c r="E32" s="184"/>
      <c r="F32" s="185"/>
      <c r="G32" s="411"/>
      <c r="H32" s="393"/>
    </row>
    <row r="33" spans="3:8" ht="17.45" customHeight="1">
      <c r="C33" s="184"/>
      <c r="D33" s="184" t="s">
        <v>125</v>
      </c>
      <c r="E33" s="184"/>
      <c r="F33" s="185"/>
      <c r="G33" s="411"/>
      <c r="H33" s="393"/>
    </row>
    <row r="34" spans="3:8" ht="17.45" customHeight="1">
      <c r="C34" s="184"/>
      <c r="D34" s="184" t="s">
        <v>126</v>
      </c>
      <c r="E34" s="184"/>
      <c r="F34" s="185"/>
      <c r="G34" s="411"/>
      <c r="H34" s="393"/>
    </row>
    <row r="35" spans="3:8" ht="17.45" customHeight="1">
      <c r="C35" s="184"/>
      <c r="D35" s="184" t="s">
        <v>127</v>
      </c>
      <c r="E35" s="184"/>
      <c r="F35" s="185"/>
      <c r="G35" s="411"/>
      <c r="H35" s="393"/>
    </row>
    <row r="36" spans="3:8" ht="17.45" customHeight="1">
      <c r="C36" s="218" t="s">
        <v>128</v>
      </c>
      <c r="D36" s="463" t="s">
        <v>298</v>
      </c>
      <c r="E36" s="184"/>
      <c r="F36" s="185"/>
      <c r="G36" s="411"/>
      <c r="H36" s="393"/>
    </row>
    <row r="37" spans="3:8" ht="17.45" customHeight="1">
      <c r="C37" s="184"/>
      <c r="D37" s="215"/>
      <c r="E37" s="184"/>
      <c r="F37" s="185"/>
      <c r="G37" s="397"/>
      <c r="H37" s="393"/>
    </row>
    <row r="38" spans="3:8" ht="17.45" customHeight="1">
      <c r="C38" s="184" t="s">
        <v>129</v>
      </c>
      <c r="D38" s="184"/>
      <c r="E38" s="184"/>
      <c r="F38" s="185"/>
      <c r="G38" s="411"/>
      <c r="H38" s="393"/>
    </row>
    <row r="39" spans="3:8" ht="17.45" hidden="1" customHeight="1">
      <c r="C39" s="184" t="s">
        <v>130</v>
      </c>
      <c r="D39" s="184"/>
      <c r="E39" s="184"/>
      <c r="F39" s="185"/>
      <c r="G39" s="411"/>
      <c r="H39" s="393"/>
    </row>
    <row r="40" spans="3:8" ht="17.45" customHeight="1">
      <c r="C40" s="463" t="s">
        <v>297</v>
      </c>
      <c r="D40" s="7"/>
      <c r="E40" s="184"/>
      <c r="F40" s="185"/>
      <c r="G40" s="411"/>
      <c r="H40" s="393"/>
    </row>
    <row r="41" spans="3:8" ht="17.45" customHeight="1">
      <c r="C41" s="138"/>
      <c r="D41" s="7"/>
      <c r="E41" s="7"/>
      <c r="F41" s="174"/>
      <c r="G41" s="398">
        <f>SUM(G19:G40)</f>
        <v>0</v>
      </c>
      <c r="H41" s="393"/>
    </row>
    <row r="42" spans="3:8" ht="14.25">
      <c r="G42" s="399"/>
      <c r="H42" s="393"/>
    </row>
    <row r="43" spans="3:8" ht="24.95" customHeight="1">
      <c r="C43" s="214" t="s">
        <v>131</v>
      </c>
      <c r="D43" s="7"/>
      <c r="E43" s="7"/>
      <c r="F43" s="174"/>
      <c r="G43" s="400">
        <f>SUM(G41:G41)</f>
        <v>0</v>
      </c>
      <c r="H43" s="401">
        <f>G43</f>
        <v>0</v>
      </c>
    </row>
    <row r="44" spans="3:8" ht="8.1" customHeight="1">
      <c r="G44" s="402"/>
      <c r="H44" s="402"/>
    </row>
    <row r="45" spans="3:8" ht="17.45" customHeight="1">
      <c r="C45" s="7"/>
      <c r="G45" s="393"/>
      <c r="H45" s="403">
        <v>0</v>
      </c>
    </row>
    <row r="46" spans="3:8" ht="21.95" customHeight="1" thickBot="1">
      <c r="C46" s="214" t="s">
        <v>132</v>
      </c>
      <c r="D46" s="29"/>
      <c r="E46" s="29"/>
      <c r="F46" s="219"/>
      <c r="G46" s="404"/>
      <c r="H46" s="405">
        <f>H15-H43+H45</f>
        <v>0</v>
      </c>
    </row>
    <row r="47" spans="3:8" ht="13.5" thickTop="1"/>
    <row r="49" spans="1:12">
      <c r="L49" s="424"/>
    </row>
    <row r="50" spans="1:12" ht="15" customHeight="1">
      <c r="B50" s="74" t="s">
        <v>133</v>
      </c>
      <c r="L50" s="424"/>
    </row>
    <row r="51" spans="1:12">
      <c r="L51" s="424"/>
    </row>
    <row r="52" spans="1:12" ht="15" customHeight="1">
      <c r="B52" t="s">
        <v>134</v>
      </c>
    </row>
    <row r="53" spans="1:12" ht="15" customHeight="1">
      <c r="B53" t="s">
        <v>135</v>
      </c>
      <c r="L53" s="424"/>
    </row>
    <row r="54" spans="1:12" ht="15" customHeight="1">
      <c r="A54" s="206"/>
      <c r="B54" t="s">
        <v>136</v>
      </c>
    </row>
  </sheetData>
  <phoneticPr fontId="14" type="noConversion"/>
  <printOptions horizontalCentered="1"/>
  <pageMargins left="0.74803149606299213" right="0.55118110236220474" top="0.19685039370078741" bottom="0.19685039370078741" header="0.11811023622047245" footer="0.11811023622047245"/>
  <pageSetup paperSize="9" scale="73"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40"/>
  <sheetViews>
    <sheetView topLeftCell="A13" zoomScale="55" zoomScaleNormal="55" zoomScaleSheetLayoutView="40" workbookViewId="0">
      <selection activeCell="F40" sqref="F40"/>
    </sheetView>
  </sheetViews>
  <sheetFormatPr defaultRowHeight="14.25"/>
  <cols>
    <col min="1" max="4" width="9.140625" style="505"/>
    <col min="5" max="5" width="100.140625" style="505" customWidth="1"/>
    <col min="6" max="6" width="44.85546875" style="505" customWidth="1"/>
    <col min="7" max="7" width="14.5703125" style="505" customWidth="1"/>
    <col min="8" max="8" width="18.42578125" style="505" customWidth="1"/>
    <col min="9" max="9" width="20.5703125" style="505" customWidth="1"/>
    <col min="10" max="260" width="9.140625" style="505"/>
    <col min="261" max="261" width="95.42578125" style="505" customWidth="1"/>
    <col min="262" max="262" width="44.85546875" style="505" customWidth="1"/>
    <col min="263" max="263" width="14.5703125" style="505" customWidth="1"/>
    <col min="264" max="264" width="18.42578125" style="505" customWidth="1"/>
    <col min="265" max="265" width="20.5703125" style="505" customWidth="1"/>
    <col min="266" max="516" width="9.140625" style="505"/>
    <col min="517" max="517" width="95.42578125" style="505" customWidth="1"/>
    <col min="518" max="518" width="44.85546875" style="505" customWidth="1"/>
    <col min="519" max="519" width="14.5703125" style="505" customWidth="1"/>
    <col min="520" max="520" width="18.42578125" style="505" customWidth="1"/>
    <col min="521" max="521" width="20.5703125" style="505" customWidth="1"/>
    <col min="522" max="772" width="9.140625" style="505"/>
    <col min="773" max="773" width="95.42578125" style="505" customWidth="1"/>
    <col min="774" max="774" width="44.85546875" style="505" customWidth="1"/>
    <col min="775" max="775" width="14.5703125" style="505" customWidth="1"/>
    <col min="776" max="776" width="18.42578125" style="505" customWidth="1"/>
    <col min="777" max="777" width="20.5703125" style="505" customWidth="1"/>
    <col min="778" max="1028" width="9.140625" style="505"/>
    <col min="1029" max="1029" width="95.42578125" style="505" customWidth="1"/>
    <col min="1030" max="1030" width="44.85546875" style="505" customWidth="1"/>
    <col min="1031" max="1031" width="14.5703125" style="505" customWidth="1"/>
    <col min="1032" max="1032" width="18.42578125" style="505" customWidth="1"/>
    <col min="1033" max="1033" width="20.5703125" style="505" customWidth="1"/>
    <col min="1034" max="1284" width="9.140625" style="505"/>
    <col min="1285" max="1285" width="95.42578125" style="505" customWidth="1"/>
    <col min="1286" max="1286" width="44.85546875" style="505" customWidth="1"/>
    <col min="1287" max="1287" width="14.5703125" style="505" customWidth="1"/>
    <col min="1288" max="1288" width="18.42578125" style="505" customWidth="1"/>
    <col min="1289" max="1289" width="20.5703125" style="505" customWidth="1"/>
    <col min="1290" max="1540" width="9.140625" style="505"/>
    <col min="1541" max="1541" width="95.42578125" style="505" customWidth="1"/>
    <col min="1542" max="1542" width="44.85546875" style="505" customWidth="1"/>
    <col min="1543" max="1543" width="14.5703125" style="505" customWidth="1"/>
    <col min="1544" max="1544" width="18.42578125" style="505" customWidth="1"/>
    <col min="1545" max="1545" width="20.5703125" style="505" customWidth="1"/>
    <col min="1546" max="1796" width="9.140625" style="505"/>
    <col min="1797" max="1797" width="95.42578125" style="505" customWidth="1"/>
    <col min="1798" max="1798" width="44.85546875" style="505" customWidth="1"/>
    <col min="1799" max="1799" width="14.5703125" style="505" customWidth="1"/>
    <col min="1800" max="1800" width="18.42578125" style="505" customWidth="1"/>
    <col min="1801" max="1801" width="20.5703125" style="505" customWidth="1"/>
    <col min="1802" max="2052" width="9.140625" style="505"/>
    <col min="2053" max="2053" width="95.42578125" style="505" customWidth="1"/>
    <col min="2054" max="2054" width="44.85546875" style="505" customWidth="1"/>
    <col min="2055" max="2055" width="14.5703125" style="505" customWidth="1"/>
    <col min="2056" max="2056" width="18.42578125" style="505" customWidth="1"/>
    <col min="2057" max="2057" width="20.5703125" style="505" customWidth="1"/>
    <col min="2058" max="2308" width="9.140625" style="505"/>
    <col min="2309" max="2309" width="95.42578125" style="505" customWidth="1"/>
    <col min="2310" max="2310" width="44.85546875" style="505" customWidth="1"/>
    <col min="2311" max="2311" width="14.5703125" style="505" customWidth="1"/>
    <col min="2312" max="2312" width="18.42578125" style="505" customWidth="1"/>
    <col min="2313" max="2313" width="20.5703125" style="505" customWidth="1"/>
    <col min="2314" max="2564" width="9.140625" style="505"/>
    <col min="2565" max="2565" width="95.42578125" style="505" customWidth="1"/>
    <col min="2566" max="2566" width="44.85546875" style="505" customWidth="1"/>
    <col min="2567" max="2567" width="14.5703125" style="505" customWidth="1"/>
    <col min="2568" max="2568" width="18.42578125" style="505" customWidth="1"/>
    <col min="2569" max="2569" width="20.5703125" style="505" customWidth="1"/>
    <col min="2570" max="2820" width="9.140625" style="505"/>
    <col min="2821" max="2821" width="95.42578125" style="505" customWidth="1"/>
    <col min="2822" max="2822" width="44.85546875" style="505" customWidth="1"/>
    <col min="2823" max="2823" width="14.5703125" style="505" customWidth="1"/>
    <col min="2824" max="2824" width="18.42578125" style="505" customWidth="1"/>
    <col min="2825" max="2825" width="20.5703125" style="505" customWidth="1"/>
    <col min="2826" max="3076" width="9.140625" style="505"/>
    <col min="3077" max="3077" width="95.42578125" style="505" customWidth="1"/>
    <col min="3078" max="3078" width="44.85546875" style="505" customWidth="1"/>
    <col min="3079" max="3079" width="14.5703125" style="505" customWidth="1"/>
    <col min="3080" max="3080" width="18.42578125" style="505" customWidth="1"/>
    <col min="3081" max="3081" width="20.5703125" style="505" customWidth="1"/>
    <col min="3082" max="3332" width="9.140625" style="505"/>
    <col min="3333" max="3333" width="95.42578125" style="505" customWidth="1"/>
    <col min="3334" max="3334" width="44.85546875" style="505" customWidth="1"/>
    <col min="3335" max="3335" width="14.5703125" style="505" customWidth="1"/>
    <col min="3336" max="3336" width="18.42578125" style="505" customWidth="1"/>
    <col min="3337" max="3337" width="20.5703125" style="505" customWidth="1"/>
    <col min="3338" max="3588" width="9.140625" style="505"/>
    <col min="3589" max="3589" width="95.42578125" style="505" customWidth="1"/>
    <col min="3590" max="3590" width="44.85546875" style="505" customWidth="1"/>
    <col min="3591" max="3591" width="14.5703125" style="505" customWidth="1"/>
    <col min="3592" max="3592" width="18.42578125" style="505" customWidth="1"/>
    <col min="3593" max="3593" width="20.5703125" style="505" customWidth="1"/>
    <col min="3594" max="3844" width="9.140625" style="505"/>
    <col min="3845" max="3845" width="95.42578125" style="505" customWidth="1"/>
    <col min="3846" max="3846" width="44.85546875" style="505" customWidth="1"/>
    <col min="3847" max="3847" width="14.5703125" style="505" customWidth="1"/>
    <col min="3848" max="3848" width="18.42578125" style="505" customWidth="1"/>
    <col min="3849" max="3849" width="20.5703125" style="505" customWidth="1"/>
    <col min="3850" max="4100" width="9.140625" style="505"/>
    <col min="4101" max="4101" width="95.42578125" style="505" customWidth="1"/>
    <col min="4102" max="4102" width="44.85546875" style="505" customWidth="1"/>
    <col min="4103" max="4103" width="14.5703125" style="505" customWidth="1"/>
    <col min="4104" max="4104" width="18.42578125" style="505" customWidth="1"/>
    <col min="4105" max="4105" width="20.5703125" style="505" customWidth="1"/>
    <col min="4106" max="4356" width="9.140625" style="505"/>
    <col min="4357" max="4357" width="95.42578125" style="505" customWidth="1"/>
    <col min="4358" max="4358" width="44.85546875" style="505" customWidth="1"/>
    <col min="4359" max="4359" width="14.5703125" style="505" customWidth="1"/>
    <col min="4360" max="4360" width="18.42578125" style="505" customWidth="1"/>
    <col min="4361" max="4361" width="20.5703125" style="505" customWidth="1"/>
    <col min="4362" max="4612" width="9.140625" style="505"/>
    <col min="4613" max="4613" width="95.42578125" style="505" customWidth="1"/>
    <col min="4614" max="4614" width="44.85546875" style="505" customWidth="1"/>
    <col min="4615" max="4615" width="14.5703125" style="505" customWidth="1"/>
    <col min="4616" max="4616" width="18.42578125" style="505" customWidth="1"/>
    <col min="4617" max="4617" width="20.5703125" style="505" customWidth="1"/>
    <col min="4618" max="4868" width="9.140625" style="505"/>
    <col min="4869" max="4869" width="95.42578125" style="505" customWidth="1"/>
    <col min="4870" max="4870" width="44.85546875" style="505" customWidth="1"/>
    <col min="4871" max="4871" width="14.5703125" style="505" customWidth="1"/>
    <col min="4872" max="4872" width="18.42578125" style="505" customWidth="1"/>
    <col min="4873" max="4873" width="20.5703125" style="505" customWidth="1"/>
    <col min="4874" max="5124" width="9.140625" style="505"/>
    <col min="5125" max="5125" width="95.42578125" style="505" customWidth="1"/>
    <col min="5126" max="5126" width="44.85546875" style="505" customWidth="1"/>
    <col min="5127" max="5127" width="14.5703125" style="505" customWidth="1"/>
    <col min="5128" max="5128" width="18.42578125" style="505" customWidth="1"/>
    <col min="5129" max="5129" width="20.5703125" style="505" customWidth="1"/>
    <col min="5130" max="5380" width="9.140625" style="505"/>
    <col min="5381" max="5381" width="95.42578125" style="505" customWidth="1"/>
    <col min="5382" max="5382" width="44.85546875" style="505" customWidth="1"/>
    <col min="5383" max="5383" width="14.5703125" style="505" customWidth="1"/>
    <col min="5384" max="5384" width="18.42578125" style="505" customWidth="1"/>
    <col min="5385" max="5385" width="20.5703125" style="505" customWidth="1"/>
    <col min="5386" max="5636" width="9.140625" style="505"/>
    <col min="5637" max="5637" width="95.42578125" style="505" customWidth="1"/>
    <col min="5638" max="5638" width="44.85546875" style="505" customWidth="1"/>
    <col min="5639" max="5639" width="14.5703125" style="505" customWidth="1"/>
    <col min="5640" max="5640" width="18.42578125" style="505" customWidth="1"/>
    <col min="5641" max="5641" width="20.5703125" style="505" customWidth="1"/>
    <col min="5642" max="5892" width="9.140625" style="505"/>
    <col min="5893" max="5893" width="95.42578125" style="505" customWidth="1"/>
    <col min="5894" max="5894" width="44.85546875" style="505" customWidth="1"/>
    <col min="5895" max="5895" width="14.5703125" style="505" customWidth="1"/>
    <col min="5896" max="5896" width="18.42578125" style="505" customWidth="1"/>
    <col min="5897" max="5897" width="20.5703125" style="505" customWidth="1"/>
    <col min="5898" max="6148" width="9.140625" style="505"/>
    <col min="6149" max="6149" width="95.42578125" style="505" customWidth="1"/>
    <col min="6150" max="6150" width="44.85546875" style="505" customWidth="1"/>
    <col min="6151" max="6151" width="14.5703125" style="505" customWidth="1"/>
    <col min="6152" max="6152" width="18.42578125" style="505" customWidth="1"/>
    <col min="6153" max="6153" width="20.5703125" style="505" customWidth="1"/>
    <col min="6154" max="6404" width="9.140625" style="505"/>
    <col min="6405" max="6405" width="95.42578125" style="505" customWidth="1"/>
    <col min="6406" max="6406" width="44.85546875" style="505" customWidth="1"/>
    <col min="6407" max="6407" width="14.5703125" style="505" customWidth="1"/>
    <col min="6408" max="6408" width="18.42578125" style="505" customWidth="1"/>
    <col min="6409" max="6409" width="20.5703125" style="505" customWidth="1"/>
    <col min="6410" max="6660" width="9.140625" style="505"/>
    <col min="6661" max="6661" width="95.42578125" style="505" customWidth="1"/>
    <col min="6662" max="6662" width="44.85546875" style="505" customWidth="1"/>
    <col min="6663" max="6663" width="14.5703125" style="505" customWidth="1"/>
    <col min="6664" max="6664" width="18.42578125" style="505" customWidth="1"/>
    <col min="6665" max="6665" width="20.5703125" style="505" customWidth="1"/>
    <col min="6666" max="6916" width="9.140625" style="505"/>
    <col min="6917" max="6917" width="95.42578125" style="505" customWidth="1"/>
    <col min="6918" max="6918" width="44.85546875" style="505" customWidth="1"/>
    <col min="6919" max="6919" width="14.5703125" style="505" customWidth="1"/>
    <col min="6920" max="6920" width="18.42578125" style="505" customWidth="1"/>
    <col min="6921" max="6921" width="20.5703125" style="505" customWidth="1"/>
    <col min="6922" max="7172" width="9.140625" style="505"/>
    <col min="7173" max="7173" width="95.42578125" style="505" customWidth="1"/>
    <col min="7174" max="7174" width="44.85546875" style="505" customWidth="1"/>
    <col min="7175" max="7175" width="14.5703125" style="505" customWidth="1"/>
    <col min="7176" max="7176" width="18.42578125" style="505" customWidth="1"/>
    <col min="7177" max="7177" width="20.5703125" style="505" customWidth="1"/>
    <col min="7178" max="7428" width="9.140625" style="505"/>
    <col min="7429" max="7429" width="95.42578125" style="505" customWidth="1"/>
    <col min="7430" max="7430" width="44.85546875" style="505" customWidth="1"/>
    <col min="7431" max="7431" width="14.5703125" style="505" customWidth="1"/>
    <col min="7432" max="7432" width="18.42578125" style="505" customWidth="1"/>
    <col min="7433" max="7433" width="20.5703125" style="505" customWidth="1"/>
    <col min="7434" max="7684" width="9.140625" style="505"/>
    <col min="7685" max="7685" width="95.42578125" style="505" customWidth="1"/>
    <col min="7686" max="7686" width="44.85546875" style="505" customWidth="1"/>
    <col min="7687" max="7687" width="14.5703125" style="505" customWidth="1"/>
    <col min="7688" max="7688" width="18.42578125" style="505" customWidth="1"/>
    <col min="7689" max="7689" width="20.5703125" style="505" customWidth="1"/>
    <col min="7690" max="7940" width="9.140625" style="505"/>
    <col min="7941" max="7941" width="95.42578125" style="505" customWidth="1"/>
    <col min="7942" max="7942" width="44.85546875" style="505" customWidth="1"/>
    <col min="7943" max="7943" width="14.5703125" style="505" customWidth="1"/>
    <col min="7944" max="7944" width="18.42578125" style="505" customWidth="1"/>
    <col min="7945" max="7945" width="20.5703125" style="505" customWidth="1"/>
    <col min="7946" max="8196" width="9.140625" style="505"/>
    <col min="8197" max="8197" width="95.42578125" style="505" customWidth="1"/>
    <col min="8198" max="8198" width="44.85546875" style="505" customWidth="1"/>
    <col min="8199" max="8199" width="14.5703125" style="505" customWidth="1"/>
    <col min="8200" max="8200" width="18.42578125" style="505" customWidth="1"/>
    <col min="8201" max="8201" width="20.5703125" style="505" customWidth="1"/>
    <col min="8202" max="8452" width="9.140625" style="505"/>
    <col min="8453" max="8453" width="95.42578125" style="505" customWidth="1"/>
    <col min="8454" max="8454" width="44.85546875" style="505" customWidth="1"/>
    <col min="8455" max="8455" width="14.5703125" style="505" customWidth="1"/>
    <col min="8456" max="8456" width="18.42578125" style="505" customWidth="1"/>
    <col min="8457" max="8457" width="20.5703125" style="505" customWidth="1"/>
    <col min="8458" max="8708" width="9.140625" style="505"/>
    <col min="8709" max="8709" width="95.42578125" style="505" customWidth="1"/>
    <col min="8710" max="8710" width="44.85546875" style="505" customWidth="1"/>
    <col min="8711" max="8711" width="14.5703125" style="505" customWidth="1"/>
    <col min="8712" max="8712" width="18.42578125" style="505" customWidth="1"/>
    <col min="8713" max="8713" width="20.5703125" style="505" customWidth="1"/>
    <col min="8714" max="8964" width="9.140625" style="505"/>
    <col min="8965" max="8965" width="95.42578125" style="505" customWidth="1"/>
    <col min="8966" max="8966" width="44.85546875" style="505" customWidth="1"/>
    <col min="8967" max="8967" width="14.5703125" style="505" customWidth="1"/>
    <col min="8968" max="8968" width="18.42578125" style="505" customWidth="1"/>
    <col min="8969" max="8969" width="20.5703125" style="505" customWidth="1"/>
    <col min="8970" max="9220" width="9.140625" style="505"/>
    <col min="9221" max="9221" width="95.42578125" style="505" customWidth="1"/>
    <col min="9222" max="9222" width="44.85546875" style="505" customWidth="1"/>
    <col min="9223" max="9223" width="14.5703125" style="505" customWidth="1"/>
    <col min="9224" max="9224" width="18.42578125" style="505" customWidth="1"/>
    <col min="9225" max="9225" width="20.5703125" style="505" customWidth="1"/>
    <col min="9226" max="9476" width="9.140625" style="505"/>
    <col min="9477" max="9477" width="95.42578125" style="505" customWidth="1"/>
    <col min="9478" max="9478" width="44.85546875" style="505" customWidth="1"/>
    <col min="9479" max="9479" width="14.5703125" style="505" customWidth="1"/>
    <col min="9480" max="9480" width="18.42578125" style="505" customWidth="1"/>
    <col min="9481" max="9481" width="20.5703125" style="505" customWidth="1"/>
    <col min="9482" max="9732" width="9.140625" style="505"/>
    <col min="9733" max="9733" width="95.42578125" style="505" customWidth="1"/>
    <col min="9734" max="9734" width="44.85546875" style="505" customWidth="1"/>
    <col min="9735" max="9735" width="14.5703125" style="505" customWidth="1"/>
    <col min="9736" max="9736" width="18.42578125" style="505" customWidth="1"/>
    <col min="9737" max="9737" width="20.5703125" style="505" customWidth="1"/>
    <col min="9738" max="9988" width="9.140625" style="505"/>
    <col min="9989" max="9989" width="95.42578125" style="505" customWidth="1"/>
    <col min="9990" max="9990" width="44.85546875" style="505" customWidth="1"/>
    <col min="9991" max="9991" width="14.5703125" style="505" customWidth="1"/>
    <col min="9992" max="9992" width="18.42578125" style="505" customWidth="1"/>
    <col min="9993" max="9993" width="20.5703125" style="505" customWidth="1"/>
    <col min="9994" max="10244" width="9.140625" style="505"/>
    <col min="10245" max="10245" width="95.42578125" style="505" customWidth="1"/>
    <col min="10246" max="10246" width="44.85546875" style="505" customWidth="1"/>
    <col min="10247" max="10247" width="14.5703125" style="505" customWidth="1"/>
    <col min="10248" max="10248" width="18.42578125" style="505" customWidth="1"/>
    <col min="10249" max="10249" width="20.5703125" style="505" customWidth="1"/>
    <col min="10250" max="10500" width="9.140625" style="505"/>
    <col min="10501" max="10501" width="95.42578125" style="505" customWidth="1"/>
    <col min="10502" max="10502" width="44.85546875" style="505" customWidth="1"/>
    <col min="10503" max="10503" width="14.5703125" style="505" customWidth="1"/>
    <col min="10504" max="10504" width="18.42578125" style="505" customWidth="1"/>
    <col min="10505" max="10505" width="20.5703125" style="505" customWidth="1"/>
    <col min="10506" max="10756" width="9.140625" style="505"/>
    <col min="10757" max="10757" width="95.42578125" style="505" customWidth="1"/>
    <col min="10758" max="10758" width="44.85546875" style="505" customWidth="1"/>
    <col min="10759" max="10759" width="14.5703125" style="505" customWidth="1"/>
    <col min="10760" max="10760" width="18.42578125" style="505" customWidth="1"/>
    <col min="10761" max="10761" width="20.5703125" style="505" customWidth="1"/>
    <col min="10762" max="11012" width="9.140625" style="505"/>
    <col min="11013" max="11013" width="95.42578125" style="505" customWidth="1"/>
    <col min="11014" max="11014" width="44.85546875" style="505" customWidth="1"/>
    <col min="11015" max="11015" width="14.5703125" style="505" customWidth="1"/>
    <col min="11016" max="11016" width="18.42578125" style="505" customWidth="1"/>
    <col min="11017" max="11017" width="20.5703125" style="505" customWidth="1"/>
    <col min="11018" max="11268" width="9.140625" style="505"/>
    <col min="11269" max="11269" width="95.42578125" style="505" customWidth="1"/>
    <col min="11270" max="11270" width="44.85546875" style="505" customWidth="1"/>
    <col min="11271" max="11271" width="14.5703125" style="505" customWidth="1"/>
    <col min="11272" max="11272" width="18.42578125" style="505" customWidth="1"/>
    <col min="11273" max="11273" width="20.5703125" style="505" customWidth="1"/>
    <col min="11274" max="11524" width="9.140625" style="505"/>
    <col min="11525" max="11525" width="95.42578125" style="505" customWidth="1"/>
    <col min="11526" max="11526" width="44.85546875" style="505" customWidth="1"/>
    <col min="11527" max="11527" width="14.5703125" style="505" customWidth="1"/>
    <col min="11528" max="11528" width="18.42578125" style="505" customWidth="1"/>
    <col min="11529" max="11529" width="20.5703125" style="505" customWidth="1"/>
    <col min="11530" max="11780" width="9.140625" style="505"/>
    <col min="11781" max="11781" width="95.42578125" style="505" customWidth="1"/>
    <col min="11782" max="11782" width="44.85546875" style="505" customWidth="1"/>
    <col min="11783" max="11783" width="14.5703125" style="505" customWidth="1"/>
    <col min="11784" max="11784" width="18.42578125" style="505" customWidth="1"/>
    <col min="11785" max="11785" width="20.5703125" style="505" customWidth="1"/>
    <col min="11786" max="12036" width="9.140625" style="505"/>
    <col min="12037" max="12037" width="95.42578125" style="505" customWidth="1"/>
    <col min="12038" max="12038" width="44.85546875" style="505" customWidth="1"/>
    <col min="12039" max="12039" width="14.5703125" style="505" customWidth="1"/>
    <col min="12040" max="12040" width="18.42578125" style="505" customWidth="1"/>
    <col min="12041" max="12041" width="20.5703125" style="505" customWidth="1"/>
    <col min="12042" max="12292" width="9.140625" style="505"/>
    <col min="12293" max="12293" width="95.42578125" style="505" customWidth="1"/>
    <col min="12294" max="12294" width="44.85546875" style="505" customWidth="1"/>
    <col min="12295" max="12295" width="14.5703125" style="505" customWidth="1"/>
    <col min="12296" max="12296" width="18.42578125" style="505" customWidth="1"/>
    <col min="12297" max="12297" width="20.5703125" style="505" customWidth="1"/>
    <col min="12298" max="12548" width="9.140625" style="505"/>
    <col min="12549" max="12549" width="95.42578125" style="505" customWidth="1"/>
    <col min="12550" max="12550" width="44.85546875" style="505" customWidth="1"/>
    <col min="12551" max="12551" width="14.5703125" style="505" customWidth="1"/>
    <col min="12552" max="12552" width="18.42578125" style="505" customWidth="1"/>
    <col min="12553" max="12553" width="20.5703125" style="505" customWidth="1"/>
    <col min="12554" max="12804" width="9.140625" style="505"/>
    <col min="12805" max="12805" width="95.42578125" style="505" customWidth="1"/>
    <col min="12806" max="12806" width="44.85546875" style="505" customWidth="1"/>
    <col min="12807" max="12807" width="14.5703125" style="505" customWidth="1"/>
    <col min="12808" max="12808" width="18.42578125" style="505" customWidth="1"/>
    <col min="12809" max="12809" width="20.5703125" style="505" customWidth="1"/>
    <col min="12810" max="13060" width="9.140625" style="505"/>
    <col min="13061" max="13061" width="95.42578125" style="505" customWidth="1"/>
    <col min="13062" max="13062" width="44.85546875" style="505" customWidth="1"/>
    <col min="13063" max="13063" width="14.5703125" style="505" customWidth="1"/>
    <col min="13064" max="13064" width="18.42578125" style="505" customWidth="1"/>
    <col min="13065" max="13065" width="20.5703125" style="505" customWidth="1"/>
    <col min="13066" max="13316" width="9.140625" style="505"/>
    <col min="13317" max="13317" width="95.42578125" style="505" customWidth="1"/>
    <col min="13318" max="13318" width="44.85546875" style="505" customWidth="1"/>
    <col min="13319" max="13319" width="14.5703125" style="505" customWidth="1"/>
    <col min="13320" max="13320" width="18.42578125" style="505" customWidth="1"/>
    <col min="13321" max="13321" width="20.5703125" style="505" customWidth="1"/>
    <col min="13322" max="13572" width="9.140625" style="505"/>
    <col min="13573" max="13573" width="95.42578125" style="505" customWidth="1"/>
    <col min="13574" max="13574" width="44.85546875" style="505" customWidth="1"/>
    <col min="13575" max="13575" width="14.5703125" style="505" customWidth="1"/>
    <col min="13576" max="13576" width="18.42578125" style="505" customWidth="1"/>
    <col min="13577" max="13577" width="20.5703125" style="505" customWidth="1"/>
    <col min="13578" max="13828" width="9.140625" style="505"/>
    <col min="13829" max="13829" width="95.42578125" style="505" customWidth="1"/>
    <col min="13830" max="13830" width="44.85546875" style="505" customWidth="1"/>
    <col min="13831" max="13831" width="14.5703125" style="505" customWidth="1"/>
    <col min="13832" max="13832" width="18.42578125" style="505" customWidth="1"/>
    <col min="13833" max="13833" width="20.5703125" style="505" customWidth="1"/>
    <col min="13834" max="14084" width="9.140625" style="505"/>
    <col min="14085" max="14085" width="95.42578125" style="505" customWidth="1"/>
    <col min="14086" max="14086" width="44.85546875" style="505" customWidth="1"/>
    <col min="14087" max="14087" width="14.5703125" style="505" customWidth="1"/>
    <col min="14088" max="14088" width="18.42578125" style="505" customWidth="1"/>
    <col min="14089" max="14089" width="20.5703125" style="505" customWidth="1"/>
    <col min="14090" max="14340" width="9.140625" style="505"/>
    <col min="14341" max="14341" width="95.42578125" style="505" customWidth="1"/>
    <col min="14342" max="14342" width="44.85546875" style="505" customWidth="1"/>
    <col min="14343" max="14343" width="14.5703125" style="505" customWidth="1"/>
    <col min="14344" max="14344" width="18.42578125" style="505" customWidth="1"/>
    <col min="14345" max="14345" width="20.5703125" style="505" customWidth="1"/>
    <col min="14346" max="14596" width="9.140625" style="505"/>
    <col min="14597" max="14597" width="95.42578125" style="505" customWidth="1"/>
    <col min="14598" max="14598" width="44.85546875" style="505" customWidth="1"/>
    <col min="14599" max="14599" width="14.5703125" style="505" customWidth="1"/>
    <col min="14600" max="14600" width="18.42578125" style="505" customWidth="1"/>
    <col min="14601" max="14601" width="20.5703125" style="505" customWidth="1"/>
    <col min="14602" max="14852" width="9.140625" style="505"/>
    <col min="14853" max="14853" width="95.42578125" style="505" customWidth="1"/>
    <col min="14854" max="14854" width="44.85546875" style="505" customWidth="1"/>
    <col min="14855" max="14855" width="14.5703125" style="505" customWidth="1"/>
    <col min="14856" max="14856" width="18.42578125" style="505" customWidth="1"/>
    <col min="14857" max="14857" width="20.5703125" style="505" customWidth="1"/>
    <col min="14858" max="15108" width="9.140625" style="505"/>
    <col min="15109" max="15109" width="95.42578125" style="505" customWidth="1"/>
    <col min="15110" max="15110" width="44.85546875" style="505" customWidth="1"/>
    <col min="15111" max="15111" width="14.5703125" style="505" customWidth="1"/>
    <col min="15112" max="15112" width="18.42578125" style="505" customWidth="1"/>
    <col min="15113" max="15113" width="20.5703125" style="505" customWidth="1"/>
    <col min="15114" max="15364" width="9.140625" style="505"/>
    <col min="15365" max="15365" width="95.42578125" style="505" customWidth="1"/>
    <col min="15366" max="15366" width="44.85546875" style="505" customWidth="1"/>
    <col min="15367" max="15367" width="14.5703125" style="505" customWidth="1"/>
    <col min="15368" max="15368" width="18.42578125" style="505" customWidth="1"/>
    <col min="15369" max="15369" width="20.5703125" style="505" customWidth="1"/>
    <col min="15370" max="15620" width="9.140625" style="505"/>
    <col min="15621" max="15621" width="95.42578125" style="505" customWidth="1"/>
    <col min="15622" max="15622" width="44.85546875" style="505" customWidth="1"/>
    <col min="15623" max="15623" width="14.5703125" style="505" customWidth="1"/>
    <col min="15624" max="15624" width="18.42578125" style="505" customWidth="1"/>
    <col min="15625" max="15625" width="20.5703125" style="505" customWidth="1"/>
    <col min="15626" max="15876" width="9.140625" style="505"/>
    <col min="15877" max="15877" width="95.42578125" style="505" customWidth="1"/>
    <col min="15878" max="15878" width="44.85546875" style="505" customWidth="1"/>
    <col min="15879" max="15879" width="14.5703125" style="505" customWidth="1"/>
    <col min="15880" max="15880" width="18.42578125" style="505" customWidth="1"/>
    <col min="15881" max="15881" width="20.5703125" style="505" customWidth="1"/>
    <col min="15882" max="16132" width="9.140625" style="505"/>
    <col min="16133" max="16133" width="95.42578125" style="505" customWidth="1"/>
    <col min="16134" max="16134" width="44.85546875" style="505" customWidth="1"/>
    <col min="16135" max="16135" width="14.5703125" style="505" customWidth="1"/>
    <col min="16136" max="16136" width="18.42578125" style="505" customWidth="1"/>
    <col min="16137" max="16137" width="20.5703125" style="505" customWidth="1"/>
    <col min="16138" max="16384" width="9.140625" style="505"/>
  </cols>
  <sheetData>
    <row r="1" spans="1:9">
      <c r="A1" s="501"/>
      <c r="B1" s="502"/>
      <c r="C1" s="502"/>
      <c r="D1" s="502"/>
      <c r="E1" s="502"/>
      <c r="F1" s="502"/>
      <c r="G1" s="503"/>
      <c r="H1" s="504"/>
      <c r="I1" s="504"/>
    </row>
    <row r="2" spans="1:9" ht="54" customHeight="1" thickBot="1">
      <c r="A2" s="506"/>
      <c r="B2" s="507"/>
      <c r="C2" s="507" t="s">
        <v>834</v>
      </c>
      <c r="D2" s="507"/>
      <c r="E2" s="507"/>
      <c r="F2" s="508"/>
      <c r="G2" s="509"/>
      <c r="H2" s="504"/>
      <c r="I2" s="504"/>
    </row>
    <row r="3" spans="1:9">
      <c r="A3" s="510"/>
      <c r="B3" s="511"/>
      <c r="C3" s="511"/>
      <c r="D3" s="511"/>
      <c r="E3" s="511"/>
      <c r="F3" s="512"/>
      <c r="G3" s="513"/>
      <c r="H3" s="504"/>
      <c r="I3" s="504"/>
    </row>
    <row r="4" spans="1:9">
      <c r="A4" s="510"/>
      <c r="B4" s="511"/>
      <c r="C4" s="511"/>
      <c r="D4" s="511"/>
      <c r="E4" s="511"/>
      <c r="F4" s="511"/>
      <c r="G4" s="513"/>
      <c r="H4" s="504"/>
      <c r="I4" s="504"/>
    </row>
    <row r="5" spans="1:9">
      <c r="A5" s="510"/>
      <c r="B5" s="511"/>
      <c r="C5" s="511"/>
      <c r="D5" s="511"/>
      <c r="E5" s="511"/>
      <c r="F5" s="511"/>
      <c r="G5" s="513"/>
      <c r="H5" s="504"/>
      <c r="I5" s="504"/>
    </row>
    <row r="6" spans="1:9" s="518" customFormat="1" ht="65.25" customHeight="1">
      <c r="A6" s="514" t="s">
        <v>332</v>
      </c>
      <c r="B6" s="515"/>
      <c r="C6" s="515"/>
      <c r="D6" s="515"/>
      <c r="E6" s="515"/>
      <c r="F6" s="879"/>
      <c r="G6" s="516"/>
      <c r="H6" s="517"/>
      <c r="I6" s="517"/>
    </row>
    <row r="7" spans="1:9" s="518" customFormat="1" ht="65.25" customHeight="1">
      <c r="A7" s="519"/>
      <c r="B7" s="515"/>
      <c r="C7" s="515"/>
      <c r="D7" s="515"/>
      <c r="E7" s="515"/>
      <c r="F7" s="520"/>
      <c r="G7" s="516"/>
      <c r="H7" s="517"/>
      <c r="I7" s="517"/>
    </row>
    <row r="8" spans="1:9" s="518" customFormat="1" ht="65.25" customHeight="1">
      <c r="A8" s="519" t="s">
        <v>333</v>
      </c>
      <c r="B8" s="515"/>
      <c r="C8" s="515"/>
      <c r="D8" s="515"/>
      <c r="E8" s="515"/>
      <c r="F8" s="879">
        <v>596053</v>
      </c>
      <c r="G8" s="516"/>
      <c r="H8" s="517"/>
      <c r="I8" s="517"/>
    </row>
    <row r="9" spans="1:9" s="518" customFormat="1" ht="65.25" customHeight="1">
      <c r="A9" s="519"/>
      <c r="B9" s="515"/>
      <c r="C9" s="515"/>
      <c r="D9" s="515"/>
      <c r="E9" s="515"/>
      <c r="F9" s="521"/>
      <c r="G9" s="516"/>
      <c r="H9" s="517"/>
      <c r="I9" s="517"/>
    </row>
    <row r="10" spans="1:9" s="518" customFormat="1" ht="65.25" customHeight="1">
      <c r="A10" s="519" t="s">
        <v>334</v>
      </c>
      <c r="B10" s="515"/>
      <c r="C10" s="515"/>
      <c r="D10" s="515"/>
      <c r="E10" s="515"/>
      <c r="F10" s="879">
        <v>3432041</v>
      </c>
      <c r="G10" s="516"/>
      <c r="H10" s="517"/>
      <c r="I10" s="517"/>
    </row>
    <row r="11" spans="1:9" s="518" customFormat="1" ht="33.75" customHeight="1">
      <c r="A11" s="519"/>
      <c r="B11" s="515"/>
      <c r="C11" s="515"/>
      <c r="E11" s="522" t="s">
        <v>335</v>
      </c>
      <c r="F11" s="521"/>
      <c r="G11" s="516"/>
      <c r="H11" s="517"/>
      <c r="I11" s="517"/>
    </row>
    <row r="12" spans="1:9" s="518" customFormat="1" ht="65.25" customHeight="1">
      <c r="A12" s="519" t="s">
        <v>334</v>
      </c>
      <c r="B12" s="515"/>
      <c r="C12" s="515"/>
      <c r="D12" s="515"/>
      <c r="E12" s="515"/>
      <c r="F12" s="879">
        <v>996643</v>
      </c>
      <c r="G12" s="516"/>
      <c r="H12" s="517"/>
      <c r="I12" s="517"/>
    </row>
    <row r="13" spans="1:9" s="518" customFormat="1" ht="65.25" customHeight="1">
      <c r="A13" s="519"/>
      <c r="B13" s="515"/>
      <c r="C13" s="515"/>
      <c r="D13" s="515"/>
      <c r="E13" s="515"/>
      <c r="F13" s="517"/>
      <c r="G13" s="523"/>
      <c r="H13" s="517"/>
      <c r="I13" s="517"/>
    </row>
    <row r="14" spans="1:9" s="518" customFormat="1" ht="65.25" customHeight="1">
      <c r="A14" s="944" t="s">
        <v>336</v>
      </c>
      <c r="B14" s="945"/>
      <c r="C14" s="945"/>
      <c r="D14" s="945"/>
      <c r="E14" s="945"/>
      <c r="F14" s="879"/>
      <c r="G14" s="516"/>
      <c r="H14" s="517"/>
      <c r="I14" s="517"/>
    </row>
    <row r="15" spans="1:9" s="518" customFormat="1" ht="65.25" customHeight="1">
      <c r="A15" s="519"/>
      <c r="B15" s="515"/>
      <c r="C15" s="515"/>
      <c r="D15" s="515"/>
      <c r="E15" s="515"/>
      <c r="F15" s="520"/>
      <c r="G15" s="516"/>
      <c r="H15" s="517"/>
      <c r="I15" s="517" t="s">
        <v>0</v>
      </c>
    </row>
    <row r="16" spans="1:9" s="518" customFormat="1" ht="65.25" customHeight="1">
      <c r="A16" s="944" t="s">
        <v>337</v>
      </c>
      <c r="B16" s="945"/>
      <c r="C16" s="945"/>
      <c r="D16" s="945"/>
      <c r="E16" s="945"/>
      <c r="F16" s="879"/>
      <c r="G16" s="516"/>
      <c r="H16" s="524"/>
      <c r="I16" s="517"/>
    </row>
    <row r="17" spans="1:9" s="518" customFormat="1" ht="33.75" customHeight="1">
      <c r="A17" s="519"/>
      <c r="B17" s="515"/>
      <c r="C17" s="515"/>
      <c r="D17" s="515"/>
      <c r="E17" s="522" t="s">
        <v>335</v>
      </c>
      <c r="F17" s="520"/>
      <c r="G17" s="516"/>
      <c r="H17" s="517"/>
      <c r="I17" s="517"/>
    </row>
    <row r="18" spans="1:9" s="518" customFormat="1" ht="65.25" customHeight="1">
      <c r="A18" s="514" t="s">
        <v>338</v>
      </c>
      <c r="B18" s="515"/>
      <c r="C18" s="515"/>
      <c r="D18" s="515"/>
      <c r="E18" s="515"/>
      <c r="F18" s="879">
        <v>2457.65</v>
      </c>
      <c r="G18" s="516"/>
      <c r="H18" s="517"/>
      <c r="I18" s="517"/>
    </row>
    <row r="19" spans="1:9">
      <c r="A19" s="525"/>
      <c r="B19" s="504"/>
      <c r="C19" s="504"/>
      <c r="D19" s="504"/>
      <c r="E19" s="504"/>
      <c r="F19" s="504"/>
      <c r="G19" s="526"/>
      <c r="H19" s="504"/>
      <c r="I19" s="504"/>
    </row>
    <row r="20" spans="1:9">
      <c r="A20" s="525"/>
      <c r="B20" s="504"/>
      <c r="C20" s="504"/>
      <c r="D20" s="504"/>
      <c r="E20" s="504"/>
      <c r="F20" s="504"/>
      <c r="G20" s="526"/>
      <c r="H20" s="504"/>
      <c r="I20" s="504"/>
    </row>
    <row r="21" spans="1:9">
      <c r="A21" s="525"/>
      <c r="B21" s="504"/>
      <c r="C21" s="504"/>
      <c r="D21" s="504"/>
      <c r="E21" s="504"/>
      <c r="F21" s="504"/>
      <c r="G21" s="526"/>
      <c r="H21" s="504"/>
      <c r="I21" s="504"/>
    </row>
    <row r="22" spans="1:9">
      <c r="A22" s="525"/>
      <c r="B22" s="504"/>
      <c r="C22" s="504"/>
      <c r="D22" s="504"/>
      <c r="E22" s="504"/>
      <c r="F22" s="504"/>
      <c r="G22" s="526"/>
      <c r="H22" s="504"/>
      <c r="I22" s="504"/>
    </row>
    <row r="23" spans="1:9">
      <c r="A23" s="525"/>
      <c r="B23" s="504"/>
      <c r="C23" s="504"/>
      <c r="D23" s="504"/>
      <c r="E23" s="504"/>
      <c r="F23" s="504"/>
      <c r="G23" s="526"/>
    </row>
    <row r="24" spans="1:9" s="518" customFormat="1" ht="65.25" customHeight="1">
      <c r="A24" s="527" t="s">
        <v>339</v>
      </c>
      <c r="B24" s="515"/>
      <c r="C24" s="515"/>
      <c r="D24" s="515"/>
      <c r="E24" s="515"/>
      <c r="F24" s="879">
        <v>64879</v>
      </c>
      <c r="G24" s="516"/>
      <c r="H24" s="517"/>
      <c r="I24" s="517"/>
    </row>
    <row r="25" spans="1:9">
      <c r="A25" s="525"/>
      <c r="B25" s="504"/>
      <c r="C25" s="504"/>
      <c r="D25" s="504"/>
      <c r="E25" s="504"/>
      <c r="F25" s="504"/>
      <c r="G25" s="526"/>
    </row>
    <row r="26" spans="1:9">
      <c r="A26" s="525"/>
      <c r="B26" s="504"/>
      <c r="C26" s="504"/>
      <c r="D26" s="504"/>
      <c r="E26" s="504"/>
      <c r="F26" s="504"/>
      <c r="G26" s="526"/>
    </row>
    <row r="27" spans="1:9" s="518" customFormat="1" ht="65.25" customHeight="1">
      <c r="A27" s="527" t="s">
        <v>340</v>
      </c>
      <c r="B27" s="515"/>
      <c r="C27" s="515"/>
      <c r="D27" s="515"/>
      <c r="E27" s="515"/>
      <c r="F27" s="879">
        <v>171533</v>
      </c>
      <c r="G27" s="516"/>
      <c r="H27" s="517"/>
      <c r="I27" s="517"/>
    </row>
    <row r="28" spans="1:9">
      <c r="A28" s="525"/>
      <c r="B28" s="504"/>
      <c r="C28" s="504"/>
      <c r="D28" s="504"/>
      <c r="E28" s="504"/>
      <c r="F28" s="504"/>
      <c r="G28" s="526"/>
    </row>
    <row r="29" spans="1:9">
      <c r="A29" s="525"/>
      <c r="B29" s="504"/>
      <c r="C29" s="504"/>
      <c r="D29" s="504"/>
      <c r="E29" s="504"/>
      <c r="F29" s="504"/>
      <c r="G29" s="526"/>
    </row>
    <row r="30" spans="1:9" s="518" customFormat="1" ht="65.25" customHeight="1">
      <c r="A30" s="519" t="s">
        <v>341</v>
      </c>
      <c r="B30" s="515"/>
      <c r="C30" s="515"/>
      <c r="D30" s="515"/>
      <c r="E30" s="515"/>
      <c r="F30" s="879">
        <v>1821899</v>
      </c>
      <c r="G30" s="516"/>
      <c r="H30" s="517"/>
      <c r="I30" s="517"/>
    </row>
    <row r="31" spans="1:9">
      <c r="A31" s="525"/>
      <c r="B31" s="504"/>
      <c r="C31" s="504"/>
      <c r="D31" s="504"/>
      <c r="E31" s="504"/>
      <c r="F31" s="504"/>
      <c r="G31" s="526"/>
    </row>
    <row r="32" spans="1:9">
      <c r="A32" s="525"/>
      <c r="B32" s="504"/>
      <c r="C32" s="504"/>
      <c r="D32" s="504"/>
      <c r="E32" s="504"/>
      <c r="F32" s="504"/>
      <c r="G32" s="526"/>
    </row>
    <row r="33" spans="1:7">
      <c r="A33" s="525"/>
      <c r="B33" s="504"/>
      <c r="C33" s="504"/>
      <c r="D33" s="504"/>
      <c r="E33" s="504"/>
      <c r="F33" s="504"/>
      <c r="G33" s="526"/>
    </row>
    <row r="34" spans="1:7" ht="31.5" customHeight="1">
      <c r="A34" s="514" t="s">
        <v>820</v>
      </c>
      <c r="B34" s="504"/>
      <c r="C34" s="504"/>
      <c r="D34" s="504"/>
      <c r="E34" s="504"/>
      <c r="F34" s="879"/>
      <c r="G34" s="526"/>
    </row>
    <row r="35" spans="1:7">
      <c r="A35" s="525"/>
      <c r="B35" s="504"/>
      <c r="C35" s="504"/>
      <c r="D35" s="504"/>
      <c r="E35" s="504"/>
      <c r="F35" s="504"/>
      <c r="G35" s="526"/>
    </row>
    <row r="36" spans="1:7" ht="15" thickBot="1">
      <c r="A36" s="528"/>
      <c r="B36" s="529"/>
      <c r="C36" s="529"/>
      <c r="D36" s="529"/>
      <c r="E36" s="529"/>
      <c r="F36" s="529"/>
      <c r="G36" s="530"/>
    </row>
    <row r="40" spans="1:7" ht="28.5" customHeight="1">
      <c r="F40" s="916">
        <f>SUM(F6:F34)</f>
        <v>7085505.6500000004</v>
      </c>
    </row>
  </sheetData>
  <mergeCells count="2">
    <mergeCell ref="A14:E14"/>
    <mergeCell ref="A16:E16"/>
  </mergeCells>
  <pageMargins left="0.75" right="0.75" top="1" bottom="1" header="0.5" footer="0.5"/>
  <pageSetup paperSize="9" scale="46" orientation="portrait" r:id="rId1"/>
  <headerFooter alignWithMargins="0"/>
  <colBreaks count="1" manualBreakCount="1">
    <brk id="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AK7185"/>
  <sheetViews>
    <sheetView zoomScale="85" zoomScaleNormal="85" zoomScaleSheetLayoutView="75" workbookViewId="0">
      <pane xSplit="5" ySplit="4" topLeftCell="F5" activePane="bottomRight" state="frozen"/>
      <selection activeCell="J54" sqref="J54"/>
      <selection pane="topRight" activeCell="J54" sqref="J54"/>
      <selection pane="bottomLeft" activeCell="J54" sqref="J54"/>
      <selection pane="bottomRight" activeCell="I207" sqref="I207"/>
    </sheetView>
  </sheetViews>
  <sheetFormatPr defaultRowHeight="16.5"/>
  <cols>
    <col min="1" max="1" width="9.140625" style="710"/>
    <col min="2" max="2" width="14.5703125" style="711" customWidth="1"/>
    <col min="3" max="3" width="40.140625" style="855" customWidth="1"/>
    <col min="4" max="4" width="14.85546875" style="713" customWidth="1"/>
    <col min="5" max="5" width="20.5703125" style="532" customWidth="1"/>
    <col min="6" max="6" width="1" style="532" customWidth="1"/>
    <col min="7" max="7" width="18.5703125" style="652" customWidth="1"/>
    <col min="8" max="8" width="16.28515625" style="653" customWidth="1"/>
    <col min="9" max="9" width="18.42578125" style="653" customWidth="1"/>
    <col min="10" max="10" width="16.28515625" style="654" customWidth="1"/>
    <col min="11" max="12" width="17.7109375" style="653" customWidth="1"/>
    <col min="13" max="13" width="16.28515625" style="653" customWidth="1"/>
    <col min="14" max="14" width="18.85546875" style="653" customWidth="1"/>
    <col min="15" max="15" width="16.85546875" style="653" hidden="1" customWidth="1"/>
    <col min="16" max="16" width="18.28515625" style="655" hidden="1" customWidth="1"/>
    <col min="17" max="17" width="24.85546875" style="656" bestFit="1" customWidth="1"/>
    <col min="18" max="18" width="18.28515625" style="714" customWidth="1"/>
    <col min="19" max="19" width="9.5703125" style="715" customWidth="1"/>
    <col min="20" max="22" width="8.85546875" style="536" customWidth="1"/>
    <col min="23" max="23" width="19.42578125" style="716" customWidth="1"/>
    <col min="24" max="36" width="9.140625" style="717"/>
    <col min="37" max="37" width="9.140625" style="848"/>
    <col min="38" max="16384" width="9.140625" style="849"/>
  </cols>
  <sheetData>
    <row r="1" spans="1:37" s="719" customFormat="1" ht="16.5" customHeight="1">
      <c r="A1" s="710"/>
      <c r="B1" s="711"/>
      <c r="C1" s="712"/>
      <c r="D1" s="713"/>
      <c r="E1" s="532"/>
      <c r="F1" s="532"/>
      <c r="G1" s="533"/>
      <c r="H1" s="534"/>
      <c r="I1" s="534"/>
      <c r="J1" s="535"/>
      <c r="K1" s="534"/>
      <c r="L1" s="534"/>
      <c r="M1" s="534"/>
      <c r="N1" s="534"/>
      <c r="O1" s="534"/>
      <c r="P1" s="535"/>
      <c r="Q1" s="534"/>
      <c r="R1" s="714"/>
      <c r="S1" s="715"/>
      <c r="T1" s="536"/>
      <c r="U1" s="536"/>
      <c r="V1" s="536"/>
      <c r="W1" s="716"/>
      <c r="X1" s="717"/>
      <c r="Y1" s="717"/>
      <c r="Z1" s="717"/>
      <c r="AA1" s="717"/>
      <c r="AB1" s="717"/>
      <c r="AC1" s="717"/>
      <c r="AD1" s="717"/>
      <c r="AE1" s="717"/>
      <c r="AF1" s="717"/>
      <c r="AG1" s="717"/>
      <c r="AH1" s="717"/>
      <c r="AI1" s="717"/>
      <c r="AJ1" s="717"/>
      <c r="AK1" s="718"/>
    </row>
    <row r="2" spans="1:37" s="723" customFormat="1" ht="35.1" customHeight="1">
      <c r="A2" s="720"/>
      <c r="B2" s="721" t="s">
        <v>835</v>
      </c>
      <c r="C2" s="721"/>
      <c r="D2" s="722"/>
      <c r="E2" s="722"/>
      <c r="F2" s="537"/>
      <c r="G2" s="538"/>
      <c r="I2" s="538"/>
      <c r="J2" s="539"/>
      <c r="K2" s="538"/>
      <c r="L2" s="538"/>
      <c r="M2" s="540"/>
      <c r="N2" s="540"/>
      <c r="O2" s="540"/>
      <c r="P2" s="541"/>
      <c r="Q2" s="540"/>
      <c r="R2" s="724"/>
      <c r="S2" s="715"/>
      <c r="T2" s="536"/>
      <c r="U2" s="536"/>
      <c r="V2" s="536"/>
      <c r="W2" s="716"/>
      <c r="X2" s="261"/>
      <c r="Y2" s="261"/>
      <c r="Z2" s="261"/>
      <c r="AA2" s="261"/>
      <c r="AB2" s="261"/>
      <c r="AC2" s="261"/>
      <c r="AD2" s="261"/>
      <c r="AE2" s="261"/>
      <c r="AF2" s="261"/>
      <c r="AG2" s="261"/>
      <c r="AH2" s="261"/>
      <c r="AI2" s="261"/>
      <c r="AJ2" s="261"/>
      <c r="AK2" s="725"/>
    </row>
    <row r="3" spans="1:37" s="719" customFormat="1" ht="20.100000000000001" hidden="1" customHeight="1" thickBot="1">
      <c r="A3" s="710"/>
      <c r="B3" s="711"/>
      <c r="C3" s="712"/>
      <c r="D3" s="713"/>
      <c r="E3" s="532"/>
      <c r="F3" s="532"/>
      <c r="G3" s="533"/>
      <c r="H3" s="534"/>
      <c r="I3" s="534"/>
      <c r="J3" s="535"/>
      <c r="K3" s="534"/>
      <c r="L3" s="534"/>
      <c r="M3" s="534"/>
      <c r="N3" s="534"/>
      <c r="O3" s="534"/>
      <c r="P3" s="535"/>
      <c r="Q3" s="534"/>
      <c r="R3" s="714"/>
      <c r="S3" s="715"/>
      <c r="T3" s="536"/>
      <c r="U3" s="536"/>
      <c r="V3" s="536"/>
      <c r="W3" s="716"/>
      <c r="X3" s="717"/>
      <c r="Y3" s="717"/>
      <c r="Z3" s="717"/>
      <c r="AA3" s="717"/>
      <c r="AB3" s="717"/>
      <c r="AC3" s="717"/>
      <c r="AD3" s="717"/>
      <c r="AE3" s="717"/>
      <c r="AF3" s="717"/>
      <c r="AG3" s="717"/>
      <c r="AH3" s="717"/>
      <c r="AI3" s="717"/>
      <c r="AJ3" s="717"/>
      <c r="AK3" s="718"/>
    </row>
    <row r="4" spans="1:37" s="736" customFormat="1" ht="56.25" hidden="1" customHeight="1" thickBot="1">
      <c r="A4" s="726"/>
      <c r="B4" s="727" t="s">
        <v>347</v>
      </c>
      <c r="C4" s="728" t="s">
        <v>348</v>
      </c>
      <c r="D4" s="729" t="s">
        <v>349</v>
      </c>
      <c r="E4" s="542" t="s">
        <v>350</v>
      </c>
      <c r="F4" s="730"/>
      <c r="G4" s="731">
        <v>100</v>
      </c>
      <c r="H4" s="732">
        <v>500</v>
      </c>
      <c r="I4" s="731">
        <v>1000</v>
      </c>
      <c r="J4" s="545">
        <v>2000</v>
      </c>
      <c r="K4" s="544">
        <v>5000</v>
      </c>
      <c r="L4" s="546">
        <v>10000</v>
      </c>
      <c r="M4" s="543">
        <v>25000</v>
      </c>
      <c r="N4" s="544">
        <v>50000</v>
      </c>
      <c r="O4" s="543">
        <v>100000</v>
      </c>
      <c r="P4" s="547">
        <v>200000</v>
      </c>
      <c r="Q4" s="544" t="s">
        <v>24</v>
      </c>
      <c r="R4" s="733"/>
      <c r="S4" s="734" t="s">
        <v>351</v>
      </c>
      <c r="T4" s="548"/>
      <c r="U4" s="548"/>
      <c r="V4" s="548"/>
      <c r="W4" s="735"/>
    </row>
    <row r="5" spans="1:37" s="736" customFormat="1" ht="6.95" hidden="1" customHeight="1" thickBot="1">
      <c r="A5" s="726"/>
      <c r="B5" s="737"/>
      <c r="C5" s="738"/>
      <c r="D5" s="739"/>
      <c r="E5" s="549"/>
      <c r="F5" s="550"/>
      <c r="G5" s="551"/>
      <c r="H5" s="552"/>
      <c r="I5" s="553"/>
      <c r="J5" s="551"/>
      <c r="K5" s="552"/>
      <c r="L5" s="554"/>
      <c r="M5" s="553"/>
      <c r="N5" s="552"/>
      <c r="O5" s="553"/>
      <c r="P5" s="555"/>
      <c r="Q5" s="556"/>
      <c r="R5" s="740"/>
      <c r="S5" s="734"/>
      <c r="T5" s="548"/>
      <c r="U5" s="548"/>
      <c r="V5" s="548"/>
      <c r="W5" s="735"/>
    </row>
    <row r="6" spans="1:37" s="748" customFormat="1" ht="18.75" hidden="1" customHeight="1">
      <c r="A6" s="741"/>
      <c r="B6" s="742"/>
      <c r="C6" s="742"/>
      <c r="D6" s="743"/>
      <c r="E6" s="744"/>
      <c r="F6" s="557"/>
      <c r="G6" s="558"/>
      <c r="H6" s="559"/>
      <c r="I6" s="558"/>
      <c r="J6" s="559"/>
      <c r="K6" s="559"/>
      <c r="L6" s="559"/>
      <c r="M6" s="559"/>
      <c r="N6" s="560"/>
      <c r="O6" s="559"/>
      <c r="P6" s="561"/>
      <c r="Q6" s="562"/>
      <c r="R6" s="745"/>
      <c r="S6" s="746"/>
      <c r="T6" s="563"/>
      <c r="U6" s="563"/>
      <c r="V6" s="563"/>
      <c r="W6" s="747"/>
    </row>
    <row r="7" spans="1:37" s="748" customFormat="1" ht="18.75" hidden="1" customHeight="1">
      <c r="A7" s="741"/>
      <c r="B7" s="749">
        <v>41548</v>
      </c>
      <c r="C7" s="750" t="s">
        <v>550</v>
      </c>
      <c r="D7" s="751" t="s">
        <v>551</v>
      </c>
      <c r="E7" s="577" t="s">
        <v>552</v>
      </c>
      <c r="F7" s="564"/>
      <c r="G7" s="578"/>
      <c r="H7" s="579"/>
      <c r="I7" s="578"/>
      <c r="J7" s="580"/>
      <c r="K7" s="579">
        <v>5000</v>
      </c>
      <c r="L7" s="581"/>
      <c r="M7" s="578"/>
      <c r="N7" s="579"/>
      <c r="O7" s="578"/>
      <c r="P7" s="588"/>
      <c r="Q7" s="589">
        <f t="shared" ref="Q7" si="0">SUM(G7:O7)</f>
        <v>5000</v>
      </c>
      <c r="R7" s="752"/>
      <c r="S7" s="746"/>
      <c r="T7" s="563"/>
      <c r="U7" s="563"/>
      <c r="V7" s="563"/>
      <c r="W7" s="747"/>
    </row>
    <row r="8" spans="1:37" s="748" customFormat="1" ht="18.75" hidden="1" customHeight="1" thickBot="1">
      <c r="A8" s="741"/>
      <c r="B8" s="753"/>
      <c r="C8" s="754"/>
      <c r="D8" s="755"/>
      <c r="E8" s="565"/>
      <c r="F8" s="566"/>
      <c r="G8" s="558"/>
      <c r="H8" s="567"/>
      <c r="I8" s="558"/>
      <c r="J8" s="567"/>
      <c r="K8" s="558"/>
      <c r="L8" s="567"/>
      <c r="M8" s="558"/>
      <c r="N8" s="567"/>
      <c r="O8" s="567"/>
      <c r="P8" s="568"/>
      <c r="Q8" s="569"/>
      <c r="R8" s="756"/>
      <c r="S8" s="746"/>
      <c r="T8" s="563"/>
      <c r="U8" s="563"/>
      <c r="V8" s="563"/>
      <c r="W8" s="747"/>
    </row>
    <row r="9" spans="1:37" s="766" customFormat="1" ht="22.5" hidden="1" customHeight="1" thickBot="1">
      <c r="A9" s="757">
        <v>1</v>
      </c>
      <c r="B9" s="758">
        <f>B7</f>
        <v>41548</v>
      </c>
      <c r="C9" s="759" t="s">
        <v>352</v>
      </c>
      <c r="D9" s="760"/>
      <c r="E9" s="570"/>
      <c r="F9" s="571"/>
      <c r="G9" s="572">
        <f t="shared" ref="G9:P9" si="1">SUM(G6:G7)</f>
        <v>0</v>
      </c>
      <c r="H9" s="572">
        <f t="shared" si="1"/>
        <v>0</v>
      </c>
      <c r="I9" s="572">
        <f t="shared" si="1"/>
        <v>0</v>
      </c>
      <c r="J9" s="572">
        <f t="shared" si="1"/>
        <v>0</v>
      </c>
      <c r="K9" s="572">
        <f t="shared" si="1"/>
        <v>5000</v>
      </c>
      <c r="L9" s="572">
        <f t="shared" si="1"/>
        <v>0</v>
      </c>
      <c r="M9" s="572">
        <f t="shared" si="1"/>
        <v>0</v>
      </c>
      <c r="N9" s="572">
        <f t="shared" si="1"/>
        <v>0</v>
      </c>
      <c r="O9" s="572">
        <f t="shared" si="1"/>
        <v>0</v>
      </c>
      <c r="P9" s="573">
        <f t="shared" si="1"/>
        <v>0</v>
      </c>
      <c r="Q9" s="574">
        <f>SUM(G9:P9)</f>
        <v>5000</v>
      </c>
      <c r="R9" s="761">
        <f>SUM(Q6:Q8)</f>
        <v>5000</v>
      </c>
      <c r="S9" s="762" t="s">
        <v>353</v>
      </c>
      <c r="T9" s="576"/>
      <c r="U9" s="576"/>
      <c r="V9" s="576"/>
      <c r="W9" s="763">
        <f>SUM(Q9)</f>
        <v>5000</v>
      </c>
      <c r="X9" s="764"/>
      <c r="Y9" s="764"/>
      <c r="Z9" s="764"/>
      <c r="AA9" s="764"/>
      <c r="AB9" s="764"/>
      <c r="AC9" s="764"/>
      <c r="AD9" s="764"/>
      <c r="AE9" s="764"/>
      <c r="AF9" s="764"/>
      <c r="AG9" s="764"/>
      <c r="AH9" s="764"/>
      <c r="AI9" s="764"/>
      <c r="AJ9" s="764"/>
      <c r="AK9" s="765"/>
    </row>
    <row r="10" spans="1:37" s="770" customFormat="1" ht="20.45" hidden="1" customHeight="1">
      <c r="A10" s="750"/>
      <c r="B10" s="749"/>
      <c r="C10" s="767"/>
      <c r="D10" s="751"/>
      <c r="E10" s="577"/>
      <c r="F10" s="564"/>
      <c r="G10" s="578"/>
      <c r="H10" s="579"/>
      <c r="I10" s="578"/>
      <c r="J10" s="580"/>
      <c r="K10" s="579"/>
      <c r="L10" s="581"/>
      <c r="M10" s="578"/>
      <c r="N10" s="579"/>
      <c r="O10" s="578"/>
      <c r="P10" s="582"/>
      <c r="Q10" s="583"/>
      <c r="R10" s="752"/>
      <c r="S10" s="768"/>
      <c r="T10" s="584"/>
      <c r="U10" s="584"/>
      <c r="V10" s="584"/>
      <c r="W10" s="769"/>
    </row>
    <row r="11" spans="1:37" s="770" customFormat="1" ht="20.45" hidden="1" customHeight="1">
      <c r="A11" s="750"/>
      <c r="B11" s="749">
        <v>41549</v>
      </c>
      <c r="C11" s="750" t="s">
        <v>553</v>
      </c>
      <c r="D11" s="751" t="s">
        <v>554</v>
      </c>
      <c r="E11" s="577" t="s">
        <v>555</v>
      </c>
      <c r="F11" s="564"/>
      <c r="G11" s="578"/>
      <c r="H11" s="579"/>
      <c r="I11" s="578">
        <v>1000</v>
      </c>
      <c r="J11" s="580"/>
      <c r="K11" s="579"/>
      <c r="L11" s="581"/>
      <c r="M11" s="578"/>
      <c r="N11" s="579"/>
      <c r="O11" s="578"/>
      <c r="P11" s="588"/>
      <c r="Q11" s="589">
        <f t="shared" ref="Q11:Q36" si="2">SUM(G11:O11)</f>
        <v>1000</v>
      </c>
      <c r="R11" s="752"/>
      <c r="S11" s="768"/>
      <c r="T11" s="584"/>
      <c r="U11" s="584"/>
      <c r="V11" s="584"/>
      <c r="W11" s="769"/>
    </row>
    <row r="12" spans="1:37" s="770" customFormat="1" ht="20.45" hidden="1" customHeight="1" thickBot="1">
      <c r="A12" s="750"/>
      <c r="B12" s="771"/>
      <c r="C12" s="772"/>
      <c r="D12" s="755"/>
      <c r="E12" s="590"/>
      <c r="F12" s="564"/>
      <c r="G12" s="578"/>
      <c r="H12" s="579"/>
      <c r="I12" s="578"/>
      <c r="J12" s="580"/>
      <c r="K12" s="579"/>
      <c r="L12" s="581"/>
      <c r="M12" s="558"/>
      <c r="N12" s="559"/>
      <c r="O12" s="558"/>
      <c r="P12" s="591"/>
      <c r="Q12" s="589"/>
      <c r="R12" s="773"/>
      <c r="S12" s="768"/>
      <c r="T12" s="584"/>
      <c r="U12" s="584"/>
      <c r="V12" s="584"/>
      <c r="W12" s="769"/>
    </row>
    <row r="13" spans="1:37" s="776" customFormat="1" ht="22.5" hidden="1" customHeight="1" thickBot="1">
      <c r="A13" s="774">
        <v>2</v>
      </c>
      <c r="B13" s="758">
        <f>B11</f>
        <v>41549</v>
      </c>
      <c r="C13" s="759" t="s">
        <v>352</v>
      </c>
      <c r="D13" s="760"/>
      <c r="E13" s="570"/>
      <c r="F13" s="571"/>
      <c r="G13" s="592">
        <f t="shared" ref="G13:P13" si="3">SUM(G10:G12)</f>
        <v>0</v>
      </c>
      <c r="H13" s="592">
        <f t="shared" si="3"/>
        <v>0</v>
      </c>
      <c r="I13" s="592">
        <f t="shared" si="3"/>
        <v>1000</v>
      </c>
      <c r="J13" s="592">
        <f t="shared" si="3"/>
        <v>0</v>
      </c>
      <c r="K13" s="592">
        <f t="shared" si="3"/>
        <v>0</v>
      </c>
      <c r="L13" s="592">
        <f t="shared" si="3"/>
        <v>0</v>
      </c>
      <c r="M13" s="592">
        <f t="shared" si="3"/>
        <v>0</v>
      </c>
      <c r="N13" s="592">
        <f t="shared" si="3"/>
        <v>0</v>
      </c>
      <c r="O13" s="592">
        <f t="shared" si="3"/>
        <v>0</v>
      </c>
      <c r="P13" s="592">
        <f t="shared" si="3"/>
        <v>0</v>
      </c>
      <c r="Q13" s="574">
        <f>SUM(G13:P13)</f>
        <v>1000</v>
      </c>
      <c r="R13" s="761">
        <f>SUM(Q10:Q12)</f>
        <v>1000</v>
      </c>
      <c r="S13" s="768" t="s">
        <v>353</v>
      </c>
      <c r="T13" s="593"/>
      <c r="U13" s="593"/>
      <c r="V13" s="593"/>
      <c r="W13" s="775">
        <f>SUM(Q13)</f>
        <v>1000</v>
      </c>
      <c r="X13" s="776">
        <v>222</v>
      </c>
    </row>
    <row r="14" spans="1:37" s="770" customFormat="1" ht="20.25" hidden="1" customHeight="1">
      <c r="A14" s="750"/>
      <c r="B14" s="771"/>
      <c r="C14" s="772"/>
      <c r="D14" s="755"/>
      <c r="E14" s="590"/>
      <c r="F14" s="564"/>
      <c r="G14" s="578"/>
      <c r="H14" s="579"/>
      <c r="I14" s="578"/>
      <c r="J14" s="580"/>
      <c r="K14" s="579"/>
      <c r="L14" s="581"/>
      <c r="M14" s="558"/>
      <c r="N14" s="559"/>
      <c r="O14" s="558"/>
      <c r="P14" s="591"/>
      <c r="Q14" s="589"/>
      <c r="R14" s="773"/>
      <c r="S14" s="768"/>
      <c r="T14" s="584"/>
      <c r="U14" s="584"/>
      <c r="V14" s="584"/>
      <c r="W14" s="769"/>
    </row>
    <row r="15" spans="1:37" s="770" customFormat="1" ht="20.25" hidden="1" customHeight="1">
      <c r="A15" s="750"/>
      <c r="B15" s="771">
        <v>41551</v>
      </c>
      <c r="C15" s="772" t="s">
        <v>556</v>
      </c>
      <c r="D15" s="755" t="s">
        <v>557</v>
      </c>
      <c r="E15" s="590" t="s">
        <v>558</v>
      </c>
      <c r="F15" s="564"/>
      <c r="G15" s="578"/>
      <c r="H15" s="579"/>
      <c r="I15" s="578"/>
      <c r="J15" s="580"/>
      <c r="K15" s="579"/>
      <c r="L15" s="581"/>
      <c r="M15" s="558"/>
      <c r="N15" s="559">
        <v>50000</v>
      </c>
      <c r="O15" s="558"/>
      <c r="P15" s="591"/>
      <c r="Q15" s="589">
        <f t="shared" si="2"/>
        <v>50000</v>
      </c>
      <c r="R15" s="773"/>
      <c r="S15" s="768"/>
      <c r="T15" s="584"/>
      <c r="U15" s="584"/>
      <c r="V15" s="584"/>
      <c r="W15" s="769"/>
    </row>
    <row r="16" spans="1:37" s="770" customFormat="1" ht="20.25" hidden="1" customHeight="1">
      <c r="A16" s="750"/>
      <c r="B16" s="771">
        <v>41551</v>
      </c>
      <c r="C16" s="772" t="s">
        <v>556</v>
      </c>
      <c r="D16" s="755" t="s">
        <v>557</v>
      </c>
      <c r="E16" s="590" t="s">
        <v>559</v>
      </c>
      <c r="F16" s="564"/>
      <c r="G16" s="578"/>
      <c r="H16" s="579"/>
      <c r="I16" s="578"/>
      <c r="J16" s="580"/>
      <c r="K16" s="579"/>
      <c r="L16" s="581"/>
      <c r="M16" s="558"/>
      <c r="N16" s="559">
        <v>50000</v>
      </c>
      <c r="O16" s="558"/>
      <c r="P16" s="591"/>
      <c r="Q16" s="589">
        <f t="shared" si="2"/>
        <v>50000</v>
      </c>
      <c r="R16" s="773"/>
      <c r="S16" s="768"/>
      <c r="T16" s="584"/>
      <c r="U16" s="584"/>
      <c r="V16" s="584"/>
      <c r="W16" s="769"/>
    </row>
    <row r="17" spans="1:23" s="770" customFormat="1" ht="20.25" hidden="1" customHeight="1">
      <c r="A17" s="750"/>
      <c r="B17" s="771">
        <v>41551</v>
      </c>
      <c r="C17" s="772" t="s">
        <v>556</v>
      </c>
      <c r="D17" s="755" t="s">
        <v>557</v>
      </c>
      <c r="E17" s="590" t="s">
        <v>560</v>
      </c>
      <c r="F17" s="564"/>
      <c r="G17" s="578"/>
      <c r="H17" s="579"/>
      <c r="I17" s="578"/>
      <c r="J17" s="580"/>
      <c r="K17" s="579"/>
      <c r="L17" s="581"/>
      <c r="M17" s="558"/>
      <c r="N17" s="559">
        <v>50000</v>
      </c>
      <c r="O17" s="558"/>
      <c r="P17" s="591"/>
      <c r="Q17" s="589">
        <f t="shared" si="2"/>
        <v>50000</v>
      </c>
      <c r="R17" s="773"/>
      <c r="S17" s="768"/>
      <c r="T17" s="584"/>
      <c r="U17" s="584"/>
      <c r="V17" s="584"/>
      <c r="W17" s="769"/>
    </row>
    <row r="18" spans="1:23" s="770" customFormat="1" ht="20.25" hidden="1" customHeight="1">
      <c r="A18" s="750"/>
      <c r="B18" s="771">
        <v>41551</v>
      </c>
      <c r="C18" s="772" t="s">
        <v>556</v>
      </c>
      <c r="D18" s="755" t="s">
        <v>557</v>
      </c>
      <c r="E18" s="590" t="s">
        <v>561</v>
      </c>
      <c r="F18" s="564"/>
      <c r="G18" s="578"/>
      <c r="H18" s="579"/>
      <c r="I18" s="578"/>
      <c r="J18" s="580"/>
      <c r="K18" s="579"/>
      <c r="L18" s="581"/>
      <c r="M18" s="558"/>
      <c r="N18" s="559">
        <v>50000</v>
      </c>
      <c r="O18" s="558"/>
      <c r="P18" s="591"/>
      <c r="Q18" s="589">
        <f t="shared" si="2"/>
        <v>50000</v>
      </c>
      <c r="R18" s="773"/>
      <c r="S18" s="768"/>
      <c r="T18" s="584"/>
      <c r="U18" s="584"/>
      <c r="V18" s="584"/>
      <c r="W18" s="769"/>
    </row>
    <row r="19" spans="1:23" s="770" customFormat="1" ht="20.25" hidden="1" customHeight="1">
      <c r="A19" s="750"/>
      <c r="B19" s="771">
        <v>41551</v>
      </c>
      <c r="C19" s="772" t="s">
        <v>556</v>
      </c>
      <c r="D19" s="755" t="s">
        <v>557</v>
      </c>
      <c r="E19" s="590" t="s">
        <v>562</v>
      </c>
      <c r="F19" s="564"/>
      <c r="G19" s="578"/>
      <c r="H19" s="579"/>
      <c r="I19" s="578"/>
      <c r="J19" s="580"/>
      <c r="K19" s="579"/>
      <c r="L19" s="581"/>
      <c r="M19" s="558"/>
      <c r="N19" s="559">
        <v>50000</v>
      </c>
      <c r="O19" s="558"/>
      <c r="P19" s="591"/>
      <c r="Q19" s="589">
        <f t="shared" si="2"/>
        <v>50000</v>
      </c>
      <c r="R19" s="773"/>
      <c r="S19" s="768"/>
      <c r="T19" s="584"/>
      <c r="U19" s="584"/>
      <c r="V19" s="584"/>
      <c r="W19" s="769"/>
    </row>
    <row r="20" spans="1:23" s="770" customFormat="1" ht="20.25" hidden="1" customHeight="1">
      <c r="A20" s="750"/>
      <c r="B20" s="771">
        <v>41551</v>
      </c>
      <c r="C20" s="772" t="s">
        <v>556</v>
      </c>
      <c r="D20" s="755" t="s">
        <v>557</v>
      </c>
      <c r="E20" s="590" t="s">
        <v>563</v>
      </c>
      <c r="F20" s="564"/>
      <c r="G20" s="578"/>
      <c r="H20" s="579"/>
      <c r="I20" s="578"/>
      <c r="J20" s="580"/>
      <c r="K20" s="579"/>
      <c r="L20" s="581"/>
      <c r="M20" s="558"/>
      <c r="N20" s="559">
        <v>50000</v>
      </c>
      <c r="O20" s="558"/>
      <c r="P20" s="591"/>
      <c r="Q20" s="589">
        <f t="shared" si="2"/>
        <v>50000</v>
      </c>
      <c r="R20" s="773"/>
      <c r="S20" s="768"/>
      <c r="T20" s="584"/>
      <c r="U20" s="584"/>
      <c r="V20" s="584"/>
      <c r="W20" s="769"/>
    </row>
    <row r="21" spans="1:23" s="770" customFormat="1" ht="20.45" hidden="1" customHeight="1">
      <c r="A21" s="750"/>
      <c r="B21" s="771">
        <v>41551</v>
      </c>
      <c r="C21" s="772" t="s">
        <v>556</v>
      </c>
      <c r="D21" s="755" t="s">
        <v>557</v>
      </c>
      <c r="E21" s="590" t="s">
        <v>564</v>
      </c>
      <c r="F21" s="564"/>
      <c r="G21" s="578"/>
      <c r="H21" s="579"/>
      <c r="I21" s="578"/>
      <c r="J21" s="580"/>
      <c r="K21" s="579"/>
      <c r="L21" s="581"/>
      <c r="M21" s="558"/>
      <c r="N21" s="559">
        <v>50000</v>
      </c>
      <c r="O21" s="558"/>
      <c r="P21" s="591"/>
      <c r="Q21" s="589">
        <f t="shared" si="2"/>
        <v>50000</v>
      </c>
      <c r="R21" s="773"/>
      <c r="S21" s="768"/>
      <c r="T21" s="584"/>
      <c r="U21" s="584"/>
      <c r="V21" s="584"/>
      <c r="W21" s="769"/>
    </row>
    <row r="22" spans="1:23" s="770" customFormat="1" ht="20.45" hidden="1" customHeight="1">
      <c r="A22" s="750"/>
      <c r="B22" s="771">
        <v>41551</v>
      </c>
      <c r="C22" s="772" t="s">
        <v>556</v>
      </c>
      <c r="D22" s="755" t="s">
        <v>557</v>
      </c>
      <c r="E22" s="590" t="s">
        <v>565</v>
      </c>
      <c r="F22" s="564"/>
      <c r="G22" s="578"/>
      <c r="H22" s="579"/>
      <c r="I22" s="578"/>
      <c r="J22" s="580"/>
      <c r="K22" s="579"/>
      <c r="L22" s="581"/>
      <c r="M22" s="558"/>
      <c r="N22" s="559">
        <v>50000</v>
      </c>
      <c r="O22" s="558"/>
      <c r="P22" s="591"/>
      <c r="Q22" s="589">
        <f t="shared" si="2"/>
        <v>50000</v>
      </c>
      <c r="R22" s="773"/>
      <c r="S22" s="768"/>
      <c r="T22" s="584"/>
      <c r="U22" s="584"/>
      <c r="V22" s="584"/>
      <c r="W22" s="769"/>
    </row>
    <row r="23" spans="1:23" s="770" customFormat="1" ht="18.75" hidden="1" customHeight="1">
      <c r="A23" s="750"/>
      <c r="B23" s="771">
        <v>41551</v>
      </c>
      <c r="C23" s="772" t="s">
        <v>556</v>
      </c>
      <c r="D23" s="755" t="s">
        <v>557</v>
      </c>
      <c r="E23" s="590" t="s">
        <v>566</v>
      </c>
      <c r="F23" s="564"/>
      <c r="G23" s="578"/>
      <c r="H23" s="579"/>
      <c r="I23" s="578"/>
      <c r="J23" s="580"/>
      <c r="K23" s="579"/>
      <c r="L23" s="581"/>
      <c r="M23" s="558"/>
      <c r="N23" s="559">
        <v>50000</v>
      </c>
      <c r="O23" s="558"/>
      <c r="P23" s="591"/>
      <c r="Q23" s="589">
        <f t="shared" si="2"/>
        <v>50000</v>
      </c>
      <c r="R23" s="773"/>
      <c r="S23" s="768"/>
      <c r="T23" s="584"/>
      <c r="U23" s="584"/>
      <c r="V23" s="584"/>
      <c r="W23" s="769"/>
    </row>
    <row r="24" spans="1:23" s="770" customFormat="1" ht="22.5" hidden="1" customHeight="1">
      <c r="A24" s="750"/>
      <c r="B24" s="771">
        <v>41551</v>
      </c>
      <c r="C24" s="772" t="s">
        <v>556</v>
      </c>
      <c r="D24" s="755" t="s">
        <v>557</v>
      </c>
      <c r="E24" s="590" t="s">
        <v>567</v>
      </c>
      <c r="F24" s="564"/>
      <c r="G24" s="578"/>
      <c r="H24" s="579"/>
      <c r="I24" s="578"/>
      <c r="J24" s="580"/>
      <c r="K24" s="579"/>
      <c r="L24" s="581"/>
      <c r="M24" s="558"/>
      <c r="N24" s="559">
        <v>50000</v>
      </c>
      <c r="O24" s="558"/>
      <c r="P24" s="591"/>
      <c r="Q24" s="589">
        <f t="shared" si="2"/>
        <v>50000</v>
      </c>
      <c r="R24" s="773"/>
      <c r="S24" s="768"/>
      <c r="T24" s="584"/>
      <c r="U24" s="584"/>
      <c r="V24" s="584"/>
      <c r="W24" s="769"/>
    </row>
    <row r="25" spans="1:23" s="770" customFormat="1" ht="20.45" hidden="1" customHeight="1">
      <c r="A25" s="750"/>
      <c r="B25" s="771">
        <v>41551</v>
      </c>
      <c r="C25" s="772" t="s">
        <v>556</v>
      </c>
      <c r="D25" s="755" t="s">
        <v>557</v>
      </c>
      <c r="E25" s="590" t="s">
        <v>568</v>
      </c>
      <c r="F25" s="564"/>
      <c r="G25" s="578"/>
      <c r="H25" s="579"/>
      <c r="I25" s="578"/>
      <c r="J25" s="580"/>
      <c r="K25" s="579"/>
      <c r="L25" s="581"/>
      <c r="M25" s="558"/>
      <c r="N25" s="559">
        <v>50000</v>
      </c>
      <c r="O25" s="558"/>
      <c r="P25" s="591"/>
      <c r="Q25" s="589">
        <f t="shared" si="2"/>
        <v>50000</v>
      </c>
      <c r="R25" s="773"/>
      <c r="S25" s="768"/>
      <c r="T25" s="584"/>
      <c r="U25" s="584"/>
      <c r="V25" s="584"/>
      <c r="W25" s="769"/>
    </row>
    <row r="26" spans="1:23" s="770" customFormat="1" ht="20.45" hidden="1" customHeight="1">
      <c r="A26" s="750"/>
      <c r="B26" s="771">
        <v>41551</v>
      </c>
      <c r="C26" s="772" t="s">
        <v>569</v>
      </c>
      <c r="D26" s="755" t="s">
        <v>570</v>
      </c>
      <c r="E26" s="590" t="s">
        <v>571</v>
      </c>
      <c r="F26" s="564"/>
      <c r="G26" s="578"/>
      <c r="H26" s="579"/>
      <c r="I26" s="578"/>
      <c r="J26" s="580"/>
      <c r="K26" s="579"/>
      <c r="L26" s="581"/>
      <c r="M26" s="558"/>
      <c r="N26" s="559">
        <v>50000</v>
      </c>
      <c r="O26" s="558"/>
      <c r="P26" s="591"/>
      <c r="Q26" s="589">
        <f t="shared" si="2"/>
        <v>50000</v>
      </c>
      <c r="R26" s="773"/>
      <c r="S26" s="768"/>
      <c r="T26" s="584"/>
      <c r="U26" s="584"/>
      <c r="V26" s="584"/>
      <c r="W26" s="769"/>
    </row>
    <row r="27" spans="1:23" s="770" customFormat="1" ht="20.45" hidden="1" customHeight="1">
      <c r="A27" s="750"/>
      <c r="B27" s="771">
        <v>41551</v>
      </c>
      <c r="C27" s="772" t="s">
        <v>569</v>
      </c>
      <c r="D27" s="755" t="s">
        <v>570</v>
      </c>
      <c r="E27" s="590" t="s">
        <v>572</v>
      </c>
      <c r="F27" s="564"/>
      <c r="G27" s="578"/>
      <c r="H27" s="579"/>
      <c r="I27" s="578"/>
      <c r="J27" s="580"/>
      <c r="K27" s="579"/>
      <c r="L27" s="581"/>
      <c r="M27" s="558"/>
      <c r="N27" s="559">
        <v>50000</v>
      </c>
      <c r="O27" s="558"/>
      <c r="P27" s="591"/>
      <c r="Q27" s="589">
        <f t="shared" si="2"/>
        <v>50000</v>
      </c>
      <c r="R27" s="773"/>
      <c r="S27" s="768"/>
      <c r="T27" s="584"/>
      <c r="U27" s="584"/>
      <c r="V27" s="584"/>
      <c r="W27" s="769"/>
    </row>
    <row r="28" spans="1:23" s="770" customFormat="1" ht="20.45" hidden="1" customHeight="1">
      <c r="A28" s="750"/>
      <c r="B28" s="771">
        <v>41551</v>
      </c>
      <c r="C28" s="772" t="s">
        <v>569</v>
      </c>
      <c r="D28" s="755" t="s">
        <v>570</v>
      </c>
      <c r="E28" s="590" t="s">
        <v>573</v>
      </c>
      <c r="F28" s="564"/>
      <c r="G28" s="578"/>
      <c r="H28" s="579"/>
      <c r="I28" s="578"/>
      <c r="J28" s="580"/>
      <c r="K28" s="579"/>
      <c r="L28" s="581"/>
      <c r="M28" s="558"/>
      <c r="N28" s="559">
        <v>50000</v>
      </c>
      <c r="O28" s="558"/>
      <c r="P28" s="591"/>
      <c r="Q28" s="589">
        <f t="shared" si="2"/>
        <v>50000</v>
      </c>
      <c r="R28" s="773"/>
      <c r="S28" s="768"/>
      <c r="T28" s="584"/>
      <c r="U28" s="584"/>
      <c r="V28" s="584"/>
      <c r="W28" s="769"/>
    </row>
    <row r="29" spans="1:23" s="770" customFormat="1" ht="20.45" hidden="1" customHeight="1">
      <c r="A29" s="750"/>
      <c r="B29" s="771">
        <v>41551</v>
      </c>
      <c r="C29" s="772" t="s">
        <v>569</v>
      </c>
      <c r="D29" s="755" t="s">
        <v>570</v>
      </c>
      <c r="E29" s="590" t="s">
        <v>574</v>
      </c>
      <c r="F29" s="564"/>
      <c r="G29" s="578"/>
      <c r="H29" s="579"/>
      <c r="I29" s="578"/>
      <c r="J29" s="580"/>
      <c r="K29" s="579"/>
      <c r="L29" s="581"/>
      <c r="M29" s="558"/>
      <c r="N29" s="559">
        <v>50000</v>
      </c>
      <c r="O29" s="558"/>
      <c r="P29" s="591"/>
      <c r="Q29" s="589">
        <f t="shared" si="2"/>
        <v>50000</v>
      </c>
      <c r="R29" s="773"/>
      <c r="S29" s="768"/>
      <c r="T29" s="584"/>
      <c r="U29" s="584"/>
      <c r="V29" s="584"/>
      <c r="W29" s="769"/>
    </row>
    <row r="30" spans="1:23" s="770" customFormat="1" ht="20.45" hidden="1" customHeight="1">
      <c r="A30" s="750"/>
      <c r="B30" s="771">
        <v>41551</v>
      </c>
      <c r="C30" s="772" t="s">
        <v>556</v>
      </c>
      <c r="D30" s="755" t="s">
        <v>557</v>
      </c>
      <c r="E30" s="590" t="s">
        <v>575</v>
      </c>
      <c r="F30" s="564"/>
      <c r="G30" s="578"/>
      <c r="H30" s="579"/>
      <c r="I30" s="578"/>
      <c r="J30" s="580"/>
      <c r="K30" s="579">
        <v>5000</v>
      </c>
      <c r="L30" s="581"/>
      <c r="M30" s="558"/>
      <c r="N30" s="559"/>
      <c r="O30" s="558"/>
      <c r="P30" s="591"/>
      <c r="Q30" s="589">
        <f t="shared" si="2"/>
        <v>5000</v>
      </c>
      <c r="R30" s="773"/>
      <c r="S30" s="768"/>
      <c r="T30" s="584"/>
      <c r="U30" s="584"/>
      <c r="V30" s="584"/>
      <c r="W30" s="769"/>
    </row>
    <row r="31" spans="1:23" s="770" customFormat="1" ht="18.75" hidden="1" customHeight="1">
      <c r="A31" s="750"/>
      <c r="B31" s="771">
        <v>41551</v>
      </c>
      <c r="C31" s="772" t="s">
        <v>576</v>
      </c>
      <c r="D31" s="755" t="s">
        <v>577</v>
      </c>
      <c r="E31" s="590" t="s">
        <v>578</v>
      </c>
      <c r="F31" s="564"/>
      <c r="G31" s="578"/>
      <c r="H31" s="579"/>
      <c r="I31" s="578">
        <v>1000</v>
      </c>
      <c r="J31" s="580"/>
      <c r="K31" s="579"/>
      <c r="L31" s="581"/>
      <c r="M31" s="558"/>
      <c r="N31" s="559"/>
      <c r="O31" s="558"/>
      <c r="P31" s="591"/>
      <c r="Q31" s="589">
        <f t="shared" si="2"/>
        <v>1000</v>
      </c>
      <c r="R31" s="773"/>
      <c r="S31" s="768"/>
      <c r="T31" s="584"/>
      <c r="U31" s="584"/>
      <c r="V31" s="584"/>
      <c r="W31" s="769"/>
    </row>
    <row r="32" spans="1:23" s="770" customFormat="1" ht="22.5" hidden="1" customHeight="1">
      <c r="A32" s="750"/>
      <c r="B32" s="771">
        <v>41551</v>
      </c>
      <c r="C32" s="772" t="s">
        <v>576</v>
      </c>
      <c r="D32" s="755" t="s">
        <v>577</v>
      </c>
      <c r="E32" s="590" t="s">
        <v>579</v>
      </c>
      <c r="F32" s="564"/>
      <c r="G32" s="578"/>
      <c r="H32" s="579"/>
      <c r="I32" s="578">
        <v>1000</v>
      </c>
      <c r="J32" s="580"/>
      <c r="K32" s="579"/>
      <c r="L32" s="581"/>
      <c r="M32" s="558"/>
      <c r="N32" s="559"/>
      <c r="O32" s="558"/>
      <c r="P32" s="591"/>
      <c r="Q32" s="589">
        <f t="shared" si="2"/>
        <v>1000</v>
      </c>
      <c r="R32" s="773"/>
      <c r="S32" s="768"/>
      <c r="T32" s="584"/>
      <c r="U32" s="584"/>
      <c r="V32" s="584"/>
      <c r="W32" s="769"/>
    </row>
    <row r="33" spans="1:37" s="770" customFormat="1" ht="20.25" hidden="1" customHeight="1">
      <c r="A33" s="750"/>
      <c r="B33" s="771">
        <v>41551</v>
      </c>
      <c r="C33" s="772" t="s">
        <v>580</v>
      </c>
      <c r="D33" s="755" t="s">
        <v>581</v>
      </c>
      <c r="E33" s="590" t="s">
        <v>582</v>
      </c>
      <c r="F33" s="564"/>
      <c r="G33" s="578"/>
      <c r="H33" s="579"/>
      <c r="I33" s="578">
        <v>1000</v>
      </c>
      <c r="J33" s="580"/>
      <c r="K33" s="579"/>
      <c r="L33" s="581"/>
      <c r="M33" s="558"/>
      <c r="N33" s="559"/>
      <c r="O33" s="558"/>
      <c r="P33" s="591"/>
      <c r="Q33" s="589">
        <f t="shared" si="2"/>
        <v>1000</v>
      </c>
      <c r="R33" s="773"/>
      <c r="S33" s="768"/>
      <c r="T33" s="584"/>
      <c r="U33" s="584"/>
      <c r="V33" s="584"/>
      <c r="W33" s="769"/>
    </row>
    <row r="34" spans="1:37" s="770" customFormat="1" ht="20.25" hidden="1" customHeight="1">
      <c r="A34" s="750"/>
      <c r="B34" s="771">
        <v>41551</v>
      </c>
      <c r="C34" s="772" t="s">
        <v>580</v>
      </c>
      <c r="D34" s="755" t="s">
        <v>581</v>
      </c>
      <c r="E34" s="590" t="s">
        <v>583</v>
      </c>
      <c r="F34" s="564"/>
      <c r="G34" s="578"/>
      <c r="H34" s="579"/>
      <c r="I34" s="578">
        <v>1000</v>
      </c>
      <c r="J34" s="580"/>
      <c r="K34" s="579"/>
      <c r="L34" s="581"/>
      <c r="M34" s="558"/>
      <c r="N34" s="559"/>
      <c r="O34" s="558"/>
      <c r="P34" s="591"/>
      <c r="Q34" s="589">
        <f t="shared" si="2"/>
        <v>1000</v>
      </c>
      <c r="R34" s="773"/>
      <c r="S34" s="768"/>
      <c r="T34" s="584"/>
      <c r="U34" s="584"/>
      <c r="V34" s="584"/>
      <c r="W34" s="769"/>
    </row>
    <row r="35" spans="1:37" s="770" customFormat="1" ht="20.25" hidden="1" customHeight="1">
      <c r="A35" s="750"/>
      <c r="B35" s="771">
        <v>41551</v>
      </c>
      <c r="C35" s="772" t="s">
        <v>576</v>
      </c>
      <c r="D35" s="755" t="s">
        <v>577</v>
      </c>
      <c r="E35" s="590" t="s">
        <v>584</v>
      </c>
      <c r="F35" s="564"/>
      <c r="G35" s="578"/>
      <c r="H35" s="579">
        <v>500</v>
      </c>
      <c r="I35" s="578"/>
      <c r="J35" s="580"/>
      <c r="K35" s="579"/>
      <c r="L35" s="581"/>
      <c r="M35" s="558"/>
      <c r="N35" s="559"/>
      <c r="O35" s="558"/>
      <c r="P35" s="591"/>
      <c r="Q35" s="589">
        <f t="shared" si="2"/>
        <v>500</v>
      </c>
      <c r="R35" s="773"/>
      <c r="S35" s="768"/>
      <c r="T35" s="584"/>
      <c r="U35" s="584"/>
      <c r="V35" s="584"/>
      <c r="W35" s="769"/>
    </row>
    <row r="36" spans="1:37" s="748" customFormat="1" ht="18.75" hidden="1" customHeight="1" thickBot="1">
      <c r="A36" s="741"/>
      <c r="B36" s="771"/>
      <c r="C36" s="777"/>
      <c r="D36" s="778"/>
      <c r="E36" s="585"/>
      <c r="F36" s="564"/>
      <c r="G36" s="559"/>
      <c r="H36" s="559"/>
      <c r="I36" s="559"/>
      <c r="J36" s="559"/>
      <c r="K36" s="559"/>
      <c r="L36" s="559"/>
      <c r="M36" s="559"/>
      <c r="N36" s="559"/>
      <c r="O36" s="586"/>
      <c r="P36" s="594"/>
      <c r="Q36" s="589">
        <f t="shared" si="2"/>
        <v>0</v>
      </c>
      <c r="R36" s="779"/>
      <c r="S36" s="746"/>
      <c r="T36" s="563"/>
      <c r="U36" s="563"/>
      <c r="V36" s="563"/>
      <c r="W36" s="747"/>
    </row>
    <row r="37" spans="1:37" s="776" customFormat="1" ht="22.5" hidden="1" customHeight="1" thickBot="1">
      <c r="A37" s="774">
        <v>3</v>
      </c>
      <c r="B37" s="758">
        <f>B15</f>
        <v>41551</v>
      </c>
      <c r="C37" s="759" t="s">
        <v>352</v>
      </c>
      <c r="D37" s="760"/>
      <c r="E37" s="570"/>
      <c r="F37" s="571"/>
      <c r="G37" s="592">
        <f t="shared" ref="G37:P37" si="4">SUM(G14:G36)</f>
        <v>0</v>
      </c>
      <c r="H37" s="592">
        <f t="shared" si="4"/>
        <v>500</v>
      </c>
      <c r="I37" s="592">
        <f t="shared" si="4"/>
        <v>4000</v>
      </c>
      <c r="J37" s="592">
        <f t="shared" si="4"/>
        <v>0</v>
      </c>
      <c r="K37" s="592">
        <f t="shared" si="4"/>
        <v>5000</v>
      </c>
      <c r="L37" s="592">
        <f t="shared" si="4"/>
        <v>0</v>
      </c>
      <c r="M37" s="592">
        <f t="shared" si="4"/>
        <v>0</v>
      </c>
      <c r="N37" s="592">
        <f t="shared" si="4"/>
        <v>750000</v>
      </c>
      <c r="O37" s="592">
        <f t="shared" si="4"/>
        <v>0</v>
      </c>
      <c r="P37" s="592">
        <f t="shared" si="4"/>
        <v>0</v>
      </c>
      <c r="Q37" s="574">
        <f>SUM(G37:P37)</f>
        <v>759500</v>
      </c>
      <c r="R37" s="761">
        <f>SUM(Q14:Q36)</f>
        <v>759500</v>
      </c>
      <c r="S37" s="768" t="s">
        <v>353</v>
      </c>
      <c r="T37" s="593"/>
      <c r="U37" s="593"/>
      <c r="V37" s="593"/>
      <c r="W37" s="775">
        <f>SUM(Q37)</f>
        <v>759500</v>
      </c>
      <c r="X37" s="776">
        <v>222</v>
      </c>
    </row>
    <row r="38" spans="1:37" s="770" customFormat="1" ht="20.45" hidden="1" customHeight="1">
      <c r="A38" s="750"/>
      <c r="B38" s="749"/>
      <c r="C38" s="767"/>
      <c r="D38" s="751"/>
      <c r="E38" s="577"/>
      <c r="F38" s="564"/>
      <c r="G38" s="578"/>
      <c r="H38" s="579"/>
      <c r="I38" s="578"/>
      <c r="J38" s="580"/>
      <c r="K38" s="579"/>
      <c r="L38" s="581"/>
      <c r="M38" s="578"/>
      <c r="N38" s="579"/>
      <c r="O38" s="578"/>
      <c r="P38" s="582"/>
      <c r="Q38" s="583"/>
      <c r="R38" s="752"/>
      <c r="S38" s="768"/>
      <c r="T38" s="584"/>
      <c r="U38" s="584"/>
      <c r="V38" s="584"/>
      <c r="W38" s="769"/>
    </row>
    <row r="39" spans="1:37" s="770" customFormat="1" ht="20.45" hidden="1" customHeight="1">
      <c r="A39" s="750"/>
      <c r="B39" s="749">
        <v>41552</v>
      </c>
      <c r="C39" s="750" t="s">
        <v>585</v>
      </c>
      <c r="D39" s="751">
        <v>149288</v>
      </c>
      <c r="E39" s="577">
        <v>901138</v>
      </c>
      <c r="F39" s="564"/>
      <c r="G39" s="578"/>
      <c r="H39" s="579"/>
      <c r="I39" s="578">
        <v>1000</v>
      </c>
      <c r="J39" s="580"/>
      <c r="K39" s="579"/>
      <c r="L39" s="581"/>
      <c r="M39" s="578"/>
      <c r="N39" s="579"/>
      <c r="O39" s="578"/>
      <c r="P39" s="588"/>
      <c r="Q39" s="583">
        <f t="shared" ref="Q39:Q41" si="5">SUM(G39:O39)</f>
        <v>1000</v>
      </c>
      <c r="R39" s="752"/>
      <c r="S39" s="768"/>
      <c r="T39" s="584"/>
      <c r="U39" s="584"/>
      <c r="V39" s="584"/>
      <c r="W39" s="769"/>
    </row>
    <row r="40" spans="1:37" s="782" customFormat="1" ht="20.45" hidden="1" customHeight="1">
      <c r="A40" s="772"/>
      <c r="B40" s="749">
        <v>41552</v>
      </c>
      <c r="C40" s="750" t="s">
        <v>586</v>
      </c>
      <c r="D40" s="751">
        <v>2650614</v>
      </c>
      <c r="E40" s="585">
        <v>900216</v>
      </c>
      <c r="F40" s="564"/>
      <c r="G40" s="558"/>
      <c r="H40" s="559">
        <v>500</v>
      </c>
      <c r="I40" s="558"/>
      <c r="J40" s="586"/>
      <c r="K40" s="559"/>
      <c r="L40" s="587"/>
      <c r="M40" s="558"/>
      <c r="N40" s="559"/>
      <c r="O40" s="558"/>
      <c r="P40" s="591"/>
      <c r="Q40" s="583">
        <f t="shared" si="5"/>
        <v>500</v>
      </c>
      <c r="R40" s="773"/>
      <c r="S40" s="780"/>
      <c r="T40" s="595"/>
      <c r="U40" s="595"/>
      <c r="V40" s="595"/>
      <c r="W40" s="781"/>
    </row>
    <row r="41" spans="1:37" s="748" customFormat="1" ht="18.75" hidden="1" customHeight="1" thickBot="1">
      <c r="A41" s="741"/>
      <c r="B41" s="771"/>
      <c r="C41" s="777"/>
      <c r="D41" s="778"/>
      <c r="E41" s="585"/>
      <c r="F41" s="564"/>
      <c r="G41" s="559"/>
      <c r="H41" s="559"/>
      <c r="I41" s="559"/>
      <c r="J41" s="559"/>
      <c r="K41" s="559"/>
      <c r="L41" s="559"/>
      <c r="M41" s="559"/>
      <c r="N41" s="559"/>
      <c r="O41" s="586"/>
      <c r="P41" s="594"/>
      <c r="Q41" s="583">
        <f t="shared" si="5"/>
        <v>0</v>
      </c>
      <c r="R41" s="745"/>
      <c r="S41" s="746"/>
      <c r="T41" s="563"/>
      <c r="U41" s="563"/>
      <c r="V41" s="563"/>
      <c r="W41" s="747"/>
    </row>
    <row r="42" spans="1:37" s="776" customFormat="1" ht="22.5" hidden="1" customHeight="1" thickBot="1">
      <c r="A42" s="774">
        <v>4</v>
      </c>
      <c r="B42" s="758">
        <f>B39</f>
        <v>41552</v>
      </c>
      <c r="C42" s="759" t="s">
        <v>352</v>
      </c>
      <c r="D42" s="760"/>
      <c r="E42" s="570"/>
      <c r="F42" s="571"/>
      <c r="G42" s="592">
        <f t="shared" ref="G42:P42" si="6">SUM(G38:G41)</f>
        <v>0</v>
      </c>
      <c r="H42" s="592">
        <f t="shared" si="6"/>
        <v>500</v>
      </c>
      <c r="I42" s="592">
        <f t="shared" si="6"/>
        <v>1000</v>
      </c>
      <c r="J42" s="592">
        <f t="shared" si="6"/>
        <v>0</v>
      </c>
      <c r="K42" s="592">
        <f t="shared" si="6"/>
        <v>0</v>
      </c>
      <c r="L42" s="592">
        <f t="shared" si="6"/>
        <v>0</v>
      </c>
      <c r="M42" s="592">
        <f t="shared" si="6"/>
        <v>0</v>
      </c>
      <c r="N42" s="592">
        <f t="shared" si="6"/>
        <v>0</v>
      </c>
      <c r="O42" s="592">
        <f t="shared" si="6"/>
        <v>0</v>
      </c>
      <c r="P42" s="592">
        <f t="shared" si="6"/>
        <v>0</v>
      </c>
      <c r="Q42" s="574">
        <f>SUM(G42:P42)</f>
        <v>1500</v>
      </c>
      <c r="R42" s="761">
        <f>SUM(Q38:Q41)</f>
        <v>1500</v>
      </c>
      <c r="S42" s="768" t="s">
        <v>353</v>
      </c>
      <c r="T42" s="593"/>
      <c r="U42" s="593"/>
      <c r="V42" s="593"/>
      <c r="W42" s="775">
        <f>SUM(Q42)</f>
        <v>1500</v>
      </c>
      <c r="X42" s="776">
        <v>2</v>
      </c>
    </row>
    <row r="43" spans="1:37" s="784" customFormat="1" ht="20.45" hidden="1" customHeight="1">
      <c r="A43" s="750"/>
      <c r="B43" s="749"/>
      <c r="C43" s="767"/>
      <c r="D43" s="751"/>
      <c r="E43" s="577"/>
      <c r="F43" s="564"/>
      <c r="G43" s="579"/>
      <c r="H43" s="579"/>
      <c r="I43" s="579"/>
      <c r="J43" s="579"/>
      <c r="K43" s="579"/>
      <c r="L43" s="579"/>
      <c r="M43" s="579"/>
      <c r="N43" s="579"/>
      <c r="O43" s="580"/>
      <c r="P43" s="597"/>
      <c r="Q43" s="583"/>
      <c r="R43" s="752"/>
      <c r="S43" s="783"/>
      <c r="T43" s="598"/>
      <c r="U43" s="598"/>
      <c r="V43" s="598"/>
      <c r="W43" s="769"/>
    </row>
    <row r="44" spans="1:37" s="784" customFormat="1" ht="20.45" hidden="1" customHeight="1">
      <c r="A44" s="750"/>
      <c r="B44" s="771">
        <v>41555</v>
      </c>
      <c r="C44" s="772" t="s">
        <v>587</v>
      </c>
      <c r="D44" s="755">
        <v>3134196</v>
      </c>
      <c r="E44" s="585" t="s">
        <v>588</v>
      </c>
      <c r="F44" s="564"/>
      <c r="G44" s="578"/>
      <c r="H44" s="579"/>
      <c r="I44" s="578">
        <v>1000</v>
      </c>
      <c r="J44" s="580"/>
      <c r="K44" s="579"/>
      <c r="L44" s="581"/>
      <c r="M44" s="578"/>
      <c r="N44" s="579"/>
      <c r="O44" s="578"/>
      <c r="P44" s="599"/>
      <c r="Q44" s="600">
        <f t="shared" ref="Q44" si="7">SUM(G44:P44)</f>
        <v>1000</v>
      </c>
      <c r="R44" s="752"/>
      <c r="S44" s="783"/>
      <c r="T44" s="598"/>
      <c r="U44" s="598"/>
      <c r="V44" s="598"/>
      <c r="W44" s="769"/>
    </row>
    <row r="45" spans="1:37" s="787" customFormat="1" ht="18.75" hidden="1" customHeight="1" thickBot="1">
      <c r="A45" s="772"/>
      <c r="B45" s="771"/>
      <c r="C45" s="785"/>
      <c r="D45" s="601"/>
      <c r="E45" s="602"/>
      <c r="F45" s="564"/>
      <c r="G45" s="603"/>
      <c r="H45" s="560"/>
      <c r="I45" s="603"/>
      <c r="J45" s="604"/>
      <c r="K45" s="560"/>
      <c r="L45" s="605"/>
      <c r="M45" s="603"/>
      <c r="N45" s="560"/>
      <c r="O45" s="603"/>
      <c r="P45" s="606"/>
      <c r="Q45" s="600"/>
      <c r="R45" s="786"/>
      <c r="S45" s="783"/>
      <c r="T45" s="598"/>
      <c r="U45" s="598"/>
      <c r="V45" s="598"/>
      <c r="W45" s="769"/>
    </row>
    <row r="46" spans="1:37" s="766" customFormat="1" ht="22.5" hidden="1" customHeight="1" thickBot="1">
      <c r="A46" s="757">
        <v>5</v>
      </c>
      <c r="B46" s="758">
        <f>B44</f>
        <v>41555</v>
      </c>
      <c r="C46" s="759" t="s">
        <v>352</v>
      </c>
      <c r="D46" s="760"/>
      <c r="E46" s="570"/>
      <c r="F46" s="571"/>
      <c r="G46" s="592">
        <f t="shared" ref="G46:O46" si="8">SUM(G44:G44)</f>
        <v>0</v>
      </c>
      <c r="H46" s="592">
        <f t="shared" si="8"/>
        <v>0</v>
      </c>
      <c r="I46" s="592">
        <f t="shared" si="8"/>
        <v>1000</v>
      </c>
      <c r="J46" s="592">
        <f t="shared" si="8"/>
        <v>0</v>
      </c>
      <c r="K46" s="592">
        <f t="shared" si="8"/>
        <v>0</v>
      </c>
      <c r="L46" s="592">
        <f t="shared" si="8"/>
        <v>0</v>
      </c>
      <c r="M46" s="592">
        <f t="shared" si="8"/>
        <v>0</v>
      </c>
      <c r="N46" s="592">
        <f t="shared" si="8"/>
        <v>0</v>
      </c>
      <c r="O46" s="592">
        <f t="shared" si="8"/>
        <v>0</v>
      </c>
      <c r="P46" s="596">
        <f>SUM(P43:P45)</f>
        <v>0</v>
      </c>
      <c r="Q46" s="574">
        <f>SUM(G46:P46)</f>
        <v>1000</v>
      </c>
      <c r="R46" s="761">
        <f>SUM(Q43:Q45)</f>
        <v>1000</v>
      </c>
      <c r="S46" s="762" t="s">
        <v>353</v>
      </c>
      <c r="T46" s="576"/>
      <c r="U46" s="576"/>
      <c r="V46" s="576"/>
      <c r="W46" s="763">
        <f>SUM(Q46)</f>
        <v>1000</v>
      </c>
      <c r="X46" s="764"/>
      <c r="Y46" s="764"/>
      <c r="Z46" s="764"/>
      <c r="AA46" s="764"/>
      <c r="AB46" s="764"/>
      <c r="AC46" s="764"/>
      <c r="AD46" s="764"/>
      <c r="AE46" s="764"/>
      <c r="AF46" s="764"/>
      <c r="AG46" s="764"/>
      <c r="AH46" s="764"/>
      <c r="AI46" s="764"/>
      <c r="AJ46" s="764"/>
      <c r="AK46" s="765"/>
    </row>
    <row r="47" spans="1:37" s="791" customFormat="1" ht="20.45" hidden="1" customHeight="1">
      <c r="A47" s="788"/>
      <c r="B47" s="749"/>
      <c r="C47" s="767"/>
      <c r="D47" s="751"/>
      <c r="E47" s="577"/>
      <c r="F47" s="607"/>
      <c r="G47" s="578"/>
      <c r="H47" s="579"/>
      <c r="I47" s="578"/>
      <c r="J47" s="580"/>
      <c r="K47" s="579"/>
      <c r="L47" s="581"/>
      <c r="M47" s="578"/>
      <c r="N47" s="579"/>
      <c r="O47" s="578"/>
      <c r="P47" s="608"/>
      <c r="Q47" s="600"/>
      <c r="R47" s="752"/>
      <c r="S47" s="762"/>
      <c r="T47" s="575"/>
      <c r="U47" s="575"/>
      <c r="V47" s="575"/>
      <c r="W47" s="747"/>
      <c r="X47" s="789"/>
      <c r="Y47" s="789"/>
      <c r="Z47" s="789"/>
      <c r="AA47" s="789"/>
      <c r="AB47" s="789"/>
      <c r="AC47" s="789"/>
      <c r="AD47" s="789"/>
      <c r="AE47" s="789"/>
      <c r="AF47" s="789"/>
      <c r="AG47" s="789"/>
      <c r="AH47" s="789"/>
      <c r="AI47" s="789"/>
      <c r="AJ47" s="789"/>
      <c r="AK47" s="790"/>
    </row>
    <row r="48" spans="1:37" s="791" customFormat="1" ht="20.45" hidden="1" customHeight="1">
      <c r="A48" s="788"/>
      <c r="B48" s="771">
        <v>41558</v>
      </c>
      <c r="C48" s="772" t="s">
        <v>589</v>
      </c>
      <c r="D48" s="755">
        <v>1109624</v>
      </c>
      <c r="E48" s="585" t="s">
        <v>590</v>
      </c>
      <c r="F48" s="607"/>
      <c r="G48" s="578"/>
      <c r="H48" s="579"/>
      <c r="I48" s="578">
        <v>1000</v>
      </c>
      <c r="J48" s="580"/>
      <c r="K48" s="579"/>
      <c r="L48" s="581"/>
      <c r="M48" s="578"/>
      <c r="N48" s="579"/>
      <c r="O48" s="578"/>
      <c r="P48" s="579"/>
      <c r="Q48" s="600">
        <f>SUM(G48:P48)</f>
        <v>1000</v>
      </c>
      <c r="R48" s="752"/>
      <c r="S48" s="762"/>
      <c r="T48" s="575"/>
      <c r="U48" s="575"/>
      <c r="V48" s="575"/>
      <c r="W48" s="747"/>
      <c r="X48" s="789"/>
      <c r="Y48" s="789"/>
      <c r="Z48" s="789"/>
      <c r="AA48" s="789"/>
      <c r="AB48" s="789"/>
      <c r="AC48" s="789"/>
      <c r="AD48" s="789"/>
      <c r="AE48" s="789"/>
      <c r="AF48" s="789"/>
      <c r="AG48" s="789"/>
      <c r="AH48" s="789"/>
      <c r="AI48" s="789"/>
      <c r="AJ48" s="789"/>
      <c r="AK48" s="790"/>
    </row>
    <row r="49" spans="1:37" s="791" customFormat="1" ht="20.45" hidden="1" customHeight="1">
      <c r="A49" s="788"/>
      <c r="B49" s="771">
        <v>41558</v>
      </c>
      <c r="C49" s="772" t="s">
        <v>589</v>
      </c>
      <c r="D49" s="755">
        <v>1109624</v>
      </c>
      <c r="E49" s="585" t="s">
        <v>591</v>
      </c>
      <c r="F49" s="607"/>
      <c r="G49" s="578"/>
      <c r="H49" s="579"/>
      <c r="I49" s="578">
        <v>1000</v>
      </c>
      <c r="J49" s="580"/>
      <c r="K49" s="579"/>
      <c r="L49" s="581"/>
      <c r="M49" s="578"/>
      <c r="N49" s="579"/>
      <c r="O49" s="578"/>
      <c r="P49" s="579"/>
      <c r="Q49" s="600">
        <f t="shared" ref="Q49:Q53" si="9">SUM(G49:P49)</f>
        <v>1000</v>
      </c>
      <c r="R49" s="752"/>
      <c r="S49" s="762"/>
      <c r="T49" s="575"/>
      <c r="U49" s="575"/>
      <c r="V49" s="575"/>
      <c r="W49" s="747"/>
      <c r="X49" s="789"/>
      <c r="Y49" s="789"/>
      <c r="Z49" s="789"/>
      <c r="AA49" s="789"/>
      <c r="AB49" s="789"/>
      <c r="AC49" s="789"/>
      <c r="AD49" s="789"/>
      <c r="AE49" s="789"/>
      <c r="AF49" s="789"/>
      <c r="AG49" s="789"/>
      <c r="AH49" s="789"/>
      <c r="AI49" s="789"/>
      <c r="AJ49" s="789"/>
      <c r="AK49" s="790"/>
    </row>
    <row r="50" spans="1:37" s="791" customFormat="1" ht="20.45" hidden="1" customHeight="1">
      <c r="A50" s="788"/>
      <c r="B50" s="771">
        <v>41558</v>
      </c>
      <c r="C50" s="772" t="s">
        <v>589</v>
      </c>
      <c r="D50" s="755">
        <v>1109624</v>
      </c>
      <c r="E50" s="585" t="s">
        <v>592</v>
      </c>
      <c r="F50" s="607"/>
      <c r="G50" s="578"/>
      <c r="H50" s="579"/>
      <c r="I50" s="578">
        <v>1000</v>
      </c>
      <c r="J50" s="580"/>
      <c r="K50" s="579"/>
      <c r="L50" s="581"/>
      <c r="M50" s="578"/>
      <c r="N50" s="579"/>
      <c r="O50" s="578"/>
      <c r="P50" s="579"/>
      <c r="Q50" s="600">
        <f t="shared" si="9"/>
        <v>1000</v>
      </c>
      <c r="R50" s="752"/>
      <c r="S50" s="762"/>
      <c r="T50" s="575"/>
      <c r="U50" s="575"/>
      <c r="V50" s="575"/>
      <c r="W50" s="747"/>
      <c r="X50" s="789"/>
      <c r="Y50" s="789"/>
      <c r="Z50" s="789"/>
      <c r="AA50" s="789"/>
      <c r="AB50" s="789"/>
      <c r="AC50" s="789"/>
      <c r="AD50" s="789"/>
      <c r="AE50" s="789"/>
      <c r="AF50" s="789"/>
      <c r="AG50" s="789"/>
      <c r="AH50" s="789"/>
      <c r="AI50" s="789"/>
      <c r="AJ50" s="789"/>
      <c r="AK50" s="790"/>
    </row>
    <row r="51" spans="1:37" s="791" customFormat="1" ht="20.45" hidden="1" customHeight="1">
      <c r="A51" s="788"/>
      <c r="B51" s="771">
        <v>41558</v>
      </c>
      <c r="C51" s="772" t="s">
        <v>593</v>
      </c>
      <c r="D51" s="755">
        <v>321052</v>
      </c>
      <c r="E51" s="585" t="s">
        <v>594</v>
      </c>
      <c r="F51" s="607"/>
      <c r="G51" s="578"/>
      <c r="H51" s="579"/>
      <c r="I51" s="578">
        <v>1000</v>
      </c>
      <c r="J51" s="580"/>
      <c r="K51" s="579"/>
      <c r="L51" s="581"/>
      <c r="M51" s="578"/>
      <c r="N51" s="579"/>
      <c r="O51" s="578"/>
      <c r="P51" s="579"/>
      <c r="Q51" s="600">
        <f t="shared" si="9"/>
        <v>1000</v>
      </c>
      <c r="R51" s="752"/>
      <c r="S51" s="762"/>
      <c r="T51" s="575"/>
      <c r="U51" s="575"/>
      <c r="V51" s="575"/>
      <c r="W51" s="747"/>
      <c r="X51" s="789"/>
      <c r="Y51" s="789"/>
      <c r="Z51" s="789"/>
      <c r="AA51" s="789"/>
      <c r="AB51" s="789"/>
      <c r="AC51" s="789"/>
      <c r="AD51" s="789"/>
      <c r="AE51" s="789"/>
      <c r="AF51" s="789"/>
      <c r="AG51" s="789"/>
      <c r="AH51" s="789"/>
      <c r="AI51" s="789"/>
      <c r="AJ51" s="789"/>
      <c r="AK51" s="790"/>
    </row>
    <row r="52" spans="1:37" s="791" customFormat="1" ht="20.45" hidden="1" customHeight="1">
      <c r="A52" s="788"/>
      <c r="B52" s="771">
        <v>41558</v>
      </c>
      <c r="C52" s="772" t="s">
        <v>593</v>
      </c>
      <c r="D52" s="755">
        <v>321052</v>
      </c>
      <c r="E52" s="585" t="s">
        <v>595</v>
      </c>
      <c r="F52" s="607"/>
      <c r="G52" s="578"/>
      <c r="H52" s="579"/>
      <c r="I52" s="578">
        <v>1000</v>
      </c>
      <c r="J52" s="580"/>
      <c r="K52" s="579"/>
      <c r="L52" s="581"/>
      <c r="M52" s="578"/>
      <c r="N52" s="579"/>
      <c r="O52" s="578"/>
      <c r="P52" s="579"/>
      <c r="Q52" s="600">
        <f t="shared" si="9"/>
        <v>1000</v>
      </c>
      <c r="R52" s="752"/>
      <c r="S52" s="762"/>
      <c r="T52" s="575"/>
      <c r="U52" s="575"/>
      <c r="V52" s="575"/>
      <c r="W52" s="747"/>
      <c r="X52" s="789"/>
      <c r="Y52" s="789"/>
      <c r="Z52" s="789"/>
      <c r="AA52" s="789"/>
      <c r="AB52" s="789"/>
      <c r="AC52" s="789"/>
      <c r="AD52" s="789"/>
      <c r="AE52" s="789"/>
      <c r="AF52" s="789"/>
      <c r="AG52" s="789"/>
      <c r="AH52" s="789"/>
      <c r="AI52" s="789"/>
      <c r="AJ52" s="789"/>
      <c r="AK52" s="790"/>
    </row>
    <row r="53" spans="1:37" s="796" customFormat="1" ht="20.45" hidden="1" customHeight="1">
      <c r="A53" s="741"/>
      <c r="B53" s="771">
        <v>41558</v>
      </c>
      <c r="C53" s="772" t="s">
        <v>593</v>
      </c>
      <c r="D53" s="755">
        <v>321052</v>
      </c>
      <c r="E53" s="585" t="s">
        <v>596</v>
      </c>
      <c r="F53" s="564"/>
      <c r="G53" s="558"/>
      <c r="H53" s="559"/>
      <c r="I53" s="578">
        <v>1000</v>
      </c>
      <c r="J53" s="586"/>
      <c r="K53" s="559"/>
      <c r="L53" s="587"/>
      <c r="M53" s="558"/>
      <c r="N53" s="559"/>
      <c r="O53" s="558"/>
      <c r="P53" s="559"/>
      <c r="Q53" s="600">
        <f t="shared" si="9"/>
        <v>1000</v>
      </c>
      <c r="R53" s="773"/>
      <c r="S53" s="792"/>
      <c r="T53" s="793"/>
      <c r="U53" s="793"/>
      <c r="V53" s="793"/>
      <c r="W53" s="747"/>
      <c r="X53" s="794"/>
      <c r="Y53" s="794"/>
      <c r="Z53" s="794"/>
      <c r="AA53" s="794"/>
      <c r="AB53" s="794"/>
      <c r="AC53" s="794"/>
      <c r="AD53" s="794"/>
      <c r="AE53" s="794"/>
      <c r="AF53" s="794"/>
      <c r="AG53" s="794"/>
      <c r="AH53" s="794"/>
      <c r="AI53" s="794"/>
      <c r="AJ53" s="794"/>
      <c r="AK53" s="795"/>
    </row>
    <row r="54" spans="1:37" s="796" customFormat="1" ht="18.75" hidden="1" customHeight="1" thickBot="1">
      <c r="A54" s="741"/>
      <c r="B54" s="771"/>
      <c r="C54" s="797"/>
      <c r="D54" s="778"/>
      <c r="E54" s="798"/>
      <c r="F54" s="799"/>
      <c r="G54" s="603"/>
      <c r="H54" s="560"/>
      <c r="I54" s="603"/>
      <c r="J54" s="604"/>
      <c r="K54" s="560"/>
      <c r="L54" s="605"/>
      <c r="M54" s="603"/>
      <c r="N54" s="560"/>
      <c r="O54" s="603"/>
      <c r="P54" s="609"/>
      <c r="Q54" s="600"/>
      <c r="R54" s="800"/>
      <c r="S54" s="762"/>
      <c r="T54" s="575"/>
      <c r="U54" s="575"/>
      <c r="V54" s="575"/>
      <c r="W54" s="747"/>
      <c r="X54" s="794"/>
      <c r="Y54" s="794"/>
      <c r="Z54" s="794"/>
      <c r="AA54" s="794"/>
      <c r="AB54" s="794"/>
      <c r="AC54" s="794"/>
      <c r="AD54" s="794"/>
      <c r="AE54" s="794"/>
      <c r="AF54" s="794"/>
      <c r="AG54" s="794"/>
      <c r="AH54" s="794"/>
      <c r="AI54" s="794"/>
      <c r="AJ54" s="794"/>
      <c r="AK54" s="795"/>
    </row>
    <row r="55" spans="1:37" s="803" customFormat="1" ht="22.5" hidden="1" customHeight="1" thickBot="1">
      <c r="A55" s="720">
        <v>6</v>
      </c>
      <c r="B55" s="758">
        <f>B48</f>
        <v>41558</v>
      </c>
      <c r="C55" s="759" t="s">
        <v>352</v>
      </c>
      <c r="D55" s="760"/>
      <c r="E55" s="570"/>
      <c r="F55" s="571"/>
      <c r="G55" s="592">
        <f t="shared" ref="G55:O55" si="10">SUM(G47:G53)</f>
        <v>0</v>
      </c>
      <c r="H55" s="592">
        <f t="shared" si="10"/>
        <v>0</v>
      </c>
      <c r="I55" s="592">
        <f t="shared" si="10"/>
        <v>6000</v>
      </c>
      <c r="J55" s="592">
        <f t="shared" si="10"/>
        <v>0</v>
      </c>
      <c r="K55" s="592">
        <f t="shared" si="10"/>
        <v>0</v>
      </c>
      <c r="L55" s="592">
        <f t="shared" si="10"/>
        <v>0</v>
      </c>
      <c r="M55" s="592">
        <f t="shared" si="10"/>
        <v>0</v>
      </c>
      <c r="N55" s="592">
        <f t="shared" si="10"/>
        <v>0</v>
      </c>
      <c r="O55" s="592">
        <f t="shared" si="10"/>
        <v>0</v>
      </c>
      <c r="P55" s="596">
        <f>SUM(P47:P54)</f>
        <v>0</v>
      </c>
      <c r="Q55" s="574">
        <f>SUM(G55:P55)</f>
        <v>6000</v>
      </c>
      <c r="R55" s="761">
        <f>SUM(Q47:Q54)</f>
        <v>6000</v>
      </c>
      <c r="S55" s="762" t="s">
        <v>353</v>
      </c>
      <c r="T55" s="576"/>
      <c r="U55" s="576"/>
      <c r="V55" s="576"/>
      <c r="W55" s="763">
        <f>SUM(Q55)</f>
        <v>6000</v>
      </c>
      <c r="X55" s="801"/>
      <c r="Y55" s="801"/>
      <c r="Z55" s="801"/>
      <c r="AA55" s="801"/>
      <c r="AB55" s="801"/>
      <c r="AC55" s="801"/>
      <c r="AD55" s="801"/>
      <c r="AE55" s="801"/>
      <c r="AF55" s="801"/>
      <c r="AG55" s="801"/>
      <c r="AH55" s="801"/>
      <c r="AI55" s="801"/>
      <c r="AJ55" s="801"/>
      <c r="AK55" s="802"/>
    </row>
    <row r="56" spans="1:37" s="796" customFormat="1" ht="18.75" hidden="1" customHeight="1">
      <c r="A56" s="741"/>
      <c r="B56" s="804"/>
      <c r="C56" s="797"/>
      <c r="D56" s="778"/>
      <c r="E56" s="798"/>
      <c r="F56" s="799"/>
      <c r="G56" s="603"/>
      <c r="H56" s="560"/>
      <c r="I56" s="603"/>
      <c r="J56" s="604"/>
      <c r="K56" s="560"/>
      <c r="L56" s="605"/>
      <c r="M56" s="603"/>
      <c r="N56" s="560"/>
      <c r="O56" s="603"/>
      <c r="P56" s="610"/>
      <c r="Q56" s="611"/>
      <c r="R56" s="800"/>
      <c r="S56" s="762"/>
      <c r="T56" s="575"/>
      <c r="U56" s="575"/>
      <c r="V56" s="575"/>
      <c r="W56" s="747"/>
      <c r="X56" s="794"/>
      <c r="Y56" s="794"/>
      <c r="Z56" s="794"/>
      <c r="AA56" s="794"/>
      <c r="AB56" s="794"/>
      <c r="AC56" s="794"/>
      <c r="AD56" s="794"/>
      <c r="AE56" s="794"/>
      <c r="AF56" s="794"/>
      <c r="AG56" s="794"/>
      <c r="AH56" s="794"/>
      <c r="AI56" s="794"/>
      <c r="AJ56" s="794"/>
      <c r="AK56" s="795"/>
    </row>
    <row r="57" spans="1:37" s="796" customFormat="1" ht="18.75" hidden="1" customHeight="1">
      <c r="A57" s="741"/>
      <c r="B57" s="804">
        <v>41560</v>
      </c>
      <c r="C57" s="797" t="s">
        <v>597</v>
      </c>
      <c r="D57" s="778" t="s">
        <v>598</v>
      </c>
      <c r="E57" s="798" t="s">
        <v>599</v>
      </c>
      <c r="F57" s="799"/>
      <c r="G57" s="603"/>
      <c r="H57" s="560"/>
      <c r="I57" s="603"/>
      <c r="J57" s="604"/>
      <c r="K57" s="560"/>
      <c r="L57" s="605"/>
      <c r="M57" s="603"/>
      <c r="N57" s="560">
        <v>50000</v>
      </c>
      <c r="O57" s="603"/>
      <c r="P57" s="610"/>
      <c r="Q57" s="600">
        <f>SUM(G57:O57)</f>
        <v>50000</v>
      </c>
      <c r="R57" s="800"/>
      <c r="S57" s="762"/>
      <c r="T57" s="575"/>
      <c r="U57" s="575"/>
      <c r="V57" s="575"/>
      <c r="W57" s="747"/>
      <c r="X57" s="794"/>
      <c r="Y57" s="794"/>
      <c r="Z57" s="794"/>
      <c r="AA57" s="794"/>
      <c r="AB57" s="794"/>
      <c r="AC57" s="794"/>
      <c r="AD57" s="794"/>
      <c r="AE57" s="794"/>
      <c r="AF57" s="794"/>
      <c r="AG57" s="794"/>
      <c r="AH57" s="794"/>
      <c r="AI57" s="794"/>
      <c r="AJ57" s="794"/>
      <c r="AK57" s="795"/>
    </row>
    <row r="58" spans="1:37" s="796" customFormat="1" ht="18.75" hidden="1" customHeight="1" thickBot="1">
      <c r="A58" s="741"/>
      <c r="B58" s="804"/>
      <c r="C58" s="797"/>
      <c r="D58" s="778"/>
      <c r="E58" s="798"/>
      <c r="F58" s="799"/>
      <c r="G58" s="603"/>
      <c r="H58" s="560"/>
      <c r="I58" s="603"/>
      <c r="J58" s="604"/>
      <c r="K58" s="560"/>
      <c r="L58" s="605"/>
      <c r="M58" s="603"/>
      <c r="N58" s="560"/>
      <c r="O58" s="603"/>
      <c r="P58" s="610"/>
      <c r="Q58" s="611"/>
      <c r="R58" s="800"/>
      <c r="S58" s="762"/>
      <c r="T58" s="575"/>
      <c r="U58" s="575"/>
      <c r="V58" s="575"/>
      <c r="W58" s="747"/>
      <c r="X58" s="794"/>
      <c r="Y58" s="794"/>
      <c r="Z58" s="794"/>
      <c r="AA58" s="794"/>
      <c r="AB58" s="794"/>
      <c r="AC58" s="794"/>
      <c r="AD58" s="794"/>
      <c r="AE58" s="794"/>
      <c r="AF58" s="794"/>
      <c r="AG58" s="794"/>
      <c r="AH58" s="794"/>
      <c r="AI58" s="794"/>
      <c r="AJ58" s="794"/>
      <c r="AK58" s="795"/>
    </row>
    <row r="59" spans="1:37" s="803" customFormat="1" ht="22.5" hidden="1" customHeight="1" thickBot="1">
      <c r="A59" s="720">
        <v>7</v>
      </c>
      <c r="B59" s="758">
        <f>B57</f>
        <v>41560</v>
      </c>
      <c r="C59" s="759" t="s">
        <v>352</v>
      </c>
      <c r="D59" s="760"/>
      <c r="E59" s="570"/>
      <c r="F59" s="571"/>
      <c r="G59" s="592">
        <f t="shared" ref="G59:P59" si="11">SUM(G56:G58)</f>
        <v>0</v>
      </c>
      <c r="H59" s="592">
        <f t="shared" si="11"/>
        <v>0</v>
      </c>
      <c r="I59" s="592">
        <f t="shared" si="11"/>
        <v>0</v>
      </c>
      <c r="J59" s="596">
        <f t="shared" si="11"/>
        <v>0</v>
      </c>
      <c r="K59" s="592">
        <f t="shared" si="11"/>
        <v>0</v>
      </c>
      <c r="L59" s="592">
        <f t="shared" si="11"/>
        <v>0</v>
      </c>
      <c r="M59" s="592">
        <f t="shared" si="11"/>
        <v>0</v>
      </c>
      <c r="N59" s="592">
        <f t="shared" si="11"/>
        <v>50000</v>
      </c>
      <c r="O59" s="592">
        <f t="shared" si="11"/>
        <v>0</v>
      </c>
      <c r="P59" s="596">
        <f t="shared" si="11"/>
        <v>0</v>
      </c>
      <c r="Q59" s="574">
        <f>SUM(G59:P59)</f>
        <v>50000</v>
      </c>
      <c r="R59" s="761">
        <f>SUM(Q56:Q58)</f>
        <v>50000</v>
      </c>
      <c r="S59" s="762" t="s">
        <v>353</v>
      </c>
      <c r="T59" s="576"/>
      <c r="U59" s="576"/>
      <c r="V59" s="576"/>
      <c r="W59" s="763">
        <f>SUM(Q59)</f>
        <v>50000</v>
      </c>
      <c r="X59" s="801"/>
      <c r="Y59" s="801"/>
      <c r="Z59" s="801"/>
      <c r="AA59" s="801"/>
      <c r="AB59" s="801"/>
      <c r="AC59" s="801"/>
      <c r="AD59" s="801"/>
      <c r="AE59" s="801"/>
      <c r="AF59" s="801"/>
      <c r="AG59" s="801"/>
      <c r="AH59" s="801"/>
      <c r="AI59" s="801"/>
      <c r="AJ59" s="801"/>
      <c r="AK59" s="802"/>
    </row>
    <row r="60" spans="1:37" s="796" customFormat="1" ht="18.75" hidden="1" customHeight="1">
      <c r="A60" s="741"/>
      <c r="B60" s="804"/>
      <c r="C60" s="797"/>
      <c r="D60" s="755"/>
      <c r="E60" s="798"/>
      <c r="F60" s="799"/>
      <c r="G60" s="603"/>
      <c r="H60" s="560"/>
      <c r="I60" s="603"/>
      <c r="J60" s="604"/>
      <c r="K60" s="560"/>
      <c r="L60" s="605"/>
      <c r="M60" s="603"/>
      <c r="N60" s="560"/>
      <c r="O60" s="603"/>
      <c r="P60" s="612"/>
      <c r="Q60" s="613"/>
      <c r="R60" s="805"/>
      <c r="S60" s="762"/>
      <c r="T60" s="575"/>
      <c r="U60" s="575"/>
      <c r="V60" s="575"/>
      <c r="W60" s="747"/>
      <c r="X60" s="794"/>
      <c r="Y60" s="794"/>
      <c r="Z60" s="794"/>
      <c r="AA60" s="794"/>
      <c r="AB60" s="794"/>
      <c r="AC60" s="794"/>
      <c r="AD60" s="794"/>
      <c r="AE60" s="794"/>
      <c r="AF60" s="794"/>
      <c r="AG60" s="794"/>
      <c r="AH60" s="794"/>
      <c r="AI60" s="794"/>
      <c r="AJ60" s="794"/>
      <c r="AK60" s="795"/>
    </row>
    <row r="61" spans="1:37" s="796" customFormat="1" ht="18.75" hidden="1" customHeight="1">
      <c r="A61" s="741"/>
      <c r="B61" s="804">
        <v>41561</v>
      </c>
      <c r="C61" s="797" t="s">
        <v>600</v>
      </c>
      <c r="D61" s="755">
        <v>2458894</v>
      </c>
      <c r="E61" s="798" t="s">
        <v>601</v>
      </c>
      <c r="F61" s="799"/>
      <c r="G61" s="603"/>
      <c r="H61" s="560"/>
      <c r="I61" s="603"/>
      <c r="J61" s="604"/>
      <c r="K61" s="560"/>
      <c r="L61" s="605"/>
      <c r="M61" s="603"/>
      <c r="N61" s="560">
        <v>50000</v>
      </c>
      <c r="O61" s="603"/>
      <c r="P61" s="612"/>
      <c r="Q61" s="613">
        <f>SUM(I61:P61)</f>
        <v>50000</v>
      </c>
      <c r="R61" s="805"/>
      <c r="S61" s="762"/>
      <c r="T61" s="575"/>
      <c r="U61" s="575"/>
      <c r="V61" s="575"/>
      <c r="W61" s="747"/>
      <c r="X61" s="794"/>
      <c r="Y61" s="794"/>
      <c r="Z61" s="794"/>
      <c r="AA61" s="794"/>
      <c r="AB61" s="794"/>
      <c r="AC61" s="794"/>
      <c r="AD61" s="794"/>
      <c r="AE61" s="794"/>
      <c r="AF61" s="794"/>
      <c r="AG61" s="794"/>
      <c r="AH61" s="794"/>
      <c r="AI61" s="794"/>
      <c r="AJ61" s="794"/>
      <c r="AK61" s="795"/>
    </row>
    <row r="62" spans="1:37" s="796" customFormat="1" ht="18.75" hidden="1" customHeight="1">
      <c r="A62" s="741"/>
      <c r="B62" s="804">
        <v>41561</v>
      </c>
      <c r="C62" s="797" t="s">
        <v>600</v>
      </c>
      <c r="D62" s="755">
        <v>2458894</v>
      </c>
      <c r="E62" s="798" t="s">
        <v>602</v>
      </c>
      <c r="F62" s="799"/>
      <c r="G62" s="603"/>
      <c r="H62" s="560"/>
      <c r="I62" s="603"/>
      <c r="J62" s="604"/>
      <c r="K62" s="560"/>
      <c r="L62" s="605"/>
      <c r="M62" s="603"/>
      <c r="N62" s="560">
        <v>50000</v>
      </c>
      <c r="O62" s="603"/>
      <c r="P62" s="612"/>
      <c r="Q62" s="613">
        <f t="shared" ref="Q62" si="12">SUM(I62:P62)</f>
        <v>50000</v>
      </c>
      <c r="R62" s="805"/>
      <c r="S62" s="762"/>
      <c r="T62" s="575"/>
      <c r="U62" s="575"/>
      <c r="V62" s="575"/>
      <c r="W62" s="747"/>
      <c r="X62" s="794"/>
      <c r="Y62" s="794"/>
      <c r="Z62" s="794"/>
      <c r="AA62" s="794"/>
      <c r="AB62" s="794"/>
      <c r="AC62" s="794"/>
      <c r="AD62" s="794"/>
      <c r="AE62" s="794"/>
      <c r="AF62" s="794"/>
      <c r="AG62" s="794"/>
      <c r="AH62" s="794"/>
      <c r="AI62" s="794"/>
      <c r="AJ62" s="794"/>
      <c r="AK62" s="795"/>
    </row>
    <row r="63" spans="1:37" s="796" customFormat="1" ht="18.75" hidden="1" customHeight="1" thickBot="1">
      <c r="A63" s="741"/>
      <c r="B63" s="804"/>
      <c r="C63" s="797"/>
      <c r="D63" s="755"/>
      <c r="E63" s="798"/>
      <c r="F63" s="799"/>
      <c r="G63" s="603"/>
      <c r="H63" s="560"/>
      <c r="I63" s="603"/>
      <c r="J63" s="604"/>
      <c r="K63" s="560"/>
      <c r="L63" s="605"/>
      <c r="M63" s="603"/>
      <c r="N63" s="560"/>
      <c r="O63" s="603"/>
      <c r="P63" s="612"/>
      <c r="Q63" s="613">
        <f t="shared" ref="Q63" si="13">SUM(N63:P63)</f>
        <v>0</v>
      </c>
      <c r="R63" s="805"/>
      <c r="S63" s="762"/>
      <c r="T63" s="575"/>
      <c r="U63" s="575"/>
      <c r="V63" s="575"/>
      <c r="W63" s="747"/>
      <c r="X63" s="794"/>
      <c r="Y63" s="794"/>
      <c r="Z63" s="794"/>
      <c r="AA63" s="794"/>
      <c r="AB63" s="794"/>
      <c r="AC63" s="794"/>
      <c r="AD63" s="794"/>
      <c r="AE63" s="794"/>
      <c r="AF63" s="794"/>
      <c r="AG63" s="794"/>
      <c r="AH63" s="794"/>
      <c r="AI63" s="794"/>
      <c r="AJ63" s="794"/>
      <c r="AK63" s="795"/>
    </row>
    <row r="64" spans="1:37" s="803" customFormat="1" ht="22.5" hidden="1" customHeight="1" thickBot="1">
      <c r="A64" s="720">
        <v>8</v>
      </c>
      <c r="B64" s="806">
        <f>B61</f>
        <v>41561</v>
      </c>
      <c r="C64" s="759" t="s">
        <v>352</v>
      </c>
      <c r="D64" s="760"/>
      <c r="E64" s="570"/>
      <c r="F64" s="571"/>
      <c r="G64" s="592">
        <f t="shared" ref="G64:P64" si="14">SUM(G60:G63)</f>
        <v>0</v>
      </c>
      <c r="H64" s="592">
        <f t="shared" si="14"/>
        <v>0</v>
      </c>
      <c r="I64" s="592">
        <f t="shared" si="14"/>
        <v>0</v>
      </c>
      <c r="J64" s="596">
        <f t="shared" si="14"/>
        <v>0</v>
      </c>
      <c r="K64" s="592">
        <f t="shared" si="14"/>
        <v>0</v>
      </c>
      <c r="L64" s="592">
        <f t="shared" si="14"/>
        <v>0</v>
      </c>
      <c r="M64" s="592">
        <f t="shared" si="14"/>
        <v>0</v>
      </c>
      <c r="N64" s="592">
        <f t="shared" si="14"/>
        <v>100000</v>
      </c>
      <c r="O64" s="592">
        <f t="shared" si="14"/>
        <v>0</v>
      </c>
      <c r="P64" s="596">
        <f t="shared" si="14"/>
        <v>0</v>
      </c>
      <c r="Q64" s="574">
        <f>SUM(G64:P64)</f>
        <v>100000</v>
      </c>
      <c r="R64" s="761">
        <f>SUM(Q60:Q63)</f>
        <v>100000</v>
      </c>
      <c r="S64" s="762" t="s">
        <v>353</v>
      </c>
      <c r="T64" s="576"/>
      <c r="U64" s="576"/>
      <c r="V64" s="576"/>
      <c r="W64" s="763">
        <f>SUM(Q64)</f>
        <v>100000</v>
      </c>
      <c r="X64" s="801"/>
      <c r="Y64" s="801"/>
      <c r="Z64" s="801"/>
      <c r="AA64" s="801"/>
      <c r="AB64" s="801"/>
      <c r="AC64" s="801"/>
      <c r="AD64" s="801"/>
      <c r="AE64" s="801"/>
      <c r="AF64" s="801"/>
      <c r="AG64" s="801"/>
      <c r="AH64" s="801"/>
      <c r="AI64" s="801"/>
      <c r="AJ64" s="801"/>
      <c r="AK64" s="802"/>
    </row>
    <row r="65" spans="1:37" s="796" customFormat="1" ht="18.75" hidden="1" customHeight="1">
      <c r="A65" s="741"/>
      <c r="B65" s="804"/>
      <c r="C65" s="797"/>
      <c r="D65" s="778"/>
      <c r="E65" s="798"/>
      <c r="F65" s="799"/>
      <c r="G65" s="603"/>
      <c r="H65" s="560"/>
      <c r="I65" s="603"/>
      <c r="J65" s="604"/>
      <c r="K65" s="560"/>
      <c r="L65" s="605"/>
      <c r="M65" s="603"/>
      <c r="N65" s="560"/>
      <c r="O65" s="603"/>
      <c r="P65" s="612"/>
      <c r="Q65" s="613"/>
      <c r="R65" s="805"/>
      <c r="S65" s="762"/>
      <c r="T65" s="575"/>
      <c r="U65" s="575"/>
      <c r="V65" s="575"/>
      <c r="W65" s="747"/>
      <c r="X65" s="794"/>
      <c r="Y65" s="794"/>
      <c r="Z65" s="794"/>
      <c r="AA65" s="794"/>
      <c r="AB65" s="794"/>
      <c r="AC65" s="794"/>
      <c r="AD65" s="794"/>
      <c r="AE65" s="794"/>
      <c r="AF65" s="794"/>
      <c r="AG65" s="794"/>
      <c r="AH65" s="794"/>
      <c r="AI65" s="794"/>
      <c r="AJ65" s="794"/>
      <c r="AK65" s="795"/>
    </row>
    <row r="66" spans="1:37" s="796" customFormat="1" ht="18.75" hidden="1" customHeight="1">
      <c r="A66" s="741"/>
      <c r="B66" s="804">
        <v>41563</v>
      </c>
      <c r="C66" s="797" t="s">
        <v>603</v>
      </c>
      <c r="D66" s="778" t="s">
        <v>604</v>
      </c>
      <c r="E66" s="798" t="s">
        <v>605</v>
      </c>
      <c r="F66" s="799"/>
      <c r="G66" s="603"/>
      <c r="H66" s="560"/>
      <c r="I66" s="603">
        <v>1000</v>
      </c>
      <c r="J66" s="604"/>
      <c r="K66" s="560"/>
      <c r="L66" s="605"/>
      <c r="M66" s="603"/>
      <c r="N66" s="560"/>
      <c r="O66" s="603"/>
      <c r="P66" s="612"/>
      <c r="Q66" s="611">
        <f>SUM(G66:O66)</f>
        <v>1000</v>
      </c>
      <c r="R66" s="805"/>
      <c r="S66" s="762"/>
      <c r="T66" s="575"/>
      <c r="U66" s="575"/>
      <c r="V66" s="575"/>
      <c r="W66" s="747"/>
      <c r="X66" s="794"/>
      <c r="Y66" s="794"/>
      <c r="Z66" s="794"/>
      <c r="AA66" s="794"/>
      <c r="AB66" s="794"/>
      <c r="AC66" s="794"/>
      <c r="AD66" s="794"/>
      <c r="AE66" s="794"/>
      <c r="AF66" s="794"/>
      <c r="AG66" s="794"/>
      <c r="AH66" s="794"/>
      <c r="AI66" s="794"/>
      <c r="AJ66" s="794"/>
      <c r="AK66" s="795"/>
    </row>
    <row r="67" spans="1:37" s="796" customFormat="1" ht="18.75" hidden="1" customHeight="1" thickBot="1">
      <c r="A67" s="741"/>
      <c r="B67" s="804"/>
      <c r="C67" s="797"/>
      <c r="D67" s="778"/>
      <c r="E67" s="798"/>
      <c r="F67" s="799"/>
      <c r="G67" s="603"/>
      <c r="H67" s="560"/>
      <c r="I67" s="603"/>
      <c r="J67" s="604"/>
      <c r="K67" s="560"/>
      <c r="L67" s="605"/>
      <c r="M67" s="603"/>
      <c r="N67" s="560"/>
      <c r="O67" s="603"/>
      <c r="P67" s="612"/>
      <c r="Q67" s="611"/>
      <c r="R67" s="805"/>
      <c r="S67" s="762"/>
      <c r="T67" s="575"/>
      <c r="U67" s="575"/>
      <c r="V67" s="575"/>
      <c r="W67" s="747"/>
      <c r="X67" s="794"/>
      <c r="Y67" s="794"/>
      <c r="Z67" s="794"/>
      <c r="AA67" s="794"/>
      <c r="AB67" s="794"/>
      <c r="AC67" s="794"/>
      <c r="AD67" s="794"/>
      <c r="AE67" s="794"/>
      <c r="AF67" s="794"/>
      <c r="AG67" s="794"/>
      <c r="AH67" s="794"/>
      <c r="AI67" s="794"/>
      <c r="AJ67" s="794"/>
      <c r="AK67" s="795"/>
    </row>
    <row r="68" spans="1:37" s="803" customFormat="1" ht="22.5" hidden="1" customHeight="1" thickBot="1">
      <c r="A68" s="720">
        <v>9</v>
      </c>
      <c r="B68" s="758">
        <f>B66</f>
        <v>41563</v>
      </c>
      <c r="C68" s="759" t="s">
        <v>352</v>
      </c>
      <c r="D68" s="760"/>
      <c r="E68" s="570"/>
      <c r="F68" s="571"/>
      <c r="G68" s="592">
        <f t="shared" ref="G68:L68" si="15">SUM(G65:G67)</f>
        <v>0</v>
      </c>
      <c r="H68" s="592">
        <f t="shared" si="15"/>
        <v>0</v>
      </c>
      <c r="I68" s="592">
        <f t="shared" si="15"/>
        <v>1000</v>
      </c>
      <c r="J68" s="596">
        <f t="shared" si="15"/>
        <v>0</v>
      </c>
      <c r="K68" s="592">
        <f t="shared" si="15"/>
        <v>0</v>
      </c>
      <c r="L68" s="592">
        <f t="shared" si="15"/>
        <v>0</v>
      </c>
      <c r="M68" s="592">
        <f>SUM(M67:M67)</f>
        <v>0</v>
      </c>
      <c r="N68" s="592">
        <f>SUM(N65:N67)</f>
        <v>0</v>
      </c>
      <c r="O68" s="592">
        <f>SUM(O65:O67)</f>
        <v>0</v>
      </c>
      <c r="P68" s="596">
        <f>SUM(P64:P67)</f>
        <v>0</v>
      </c>
      <c r="Q68" s="574">
        <f>SUM(G68:P68)</f>
        <v>1000</v>
      </c>
      <c r="R68" s="761">
        <f>SUM(Q65:Q67)</f>
        <v>1000</v>
      </c>
      <c r="S68" s="762" t="s">
        <v>353</v>
      </c>
      <c r="T68" s="614"/>
      <c r="U68" s="614"/>
      <c r="V68" s="614"/>
      <c r="W68" s="763">
        <f>SUM(Q68)</f>
        <v>1000</v>
      </c>
      <c r="X68" s="801"/>
      <c r="Y68" s="801"/>
      <c r="Z68" s="801"/>
      <c r="AA68" s="801"/>
      <c r="AB68" s="801"/>
      <c r="AC68" s="801"/>
      <c r="AD68" s="801"/>
      <c r="AE68" s="801"/>
      <c r="AF68" s="801"/>
      <c r="AG68" s="801"/>
      <c r="AH68" s="801"/>
      <c r="AI68" s="801"/>
      <c r="AJ68" s="801"/>
      <c r="AK68" s="802"/>
    </row>
    <row r="69" spans="1:37" s="796" customFormat="1" ht="18.75" hidden="1" customHeight="1">
      <c r="A69" s="741"/>
      <c r="B69" s="804"/>
      <c r="C69" s="797"/>
      <c r="D69" s="778"/>
      <c r="E69" s="798"/>
      <c r="F69" s="799"/>
      <c r="G69" s="603"/>
      <c r="H69" s="560"/>
      <c r="I69" s="603"/>
      <c r="J69" s="604"/>
      <c r="K69" s="560"/>
      <c r="L69" s="605"/>
      <c r="M69" s="603"/>
      <c r="N69" s="560"/>
      <c r="O69" s="603"/>
      <c r="P69" s="612"/>
      <c r="Q69" s="611"/>
      <c r="R69" s="800"/>
      <c r="S69" s="762"/>
      <c r="T69" s="575"/>
      <c r="U69" s="575"/>
      <c r="V69" s="575"/>
      <c r="W69" s="747"/>
      <c r="X69" s="794"/>
      <c r="Y69" s="794"/>
      <c r="Z69" s="794"/>
      <c r="AA69" s="794"/>
      <c r="AB69" s="794"/>
      <c r="AC69" s="794"/>
      <c r="AD69" s="794"/>
      <c r="AE69" s="794"/>
      <c r="AF69" s="794"/>
      <c r="AG69" s="794"/>
      <c r="AH69" s="794"/>
      <c r="AI69" s="794"/>
      <c r="AJ69" s="794"/>
      <c r="AK69" s="795"/>
    </row>
    <row r="70" spans="1:37" s="796" customFormat="1" ht="18.75" hidden="1" customHeight="1">
      <c r="A70" s="741"/>
      <c r="B70" s="804">
        <v>41564</v>
      </c>
      <c r="C70" s="797" t="s">
        <v>606</v>
      </c>
      <c r="D70" s="778" t="s">
        <v>607</v>
      </c>
      <c r="E70" s="798" t="s">
        <v>608</v>
      </c>
      <c r="F70" s="799"/>
      <c r="G70" s="603"/>
      <c r="H70" s="560"/>
      <c r="I70" s="603">
        <v>1000</v>
      </c>
      <c r="J70" s="604"/>
      <c r="K70" s="560"/>
      <c r="L70" s="605"/>
      <c r="M70" s="603"/>
      <c r="N70" s="560"/>
      <c r="O70" s="603"/>
      <c r="P70" s="612"/>
      <c r="Q70" s="611">
        <f>SUM(G70:P70)</f>
        <v>1000</v>
      </c>
      <c r="R70" s="800"/>
      <c r="S70" s="762"/>
      <c r="T70" s="575"/>
      <c r="U70" s="575"/>
      <c r="V70" s="575"/>
      <c r="W70" s="747"/>
      <c r="X70" s="794"/>
      <c r="Y70" s="794"/>
      <c r="Z70" s="794"/>
      <c r="AA70" s="794"/>
      <c r="AB70" s="794"/>
      <c r="AC70" s="794"/>
      <c r="AD70" s="794"/>
      <c r="AE70" s="794"/>
      <c r="AF70" s="794"/>
      <c r="AG70" s="794"/>
      <c r="AH70" s="794"/>
      <c r="AI70" s="794"/>
      <c r="AJ70" s="794"/>
      <c r="AK70" s="795"/>
    </row>
    <row r="71" spans="1:37" s="796" customFormat="1" ht="18.75" hidden="1" customHeight="1">
      <c r="A71" s="741"/>
      <c r="B71" s="804">
        <v>41564</v>
      </c>
      <c r="C71" s="797" t="s">
        <v>606</v>
      </c>
      <c r="D71" s="778" t="s">
        <v>607</v>
      </c>
      <c r="E71" s="798" t="s">
        <v>609</v>
      </c>
      <c r="F71" s="799"/>
      <c r="G71" s="603"/>
      <c r="H71" s="560"/>
      <c r="I71" s="603">
        <v>1000</v>
      </c>
      <c r="J71" s="604"/>
      <c r="K71" s="560"/>
      <c r="L71" s="605"/>
      <c r="M71" s="603"/>
      <c r="N71" s="560"/>
      <c r="O71" s="603"/>
      <c r="P71" s="612"/>
      <c r="Q71" s="611">
        <f>SUM(G71:P71)</f>
        <v>1000</v>
      </c>
      <c r="R71" s="800"/>
      <c r="S71" s="762"/>
      <c r="T71" s="575"/>
      <c r="U71" s="575"/>
      <c r="V71" s="575"/>
      <c r="W71" s="747"/>
      <c r="X71" s="794"/>
      <c r="Y71" s="794"/>
      <c r="Z71" s="794"/>
      <c r="AA71" s="794"/>
      <c r="AB71" s="794"/>
      <c r="AC71" s="794"/>
      <c r="AD71" s="794"/>
      <c r="AE71" s="794"/>
      <c r="AF71" s="794"/>
      <c r="AG71" s="794"/>
      <c r="AH71" s="794"/>
      <c r="AI71" s="794"/>
      <c r="AJ71" s="794"/>
      <c r="AK71" s="795"/>
    </row>
    <row r="72" spans="1:37" s="796" customFormat="1" ht="18.75" hidden="1" customHeight="1" thickBot="1">
      <c r="A72" s="741"/>
      <c r="B72" s="804"/>
      <c r="C72" s="797"/>
      <c r="D72" s="778"/>
      <c r="E72" s="798"/>
      <c r="F72" s="799"/>
      <c r="G72" s="603"/>
      <c r="H72" s="560"/>
      <c r="I72" s="603"/>
      <c r="J72" s="604"/>
      <c r="K72" s="560"/>
      <c r="L72" s="605"/>
      <c r="M72" s="603"/>
      <c r="N72" s="560"/>
      <c r="O72" s="603"/>
      <c r="P72" s="612"/>
      <c r="Q72" s="611"/>
      <c r="R72" s="800"/>
      <c r="S72" s="762"/>
      <c r="T72" s="575"/>
      <c r="U72" s="575"/>
      <c r="V72" s="575"/>
      <c r="W72" s="747"/>
      <c r="X72" s="794"/>
      <c r="Y72" s="794"/>
      <c r="Z72" s="794"/>
      <c r="AA72" s="794"/>
      <c r="AB72" s="794"/>
      <c r="AC72" s="794"/>
      <c r="AD72" s="794"/>
      <c r="AE72" s="794"/>
      <c r="AF72" s="794"/>
      <c r="AG72" s="794"/>
      <c r="AH72" s="794"/>
      <c r="AI72" s="794"/>
      <c r="AJ72" s="794"/>
      <c r="AK72" s="795"/>
    </row>
    <row r="73" spans="1:37" s="803" customFormat="1" ht="22.5" hidden="1" customHeight="1" thickBot="1">
      <c r="A73" s="720">
        <v>10</v>
      </c>
      <c r="B73" s="758">
        <f>B70</f>
        <v>41564</v>
      </c>
      <c r="C73" s="759" t="s">
        <v>352</v>
      </c>
      <c r="D73" s="760"/>
      <c r="E73" s="570"/>
      <c r="F73" s="571"/>
      <c r="G73" s="592">
        <f t="shared" ref="G73:P73" si="16">SUM(G69:G72)</f>
        <v>0</v>
      </c>
      <c r="H73" s="592">
        <f t="shared" si="16"/>
        <v>0</v>
      </c>
      <c r="I73" s="592">
        <f t="shared" si="16"/>
        <v>2000</v>
      </c>
      <c r="J73" s="596">
        <f t="shared" si="16"/>
        <v>0</v>
      </c>
      <c r="K73" s="592">
        <f t="shared" si="16"/>
        <v>0</v>
      </c>
      <c r="L73" s="592">
        <f t="shared" si="16"/>
        <v>0</v>
      </c>
      <c r="M73" s="592">
        <f t="shared" si="16"/>
        <v>0</v>
      </c>
      <c r="N73" s="592">
        <f t="shared" si="16"/>
        <v>0</v>
      </c>
      <c r="O73" s="592">
        <f t="shared" si="16"/>
        <v>0</v>
      </c>
      <c r="P73" s="596">
        <f t="shared" si="16"/>
        <v>0</v>
      </c>
      <c r="Q73" s="574">
        <f>SUM(G73:P73)</f>
        <v>2000</v>
      </c>
      <c r="R73" s="761">
        <f>SUM(Q69:Q72)</f>
        <v>2000</v>
      </c>
      <c r="S73" s="762" t="s">
        <v>353</v>
      </c>
      <c r="T73" s="576"/>
      <c r="U73" s="576"/>
      <c r="V73" s="576"/>
      <c r="W73" s="763">
        <f>SUM(Q73)</f>
        <v>2000</v>
      </c>
      <c r="X73" s="801"/>
      <c r="Y73" s="801"/>
      <c r="Z73" s="801"/>
      <c r="AA73" s="801"/>
      <c r="AB73" s="801"/>
      <c r="AC73" s="801"/>
      <c r="AD73" s="801"/>
      <c r="AE73" s="801"/>
      <c r="AF73" s="801"/>
      <c r="AG73" s="801"/>
      <c r="AH73" s="801"/>
      <c r="AI73" s="801"/>
      <c r="AJ73" s="801"/>
      <c r="AK73" s="802"/>
    </row>
    <row r="74" spans="1:37" s="796" customFormat="1" ht="18.75" hidden="1" customHeight="1">
      <c r="A74" s="741"/>
      <c r="B74" s="771"/>
      <c r="C74" s="785"/>
      <c r="D74" s="778"/>
      <c r="E74" s="602"/>
      <c r="F74" s="564"/>
      <c r="G74" s="615"/>
      <c r="H74" s="560"/>
      <c r="I74" s="603"/>
      <c r="J74" s="604"/>
      <c r="K74" s="560"/>
      <c r="L74" s="605"/>
      <c r="M74" s="603"/>
      <c r="N74" s="560"/>
      <c r="O74" s="603"/>
      <c r="P74" s="610"/>
      <c r="Q74" s="611"/>
      <c r="R74" s="800"/>
      <c r="S74" s="762"/>
      <c r="T74" s="575"/>
      <c r="U74" s="575"/>
      <c r="V74" s="575"/>
      <c r="W74" s="747"/>
      <c r="X74" s="794"/>
      <c r="Y74" s="794"/>
      <c r="Z74" s="794"/>
      <c r="AA74" s="794"/>
      <c r="AB74" s="794"/>
      <c r="AC74" s="794"/>
      <c r="AD74" s="794"/>
      <c r="AE74" s="794"/>
      <c r="AF74" s="794"/>
      <c r="AG74" s="794"/>
      <c r="AH74" s="794"/>
      <c r="AI74" s="794"/>
      <c r="AJ74" s="794"/>
      <c r="AK74" s="795"/>
    </row>
    <row r="75" spans="1:37" s="796" customFormat="1" ht="18.75" hidden="1" customHeight="1">
      <c r="A75" s="741"/>
      <c r="B75" s="771">
        <v>41565</v>
      </c>
      <c r="C75" s="785" t="s">
        <v>610</v>
      </c>
      <c r="D75" s="778" t="s">
        <v>611</v>
      </c>
      <c r="E75" s="602" t="s">
        <v>612</v>
      </c>
      <c r="F75" s="564"/>
      <c r="G75" s="615"/>
      <c r="H75" s="560"/>
      <c r="I75" s="603">
        <v>1000</v>
      </c>
      <c r="J75" s="604"/>
      <c r="K75" s="560"/>
      <c r="L75" s="605"/>
      <c r="M75" s="603"/>
      <c r="N75" s="560"/>
      <c r="O75" s="603"/>
      <c r="P75" s="610"/>
      <c r="Q75" s="611">
        <f>SUM(G75:O75)</f>
        <v>1000</v>
      </c>
      <c r="R75" s="800"/>
      <c r="S75" s="762"/>
      <c r="T75" s="575"/>
      <c r="U75" s="575"/>
      <c r="V75" s="575"/>
      <c r="W75" s="747"/>
      <c r="X75" s="794"/>
      <c r="Y75" s="794"/>
      <c r="Z75" s="794"/>
      <c r="AA75" s="794"/>
      <c r="AB75" s="794"/>
      <c r="AC75" s="794"/>
      <c r="AD75" s="794"/>
      <c r="AE75" s="794"/>
      <c r="AF75" s="794"/>
      <c r="AG75" s="794"/>
      <c r="AH75" s="794"/>
      <c r="AI75" s="794"/>
      <c r="AJ75" s="794"/>
      <c r="AK75" s="795"/>
    </row>
    <row r="76" spans="1:37" s="796" customFormat="1" ht="18.75" hidden="1" customHeight="1" thickBot="1">
      <c r="A76" s="741"/>
      <c r="B76" s="771"/>
      <c r="C76" s="785"/>
      <c r="D76" s="778"/>
      <c r="E76" s="602"/>
      <c r="F76" s="564"/>
      <c r="G76" s="615"/>
      <c r="H76" s="560"/>
      <c r="I76" s="603"/>
      <c r="J76" s="604"/>
      <c r="K76" s="560"/>
      <c r="L76" s="605"/>
      <c r="M76" s="603"/>
      <c r="N76" s="560"/>
      <c r="O76" s="603"/>
      <c r="P76" s="610"/>
      <c r="Q76" s="611"/>
      <c r="R76" s="800"/>
      <c r="S76" s="762"/>
      <c r="T76" s="575"/>
      <c r="U76" s="575"/>
      <c r="V76" s="575"/>
      <c r="W76" s="747"/>
      <c r="X76" s="794"/>
      <c r="Y76" s="794"/>
      <c r="Z76" s="794"/>
      <c r="AA76" s="794"/>
      <c r="AB76" s="794"/>
      <c r="AC76" s="794"/>
      <c r="AD76" s="794"/>
      <c r="AE76" s="794"/>
      <c r="AF76" s="794"/>
      <c r="AG76" s="794"/>
      <c r="AH76" s="794"/>
      <c r="AI76" s="794"/>
      <c r="AJ76" s="794"/>
      <c r="AK76" s="795"/>
    </row>
    <row r="77" spans="1:37" s="803" customFormat="1" ht="22.5" hidden="1" customHeight="1" thickBot="1">
      <c r="A77" s="720">
        <v>11</v>
      </c>
      <c r="B77" s="758">
        <f>B75</f>
        <v>41565</v>
      </c>
      <c r="C77" s="759" t="s">
        <v>352</v>
      </c>
      <c r="D77" s="760"/>
      <c r="E77" s="570"/>
      <c r="F77" s="571"/>
      <c r="G77" s="592">
        <f t="shared" ref="G77:P77" si="17">SUM(G74:G76)</f>
        <v>0</v>
      </c>
      <c r="H77" s="592">
        <f t="shared" si="17"/>
        <v>0</v>
      </c>
      <c r="I77" s="592">
        <f t="shared" si="17"/>
        <v>1000</v>
      </c>
      <c r="J77" s="616">
        <f t="shared" si="17"/>
        <v>0</v>
      </c>
      <c r="K77" s="592">
        <f t="shared" si="17"/>
        <v>0</v>
      </c>
      <c r="L77" s="592">
        <f t="shared" si="17"/>
        <v>0</v>
      </c>
      <c r="M77" s="592">
        <f t="shared" si="17"/>
        <v>0</v>
      </c>
      <c r="N77" s="592">
        <f t="shared" si="17"/>
        <v>0</v>
      </c>
      <c r="O77" s="592">
        <f t="shared" si="17"/>
        <v>0</v>
      </c>
      <c r="P77" s="616">
        <f t="shared" si="17"/>
        <v>0</v>
      </c>
      <c r="Q77" s="574">
        <f>SUM(G77:P77)</f>
        <v>1000</v>
      </c>
      <c r="R77" s="761">
        <f>SUM(Q74:Q76)</f>
        <v>1000</v>
      </c>
      <c r="S77" s="762" t="s">
        <v>353</v>
      </c>
      <c r="T77" s="576"/>
      <c r="U77" s="576"/>
      <c r="V77" s="576"/>
      <c r="W77" s="763">
        <f>SUM(Q77)</f>
        <v>1000</v>
      </c>
      <c r="X77" s="801"/>
      <c r="Y77" s="801"/>
      <c r="Z77" s="801"/>
      <c r="AA77" s="801"/>
      <c r="AB77" s="801"/>
      <c r="AC77" s="801"/>
      <c r="AD77" s="801"/>
      <c r="AE77" s="801"/>
      <c r="AF77" s="801"/>
      <c r="AG77" s="801"/>
      <c r="AH77" s="801"/>
      <c r="AI77" s="801"/>
      <c r="AJ77" s="801"/>
      <c r="AK77" s="802"/>
    </row>
    <row r="78" spans="1:37" s="796" customFormat="1" ht="18.75" hidden="1" customHeight="1">
      <c r="A78" s="741"/>
      <c r="B78" s="771"/>
      <c r="C78" s="785"/>
      <c r="D78" s="778"/>
      <c r="E78" s="629"/>
      <c r="F78" s="807"/>
      <c r="G78" s="615"/>
      <c r="H78" s="623"/>
      <c r="I78" s="623"/>
      <c r="J78" s="623"/>
      <c r="K78" s="623"/>
      <c r="L78" s="603"/>
      <c r="M78" s="623"/>
      <c r="N78" s="603"/>
      <c r="O78" s="623"/>
      <c r="P78" s="627"/>
      <c r="Q78" s="624"/>
      <c r="R78" s="805"/>
      <c r="S78" s="762"/>
      <c r="T78" s="575"/>
      <c r="U78" s="575"/>
      <c r="V78" s="575"/>
      <c r="W78" s="747"/>
      <c r="X78" s="794"/>
      <c r="Y78" s="794"/>
      <c r="Z78" s="794"/>
      <c r="AA78" s="794"/>
      <c r="AB78" s="794"/>
      <c r="AC78" s="794"/>
      <c r="AD78" s="794"/>
      <c r="AE78" s="794"/>
      <c r="AF78" s="794"/>
      <c r="AG78" s="794"/>
      <c r="AH78" s="794"/>
      <c r="AI78" s="794"/>
      <c r="AJ78" s="794"/>
      <c r="AK78" s="795"/>
    </row>
    <row r="79" spans="1:37" s="796" customFormat="1" ht="18.75" hidden="1" customHeight="1">
      <c r="A79" s="741"/>
      <c r="B79" s="771">
        <v>41566</v>
      </c>
      <c r="C79" s="785" t="s">
        <v>613</v>
      </c>
      <c r="D79" s="778" t="s">
        <v>614</v>
      </c>
      <c r="E79" s="632" t="s">
        <v>615</v>
      </c>
      <c r="F79" s="807"/>
      <c r="G79" s="615"/>
      <c r="H79" s="560"/>
      <c r="I79" s="560">
        <v>1000</v>
      </c>
      <c r="J79" s="560"/>
      <c r="K79" s="560"/>
      <c r="L79" s="603"/>
      <c r="M79" s="560"/>
      <c r="N79" s="603"/>
      <c r="O79" s="560"/>
      <c r="P79" s="627"/>
      <c r="Q79" s="611">
        <f>SUM(G79:O79)</f>
        <v>1000</v>
      </c>
      <c r="R79" s="805"/>
      <c r="S79" s="762"/>
      <c r="T79" s="575"/>
      <c r="U79" s="575"/>
      <c r="V79" s="575"/>
      <c r="W79" s="747"/>
      <c r="X79" s="794"/>
      <c r="Y79" s="794"/>
      <c r="Z79" s="794"/>
      <c r="AA79" s="794"/>
      <c r="AB79" s="794"/>
      <c r="AC79" s="794"/>
      <c r="AD79" s="794"/>
      <c r="AE79" s="794"/>
      <c r="AF79" s="794"/>
      <c r="AG79" s="794"/>
      <c r="AH79" s="794"/>
      <c r="AI79" s="794"/>
      <c r="AJ79" s="794"/>
      <c r="AK79" s="795"/>
    </row>
    <row r="80" spans="1:37" s="796" customFormat="1" ht="18.75" hidden="1" customHeight="1">
      <c r="A80" s="741"/>
      <c r="B80" s="771">
        <v>41566</v>
      </c>
      <c r="C80" s="785" t="s">
        <v>613</v>
      </c>
      <c r="D80" s="778" t="s">
        <v>614</v>
      </c>
      <c r="E80" s="632" t="s">
        <v>616</v>
      </c>
      <c r="F80" s="807"/>
      <c r="G80" s="615"/>
      <c r="H80" s="560"/>
      <c r="I80" s="560">
        <v>1000</v>
      </c>
      <c r="J80" s="560"/>
      <c r="K80" s="560"/>
      <c r="L80" s="603"/>
      <c r="M80" s="560"/>
      <c r="N80" s="603"/>
      <c r="O80" s="560"/>
      <c r="P80" s="627"/>
      <c r="Q80" s="611">
        <f t="shared" ref="Q80:Q81" si="18">SUM(G80:O80)</f>
        <v>1000</v>
      </c>
      <c r="R80" s="805"/>
      <c r="S80" s="762"/>
      <c r="T80" s="575"/>
      <c r="U80" s="575"/>
      <c r="V80" s="575"/>
      <c r="W80" s="747"/>
      <c r="X80" s="794"/>
      <c r="Y80" s="794"/>
      <c r="Z80" s="794"/>
      <c r="AA80" s="794"/>
      <c r="AB80" s="794"/>
      <c r="AC80" s="794"/>
      <c r="AD80" s="794"/>
      <c r="AE80" s="794"/>
      <c r="AF80" s="794"/>
      <c r="AG80" s="794"/>
      <c r="AH80" s="794"/>
      <c r="AI80" s="794"/>
      <c r="AJ80" s="794"/>
      <c r="AK80" s="795"/>
    </row>
    <row r="81" spans="1:37" s="796" customFormat="1" ht="18.75" hidden="1" customHeight="1">
      <c r="A81" s="741"/>
      <c r="B81" s="771">
        <v>41566</v>
      </c>
      <c r="C81" s="785" t="s">
        <v>613</v>
      </c>
      <c r="D81" s="778" t="s">
        <v>614</v>
      </c>
      <c r="E81" s="632" t="s">
        <v>617</v>
      </c>
      <c r="F81" s="807"/>
      <c r="G81" s="615"/>
      <c r="H81" s="560"/>
      <c r="I81" s="560">
        <v>1000</v>
      </c>
      <c r="J81" s="560"/>
      <c r="K81" s="560"/>
      <c r="L81" s="603"/>
      <c r="M81" s="560"/>
      <c r="N81" s="603"/>
      <c r="O81" s="560"/>
      <c r="P81" s="627"/>
      <c r="Q81" s="611">
        <f t="shared" si="18"/>
        <v>1000</v>
      </c>
      <c r="R81" s="805"/>
      <c r="S81" s="762"/>
      <c r="T81" s="575"/>
      <c r="U81" s="575"/>
      <c r="V81" s="575"/>
      <c r="W81" s="747"/>
      <c r="X81" s="794"/>
      <c r="Y81" s="794"/>
      <c r="Z81" s="794"/>
      <c r="AA81" s="794"/>
      <c r="AB81" s="794"/>
      <c r="AC81" s="794"/>
      <c r="AD81" s="794"/>
      <c r="AE81" s="794"/>
      <c r="AF81" s="794"/>
      <c r="AG81" s="794"/>
      <c r="AH81" s="794"/>
      <c r="AI81" s="794"/>
      <c r="AJ81" s="794"/>
      <c r="AK81" s="795"/>
    </row>
    <row r="82" spans="1:37" s="796" customFormat="1" ht="18.75" hidden="1" customHeight="1">
      <c r="A82" s="741"/>
      <c r="B82" s="771">
        <v>41566</v>
      </c>
      <c r="C82" s="785" t="s">
        <v>613</v>
      </c>
      <c r="D82" s="778" t="s">
        <v>614</v>
      </c>
      <c r="E82" s="632" t="s">
        <v>618</v>
      </c>
      <c r="F82" s="807"/>
      <c r="G82" s="615"/>
      <c r="H82" s="560"/>
      <c r="I82" s="560">
        <v>1000</v>
      </c>
      <c r="J82" s="560"/>
      <c r="K82" s="560"/>
      <c r="L82" s="603"/>
      <c r="M82" s="560"/>
      <c r="N82" s="603"/>
      <c r="O82" s="560"/>
      <c r="P82" s="627"/>
      <c r="Q82" s="611">
        <f>SUM(G82:O82)</f>
        <v>1000</v>
      </c>
      <c r="R82" s="805"/>
      <c r="S82" s="762"/>
      <c r="T82" s="575"/>
      <c r="U82" s="575"/>
      <c r="V82" s="575"/>
      <c r="W82" s="747"/>
      <c r="X82" s="794"/>
      <c r="Y82" s="794"/>
      <c r="Z82" s="794"/>
      <c r="AA82" s="794"/>
      <c r="AB82" s="794"/>
      <c r="AC82" s="794"/>
      <c r="AD82" s="794"/>
      <c r="AE82" s="794"/>
      <c r="AF82" s="794"/>
      <c r="AG82" s="794"/>
      <c r="AH82" s="794"/>
      <c r="AI82" s="794"/>
      <c r="AJ82" s="794"/>
      <c r="AK82" s="795"/>
    </row>
    <row r="83" spans="1:37" s="796" customFormat="1" ht="18.75" hidden="1" customHeight="1">
      <c r="A83" s="741"/>
      <c r="B83" s="771">
        <v>41566</v>
      </c>
      <c r="C83" s="785" t="s">
        <v>619</v>
      </c>
      <c r="D83" s="755">
        <v>2556866</v>
      </c>
      <c r="E83" s="808">
        <v>901140</v>
      </c>
      <c r="F83" s="807"/>
      <c r="G83" s="615"/>
      <c r="H83" s="560"/>
      <c r="I83" s="560">
        <v>1000</v>
      </c>
      <c r="J83" s="560"/>
      <c r="K83" s="560"/>
      <c r="L83" s="603"/>
      <c r="M83" s="560"/>
      <c r="N83" s="603"/>
      <c r="O83" s="560"/>
      <c r="P83" s="627"/>
      <c r="Q83" s="611">
        <f>SUM(G83:O83)</f>
        <v>1000</v>
      </c>
      <c r="R83" s="805"/>
      <c r="S83" s="762"/>
      <c r="T83" s="575"/>
      <c r="U83" s="575"/>
      <c r="V83" s="575"/>
      <c r="W83" s="747"/>
      <c r="X83" s="794"/>
      <c r="Y83" s="794"/>
      <c r="Z83" s="794"/>
      <c r="AA83" s="794"/>
      <c r="AB83" s="794"/>
      <c r="AC83" s="794"/>
      <c r="AD83" s="794"/>
      <c r="AE83" s="794"/>
      <c r="AF83" s="794"/>
      <c r="AG83" s="794"/>
      <c r="AH83" s="794"/>
      <c r="AI83" s="794"/>
      <c r="AJ83" s="794"/>
      <c r="AK83" s="795"/>
    </row>
    <row r="84" spans="1:37" s="796" customFormat="1" ht="18.75" hidden="1" customHeight="1">
      <c r="A84" s="741"/>
      <c r="B84" s="771">
        <v>41566</v>
      </c>
      <c r="C84" s="785" t="s">
        <v>620</v>
      </c>
      <c r="D84" s="755">
        <v>2516257</v>
      </c>
      <c r="E84" s="808">
        <v>902421</v>
      </c>
      <c r="F84" s="807"/>
      <c r="G84" s="615"/>
      <c r="H84" s="560"/>
      <c r="I84" s="560"/>
      <c r="J84" s="560"/>
      <c r="K84" s="560"/>
      <c r="L84" s="603">
        <v>10000</v>
      </c>
      <c r="M84" s="560"/>
      <c r="N84" s="603"/>
      <c r="O84" s="560"/>
      <c r="P84" s="627"/>
      <c r="Q84" s="611">
        <f>SUM(G84:O84)</f>
        <v>10000</v>
      </c>
      <c r="R84" s="805"/>
      <c r="S84" s="762"/>
      <c r="T84" s="575"/>
      <c r="U84" s="575"/>
      <c r="V84" s="575"/>
      <c r="W84" s="747"/>
      <c r="X84" s="794"/>
      <c r="Y84" s="794"/>
      <c r="Z84" s="794"/>
      <c r="AA84" s="794"/>
      <c r="AB84" s="794"/>
      <c r="AC84" s="794"/>
      <c r="AD84" s="794"/>
      <c r="AE84" s="794"/>
      <c r="AF84" s="794"/>
      <c r="AG84" s="794"/>
      <c r="AH84" s="794"/>
      <c r="AI84" s="794"/>
      <c r="AJ84" s="794"/>
      <c r="AK84" s="795"/>
    </row>
    <row r="85" spans="1:37" s="796" customFormat="1" ht="18.75" hidden="1" customHeight="1" thickBot="1">
      <c r="A85" s="741"/>
      <c r="B85" s="809"/>
      <c r="C85" s="785"/>
      <c r="D85" s="755"/>
      <c r="E85" s="810"/>
      <c r="F85" s="619"/>
      <c r="G85" s="615"/>
      <c r="H85" s="609"/>
      <c r="I85" s="609"/>
      <c r="J85" s="609"/>
      <c r="K85" s="609"/>
      <c r="L85" s="603"/>
      <c r="M85" s="609"/>
      <c r="N85" s="603"/>
      <c r="O85" s="609"/>
      <c r="P85" s="627"/>
      <c r="Q85" s="628"/>
      <c r="R85" s="805"/>
      <c r="S85" s="762"/>
      <c r="T85" s="575"/>
      <c r="U85" s="575"/>
      <c r="V85" s="575"/>
      <c r="W85" s="747"/>
      <c r="X85" s="794"/>
      <c r="Y85" s="794"/>
      <c r="Z85" s="794"/>
      <c r="AA85" s="794"/>
      <c r="AB85" s="794"/>
      <c r="AC85" s="794"/>
      <c r="AD85" s="794"/>
      <c r="AE85" s="794"/>
      <c r="AF85" s="794"/>
      <c r="AG85" s="794"/>
      <c r="AH85" s="794"/>
      <c r="AI85" s="794"/>
      <c r="AJ85" s="794"/>
      <c r="AK85" s="795"/>
    </row>
    <row r="86" spans="1:37" s="803" customFormat="1" ht="22.5" hidden="1" customHeight="1" thickBot="1">
      <c r="A86" s="720">
        <v>12</v>
      </c>
      <c r="B86" s="758">
        <f>B82</f>
        <v>41566</v>
      </c>
      <c r="C86" s="759" t="s">
        <v>352</v>
      </c>
      <c r="D86" s="760"/>
      <c r="E86" s="570"/>
      <c r="F86" s="571"/>
      <c r="G86" s="592">
        <f t="shared" ref="G86:P86" si="19">SUM(G78:G84)</f>
        <v>0</v>
      </c>
      <c r="H86" s="592">
        <f t="shared" si="19"/>
        <v>0</v>
      </c>
      <c r="I86" s="592">
        <f t="shared" si="19"/>
        <v>5000</v>
      </c>
      <c r="J86" s="596">
        <f t="shared" si="19"/>
        <v>0</v>
      </c>
      <c r="K86" s="592">
        <f t="shared" si="19"/>
        <v>0</v>
      </c>
      <c r="L86" s="592">
        <f t="shared" si="19"/>
        <v>10000</v>
      </c>
      <c r="M86" s="592">
        <f t="shared" si="19"/>
        <v>0</v>
      </c>
      <c r="N86" s="592">
        <f t="shared" si="19"/>
        <v>0</v>
      </c>
      <c r="O86" s="592">
        <f t="shared" si="19"/>
        <v>0</v>
      </c>
      <c r="P86" s="596">
        <f t="shared" si="19"/>
        <v>0</v>
      </c>
      <c r="Q86" s="574">
        <f>SUM(G86:P86)</f>
        <v>15000</v>
      </c>
      <c r="R86" s="761">
        <f>SUM(Q78:Q84)</f>
        <v>15000</v>
      </c>
      <c r="S86" s="762" t="s">
        <v>353</v>
      </c>
      <c r="T86" s="576"/>
      <c r="U86" s="576"/>
      <c r="V86" s="576"/>
      <c r="W86" s="763">
        <f>SUM(Q86)</f>
        <v>15000</v>
      </c>
      <c r="X86" s="801"/>
      <c r="Y86" s="801"/>
      <c r="Z86" s="801"/>
      <c r="AA86" s="801"/>
      <c r="AB86" s="801"/>
      <c r="AC86" s="801"/>
      <c r="AD86" s="801"/>
      <c r="AE86" s="801"/>
      <c r="AF86" s="801"/>
      <c r="AG86" s="801"/>
      <c r="AH86" s="801"/>
      <c r="AI86" s="801"/>
      <c r="AJ86" s="801"/>
      <c r="AK86" s="802"/>
    </row>
    <row r="87" spans="1:37" s="796" customFormat="1" ht="18.75" hidden="1" customHeight="1">
      <c r="A87" s="741"/>
      <c r="B87" s="771"/>
      <c r="C87" s="785"/>
      <c r="D87" s="778"/>
      <c r="E87" s="602"/>
      <c r="F87" s="564"/>
      <c r="G87" s="615"/>
      <c r="H87" s="560"/>
      <c r="I87" s="603"/>
      <c r="J87" s="604"/>
      <c r="K87" s="560"/>
      <c r="L87" s="605"/>
      <c r="M87" s="603"/>
      <c r="N87" s="560"/>
      <c r="O87" s="603"/>
      <c r="P87" s="610"/>
      <c r="Q87" s="611"/>
      <c r="R87" s="800"/>
      <c r="S87" s="762"/>
      <c r="T87" s="575"/>
      <c r="U87" s="575"/>
      <c r="V87" s="575"/>
      <c r="W87" s="747"/>
      <c r="X87" s="794"/>
      <c r="Y87" s="794"/>
      <c r="Z87" s="794"/>
      <c r="AA87" s="794"/>
      <c r="AB87" s="794"/>
      <c r="AC87" s="794"/>
      <c r="AD87" s="794"/>
      <c r="AE87" s="794"/>
      <c r="AF87" s="794"/>
      <c r="AG87" s="794"/>
      <c r="AH87" s="794"/>
      <c r="AI87" s="794"/>
      <c r="AJ87" s="794"/>
      <c r="AK87" s="795"/>
    </row>
    <row r="88" spans="1:37" s="796" customFormat="1" ht="18.75" hidden="1" customHeight="1">
      <c r="A88" s="741"/>
      <c r="B88" s="771">
        <v>41567</v>
      </c>
      <c r="C88" s="785" t="s">
        <v>621</v>
      </c>
      <c r="D88" s="755">
        <v>615061</v>
      </c>
      <c r="E88" s="602" t="s">
        <v>622</v>
      </c>
      <c r="F88" s="564"/>
      <c r="G88" s="615"/>
      <c r="H88" s="560"/>
      <c r="I88" s="603"/>
      <c r="J88" s="604"/>
      <c r="K88" s="560"/>
      <c r="L88" s="605">
        <v>10000</v>
      </c>
      <c r="M88" s="603"/>
      <c r="N88" s="560"/>
      <c r="O88" s="603"/>
      <c r="P88" s="610"/>
      <c r="Q88" s="611">
        <f t="shared" ref="Q88:Q91" si="20">SUM(G88:O88)</f>
        <v>10000</v>
      </c>
      <c r="R88" s="800"/>
      <c r="S88" s="762"/>
      <c r="T88" s="575"/>
      <c r="U88" s="575"/>
      <c r="V88" s="575"/>
      <c r="W88" s="747"/>
      <c r="X88" s="794"/>
      <c r="Y88" s="794"/>
      <c r="Z88" s="794"/>
      <c r="AA88" s="794"/>
      <c r="AB88" s="794"/>
      <c r="AC88" s="794"/>
      <c r="AD88" s="794"/>
      <c r="AE88" s="794"/>
      <c r="AF88" s="794"/>
      <c r="AG88" s="794"/>
      <c r="AH88" s="794"/>
      <c r="AI88" s="794"/>
      <c r="AJ88" s="794"/>
      <c r="AK88" s="795"/>
    </row>
    <row r="89" spans="1:37" s="796" customFormat="1" ht="18.75" hidden="1" customHeight="1">
      <c r="A89" s="741"/>
      <c r="B89" s="771">
        <v>41567</v>
      </c>
      <c r="C89" s="785" t="s">
        <v>621</v>
      </c>
      <c r="D89" s="755">
        <v>615061</v>
      </c>
      <c r="E89" s="602" t="s">
        <v>623</v>
      </c>
      <c r="F89" s="564"/>
      <c r="G89" s="615"/>
      <c r="H89" s="560"/>
      <c r="I89" s="603"/>
      <c r="J89" s="604"/>
      <c r="K89" s="560"/>
      <c r="L89" s="605">
        <v>10000</v>
      </c>
      <c r="M89" s="603"/>
      <c r="N89" s="560"/>
      <c r="O89" s="603"/>
      <c r="P89" s="610"/>
      <c r="Q89" s="611">
        <f t="shared" si="20"/>
        <v>10000</v>
      </c>
      <c r="R89" s="800"/>
      <c r="S89" s="762"/>
      <c r="T89" s="575"/>
      <c r="U89" s="575"/>
      <c r="V89" s="575"/>
      <c r="W89" s="747"/>
      <c r="X89" s="794"/>
      <c r="Y89" s="794"/>
      <c r="Z89" s="794"/>
      <c r="AA89" s="794"/>
      <c r="AB89" s="794"/>
      <c r="AC89" s="794"/>
      <c r="AD89" s="794"/>
      <c r="AE89" s="794"/>
      <c r="AF89" s="794"/>
      <c r="AG89" s="794"/>
      <c r="AH89" s="794"/>
      <c r="AI89" s="794"/>
      <c r="AJ89" s="794"/>
      <c r="AK89" s="795"/>
    </row>
    <row r="90" spans="1:37" s="796" customFormat="1" ht="18.75" hidden="1" customHeight="1">
      <c r="A90" s="741"/>
      <c r="B90" s="771">
        <v>41567</v>
      </c>
      <c r="C90" s="785" t="s">
        <v>621</v>
      </c>
      <c r="D90" s="755">
        <v>615061</v>
      </c>
      <c r="E90" s="602" t="s">
        <v>624</v>
      </c>
      <c r="F90" s="564"/>
      <c r="G90" s="615"/>
      <c r="H90" s="560"/>
      <c r="I90" s="603"/>
      <c r="J90" s="604"/>
      <c r="K90" s="560"/>
      <c r="L90" s="605">
        <v>10000</v>
      </c>
      <c r="M90" s="603"/>
      <c r="N90" s="560"/>
      <c r="O90" s="603"/>
      <c r="P90" s="610"/>
      <c r="Q90" s="611">
        <f t="shared" si="20"/>
        <v>10000</v>
      </c>
      <c r="R90" s="800"/>
      <c r="S90" s="762"/>
      <c r="T90" s="575"/>
      <c r="U90" s="575"/>
      <c r="V90" s="575"/>
      <c r="W90" s="747"/>
      <c r="X90" s="794"/>
      <c r="Y90" s="794"/>
      <c r="Z90" s="794"/>
      <c r="AA90" s="794"/>
      <c r="AB90" s="794"/>
      <c r="AC90" s="794"/>
      <c r="AD90" s="794"/>
      <c r="AE90" s="794"/>
      <c r="AF90" s="794"/>
      <c r="AG90" s="794"/>
      <c r="AH90" s="794"/>
      <c r="AI90" s="794"/>
      <c r="AJ90" s="794"/>
      <c r="AK90" s="795"/>
    </row>
    <row r="91" spans="1:37" s="796" customFormat="1" ht="18.75" hidden="1" customHeight="1">
      <c r="A91" s="741"/>
      <c r="B91" s="771">
        <v>41567</v>
      </c>
      <c r="C91" s="785" t="s">
        <v>625</v>
      </c>
      <c r="D91" s="778" t="s">
        <v>626</v>
      </c>
      <c r="E91" s="602" t="s">
        <v>627</v>
      </c>
      <c r="F91" s="564"/>
      <c r="G91" s="615"/>
      <c r="H91" s="560"/>
      <c r="I91" s="603"/>
      <c r="J91" s="604"/>
      <c r="K91" s="560">
        <v>5000</v>
      </c>
      <c r="L91" s="605"/>
      <c r="M91" s="603"/>
      <c r="N91" s="560"/>
      <c r="O91" s="603"/>
      <c r="P91" s="610"/>
      <c r="Q91" s="611">
        <f t="shared" si="20"/>
        <v>5000</v>
      </c>
      <c r="R91" s="800"/>
      <c r="S91" s="762"/>
      <c r="T91" s="575"/>
      <c r="U91" s="575"/>
      <c r="V91" s="575"/>
      <c r="W91" s="747"/>
      <c r="X91" s="794"/>
      <c r="Y91" s="794"/>
      <c r="Z91" s="794"/>
      <c r="AA91" s="794"/>
      <c r="AB91" s="794"/>
      <c r="AC91" s="794"/>
      <c r="AD91" s="794"/>
      <c r="AE91" s="794"/>
      <c r="AF91" s="794"/>
      <c r="AG91" s="794"/>
      <c r="AH91" s="794"/>
      <c r="AI91" s="794"/>
      <c r="AJ91" s="794"/>
      <c r="AK91" s="795"/>
    </row>
    <row r="92" spans="1:37" s="796" customFormat="1" ht="18.75" hidden="1" customHeight="1" thickBot="1">
      <c r="A92" s="741"/>
      <c r="B92" s="771"/>
      <c r="C92" s="785"/>
      <c r="D92" s="778"/>
      <c r="E92" s="602"/>
      <c r="F92" s="564"/>
      <c r="G92" s="615"/>
      <c r="H92" s="560"/>
      <c r="I92" s="603"/>
      <c r="J92" s="604"/>
      <c r="K92" s="560"/>
      <c r="L92" s="605"/>
      <c r="M92" s="603"/>
      <c r="N92" s="560"/>
      <c r="O92" s="603"/>
      <c r="P92" s="610"/>
      <c r="Q92" s="611"/>
      <c r="R92" s="800"/>
      <c r="S92" s="762"/>
      <c r="T92" s="575"/>
      <c r="U92" s="575"/>
      <c r="V92" s="575"/>
      <c r="W92" s="747"/>
      <c r="X92" s="794"/>
      <c r="Y92" s="794"/>
      <c r="Z92" s="794"/>
      <c r="AA92" s="794"/>
      <c r="AB92" s="794"/>
      <c r="AC92" s="794"/>
      <c r="AD92" s="794"/>
      <c r="AE92" s="794"/>
      <c r="AF92" s="794"/>
      <c r="AG92" s="794"/>
      <c r="AH92" s="794"/>
      <c r="AI92" s="794"/>
      <c r="AJ92" s="794"/>
      <c r="AK92" s="795"/>
    </row>
    <row r="93" spans="1:37" s="813" customFormat="1" ht="18.75" hidden="1" customHeight="1" thickBot="1">
      <c r="A93" s="710">
        <v>13</v>
      </c>
      <c r="B93" s="758">
        <f>B88</f>
        <v>41567</v>
      </c>
      <c r="C93" s="759" t="s">
        <v>352</v>
      </c>
      <c r="D93" s="760"/>
      <c r="E93" s="570"/>
      <c r="F93" s="571"/>
      <c r="G93" s="592">
        <f t="shared" ref="G93:P93" si="21">SUM(G87:G92)</f>
        <v>0</v>
      </c>
      <c r="H93" s="592">
        <f t="shared" si="21"/>
        <v>0</v>
      </c>
      <c r="I93" s="592">
        <f t="shared" si="21"/>
        <v>0</v>
      </c>
      <c r="J93" s="596">
        <f t="shared" si="21"/>
        <v>0</v>
      </c>
      <c r="K93" s="592">
        <f t="shared" si="21"/>
        <v>5000</v>
      </c>
      <c r="L93" s="592">
        <f t="shared" si="21"/>
        <v>30000</v>
      </c>
      <c r="M93" s="592">
        <f t="shared" si="21"/>
        <v>0</v>
      </c>
      <c r="N93" s="592">
        <f t="shared" si="21"/>
        <v>0</v>
      </c>
      <c r="O93" s="592">
        <f t="shared" si="21"/>
        <v>0</v>
      </c>
      <c r="P93" s="596">
        <f t="shared" si="21"/>
        <v>0</v>
      </c>
      <c r="Q93" s="574">
        <f>SUM(G93:P93)</f>
        <v>35000</v>
      </c>
      <c r="R93" s="761">
        <f>SUM(Q87:Q92)</f>
        <v>35000</v>
      </c>
      <c r="S93" s="762" t="s">
        <v>353</v>
      </c>
      <c r="T93" s="618"/>
      <c r="U93" s="618"/>
      <c r="V93" s="618"/>
      <c r="W93" s="763">
        <f>SUM(Q93)</f>
        <v>35000</v>
      </c>
      <c r="X93" s="811"/>
      <c r="Y93" s="811"/>
      <c r="Z93" s="811"/>
      <c r="AA93" s="811"/>
      <c r="AB93" s="811"/>
      <c r="AC93" s="811"/>
      <c r="AD93" s="811"/>
      <c r="AE93" s="811"/>
      <c r="AF93" s="811"/>
      <c r="AG93" s="811"/>
      <c r="AH93" s="811"/>
      <c r="AI93" s="811"/>
      <c r="AJ93" s="811"/>
      <c r="AK93" s="812"/>
    </row>
    <row r="94" spans="1:37" s="796" customFormat="1" ht="18.75" hidden="1" customHeight="1">
      <c r="A94" s="741"/>
      <c r="B94" s="771"/>
      <c r="C94" s="785"/>
      <c r="D94" s="778"/>
      <c r="E94" s="602"/>
      <c r="F94" s="564"/>
      <c r="G94" s="615"/>
      <c r="H94" s="560"/>
      <c r="I94" s="603"/>
      <c r="J94" s="604"/>
      <c r="K94" s="560"/>
      <c r="L94" s="605"/>
      <c r="M94" s="603"/>
      <c r="N94" s="560"/>
      <c r="O94" s="603"/>
      <c r="P94" s="610"/>
      <c r="Q94" s="611"/>
      <c r="R94" s="800"/>
      <c r="S94" s="762"/>
      <c r="T94" s="575"/>
      <c r="U94" s="575"/>
      <c r="V94" s="575"/>
      <c r="W94" s="747"/>
      <c r="X94" s="794"/>
      <c r="Y94" s="794"/>
      <c r="Z94" s="794"/>
      <c r="AA94" s="794"/>
      <c r="AB94" s="794"/>
      <c r="AC94" s="794"/>
      <c r="AD94" s="794"/>
      <c r="AE94" s="794"/>
      <c r="AF94" s="794"/>
      <c r="AG94" s="794"/>
      <c r="AH94" s="794"/>
      <c r="AI94" s="794"/>
      <c r="AJ94" s="794"/>
      <c r="AK94" s="795"/>
    </row>
    <row r="95" spans="1:37" s="796" customFormat="1" ht="18.75" hidden="1" customHeight="1">
      <c r="A95" s="741"/>
      <c r="B95" s="771">
        <v>41570</v>
      </c>
      <c r="C95" s="785" t="s">
        <v>628</v>
      </c>
      <c r="D95" s="778" t="s">
        <v>629</v>
      </c>
      <c r="E95" s="602" t="s">
        <v>630</v>
      </c>
      <c r="F95" s="564"/>
      <c r="G95" s="615"/>
      <c r="H95" s="560"/>
      <c r="I95" s="603"/>
      <c r="J95" s="604"/>
      <c r="K95" s="560"/>
      <c r="L95" s="605">
        <v>10000</v>
      </c>
      <c r="M95" s="603"/>
      <c r="N95" s="560"/>
      <c r="O95" s="603"/>
      <c r="P95" s="610"/>
      <c r="Q95" s="611">
        <f>SUM(G95:N95)</f>
        <v>10000</v>
      </c>
      <c r="R95" s="800"/>
      <c r="S95" s="762"/>
      <c r="T95" s="575"/>
      <c r="U95" s="575"/>
      <c r="V95" s="575"/>
      <c r="W95" s="747"/>
      <c r="X95" s="794"/>
      <c r="Y95" s="794"/>
      <c r="Z95" s="794"/>
      <c r="AA95" s="794"/>
      <c r="AB95" s="794"/>
      <c r="AC95" s="794"/>
      <c r="AD95" s="794"/>
      <c r="AE95" s="794"/>
      <c r="AF95" s="794"/>
      <c r="AG95" s="794"/>
      <c r="AH95" s="794"/>
      <c r="AI95" s="794"/>
      <c r="AJ95" s="794"/>
      <c r="AK95" s="795"/>
    </row>
    <row r="96" spans="1:37" s="796" customFormat="1" ht="18.75" hidden="1" customHeight="1" thickBot="1">
      <c r="A96" s="741"/>
      <c r="B96" s="771"/>
      <c r="C96" s="785"/>
      <c r="D96" s="778"/>
      <c r="E96" s="602"/>
      <c r="F96" s="564"/>
      <c r="G96" s="615"/>
      <c r="H96" s="560"/>
      <c r="I96" s="603"/>
      <c r="J96" s="604"/>
      <c r="K96" s="560"/>
      <c r="L96" s="605"/>
      <c r="M96" s="603"/>
      <c r="N96" s="560"/>
      <c r="O96" s="603"/>
      <c r="P96" s="610"/>
      <c r="Q96" s="611"/>
      <c r="R96" s="800"/>
      <c r="S96" s="762"/>
      <c r="T96" s="575"/>
      <c r="U96" s="575"/>
      <c r="V96" s="575"/>
      <c r="W96" s="747"/>
      <c r="X96" s="794"/>
      <c r="Y96" s="794"/>
      <c r="Z96" s="794"/>
      <c r="AA96" s="794"/>
      <c r="AB96" s="794"/>
      <c r="AC96" s="794"/>
      <c r="AD96" s="794"/>
      <c r="AE96" s="794"/>
      <c r="AF96" s="794"/>
      <c r="AG96" s="794"/>
      <c r="AH96" s="794"/>
      <c r="AI96" s="794"/>
      <c r="AJ96" s="794"/>
      <c r="AK96" s="795"/>
    </row>
    <row r="97" spans="1:37" s="813" customFormat="1" ht="18.75" hidden="1" customHeight="1" thickBot="1">
      <c r="A97" s="710">
        <v>14</v>
      </c>
      <c r="B97" s="758">
        <f>B95</f>
        <v>41570</v>
      </c>
      <c r="C97" s="759" t="s">
        <v>352</v>
      </c>
      <c r="D97" s="760"/>
      <c r="E97" s="570"/>
      <c r="F97" s="571"/>
      <c r="G97" s="592">
        <f>SUM(G96:G96)</f>
        <v>0</v>
      </c>
      <c r="H97" s="592">
        <f>SUM(H96:H96)</f>
        <v>0</v>
      </c>
      <c r="I97" s="592">
        <f>SUM(I96:I96)</f>
        <v>0</v>
      </c>
      <c r="J97" s="596">
        <f>SUM(J96:J96)</f>
        <v>0</v>
      </c>
      <c r="K97" s="592">
        <f t="shared" ref="K97:P97" si="22">SUM(K94:K96)</f>
        <v>0</v>
      </c>
      <c r="L97" s="592">
        <f t="shared" si="22"/>
        <v>10000</v>
      </c>
      <c r="M97" s="592">
        <f t="shared" si="22"/>
        <v>0</v>
      </c>
      <c r="N97" s="592">
        <f t="shared" si="22"/>
        <v>0</v>
      </c>
      <c r="O97" s="592">
        <f t="shared" si="22"/>
        <v>0</v>
      </c>
      <c r="P97" s="596">
        <f t="shared" si="22"/>
        <v>0</v>
      </c>
      <c r="Q97" s="574">
        <f>SUM(G97:P97)</f>
        <v>10000</v>
      </c>
      <c r="R97" s="761">
        <f>SUM(Q94:Q96)</f>
        <v>10000</v>
      </c>
      <c r="S97" s="762" t="s">
        <v>353</v>
      </c>
      <c r="T97" s="618"/>
      <c r="U97" s="618"/>
      <c r="V97" s="618"/>
      <c r="W97" s="763">
        <f>SUM(Q97)</f>
        <v>10000</v>
      </c>
      <c r="X97" s="811"/>
      <c r="Y97" s="811"/>
      <c r="Z97" s="811"/>
      <c r="AA97" s="811"/>
      <c r="AB97" s="811"/>
      <c r="AC97" s="811"/>
      <c r="AD97" s="811"/>
      <c r="AE97" s="811"/>
      <c r="AF97" s="811"/>
      <c r="AG97" s="811"/>
      <c r="AH97" s="811"/>
      <c r="AI97" s="811"/>
      <c r="AJ97" s="811"/>
      <c r="AK97" s="812"/>
    </row>
    <row r="98" spans="1:37" s="796" customFormat="1" ht="18.75" hidden="1" customHeight="1">
      <c r="A98" s="741"/>
      <c r="B98" s="771"/>
      <c r="C98" s="785"/>
      <c r="D98" s="778"/>
      <c r="E98" s="602"/>
      <c r="F98" s="564"/>
      <c r="G98" s="615"/>
      <c r="H98" s="560"/>
      <c r="I98" s="603"/>
      <c r="J98" s="604"/>
      <c r="K98" s="560"/>
      <c r="L98" s="605"/>
      <c r="M98" s="603"/>
      <c r="N98" s="560"/>
      <c r="O98" s="603"/>
      <c r="P98" s="610"/>
      <c r="Q98" s="611"/>
      <c r="R98" s="800"/>
      <c r="S98" s="762"/>
      <c r="T98" s="575"/>
      <c r="U98" s="575"/>
      <c r="V98" s="575"/>
      <c r="W98" s="747"/>
      <c r="X98" s="794"/>
      <c r="Y98" s="794"/>
      <c r="Z98" s="794"/>
      <c r="AA98" s="794"/>
      <c r="AB98" s="794"/>
      <c r="AC98" s="794"/>
      <c r="AD98" s="794"/>
      <c r="AE98" s="794"/>
      <c r="AF98" s="794"/>
      <c r="AG98" s="794"/>
      <c r="AH98" s="794"/>
      <c r="AI98" s="794"/>
      <c r="AJ98" s="794"/>
      <c r="AK98" s="795"/>
    </row>
    <row r="99" spans="1:37" s="796" customFormat="1" ht="18.75" hidden="1" customHeight="1">
      <c r="A99" s="741"/>
      <c r="B99" s="771">
        <v>41578</v>
      </c>
      <c r="C99" s="785" t="s">
        <v>600</v>
      </c>
      <c r="D99" s="755">
        <v>2458894</v>
      </c>
      <c r="E99" s="617">
        <v>902427</v>
      </c>
      <c r="F99" s="619"/>
      <c r="G99" s="620"/>
      <c r="H99" s="560"/>
      <c r="I99" s="603"/>
      <c r="J99" s="560"/>
      <c r="K99" s="560"/>
      <c r="L99" s="560">
        <v>10000</v>
      </c>
      <c r="M99" s="603"/>
      <c r="N99" s="560"/>
      <c r="O99" s="603"/>
      <c r="P99" s="610"/>
      <c r="Q99" s="611">
        <f>SUM(G99:O99)</f>
        <v>10000</v>
      </c>
      <c r="R99" s="800"/>
      <c r="S99" s="762"/>
      <c r="T99" s="575"/>
      <c r="U99" s="575"/>
      <c r="V99" s="575"/>
      <c r="W99" s="747"/>
      <c r="X99" s="794"/>
      <c r="Y99" s="794"/>
      <c r="Z99" s="794"/>
      <c r="AA99" s="794"/>
      <c r="AB99" s="794"/>
      <c r="AC99" s="794"/>
      <c r="AD99" s="794"/>
      <c r="AE99" s="794"/>
      <c r="AF99" s="794"/>
      <c r="AG99" s="794"/>
      <c r="AH99" s="794"/>
      <c r="AI99" s="794"/>
      <c r="AJ99" s="794"/>
      <c r="AK99" s="795"/>
    </row>
    <row r="100" spans="1:37" s="796" customFormat="1" ht="18.75" hidden="1" customHeight="1">
      <c r="A100" s="741"/>
      <c r="B100" s="771">
        <v>41578</v>
      </c>
      <c r="C100" s="785" t="s">
        <v>600</v>
      </c>
      <c r="D100" s="755">
        <v>2458894</v>
      </c>
      <c r="E100" s="617">
        <v>902428</v>
      </c>
      <c r="F100" s="619"/>
      <c r="G100" s="620"/>
      <c r="H100" s="560"/>
      <c r="I100" s="603"/>
      <c r="J100" s="560"/>
      <c r="K100" s="560"/>
      <c r="L100" s="560">
        <v>10000</v>
      </c>
      <c r="M100" s="603"/>
      <c r="N100" s="560"/>
      <c r="O100" s="603"/>
      <c r="P100" s="610"/>
      <c r="Q100" s="611">
        <f t="shared" ref="Q100" si="23">SUM(G100:O100)</f>
        <v>10000</v>
      </c>
      <c r="R100" s="800"/>
      <c r="S100" s="762"/>
      <c r="T100" s="575"/>
      <c r="U100" s="575"/>
      <c r="V100" s="575"/>
      <c r="W100" s="747"/>
      <c r="X100" s="794"/>
      <c r="Y100" s="794"/>
      <c r="Z100" s="794"/>
      <c r="AA100" s="794"/>
      <c r="AB100" s="794"/>
      <c r="AC100" s="794"/>
      <c r="AD100" s="794"/>
      <c r="AE100" s="794"/>
      <c r="AF100" s="794"/>
      <c r="AG100" s="794"/>
      <c r="AH100" s="794"/>
      <c r="AI100" s="794"/>
      <c r="AJ100" s="794"/>
      <c r="AK100" s="795"/>
    </row>
    <row r="101" spans="1:37" s="796" customFormat="1" ht="18.75" hidden="1" customHeight="1" thickBot="1">
      <c r="A101" s="741"/>
      <c r="B101" s="771"/>
      <c r="C101" s="785"/>
      <c r="D101" s="778"/>
      <c r="E101" s="602"/>
      <c r="F101" s="564"/>
      <c r="G101" s="615"/>
      <c r="H101" s="560"/>
      <c r="I101" s="603"/>
      <c r="J101" s="604"/>
      <c r="K101" s="560"/>
      <c r="L101" s="605"/>
      <c r="M101" s="603"/>
      <c r="N101" s="560"/>
      <c r="O101" s="603"/>
      <c r="P101" s="610"/>
      <c r="Q101" s="611"/>
      <c r="R101" s="800"/>
      <c r="S101" s="762"/>
      <c r="T101" s="575"/>
      <c r="U101" s="575"/>
      <c r="V101" s="575"/>
      <c r="W101" s="747"/>
      <c r="X101" s="794"/>
      <c r="Y101" s="794"/>
      <c r="Z101" s="794"/>
      <c r="AA101" s="794"/>
      <c r="AB101" s="794"/>
      <c r="AC101" s="794"/>
      <c r="AD101" s="794"/>
      <c r="AE101" s="794"/>
      <c r="AF101" s="794"/>
      <c r="AG101" s="794"/>
      <c r="AH101" s="794"/>
      <c r="AI101" s="794"/>
      <c r="AJ101" s="794"/>
      <c r="AK101" s="795"/>
    </row>
    <row r="102" spans="1:37" s="813" customFormat="1" ht="18.75" hidden="1" customHeight="1" thickBot="1">
      <c r="A102" s="710">
        <v>15</v>
      </c>
      <c r="B102" s="758">
        <f>B99</f>
        <v>41578</v>
      </c>
      <c r="C102" s="759" t="s">
        <v>352</v>
      </c>
      <c r="D102" s="760"/>
      <c r="E102" s="570"/>
      <c r="F102" s="571"/>
      <c r="G102" s="592">
        <f t="shared" ref="G102:P102" si="24">SUM(G98:G101)</f>
        <v>0</v>
      </c>
      <c r="H102" s="592">
        <f t="shared" si="24"/>
        <v>0</v>
      </c>
      <c r="I102" s="592">
        <f t="shared" si="24"/>
        <v>0</v>
      </c>
      <c r="J102" s="596">
        <f t="shared" si="24"/>
        <v>0</v>
      </c>
      <c r="K102" s="592">
        <f t="shared" si="24"/>
        <v>0</v>
      </c>
      <c r="L102" s="592">
        <f t="shared" si="24"/>
        <v>20000</v>
      </c>
      <c r="M102" s="592">
        <f t="shared" si="24"/>
        <v>0</v>
      </c>
      <c r="N102" s="592">
        <f t="shared" si="24"/>
        <v>0</v>
      </c>
      <c r="O102" s="592">
        <f t="shared" si="24"/>
        <v>0</v>
      </c>
      <c r="P102" s="596">
        <f t="shared" si="24"/>
        <v>0</v>
      </c>
      <c r="Q102" s="574">
        <f>SUM(G102:P102)</f>
        <v>20000</v>
      </c>
      <c r="R102" s="761">
        <f>SUM(Q98:Q101)</f>
        <v>20000</v>
      </c>
      <c r="S102" s="762" t="s">
        <v>353</v>
      </c>
      <c r="T102" s="618"/>
      <c r="U102" s="618"/>
      <c r="V102" s="618"/>
      <c r="W102" s="763">
        <f>SUM(Q102)</f>
        <v>20000</v>
      </c>
      <c r="X102" s="811"/>
      <c r="Y102" s="811"/>
      <c r="Z102" s="811"/>
      <c r="AA102" s="811"/>
      <c r="AB102" s="811"/>
      <c r="AC102" s="811"/>
      <c r="AD102" s="811"/>
      <c r="AE102" s="811"/>
      <c r="AF102" s="811"/>
      <c r="AG102" s="811"/>
      <c r="AH102" s="811"/>
      <c r="AI102" s="811"/>
      <c r="AJ102" s="811"/>
      <c r="AK102" s="812"/>
    </row>
    <row r="103" spans="1:37" s="796" customFormat="1" ht="18.75" hidden="1" customHeight="1">
      <c r="A103" s="741"/>
      <c r="B103" s="814"/>
      <c r="C103" s="815"/>
      <c r="D103" s="778"/>
      <c r="E103" s="621"/>
      <c r="F103" s="619"/>
      <c r="G103" s="622"/>
      <c r="H103" s="623"/>
      <c r="I103" s="603"/>
      <c r="J103" s="623"/>
      <c r="K103" s="560"/>
      <c r="L103" s="623"/>
      <c r="M103" s="603"/>
      <c r="N103" s="623"/>
      <c r="O103" s="623"/>
      <c r="P103" s="610"/>
      <c r="Q103" s="624"/>
      <c r="R103" s="800"/>
      <c r="S103" s="762"/>
      <c r="T103" s="575"/>
      <c r="U103" s="575"/>
      <c r="V103" s="575"/>
      <c r="W103" s="747"/>
      <c r="X103" s="794"/>
      <c r="Y103" s="794"/>
      <c r="Z103" s="794"/>
      <c r="AA103" s="794"/>
      <c r="AB103" s="794"/>
      <c r="AC103" s="794"/>
      <c r="AD103" s="794"/>
      <c r="AE103" s="794"/>
      <c r="AF103" s="794"/>
      <c r="AG103" s="794"/>
      <c r="AH103" s="794"/>
      <c r="AI103" s="794"/>
      <c r="AJ103" s="794"/>
      <c r="AK103" s="795"/>
    </row>
    <row r="104" spans="1:37" s="796" customFormat="1" ht="18.75" hidden="1" customHeight="1">
      <c r="A104" s="741"/>
      <c r="B104" s="771"/>
      <c r="C104" s="785"/>
      <c r="D104" s="778"/>
      <c r="E104" s="602"/>
      <c r="F104" s="619"/>
      <c r="G104" s="615"/>
      <c r="H104" s="560"/>
      <c r="I104" s="603"/>
      <c r="J104" s="604"/>
      <c r="K104" s="560"/>
      <c r="L104" s="605"/>
      <c r="M104" s="603"/>
      <c r="N104" s="560"/>
      <c r="O104" s="560"/>
      <c r="P104" s="610"/>
      <c r="Q104" s="611">
        <f>SUM(G104:O104)</f>
        <v>0</v>
      </c>
      <c r="R104" s="800"/>
      <c r="S104" s="762"/>
      <c r="T104" s="575"/>
      <c r="U104" s="575"/>
      <c r="V104" s="575"/>
      <c r="W104" s="747"/>
      <c r="X104" s="794"/>
      <c r="Y104" s="794"/>
      <c r="Z104" s="794"/>
      <c r="AA104" s="794"/>
      <c r="AB104" s="794"/>
      <c r="AC104" s="794"/>
      <c r="AD104" s="794"/>
      <c r="AE104" s="794"/>
      <c r="AF104" s="794"/>
      <c r="AG104" s="794"/>
      <c r="AH104" s="794"/>
      <c r="AI104" s="794"/>
      <c r="AJ104" s="794"/>
      <c r="AK104" s="795"/>
    </row>
    <row r="105" spans="1:37" s="796" customFormat="1" ht="18.75" hidden="1" customHeight="1">
      <c r="A105" s="741"/>
      <c r="B105" s="771"/>
      <c r="C105" s="777"/>
      <c r="D105" s="778"/>
      <c r="E105" s="602"/>
      <c r="F105" s="564"/>
      <c r="G105" s="615"/>
      <c r="H105" s="560"/>
      <c r="I105" s="603"/>
      <c r="J105" s="604"/>
      <c r="K105" s="560"/>
      <c r="L105" s="605"/>
      <c r="M105" s="603"/>
      <c r="N105" s="560"/>
      <c r="O105" s="560"/>
      <c r="P105" s="610"/>
      <c r="Q105" s="611">
        <f>SUM(G105:O105)</f>
        <v>0</v>
      </c>
      <c r="R105" s="800"/>
      <c r="S105" s="762"/>
      <c r="T105" s="575"/>
      <c r="U105" s="575"/>
      <c r="V105" s="575"/>
      <c r="W105" s="747"/>
      <c r="X105" s="794"/>
      <c r="Y105" s="794"/>
      <c r="Z105" s="794"/>
      <c r="AA105" s="794"/>
      <c r="AB105" s="794"/>
      <c r="AC105" s="794"/>
      <c r="AD105" s="794"/>
      <c r="AE105" s="794"/>
      <c r="AF105" s="794"/>
      <c r="AG105" s="794"/>
      <c r="AH105" s="794"/>
      <c r="AI105" s="794"/>
      <c r="AJ105" s="794"/>
      <c r="AK105" s="795"/>
    </row>
    <row r="106" spans="1:37" s="796" customFormat="1" ht="18.75" hidden="1" customHeight="1" thickBot="1">
      <c r="A106" s="741"/>
      <c r="B106" s="753"/>
      <c r="C106" s="816"/>
      <c r="D106" s="778"/>
      <c r="E106" s="625"/>
      <c r="F106" s="619"/>
      <c r="G106" s="626"/>
      <c r="H106" s="609"/>
      <c r="I106" s="603"/>
      <c r="J106" s="609"/>
      <c r="K106" s="603"/>
      <c r="L106" s="609"/>
      <c r="M106" s="603"/>
      <c r="N106" s="609"/>
      <c r="O106" s="609"/>
      <c r="P106" s="627"/>
      <c r="Q106" s="628"/>
      <c r="R106" s="805"/>
      <c r="S106" s="762"/>
      <c r="T106" s="575"/>
      <c r="U106" s="575"/>
      <c r="V106" s="575"/>
      <c r="W106" s="747"/>
      <c r="X106" s="794"/>
      <c r="Y106" s="794"/>
      <c r="Z106" s="794"/>
      <c r="AA106" s="794"/>
      <c r="AB106" s="794"/>
      <c r="AC106" s="794"/>
      <c r="AD106" s="794"/>
      <c r="AE106" s="794"/>
      <c r="AF106" s="794"/>
      <c r="AG106" s="794"/>
      <c r="AH106" s="794"/>
      <c r="AI106" s="794"/>
      <c r="AJ106" s="794"/>
      <c r="AK106" s="795"/>
    </row>
    <row r="107" spans="1:37" s="813" customFormat="1" ht="18.75" hidden="1" customHeight="1" thickBot="1">
      <c r="A107" s="710">
        <v>16</v>
      </c>
      <c r="B107" s="758">
        <f>B103</f>
        <v>0</v>
      </c>
      <c r="C107" s="759" t="s">
        <v>352</v>
      </c>
      <c r="D107" s="760"/>
      <c r="E107" s="570"/>
      <c r="F107" s="571"/>
      <c r="G107" s="592">
        <f t="shared" ref="G107:P107" si="25">SUM(G103:G105)</f>
        <v>0</v>
      </c>
      <c r="H107" s="592">
        <f t="shared" si="25"/>
        <v>0</v>
      </c>
      <c r="I107" s="592">
        <f t="shared" si="25"/>
        <v>0</v>
      </c>
      <c r="J107" s="596">
        <f t="shared" si="25"/>
        <v>0</v>
      </c>
      <c r="K107" s="592">
        <f t="shared" si="25"/>
        <v>0</v>
      </c>
      <c r="L107" s="592">
        <f t="shared" si="25"/>
        <v>0</v>
      </c>
      <c r="M107" s="592">
        <f t="shared" si="25"/>
        <v>0</v>
      </c>
      <c r="N107" s="592">
        <f t="shared" si="25"/>
        <v>0</v>
      </c>
      <c r="O107" s="592">
        <f t="shared" si="25"/>
        <v>0</v>
      </c>
      <c r="P107" s="596">
        <f t="shared" si="25"/>
        <v>0</v>
      </c>
      <c r="Q107" s="574">
        <f>SUM(G107:P107)</f>
        <v>0</v>
      </c>
      <c r="R107" s="761">
        <f>SUM(Q103:Q106)</f>
        <v>0</v>
      </c>
      <c r="S107" s="762" t="s">
        <v>353</v>
      </c>
      <c r="T107" s="618"/>
      <c r="U107" s="618"/>
      <c r="V107" s="618"/>
      <c r="W107" s="763">
        <f>SUM(Q107)</f>
        <v>0</v>
      </c>
      <c r="X107" s="811"/>
      <c r="Y107" s="811"/>
      <c r="Z107" s="811"/>
      <c r="AA107" s="811"/>
      <c r="AB107" s="811"/>
      <c r="AC107" s="811"/>
      <c r="AD107" s="811"/>
      <c r="AE107" s="811"/>
      <c r="AF107" s="811"/>
      <c r="AG107" s="811"/>
      <c r="AH107" s="811"/>
      <c r="AI107" s="811"/>
      <c r="AJ107" s="811"/>
      <c r="AK107" s="812"/>
    </row>
    <row r="108" spans="1:37" s="796" customFormat="1" ht="18.75" hidden="1" customHeight="1">
      <c r="A108" s="741"/>
      <c r="B108" s="771"/>
      <c r="C108" s="777"/>
      <c r="D108" s="778"/>
      <c r="E108" s="602"/>
      <c r="F108" s="564"/>
      <c r="G108" s="615"/>
      <c r="H108" s="560"/>
      <c r="I108" s="603"/>
      <c r="J108" s="604"/>
      <c r="K108" s="560"/>
      <c r="L108" s="605"/>
      <c r="M108" s="603"/>
      <c r="N108" s="560"/>
      <c r="O108" s="603"/>
      <c r="P108" s="610"/>
      <c r="Q108" s="611"/>
      <c r="R108" s="800"/>
      <c r="S108" s="762"/>
      <c r="T108" s="575"/>
      <c r="U108" s="575"/>
      <c r="V108" s="575"/>
      <c r="W108" s="747"/>
      <c r="X108" s="794"/>
      <c r="Y108" s="794"/>
      <c r="Z108" s="794"/>
      <c r="AA108" s="794"/>
      <c r="AB108" s="794"/>
      <c r="AC108" s="794"/>
      <c r="AD108" s="794"/>
      <c r="AE108" s="794"/>
      <c r="AF108" s="794"/>
      <c r="AG108" s="794"/>
      <c r="AH108" s="794"/>
      <c r="AI108" s="794"/>
      <c r="AJ108" s="794"/>
      <c r="AK108" s="795"/>
    </row>
    <row r="109" spans="1:37" s="796" customFormat="1" ht="18.75" hidden="1" customHeight="1">
      <c r="A109" s="741"/>
      <c r="B109" s="771"/>
      <c r="C109" s="777"/>
      <c r="D109" s="778"/>
      <c r="E109" s="602"/>
      <c r="F109" s="564"/>
      <c r="G109" s="615"/>
      <c r="H109" s="560"/>
      <c r="I109" s="603"/>
      <c r="J109" s="604"/>
      <c r="K109" s="560"/>
      <c r="L109" s="605"/>
      <c r="M109" s="603"/>
      <c r="N109" s="560"/>
      <c r="O109" s="603"/>
      <c r="P109" s="610"/>
      <c r="Q109" s="611">
        <f>SUM(G109:O109)</f>
        <v>0</v>
      </c>
      <c r="R109" s="800"/>
      <c r="S109" s="762"/>
      <c r="T109" s="575"/>
      <c r="U109" s="575"/>
      <c r="V109" s="575"/>
      <c r="W109" s="747"/>
      <c r="X109" s="794"/>
      <c r="Y109" s="794"/>
      <c r="Z109" s="794"/>
      <c r="AA109" s="794"/>
      <c r="AB109" s="794"/>
      <c r="AC109" s="794"/>
      <c r="AD109" s="794"/>
      <c r="AE109" s="794"/>
      <c r="AF109" s="794"/>
      <c r="AG109" s="794"/>
      <c r="AH109" s="794"/>
      <c r="AI109" s="794"/>
      <c r="AJ109" s="794"/>
      <c r="AK109" s="795"/>
    </row>
    <row r="110" spans="1:37" s="796" customFormat="1" ht="18.75" hidden="1" customHeight="1">
      <c r="A110" s="741"/>
      <c r="B110" s="771"/>
      <c r="C110" s="777"/>
      <c r="D110" s="778"/>
      <c r="E110" s="602"/>
      <c r="F110" s="564"/>
      <c r="G110" s="615"/>
      <c r="H110" s="560"/>
      <c r="I110" s="603"/>
      <c r="J110" s="604"/>
      <c r="K110" s="560"/>
      <c r="L110" s="605"/>
      <c r="M110" s="603"/>
      <c r="N110" s="560"/>
      <c r="O110" s="603"/>
      <c r="P110" s="610"/>
      <c r="Q110" s="611">
        <f t="shared" ref="Q110:Q111" si="26">SUM(G110:O110)</f>
        <v>0</v>
      </c>
      <c r="R110" s="800"/>
      <c r="S110" s="762"/>
      <c r="T110" s="575"/>
      <c r="U110" s="575"/>
      <c r="V110" s="575"/>
      <c r="W110" s="747"/>
      <c r="X110" s="794"/>
      <c r="Y110" s="794"/>
      <c r="Z110" s="794"/>
      <c r="AA110" s="794"/>
      <c r="AB110" s="794"/>
      <c r="AC110" s="794"/>
      <c r="AD110" s="794"/>
      <c r="AE110" s="794"/>
      <c r="AF110" s="794"/>
      <c r="AG110" s="794"/>
      <c r="AH110" s="794"/>
      <c r="AI110" s="794"/>
      <c r="AJ110" s="794"/>
      <c r="AK110" s="795"/>
    </row>
    <row r="111" spans="1:37" s="796" customFormat="1" ht="18.75" hidden="1" customHeight="1">
      <c r="A111" s="741"/>
      <c r="B111" s="771"/>
      <c r="C111" s="777"/>
      <c r="D111" s="778"/>
      <c r="E111" s="602"/>
      <c r="F111" s="564"/>
      <c r="G111" s="615"/>
      <c r="H111" s="560"/>
      <c r="I111" s="603"/>
      <c r="J111" s="604"/>
      <c r="K111" s="560"/>
      <c r="L111" s="605"/>
      <c r="M111" s="603"/>
      <c r="N111" s="560"/>
      <c r="O111" s="603"/>
      <c r="P111" s="610"/>
      <c r="Q111" s="611">
        <f t="shared" si="26"/>
        <v>0</v>
      </c>
      <c r="R111" s="800"/>
      <c r="S111" s="762"/>
      <c r="T111" s="575"/>
      <c r="U111" s="575"/>
      <c r="V111" s="575"/>
      <c r="W111" s="747"/>
      <c r="X111" s="794"/>
      <c r="Y111" s="794"/>
      <c r="Z111" s="794"/>
      <c r="AA111" s="794"/>
      <c r="AB111" s="794"/>
      <c r="AC111" s="794"/>
      <c r="AD111" s="794"/>
      <c r="AE111" s="794"/>
      <c r="AF111" s="794"/>
      <c r="AG111" s="794"/>
      <c r="AH111" s="794"/>
      <c r="AI111" s="794"/>
      <c r="AJ111" s="794"/>
      <c r="AK111" s="795"/>
    </row>
    <row r="112" spans="1:37" s="796" customFormat="1" ht="18.75" hidden="1" customHeight="1" thickBot="1">
      <c r="A112" s="741"/>
      <c r="B112" s="771"/>
      <c r="C112" s="777"/>
      <c r="D112" s="778"/>
      <c r="E112" s="602"/>
      <c r="F112" s="564"/>
      <c r="G112" s="615"/>
      <c r="H112" s="560"/>
      <c r="I112" s="603"/>
      <c r="J112" s="604"/>
      <c r="K112" s="560"/>
      <c r="L112" s="605"/>
      <c r="M112" s="603"/>
      <c r="N112" s="560"/>
      <c r="O112" s="603"/>
      <c r="P112" s="610"/>
      <c r="Q112" s="611"/>
      <c r="R112" s="800"/>
      <c r="S112" s="762"/>
      <c r="T112" s="575"/>
      <c r="U112" s="575"/>
      <c r="V112" s="575"/>
      <c r="W112" s="747"/>
      <c r="X112" s="794"/>
      <c r="Y112" s="794"/>
      <c r="Z112" s="794"/>
      <c r="AA112" s="794"/>
      <c r="AB112" s="794"/>
      <c r="AC112" s="794"/>
      <c r="AD112" s="794"/>
      <c r="AE112" s="794"/>
      <c r="AF112" s="794"/>
      <c r="AG112" s="794"/>
      <c r="AH112" s="794"/>
      <c r="AI112" s="794"/>
      <c r="AJ112" s="794"/>
      <c r="AK112" s="795"/>
    </row>
    <row r="113" spans="1:37" s="813" customFormat="1" ht="18.75" hidden="1" customHeight="1" thickBot="1">
      <c r="A113" s="710">
        <v>17</v>
      </c>
      <c r="B113" s="758">
        <f>B109</f>
        <v>0</v>
      </c>
      <c r="C113" s="759" t="s">
        <v>352</v>
      </c>
      <c r="D113" s="760"/>
      <c r="E113" s="570"/>
      <c r="F113" s="571"/>
      <c r="G113" s="592">
        <f t="shared" ref="G113:P113" si="27">SUM(G108:G112)</f>
        <v>0</v>
      </c>
      <c r="H113" s="592">
        <f t="shared" si="27"/>
        <v>0</v>
      </c>
      <c r="I113" s="592">
        <f t="shared" si="27"/>
        <v>0</v>
      </c>
      <c r="J113" s="596">
        <f t="shared" si="27"/>
        <v>0</v>
      </c>
      <c r="K113" s="592">
        <f t="shared" si="27"/>
        <v>0</v>
      </c>
      <c r="L113" s="592">
        <f t="shared" si="27"/>
        <v>0</v>
      </c>
      <c r="M113" s="592">
        <f t="shared" si="27"/>
        <v>0</v>
      </c>
      <c r="N113" s="592">
        <f t="shared" si="27"/>
        <v>0</v>
      </c>
      <c r="O113" s="592">
        <f t="shared" si="27"/>
        <v>0</v>
      </c>
      <c r="P113" s="596">
        <f t="shared" si="27"/>
        <v>0</v>
      </c>
      <c r="Q113" s="574">
        <f>SUM(G113:P113)</f>
        <v>0</v>
      </c>
      <c r="R113" s="761">
        <f>SUM(Q108:Q112)</f>
        <v>0</v>
      </c>
      <c r="S113" s="762"/>
      <c r="T113" s="618"/>
      <c r="U113" s="618"/>
      <c r="V113" s="618"/>
      <c r="W113" s="763">
        <f>SUM(Q113)</f>
        <v>0</v>
      </c>
      <c r="X113" s="811"/>
      <c r="Y113" s="811"/>
      <c r="Z113" s="811"/>
      <c r="AA113" s="811"/>
      <c r="AB113" s="811"/>
      <c r="AC113" s="811"/>
      <c r="AD113" s="811"/>
      <c r="AE113" s="811"/>
      <c r="AF113" s="811"/>
      <c r="AG113" s="811"/>
      <c r="AH113" s="811"/>
      <c r="AI113" s="811"/>
      <c r="AJ113" s="811"/>
      <c r="AK113" s="812"/>
    </row>
    <row r="114" spans="1:37" s="796" customFormat="1" ht="18.75" hidden="1" customHeight="1">
      <c r="A114" s="741"/>
      <c r="B114" s="771"/>
      <c r="C114" s="785"/>
      <c r="D114" s="778"/>
      <c r="E114" s="602"/>
      <c r="F114" s="564"/>
      <c r="G114" s="615"/>
      <c r="H114" s="560"/>
      <c r="I114" s="603"/>
      <c r="J114" s="604"/>
      <c r="K114" s="560"/>
      <c r="L114" s="605"/>
      <c r="M114" s="603"/>
      <c r="N114" s="560"/>
      <c r="O114" s="603"/>
      <c r="P114" s="610"/>
      <c r="Q114" s="611"/>
      <c r="R114" s="800"/>
      <c r="S114" s="762"/>
      <c r="T114" s="575"/>
      <c r="U114" s="575"/>
      <c r="V114" s="575"/>
      <c r="W114" s="747"/>
      <c r="X114" s="794"/>
      <c r="Y114" s="794"/>
      <c r="Z114" s="794"/>
      <c r="AA114" s="794"/>
      <c r="AB114" s="794"/>
      <c r="AC114" s="794"/>
      <c r="AD114" s="794"/>
      <c r="AE114" s="794"/>
      <c r="AF114" s="794"/>
      <c r="AG114" s="794"/>
      <c r="AH114" s="794"/>
      <c r="AI114" s="794"/>
      <c r="AJ114" s="794"/>
      <c r="AK114" s="795"/>
    </row>
    <row r="115" spans="1:37" s="796" customFormat="1" ht="18.75" hidden="1" customHeight="1">
      <c r="A115" s="741"/>
      <c r="B115" s="771"/>
      <c r="C115" s="785"/>
      <c r="D115" s="778"/>
      <c r="E115" s="602"/>
      <c r="F115" s="564"/>
      <c r="G115" s="615"/>
      <c r="H115" s="560"/>
      <c r="I115" s="603"/>
      <c r="J115" s="604"/>
      <c r="K115" s="560"/>
      <c r="L115" s="605"/>
      <c r="M115" s="603"/>
      <c r="N115" s="560"/>
      <c r="O115" s="603"/>
      <c r="P115" s="610"/>
      <c r="Q115" s="611">
        <f>SUM(G115:O115)</f>
        <v>0</v>
      </c>
      <c r="R115" s="800"/>
      <c r="S115" s="762"/>
      <c r="T115" s="575"/>
      <c r="U115" s="575"/>
      <c r="V115" s="575"/>
      <c r="W115" s="747"/>
      <c r="X115" s="794"/>
      <c r="Y115" s="794"/>
      <c r="Z115" s="794"/>
      <c r="AA115" s="794"/>
      <c r="AB115" s="794"/>
      <c r="AC115" s="794"/>
      <c r="AD115" s="794"/>
      <c r="AE115" s="794"/>
      <c r="AF115" s="794"/>
      <c r="AG115" s="794"/>
      <c r="AH115" s="794"/>
      <c r="AI115" s="794"/>
      <c r="AJ115" s="794"/>
      <c r="AK115" s="795"/>
    </row>
    <row r="116" spans="1:37" s="796" customFormat="1" ht="18.75" hidden="1" customHeight="1">
      <c r="A116" s="741"/>
      <c r="B116" s="771"/>
      <c r="C116" s="785"/>
      <c r="D116" s="778"/>
      <c r="E116" s="602"/>
      <c r="F116" s="564"/>
      <c r="G116" s="615"/>
      <c r="H116" s="560"/>
      <c r="I116" s="603"/>
      <c r="J116" s="604"/>
      <c r="K116" s="560"/>
      <c r="L116" s="605"/>
      <c r="M116" s="603"/>
      <c r="N116" s="560"/>
      <c r="O116" s="603"/>
      <c r="P116" s="610"/>
      <c r="Q116" s="611">
        <f>SUM(G116:O116)</f>
        <v>0</v>
      </c>
      <c r="R116" s="800"/>
      <c r="S116" s="762"/>
      <c r="T116" s="575"/>
      <c r="U116" s="575"/>
      <c r="V116" s="575"/>
      <c r="W116" s="747"/>
      <c r="X116" s="794"/>
      <c r="Y116" s="794"/>
      <c r="Z116" s="794"/>
      <c r="AA116" s="794"/>
      <c r="AB116" s="794"/>
      <c r="AC116" s="794"/>
      <c r="AD116" s="794"/>
      <c r="AE116" s="794"/>
      <c r="AF116" s="794"/>
      <c r="AG116" s="794"/>
      <c r="AH116" s="794"/>
      <c r="AI116" s="794"/>
      <c r="AJ116" s="794"/>
      <c r="AK116" s="795"/>
    </row>
    <row r="117" spans="1:37" s="796" customFormat="1" ht="18.75" hidden="1" customHeight="1" thickBot="1">
      <c r="A117" s="741"/>
      <c r="B117" s="771"/>
      <c r="C117" s="785"/>
      <c r="D117" s="778"/>
      <c r="E117" s="602"/>
      <c r="F117" s="564"/>
      <c r="G117" s="615"/>
      <c r="H117" s="560"/>
      <c r="I117" s="603"/>
      <c r="J117" s="604"/>
      <c r="K117" s="560"/>
      <c r="L117" s="605"/>
      <c r="M117" s="603"/>
      <c r="N117" s="560"/>
      <c r="O117" s="603"/>
      <c r="P117" s="610"/>
      <c r="Q117" s="611"/>
      <c r="R117" s="800"/>
      <c r="S117" s="762"/>
      <c r="T117" s="575"/>
      <c r="U117" s="575"/>
      <c r="V117" s="575"/>
      <c r="W117" s="747"/>
      <c r="X117" s="794"/>
      <c r="Y117" s="794"/>
      <c r="Z117" s="794"/>
      <c r="AA117" s="794"/>
      <c r="AB117" s="794"/>
      <c r="AC117" s="794"/>
      <c r="AD117" s="794"/>
      <c r="AE117" s="794"/>
      <c r="AF117" s="794"/>
      <c r="AG117" s="794"/>
      <c r="AH117" s="794"/>
      <c r="AI117" s="794"/>
      <c r="AJ117" s="794"/>
      <c r="AK117" s="795"/>
    </row>
    <row r="118" spans="1:37" s="813" customFormat="1" ht="18.75" hidden="1" customHeight="1" thickBot="1">
      <c r="A118" s="710">
        <v>18</v>
      </c>
      <c r="B118" s="758">
        <f>B115</f>
        <v>0</v>
      </c>
      <c r="C118" s="759" t="s">
        <v>352</v>
      </c>
      <c r="D118" s="760"/>
      <c r="E118" s="570"/>
      <c r="F118" s="571"/>
      <c r="G118" s="592">
        <f t="shared" ref="G118:P118" si="28">SUM(G114:G117)</f>
        <v>0</v>
      </c>
      <c r="H118" s="592">
        <f t="shared" si="28"/>
        <v>0</v>
      </c>
      <c r="I118" s="592">
        <f t="shared" si="28"/>
        <v>0</v>
      </c>
      <c r="J118" s="596">
        <f t="shared" si="28"/>
        <v>0</v>
      </c>
      <c r="K118" s="592">
        <f t="shared" si="28"/>
        <v>0</v>
      </c>
      <c r="L118" s="592">
        <f t="shared" si="28"/>
        <v>0</v>
      </c>
      <c r="M118" s="592">
        <f t="shared" si="28"/>
        <v>0</v>
      </c>
      <c r="N118" s="592">
        <f t="shared" si="28"/>
        <v>0</v>
      </c>
      <c r="O118" s="592">
        <f t="shared" si="28"/>
        <v>0</v>
      </c>
      <c r="P118" s="596">
        <f t="shared" si="28"/>
        <v>0</v>
      </c>
      <c r="Q118" s="574">
        <f>SUM(G118:P118)</f>
        <v>0</v>
      </c>
      <c r="R118" s="761">
        <f>SUM(Q114:Q117)</f>
        <v>0</v>
      </c>
      <c r="S118" s="762"/>
      <c r="T118" s="618"/>
      <c r="U118" s="618"/>
      <c r="V118" s="618"/>
      <c r="W118" s="763">
        <f>SUM(Q118)</f>
        <v>0</v>
      </c>
      <c r="X118" s="811"/>
      <c r="Y118" s="811"/>
      <c r="Z118" s="811"/>
      <c r="AA118" s="811"/>
      <c r="AB118" s="811"/>
      <c r="AC118" s="811"/>
      <c r="AD118" s="811"/>
      <c r="AE118" s="811"/>
      <c r="AF118" s="811"/>
      <c r="AG118" s="811"/>
      <c r="AH118" s="811"/>
      <c r="AI118" s="811"/>
      <c r="AJ118" s="811"/>
      <c r="AK118" s="812"/>
    </row>
    <row r="119" spans="1:37" s="796" customFormat="1" ht="19.5" hidden="1" customHeight="1">
      <c r="A119" s="741"/>
      <c r="B119" s="814"/>
      <c r="C119" s="785"/>
      <c r="D119" s="817"/>
      <c r="E119" s="629"/>
      <c r="F119" s="619"/>
      <c r="G119" s="622"/>
      <c r="H119" s="623"/>
      <c r="I119" s="623"/>
      <c r="J119" s="630"/>
      <c r="K119" s="605"/>
      <c r="L119" s="623"/>
      <c r="M119" s="623"/>
      <c r="N119" s="623"/>
      <c r="O119" s="623"/>
      <c r="P119" s="631"/>
      <c r="Q119" s="624"/>
      <c r="R119" s="805"/>
      <c r="S119" s="762"/>
      <c r="T119" s="575"/>
      <c r="U119" s="575"/>
      <c r="V119" s="575"/>
      <c r="W119" s="747"/>
      <c r="X119" s="794"/>
      <c r="Y119" s="794"/>
      <c r="Z119" s="794"/>
      <c r="AA119" s="794"/>
      <c r="AB119" s="794"/>
      <c r="AC119" s="794"/>
      <c r="AD119" s="794"/>
      <c r="AE119" s="794"/>
      <c r="AF119" s="794"/>
      <c r="AG119" s="794"/>
      <c r="AH119" s="794"/>
      <c r="AI119" s="794"/>
      <c r="AJ119" s="794"/>
      <c r="AK119" s="795"/>
    </row>
    <row r="120" spans="1:37" s="796" customFormat="1" ht="19.5" hidden="1" customHeight="1">
      <c r="A120" s="741"/>
      <c r="B120" s="771"/>
      <c r="C120" s="785"/>
      <c r="D120" s="817"/>
      <c r="E120" s="632"/>
      <c r="F120" s="619"/>
      <c r="G120" s="620"/>
      <c r="H120" s="560"/>
      <c r="I120" s="560"/>
      <c r="J120" s="605"/>
      <c r="K120" s="605"/>
      <c r="L120" s="560"/>
      <c r="M120" s="560"/>
      <c r="N120" s="560"/>
      <c r="O120" s="560"/>
      <c r="P120" s="633"/>
      <c r="Q120" s="611">
        <f>SUM(I120:P120)</f>
        <v>0</v>
      </c>
      <c r="R120" s="805"/>
      <c r="S120" s="762"/>
      <c r="T120" s="575"/>
      <c r="U120" s="575"/>
      <c r="V120" s="575"/>
      <c r="W120" s="747"/>
      <c r="X120" s="794"/>
      <c r="Y120" s="794"/>
      <c r="Z120" s="794"/>
      <c r="AA120" s="794"/>
      <c r="AB120" s="794"/>
      <c r="AC120" s="794"/>
      <c r="AD120" s="794"/>
      <c r="AE120" s="794"/>
      <c r="AF120" s="794"/>
      <c r="AG120" s="794"/>
      <c r="AH120" s="794"/>
      <c r="AI120" s="794"/>
      <c r="AJ120" s="794"/>
      <c r="AK120" s="795"/>
    </row>
    <row r="121" spans="1:37" s="796" customFormat="1" ht="19.5" hidden="1" customHeight="1">
      <c r="A121" s="741"/>
      <c r="B121" s="771"/>
      <c r="C121" s="785"/>
      <c r="D121" s="817"/>
      <c r="E121" s="632"/>
      <c r="F121" s="619"/>
      <c r="G121" s="620"/>
      <c r="H121" s="560"/>
      <c r="I121" s="560"/>
      <c r="J121" s="605"/>
      <c r="K121" s="605"/>
      <c r="L121" s="560"/>
      <c r="M121" s="560"/>
      <c r="N121" s="560"/>
      <c r="O121" s="560"/>
      <c r="P121" s="633"/>
      <c r="Q121" s="611">
        <f>SUM(I121:P121)</f>
        <v>0</v>
      </c>
      <c r="R121" s="805"/>
      <c r="S121" s="762"/>
      <c r="T121" s="575"/>
      <c r="U121" s="575"/>
      <c r="V121" s="575"/>
      <c r="W121" s="747"/>
      <c r="X121" s="794"/>
      <c r="Y121" s="794"/>
      <c r="Z121" s="794"/>
      <c r="AA121" s="794"/>
      <c r="AB121" s="794"/>
      <c r="AC121" s="794"/>
      <c r="AD121" s="794"/>
      <c r="AE121" s="794"/>
      <c r="AF121" s="794"/>
      <c r="AG121" s="794"/>
      <c r="AH121" s="794"/>
      <c r="AI121" s="794"/>
      <c r="AJ121" s="794"/>
      <c r="AK121" s="795"/>
    </row>
    <row r="122" spans="1:37" s="796" customFormat="1" ht="18.75" hidden="1" customHeight="1">
      <c r="A122" s="741"/>
      <c r="B122" s="771"/>
      <c r="C122" s="785"/>
      <c r="D122" s="817"/>
      <c r="E122" s="632"/>
      <c r="F122" s="619"/>
      <c r="G122" s="620"/>
      <c r="H122" s="560"/>
      <c r="I122" s="560"/>
      <c r="J122" s="605"/>
      <c r="K122" s="605"/>
      <c r="L122" s="560"/>
      <c r="M122" s="560"/>
      <c r="N122" s="560"/>
      <c r="O122" s="560"/>
      <c r="P122" s="633"/>
      <c r="Q122" s="611">
        <f>SUM(G122:O122)</f>
        <v>0</v>
      </c>
      <c r="R122" s="805"/>
      <c r="S122" s="762"/>
      <c r="T122" s="575"/>
      <c r="U122" s="575"/>
      <c r="V122" s="575"/>
      <c r="W122" s="747"/>
      <c r="X122" s="794"/>
      <c r="Y122" s="794"/>
      <c r="Z122" s="794"/>
      <c r="AA122" s="794"/>
      <c r="AB122" s="794"/>
      <c r="AC122" s="794"/>
      <c r="AD122" s="794"/>
      <c r="AE122" s="794"/>
      <c r="AF122" s="794"/>
      <c r="AG122" s="794"/>
      <c r="AH122" s="794"/>
      <c r="AI122" s="794"/>
      <c r="AJ122" s="794"/>
      <c r="AK122" s="795"/>
    </row>
    <row r="123" spans="1:37" s="796" customFormat="1" ht="18.75" hidden="1" customHeight="1">
      <c r="A123" s="741"/>
      <c r="B123" s="771"/>
      <c r="C123" s="785"/>
      <c r="D123" s="817"/>
      <c r="E123" s="632"/>
      <c r="F123" s="619"/>
      <c r="G123" s="620"/>
      <c r="H123" s="560"/>
      <c r="I123" s="560"/>
      <c r="J123" s="605"/>
      <c r="K123" s="605"/>
      <c r="L123" s="560"/>
      <c r="M123" s="560"/>
      <c r="N123" s="560"/>
      <c r="O123" s="560"/>
      <c r="P123" s="633"/>
      <c r="Q123" s="611">
        <f>SUM(G123:O123)</f>
        <v>0</v>
      </c>
      <c r="R123" s="805"/>
      <c r="S123" s="762"/>
      <c r="T123" s="575"/>
      <c r="U123" s="575"/>
      <c r="V123" s="575"/>
      <c r="W123" s="747"/>
      <c r="X123" s="794"/>
      <c r="Y123" s="794"/>
      <c r="Z123" s="794"/>
      <c r="AA123" s="794"/>
      <c r="AB123" s="794"/>
      <c r="AC123" s="794"/>
      <c r="AD123" s="794"/>
      <c r="AE123" s="794"/>
      <c r="AF123" s="794"/>
      <c r="AG123" s="794"/>
      <c r="AH123" s="794"/>
      <c r="AI123" s="794"/>
      <c r="AJ123" s="794"/>
      <c r="AK123" s="795"/>
    </row>
    <row r="124" spans="1:37" s="796" customFormat="1" ht="18.75" hidden="1" customHeight="1" thickBot="1">
      <c r="A124" s="741"/>
      <c r="B124" s="753"/>
      <c r="C124" s="785"/>
      <c r="D124" s="817"/>
      <c r="E124" s="634"/>
      <c r="F124" s="619"/>
      <c r="G124" s="626"/>
      <c r="H124" s="609"/>
      <c r="I124" s="609"/>
      <c r="J124" s="635"/>
      <c r="K124" s="603"/>
      <c r="L124" s="609"/>
      <c r="M124" s="609"/>
      <c r="N124" s="609"/>
      <c r="O124" s="609"/>
      <c r="P124" s="606"/>
      <c r="Q124" s="628"/>
      <c r="R124" s="805"/>
      <c r="S124" s="762"/>
      <c r="T124" s="575"/>
      <c r="U124" s="575"/>
      <c r="V124" s="575"/>
      <c r="W124" s="747"/>
      <c r="X124" s="794"/>
      <c r="Y124" s="794"/>
      <c r="Z124" s="794"/>
      <c r="AA124" s="794"/>
      <c r="AB124" s="794"/>
      <c r="AC124" s="794"/>
      <c r="AD124" s="794"/>
      <c r="AE124" s="794"/>
      <c r="AF124" s="794"/>
      <c r="AG124" s="794"/>
      <c r="AH124" s="794"/>
      <c r="AI124" s="794"/>
      <c r="AJ124" s="794"/>
      <c r="AK124" s="795"/>
    </row>
    <row r="125" spans="1:37" s="813" customFormat="1" ht="18.75" hidden="1" customHeight="1" thickBot="1">
      <c r="A125" s="710">
        <v>19</v>
      </c>
      <c r="B125" s="758">
        <f>B119</f>
        <v>0</v>
      </c>
      <c r="C125" s="759" t="s">
        <v>352</v>
      </c>
      <c r="D125" s="760"/>
      <c r="E125" s="570"/>
      <c r="F125" s="571"/>
      <c r="G125" s="592">
        <f t="shared" ref="G125:P125" si="29">SUM(G119:G123)</f>
        <v>0</v>
      </c>
      <c r="H125" s="592">
        <f t="shared" si="29"/>
        <v>0</v>
      </c>
      <c r="I125" s="592">
        <f t="shared" si="29"/>
        <v>0</v>
      </c>
      <c r="J125" s="596">
        <f t="shared" si="29"/>
        <v>0</v>
      </c>
      <c r="K125" s="592">
        <f t="shared" si="29"/>
        <v>0</v>
      </c>
      <c r="L125" s="592">
        <f t="shared" si="29"/>
        <v>0</v>
      </c>
      <c r="M125" s="592">
        <f t="shared" si="29"/>
        <v>0</v>
      </c>
      <c r="N125" s="592">
        <f t="shared" si="29"/>
        <v>0</v>
      </c>
      <c r="O125" s="592">
        <f t="shared" si="29"/>
        <v>0</v>
      </c>
      <c r="P125" s="596">
        <f t="shared" si="29"/>
        <v>0</v>
      </c>
      <c r="Q125" s="574">
        <f>SUM(G125:P125)</f>
        <v>0</v>
      </c>
      <c r="R125" s="761">
        <f>SUM(Q119:Q124)</f>
        <v>0</v>
      </c>
      <c r="S125" s="762"/>
      <c r="T125" s="618"/>
      <c r="U125" s="618"/>
      <c r="V125" s="618"/>
      <c r="W125" s="763">
        <f>SUM(Q125)</f>
        <v>0</v>
      </c>
      <c r="X125" s="811"/>
      <c r="Y125" s="811"/>
      <c r="Z125" s="811"/>
      <c r="AA125" s="811"/>
      <c r="AB125" s="811"/>
      <c r="AC125" s="811"/>
      <c r="AD125" s="811"/>
      <c r="AE125" s="811"/>
      <c r="AF125" s="811"/>
      <c r="AG125" s="811"/>
      <c r="AH125" s="811"/>
      <c r="AI125" s="811"/>
      <c r="AJ125" s="811"/>
      <c r="AK125" s="812"/>
    </row>
    <row r="126" spans="1:37" s="796" customFormat="1" ht="18.75" hidden="1" customHeight="1">
      <c r="A126" s="741"/>
      <c r="B126" s="771"/>
      <c r="C126" s="785"/>
      <c r="D126" s="778"/>
      <c r="E126" s="602"/>
      <c r="F126" s="564"/>
      <c r="G126" s="615"/>
      <c r="H126" s="560"/>
      <c r="I126" s="603"/>
      <c r="J126" s="604"/>
      <c r="K126" s="560"/>
      <c r="L126" s="605"/>
      <c r="M126" s="603"/>
      <c r="N126" s="560"/>
      <c r="O126" s="603"/>
      <c r="P126" s="610"/>
      <c r="Q126" s="611"/>
      <c r="R126" s="800"/>
      <c r="S126" s="762"/>
      <c r="T126" s="575"/>
      <c r="U126" s="575"/>
      <c r="V126" s="575"/>
      <c r="W126" s="747"/>
      <c r="X126" s="794"/>
      <c r="Y126" s="794"/>
      <c r="Z126" s="794"/>
      <c r="AA126" s="794"/>
      <c r="AB126" s="794"/>
      <c r="AC126" s="794"/>
      <c r="AD126" s="794"/>
      <c r="AE126" s="794"/>
      <c r="AF126" s="794"/>
      <c r="AG126" s="794"/>
      <c r="AH126" s="794"/>
      <c r="AI126" s="794"/>
      <c r="AJ126" s="794"/>
      <c r="AK126" s="795"/>
    </row>
    <row r="127" spans="1:37" s="820" customFormat="1" ht="22.5" hidden="1" customHeight="1">
      <c r="A127" s="788"/>
      <c r="B127" s="771"/>
      <c r="C127" s="785"/>
      <c r="D127" s="778"/>
      <c r="E127" s="602"/>
      <c r="F127" s="564"/>
      <c r="G127" s="615"/>
      <c r="H127" s="560"/>
      <c r="I127" s="603"/>
      <c r="J127" s="604"/>
      <c r="K127" s="560"/>
      <c r="L127" s="605"/>
      <c r="M127" s="603"/>
      <c r="N127" s="560"/>
      <c r="O127" s="603"/>
      <c r="P127" s="610"/>
      <c r="Q127" s="611">
        <f>SUM(G127:O127)</f>
        <v>0</v>
      </c>
      <c r="R127" s="800"/>
      <c r="S127" s="762"/>
      <c r="T127" s="575"/>
      <c r="U127" s="575"/>
      <c r="V127" s="575"/>
      <c r="W127" s="747"/>
      <c r="X127" s="818"/>
      <c r="Y127" s="818"/>
      <c r="Z127" s="818"/>
      <c r="AA127" s="818"/>
      <c r="AB127" s="818"/>
      <c r="AC127" s="818"/>
      <c r="AD127" s="818"/>
      <c r="AE127" s="818"/>
      <c r="AF127" s="818"/>
      <c r="AG127" s="818"/>
      <c r="AH127" s="818"/>
      <c r="AI127" s="818"/>
      <c r="AJ127" s="818"/>
      <c r="AK127" s="819"/>
    </row>
    <row r="128" spans="1:37" s="796" customFormat="1" ht="18.75" hidden="1" customHeight="1">
      <c r="A128" s="741"/>
      <c r="B128" s="771"/>
      <c r="C128" s="785"/>
      <c r="D128" s="778"/>
      <c r="E128" s="602"/>
      <c r="F128" s="564"/>
      <c r="G128" s="615"/>
      <c r="H128" s="560"/>
      <c r="I128" s="603"/>
      <c r="J128" s="604"/>
      <c r="K128" s="560"/>
      <c r="L128" s="605"/>
      <c r="M128" s="603"/>
      <c r="N128" s="560"/>
      <c r="O128" s="603"/>
      <c r="P128" s="610"/>
      <c r="Q128" s="611">
        <f>SUM(G128:O128)</f>
        <v>0</v>
      </c>
      <c r="R128" s="800"/>
      <c r="S128" s="762"/>
      <c r="T128" s="575"/>
      <c r="U128" s="575"/>
      <c r="V128" s="575"/>
      <c r="W128" s="747"/>
      <c r="X128" s="794"/>
      <c r="Y128" s="794"/>
      <c r="Z128" s="794"/>
      <c r="AA128" s="794"/>
      <c r="AB128" s="794"/>
      <c r="AC128" s="794"/>
      <c r="AD128" s="794"/>
      <c r="AE128" s="794"/>
      <c r="AF128" s="794"/>
      <c r="AG128" s="794"/>
      <c r="AH128" s="794"/>
      <c r="AI128" s="794"/>
      <c r="AJ128" s="794"/>
      <c r="AK128" s="795"/>
    </row>
    <row r="129" spans="1:37" s="796" customFormat="1" ht="18.75" hidden="1" customHeight="1" thickBot="1">
      <c r="A129" s="741"/>
      <c r="B129" s="771"/>
      <c r="C129" s="785"/>
      <c r="D129" s="778"/>
      <c r="E129" s="602"/>
      <c r="F129" s="564"/>
      <c r="G129" s="615"/>
      <c r="H129" s="560"/>
      <c r="I129" s="603"/>
      <c r="J129" s="604"/>
      <c r="K129" s="560"/>
      <c r="L129" s="605"/>
      <c r="M129" s="603"/>
      <c r="N129" s="560"/>
      <c r="O129" s="603"/>
      <c r="P129" s="610"/>
      <c r="Q129" s="611"/>
      <c r="R129" s="800"/>
      <c r="S129" s="762"/>
      <c r="T129" s="575"/>
      <c r="U129" s="575"/>
      <c r="V129" s="575"/>
      <c r="W129" s="747"/>
      <c r="X129" s="794"/>
      <c r="Y129" s="794"/>
      <c r="Z129" s="794"/>
      <c r="AA129" s="794"/>
      <c r="AB129" s="794"/>
      <c r="AC129" s="794"/>
      <c r="AD129" s="794"/>
      <c r="AE129" s="794"/>
      <c r="AF129" s="794"/>
      <c r="AG129" s="794"/>
      <c r="AH129" s="794"/>
      <c r="AI129" s="794"/>
      <c r="AJ129" s="794"/>
      <c r="AK129" s="795"/>
    </row>
    <row r="130" spans="1:37" s="813" customFormat="1" ht="18.75" hidden="1" customHeight="1" thickBot="1">
      <c r="A130" s="710">
        <v>20</v>
      </c>
      <c r="B130" s="758">
        <f>B127</f>
        <v>0</v>
      </c>
      <c r="C130" s="759" t="s">
        <v>352</v>
      </c>
      <c r="D130" s="760"/>
      <c r="E130" s="570"/>
      <c r="F130" s="571"/>
      <c r="G130" s="592">
        <f>SUM(G126:G129)</f>
        <v>0</v>
      </c>
      <c r="H130" s="592">
        <f t="shared" ref="H130:P130" si="30">SUM(H126:H129)</f>
        <v>0</v>
      </c>
      <c r="I130" s="592">
        <f t="shared" si="30"/>
        <v>0</v>
      </c>
      <c r="J130" s="596">
        <f t="shared" si="30"/>
        <v>0</v>
      </c>
      <c r="K130" s="592">
        <f t="shared" si="30"/>
        <v>0</v>
      </c>
      <c r="L130" s="592">
        <f t="shared" si="30"/>
        <v>0</v>
      </c>
      <c r="M130" s="592">
        <f t="shared" si="30"/>
        <v>0</v>
      </c>
      <c r="N130" s="592">
        <f t="shared" si="30"/>
        <v>0</v>
      </c>
      <c r="O130" s="592">
        <f t="shared" si="30"/>
        <v>0</v>
      </c>
      <c r="P130" s="596">
        <f t="shared" si="30"/>
        <v>0</v>
      </c>
      <c r="Q130" s="574">
        <f>SUM(G130:P130)</f>
        <v>0</v>
      </c>
      <c r="R130" s="761">
        <f>SUM(Q126:Q129)</f>
        <v>0</v>
      </c>
      <c r="S130" s="762"/>
      <c r="T130" s="618"/>
      <c r="U130" s="618"/>
      <c r="V130" s="618"/>
      <c r="W130" s="763">
        <f>SUM(Q130)</f>
        <v>0</v>
      </c>
      <c r="X130" s="811"/>
      <c r="Y130" s="811"/>
      <c r="Z130" s="811"/>
      <c r="AA130" s="811"/>
      <c r="AB130" s="811"/>
      <c r="AC130" s="811"/>
      <c r="AD130" s="811"/>
      <c r="AE130" s="811"/>
      <c r="AF130" s="811"/>
      <c r="AG130" s="811"/>
      <c r="AH130" s="811"/>
      <c r="AI130" s="811"/>
      <c r="AJ130" s="811"/>
      <c r="AK130" s="812"/>
    </row>
    <row r="131" spans="1:37" s="796" customFormat="1" ht="18.75" hidden="1" customHeight="1">
      <c r="A131" s="741"/>
      <c r="B131" s="771"/>
      <c r="C131" s="785"/>
      <c r="D131" s="778"/>
      <c r="E131" s="602"/>
      <c r="F131" s="564"/>
      <c r="G131" s="615"/>
      <c r="H131" s="560"/>
      <c r="I131" s="603"/>
      <c r="J131" s="604"/>
      <c r="K131" s="560"/>
      <c r="L131" s="605"/>
      <c r="M131" s="603"/>
      <c r="N131" s="560"/>
      <c r="O131" s="603"/>
      <c r="P131" s="610"/>
      <c r="Q131" s="611"/>
      <c r="R131" s="800"/>
      <c r="S131" s="762"/>
      <c r="T131" s="575"/>
      <c r="U131" s="575"/>
      <c r="V131" s="575"/>
      <c r="W131" s="747"/>
      <c r="X131" s="794"/>
      <c r="Y131" s="794"/>
      <c r="Z131" s="794"/>
      <c r="AA131" s="794"/>
      <c r="AB131" s="794"/>
      <c r="AC131" s="794"/>
      <c r="AD131" s="794"/>
      <c r="AE131" s="794"/>
      <c r="AF131" s="794"/>
      <c r="AG131" s="794"/>
      <c r="AH131" s="794"/>
      <c r="AI131" s="794"/>
      <c r="AJ131" s="794"/>
      <c r="AK131" s="795"/>
    </row>
    <row r="132" spans="1:37" s="796" customFormat="1" ht="18.75" hidden="1" customHeight="1">
      <c r="A132" s="741"/>
      <c r="B132" s="771"/>
      <c r="C132" s="785"/>
      <c r="D132" s="778"/>
      <c r="E132" s="602"/>
      <c r="F132" s="564"/>
      <c r="G132" s="615"/>
      <c r="H132" s="560"/>
      <c r="I132" s="603"/>
      <c r="J132" s="604"/>
      <c r="K132" s="560"/>
      <c r="L132" s="605"/>
      <c r="M132" s="603"/>
      <c r="N132" s="560"/>
      <c r="O132" s="603"/>
      <c r="P132" s="610"/>
      <c r="Q132" s="611">
        <f>SUM(G132:O132)</f>
        <v>0</v>
      </c>
      <c r="R132" s="800"/>
      <c r="S132" s="762"/>
      <c r="T132" s="575"/>
      <c r="U132" s="575"/>
      <c r="V132" s="575"/>
      <c r="W132" s="747"/>
      <c r="X132" s="794"/>
      <c r="Y132" s="794"/>
      <c r="Z132" s="794"/>
      <c r="AA132" s="794"/>
      <c r="AB132" s="794"/>
      <c r="AC132" s="794"/>
      <c r="AD132" s="794"/>
      <c r="AE132" s="794"/>
      <c r="AF132" s="794"/>
      <c r="AG132" s="794"/>
      <c r="AH132" s="794"/>
      <c r="AI132" s="794"/>
      <c r="AJ132" s="794"/>
      <c r="AK132" s="795"/>
    </row>
    <row r="133" spans="1:37" s="820" customFormat="1" ht="22.5" hidden="1" customHeight="1">
      <c r="A133" s="788"/>
      <c r="B133" s="771"/>
      <c r="C133" s="785"/>
      <c r="D133" s="778"/>
      <c r="E133" s="602"/>
      <c r="F133" s="564"/>
      <c r="G133" s="615"/>
      <c r="H133" s="560"/>
      <c r="I133" s="603"/>
      <c r="J133" s="604"/>
      <c r="K133" s="560"/>
      <c r="L133" s="605"/>
      <c r="M133" s="603"/>
      <c r="N133" s="560"/>
      <c r="O133" s="603"/>
      <c r="P133" s="610"/>
      <c r="Q133" s="611">
        <f>SUM(G133:O133)</f>
        <v>0</v>
      </c>
      <c r="R133" s="800"/>
      <c r="S133" s="762"/>
      <c r="T133" s="575"/>
      <c r="U133" s="575"/>
      <c r="V133" s="575"/>
      <c r="W133" s="747"/>
      <c r="X133" s="818"/>
      <c r="Y133" s="818"/>
      <c r="Z133" s="818"/>
      <c r="AA133" s="818"/>
      <c r="AB133" s="818"/>
      <c r="AC133" s="818"/>
      <c r="AD133" s="818"/>
      <c r="AE133" s="818"/>
      <c r="AF133" s="818"/>
      <c r="AG133" s="818"/>
      <c r="AH133" s="818"/>
      <c r="AI133" s="818"/>
      <c r="AJ133" s="818"/>
      <c r="AK133" s="819"/>
    </row>
    <row r="134" spans="1:37" s="796" customFormat="1" ht="18.75" hidden="1" customHeight="1" thickBot="1">
      <c r="A134" s="741"/>
      <c r="B134" s="771"/>
      <c r="C134" s="785"/>
      <c r="D134" s="778"/>
      <c r="E134" s="602"/>
      <c r="F134" s="564"/>
      <c r="G134" s="615"/>
      <c r="H134" s="560"/>
      <c r="I134" s="603"/>
      <c r="J134" s="604"/>
      <c r="K134" s="560"/>
      <c r="L134" s="605"/>
      <c r="M134" s="603"/>
      <c r="N134" s="560"/>
      <c r="O134" s="603"/>
      <c r="P134" s="610"/>
      <c r="Q134" s="611"/>
      <c r="R134" s="800"/>
      <c r="S134" s="762"/>
      <c r="T134" s="575"/>
      <c r="U134" s="575"/>
      <c r="V134" s="575"/>
      <c r="W134" s="747"/>
      <c r="X134" s="794"/>
      <c r="Y134" s="794"/>
      <c r="Z134" s="794"/>
      <c r="AA134" s="794"/>
      <c r="AB134" s="794"/>
      <c r="AC134" s="794"/>
      <c r="AD134" s="794"/>
      <c r="AE134" s="794"/>
      <c r="AF134" s="794"/>
      <c r="AG134" s="794"/>
      <c r="AH134" s="794"/>
      <c r="AI134" s="794"/>
      <c r="AJ134" s="794"/>
      <c r="AK134" s="795"/>
    </row>
    <row r="135" spans="1:37" s="813" customFormat="1" ht="18.75" hidden="1" customHeight="1" thickBot="1">
      <c r="A135" s="710">
        <v>21</v>
      </c>
      <c r="B135" s="758">
        <f>B132</f>
        <v>0</v>
      </c>
      <c r="C135" s="759" t="s">
        <v>352</v>
      </c>
      <c r="D135" s="760"/>
      <c r="E135" s="570"/>
      <c r="F135" s="571"/>
      <c r="G135" s="592">
        <f t="shared" ref="G135:P135" si="31">SUM(G131:G134)</f>
        <v>0</v>
      </c>
      <c r="H135" s="592">
        <f t="shared" si="31"/>
        <v>0</v>
      </c>
      <c r="I135" s="592">
        <f t="shared" si="31"/>
        <v>0</v>
      </c>
      <c r="J135" s="596">
        <f t="shared" si="31"/>
        <v>0</v>
      </c>
      <c r="K135" s="592">
        <f t="shared" si="31"/>
        <v>0</v>
      </c>
      <c r="L135" s="592">
        <f t="shared" si="31"/>
        <v>0</v>
      </c>
      <c r="M135" s="592">
        <f t="shared" si="31"/>
        <v>0</v>
      </c>
      <c r="N135" s="592">
        <f t="shared" si="31"/>
        <v>0</v>
      </c>
      <c r="O135" s="592">
        <f t="shared" si="31"/>
        <v>0</v>
      </c>
      <c r="P135" s="596">
        <f t="shared" si="31"/>
        <v>0</v>
      </c>
      <c r="Q135" s="574">
        <f>SUM(G135:P135)</f>
        <v>0</v>
      </c>
      <c r="R135" s="761">
        <f>SUM(Q131:Q134)</f>
        <v>0</v>
      </c>
      <c r="S135" s="762"/>
      <c r="T135" s="618"/>
      <c r="U135" s="618"/>
      <c r="V135" s="618"/>
      <c r="W135" s="763">
        <f>SUM(Q135)</f>
        <v>0</v>
      </c>
      <c r="X135" s="811"/>
      <c r="Y135" s="811"/>
      <c r="Z135" s="811"/>
      <c r="AA135" s="811"/>
      <c r="AB135" s="811"/>
      <c r="AC135" s="811"/>
      <c r="AD135" s="811"/>
      <c r="AE135" s="811"/>
      <c r="AF135" s="811"/>
      <c r="AG135" s="811"/>
      <c r="AH135" s="811"/>
      <c r="AI135" s="811"/>
      <c r="AJ135" s="811"/>
      <c r="AK135" s="812"/>
    </row>
    <row r="136" spans="1:37" s="796" customFormat="1" ht="18.75" hidden="1" customHeight="1">
      <c r="A136" s="741"/>
      <c r="B136" s="771"/>
      <c r="C136" s="785"/>
      <c r="D136" s="778"/>
      <c r="E136" s="602"/>
      <c r="F136" s="564"/>
      <c r="G136" s="615"/>
      <c r="H136" s="560"/>
      <c r="I136" s="603"/>
      <c r="J136" s="604"/>
      <c r="K136" s="560"/>
      <c r="L136" s="605"/>
      <c r="M136" s="603"/>
      <c r="N136" s="560"/>
      <c r="O136" s="603"/>
      <c r="P136" s="610"/>
      <c r="Q136" s="611"/>
      <c r="R136" s="800"/>
      <c r="S136" s="762"/>
      <c r="T136" s="575"/>
      <c r="U136" s="575"/>
      <c r="V136" s="575"/>
      <c r="W136" s="821"/>
      <c r="X136" s="794"/>
      <c r="Y136" s="794"/>
      <c r="Z136" s="794"/>
      <c r="AA136" s="794"/>
      <c r="AB136" s="794"/>
      <c r="AC136" s="794"/>
      <c r="AD136" s="794"/>
      <c r="AE136" s="794"/>
      <c r="AF136" s="794"/>
      <c r="AG136" s="794"/>
      <c r="AH136" s="794"/>
      <c r="AI136" s="794"/>
      <c r="AJ136" s="794"/>
      <c r="AK136" s="795"/>
    </row>
    <row r="137" spans="1:37" s="796" customFormat="1" ht="18.75" hidden="1" customHeight="1">
      <c r="A137" s="741"/>
      <c r="B137" s="771"/>
      <c r="C137" s="785"/>
      <c r="D137" s="778"/>
      <c r="E137" s="602"/>
      <c r="F137" s="564"/>
      <c r="G137" s="615"/>
      <c r="H137" s="560"/>
      <c r="I137" s="603"/>
      <c r="J137" s="604"/>
      <c r="K137" s="560"/>
      <c r="L137" s="605"/>
      <c r="M137" s="603"/>
      <c r="N137" s="560"/>
      <c r="O137" s="603"/>
      <c r="P137" s="610"/>
      <c r="Q137" s="611">
        <f>SUM(G137:P137)</f>
        <v>0</v>
      </c>
      <c r="R137" s="800"/>
      <c r="S137" s="762"/>
      <c r="T137" s="575"/>
      <c r="U137" s="575"/>
      <c r="V137" s="575"/>
      <c r="W137" s="747"/>
      <c r="X137" s="794"/>
      <c r="Y137" s="794"/>
      <c r="Z137" s="794"/>
      <c r="AA137" s="794"/>
      <c r="AB137" s="794"/>
      <c r="AC137" s="794"/>
      <c r="AD137" s="794"/>
      <c r="AE137" s="794"/>
      <c r="AF137" s="794"/>
      <c r="AG137" s="794"/>
      <c r="AH137" s="794"/>
      <c r="AI137" s="794"/>
      <c r="AJ137" s="794"/>
      <c r="AK137" s="795"/>
    </row>
    <row r="138" spans="1:37" s="820" customFormat="1" ht="22.5" hidden="1" customHeight="1">
      <c r="A138" s="788"/>
      <c r="B138" s="771"/>
      <c r="C138" s="785"/>
      <c r="D138" s="778"/>
      <c r="E138" s="602"/>
      <c r="F138" s="564"/>
      <c r="G138" s="615"/>
      <c r="H138" s="560"/>
      <c r="I138" s="603"/>
      <c r="J138" s="604"/>
      <c r="K138" s="560"/>
      <c r="L138" s="605"/>
      <c r="M138" s="603"/>
      <c r="N138" s="560"/>
      <c r="O138" s="603"/>
      <c r="P138" s="610"/>
      <c r="Q138" s="611">
        <f>SUM(G138:P138)</f>
        <v>0</v>
      </c>
      <c r="R138" s="800"/>
      <c r="S138" s="762"/>
      <c r="T138" s="575"/>
      <c r="U138" s="575"/>
      <c r="V138" s="575"/>
      <c r="W138" s="747"/>
      <c r="X138" s="818"/>
      <c r="Y138" s="818"/>
      <c r="Z138" s="818"/>
      <c r="AA138" s="818"/>
      <c r="AB138" s="818"/>
      <c r="AC138" s="818"/>
      <c r="AD138" s="818"/>
      <c r="AE138" s="818"/>
      <c r="AF138" s="818"/>
      <c r="AG138" s="818"/>
      <c r="AH138" s="818"/>
      <c r="AI138" s="818"/>
      <c r="AJ138" s="818"/>
      <c r="AK138" s="819"/>
    </row>
    <row r="139" spans="1:37" s="796" customFormat="1" ht="18.75" hidden="1" customHeight="1">
      <c r="A139" s="741"/>
      <c r="B139" s="771"/>
      <c r="C139" s="785"/>
      <c r="D139" s="778"/>
      <c r="E139" s="602"/>
      <c r="F139" s="564"/>
      <c r="G139" s="615"/>
      <c r="H139" s="560"/>
      <c r="I139" s="603"/>
      <c r="J139" s="604"/>
      <c r="K139" s="560"/>
      <c r="L139" s="605"/>
      <c r="M139" s="603"/>
      <c r="N139" s="560"/>
      <c r="O139" s="603"/>
      <c r="P139" s="610"/>
      <c r="Q139" s="611">
        <f>SUM(G139:P139)</f>
        <v>0</v>
      </c>
      <c r="R139" s="800"/>
      <c r="S139" s="762"/>
      <c r="T139" s="575"/>
      <c r="U139" s="575"/>
      <c r="V139" s="575"/>
      <c r="W139" s="747"/>
      <c r="X139" s="794"/>
      <c r="Y139" s="794"/>
      <c r="Z139" s="794"/>
      <c r="AA139" s="794"/>
      <c r="AB139" s="794"/>
      <c r="AC139" s="794"/>
      <c r="AD139" s="794"/>
      <c r="AE139" s="794"/>
      <c r="AF139" s="794"/>
      <c r="AG139" s="794"/>
      <c r="AH139" s="794"/>
      <c r="AI139" s="794"/>
      <c r="AJ139" s="794"/>
      <c r="AK139" s="795"/>
    </row>
    <row r="140" spans="1:37" s="796" customFormat="1" ht="18.75" hidden="1" customHeight="1" thickBot="1">
      <c r="A140" s="741"/>
      <c r="B140" s="771"/>
      <c r="C140" s="785"/>
      <c r="D140" s="778"/>
      <c r="E140" s="602"/>
      <c r="F140" s="564"/>
      <c r="G140" s="615"/>
      <c r="H140" s="560"/>
      <c r="I140" s="603"/>
      <c r="J140" s="604"/>
      <c r="K140" s="560"/>
      <c r="L140" s="605"/>
      <c r="M140" s="603"/>
      <c r="N140" s="560"/>
      <c r="O140" s="603"/>
      <c r="P140" s="610"/>
      <c r="Q140" s="611"/>
      <c r="R140" s="800"/>
      <c r="S140" s="762"/>
      <c r="T140" s="575"/>
      <c r="U140" s="575"/>
      <c r="V140" s="575"/>
      <c r="W140" s="747"/>
      <c r="X140" s="794"/>
      <c r="Y140" s="794"/>
      <c r="Z140" s="794"/>
      <c r="AA140" s="794"/>
      <c r="AB140" s="794"/>
      <c r="AC140" s="794"/>
      <c r="AD140" s="794"/>
      <c r="AE140" s="794"/>
      <c r="AF140" s="794"/>
      <c r="AG140" s="794"/>
      <c r="AH140" s="794"/>
      <c r="AI140" s="794"/>
      <c r="AJ140" s="794"/>
      <c r="AK140" s="795"/>
    </row>
    <row r="141" spans="1:37" s="813" customFormat="1" ht="18.75" hidden="1" customHeight="1" thickBot="1">
      <c r="A141" s="710">
        <v>22</v>
      </c>
      <c r="B141" s="758">
        <f>B137</f>
        <v>0</v>
      </c>
      <c r="C141" s="759" t="s">
        <v>352</v>
      </c>
      <c r="D141" s="760"/>
      <c r="E141" s="570"/>
      <c r="F141" s="571"/>
      <c r="G141" s="592">
        <f>SUM(G136:G140)</f>
        <v>0</v>
      </c>
      <c r="H141" s="592">
        <f>SUM(H136:H140)</f>
        <v>0</v>
      </c>
      <c r="I141" s="592">
        <f>SUM(I136:I140)</f>
        <v>0</v>
      </c>
      <c r="J141" s="592">
        <f t="shared" ref="J141:O141" si="32">SUM(J136:J140)</f>
        <v>0</v>
      </c>
      <c r="K141" s="592">
        <f t="shared" si="32"/>
        <v>0</v>
      </c>
      <c r="L141" s="592">
        <f t="shared" si="32"/>
        <v>0</v>
      </c>
      <c r="M141" s="592">
        <f t="shared" si="32"/>
        <v>0</v>
      </c>
      <c r="N141" s="592">
        <f t="shared" si="32"/>
        <v>0</v>
      </c>
      <c r="O141" s="592">
        <f t="shared" si="32"/>
        <v>0</v>
      </c>
      <c r="P141" s="596">
        <f>SUM(P135:P140)</f>
        <v>0</v>
      </c>
      <c r="Q141" s="574">
        <f>SUM(G141:P141)</f>
        <v>0</v>
      </c>
      <c r="R141" s="761">
        <f>SUM(Q136:Q140)</f>
        <v>0</v>
      </c>
      <c r="S141" s="762"/>
      <c r="T141" s="618"/>
      <c r="U141" s="618"/>
      <c r="V141" s="618"/>
      <c r="W141" s="763">
        <f>SUM(Q141)</f>
        <v>0</v>
      </c>
      <c r="X141" s="811"/>
      <c r="Y141" s="811"/>
      <c r="Z141" s="811"/>
      <c r="AA141" s="811"/>
      <c r="AB141" s="811"/>
      <c r="AC141" s="811"/>
      <c r="AD141" s="811"/>
      <c r="AE141" s="811"/>
      <c r="AF141" s="811"/>
      <c r="AG141" s="811"/>
      <c r="AH141" s="811"/>
      <c r="AI141" s="811"/>
      <c r="AJ141" s="811"/>
      <c r="AK141" s="812"/>
    </row>
    <row r="142" spans="1:37" s="796" customFormat="1" ht="18.75" hidden="1" customHeight="1">
      <c r="A142" s="741"/>
      <c r="B142" s="749"/>
      <c r="C142" s="750"/>
      <c r="D142" s="751"/>
      <c r="E142" s="577"/>
      <c r="F142" s="636"/>
      <c r="G142" s="578"/>
      <c r="H142" s="579"/>
      <c r="I142" s="578"/>
      <c r="J142" s="580"/>
      <c r="K142" s="579"/>
      <c r="L142" s="581"/>
      <c r="M142" s="578"/>
      <c r="N142" s="579"/>
      <c r="O142" s="578"/>
      <c r="P142" s="637"/>
      <c r="Q142" s="583"/>
      <c r="R142" s="752"/>
      <c r="S142" s="762"/>
      <c r="T142" s="575"/>
      <c r="U142" s="575"/>
      <c r="V142" s="575"/>
      <c r="W142" s="747"/>
      <c r="X142" s="794"/>
      <c r="Y142" s="794"/>
      <c r="Z142" s="794"/>
      <c r="AA142" s="794"/>
      <c r="AB142" s="794"/>
      <c r="AC142" s="794"/>
      <c r="AD142" s="794"/>
      <c r="AE142" s="794"/>
      <c r="AF142" s="794"/>
      <c r="AG142" s="794"/>
      <c r="AH142" s="794"/>
      <c r="AI142" s="794"/>
      <c r="AJ142" s="794"/>
      <c r="AK142" s="795"/>
    </row>
    <row r="143" spans="1:37" s="796" customFormat="1" ht="18.75" hidden="1" customHeight="1">
      <c r="A143" s="741"/>
      <c r="B143" s="771"/>
      <c r="C143" s="772"/>
      <c r="D143" s="778"/>
      <c r="E143" s="585"/>
      <c r="F143" s="638"/>
      <c r="G143" s="558"/>
      <c r="H143" s="559"/>
      <c r="I143" s="558"/>
      <c r="J143" s="586"/>
      <c r="K143" s="559"/>
      <c r="L143" s="587"/>
      <c r="M143" s="558"/>
      <c r="N143" s="559"/>
      <c r="O143" s="558"/>
      <c r="P143" s="639"/>
      <c r="Q143" s="611">
        <f>SUM(I143:P143)</f>
        <v>0</v>
      </c>
      <c r="R143" s="752"/>
      <c r="S143" s="762"/>
      <c r="T143" s="575"/>
      <c r="U143" s="575"/>
      <c r="V143" s="575"/>
      <c r="W143" s="747"/>
      <c r="X143" s="794"/>
      <c r="Y143" s="794"/>
      <c r="Z143" s="794"/>
      <c r="AA143" s="794"/>
      <c r="AB143" s="794"/>
      <c r="AC143" s="794"/>
      <c r="AD143" s="794"/>
      <c r="AE143" s="794"/>
      <c r="AF143" s="794"/>
      <c r="AG143" s="794"/>
      <c r="AH143" s="794"/>
      <c r="AI143" s="794"/>
      <c r="AJ143" s="794"/>
      <c r="AK143" s="795"/>
    </row>
    <row r="144" spans="1:37" s="796" customFormat="1" ht="18.75" hidden="1" customHeight="1">
      <c r="A144" s="741"/>
      <c r="B144" s="771"/>
      <c r="C144" s="772"/>
      <c r="D144" s="778"/>
      <c r="E144" s="585"/>
      <c r="F144" s="638"/>
      <c r="G144" s="558"/>
      <c r="H144" s="559"/>
      <c r="I144" s="558"/>
      <c r="J144" s="586"/>
      <c r="K144" s="559"/>
      <c r="L144" s="587"/>
      <c r="M144" s="558"/>
      <c r="N144" s="559"/>
      <c r="O144" s="558"/>
      <c r="P144" s="639"/>
      <c r="Q144" s="611">
        <f t="shared" ref="Q144:Q150" si="33">SUM(I144:P144)</f>
        <v>0</v>
      </c>
      <c r="R144" s="752"/>
      <c r="S144" s="762"/>
      <c r="T144" s="575"/>
      <c r="U144" s="575"/>
      <c r="V144" s="575"/>
      <c r="W144" s="747"/>
      <c r="X144" s="794"/>
      <c r="Y144" s="794"/>
      <c r="Z144" s="794"/>
      <c r="AA144" s="794"/>
      <c r="AB144" s="794"/>
      <c r="AC144" s="794"/>
      <c r="AD144" s="794"/>
      <c r="AE144" s="794"/>
      <c r="AF144" s="794"/>
      <c r="AG144" s="794"/>
      <c r="AH144" s="794"/>
      <c r="AI144" s="794"/>
      <c r="AJ144" s="794"/>
      <c r="AK144" s="795"/>
    </row>
    <row r="145" spans="1:37" s="820" customFormat="1" ht="22.5" hidden="1" customHeight="1">
      <c r="A145" s="788"/>
      <c r="B145" s="771"/>
      <c r="C145" s="772"/>
      <c r="D145" s="778"/>
      <c r="E145" s="585"/>
      <c r="F145" s="638"/>
      <c r="G145" s="558"/>
      <c r="H145" s="559"/>
      <c r="I145" s="558"/>
      <c r="J145" s="586"/>
      <c r="K145" s="559"/>
      <c r="L145" s="587"/>
      <c r="M145" s="558"/>
      <c r="N145" s="559"/>
      <c r="O145" s="558"/>
      <c r="P145" s="639"/>
      <c r="Q145" s="611">
        <f t="shared" si="33"/>
        <v>0</v>
      </c>
      <c r="R145" s="752"/>
      <c r="S145" s="762"/>
      <c r="T145" s="575"/>
      <c r="U145" s="575"/>
      <c r="V145" s="575"/>
      <c r="W145" s="747"/>
      <c r="X145" s="818"/>
      <c r="Y145" s="818"/>
      <c r="Z145" s="818"/>
      <c r="AA145" s="818"/>
      <c r="AB145" s="818"/>
      <c r="AC145" s="818"/>
      <c r="AD145" s="818"/>
      <c r="AE145" s="818"/>
      <c r="AF145" s="818"/>
      <c r="AG145" s="818"/>
      <c r="AH145" s="818"/>
      <c r="AI145" s="818"/>
      <c r="AJ145" s="818"/>
      <c r="AK145" s="819"/>
    </row>
    <row r="146" spans="1:37" s="796" customFormat="1" ht="18.75" hidden="1" customHeight="1">
      <c r="A146" s="741"/>
      <c r="B146" s="771"/>
      <c r="C146" s="772"/>
      <c r="D146" s="778"/>
      <c r="E146" s="585"/>
      <c r="F146" s="638"/>
      <c r="G146" s="558"/>
      <c r="H146" s="559"/>
      <c r="I146" s="558"/>
      <c r="J146" s="586"/>
      <c r="K146" s="559"/>
      <c r="L146" s="587"/>
      <c r="M146" s="558"/>
      <c r="N146" s="559"/>
      <c r="O146" s="558"/>
      <c r="P146" s="639"/>
      <c r="Q146" s="611">
        <f t="shared" si="33"/>
        <v>0</v>
      </c>
      <c r="R146" s="752"/>
      <c r="S146" s="762"/>
      <c r="T146" s="575"/>
      <c r="U146" s="575"/>
      <c r="V146" s="575"/>
      <c r="W146" s="747"/>
      <c r="X146" s="794"/>
      <c r="Y146" s="794"/>
      <c r="Z146" s="794"/>
      <c r="AA146" s="794"/>
      <c r="AB146" s="794"/>
      <c r="AC146" s="794"/>
      <c r="AD146" s="794"/>
      <c r="AE146" s="794"/>
      <c r="AF146" s="794"/>
      <c r="AG146" s="794"/>
      <c r="AH146" s="794"/>
      <c r="AI146" s="794"/>
      <c r="AJ146" s="794"/>
      <c r="AK146" s="795"/>
    </row>
    <row r="147" spans="1:37" s="796" customFormat="1" ht="18.75" hidden="1" customHeight="1">
      <c r="A147" s="741"/>
      <c r="B147" s="771"/>
      <c r="C147" s="772"/>
      <c r="D147" s="778"/>
      <c r="E147" s="585"/>
      <c r="F147" s="638"/>
      <c r="G147" s="558"/>
      <c r="H147" s="559"/>
      <c r="I147" s="558"/>
      <c r="J147" s="586"/>
      <c r="K147" s="559"/>
      <c r="L147" s="587"/>
      <c r="M147" s="558"/>
      <c r="N147" s="559"/>
      <c r="O147" s="558"/>
      <c r="P147" s="639"/>
      <c r="Q147" s="611">
        <f t="shared" si="33"/>
        <v>0</v>
      </c>
      <c r="R147" s="752"/>
      <c r="S147" s="762"/>
      <c r="T147" s="575"/>
      <c r="U147" s="575"/>
      <c r="V147" s="575"/>
      <c r="W147" s="747"/>
      <c r="X147" s="794"/>
      <c r="Y147" s="794"/>
      <c r="Z147" s="794"/>
      <c r="AA147" s="794"/>
      <c r="AB147" s="794"/>
      <c r="AC147" s="794"/>
      <c r="AD147" s="794"/>
      <c r="AE147" s="794"/>
      <c r="AF147" s="794"/>
      <c r="AG147" s="794"/>
      <c r="AH147" s="794"/>
      <c r="AI147" s="794"/>
      <c r="AJ147" s="794"/>
      <c r="AK147" s="795"/>
    </row>
    <row r="148" spans="1:37" s="796" customFormat="1" ht="18.75" hidden="1" customHeight="1">
      <c r="A148" s="741"/>
      <c r="B148" s="771"/>
      <c r="C148" s="772"/>
      <c r="D148" s="778"/>
      <c r="E148" s="585"/>
      <c r="F148" s="638"/>
      <c r="G148" s="558"/>
      <c r="H148" s="559"/>
      <c r="I148" s="558"/>
      <c r="J148" s="586"/>
      <c r="K148" s="559"/>
      <c r="L148" s="587"/>
      <c r="M148" s="558"/>
      <c r="N148" s="559"/>
      <c r="O148" s="558"/>
      <c r="P148" s="639"/>
      <c r="Q148" s="611">
        <f t="shared" si="33"/>
        <v>0</v>
      </c>
      <c r="R148" s="752"/>
      <c r="S148" s="762"/>
      <c r="T148" s="575"/>
      <c r="U148" s="575"/>
      <c r="V148" s="575"/>
      <c r="W148" s="747"/>
      <c r="X148" s="794"/>
      <c r="Y148" s="794"/>
      <c r="Z148" s="794"/>
      <c r="AA148" s="794"/>
      <c r="AB148" s="794"/>
      <c r="AC148" s="794"/>
      <c r="AD148" s="794"/>
      <c r="AE148" s="794"/>
      <c r="AF148" s="794"/>
      <c r="AG148" s="794"/>
      <c r="AH148" s="794"/>
      <c r="AI148" s="794"/>
      <c r="AJ148" s="794"/>
      <c r="AK148" s="795"/>
    </row>
    <row r="149" spans="1:37" s="796" customFormat="1" ht="18.75" hidden="1" customHeight="1">
      <c r="A149" s="741"/>
      <c r="B149" s="771"/>
      <c r="C149" s="772"/>
      <c r="D149" s="778"/>
      <c r="E149" s="585"/>
      <c r="F149" s="638"/>
      <c r="G149" s="558"/>
      <c r="H149" s="559"/>
      <c r="I149" s="558"/>
      <c r="J149" s="586"/>
      <c r="K149" s="559"/>
      <c r="L149" s="587"/>
      <c r="M149" s="558"/>
      <c r="N149" s="559"/>
      <c r="O149" s="558"/>
      <c r="P149" s="639"/>
      <c r="Q149" s="611">
        <f t="shared" si="33"/>
        <v>0</v>
      </c>
      <c r="R149" s="752"/>
      <c r="S149" s="762"/>
      <c r="T149" s="575"/>
      <c r="U149" s="575"/>
      <c r="V149" s="575"/>
      <c r="W149" s="747"/>
      <c r="X149" s="794"/>
      <c r="Y149" s="794"/>
      <c r="Z149" s="794"/>
      <c r="AA149" s="794"/>
      <c r="AB149" s="794"/>
      <c r="AC149" s="794"/>
      <c r="AD149" s="794"/>
      <c r="AE149" s="794"/>
      <c r="AF149" s="794"/>
      <c r="AG149" s="794"/>
      <c r="AH149" s="794"/>
      <c r="AI149" s="794"/>
      <c r="AJ149" s="794"/>
      <c r="AK149" s="795"/>
    </row>
    <row r="150" spans="1:37" s="796" customFormat="1" ht="18.75" hidden="1" customHeight="1" thickBot="1">
      <c r="A150" s="741"/>
      <c r="B150" s="749"/>
      <c r="C150" s="772"/>
      <c r="D150" s="778"/>
      <c r="E150" s="585"/>
      <c r="F150" s="638"/>
      <c r="G150" s="558"/>
      <c r="H150" s="559"/>
      <c r="I150" s="558"/>
      <c r="J150" s="586"/>
      <c r="K150" s="559"/>
      <c r="L150" s="587"/>
      <c r="M150" s="558"/>
      <c r="N150" s="559"/>
      <c r="O150" s="558"/>
      <c r="P150" s="639"/>
      <c r="Q150" s="611">
        <f t="shared" si="33"/>
        <v>0</v>
      </c>
      <c r="R150" s="752"/>
      <c r="S150" s="762"/>
      <c r="T150" s="575"/>
      <c r="U150" s="575"/>
      <c r="V150" s="575"/>
      <c r="W150" s="747"/>
      <c r="X150" s="794"/>
      <c r="Y150" s="794"/>
      <c r="Z150" s="794"/>
      <c r="AA150" s="794"/>
      <c r="AB150" s="794"/>
      <c r="AC150" s="794"/>
      <c r="AD150" s="794"/>
      <c r="AE150" s="794"/>
      <c r="AF150" s="794"/>
      <c r="AG150" s="794"/>
      <c r="AH150" s="794"/>
      <c r="AI150" s="794"/>
      <c r="AJ150" s="794"/>
      <c r="AK150" s="795"/>
    </row>
    <row r="151" spans="1:37" s="813" customFormat="1" ht="18.75" hidden="1" customHeight="1" thickBot="1">
      <c r="A151" s="710">
        <v>23</v>
      </c>
      <c r="B151" s="758">
        <f>B143</f>
        <v>0</v>
      </c>
      <c r="C151" s="759" t="s">
        <v>352</v>
      </c>
      <c r="D151" s="760"/>
      <c r="E151" s="570"/>
      <c r="F151" s="571"/>
      <c r="G151" s="592">
        <f>SUM(G140:G150)</f>
        <v>0</v>
      </c>
      <c r="H151" s="592">
        <f>SUM(H140:H150)</f>
        <v>0</v>
      </c>
      <c r="I151" s="592">
        <f>SUM(I142:I150)</f>
        <v>0</v>
      </c>
      <c r="J151" s="596">
        <f>SUM(J140:J150)</f>
        <v>0</v>
      </c>
      <c r="K151" s="592">
        <f>SUM(K142:K150)</f>
        <v>0</v>
      </c>
      <c r="L151" s="592">
        <f>SUM(L140:L150)</f>
        <v>0</v>
      </c>
      <c r="M151" s="592">
        <f>SUM(M140:M150)</f>
        <v>0</v>
      </c>
      <c r="N151" s="592">
        <f>SUM(N140:N150)</f>
        <v>0</v>
      </c>
      <c r="O151" s="592">
        <f>SUM(O140:O150)</f>
        <v>0</v>
      </c>
      <c r="P151" s="596">
        <f>SUM(P140:P150)</f>
        <v>0</v>
      </c>
      <c r="Q151" s="574">
        <f>SUM(G151:P151)</f>
        <v>0</v>
      </c>
      <c r="R151" s="761">
        <f>SUM(Q142:Q150)</f>
        <v>0</v>
      </c>
      <c r="S151" s="762"/>
      <c r="T151" s="618"/>
      <c r="U151" s="618"/>
      <c r="V151" s="618"/>
      <c r="W151" s="763">
        <f>SUM(Q151)</f>
        <v>0</v>
      </c>
      <c r="X151" s="811"/>
      <c r="Y151" s="811"/>
      <c r="Z151" s="811"/>
      <c r="AA151" s="811"/>
      <c r="AB151" s="811"/>
      <c r="AC151" s="811"/>
      <c r="AD151" s="811"/>
      <c r="AE151" s="811"/>
      <c r="AF151" s="811"/>
      <c r="AG151" s="811"/>
      <c r="AH151" s="811"/>
      <c r="AI151" s="811"/>
      <c r="AJ151" s="811"/>
      <c r="AK151" s="812"/>
    </row>
    <row r="152" spans="1:37" s="796" customFormat="1" ht="18.75" hidden="1" customHeight="1">
      <c r="A152" s="741"/>
      <c r="B152" s="749"/>
      <c r="C152" s="750"/>
      <c r="D152" s="751"/>
      <c r="E152" s="577"/>
      <c r="F152" s="636"/>
      <c r="G152" s="578"/>
      <c r="H152" s="579"/>
      <c r="I152" s="578"/>
      <c r="J152" s="580"/>
      <c r="K152" s="579"/>
      <c r="L152" s="581"/>
      <c r="M152" s="578"/>
      <c r="N152" s="579"/>
      <c r="O152" s="578"/>
      <c r="P152" s="637"/>
      <c r="Q152" s="583"/>
      <c r="R152" s="752"/>
      <c r="S152" s="762"/>
      <c r="T152" s="575"/>
      <c r="U152" s="575"/>
      <c r="V152" s="575"/>
      <c r="W152" s="747"/>
      <c r="X152" s="794"/>
      <c r="Y152" s="794"/>
      <c r="Z152" s="794"/>
      <c r="AA152" s="794"/>
      <c r="AB152" s="794"/>
      <c r="AC152" s="794"/>
      <c r="AD152" s="794"/>
      <c r="AE152" s="794"/>
      <c r="AF152" s="794"/>
      <c r="AG152" s="794"/>
      <c r="AH152" s="794"/>
      <c r="AI152" s="794"/>
      <c r="AJ152" s="794"/>
      <c r="AK152" s="795"/>
    </row>
    <row r="153" spans="1:37" s="796" customFormat="1" ht="18.75" hidden="1" customHeight="1">
      <c r="A153" s="741"/>
      <c r="B153" s="749"/>
      <c r="C153" s="750"/>
      <c r="D153" s="751"/>
      <c r="E153" s="577"/>
      <c r="F153" s="636"/>
      <c r="G153" s="578"/>
      <c r="H153" s="579"/>
      <c r="I153" s="578"/>
      <c r="J153" s="580"/>
      <c r="K153" s="579"/>
      <c r="L153" s="581"/>
      <c r="M153" s="578"/>
      <c r="N153" s="579"/>
      <c r="O153" s="578"/>
      <c r="P153" s="637"/>
      <c r="Q153" s="589">
        <f>SUM(I153:P153)</f>
        <v>0</v>
      </c>
      <c r="R153" s="752"/>
      <c r="S153" s="762"/>
      <c r="T153" s="575"/>
      <c r="U153" s="575"/>
      <c r="V153" s="575"/>
      <c r="W153" s="747"/>
      <c r="X153" s="794"/>
      <c r="Y153" s="794"/>
      <c r="Z153" s="794"/>
      <c r="AA153" s="794"/>
      <c r="AB153" s="794"/>
      <c r="AC153" s="794"/>
      <c r="AD153" s="794"/>
      <c r="AE153" s="794"/>
      <c r="AF153" s="794"/>
      <c r="AG153" s="794"/>
      <c r="AH153" s="794"/>
      <c r="AI153" s="794"/>
      <c r="AJ153" s="794"/>
      <c r="AK153" s="795"/>
    </row>
    <row r="154" spans="1:37" s="796" customFormat="1" ht="18.75" hidden="1" customHeight="1">
      <c r="A154" s="741"/>
      <c r="B154" s="771"/>
      <c r="C154" s="772"/>
      <c r="D154" s="778"/>
      <c r="E154" s="585"/>
      <c r="F154" s="638"/>
      <c r="G154" s="558"/>
      <c r="H154" s="559"/>
      <c r="I154" s="558"/>
      <c r="J154" s="586"/>
      <c r="K154" s="559"/>
      <c r="L154" s="587"/>
      <c r="M154" s="558"/>
      <c r="N154" s="559"/>
      <c r="O154" s="558"/>
      <c r="P154" s="639"/>
      <c r="Q154" s="589">
        <f>SUM(I154:P154)</f>
        <v>0</v>
      </c>
      <c r="R154" s="752"/>
      <c r="S154" s="762"/>
      <c r="T154" s="575"/>
      <c r="U154" s="575"/>
      <c r="V154" s="575"/>
      <c r="W154" s="747"/>
      <c r="X154" s="794"/>
      <c r="Y154" s="794"/>
      <c r="Z154" s="794"/>
      <c r="AA154" s="794"/>
      <c r="AB154" s="794"/>
      <c r="AC154" s="794"/>
      <c r="AD154" s="794"/>
      <c r="AE154" s="794"/>
      <c r="AF154" s="794"/>
      <c r="AG154" s="794"/>
      <c r="AH154" s="794"/>
      <c r="AI154" s="794"/>
      <c r="AJ154" s="794"/>
      <c r="AK154" s="795"/>
    </row>
    <row r="155" spans="1:37" s="796" customFormat="1" ht="18.75" hidden="1" customHeight="1" thickBot="1">
      <c r="A155" s="741"/>
      <c r="B155" s="771"/>
      <c r="C155" s="772"/>
      <c r="D155" s="778"/>
      <c r="E155" s="585"/>
      <c r="F155" s="638"/>
      <c r="G155" s="558"/>
      <c r="H155" s="559"/>
      <c r="I155" s="558"/>
      <c r="J155" s="586"/>
      <c r="K155" s="559"/>
      <c r="L155" s="587"/>
      <c r="M155" s="558"/>
      <c r="N155" s="559"/>
      <c r="O155" s="558"/>
      <c r="P155" s="639"/>
      <c r="Q155" s="589"/>
      <c r="R155" s="752"/>
      <c r="S155" s="762"/>
      <c r="T155" s="575"/>
      <c r="U155" s="575"/>
      <c r="V155" s="575"/>
      <c r="W155" s="747"/>
      <c r="X155" s="794"/>
      <c r="Y155" s="794"/>
      <c r="Z155" s="794"/>
      <c r="AA155" s="794"/>
      <c r="AB155" s="794"/>
      <c r="AC155" s="794"/>
      <c r="AD155" s="794"/>
      <c r="AE155" s="794"/>
      <c r="AF155" s="794"/>
      <c r="AG155" s="794"/>
      <c r="AH155" s="794"/>
      <c r="AI155" s="794"/>
      <c r="AJ155" s="794"/>
      <c r="AK155" s="795"/>
    </row>
    <row r="156" spans="1:37" s="813" customFormat="1" ht="18.75" hidden="1" customHeight="1" thickBot="1">
      <c r="A156" s="710">
        <v>24</v>
      </c>
      <c r="B156" s="758">
        <f>B153</f>
        <v>0</v>
      </c>
      <c r="C156" s="759" t="s">
        <v>352</v>
      </c>
      <c r="D156" s="760"/>
      <c r="E156" s="570"/>
      <c r="F156" s="571"/>
      <c r="G156" s="592">
        <f>SUM(G150:G155)</f>
        <v>0</v>
      </c>
      <c r="H156" s="592">
        <f>SUM(H150:H155)</f>
        <v>0</v>
      </c>
      <c r="I156" s="592">
        <f t="shared" ref="I156:O156" si="34">SUM(I152:I155)</f>
        <v>0</v>
      </c>
      <c r="J156" s="592">
        <f t="shared" si="34"/>
        <v>0</v>
      </c>
      <c r="K156" s="592">
        <f t="shared" si="34"/>
        <v>0</v>
      </c>
      <c r="L156" s="592">
        <f t="shared" si="34"/>
        <v>0</v>
      </c>
      <c r="M156" s="592">
        <f t="shared" si="34"/>
        <v>0</v>
      </c>
      <c r="N156" s="592">
        <f t="shared" si="34"/>
        <v>0</v>
      </c>
      <c r="O156" s="592">
        <f t="shared" si="34"/>
        <v>0</v>
      </c>
      <c r="P156" s="596">
        <f>SUM(P150:P155)</f>
        <v>0</v>
      </c>
      <c r="Q156" s="574">
        <f>SUM(G156:P156)</f>
        <v>0</v>
      </c>
      <c r="R156" s="761">
        <f>SUM(Q152:Q155)</f>
        <v>0</v>
      </c>
      <c r="S156" s="762"/>
      <c r="T156" s="618"/>
      <c r="U156" s="618"/>
      <c r="V156" s="618"/>
      <c r="W156" s="763">
        <f>SUM(Q156)</f>
        <v>0</v>
      </c>
      <c r="X156" s="811"/>
      <c r="Y156" s="811"/>
      <c r="Z156" s="811"/>
      <c r="AA156" s="811"/>
      <c r="AB156" s="811"/>
      <c r="AC156" s="811"/>
      <c r="AD156" s="811"/>
      <c r="AE156" s="811"/>
      <c r="AF156" s="811"/>
      <c r="AG156" s="811"/>
      <c r="AH156" s="811"/>
      <c r="AI156" s="811"/>
      <c r="AJ156" s="811"/>
      <c r="AK156" s="812"/>
    </row>
    <row r="157" spans="1:37" s="791" customFormat="1" ht="22.5" hidden="1" customHeight="1">
      <c r="A157" s="788"/>
      <c r="B157" s="749"/>
      <c r="C157" s="750"/>
      <c r="D157" s="751"/>
      <c r="E157" s="577"/>
      <c r="F157" s="636"/>
      <c r="G157" s="578"/>
      <c r="H157" s="579"/>
      <c r="I157" s="578"/>
      <c r="J157" s="580"/>
      <c r="K157" s="579"/>
      <c r="L157" s="581"/>
      <c r="M157" s="578"/>
      <c r="N157" s="579"/>
      <c r="O157" s="578"/>
      <c r="P157" s="637"/>
      <c r="Q157" s="583"/>
      <c r="R157" s="752"/>
      <c r="S157" s="762"/>
      <c r="T157" s="575"/>
      <c r="U157" s="575"/>
      <c r="V157" s="575"/>
      <c r="W157" s="747"/>
      <c r="X157" s="789"/>
      <c r="Y157" s="789"/>
      <c r="Z157" s="789"/>
      <c r="AA157" s="789"/>
      <c r="AB157" s="789"/>
      <c r="AC157" s="789"/>
      <c r="AD157" s="789"/>
      <c r="AE157" s="789"/>
      <c r="AF157" s="789"/>
      <c r="AG157" s="789"/>
      <c r="AH157" s="789"/>
      <c r="AI157" s="789"/>
      <c r="AJ157" s="789"/>
      <c r="AK157" s="790"/>
    </row>
    <row r="158" spans="1:37" s="796" customFormat="1" ht="18.75" hidden="1" customHeight="1">
      <c r="A158" s="741"/>
      <c r="B158" s="771"/>
      <c r="C158" s="772"/>
      <c r="D158" s="778"/>
      <c r="E158" s="585"/>
      <c r="F158" s="636"/>
      <c r="G158" s="578"/>
      <c r="H158" s="579"/>
      <c r="I158" s="558"/>
      <c r="J158" s="580"/>
      <c r="K158" s="579"/>
      <c r="L158" s="581"/>
      <c r="M158" s="578"/>
      <c r="N158" s="579"/>
      <c r="O158" s="578"/>
      <c r="P158" s="637"/>
      <c r="Q158" s="583">
        <f>SUM(I158:P158)</f>
        <v>0</v>
      </c>
      <c r="R158" s="752"/>
      <c r="S158" s="762"/>
      <c r="T158" s="575"/>
      <c r="U158" s="575"/>
      <c r="V158" s="575"/>
      <c r="W158" s="747"/>
      <c r="X158" s="794"/>
      <c r="Y158" s="794"/>
      <c r="Z158" s="794"/>
      <c r="AA158" s="794"/>
      <c r="AB158" s="794"/>
      <c r="AC158" s="794"/>
      <c r="AD158" s="794"/>
      <c r="AE158" s="794"/>
      <c r="AF158" s="794"/>
      <c r="AG158" s="794"/>
      <c r="AH158" s="794"/>
      <c r="AI158" s="794"/>
      <c r="AJ158" s="794"/>
      <c r="AK158" s="795"/>
    </row>
    <row r="159" spans="1:37" s="796" customFormat="1" ht="18.75" hidden="1" customHeight="1">
      <c r="A159" s="741"/>
      <c r="B159" s="771"/>
      <c r="C159" s="772"/>
      <c r="D159" s="778"/>
      <c r="E159" s="585"/>
      <c r="F159" s="636"/>
      <c r="G159" s="578"/>
      <c r="H159" s="579"/>
      <c r="I159" s="558"/>
      <c r="J159" s="580"/>
      <c r="K159" s="579"/>
      <c r="L159" s="581"/>
      <c r="M159" s="578"/>
      <c r="N159" s="579"/>
      <c r="O159" s="578"/>
      <c r="P159" s="637"/>
      <c r="Q159" s="583">
        <f>SUM(I159:P159)</f>
        <v>0</v>
      </c>
      <c r="R159" s="752"/>
      <c r="S159" s="762"/>
      <c r="T159" s="575"/>
      <c r="U159" s="575"/>
      <c r="V159" s="575"/>
      <c r="W159" s="747"/>
      <c r="X159" s="794"/>
      <c r="Y159" s="794"/>
      <c r="Z159" s="794"/>
      <c r="AA159" s="794"/>
      <c r="AB159" s="794"/>
      <c r="AC159" s="794"/>
      <c r="AD159" s="794"/>
      <c r="AE159" s="794"/>
      <c r="AF159" s="794"/>
      <c r="AG159" s="794"/>
      <c r="AH159" s="794"/>
      <c r="AI159" s="794"/>
      <c r="AJ159" s="794"/>
      <c r="AK159" s="795"/>
    </row>
    <row r="160" spans="1:37" s="796" customFormat="1" ht="18.75" hidden="1" customHeight="1" thickBot="1">
      <c r="A160" s="741"/>
      <c r="B160" s="749"/>
      <c r="C160" s="750"/>
      <c r="D160" s="751"/>
      <c r="E160" s="577"/>
      <c r="F160" s="636"/>
      <c r="G160" s="578"/>
      <c r="H160" s="579"/>
      <c r="I160" s="578"/>
      <c r="J160" s="580"/>
      <c r="K160" s="579"/>
      <c r="L160" s="581"/>
      <c r="M160" s="578"/>
      <c r="N160" s="579"/>
      <c r="O160" s="578"/>
      <c r="P160" s="637"/>
      <c r="Q160" s="583"/>
      <c r="R160" s="752"/>
      <c r="S160" s="762"/>
      <c r="T160" s="575"/>
      <c r="U160" s="575"/>
      <c r="V160" s="575"/>
      <c r="W160" s="747"/>
      <c r="X160" s="794"/>
      <c r="Y160" s="794"/>
      <c r="Z160" s="794"/>
      <c r="AA160" s="794"/>
      <c r="AB160" s="794"/>
      <c r="AC160" s="794"/>
      <c r="AD160" s="794"/>
      <c r="AE160" s="794"/>
      <c r="AF160" s="794"/>
      <c r="AG160" s="794"/>
      <c r="AH160" s="794"/>
      <c r="AI160" s="794"/>
      <c r="AJ160" s="794"/>
      <c r="AK160" s="795"/>
    </row>
    <row r="161" spans="1:37" s="813" customFormat="1" ht="18.75" hidden="1" customHeight="1" thickBot="1">
      <c r="A161" s="710">
        <v>25</v>
      </c>
      <c r="B161" s="758">
        <f>B158</f>
        <v>0</v>
      </c>
      <c r="C161" s="759" t="s">
        <v>352</v>
      </c>
      <c r="D161" s="760"/>
      <c r="E161" s="570"/>
      <c r="F161" s="571"/>
      <c r="G161" s="592">
        <f>SUM(G154:G160)</f>
        <v>0</v>
      </c>
      <c r="H161" s="592">
        <f>SUM(H154:H160)</f>
        <v>0</v>
      </c>
      <c r="I161" s="592">
        <f>SUM(I157:I160)</f>
        <v>0</v>
      </c>
      <c r="J161" s="592">
        <f t="shared" ref="J161:O161" si="35">SUM(J157:J160)</f>
        <v>0</v>
      </c>
      <c r="K161" s="592">
        <f t="shared" si="35"/>
        <v>0</v>
      </c>
      <c r="L161" s="592">
        <f t="shared" si="35"/>
        <v>0</v>
      </c>
      <c r="M161" s="592">
        <f t="shared" si="35"/>
        <v>0</v>
      </c>
      <c r="N161" s="592">
        <f t="shared" si="35"/>
        <v>0</v>
      </c>
      <c r="O161" s="592">
        <f t="shared" si="35"/>
        <v>0</v>
      </c>
      <c r="P161" s="596">
        <f>SUM(P154:P160)</f>
        <v>0</v>
      </c>
      <c r="Q161" s="574">
        <f>SUM(G161:P161)</f>
        <v>0</v>
      </c>
      <c r="R161" s="761">
        <f>SUM(Q158:Q160)</f>
        <v>0</v>
      </c>
      <c r="S161" s="762"/>
      <c r="T161" s="618"/>
      <c r="U161" s="618"/>
      <c r="V161" s="618"/>
      <c r="W161" s="763">
        <f>SUM(Q161)</f>
        <v>0</v>
      </c>
      <c r="X161" s="811"/>
      <c r="Y161" s="811"/>
      <c r="Z161" s="811"/>
      <c r="AA161" s="811"/>
      <c r="AB161" s="811"/>
      <c r="AC161" s="811"/>
      <c r="AD161" s="811"/>
      <c r="AE161" s="811"/>
      <c r="AF161" s="811"/>
      <c r="AG161" s="811"/>
      <c r="AH161" s="811"/>
      <c r="AI161" s="811"/>
      <c r="AJ161" s="811"/>
      <c r="AK161" s="812"/>
    </row>
    <row r="162" spans="1:37" s="820" customFormat="1" ht="22.5" hidden="1" customHeight="1">
      <c r="A162" s="788"/>
      <c r="B162" s="749"/>
      <c r="C162" s="750"/>
      <c r="D162" s="751"/>
      <c r="E162" s="577"/>
      <c r="F162" s="636"/>
      <c r="G162" s="578"/>
      <c r="H162" s="579"/>
      <c r="I162" s="578"/>
      <c r="J162" s="580"/>
      <c r="K162" s="579"/>
      <c r="L162" s="581"/>
      <c r="M162" s="578"/>
      <c r="N162" s="579"/>
      <c r="O162" s="578"/>
      <c r="P162" s="637"/>
      <c r="Q162" s="583"/>
      <c r="R162" s="752"/>
      <c r="S162" s="762"/>
      <c r="T162" s="575"/>
      <c r="U162" s="575"/>
      <c r="V162" s="575"/>
      <c r="W162" s="747"/>
      <c r="X162" s="818"/>
      <c r="Y162" s="818"/>
      <c r="Z162" s="818"/>
      <c r="AA162" s="818"/>
      <c r="AB162" s="818"/>
      <c r="AC162" s="818"/>
      <c r="AD162" s="818"/>
      <c r="AE162" s="818"/>
      <c r="AF162" s="818"/>
      <c r="AG162" s="818"/>
      <c r="AH162" s="818"/>
      <c r="AI162" s="818"/>
      <c r="AJ162" s="818"/>
      <c r="AK162" s="819"/>
    </row>
    <row r="163" spans="1:37" s="796" customFormat="1" ht="18.75" hidden="1" customHeight="1">
      <c r="A163" s="741"/>
      <c r="B163" s="771"/>
      <c r="C163" s="772"/>
      <c r="D163" s="778"/>
      <c r="E163" s="585"/>
      <c r="F163" s="636"/>
      <c r="G163" s="578"/>
      <c r="H163" s="579"/>
      <c r="I163" s="558"/>
      <c r="J163" s="586"/>
      <c r="K163" s="559"/>
      <c r="L163" s="581"/>
      <c r="M163" s="578"/>
      <c r="N163" s="579"/>
      <c r="O163" s="578"/>
      <c r="P163" s="637"/>
      <c r="Q163" s="583">
        <f>SUM(I163:P163)</f>
        <v>0</v>
      </c>
      <c r="R163" s="752"/>
      <c r="S163" s="762"/>
      <c r="T163" s="575"/>
      <c r="U163" s="575"/>
      <c r="V163" s="575"/>
      <c r="W163" s="747"/>
      <c r="X163" s="794"/>
      <c r="Y163" s="794"/>
      <c r="Z163" s="794"/>
      <c r="AA163" s="794"/>
      <c r="AB163" s="794"/>
      <c r="AC163" s="794"/>
      <c r="AD163" s="794"/>
      <c r="AE163" s="794"/>
      <c r="AF163" s="794"/>
      <c r="AG163" s="794"/>
      <c r="AH163" s="794"/>
      <c r="AI163" s="794"/>
      <c r="AJ163" s="794"/>
      <c r="AK163" s="795"/>
    </row>
    <row r="164" spans="1:37" s="796" customFormat="1" ht="18.75" hidden="1" customHeight="1">
      <c r="A164" s="741"/>
      <c r="B164" s="771"/>
      <c r="C164" s="772"/>
      <c r="D164" s="778"/>
      <c r="E164" s="585"/>
      <c r="F164" s="636"/>
      <c r="G164" s="578"/>
      <c r="H164" s="579"/>
      <c r="I164" s="558"/>
      <c r="J164" s="586"/>
      <c r="K164" s="559"/>
      <c r="L164" s="581"/>
      <c r="M164" s="578"/>
      <c r="N164" s="579"/>
      <c r="O164" s="578"/>
      <c r="P164" s="637"/>
      <c r="Q164" s="583">
        <f>SUM(I164:P164)</f>
        <v>0</v>
      </c>
      <c r="R164" s="752"/>
      <c r="S164" s="762"/>
      <c r="T164" s="575"/>
      <c r="U164" s="575"/>
      <c r="V164" s="575"/>
      <c r="W164" s="747"/>
      <c r="X164" s="794"/>
      <c r="Y164" s="794"/>
      <c r="Z164" s="794"/>
      <c r="AA164" s="794"/>
      <c r="AB164" s="794"/>
      <c r="AC164" s="794"/>
      <c r="AD164" s="794"/>
      <c r="AE164" s="794"/>
      <c r="AF164" s="794"/>
      <c r="AG164" s="794"/>
      <c r="AH164" s="794"/>
      <c r="AI164" s="794"/>
      <c r="AJ164" s="794"/>
      <c r="AK164" s="795"/>
    </row>
    <row r="165" spans="1:37" s="796" customFormat="1" ht="18.75" hidden="1" customHeight="1">
      <c r="A165" s="741"/>
      <c r="B165" s="771"/>
      <c r="C165" s="772"/>
      <c r="D165" s="778"/>
      <c r="E165" s="585"/>
      <c r="F165" s="636"/>
      <c r="G165" s="578"/>
      <c r="H165" s="579"/>
      <c r="I165" s="558"/>
      <c r="J165" s="586"/>
      <c r="K165" s="559"/>
      <c r="L165" s="581"/>
      <c r="M165" s="578"/>
      <c r="N165" s="579"/>
      <c r="O165" s="578"/>
      <c r="P165" s="637"/>
      <c r="Q165" s="583">
        <f>SUM(I165:P165)</f>
        <v>0</v>
      </c>
      <c r="R165" s="752"/>
      <c r="S165" s="762"/>
      <c r="T165" s="575"/>
      <c r="U165" s="575"/>
      <c r="V165" s="575"/>
      <c r="W165" s="747"/>
      <c r="X165" s="794"/>
      <c r="Y165" s="794"/>
      <c r="Z165" s="794"/>
      <c r="AA165" s="794"/>
      <c r="AB165" s="794"/>
      <c r="AC165" s="794"/>
      <c r="AD165" s="794"/>
      <c r="AE165" s="794"/>
      <c r="AF165" s="794"/>
      <c r="AG165" s="794"/>
      <c r="AH165" s="794"/>
      <c r="AI165" s="794"/>
      <c r="AJ165" s="794"/>
      <c r="AK165" s="795"/>
    </row>
    <row r="166" spans="1:37" s="820" customFormat="1" ht="20.25" hidden="1" customHeight="1" thickBot="1">
      <c r="A166" s="788"/>
      <c r="B166" s="749"/>
      <c r="C166" s="750"/>
      <c r="D166" s="751"/>
      <c r="E166" s="577"/>
      <c r="F166" s="636"/>
      <c r="G166" s="578"/>
      <c r="H166" s="579"/>
      <c r="I166" s="578"/>
      <c r="J166" s="580"/>
      <c r="K166" s="579"/>
      <c r="L166" s="581"/>
      <c r="M166" s="578"/>
      <c r="N166" s="579"/>
      <c r="O166" s="578"/>
      <c r="P166" s="637"/>
      <c r="Q166" s="583"/>
      <c r="R166" s="752"/>
      <c r="S166" s="762"/>
      <c r="T166" s="575"/>
      <c r="U166" s="575"/>
      <c r="V166" s="575"/>
      <c r="W166" s="747"/>
      <c r="X166" s="818"/>
      <c r="Y166" s="818"/>
      <c r="Z166" s="818"/>
      <c r="AA166" s="818"/>
      <c r="AB166" s="818"/>
      <c r="AC166" s="818"/>
      <c r="AD166" s="818"/>
      <c r="AE166" s="818"/>
      <c r="AF166" s="818"/>
      <c r="AG166" s="818"/>
      <c r="AH166" s="818"/>
      <c r="AI166" s="818"/>
      <c r="AJ166" s="818"/>
      <c r="AK166" s="819"/>
    </row>
    <row r="167" spans="1:37" s="813" customFormat="1" ht="18.75" hidden="1" customHeight="1" thickBot="1">
      <c r="A167" s="710">
        <v>26</v>
      </c>
      <c r="B167" s="758">
        <f>B163</f>
        <v>0</v>
      </c>
      <c r="C167" s="759" t="s">
        <v>352</v>
      </c>
      <c r="D167" s="760"/>
      <c r="E167" s="570"/>
      <c r="F167" s="571"/>
      <c r="G167" s="592">
        <f>SUM(G162:G166)</f>
        <v>0</v>
      </c>
      <c r="H167" s="592">
        <f>SUM(H162:H166)</f>
        <v>0</v>
      </c>
      <c r="I167" s="592">
        <f>SUM(I162:I166)</f>
        <v>0</v>
      </c>
      <c r="J167" s="592">
        <f t="shared" ref="J167:O167" si="36">SUM(J162:J166)</f>
        <v>0</v>
      </c>
      <c r="K167" s="592">
        <f t="shared" si="36"/>
        <v>0</v>
      </c>
      <c r="L167" s="592">
        <f t="shared" si="36"/>
        <v>0</v>
      </c>
      <c r="M167" s="592">
        <f t="shared" si="36"/>
        <v>0</v>
      </c>
      <c r="N167" s="592">
        <f t="shared" si="36"/>
        <v>0</v>
      </c>
      <c r="O167" s="592">
        <f t="shared" si="36"/>
        <v>0</v>
      </c>
      <c r="P167" s="596">
        <f>SUM(P159:P166)</f>
        <v>0</v>
      </c>
      <c r="Q167" s="574">
        <f>SUM(G167:P167)</f>
        <v>0</v>
      </c>
      <c r="R167" s="761">
        <f>SUM(Q163:Q166)</f>
        <v>0</v>
      </c>
      <c r="S167" s="762"/>
      <c r="T167" s="618"/>
      <c r="U167" s="618"/>
      <c r="V167" s="618"/>
      <c r="W167" s="763">
        <f>SUM(Q167)</f>
        <v>0</v>
      </c>
      <c r="X167" s="811"/>
      <c r="Y167" s="811"/>
      <c r="Z167" s="811"/>
      <c r="AA167" s="811"/>
      <c r="AB167" s="811"/>
      <c r="AC167" s="811"/>
      <c r="AD167" s="811"/>
      <c r="AE167" s="811"/>
      <c r="AF167" s="811"/>
      <c r="AG167" s="811"/>
      <c r="AH167" s="811"/>
      <c r="AI167" s="811"/>
      <c r="AJ167" s="811"/>
      <c r="AK167" s="812"/>
    </row>
    <row r="168" spans="1:37" s="796" customFormat="1" ht="18.75" hidden="1" customHeight="1">
      <c r="A168" s="741"/>
      <c r="B168" s="749"/>
      <c r="C168" s="767"/>
      <c r="D168" s="751"/>
      <c r="E168" s="577"/>
      <c r="F168" s="636"/>
      <c r="G168" s="578"/>
      <c r="H168" s="579"/>
      <c r="I168" s="578"/>
      <c r="J168" s="580"/>
      <c r="K168" s="579"/>
      <c r="L168" s="581"/>
      <c r="M168" s="578"/>
      <c r="N168" s="579"/>
      <c r="O168" s="578"/>
      <c r="P168" s="637"/>
      <c r="Q168" s="583"/>
      <c r="R168" s="752"/>
      <c r="S168" s="762"/>
      <c r="T168" s="575"/>
      <c r="U168" s="575"/>
      <c r="V168" s="575"/>
      <c r="W168" s="747"/>
      <c r="X168" s="794"/>
      <c r="Y168" s="794"/>
      <c r="Z168" s="794"/>
      <c r="AA168" s="794"/>
      <c r="AB168" s="794"/>
      <c r="AC168" s="794"/>
      <c r="AD168" s="794"/>
      <c r="AE168" s="794"/>
      <c r="AF168" s="794"/>
      <c r="AG168" s="794"/>
      <c r="AH168" s="794"/>
      <c r="AI168" s="794"/>
      <c r="AJ168" s="794"/>
      <c r="AK168" s="795"/>
    </row>
    <row r="169" spans="1:37" s="796" customFormat="1" ht="18.75" hidden="1" customHeight="1">
      <c r="A169" s="741"/>
      <c r="B169" s="749"/>
      <c r="C169" s="767"/>
      <c r="D169" s="751"/>
      <c r="E169" s="577"/>
      <c r="F169" s="636"/>
      <c r="G169" s="578"/>
      <c r="H169" s="579"/>
      <c r="I169" s="578"/>
      <c r="J169" s="580"/>
      <c r="K169" s="579"/>
      <c r="L169" s="581"/>
      <c r="M169" s="578"/>
      <c r="N169" s="579"/>
      <c r="O169" s="578"/>
      <c r="P169" s="637"/>
      <c r="Q169" s="583">
        <f>SUM(I169:P169)</f>
        <v>0</v>
      </c>
      <c r="R169" s="752"/>
      <c r="S169" s="762"/>
      <c r="T169" s="575"/>
      <c r="U169" s="575"/>
      <c r="V169" s="575"/>
      <c r="W169" s="747"/>
      <c r="X169" s="794"/>
      <c r="Y169" s="794"/>
      <c r="Z169" s="794"/>
      <c r="AA169" s="794"/>
      <c r="AB169" s="794"/>
      <c r="AC169" s="794"/>
      <c r="AD169" s="794"/>
      <c r="AE169" s="794"/>
      <c r="AF169" s="794"/>
      <c r="AG169" s="794"/>
      <c r="AH169" s="794"/>
      <c r="AI169" s="794"/>
      <c r="AJ169" s="794"/>
      <c r="AK169" s="795"/>
    </row>
    <row r="170" spans="1:37" s="796" customFormat="1" ht="18.75" hidden="1" customHeight="1">
      <c r="A170" s="741"/>
      <c r="B170" s="771"/>
      <c r="C170" s="785"/>
      <c r="D170" s="778"/>
      <c r="E170" s="602"/>
      <c r="F170" s="564"/>
      <c r="G170" s="615"/>
      <c r="H170" s="560"/>
      <c r="I170" s="603"/>
      <c r="J170" s="604"/>
      <c r="K170" s="560"/>
      <c r="L170" s="605"/>
      <c r="M170" s="603"/>
      <c r="N170" s="560"/>
      <c r="O170" s="603"/>
      <c r="P170" s="637"/>
      <c r="Q170" s="583">
        <f>SUM(I170:P170)</f>
        <v>0</v>
      </c>
      <c r="R170" s="752"/>
      <c r="S170" s="762"/>
      <c r="T170" s="575"/>
      <c r="U170" s="575"/>
      <c r="V170" s="575"/>
      <c r="W170" s="747"/>
      <c r="X170" s="794"/>
      <c r="Y170" s="794"/>
      <c r="Z170" s="794"/>
      <c r="AA170" s="794"/>
      <c r="AB170" s="794"/>
      <c r="AC170" s="794"/>
      <c r="AD170" s="794"/>
      <c r="AE170" s="794"/>
      <c r="AF170" s="794"/>
      <c r="AG170" s="794"/>
      <c r="AH170" s="794"/>
      <c r="AI170" s="794"/>
      <c r="AJ170" s="794"/>
      <c r="AK170" s="795"/>
    </row>
    <row r="171" spans="1:37" s="796" customFormat="1" ht="18.75" hidden="1" customHeight="1" thickBot="1">
      <c r="A171" s="741"/>
      <c r="B171" s="749"/>
      <c r="C171" s="767"/>
      <c r="D171" s="751"/>
      <c r="E171" s="577"/>
      <c r="F171" s="636"/>
      <c r="G171" s="578"/>
      <c r="H171" s="579"/>
      <c r="I171" s="578"/>
      <c r="J171" s="580"/>
      <c r="K171" s="579"/>
      <c r="L171" s="581"/>
      <c r="M171" s="578"/>
      <c r="N171" s="579"/>
      <c r="O171" s="578"/>
      <c r="P171" s="637"/>
      <c r="Q171" s="583"/>
      <c r="R171" s="752"/>
      <c r="S171" s="762"/>
      <c r="T171" s="575"/>
      <c r="U171" s="575"/>
      <c r="V171" s="575"/>
      <c r="W171" s="747"/>
      <c r="X171" s="794"/>
      <c r="Y171" s="794"/>
      <c r="Z171" s="794"/>
      <c r="AA171" s="794"/>
      <c r="AB171" s="794"/>
      <c r="AC171" s="794"/>
      <c r="AD171" s="794"/>
      <c r="AE171" s="794"/>
      <c r="AF171" s="794"/>
      <c r="AG171" s="794"/>
      <c r="AH171" s="794"/>
      <c r="AI171" s="794"/>
      <c r="AJ171" s="794"/>
      <c r="AK171" s="795"/>
    </row>
    <row r="172" spans="1:37" s="803" customFormat="1" ht="22.5" hidden="1" customHeight="1" thickBot="1">
      <c r="A172" s="720">
        <v>27</v>
      </c>
      <c r="B172" s="758">
        <f>B169</f>
        <v>0</v>
      </c>
      <c r="C172" s="759" t="s">
        <v>352</v>
      </c>
      <c r="D172" s="760"/>
      <c r="E172" s="570"/>
      <c r="F172" s="571"/>
      <c r="G172" s="592">
        <f t="shared" ref="G172:O172" si="37">SUM(G168:G171)</f>
        <v>0</v>
      </c>
      <c r="H172" s="592">
        <f t="shared" si="37"/>
        <v>0</v>
      </c>
      <c r="I172" s="592">
        <f t="shared" si="37"/>
        <v>0</v>
      </c>
      <c r="J172" s="592">
        <f t="shared" si="37"/>
        <v>0</v>
      </c>
      <c r="K172" s="592">
        <f t="shared" si="37"/>
        <v>0</v>
      </c>
      <c r="L172" s="592">
        <f t="shared" si="37"/>
        <v>0</v>
      </c>
      <c r="M172" s="592">
        <f t="shared" si="37"/>
        <v>0</v>
      </c>
      <c r="N172" s="592">
        <f t="shared" si="37"/>
        <v>0</v>
      </c>
      <c r="O172" s="592">
        <f t="shared" si="37"/>
        <v>0</v>
      </c>
      <c r="P172" s="596">
        <f>SUM(P163:P171)</f>
        <v>0</v>
      </c>
      <c r="Q172" s="574">
        <f>SUM(G172:P172)</f>
        <v>0</v>
      </c>
      <c r="R172" s="761">
        <f>SUM(Q168:Q171)</f>
        <v>0</v>
      </c>
      <c r="S172" s="762"/>
      <c r="T172" s="576"/>
      <c r="U172" s="576"/>
      <c r="V172" s="576"/>
      <c r="W172" s="763">
        <f>SUM(Q172)</f>
        <v>0</v>
      </c>
      <c r="X172" s="801"/>
      <c r="Y172" s="801"/>
      <c r="Z172" s="801"/>
      <c r="AA172" s="801"/>
      <c r="AB172" s="801"/>
      <c r="AC172" s="801"/>
      <c r="AD172" s="801"/>
      <c r="AE172" s="801"/>
      <c r="AF172" s="801"/>
      <c r="AG172" s="801"/>
      <c r="AH172" s="801"/>
      <c r="AI172" s="801"/>
      <c r="AJ172" s="801"/>
      <c r="AK172" s="802"/>
    </row>
    <row r="173" spans="1:37" s="796" customFormat="1" ht="18.75" hidden="1" customHeight="1">
      <c r="A173" s="741"/>
      <c r="B173" s="749"/>
      <c r="C173" s="767"/>
      <c r="D173" s="751"/>
      <c r="E173" s="577"/>
      <c r="F173" s="636"/>
      <c r="G173" s="578"/>
      <c r="H173" s="579"/>
      <c r="I173" s="578"/>
      <c r="J173" s="580"/>
      <c r="K173" s="579"/>
      <c r="L173" s="581"/>
      <c r="M173" s="578"/>
      <c r="N173" s="579"/>
      <c r="O173" s="578"/>
      <c r="P173" s="637"/>
      <c r="Q173" s="583"/>
      <c r="R173" s="752"/>
      <c r="S173" s="762"/>
      <c r="T173" s="575"/>
      <c r="U173" s="575"/>
      <c r="V173" s="575"/>
      <c r="W173" s="747"/>
      <c r="X173" s="794"/>
      <c r="Y173" s="794"/>
      <c r="Z173" s="794"/>
      <c r="AA173" s="794"/>
      <c r="AB173" s="794"/>
      <c r="AC173" s="794"/>
      <c r="AD173" s="794"/>
      <c r="AE173" s="794"/>
      <c r="AF173" s="794"/>
      <c r="AG173" s="794"/>
      <c r="AH173" s="794"/>
      <c r="AI173" s="794"/>
      <c r="AJ173" s="794"/>
      <c r="AK173" s="795"/>
    </row>
    <row r="174" spans="1:37" s="796" customFormat="1" ht="18.75" hidden="1" customHeight="1">
      <c r="A174" s="741"/>
      <c r="B174" s="749"/>
      <c r="C174" s="767"/>
      <c r="D174" s="751"/>
      <c r="E174" s="577"/>
      <c r="F174" s="636"/>
      <c r="G174" s="578"/>
      <c r="H174" s="579"/>
      <c r="I174" s="578"/>
      <c r="J174" s="580"/>
      <c r="K174" s="579"/>
      <c r="L174" s="581"/>
      <c r="M174" s="578"/>
      <c r="N174" s="579"/>
      <c r="O174" s="578"/>
      <c r="P174" s="637"/>
      <c r="Q174" s="583">
        <f>SUM(I174:P174)</f>
        <v>0</v>
      </c>
      <c r="R174" s="752"/>
      <c r="S174" s="762"/>
      <c r="T174" s="575"/>
      <c r="U174" s="575"/>
      <c r="V174" s="575"/>
      <c r="W174" s="747"/>
      <c r="X174" s="794"/>
      <c r="Y174" s="794"/>
      <c r="Z174" s="794"/>
      <c r="AA174" s="794"/>
      <c r="AB174" s="794"/>
      <c r="AC174" s="794"/>
      <c r="AD174" s="794"/>
      <c r="AE174" s="794"/>
      <c r="AF174" s="794"/>
      <c r="AG174" s="794"/>
      <c r="AH174" s="794"/>
      <c r="AI174" s="794"/>
      <c r="AJ174" s="794"/>
      <c r="AK174" s="795"/>
    </row>
    <row r="175" spans="1:37" s="796" customFormat="1" ht="18.75" hidden="1" customHeight="1">
      <c r="A175" s="741"/>
      <c r="B175" s="749"/>
      <c r="C175" s="767"/>
      <c r="D175" s="751"/>
      <c r="E175" s="577"/>
      <c r="F175" s="636"/>
      <c r="G175" s="578"/>
      <c r="H175" s="579"/>
      <c r="I175" s="578"/>
      <c r="J175" s="580"/>
      <c r="K175" s="579"/>
      <c r="L175" s="581"/>
      <c r="M175" s="578"/>
      <c r="N175" s="579"/>
      <c r="O175" s="578"/>
      <c r="P175" s="637"/>
      <c r="Q175" s="583">
        <f>SUM(I175:P175)</f>
        <v>0</v>
      </c>
      <c r="R175" s="752"/>
      <c r="S175" s="762"/>
      <c r="T175" s="575"/>
      <c r="U175" s="575"/>
      <c r="V175" s="575"/>
      <c r="W175" s="747"/>
      <c r="X175" s="794"/>
      <c r="Y175" s="794"/>
      <c r="Z175" s="794"/>
      <c r="AA175" s="794"/>
      <c r="AB175" s="794"/>
      <c r="AC175" s="794"/>
      <c r="AD175" s="794"/>
      <c r="AE175" s="794"/>
      <c r="AF175" s="794"/>
      <c r="AG175" s="794"/>
      <c r="AH175" s="794"/>
      <c r="AI175" s="794"/>
      <c r="AJ175" s="794"/>
      <c r="AK175" s="795"/>
    </row>
    <row r="176" spans="1:37" s="796" customFormat="1" ht="18.75" hidden="1" customHeight="1" thickBot="1">
      <c r="A176" s="741"/>
      <c r="B176" s="771"/>
      <c r="C176" s="785"/>
      <c r="D176" s="778"/>
      <c r="E176" s="602"/>
      <c r="F176" s="564"/>
      <c r="G176" s="615"/>
      <c r="H176" s="560"/>
      <c r="I176" s="603"/>
      <c r="J176" s="604"/>
      <c r="K176" s="560"/>
      <c r="L176" s="605"/>
      <c r="M176" s="603"/>
      <c r="N176" s="560"/>
      <c r="O176" s="603"/>
      <c r="P176" s="610"/>
      <c r="Q176" s="611"/>
      <c r="R176" s="800"/>
      <c r="S176" s="762"/>
      <c r="T176" s="575"/>
      <c r="U176" s="575"/>
      <c r="V176" s="575"/>
      <c r="W176" s="747"/>
      <c r="X176" s="794"/>
      <c r="Y176" s="794"/>
      <c r="Z176" s="794"/>
      <c r="AA176" s="794"/>
      <c r="AB176" s="794"/>
      <c r="AC176" s="794"/>
      <c r="AD176" s="794"/>
      <c r="AE176" s="794"/>
      <c r="AF176" s="794"/>
      <c r="AG176" s="794"/>
      <c r="AH176" s="794"/>
      <c r="AI176" s="794"/>
      <c r="AJ176" s="794"/>
      <c r="AK176" s="795"/>
    </row>
    <row r="177" spans="1:37" s="803" customFormat="1" ht="22.5" hidden="1" customHeight="1" thickBot="1">
      <c r="A177" s="720">
        <v>28</v>
      </c>
      <c r="B177" s="758">
        <f>B174</f>
        <v>0</v>
      </c>
      <c r="C177" s="759" t="s">
        <v>352</v>
      </c>
      <c r="D177" s="760"/>
      <c r="E177" s="570"/>
      <c r="F177" s="571"/>
      <c r="G177" s="592">
        <f>SUM(G173:G176)</f>
        <v>0</v>
      </c>
      <c r="H177" s="592">
        <f t="shared" ref="H177:P177" si="38">SUM(H173:H176)</f>
        <v>0</v>
      </c>
      <c r="I177" s="592">
        <f t="shared" si="38"/>
        <v>0</v>
      </c>
      <c r="J177" s="592">
        <f t="shared" si="38"/>
        <v>0</v>
      </c>
      <c r="K177" s="592">
        <f t="shared" si="38"/>
        <v>0</v>
      </c>
      <c r="L177" s="592">
        <f t="shared" si="38"/>
        <v>0</v>
      </c>
      <c r="M177" s="592">
        <f t="shared" si="38"/>
        <v>0</v>
      </c>
      <c r="N177" s="592">
        <f t="shared" si="38"/>
        <v>0</v>
      </c>
      <c r="O177" s="592">
        <f t="shared" si="38"/>
        <v>0</v>
      </c>
      <c r="P177" s="592">
        <f t="shared" si="38"/>
        <v>0</v>
      </c>
      <c r="Q177" s="574">
        <f>SUM(G177:P177)</f>
        <v>0</v>
      </c>
      <c r="R177" s="761">
        <f>SUM(Q173:Q176)</f>
        <v>0</v>
      </c>
      <c r="S177" s="762"/>
      <c r="T177" s="576"/>
      <c r="U177" s="576"/>
      <c r="V177" s="576"/>
      <c r="W177" s="763">
        <f>SUM(Q177)</f>
        <v>0</v>
      </c>
      <c r="X177" s="801"/>
      <c r="Y177" s="801"/>
      <c r="Z177" s="801"/>
      <c r="AA177" s="801"/>
      <c r="AB177" s="801"/>
      <c r="AC177" s="801"/>
      <c r="AD177" s="801"/>
      <c r="AE177" s="801"/>
      <c r="AF177" s="801"/>
      <c r="AG177" s="801"/>
      <c r="AH177" s="801"/>
      <c r="AI177" s="801"/>
      <c r="AJ177" s="801"/>
      <c r="AK177" s="802"/>
    </row>
    <row r="178" spans="1:37" s="796" customFormat="1" ht="18.75" hidden="1" customHeight="1">
      <c r="A178" s="741"/>
      <c r="B178" s="771"/>
      <c r="C178" s="785"/>
      <c r="D178" s="778"/>
      <c r="E178" s="602"/>
      <c r="F178" s="564"/>
      <c r="G178" s="615"/>
      <c r="H178" s="560"/>
      <c r="I178" s="603"/>
      <c r="J178" s="604"/>
      <c r="K178" s="560"/>
      <c r="L178" s="605"/>
      <c r="M178" s="603"/>
      <c r="N178" s="560"/>
      <c r="O178" s="603"/>
      <c r="P178" s="610"/>
      <c r="Q178" s="611"/>
      <c r="R178" s="800"/>
      <c r="S178" s="762"/>
      <c r="T178" s="575"/>
      <c r="U178" s="575"/>
      <c r="V178" s="575"/>
      <c r="W178" s="747"/>
      <c r="X178" s="794"/>
      <c r="Y178" s="794"/>
      <c r="Z178" s="794"/>
      <c r="AA178" s="794"/>
      <c r="AB178" s="794"/>
      <c r="AC178" s="794"/>
      <c r="AD178" s="794"/>
      <c r="AE178" s="794"/>
      <c r="AF178" s="794"/>
      <c r="AG178" s="794"/>
      <c r="AH178" s="794"/>
      <c r="AI178" s="794"/>
      <c r="AJ178" s="794"/>
      <c r="AK178" s="795"/>
    </row>
    <row r="179" spans="1:37" s="796" customFormat="1" ht="18.75" hidden="1" customHeight="1">
      <c r="A179" s="741"/>
      <c r="B179" s="771"/>
      <c r="C179" s="785"/>
      <c r="D179" s="778"/>
      <c r="E179" s="602"/>
      <c r="F179" s="564"/>
      <c r="G179" s="615"/>
      <c r="H179" s="560"/>
      <c r="I179" s="603"/>
      <c r="J179" s="604"/>
      <c r="K179" s="560"/>
      <c r="L179" s="605"/>
      <c r="M179" s="603"/>
      <c r="N179" s="560"/>
      <c r="O179" s="603"/>
      <c r="P179" s="610"/>
      <c r="Q179" s="611">
        <f>SUM(I179:P179)</f>
        <v>0</v>
      </c>
      <c r="R179" s="800"/>
      <c r="S179" s="762"/>
      <c r="T179" s="575"/>
      <c r="U179" s="575"/>
      <c r="V179" s="575"/>
      <c r="W179" s="747"/>
      <c r="X179" s="794"/>
      <c r="Y179" s="794"/>
      <c r="Z179" s="794"/>
      <c r="AA179" s="794"/>
      <c r="AB179" s="794"/>
      <c r="AC179" s="794"/>
      <c r="AD179" s="794"/>
      <c r="AE179" s="794"/>
      <c r="AF179" s="794"/>
      <c r="AG179" s="794"/>
      <c r="AH179" s="794"/>
      <c r="AI179" s="794"/>
      <c r="AJ179" s="794"/>
      <c r="AK179" s="795"/>
    </row>
    <row r="180" spans="1:37" s="796" customFormat="1" ht="18.75" hidden="1" customHeight="1">
      <c r="A180" s="741"/>
      <c r="B180" s="771"/>
      <c r="C180" s="785"/>
      <c r="D180" s="778"/>
      <c r="E180" s="602"/>
      <c r="F180" s="564"/>
      <c r="G180" s="615"/>
      <c r="H180" s="560"/>
      <c r="I180" s="603"/>
      <c r="J180" s="604"/>
      <c r="K180" s="560"/>
      <c r="L180" s="605"/>
      <c r="M180" s="603"/>
      <c r="N180" s="560"/>
      <c r="O180" s="603"/>
      <c r="P180" s="610"/>
      <c r="Q180" s="611">
        <f>SUM(I180:P180)</f>
        <v>0</v>
      </c>
      <c r="R180" s="800"/>
      <c r="S180" s="762"/>
      <c r="T180" s="575"/>
      <c r="U180" s="575"/>
      <c r="V180" s="575"/>
      <c r="W180" s="747"/>
      <c r="X180" s="794"/>
      <c r="Y180" s="794"/>
      <c r="Z180" s="794"/>
      <c r="AA180" s="794"/>
      <c r="AB180" s="794"/>
      <c r="AC180" s="794"/>
      <c r="AD180" s="794"/>
      <c r="AE180" s="794"/>
      <c r="AF180" s="794"/>
      <c r="AG180" s="794"/>
      <c r="AH180" s="794"/>
      <c r="AI180" s="794"/>
      <c r="AJ180" s="794"/>
      <c r="AK180" s="795"/>
    </row>
    <row r="181" spans="1:37" s="796" customFormat="1" ht="18.75" hidden="1" customHeight="1" thickBot="1">
      <c r="A181" s="741"/>
      <c r="B181" s="771"/>
      <c r="C181" s="785"/>
      <c r="D181" s="778"/>
      <c r="E181" s="602"/>
      <c r="F181" s="564"/>
      <c r="G181" s="615"/>
      <c r="H181" s="560"/>
      <c r="I181" s="603"/>
      <c r="J181" s="604"/>
      <c r="K181" s="560"/>
      <c r="L181" s="605"/>
      <c r="M181" s="603"/>
      <c r="N181" s="560"/>
      <c r="O181" s="603"/>
      <c r="P181" s="610"/>
      <c r="Q181" s="611"/>
      <c r="R181" s="800"/>
      <c r="S181" s="762"/>
      <c r="T181" s="575"/>
      <c r="U181" s="575"/>
      <c r="V181" s="575"/>
      <c r="W181" s="747"/>
      <c r="X181" s="794"/>
      <c r="Y181" s="794"/>
      <c r="Z181" s="794"/>
      <c r="AA181" s="794"/>
      <c r="AB181" s="794"/>
      <c r="AC181" s="794"/>
      <c r="AD181" s="794"/>
      <c r="AE181" s="794"/>
      <c r="AF181" s="794"/>
      <c r="AG181" s="794"/>
      <c r="AH181" s="794"/>
      <c r="AI181" s="794"/>
      <c r="AJ181" s="794"/>
      <c r="AK181" s="795"/>
    </row>
    <row r="182" spans="1:37" s="813" customFormat="1" ht="18.75" hidden="1" customHeight="1" thickBot="1">
      <c r="A182" s="710">
        <v>29</v>
      </c>
      <c r="B182" s="758">
        <f>B179</f>
        <v>0</v>
      </c>
      <c r="C182" s="759" t="s">
        <v>352</v>
      </c>
      <c r="D182" s="760"/>
      <c r="E182" s="570"/>
      <c r="F182" s="571"/>
      <c r="G182" s="592">
        <f>SUM(G178:G181)</f>
        <v>0</v>
      </c>
      <c r="H182" s="592">
        <f t="shared" ref="H182:O182" si="39">SUM(H178:H181)</f>
        <v>0</v>
      </c>
      <c r="I182" s="592">
        <f t="shared" si="39"/>
        <v>0</v>
      </c>
      <c r="J182" s="592">
        <f t="shared" si="39"/>
        <v>0</v>
      </c>
      <c r="K182" s="592">
        <f t="shared" si="39"/>
        <v>0</v>
      </c>
      <c r="L182" s="592">
        <f t="shared" si="39"/>
        <v>0</v>
      </c>
      <c r="M182" s="592">
        <f t="shared" si="39"/>
        <v>0</v>
      </c>
      <c r="N182" s="592">
        <f t="shared" si="39"/>
        <v>0</v>
      </c>
      <c r="O182" s="592">
        <f t="shared" si="39"/>
        <v>0</v>
      </c>
      <c r="P182" s="596">
        <f>SUM(P175:P181)</f>
        <v>0</v>
      </c>
      <c r="Q182" s="574">
        <f>SUM(G182:P182)</f>
        <v>0</v>
      </c>
      <c r="R182" s="761">
        <f>SUM(Q178:Q181)</f>
        <v>0</v>
      </c>
      <c r="S182" s="762"/>
      <c r="T182" s="618"/>
      <c r="U182" s="618"/>
      <c r="V182" s="618"/>
      <c r="W182" s="763">
        <f>SUM(Q182)</f>
        <v>0</v>
      </c>
      <c r="X182" s="811"/>
      <c r="Y182" s="811"/>
      <c r="Z182" s="811"/>
      <c r="AA182" s="811"/>
      <c r="AB182" s="811"/>
      <c r="AC182" s="811"/>
      <c r="AD182" s="811"/>
      <c r="AE182" s="811"/>
      <c r="AF182" s="811"/>
      <c r="AG182" s="811"/>
      <c r="AH182" s="811"/>
      <c r="AI182" s="811"/>
      <c r="AJ182" s="811"/>
      <c r="AK182" s="812"/>
    </row>
    <row r="183" spans="1:37" s="820" customFormat="1" ht="22.5" hidden="1" customHeight="1">
      <c r="A183" s="788"/>
      <c r="B183" s="771"/>
      <c r="C183" s="785"/>
      <c r="D183" s="778"/>
      <c r="E183" s="602"/>
      <c r="F183" s="564"/>
      <c r="G183" s="615"/>
      <c r="H183" s="560"/>
      <c r="I183" s="603"/>
      <c r="J183" s="604"/>
      <c r="K183" s="560"/>
      <c r="L183" s="605"/>
      <c r="M183" s="603"/>
      <c r="N183" s="560"/>
      <c r="O183" s="603"/>
      <c r="P183" s="610"/>
      <c r="Q183" s="611"/>
      <c r="R183" s="800"/>
      <c r="S183" s="762"/>
      <c r="T183" s="575"/>
      <c r="U183" s="575"/>
      <c r="V183" s="575"/>
      <c r="W183" s="747"/>
      <c r="X183" s="818"/>
      <c r="Y183" s="818"/>
      <c r="Z183" s="818"/>
      <c r="AA183" s="818"/>
      <c r="AB183" s="818"/>
      <c r="AC183" s="818"/>
      <c r="AD183" s="818"/>
      <c r="AE183" s="818"/>
      <c r="AF183" s="818"/>
      <c r="AG183" s="818"/>
      <c r="AH183" s="818"/>
      <c r="AI183" s="818"/>
      <c r="AJ183" s="818"/>
      <c r="AK183" s="819"/>
    </row>
    <row r="184" spans="1:37" s="823" customFormat="1" ht="18.75" hidden="1" customHeight="1">
      <c r="A184" s="741"/>
      <c r="B184" s="771"/>
      <c r="C184" s="785"/>
      <c r="D184" s="778"/>
      <c r="E184" s="602"/>
      <c r="F184" s="564"/>
      <c r="G184" s="615"/>
      <c r="H184" s="560"/>
      <c r="I184" s="603"/>
      <c r="J184" s="604"/>
      <c r="K184" s="560"/>
      <c r="L184" s="605"/>
      <c r="M184" s="603"/>
      <c r="N184" s="560"/>
      <c r="O184" s="603"/>
      <c r="P184" s="610"/>
      <c r="Q184" s="611">
        <f>SUM(I184:P184)</f>
        <v>0</v>
      </c>
      <c r="R184" s="800"/>
      <c r="S184" s="762"/>
      <c r="T184" s="575"/>
      <c r="U184" s="575"/>
      <c r="V184" s="575"/>
      <c r="W184" s="747"/>
      <c r="X184" s="797"/>
      <c r="Y184" s="797"/>
      <c r="Z184" s="797"/>
      <c r="AA184" s="797"/>
      <c r="AB184" s="797"/>
      <c r="AC184" s="797"/>
      <c r="AD184" s="797"/>
      <c r="AE184" s="797"/>
      <c r="AF184" s="797"/>
      <c r="AG184" s="797"/>
      <c r="AH184" s="797"/>
      <c r="AI184" s="797"/>
      <c r="AJ184" s="797"/>
      <c r="AK184" s="822"/>
    </row>
    <row r="185" spans="1:37" s="823" customFormat="1" ht="18.75" hidden="1" customHeight="1">
      <c r="A185" s="741"/>
      <c r="B185" s="771"/>
      <c r="C185" s="785"/>
      <c r="D185" s="778"/>
      <c r="E185" s="602"/>
      <c r="F185" s="564"/>
      <c r="G185" s="615"/>
      <c r="H185" s="560"/>
      <c r="I185" s="603"/>
      <c r="J185" s="604"/>
      <c r="K185" s="560"/>
      <c r="L185" s="605"/>
      <c r="M185" s="603"/>
      <c r="N185" s="560"/>
      <c r="O185" s="603"/>
      <c r="P185" s="610"/>
      <c r="Q185" s="611">
        <f>SUM(I185:P185)</f>
        <v>0</v>
      </c>
      <c r="R185" s="800"/>
      <c r="S185" s="762"/>
      <c r="T185" s="575"/>
      <c r="U185" s="575"/>
      <c r="V185" s="575"/>
      <c r="W185" s="747"/>
      <c r="X185" s="797"/>
      <c r="Y185" s="797"/>
      <c r="Z185" s="797"/>
      <c r="AA185" s="797"/>
      <c r="AB185" s="797"/>
      <c r="AC185" s="797"/>
      <c r="AD185" s="797"/>
      <c r="AE185" s="797"/>
      <c r="AF185" s="797"/>
      <c r="AG185" s="797"/>
      <c r="AH185" s="797"/>
      <c r="AI185" s="797"/>
      <c r="AJ185" s="797"/>
      <c r="AK185" s="822"/>
    </row>
    <row r="186" spans="1:37" s="823" customFormat="1" ht="18.75" hidden="1" customHeight="1" thickBot="1">
      <c r="A186" s="741"/>
      <c r="B186" s="771"/>
      <c r="C186" s="785"/>
      <c r="D186" s="778"/>
      <c r="E186" s="602"/>
      <c r="F186" s="564"/>
      <c r="G186" s="615"/>
      <c r="H186" s="560"/>
      <c r="I186" s="603"/>
      <c r="J186" s="604"/>
      <c r="K186" s="560"/>
      <c r="L186" s="605"/>
      <c r="M186" s="603"/>
      <c r="N186" s="560"/>
      <c r="O186" s="603"/>
      <c r="P186" s="610"/>
      <c r="Q186" s="611"/>
      <c r="R186" s="800"/>
      <c r="S186" s="762"/>
      <c r="T186" s="575"/>
      <c r="U186" s="575"/>
      <c r="V186" s="575"/>
      <c r="W186" s="747"/>
      <c r="X186" s="797"/>
      <c r="Y186" s="797"/>
      <c r="Z186" s="797"/>
      <c r="AA186" s="797"/>
      <c r="AB186" s="797"/>
      <c r="AC186" s="797"/>
      <c r="AD186" s="797"/>
      <c r="AE186" s="797"/>
      <c r="AF186" s="797"/>
      <c r="AG186" s="797"/>
      <c r="AH186" s="797"/>
      <c r="AI186" s="797"/>
      <c r="AJ186" s="797"/>
      <c r="AK186" s="822"/>
    </row>
    <row r="187" spans="1:37" s="826" customFormat="1" ht="18.75" hidden="1" customHeight="1" thickBot="1">
      <c r="A187" s="710">
        <v>30</v>
      </c>
      <c r="B187" s="758">
        <f>B184</f>
        <v>0</v>
      </c>
      <c r="C187" s="759" t="s">
        <v>352</v>
      </c>
      <c r="D187" s="760"/>
      <c r="E187" s="570"/>
      <c r="F187" s="571"/>
      <c r="G187" s="592">
        <f>SUM(G183:G186)</f>
        <v>0</v>
      </c>
      <c r="H187" s="592">
        <f t="shared" ref="H187:O187" si="40">SUM(H183:H186)</f>
        <v>0</v>
      </c>
      <c r="I187" s="592">
        <f t="shared" si="40"/>
        <v>0</v>
      </c>
      <c r="J187" s="592">
        <f t="shared" si="40"/>
        <v>0</v>
      </c>
      <c r="K187" s="592">
        <f t="shared" si="40"/>
        <v>0</v>
      </c>
      <c r="L187" s="592">
        <f t="shared" si="40"/>
        <v>0</v>
      </c>
      <c r="M187" s="592">
        <f t="shared" si="40"/>
        <v>0</v>
      </c>
      <c r="N187" s="592">
        <f t="shared" si="40"/>
        <v>0</v>
      </c>
      <c r="O187" s="592">
        <f t="shared" si="40"/>
        <v>0</v>
      </c>
      <c r="P187" s="596">
        <f>SUM(P179:P186)</f>
        <v>0</v>
      </c>
      <c r="Q187" s="574">
        <f>SUM(G187:P187)</f>
        <v>0</v>
      </c>
      <c r="R187" s="761">
        <f>SUM(Q183:Q186)</f>
        <v>0</v>
      </c>
      <c r="S187" s="762"/>
      <c r="T187" s="640"/>
      <c r="U187" s="640"/>
      <c r="V187" s="640"/>
      <c r="W187" s="763">
        <f>SUM(Q187)</f>
        <v>0</v>
      </c>
      <c r="X187" s="824"/>
      <c r="Y187" s="824"/>
      <c r="Z187" s="824"/>
      <c r="AA187" s="824"/>
      <c r="AB187" s="824"/>
      <c r="AC187" s="824"/>
      <c r="AD187" s="824"/>
      <c r="AE187" s="824"/>
      <c r="AF187" s="824"/>
      <c r="AG187" s="824"/>
      <c r="AH187" s="824"/>
      <c r="AI187" s="824"/>
      <c r="AJ187" s="824"/>
      <c r="AK187" s="825"/>
    </row>
    <row r="188" spans="1:37" s="823" customFormat="1" ht="18.75" hidden="1" customHeight="1">
      <c r="A188" s="741"/>
      <c r="B188" s="771"/>
      <c r="C188" s="785"/>
      <c r="D188" s="778"/>
      <c r="E188" s="602"/>
      <c r="F188" s="564"/>
      <c r="G188" s="615"/>
      <c r="H188" s="560"/>
      <c r="I188" s="603"/>
      <c r="J188" s="604"/>
      <c r="K188" s="560"/>
      <c r="L188" s="605"/>
      <c r="M188" s="603"/>
      <c r="N188" s="560"/>
      <c r="O188" s="603"/>
      <c r="P188" s="610"/>
      <c r="Q188" s="611"/>
      <c r="R188" s="800"/>
      <c r="S188" s="762"/>
      <c r="T188" s="575"/>
      <c r="U188" s="575"/>
      <c r="V188" s="575"/>
      <c r="W188" s="747"/>
      <c r="X188" s="797"/>
      <c r="Y188" s="797"/>
      <c r="Z188" s="797"/>
      <c r="AA188" s="797"/>
      <c r="AB188" s="797"/>
      <c r="AC188" s="797"/>
      <c r="AD188" s="797"/>
      <c r="AE188" s="797"/>
      <c r="AF188" s="797"/>
      <c r="AG188" s="797"/>
      <c r="AH188" s="797"/>
      <c r="AI188" s="797"/>
      <c r="AJ188" s="797"/>
      <c r="AK188" s="822"/>
    </row>
    <row r="189" spans="1:37" s="823" customFormat="1" ht="18.75" hidden="1" customHeight="1">
      <c r="A189" s="741"/>
      <c r="B189" s="771"/>
      <c r="C189" s="785"/>
      <c r="D189" s="778"/>
      <c r="E189" s="602"/>
      <c r="F189" s="564"/>
      <c r="G189" s="615"/>
      <c r="H189" s="560"/>
      <c r="I189" s="603"/>
      <c r="J189" s="604"/>
      <c r="K189" s="560"/>
      <c r="L189" s="605"/>
      <c r="M189" s="603"/>
      <c r="N189" s="560"/>
      <c r="O189" s="603"/>
      <c r="P189" s="610"/>
      <c r="Q189" s="611">
        <f>SUM(I189:P189)</f>
        <v>0</v>
      </c>
      <c r="R189" s="800"/>
      <c r="S189" s="762"/>
      <c r="T189" s="575"/>
      <c r="U189" s="575"/>
      <c r="V189" s="575"/>
      <c r="W189" s="747"/>
      <c r="X189" s="797"/>
      <c r="Y189" s="797"/>
      <c r="Z189" s="797"/>
      <c r="AA189" s="797"/>
      <c r="AB189" s="797"/>
      <c r="AC189" s="797"/>
      <c r="AD189" s="797"/>
      <c r="AE189" s="797"/>
      <c r="AF189" s="797"/>
      <c r="AG189" s="797"/>
      <c r="AH189" s="797"/>
      <c r="AI189" s="797"/>
      <c r="AJ189" s="797"/>
      <c r="AK189" s="822"/>
    </row>
    <row r="190" spans="1:37" s="823" customFormat="1" ht="18.75" hidden="1" customHeight="1">
      <c r="A190" s="741"/>
      <c r="B190" s="771"/>
      <c r="C190" s="785"/>
      <c r="D190" s="778"/>
      <c r="E190" s="602"/>
      <c r="F190" s="564"/>
      <c r="G190" s="615"/>
      <c r="H190" s="560"/>
      <c r="I190" s="603"/>
      <c r="J190" s="604"/>
      <c r="K190" s="560"/>
      <c r="L190" s="605"/>
      <c r="M190" s="603"/>
      <c r="N190" s="560"/>
      <c r="O190" s="603"/>
      <c r="P190" s="610"/>
      <c r="Q190" s="611">
        <f>SUM(I190:P190)</f>
        <v>0</v>
      </c>
      <c r="R190" s="800"/>
      <c r="S190" s="762"/>
      <c r="T190" s="575"/>
      <c r="U190" s="575"/>
      <c r="V190" s="575"/>
      <c r="W190" s="747"/>
      <c r="X190" s="797"/>
      <c r="Y190" s="797"/>
      <c r="Z190" s="797"/>
      <c r="AA190" s="797"/>
      <c r="AB190" s="797"/>
      <c r="AC190" s="797"/>
      <c r="AD190" s="797"/>
      <c r="AE190" s="797"/>
      <c r="AF190" s="797"/>
      <c r="AG190" s="797"/>
      <c r="AH190" s="797"/>
      <c r="AI190" s="797"/>
      <c r="AJ190" s="797"/>
      <c r="AK190" s="822"/>
    </row>
    <row r="191" spans="1:37" s="823" customFormat="1" ht="18.75" hidden="1" customHeight="1" thickBot="1">
      <c r="A191" s="741"/>
      <c r="B191" s="771"/>
      <c r="C191" s="785"/>
      <c r="D191" s="778"/>
      <c r="E191" s="602"/>
      <c r="F191" s="564"/>
      <c r="G191" s="615"/>
      <c r="H191" s="560"/>
      <c r="I191" s="603"/>
      <c r="J191" s="604"/>
      <c r="K191" s="560"/>
      <c r="L191" s="605"/>
      <c r="M191" s="603"/>
      <c r="N191" s="560"/>
      <c r="O191" s="603"/>
      <c r="P191" s="610"/>
      <c r="Q191" s="611"/>
      <c r="R191" s="800"/>
      <c r="S191" s="762"/>
      <c r="T191" s="575"/>
      <c r="U191" s="575"/>
      <c r="V191" s="575"/>
      <c r="W191" s="747"/>
      <c r="X191" s="797"/>
      <c r="Y191" s="797"/>
      <c r="Z191" s="797"/>
      <c r="AA191" s="797"/>
      <c r="AB191" s="797"/>
      <c r="AC191" s="797"/>
      <c r="AD191" s="797"/>
      <c r="AE191" s="797"/>
      <c r="AF191" s="797"/>
      <c r="AG191" s="797"/>
      <c r="AH191" s="797"/>
      <c r="AI191" s="797"/>
      <c r="AJ191" s="797"/>
      <c r="AK191" s="822"/>
    </row>
    <row r="192" spans="1:37" s="826" customFormat="1" ht="18.75" hidden="1" customHeight="1" thickBot="1">
      <c r="A192" s="710">
        <v>31</v>
      </c>
      <c r="B192" s="758">
        <f>B189</f>
        <v>0</v>
      </c>
      <c r="C192" s="759" t="s">
        <v>352</v>
      </c>
      <c r="D192" s="760"/>
      <c r="E192" s="570"/>
      <c r="F192" s="571"/>
      <c r="G192" s="592">
        <f>SUM(G188:G191)</f>
        <v>0</v>
      </c>
      <c r="H192" s="592">
        <f t="shared" ref="H192:O192" si="41">SUM(H188:H191)</f>
        <v>0</v>
      </c>
      <c r="I192" s="592">
        <f t="shared" si="41"/>
        <v>0</v>
      </c>
      <c r="J192" s="592">
        <f t="shared" si="41"/>
        <v>0</v>
      </c>
      <c r="K192" s="592">
        <f t="shared" si="41"/>
        <v>0</v>
      </c>
      <c r="L192" s="592">
        <f t="shared" si="41"/>
        <v>0</v>
      </c>
      <c r="M192" s="592">
        <f t="shared" si="41"/>
        <v>0</v>
      </c>
      <c r="N192" s="592">
        <f t="shared" si="41"/>
        <v>0</v>
      </c>
      <c r="O192" s="592">
        <f t="shared" si="41"/>
        <v>0</v>
      </c>
      <c r="P192" s="596">
        <f>SUM(P183:P191)</f>
        <v>0</v>
      </c>
      <c r="Q192" s="574">
        <f>SUM(G192:P192)</f>
        <v>0</v>
      </c>
      <c r="R192" s="761">
        <f>SUM(Q188:Q191)</f>
        <v>0</v>
      </c>
      <c r="S192" s="762"/>
      <c r="T192" s="640"/>
      <c r="U192" s="640"/>
      <c r="V192" s="640"/>
      <c r="W192" s="763">
        <f>SUM(Q192)</f>
        <v>0</v>
      </c>
      <c r="X192" s="824"/>
      <c r="Y192" s="824"/>
      <c r="Z192" s="824"/>
      <c r="AA192" s="824"/>
      <c r="AB192" s="824"/>
      <c r="AC192" s="824"/>
      <c r="AD192" s="824"/>
      <c r="AE192" s="824"/>
      <c r="AF192" s="824"/>
      <c r="AG192" s="824"/>
      <c r="AH192" s="824"/>
      <c r="AI192" s="824"/>
      <c r="AJ192" s="824"/>
      <c r="AK192" s="825"/>
    </row>
    <row r="193" spans="1:37" s="820" customFormat="1" ht="22.5" hidden="1" customHeight="1">
      <c r="A193" s="788"/>
      <c r="B193" s="771"/>
      <c r="C193" s="785"/>
      <c r="D193" s="778"/>
      <c r="E193" s="602"/>
      <c r="F193" s="564"/>
      <c r="G193" s="615"/>
      <c r="H193" s="560"/>
      <c r="I193" s="603"/>
      <c r="J193" s="604"/>
      <c r="K193" s="560"/>
      <c r="L193" s="605"/>
      <c r="M193" s="603"/>
      <c r="N193" s="560"/>
      <c r="O193" s="603"/>
      <c r="P193" s="610"/>
      <c r="Q193" s="611"/>
      <c r="R193" s="800"/>
      <c r="S193" s="762"/>
      <c r="T193" s="575"/>
      <c r="U193" s="575"/>
      <c r="V193" s="575"/>
      <c r="W193" s="747"/>
      <c r="X193" s="818"/>
      <c r="Y193" s="818"/>
      <c r="Z193" s="818"/>
      <c r="AA193" s="818"/>
      <c r="AB193" s="818"/>
      <c r="AC193" s="818"/>
      <c r="AD193" s="818"/>
      <c r="AE193" s="818"/>
      <c r="AF193" s="818"/>
      <c r="AG193" s="818"/>
      <c r="AH193" s="818"/>
      <c r="AI193" s="818"/>
      <c r="AJ193" s="818"/>
      <c r="AK193" s="819"/>
    </row>
    <row r="194" spans="1:37" s="823" customFormat="1" ht="18.75" hidden="1" customHeight="1">
      <c r="A194" s="741"/>
      <c r="B194" s="771"/>
      <c r="C194" s="785"/>
      <c r="D194" s="778"/>
      <c r="E194" s="602"/>
      <c r="F194" s="564"/>
      <c r="G194" s="615"/>
      <c r="H194" s="560"/>
      <c r="I194" s="603"/>
      <c r="J194" s="604"/>
      <c r="K194" s="560"/>
      <c r="L194" s="605"/>
      <c r="M194" s="603"/>
      <c r="N194" s="560"/>
      <c r="O194" s="603"/>
      <c r="P194" s="610"/>
      <c r="Q194" s="611">
        <f>SUM(G194:O194)</f>
        <v>0</v>
      </c>
      <c r="R194" s="800"/>
      <c r="S194" s="762"/>
      <c r="T194" s="575"/>
      <c r="U194" s="575"/>
      <c r="V194" s="575"/>
      <c r="W194" s="747"/>
      <c r="X194" s="797"/>
      <c r="Y194" s="797"/>
      <c r="Z194" s="797"/>
      <c r="AA194" s="797"/>
      <c r="AB194" s="797"/>
      <c r="AC194" s="797"/>
      <c r="AD194" s="797"/>
      <c r="AE194" s="797"/>
      <c r="AF194" s="797"/>
      <c r="AG194" s="797"/>
      <c r="AH194" s="797"/>
      <c r="AI194" s="797"/>
      <c r="AJ194" s="797"/>
      <c r="AK194" s="822"/>
    </row>
    <row r="195" spans="1:37" s="823" customFormat="1" ht="18.75" hidden="1" customHeight="1" thickBot="1">
      <c r="A195" s="741"/>
      <c r="B195" s="771"/>
      <c r="C195" s="785"/>
      <c r="D195" s="778"/>
      <c r="E195" s="602"/>
      <c r="F195" s="564"/>
      <c r="G195" s="615"/>
      <c r="H195" s="560"/>
      <c r="I195" s="603"/>
      <c r="J195" s="604"/>
      <c r="K195" s="560"/>
      <c r="L195" s="605"/>
      <c r="M195" s="603"/>
      <c r="N195" s="560"/>
      <c r="O195" s="603"/>
      <c r="P195" s="610"/>
      <c r="Q195" s="611"/>
      <c r="R195" s="827"/>
      <c r="S195" s="762"/>
      <c r="T195" s="575"/>
      <c r="U195" s="575"/>
      <c r="V195" s="575"/>
      <c r="W195" s="747"/>
      <c r="X195" s="797"/>
      <c r="Y195" s="797"/>
      <c r="Z195" s="797"/>
      <c r="AA195" s="797"/>
      <c r="AB195" s="797"/>
      <c r="AC195" s="797"/>
      <c r="AD195" s="797"/>
      <c r="AE195" s="797"/>
      <c r="AF195" s="797"/>
      <c r="AG195" s="797"/>
      <c r="AH195" s="797"/>
      <c r="AI195" s="797"/>
      <c r="AJ195" s="797"/>
      <c r="AK195" s="822"/>
    </row>
    <row r="196" spans="1:37" s="826" customFormat="1" ht="18.75" hidden="1" customHeight="1" thickBot="1">
      <c r="A196" s="710"/>
      <c r="B196" s="828"/>
      <c r="C196" s="829" t="s">
        <v>354</v>
      </c>
      <c r="D196" s="830"/>
      <c r="E196" s="641"/>
      <c r="F196" s="642"/>
      <c r="G196" s="643">
        <f t="shared" ref="G196:Q196" si="42">G9+G13+G37+G42+G46+G55+G59+G64+G68+G73+G77+G86+G93+G97+G102+G107+G113+G118+G125+G130+G135+G141+G151+G156+G161+G167+G172+G177+G182+G187+G192</f>
        <v>0</v>
      </c>
      <c r="H196" s="643">
        <f t="shared" si="42"/>
        <v>1000</v>
      </c>
      <c r="I196" s="643">
        <f t="shared" si="42"/>
        <v>22000</v>
      </c>
      <c r="J196" s="643">
        <f t="shared" si="42"/>
        <v>0</v>
      </c>
      <c r="K196" s="643">
        <f t="shared" si="42"/>
        <v>15000</v>
      </c>
      <c r="L196" s="643">
        <f t="shared" si="42"/>
        <v>70000</v>
      </c>
      <c r="M196" s="643">
        <f t="shared" si="42"/>
        <v>0</v>
      </c>
      <c r="N196" s="643">
        <f t="shared" si="42"/>
        <v>900000</v>
      </c>
      <c r="O196" s="643">
        <f t="shared" si="42"/>
        <v>0</v>
      </c>
      <c r="P196" s="643">
        <f t="shared" si="42"/>
        <v>0</v>
      </c>
      <c r="Q196" s="643">
        <f t="shared" si="42"/>
        <v>1008000</v>
      </c>
      <c r="R196" s="831">
        <f>SUM(R6:R195)</f>
        <v>1008000</v>
      </c>
      <c r="S196" s="762"/>
      <c r="T196" s="640"/>
      <c r="U196" s="640"/>
      <c r="V196" s="640"/>
      <c r="W196" s="644">
        <f>SUM(W6:W195)</f>
        <v>1008000</v>
      </c>
      <c r="X196" s="824"/>
      <c r="Y196" s="824"/>
      <c r="Z196" s="824"/>
      <c r="AA196" s="824"/>
      <c r="AB196" s="824"/>
      <c r="AC196" s="824"/>
      <c r="AD196" s="824"/>
      <c r="AE196" s="824"/>
      <c r="AF196" s="824"/>
      <c r="AG196" s="824"/>
      <c r="AH196" s="824"/>
      <c r="AI196" s="824"/>
      <c r="AJ196" s="824"/>
      <c r="AK196" s="825"/>
    </row>
    <row r="197" spans="1:37" s="826" customFormat="1" ht="18.75" hidden="1" customHeight="1">
      <c r="A197" s="710"/>
      <c r="B197" s="711"/>
      <c r="C197" s="712"/>
      <c r="D197" s="713"/>
      <c r="E197" s="532"/>
      <c r="F197" s="532"/>
      <c r="G197" s="645"/>
      <c r="H197" s="645"/>
      <c r="I197" s="645"/>
      <c r="J197" s="532"/>
      <c r="K197" s="645"/>
      <c r="L197" s="645"/>
      <c r="M197" s="645"/>
      <c r="N197" s="534"/>
      <c r="O197" s="534"/>
      <c r="P197" s="535"/>
      <c r="Q197" s="534"/>
      <c r="R197" s="714"/>
      <c r="S197" s="762"/>
      <c r="T197" s="640"/>
      <c r="U197" s="640"/>
      <c r="V197" s="640"/>
      <c r="W197" s="716"/>
      <c r="X197" s="824"/>
      <c r="Y197" s="824"/>
      <c r="Z197" s="824"/>
      <c r="AA197" s="824"/>
      <c r="AB197" s="824"/>
      <c r="AC197" s="824"/>
      <c r="AD197" s="824"/>
      <c r="AE197" s="824"/>
      <c r="AF197" s="824"/>
      <c r="AG197" s="824"/>
      <c r="AH197" s="824"/>
      <c r="AI197" s="824"/>
      <c r="AJ197" s="824"/>
      <c r="AK197" s="825"/>
    </row>
    <row r="198" spans="1:37" s="803" customFormat="1" ht="22.5" hidden="1" customHeight="1">
      <c r="A198" s="720"/>
      <c r="B198" s="711"/>
      <c r="C198" s="880" t="s">
        <v>805</v>
      </c>
      <c r="D198" s="713"/>
      <c r="E198" s="532"/>
      <c r="F198" s="532"/>
      <c r="G198" s="533"/>
      <c r="H198" s="534"/>
      <c r="I198" s="534"/>
      <c r="J198" s="535"/>
      <c r="K198" s="534"/>
      <c r="L198" s="534"/>
      <c r="M198" s="534"/>
      <c r="N198" s="534"/>
      <c r="O198" s="534"/>
      <c r="P198" s="535"/>
      <c r="Q198" s="534"/>
      <c r="R198" s="714"/>
      <c r="S198" s="762"/>
      <c r="T198" s="576"/>
      <c r="U198" s="576"/>
      <c r="V198" s="576"/>
      <c r="W198" s="716"/>
      <c r="X198" s="801"/>
      <c r="Y198" s="801"/>
      <c r="Z198" s="801"/>
      <c r="AA198" s="801"/>
      <c r="AB198" s="801"/>
      <c r="AC198" s="801"/>
      <c r="AD198" s="801"/>
      <c r="AE198" s="801"/>
      <c r="AF198" s="801"/>
      <c r="AG198" s="801"/>
      <c r="AH198" s="801"/>
      <c r="AI198" s="801"/>
      <c r="AJ198" s="801"/>
      <c r="AK198" s="802"/>
    </row>
    <row r="199" spans="1:37" s="826" customFormat="1" ht="18.75" hidden="1" customHeight="1">
      <c r="A199" s="710"/>
      <c r="B199" s="711"/>
      <c r="C199" s="712"/>
      <c r="D199" s="713"/>
      <c r="E199" s="532"/>
      <c r="F199" s="532"/>
      <c r="G199" s="533"/>
      <c r="H199" s="534"/>
      <c r="I199" s="534"/>
      <c r="J199" s="535"/>
      <c r="K199" s="534"/>
      <c r="L199" s="534"/>
      <c r="M199" s="534"/>
      <c r="N199" s="534"/>
      <c r="O199" s="534"/>
      <c r="P199" s="535"/>
      <c r="Q199" s="534"/>
      <c r="R199" s="832"/>
      <c r="S199" s="762"/>
      <c r="T199" s="640"/>
      <c r="U199" s="640"/>
      <c r="V199" s="640"/>
      <c r="W199" s="716"/>
      <c r="X199" s="824"/>
      <c r="Y199" s="824"/>
      <c r="Z199" s="824"/>
      <c r="AA199" s="824"/>
      <c r="AB199" s="824"/>
      <c r="AC199" s="824"/>
      <c r="AD199" s="824"/>
      <c r="AE199" s="824"/>
      <c r="AF199" s="824"/>
      <c r="AG199" s="824"/>
      <c r="AH199" s="824"/>
      <c r="AI199" s="824"/>
      <c r="AJ199" s="824"/>
      <c r="AK199" s="825"/>
    </row>
    <row r="200" spans="1:37" s="826" customFormat="1" ht="18.75" hidden="1" customHeight="1">
      <c r="A200" s="710"/>
      <c r="B200" s="711"/>
      <c r="C200" s="833" t="s">
        <v>631</v>
      </c>
      <c r="D200" s="834"/>
      <c r="E200" s="835"/>
      <c r="F200" s="462"/>
      <c r="G200" s="646"/>
      <c r="H200" s="647"/>
      <c r="I200" s="836">
        <f>[3]SUMMARY!$E$93</f>
        <v>988000</v>
      </c>
      <c r="J200" s="535"/>
      <c r="K200" s="534"/>
      <c r="L200" s="534"/>
      <c r="M200" s="534"/>
      <c r="N200" s="534"/>
      <c r="O200" s="534"/>
      <c r="P200" s="535"/>
      <c r="Q200" s="534"/>
      <c r="R200" s="714"/>
      <c r="S200" s="762"/>
      <c r="T200" s="640"/>
      <c r="U200" s="640"/>
      <c r="V200" s="640"/>
      <c r="W200" s="716"/>
      <c r="X200" s="824"/>
      <c r="Y200" s="824"/>
      <c r="Z200" s="824"/>
      <c r="AA200" s="824"/>
      <c r="AB200" s="824"/>
      <c r="AC200" s="824"/>
      <c r="AD200" s="824"/>
      <c r="AE200" s="824"/>
      <c r="AF200" s="824"/>
      <c r="AG200" s="824"/>
      <c r="AH200" s="824"/>
      <c r="AI200" s="824"/>
      <c r="AJ200" s="824"/>
      <c r="AK200" s="825"/>
    </row>
    <row r="201" spans="1:37" s="826" customFormat="1" ht="18.75" hidden="1" customHeight="1">
      <c r="A201" s="710"/>
      <c r="B201" s="711"/>
      <c r="C201" s="811"/>
      <c r="D201" s="837"/>
      <c r="E201" s="835"/>
      <c r="F201" s="838"/>
      <c r="G201" s="647"/>
      <c r="H201" s="648"/>
      <c r="I201" s="649"/>
      <c r="J201" s="535"/>
      <c r="K201" s="534"/>
      <c r="L201" s="534"/>
      <c r="M201" s="534"/>
      <c r="N201" s="534"/>
      <c r="O201" s="534"/>
      <c r="P201" s="535"/>
      <c r="Q201" s="534"/>
      <c r="R201" s="714"/>
      <c r="S201" s="762"/>
      <c r="T201" s="640"/>
      <c r="U201" s="640"/>
      <c r="V201" s="640"/>
      <c r="W201" s="716"/>
      <c r="X201" s="824"/>
      <c r="Y201" s="824"/>
      <c r="Z201" s="824"/>
      <c r="AA201" s="824"/>
      <c r="AB201" s="824"/>
      <c r="AC201" s="824"/>
      <c r="AD201" s="824"/>
      <c r="AE201" s="824"/>
      <c r="AF201" s="824"/>
      <c r="AG201" s="824"/>
      <c r="AH201" s="824"/>
      <c r="AI201" s="824"/>
      <c r="AJ201" s="824"/>
      <c r="AK201" s="825"/>
    </row>
    <row r="202" spans="1:37" s="826" customFormat="1" ht="18.75" hidden="1" customHeight="1">
      <c r="A202" s="710"/>
      <c r="B202" s="711"/>
      <c r="C202" s="712" t="s">
        <v>632</v>
      </c>
      <c r="D202" s="713"/>
      <c r="E202" s="835"/>
      <c r="F202" s="462"/>
      <c r="G202" s="647"/>
      <c r="H202" s="647"/>
      <c r="I202" s="650"/>
      <c r="J202" s="535"/>
      <c r="K202" s="534"/>
      <c r="L202" s="534"/>
      <c r="M202" s="534"/>
      <c r="N202" s="534"/>
      <c r="O202" s="534"/>
      <c r="P202" s="535"/>
      <c r="Q202" s="534"/>
      <c r="R202" s="714"/>
      <c r="S202" s="762"/>
      <c r="T202" s="640"/>
      <c r="U202" s="640"/>
      <c r="V202" s="640"/>
      <c r="W202" s="716"/>
      <c r="X202" s="824"/>
      <c r="Y202" s="824"/>
      <c r="Z202" s="824"/>
      <c r="AA202" s="824"/>
      <c r="AB202" s="824"/>
      <c r="AC202" s="824"/>
      <c r="AD202" s="824"/>
      <c r="AE202" s="824"/>
      <c r="AF202" s="824"/>
      <c r="AG202" s="824"/>
      <c r="AH202" s="824"/>
      <c r="AI202" s="824"/>
      <c r="AJ202" s="824"/>
      <c r="AK202" s="825"/>
    </row>
    <row r="203" spans="1:37" s="826" customFormat="1" ht="18.75" hidden="1" customHeight="1">
      <c r="A203" s="710"/>
      <c r="B203" s="711"/>
      <c r="C203" s="811"/>
      <c r="D203" s="837"/>
      <c r="E203" s="835"/>
      <c r="F203" s="462"/>
      <c r="G203" s="647"/>
      <c r="H203" s="647"/>
      <c r="I203" s="647"/>
      <c r="J203" s="535"/>
      <c r="K203" s="534"/>
      <c r="L203" s="534"/>
      <c r="M203" s="534"/>
      <c r="N203" s="534"/>
      <c r="O203" s="534"/>
      <c r="P203" s="535"/>
      <c r="Q203" s="534"/>
      <c r="R203" s="714"/>
      <c r="S203" s="762"/>
      <c r="T203" s="640"/>
      <c r="U203" s="640"/>
      <c r="V203" s="640"/>
      <c r="W203" s="716"/>
      <c r="X203" s="824"/>
      <c r="Y203" s="824"/>
      <c r="Z203" s="824"/>
      <c r="AA203" s="824"/>
      <c r="AB203" s="824"/>
      <c r="AC203" s="824"/>
      <c r="AD203" s="824"/>
      <c r="AE203" s="824"/>
      <c r="AF203" s="824"/>
      <c r="AG203" s="824"/>
      <c r="AH203" s="824"/>
      <c r="AI203" s="824"/>
      <c r="AJ203" s="824"/>
      <c r="AK203" s="825"/>
    </row>
    <row r="204" spans="1:37" s="803" customFormat="1" ht="22.5" hidden="1" customHeight="1">
      <c r="A204" s="720"/>
      <c r="B204" s="711"/>
      <c r="C204" s="712" t="s">
        <v>633</v>
      </c>
      <c r="D204" s="713"/>
      <c r="E204" s="835"/>
      <c r="F204" s="462"/>
      <c r="G204" s="647"/>
      <c r="H204" s="647"/>
      <c r="I204" s="650">
        <v>20000</v>
      </c>
      <c r="J204" s="535"/>
      <c r="K204" s="534"/>
      <c r="L204" s="534"/>
      <c r="M204" s="534"/>
      <c r="N204" s="534"/>
      <c r="O204" s="534"/>
      <c r="P204" s="535"/>
      <c r="Q204" s="534"/>
      <c r="R204" s="714"/>
      <c r="S204" s="762"/>
      <c r="T204" s="576"/>
      <c r="U204" s="576"/>
      <c r="V204" s="576"/>
      <c r="W204" s="716"/>
      <c r="X204" s="801"/>
      <c r="Y204" s="801"/>
      <c r="Z204" s="801"/>
      <c r="AA204" s="801"/>
      <c r="AB204" s="801"/>
      <c r="AC204" s="801"/>
      <c r="AD204" s="801"/>
      <c r="AE204" s="801"/>
      <c r="AF204" s="801"/>
      <c r="AG204" s="801"/>
      <c r="AH204" s="801"/>
      <c r="AI204" s="801"/>
      <c r="AJ204" s="801"/>
      <c r="AK204" s="802"/>
    </row>
    <row r="205" spans="1:37" s="826" customFormat="1" ht="18.75" customHeight="1">
      <c r="A205" s="710"/>
      <c r="B205" s="711"/>
      <c r="C205" s="811"/>
      <c r="D205" s="837"/>
      <c r="E205" s="835"/>
      <c r="F205" s="462"/>
      <c r="G205" s="647"/>
      <c r="H205" s="647"/>
      <c r="I205" s="649"/>
      <c r="J205" s="535"/>
      <c r="K205" s="534"/>
      <c r="L205" s="534"/>
      <c r="M205" s="534"/>
      <c r="N205" s="534"/>
      <c r="O205" s="534"/>
      <c r="P205" s="535"/>
      <c r="Q205" s="534"/>
      <c r="R205" s="714"/>
      <c r="S205" s="762"/>
      <c r="T205" s="640"/>
      <c r="U205" s="640"/>
      <c r="V205" s="640"/>
      <c r="W205" s="716"/>
      <c r="X205" s="824"/>
      <c r="Y205" s="824"/>
      <c r="Z205" s="824"/>
      <c r="AA205" s="824"/>
      <c r="AB205" s="824"/>
      <c r="AC205" s="824"/>
      <c r="AD205" s="824"/>
      <c r="AE205" s="824"/>
      <c r="AF205" s="824"/>
      <c r="AG205" s="824"/>
      <c r="AH205" s="824"/>
      <c r="AI205" s="824"/>
      <c r="AJ205" s="824"/>
      <c r="AK205" s="825"/>
    </row>
    <row r="206" spans="1:37" s="826" customFormat="1" ht="23.25" customHeight="1" thickBot="1">
      <c r="A206" s="710"/>
      <c r="B206" s="711"/>
      <c r="C206" s="712" t="s">
        <v>836</v>
      </c>
      <c r="D206" s="713"/>
      <c r="E206" s="839"/>
      <c r="F206" s="74"/>
      <c r="G206" s="647"/>
      <c r="H206" s="647"/>
      <c r="I206" s="881">
        <v>153000</v>
      </c>
      <c r="J206" s="535"/>
      <c r="K206" s="534"/>
      <c r="L206" s="534"/>
      <c r="M206" s="534"/>
      <c r="N206" s="534"/>
      <c r="O206" s="534"/>
      <c r="P206" s="535"/>
      <c r="Q206" s="534"/>
      <c r="R206" s="714"/>
      <c r="S206" s="762"/>
      <c r="T206" s="640"/>
      <c r="U206" s="640"/>
      <c r="V206" s="640"/>
      <c r="W206" s="716"/>
      <c r="X206" s="824"/>
      <c r="Y206" s="824"/>
      <c r="Z206" s="824"/>
      <c r="AA206" s="824"/>
      <c r="AB206" s="824"/>
      <c r="AC206" s="824"/>
      <c r="AD206" s="824"/>
      <c r="AE206" s="824"/>
      <c r="AF206" s="824"/>
      <c r="AG206" s="824"/>
      <c r="AH206" s="824"/>
      <c r="AI206" s="824"/>
      <c r="AJ206" s="824"/>
      <c r="AK206" s="825"/>
    </row>
    <row r="207" spans="1:37" s="826" customFormat="1" ht="18.75" customHeight="1" thickTop="1">
      <c r="A207" s="710"/>
      <c r="B207" s="711"/>
      <c r="C207" s="712"/>
      <c r="D207" s="713"/>
      <c r="E207" s="532"/>
      <c r="F207" s="532"/>
      <c r="G207" s="533"/>
      <c r="H207" s="534"/>
      <c r="I207" s="534"/>
      <c r="J207" s="535"/>
      <c r="K207" s="534"/>
      <c r="L207" s="534"/>
      <c r="M207" s="534"/>
      <c r="N207" s="534"/>
      <c r="O207" s="534"/>
      <c r="P207" s="535"/>
      <c r="Q207" s="534"/>
      <c r="R207" s="714"/>
      <c r="S207" s="762"/>
      <c r="T207" s="640"/>
      <c r="U207" s="640"/>
      <c r="V207" s="640"/>
      <c r="W207" s="716"/>
      <c r="X207" s="824"/>
      <c r="Y207" s="824"/>
      <c r="Z207" s="824"/>
      <c r="AA207" s="824"/>
      <c r="AB207" s="824"/>
      <c r="AC207" s="824"/>
      <c r="AD207" s="824"/>
      <c r="AE207" s="824"/>
      <c r="AF207" s="824"/>
      <c r="AG207" s="824"/>
      <c r="AH207" s="824"/>
      <c r="AI207" s="824"/>
      <c r="AJ207" s="824"/>
      <c r="AK207" s="825"/>
    </row>
    <row r="208" spans="1:37" s="803" customFormat="1" ht="22.5" customHeight="1">
      <c r="A208" s="720"/>
      <c r="B208" s="711"/>
      <c r="C208" s="712"/>
      <c r="D208" s="713"/>
      <c r="E208" s="532"/>
      <c r="F208" s="532"/>
      <c r="G208" s="533"/>
      <c r="H208" s="534"/>
      <c r="I208" s="534"/>
      <c r="J208" s="535"/>
      <c r="K208" s="534"/>
      <c r="L208" s="534"/>
      <c r="M208" s="534"/>
      <c r="N208" s="534"/>
      <c r="O208" s="534"/>
      <c r="P208" s="535"/>
      <c r="Q208" s="534"/>
      <c r="R208" s="714"/>
      <c r="S208" s="762"/>
      <c r="T208" s="576"/>
      <c r="U208" s="576"/>
      <c r="V208" s="576"/>
      <c r="W208" s="716"/>
      <c r="X208" s="801"/>
      <c r="Y208" s="801"/>
      <c r="Z208" s="801"/>
      <c r="AA208" s="801"/>
      <c r="AB208" s="801"/>
      <c r="AC208" s="801"/>
      <c r="AD208" s="801"/>
      <c r="AE208" s="801"/>
      <c r="AF208" s="801"/>
      <c r="AG208" s="801"/>
      <c r="AH208" s="801"/>
      <c r="AI208" s="801"/>
      <c r="AJ208" s="801"/>
      <c r="AK208" s="802"/>
    </row>
    <row r="209" spans="1:37" s="826" customFormat="1" ht="18.75" customHeight="1">
      <c r="A209" s="710"/>
      <c r="B209" s="711"/>
      <c r="C209" s="712"/>
      <c r="D209" s="713"/>
      <c r="E209" s="532"/>
      <c r="F209" s="532"/>
      <c r="G209" s="533"/>
      <c r="H209" s="534"/>
      <c r="I209" s="534"/>
      <c r="J209" s="535"/>
      <c r="K209" s="534"/>
      <c r="L209" s="534"/>
      <c r="M209" s="534"/>
      <c r="N209" s="534"/>
      <c r="O209" s="534"/>
      <c r="P209" s="535"/>
      <c r="Q209" s="534"/>
      <c r="R209" s="714"/>
      <c r="S209" s="762"/>
      <c r="T209" s="640"/>
      <c r="U209" s="640"/>
      <c r="V209" s="640"/>
      <c r="W209" s="716"/>
      <c r="X209" s="824"/>
      <c r="Y209" s="824"/>
      <c r="Z209" s="824"/>
      <c r="AA209" s="824"/>
      <c r="AB209" s="824"/>
      <c r="AC209" s="824"/>
      <c r="AD209" s="824"/>
      <c r="AE209" s="824"/>
      <c r="AF209" s="824"/>
      <c r="AG209" s="824"/>
      <c r="AH209" s="824"/>
      <c r="AI209" s="824"/>
      <c r="AJ209" s="824"/>
      <c r="AK209" s="825"/>
    </row>
    <row r="210" spans="1:37" s="826" customFormat="1" ht="18.75" customHeight="1">
      <c r="A210" s="710"/>
      <c r="B210" s="711"/>
      <c r="C210" s="712"/>
      <c r="D210" s="713"/>
      <c r="E210" s="532"/>
      <c r="F210" s="532"/>
      <c r="G210" s="533"/>
      <c r="H210" s="534"/>
      <c r="I210" s="534"/>
      <c r="J210" s="535"/>
      <c r="K210" s="534"/>
      <c r="L210" s="534"/>
      <c r="M210" s="534"/>
      <c r="N210" s="534"/>
      <c r="O210" s="534"/>
      <c r="P210" s="535"/>
      <c r="Q210" s="534"/>
      <c r="R210" s="714"/>
      <c r="S210" s="762"/>
      <c r="T210" s="640"/>
      <c r="U210" s="640"/>
      <c r="V210" s="640"/>
      <c r="W210" s="716"/>
      <c r="X210" s="824"/>
      <c r="Y210" s="824"/>
      <c r="Z210" s="824"/>
      <c r="AA210" s="824"/>
      <c r="AB210" s="824"/>
      <c r="AC210" s="824"/>
      <c r="AD210" s="824"/>
      <c r="AE210" s="824"/>
      <c r="AF210" s="824"/>
      <c r="AG210" s="824"/>
      <c r="AH210" s="824"/>
      <c r="AI210" s="824"/>
      <c r="AJ210" s="824"/>
      <c r="AK210" s="825"/>
    </row>
    <row r="211" spans="1:37" s="826" customFormat="1" ht="18.75" customHeight="1">
      <c r="A211" s="710"/>
      <c r="B211" s="711"/>
      <c r="C211" s="712"/>
      <c r="D211" s="713"/>
      <c r="E211" s="532"/>
      <c r="F211" s="532"/>
      <c r="G211" s="533"/>
      <c r="H211" s="534"/>
      <c r="I211" s="534"/>
      <c r="J211" s="535"/>
      <c r="K211" s="534"/>
      <c r="L211" s="534"/>
      <c r="M211" s="534"/>
      <c r="N211" s="534"/>
      <c r="O211" s="534"/>
      <c r="P211" s="535"/>
      <c r="Q211" s="534"/>
      <c r="R211" s="714"/>
      <c r="S211" s="762"/>
      <c r="T211" s="640"/>
      <c r="U211" s="640"/>
      <c r="V211" s="640"/>
      <c r="W211" s="716"/>
      <c r="X211" s="824"/>
      <c r="Y211" s="824"/>
      <c r="Z211" s="824"/>
      <c r="AA211" s="824"/>
      <c r="AB211" s="824"/>
      <c r="AC211" s="824"/>
      <c r="AD211" s="824"/>
      <c r="AE211" s="824"/>
      <c r="AF211" s="824"/>
      <c r="AG211" s="824"/>
      <c r="AH211" s="824"/>
      <c r="AI211" s="824"/>
      <c r="AJ211" s="824"/>
      <c r="AK211" s="825"/>
    </row>
    <row r="212" spans="1:37" s="813" customFormat="1" ht="18.75" customHeight="1">
      <c r="A212" s="710"/>
      <c r="B212" s="711"/>
      <c r="C212" s="712"/>
      <c r="D212" s="713"/>
      <c r="E212" s="532"/>
      <c r="F212" s="532"/>
      <c r="G212" s="533"/>
      <c r="H212" s="534"/>
      <c r="I212" s="534"/>
      <c r="J212" s="535"/>
      <c r="K212" s="534"/>
      <c r="L212" s="534"/>
      <c r="M212" s="534"/>
      <c r="N212" s="534"/>
      <c r="O212" s="534"/>
      <c r="P212" s="535"/>
      <c r="Q212" s="534"/>
      <c r="R212" s="714"/>
      <c r="S212" s="762"/>
      <c r="T212" s="618"/>
      <c r="U212" s="618"/>
      <c r="V212" s="618"/>
      <c r="W212" s="716"/>
      <c r="X212" s="811"/>
      <c r="Y212" s="811"/>
      <c r="Z212" s="811"/>
      <c r="AA212" s="811"/>
      <c r="AB212" s="811"/>
      <c r="AC212" s="811"/>
      <c r="AD212" s="811"/>
      <c r="AE212" s="811"/>
      <c r="AF212" s="811"/>
      <c r="AG212" s="811"/>
      <c r="AH212" s="811"/>
      <c r="AI212" s="811"/>
      <c r="AJ212" s="811"/>
      <c r="AK212" s="812"/>
    </row>
    <row r="213" spans="1:37" s="842" customFormat="1" ht="22.5" customHeight="1">
      <c r="A213" s="720"/>
      <c r="B213" s="711"/>
      <c r="C213" s="712"/>
      <c r="D213" s="713"/>
      <c r="E213" s="532"/>
      <c r="F213" s="532"/>
      <c r="G213" s="533"/>
      <c r="H213" s="534"/>
      <c r="I213" s="534"/>
      <c r="J213" s="535"/>
      <c r="K213" s="534"/>
      <c r="L213" s="534"/>
      <c r="M213" s="534"/>
      <c r="N213" s="534"/>
      <c r="O213" s="534"/>
      <c r="P213" s="535"/>
      <c r="Q213" s="534"/>
      <c r="R213" s="714"/>
      <c r="S213" s="762"/>
      <c r="T213" s="576"/>
      <c r="U213" s="576"/>
      <c r="V213" s="576"/>
      <c r="W213" s="716"/>
      <c r="X213" s="840"/>
      <c r="Y213" s="840"/>
      <c r="Z213" s="840"/>
      <c r="AA213" s="840"/>
      <c r="AB213" s="840"/>
      <c r="AC213" s="840"/>
      <c r="AD213" s="840"/>
      <c r="AE213" s="840"/>
      <c r="AF213" s="840"/>
      <c r="AG213" s="840"/>
      <c r="AH213" s="840"/>
      <c r="AI213" s="840"/>
      <c r="AJ213" s="840"/>
      <c r="AK213" s="841"/>
    </row>
    <row r="214" spans="1:37" s="813" customFormat="1" ht="18.75" customHeight="1">
      <c r="A214" s="710"/>
      <c r="B214" s="711"/>
      <c r="C214" s="712"/>
      <c r="D214" s="713"/>
      <c r="E214" s="532"/>
      <c r="F214" s="532"/>
      <c r="G214" s="533"/>
      <c r="H214" s="534"/>
      <c r="I214" s="534"/>
      <c r="J214" s="535"/>
      <c r="K214" s="534"/>
      <c r="L214" s="534"/>
      <c r="M214" s="534"/>
      <c r="N214" s="534"/>
      <c r="O214" s="534"/>
      <c r="P214" s="535"/>
      <c r="Q214" s="534"/>
      <c r="R214" s="714"/>
      <c r="S214" s="762"/>
      <c r="T214" s="618"/>
      <c r="U214" s="618"/>
      <c r="V214" s="618"/>
      <c r="W214" s="716"/>
      <c r="X214" s="811"/>
      <c r="Y214" s="811"/>
      <c r="Z214" s="811"/>
      <c r="AA214" s="811"/>
      <c r="AB214" s="811"/>
      <c r="AC214" s="811"/>
      <c r="AD214" s="811"/>
      <c r="AE214" s="811"/>
      <c r="AF214" s="811"/>
      <c r="AG214" s="811"/>
      <c r="AH214" s="811"/>
      <c r="AI214" s="811"/>
      <c r="AJ214" s="811"/>
      <c r="AK214" s="812"/>
    </row>
    <row r="215" spans="1:37" s="813" customFormat="1" ht="18.75" customHeight="1">
      <c r="A215" s="710"/>
      <c r="B215" s="711"/>
      <c r="C215" s="712"/>
      <c r="D215" s="713"/>
      <c r="E215" s="532"/>
      <c r="F215" s="532"/>
      <c r="G215" s="533"/>
      <c r="H215" s="534"/>
      <c r="I215" s="534"/>
      <c r="J215" s="535"/>
      <c r="K215" s="534"/>
      <c r="L215" s="534"/>
      <c r="M215" s="534"/>
      <c r="N215" s="534"/>
      <c r="O215" s="534"/>
      <c r="P215" s="535"/>
      <c r="Q215" s="534"/>
      <c r="R215" s="714"/>
      <c r="S215" s="762"/>
      <c r="T215" s="618"/>
      <c r="U215" s="618"/>
      <c r="V215" s="618"/>
      <c r="W215" s="716"/>
      <c r="X215" s="811"/>
      <c r="Y215" s="811"/>
      <c r="Z215" s="811"/>
      <c r="AA215" s="811"/>
      <c r="AB215" s="811"/>
      <c r="AC215" s="811"/>
      <c r="AD215" s="811"/>
      <c r="AE215" s="811"/>
      <c r="AF215" s="811"/>
      <c r="AG215" s="811"/>
      <c r="AH215" s="811"/>
      <c r="AI215" s="811"/>
      <c r="AJ215" s="811"/>
      <c r="AK215" s="812"/>
    </row>
    <row r="216" spans="1:37" s="813" customFormat="1" ht="18.75" customHeight="1">
      <c r="A216" s="710"/>
      <c r="B216" s="711"/>
      <c r="C216" s="712"/>
      <c r="D216" s="713"/>
      <c r="E216" s="532"/>
      <c r="F216" s="532"/>
      <c r="G216" s="533"/>
      <c r="H216" s="534"/>
      <c r="I216" s="534"/>
      <c r="J216" s="535"/>
      <c r="K216" s="534"/>
      <c r="L216" s="534"/>
      <c r="M216" s="534"/>
      <c r="N216" s="534"/>
      <c r="O216" s="534"/>
      <c r="P216" s="535"/>
      <c r="Q216" s="534"/>
      <c r="R216" s="714"/>
      <c r="S216" s="762"/>
      <c r="T216" s="618"/>
      <c r="U216" s="618"/>
      <c r="V216" s="618"/>
      <c r="W216" s="716"/>
      <c r="X216" s="811"/>
      <c r="Y216" s="811"/>
      <c r="Z216" s="811"/>
      <c r="AA216" s="811"/>
      <c r="AB216" s="811"/>
      <c r="AC216" s="811"/>
      <c r="AD216" s="811"/>
      <c r="AE216" s="811"/>
      <c r="AF216" s="811"/>
      <c r="AG216" s="811"/>
      <c r="AH216" s="811"/>
      <c r="AI216" s="811"/>
      <c r="AJ216" s="811"/>
      <c r="AK216" s="812"/>
    </row>
    <row r="217" spans="1:37" s="813" customFormat="1" ht="18.75" customHeight="1">
      <c r="A217" s="710"/>
      <c r="B217" s="711"/>
      <c r="C217" s="712"/>
      <c r="D217" s="713"/>
      <c r="E217" s="532"/>
      <c r="F217" s="532"/>
      <c r="G217" s="533"/>
      <c r="H217" s="534"/>
      <c r="I217" s="534"/>
      <c r="J217" s="535"/>
      <c r="K217" s="534"/>
      <c r="L217" s="534"/>
      <c r="M217" s="534"/>
      <c r="N217" s="534"/>
      <c r="O217" s="534"/>
      <c r="P217" s="535"/>
      <c r="Q217" s="534"/>
      <c r="R217" s="714"/>
      <c r="S217" s="762"/>
      <c r="T217" s="618"/>
      <c r="U217" s="618"/>
      <c r="V217" s="618"/>
      <c r="W217" s="716"/>
      <c r="X217" s="811"/>
      <c r="Y217" s="811"/>
      <c r="Z217" s="811"/>
      <c r="AA217" s="811"/>
      <c r="AB217" s="811"/>
      <c r="AC217" s="811"/>
      <c r="AD217" s="811"/>
      <c r="AE217" s="811"/>
      <c r="AF217" s="811"/>
      <c r="AG217" s="811"/>
      <c r="AH217" s="811"/>
      <c r="AI217" s="811"/>
      <c r="AJ217" s="811"/>
      <c r="AK217" s="812"/>
    </row>
    <row r="218" spans="1:37" s="842" customFormat="1" ht="22.5" customHeight="1">
      <c r="A218" s="720"/>
      <c r="B218" s="711"/>
      <c r="C218" s="712"/>
      <c r="D218" s="713"/>
      <c r="E218" s="532"/>
      <c r="F218" s="532"/>
      <c r="G218" s="533"/>
      <c r="H218" s="534"/>
      <c r="I218" s="534"/>
      <c r="J218" s="535"/>
      <c r="K218" s="534"/>
      <c r="L218" s="534"/>
      <c r="M218" s="534"/>
      <c r="N218" s="534"/>
      <c r="O218" s="534"/>
      <c r="P218" s="535"/>
      <c r="Q218" s="534"/>
      <c r="R218" s="714"/>
      <c r="S218" s="762"/>
      <c r="T218" s="576"/>
      <c r="U218" s="576"/>
      <c r="V218" s="576"/>
      <c r="W218" s="716"/>
      <c r="X218" s="840"/>
      <c r="Y218" s="840"/>
      <c r="Z218" s="840"/>
      <c r="AA218" s="840"/>
      <c r="AB218" s="840"/>
      <c r="AC218" s="840"/>
      <c r="AD218" s="840"/>
      <c r="AE218" s="840"/>
      <c r="AF218" s="840"/>
      <c r="AG218" s="840"/>
      <c r="AH218" s="840"/>
      <c r="AI218" s="840"/>
      <c r="AJ218" s="840"/>
      <c r="AK218" s="841"/>
    </row>
    <row r="219" spans="1:37" s="813" customFormat="1" ht="18.75" customHeight="1">
      <c r="A219" s="710"/>
      <c r="B219" s="711"/>
      <c r="C219" s="712"/>
      <c r="D219" s="713"/>
      <c r="E219" s="532"/>
      <c r="F219" s="532"/>
      <c r="G219" s="533"/>
      <c r="H219" s="534"/>
      <c r="I219" s="534"/>
      <c r="J219" s="535"/>
      <c r="K219" s="534"/>
      <c r="L219" s="534"/>
      <c r="M219" s="534"/>
      <c r="N219" s="534"/>
      <c r="O219" s="534"/>
      <c r="P219" s="535"/>
      <c r="Q219" s="534"/>
      <c r="R219" s="714"/>
      <c r="S219" s="762"/>
      <c r="T219" s="618"/>
      <c r="U219" s="618"/>
      <c r="V219" s="618"/>
      <c r="W219" s="716"/>
      <c r="X219" s="811"/>
      <c r="Y219" s="811"/>
      <c r="Z219" s="811"/>
      <c r="AA219" s="811"/>
      <c r="AB219" s="811"/>
      <c r="AC219" s="811"/>
      <c r="AD219" s="811"/>
      <c r="AE219" s="811"/>
      <c r="AF219" s="811"/>
      <c r="AG219" s="811"/>
      <c r="AH219" s="811"/>
      <c r="AI219" s="811"/>
      <c r="AJ219" s="811"/>
      <c r="AK219" s="812"/>
    </row>
    <row r="220" spans="1:37" s="813" customFormat="1" ht="18.75" customHeight="1">
      <c r="A220" s="710"/>
      <c r="B220" s="711"/>
      <c r="C220" s="712"/>
      <c r="D220" s="713"/>
      <c r="E220" s="532"/>
      <c r="F220" s="532"/>
      <c r="G220" s="533"/>
      <c r="H220" s="534"/>
      <c r="I220" s="534"/>
      <c r="J220" s="535"/>
      <c r="K220" s="534"/>
      <c r="L220" s="534"/>
      <c r="M220" s="534"/>
      <c r="N220" s="534"/>
      <c r="O220" s="534"/>
      <c r="P220" s="535"/>
      <c r="Q220" s="534"/>
      <c r="R220" s="714"/>
      <c r="S220" s="762"/>
      <c r="T220" s="618"/>
      <c r="U220" s="618"/>
      <c r="V220" s="618"/>
      <c r="W220" s="716"/>
      <c r="X220" s="811"/>
      <c r="Y220" s="811"/>
      <c r="Z220" s="811"/>
      <c r="AA220" s="811"/>
      <c r="AB220" s="811"/>
      <c r="AC220" s="811"/>
      <c r="AD220" s="811"/>
      <c r="AE220" s="811"/>
      <c r="AF220" s="811"/>
      <c r="AG220" s="811"/>
      <c r="AH220" s="811"/>
      <c r="AI220" s="811"/>
      <c r="AJ220" s="811"/>
      <c r="AK220" s="812"/>
    </row>
    <row r="221" spans="1:37" s="813" customFormat="1" ht="18.75" customHeight="1">
      <c r="A221" s="710"/>
      <c r="B221" s="711"/>
      <c r="C221" s="712"/>
      <c r="D221" s="713"/>
      <c r="E221" s="532"/>
      <c r="F221" s="532"/>
      <c r="G221" s="533"/>
      <c r="H221" s="534"/>
      <c r="I221" s="534"/>
      <c r="J221" s="535"/>
      <c r="K221" s="534"/>
      <c r="L221" s="534"/>
      <c r="M221" s="534"/>
      <c r="N221" s="534"/>
      <c r="O221" s="534"/>
      <c r="P221" s="535"/>
      <c r="Q221" s="534"/>
      <c r="R221" s="714"/>
      <c r="S221" s="762"/>
      <c r="T221" s="618"/>
      <c r="U221" s="618"/>
      <c r="V221" s="618"/>
      <c r="W221" s="716"/>
      <c r="X221" s="811"/>
      <c r="Y221" s="811"/>
      <c r="Z221" s="811"/>
      <c r="AA221" s="811"/>
      <c r="AB221" s="811"/>
      <c r="AC221" s="811"/>
      <c r="AD221" s="811"/>
      <c r="AE221" s="811"/>
      <c r="AF221" s="811"/>
      <c r="AG221" s="811"/>
      <c r="AH221" s="811"/>
      <c r="AI221" s="811"/>
      <c r="AJ221" s="811"/>
      <c r="AK221" s="812"/>
    </row>
    <row r="222" spans="1:37" s="813" customFormat="1" ht="18.75" customHeight="1">
      <c r="A222" s="710"/>
      <c r="B222" s="711"/>
      <c r="C222" s="712"/>
      <c r="D222" s="713"/>
      <c r="E222" s="532"/>
      <c r="F222" s="532"/>
      <c r="G222" s="533"/>
      <c r="H222" s="534"/>
      <c r="I222" s="534"/>
      <c r="J222" s="535"/>
      <c r="K222" s="534"/>
      <c r="L222" s="534"/>
      <c r="M222" s="534"/>
      <c r="N222" s="534"/>
      <c r="O222" s="534"/>
      <c r="P222" s="535"/>
      <c r="Q222" s="534"/>
      <c r="R222" s="714"/>
      <c r="S222" s="762"/>
      <c r="T222" s="618"/>
      <c r="U222" s="618"/>
      <c r="V222" s="618"/>
      <c r="W222" s="716"/>
      <c r="X222" s="811"/>
      <c r="Y222" s="811"/>
      <c r="Z222" s="811"/>
      <c r="AA222" s="811"/>
      <c r="AB222" s="811"/>
      <c r="AC222" s="811"/>
      <c r="AD222" s="811"/>
      <c r="AE222" s="811"/>
      <c r="AF222" s="811"/>
      <c r="AG222" s="811"/>
      <c r="AH222" s="811"/>
      <c r="AI222" s="811"/>
      <c r="AJ222" s="811"/>
      <c r="AK222" s="812"/>
    </row>
    <row r="223" spans="1:37" s="842" customFormat="1" ht="22.5" customHeight="1">
      <c r="A223" s="720"/>
      <c r="B223" s="711"/>
      <c r="C223" s="712"/>
      <c r="D223" s="713"/>
      <c r="E223" s="532"/>
      <c r="F223" s="532"/>
      <c r="G223" s="533"/>
      <c r="H223" s="534"/>
      <c r="I223" s="534"/>
      <c r="J223" s="535"/>
      <c r="K223" s="534"/>
      <c r="L223" s="534"/>
      <c r="M223" s="534"/>
      <c r="N223" s="534"/>
      <c r="O223" s="534"/>
      <c r="P223" s="535"/>
      <c r="Q223" s="534"/>
      <c r="R223" s="714"/>
      <c r="S223" s="762"/>
      <c r="T223" s="576"/>
      <c r="U223" s="576"/>
      <c r="V223" s="576"/>
      <c r="W223" s="716"/>
      <c r="X223" s="840"/>
      <c r="Y223" s="840"/>
      <c r="Z223" s="840"/>
      <c r="AA223" s="840"/>
      <c r="AB223" s="840"/>
      <c r="AC223" s="840"/>
      <c r="AD223" s="840"/>
      <c r="AE223" s="840"/>
      <c r="AF223" s="840"/>
      <c r="AG223" s="840"/>
      <c r="AH223" s="840"/>
      <c r="AI223" s="840"/>
      <c r="AJ223" s="840"/>
      <c r="AK223" s="841"/>
    </row>
    <row r="224" spans="1:37" s="813" customFormat="1" ht="18.75" customHeight="1">
      <c r="A224" s="710"/>
      <c r="B224" s="711"/>
      <c r="C224" s="712"/>
      <c r="D224" s="713"/>
      <c r="E224" s="532"/>
      <c r="F224" s="532"/>
      <c r="G224" s="533"/>
      <c r="H224" s="534"/>
      <c r="I224" s="534"/>
      <c r="J224" s="535"/>
      <c r="K224" s="534"/>
      <c r="L224" s="534"/>
      <c r="M224" s="534"/>
      <c r="N224" s="534"/>
      <c r="O224" s="534"/>
      <c r="P224" s="535"/>
      <c r="Q224" s="534"/>
      <c r="R224" s="714"/>
      <c r="S224" s="762"/>
      <c r="T224" s="618"/>
      <c r="U224" s="618"/>
      <c r="V224" s="618"/>
      <c r="W224" s="716"/>
      <c r="X224" s="811"/>
      <c r="Y224" s="811"/>
      <c r="Z224" s="811"/>
      <c r="AA224" s="811"/>
      <c r="AB224" s="811"/>
      <c r="AC224" s="811"/>
      <c r="AD224" s="811"/>
      <c r="AE224" s="811"/>
      <c r="AF224" s="811"/>
      <c r="AG224" s="811"/>
      <c r="AH224" s="811"/>
      <c r="AI224" s="811"/>
      <c r="AJ224" s="811"/>
      <c r="AK224" s="812"/>
    </row>
    <row r="225" spans="1:37" s="813" customFormat="1" ht="18.75" customHeight="1">
      <c r="A225" s="710"/>
      <c r="B225" s="711"/>
      <c r="C225" s="712"/>
      <c r="D225" s="713"/>
      <c r="E225" s="532"/>
      <c r="F225" s="532"/>
      <c r="G225" s="533"/>
      <c r="H225" s="534"/>
      <c r="I225" s="534"/>
      <c r="J225" s="535"/>
      <c r="K225" s="534"/>
      <c r="L225" s="534"/>
      <c r="M225" s="534"/>
      <c r="N225" s="534"/>
      <c r="O225" s="534"/>
      <c r="P225" s="535"/>
      <c r="Q225" s="534"/>
      <c r="R225" s="714"/>
      <c r="S225" s="762"/>
      <c r="T225" s="618"/>
      <c r="U225" s="618"/>
      <c r="V225" s="618"/>
      <c r="W225" s="716"/>
      <c r="X225" s="811"/>
      <c r="Y225" s="811"/>
      <c r="Z225" s="811"/>
      <c r="AA225" s="811"/>
      <c r="AB225" s="811"/>
      <c r="AC225" s="811"/>
      <c r="AD225" s="811"/>
      <c r="AE225" s="811"/>
      <c r="AF225" s="811"/>
      <c r="AG225" s="811"/>
      <c r="AH225" s="811"/>
      <c r="AI225" s="811"/>
      <c r="AJ225" s="811"/>
      <c r="AK225" s="812"/>
    </row>
    <row r="226" spans="1:37" s="813" customFormat="1" ht="18.75" customHeight="1">
      <c r="A226" s="710"/>
      <c r="B226" s="711"/>
      <c r="C226" s="712"/>
      <c r="D226" s="713"/>
      <c r="E226" s="532"/>
      <c r="F226" s="532"/>
      <c r="G226" s="533"/>
      <c r="H226" s="534"/>
      <c r="I226" s="534"/>
      <c r="J226" s="535"/>
      <c r="K226" s="534"/>
      <c r="L226" s="534"/>
      <c r="M226" s="534"/>
      <c r="N226" s="534"/>
      <c r="O226" s="534"/>
      <c r="P226" s="535"/>
      <c r="Q226" s="534"/>
      <c r="R226" s="714"/>
      <c r="S226" s="762"/>
      <c r="T226" s="618"/>
      <c r="U226" s="618"/>
      <c r="V226" s="618"/>
      <c r="W226" s="716"/>
      <c r="X226" s="811"/>
      <c r="Y226" s="811"/>
      <c r="Z226" s="811"/>
      <c r="AA226" s="811"/>
      <c r="AB226" s="811"/>
      <c r="AC226" s="811"/>
      <c r="AD226" s="811"/>
      <c r="AE226" s="811"/>
      <c r="AF226" s="811"/>
      <c r="AG226" s="811"/>
      <c r="AH226" s="811"/>
      <c r="AI226" s="811"/>
      <c r="AJ226" s="811"/>
      <c r="AK226" s="812"/>
    </row>
    <row r="227" spans="1:37" s="813" customFormat="1" ht="18.75" customHeight="1">
      <c r="A227" s="710"/>
      <c r="B227" s="711"/>
      <c r="C227" s="712"/>
      <c r="D227" s="713"/>
      <c r="E227" s="532"/>
      <c r="F227" s="532"/>
      <c r="G227" s="533"/>
      <c r="H227" s="534"/>
      <c r="I227" s="534"/>
      <c r="J227" s="535"/>
      <c r="K227" s="534"/>
      <c r="L227" s="534"/>
      <c r="M227" s="534"/>
      <c r="N227" s="534"/>
      <c r="O227" s="534"/>
      <c r="P227" s="535"/>
      <c r="Q227" s="534"/>
      <c r="R227" s="714"/>
      <c r="S227" s="762"/>
      <c r="T227" s="618"/>
      <c r="U227" s="618"/>
      <c r="V227" s="618"/>
      <c r="W227" s="716"/>
      <c r="X227" s="811"/>
      <c r="Y227" s="811"/>
      <c r="Z227" s="811"/>
      <c r="AA227" s="811"/>
      <c r="AB227" s="811"/>
      <c r="AC227" s="811"/>
      <c r="AD227" s="811"/>
      <c r="AE227" s="811"/>
      <c r="AF227" s="811"/>
      <c r="AG227" s="811"/>
      <c r="AH227" s="811"/>
      <c r="AI227" s="811"/>
      <c r="AJ227" s="811"/>
      <c r="AK227" s="812"/>
    </row>
    <row r="228" spans="1:37" s="842" customFormat="1" ht="22.5" customHeight="1">
      <c r="A228" s="720"/>
      <c r="B228" s="711"/>
      <c r="C228" s="712"/>
      <c r="D228" s="713"/>
      <c r="E228" s="532"/>
      <c r="F228" s="532"/>
      <c r="G228" s="533"/>
      <c r="H228" s="534"/>
      <c r="I228" s="534"/>
      <c r="J228" s="535"/>
      <c r="K228" s="534"/>
      <c r="L228" s="534"/>
      <c r="M228" s="534"/>
      <c r="N228" s="534"/>
      <c r="O228" s="534"/>
      <c r="P228" s="535"/>
      <c r="Q228" s="534"/>
      <c r="R228" s="714"/>
      <c r="S228" s="762"/>
      <c r="T228" s="576"/>
      <c r="U228" s="576"/>
      <c r="V228" s="576"/>
      <c r="W228" s="716"/>
      <c r="X228" s="840"/>
      <c r="Y228" s="840"/>
      <c r="Z228" s="840"/>
      <c r="AA228" s="840"/>
      <c r="AB228" s="840"/>
      <c r="AC228" s="840"/>
      <c r="AD228" s="840"/>
      <c r="AE228" s="840"/>
      <c r="AF228" s="840"/>
      <c r="AG228" s="840"/>
      <c r="AH228" s="840"/>
      <c r="AI228" s="840"/>
      <c r="AJ228" s="840"/>
      <c r="AK228" s="841"/>
    </row>
    <row r="229" spans="1:37" s="813" customFormat="1" ht="18.75" customHeight="1">
      <c r="A229" s="710"/>
      <c r="B229" s="711"/>
      <c r="C229" s="712"/>
      <c r="D229" s="713"/>
      <c r="E229" s="532"/>
      <c r="F229" s="532"/>
      <c r="G229" s="533"/>
      <c r="H229" s="534"/>
      <c r="I229" s="534"/>
      <c r="J229" s="535"/>
      <c r="K229" s="534"/>
      <c r="L229" s="534"/>
      <c r="M229" s="534"/>
      <c r="N229" s="534"/>
      <c r="O229" s="534"/>
      <c r="P229" s="535"/>
      <c r="Q229" s="534"/>
      <c r="R229" s="714"/>
      <c r="S229" s="762"/>
      <c r="T229" s="618"/>
      <c r="U229" s="618"/>
      <c r="V229" s="618"/>
      <c r="W229" s="716"/>
      <c r="X229" s="811"/>
      <c r="Y229" s="811"/>
      <c r="Z229" s="811"/>
      <c r="AA229" s="811"/>
      <c r="AB229" s="811"/>
      <c r="AC229" s="811"/>
      <c r="AD229" s="811"/>
      <c r="AE229" s="811"/>
      <c r="AF229" s="811"/>
      <c r="AG229" s="811"/>
      <c r="AH229" s="811"/>
      <c r="AI229" s="811"/>
      <c r="AJ229" s="811"/>
      <c r="AK229" s="812"/>
    </row>
    <row r="230" spans="1:37" s="813" customFormat="1" ht="18.75" customHeight="1">
      <c r="A230" s="710"/>
      <c r="B230" s="711"/>
      <c r="C230" s="712"/>
      <c r="D230" s="713"/>
      <c r="E230" s="532"/>
      <c r="F230" s="532"/>
      <c r="G230" s="533"/>
      <c r="H230" s="534"/>
      <c r="I230" s="534"/>
      <c r="J230" s="535"/>
      <c r="K230" s="534"/>
      <c r="L230" s="534"/>
      <c r="M230" s="534"/>
      <c r="N230" s="534"/>
      <c r="O230" s="534"/>
      <c r="P230" s="535"/>
      <c r="Q230" s="534"/>
      <c r="R230" s="714"/>
      <c r="S230" s="762"/>
      <c r="T230" s="618"/>
      <c r="U230" s="618"/>
      <c r="V230" s="618"/>
      <c r="W230" s="716"/>
      <c r="X230" s="811"/>
      <c r="Y230" s="811"/>
      <c r="Z230" s="811"/>
      <c r="AA230" s="811"/>
      <c r="AB230" s="811"/>
      <c r="AC230" s="811"/>
      <c r="AD230" s="811"/>
      <c r="AE230" s="811"/>
      <c r="AF230" s="811"/>
      <c r="AG230" s="811"/>
      <c r="AH230" s="811"/>
      <c r="AI230" s="811"/>
      <c r="AJ230" s="811"/>
      <c r="AK230" s="812"/>
    </row>
    <row r="231" spans="1:37" s="813" customFormat="1" ht="18.75" customHeight="1">
      <c r="A231" s="710"/>
      <c r="B231" s="711"/>
      <c r="C231" s="712"/>
      <c r="D231" s="713"/>
      <c r="E231" s="532"/>
      <c r="F231" s="532"/>
      <c r="G231" s="533"/>
      <c r="H231" s="534"/>
      <c r="I231" s="534"/>
      <c r="J231" s="535"/>
      <c r="K231" s="534"/>
      <c r="L231" s="534"/>
      <c r="M231" s="534"/>
      <c r="N231" s="534"/>
      <c r="O231" s="534"/>
      <c r="P231" s="535"/>
      <c r="Q231" s="534"/>
      <c r="R231" s="714"/>
      <c r="S231" s="762"/>
      <c r="T231" s="618"/>
      <c r="U231" s="618"/>
      <c r="V231" s="618"/>
      <c r="W231" s="716"/>
      <c r="X231" s="811"/>
      <c r="Y231" s="811"/>
      <c r="Z231" s="811"/>
      <c r="AA231" s="811"/>
      <c r="AB231" s="811"/>
      <c r="AC231" s="811"/>
      <c r="AD231" s="811"/>
      <c r="AE231" s="811"/>
      <c r="AF231" s="811"/>
      <c r="AG231" s="811"/>
      <c r="AH231" s="811"/>
      <c r="AI231" s="811"/>
      <c r="AJ231" s="811"/>
      <c r="AK231" s="812"/>
    </row>
    <row r="232" spans="1:37" s="842" customFormat="1" ht="22.5" customHeight="1">
      <c r="A232" s="720"/>
      <c r="B232" s="711"/>
      <c r="C232" s="712"/>
      <c r="D232" s="713"/>
      <c r="E232" s="532"/>
      <c r="F232" s="532"/>
      <c r="G232" s="533"/>
      <c r="H232" s="534"/>
      <c r="I232" s="534"/>
      <c r="J232" s="535"/>
      <c r="K232" s="534"/>
      <c r="L232" s="534"/>
      <c r="M232" s="534"/>
      <c r="N232" s="534"/>
      <c r="O232" s="534"/>
      <c r="P232" s="535"/>
      <c r="Q232" s="534"/>
      <c r="R232" s="714"/>
      <c r="S232" s="762"/>
      <c r="T232" s="576"/>
      <c r="U232" s="576"/>
      <c r="V232" s="576"/>
      <c r="W232" s="716"/>
      <c r="X232" s="840"/>
      <c r="Y232" s="840"/>
      <c r="Z232" s="840"/>
      <c r="AA232" s="840"/>
      <c r="AB232" s="840"/>
      <c r="AC232" s="840"/>
      <c r="AD232" s="840"/>
      <c r="AE232" s="840"/>
      <c r="AF232" s="840"/>
      <c r="AG232" s="840"/>
      <c r="AH232" s="840"/>
      <c r="AI232" s="840"/>
      <c r="AJ232" s="840"/>
      <c r="AK232" s="841"/>
    </row>
    <row r="233" spans="1:37" s="813" customFormat="1" ht="18.75" customHeight="1">
      <c r="A233" s="710"/>
      <c r="B233" s="711"/>
      <c r="C233" s="712"/>
      <c r="D233" s="713"/>
      <c r="E233" s="532"/>
      <c r="F233" s="532"/>
      <c r="G233" s="533"/>
      <c r="H233" s="534"/>
      <c r="I233" s="534"/>
      <c r="J233" s="535"/>
      <c r="K233" s="534"/>
      <c r="L233" s="534"/>
      <c r="M233" s="534"/>
      <c r="N233" s="534"/>
      <c r="O233" s="534"/>
      <c r="P233" s="535"/>
      <c r="Q233" s="534"/>
      <c r="R233" s="714"/>
      <c r="S233" s="762"/>
      <c r="T233" s="618"/>
      <c r="U233" s="618"/>
      <c r="V233" s="618"/>
      <c r="W233" s="716"/>
      <c r="X233" s="811"/>
      <c r="Y233" s="811"/>
      <c r="Z233" s="811"/>
      <c r="AA233" s="811"/>
      <c r="AB233" s="811"/>
      <c r="AC233" s="811"/>
      <c r="AD233" s="811"/>
      <c r="AE233" s="811"/>
      <c r="AF233" s="811"/>
      <c r="AG233" s="811"/>
      <c r="AH233" s="811"/>
      <c r="AI233" s="811"/>
      <c r="AJ233" s="811"/>
      <c r="AK233" s="812"/>
    </row>
    <row r="234" spans="1:37" s="813" customFormat="1" ht="18.75" customHeight="1">
      <c r="A234" s="710"/>
      <c r="B234" s="711"/>
      <c r="C234" s="712"/>
      <c r="D234" s="713"/>
      <c r="E234" s="532"/>
      <c r="F234" s="532"/>
      <c r="G234" s="533"/>
      <c r="H234" s="534"/>
      <c r="I234" s="534"/>
      <c r="J234" s="535"/>
      <c r="K234" s="534"/>
      <c r="L234" s="534"/>
      <c r="M234" s="534"/>
      <c r="N234" s="534"/>
      <c r="O234" s="534"/>
      <c r="P234" s="535"/>
      <c r="Q234" s="534"/>
      <c r="R234" s="714"/>
      <c r="S234" s="762"/>
      <c r="T234" s="618"/>
      <c r="U234" s="618"/>
      <c r="V234" s="618"/>
      <c r="W234" s="716"/>
      <c r="X234" s="811"/>
      <c r="Y234" s="811"/>
      <c r="Z234" s="811"/>
      <c r="AA234" s="811"/>
      <c r="AB234" s="811"/>
      <c r="AC234" s="811"/>
      <c r="AD234" s="811"/>
      <c r="AE234" s="811"/>
      <c r="AF234" s="811"/>
      <c r="AG234" s="811"/>
      <c r="AH234" s="811"/>
      <c r="AI234" s="811"/>
      <c r="AJ234" s="811"/>
      <c r="AK234" s="812"/>
    </row>
    <row r="235" spans="1:37" s="813" customFormat="1" ht="18.75" customHeight="1">
      <c r="A235" s="710"/>
      <c r="B235" s="711"/>
      <c r="C235" s="712"/>
      <c r="D235" s="713"/>
      <c r="E235" s="532"/>
      <c r="F235" s="532"/>
      <c r="G235" s="533"/>
      <c r="H235" s="534"/>
      <c r="I235" s="534"/>
      <c r="J235" s="535"/>
      <c r="K235" s="534"/>
      <c r="L235" s="534"/>
      <c r="M235" s="534"/>
      <c r="N235" s="534"/>
      <c r="O235" s="534"/>
      <c r="P235" s="535"/>
      <c r="Q235" s="534"/>
      <c r="R235" s="714"/>
      <c r="S235" s="843"/>
      <c r="T235" s="844"/>
      <c r="U235" s="844"/>
      <c r="V235" s="844"/>
      <c r="W235" s="716"/>
      <c r="X235" s="811"/>
      <c r="Y235" s="811"/>
      <c r="Z235" s="811"/>
      <c r="AA235" s="811"/>
      <c r="AB235" s="811"/>
      <c r="AC235" s="811"/>
      <c r="AD235" s="811"/>
      <c r="AE235" s="811"/>
      <c r="AF235" s="811"/>
      <c r="AG235" s="811"/>
      <c r="AH235" s="811"/>
      <c r="AI235" s="811"/>
      <c r="AJ235" s="812"/>
    </row>
    <row r="236" spans="1:37" s="847" customFormat="1" ht="25.5" customHeight="1">
      <c r="A236" s="710"/>
      <c r="B236" s="711"/>
      <c r="C236" s="712"/>
      <c r="D236" s="713"/>
      <c r="E236" s="532"/>
      <c r="F236" s="532"/>
      <c r="G236" s="533"/>
      <c r="H236" s="534"/>
      <c r="I236" s="534"/>
      <c r="J236" s="535"/>
      <c r="K236" s="534"/>
      <c r="L236" s="534"/>
      <c r="M236" s="534"/>
      <c r="N236" s="534"/>
      <c r="O236" s="534"/>
      <c r="P236" s="535"/>
      <c r="Q236" s="534"/>
      <c r="R236" s="714"/>
      <c r="S236" s="715"/>
      <c r="T236" s="651"/>
      <c r="U236" s="651"/>
      <c r="V236" s="651"/>
      <c r="W236" s="716"/>
      <c r="X236" s="845"/>
      <c r="Y236" s="845"/>
      <c r="Z236" s="845"/>
      <c r="AA236" s="845"/>
      <c r="AB236" s="845"/>
      <c r="AC236" s="845"/>
      <c r="AD236" s="845"/>
      <c r="AE236" s="845"/>
      <c r="AF236" s="845"/>
      <c r="AG236" s="845"/>
      <c r="AH236" s="845"/>
      <c r="AI236" s="845"/>
      <c r="AJ236" s="845"/>
      <c r="AK236" s="846"/>
    </row>
    <row r="237" spans="1:37" ht="19.5" customHeight="1">
      <c r="C237" s="712"/>
      <c r="G237" s="533"/>
      <c r="H237" s="534"/>
      <c r="I237" s="534"/>
      <c r="J237" s="535"/>
      <c r="K237" s="534"/>
      <c r="L237" s="534"/>
      <c r="M237" s="534"/>
      <c r="N237" s="534"/>
      <c r="O237" s="534"/>
      <c r="P237" s="535"/>
      <c r="Q237" s="534"/>
    </row>
    <row r="238" spans="1:37" ht="19.5" customHeight="1">
      <c r="C238" s="712"/>
      <c r="G238" s="533"/>
      <c r="H238" s="534"/>
      <c r="I238" s="534"/>
      <c r="J238" s="535"/>
      <c r="K238" s="534"/>
      <c r="L238" s="534"/>
      <c r="M238" s="534"/>
      <c r="N238" s="534"/>
      <c r="O238" s="534"/>
      <c r="P238" s="535"/>
      <c r="Q238" s="534"/>
    </row>
    <row r="239" spans="1:37" ht="19.5" customHeight="1">
      <c r="C239" s="712"/>
      <c r="G239" s="533"/>
      <c r="H239" s="534"/>
      <c r="I239" s="534"/>
      <c r="J239" s="535"/>
      <c r="K239" s="534"/>
      <c r="L239" s="534"/>
      <c r="M239" s="534"/>
      <c r="N239" s="534"/>
      <c r="O239" s="534"/>
      <c r="P239" s="535"/>
      <c r="Q239" s="534"/>
    </row>
    <row r="240" spans="1:37" ht="19.5" customHeight="1">
      <c r="C240" s="712"/>
      <c r="G240" s="533"/>
      <c r="H240" s="534"/>
      <c r="I240" s="534"/>
      <c r="J240" s="535"/>
      <c r="K240" s="534"/>
      <c r="L240" s="534"/>
      <c r="M240" s="534"/>
      <c r="N240" s="534"/>
      <c r="O240" s="534"/>
      <c r="P240" s="535"/>
      <c r="Q240" s="534"/>
    </row>
    <row r="241" spans="1:37" ht="19.5" customHeight="1">
      <c r="C241" s="712"/>
      <c r="G241" s="533"/>
      <c r="H241" s="534"/>
      <c r="I241" s="534"/>
      <c r="J241" s="535"/>
      <c r="K241" s="534"/>
      <c r="L241" s="534"/>
      <c r="M241" s="534"/>
      <c r="N241" s="534"/>
      <c r="O241" s="534"/>
      <c r="P241" s="535"/>
      <c r="Q241" s="534"/>
    </row>
    <row r="242" spans="1:37" ht="19.5" customHeight="1">
      <c r="C242" s="712"/>
      <c r="G242" s="533"/>
      <c r="H242" s="534"/>
      <c r="I242" s="534"/>
      <c r="J242" s="535"/>
      <c r="K242" s="534"/>
      <c r="L242" s="534"/>
      <c r="M242" s="534"/>
      <c r="N242" s="534"/>
      <c r="O242" s="534"/>
      <c r="P242" s="535"/>
      <c r="Q242" s="534"/>
    </row>
    <row r="243" spans="1:37" ht="19.5" customHeight="1">
      <c r="C243" s="712"/>
      <c r="G243" s="533"/>
      <c r="H243" s="534"/>
      <c r="I243" s="534"/>
      <c r="J243" s="535"/>
      <c r="K243" s="534"/>
      <c r="L243" s="534"/>
      <c r="M243" s="534"/>
      <c r="N243" s="534"/>
      <c r="O243" s="534"/>
      <c r="P243" s="535"/>
      <c r="Q243" s="534"/>
    </row>
    <row r="244" spans="1:37" s="852" customFormat="1" ht="19.5" customHeight="1">
      <c r="A244" s="757"/>
      <c r="B244" s="711"/>
      <c r="C244" s="712"/>
      <c r="D244" s="713"/>
      <c r="E244" s="532"/>
      <c r="F244" s="532"/>
      <c r="G244" s="533"/>
      <c r="H244" s="534"/>
      <c r="I244" s="534"/>
      <c r="J244" s="535"/>
      <c r="K244" s="534"/>
      <c r="L244" s="534"/>
      <c r="M244" s="534"/>
      <c r="N244" s="534"/>
      <c r="O244" s="534"/>
      <c r="P244" s="535"/>
      <c r="Q244" s="534"/>
      <c r="R244" s="714"/>
      <c r="S244" s="715"/>
      <c r="T244" s="536"/>
      <c r="U244" s="536"/>
      <c r="V244" s="536"/>
      <c r="W244" s="716"/>
      <c r="X244" s="850"/>
      <c r="Y244" s="850"/>
      <c r="Z244" s="850"/>
      <c r="AA244" s="850"/>
      <c r="AB244" s="850"/>
      <c r="AC244" s="850"/>
      <c r="AD244" s="850"/>
      <c r="AE244" s="850"/>
      <c r="AF244" s="850"/>
      <c r="AG244" s="850"/>
      <c r="AH244" s="850"/>
      <c r="AI244" s="850"/>
      <c r="AJ244" s="850"/>
      <c r="AK244" s="851"/>
    </row>
    <row r="245" spans="1:37" ht="19.5" customHeight="1">
      <c r="C245" s="712"/>
      <c r="G245" s="533"/>
      <c r="H245" s="534"/>
      <c r="I245" s="534"/>
      <c r="J245" s="535"/>
      <c r="K245" s="534"/>
      <c r="L245" s="534"/>
      <c r="M245" s="534"/>
      <c r="N245" s="534"/>
      <c r="O245" s="534"/>
      <c r="P245" s="535"/>
      <c r="Q245" s="534"/>
    </row>
    <row r="246" spans="1:37" ht="22.5" customHeight="1">
      <c r="C246" s="712"/>
      <c r="G246" s="533"/>
      <c r="H246" s="534"/>
      <c r="I246" s="534"/>
      <c r="J246" s="535"/>
      <c r="K246" s="534"/>
      <c r="L246" s="534"/>
      <c r="M246" s="534"/>
      <c r="N246" s="534"/>
      <c r="O246" s="534"/>
      <c r="P246" s="535"/>
      <c r="Q246" s="534"/>
    </row>
    <row r="247" spans="1:37">
      <c r="C247" s="712"/>
      <c r="G247" s="533"/>
      <c r="H247" s="534"/>
      <c r="I247" s="534"/>
      <c r="J247" s="535"/>
      <c r="K247" s="534"/>
      <c r="L247" s="534"/>
      <c r="M247" s="534"/>
      <c r="N247" s="534"/>
      <c r="O247" s="534"/>
      <c r="P247" s="535"/>
      <c r="Q247" s="534"/>
    </row>
    <row r="248" spans="1:37">
      <c r="C248" s="712"/>
      <c r="G248" s="533"/>
      <c r="H248" s="534"/>
      <c r="I248" s="534"/>
      <c r="J248" s="535"/>
      <c r="K248" s="534"/>
      <c r="L248" s="534"/>
      <c r="M248" s="534"/>
      <c r="N248" s="534"/>
      <c r="O248" s="534"/>
      <c r="P248" s="535"/>
      <c r="Q248" s="534"/>
    </row>
    <row r="249" spans="1:37">
      <c r="C249" s="712"/>
      <c r="G249" s="533"/>
      <c r="H249" s="534"/>
      <c r="I249" s="534"/>
      <c r="J249" s="535"/>
      <c r="K249" s="534"/>
      <c r="L249" s="534"/>
      <c r="M249" s="534"/>
      <c r="N249" s="534"/>
      <c r="O249" s="534"/>
      <c r="P249" s="535"/>
      <c r="Q249" s="534"/>
    </row>
    <row r="250" spans="1:37">
      <c r="C250" s="712"/>
      <c r="G250" s="533"/>
      <c r="H250" s="534"/>
      <c r="I250" s="534"/>
      <c r="J250" s="535"/>
      <c r="K250" s="534"/>
      <c r="L250" s="534"/>
      <c r="M250" s="534"/>
      <c r="N250" s="534"/>
      <c r="O250" s="534"/>
      <c r="P250" s="535"/>
      <c r="Q250" s="534"/>
    </row>
    <row r="251" spans="1:37">
      <c r="C251" s="712"/>
      <c r="G251" s="533"/>
      <c r="H251" s="534"/>
      <c r="I251" s="534"/>
      <c r="J251" s="535"/>
      <c r="K251" s="534"/>
      <c r="L251" s="534"/>
      <c r="M251" s="534"/>
      <c r="N251" s="534"/>
      <c r="O251" s="534"/>
      <c r="P251" s="535"/>
      <c r="Q251" s="534"/>
    </row>
    <row r="252" spans="1:37">
      <c r="C252" s="712"/>
      <c r="G252" s="533"/>
      <c r="H252" s="534"/>
      <c r="I252" s="534"/>
      <c r="J252" s="535"/>
      <c r="K252" s="534"/>
      <c r="L252" s="534"/>
      <c r="M252" s="534"/>
      <c r="N252" s="534"/>
      <c r="O252" s="534"/>
      <c r="P252" s="535"/>
      <c r="Q252" s="534"/>
    </row>
    <row r="253" spans="1:37" ht="17.25" customHeight="1">
      <c r="C253" s="712"/>
      <c r="G253" s="533"/>
      <c r="H253" s="534"/>
      <c r="I253" s="534"/>
      <c r="J253" s="535"/>
      <c r="K253" s="534"/>
      <c r="L253" s="534"/>
      <c r="M253" s="534"/>
      <c r="N253" s="534"/>
      <c r="O253" s="534"/>
      <c r="P253" s="535"/>
      <c r="Q253" s="534"/>
    </row>
    <row r="254" spans="1:37">
      <c r="C254" s="712"/>
      <c r="G254" s="533"/>
      <c r="H254" s="534"/>
      <c r="I254" s="534"/>
      <c r="J254" s="535"/>
      <c r="K254" s="534"/>
      <c r="L254" s="534"/>
      <c r="M254" s="534"/>
      <c r="N254" s="534"/>
      <c r="O254" s="534"/>
      <c r="P254" s="535"/>
      <c r="Q254" s="534"/>
    </row>
    <row r="255" spans="1:37">
      <c r="C255" s="712"/>
      <c r="G255" s="533"/>
      <c r="H255" s="534"/>
      <c r="I255" s="534"/>
      <c r="J255" s="535"/>
      <c r="K255" s="534"/>
      <c r="L255" s="534"/>
      <c r="M255" s="534"/>
      <c r="N255" s="534"/>
      <c r="O255" s="534"/>
      <c r="P255" s="535"/>
      <c r="Q255" s="534"/>
    </row>
    <row r="256" spans="1:37">
      <c r="C256" s="712"/>
      <c r="G256" s="533"/>
      <c r="H256" s="534"/>
      <c r="I256" s="534"/>
      <c r="J256" s="535"/>
      <c r="K256" s="534"/>
      <c r="L256" s="534"/>
      <c r="M256" s="534"/>
      <c r="N256" s="534"/>
      <c r="O256" s="534"/>
      <c r="P256" s="535"/>
      <c r="Q256" s="534"/>
    </row>
    <row r="257" spans="3:17" s="849" customFormat="1" ht="15">
      <c r="C257" s="712"/>
      <c r="D257" s="713"/>
      <c r="E257" s="532"/>
      <c r="F257" s="532"/>
      <c r="G257" s="533"/>
      <c r="H257" s="534"/>
      <c r="I257" s="534"/>
      <c r="J257" s="535"/>
      <c r="K257" s="534"/>
      <c r="L257" s="534"/>
      <c r="M257" s="534"/>
      <c r="N257" s="534"/>
      <c r="O257" s="534"/>
      <c r="P257" s="535"/>
      <c r="Q257" s="534"/>
    </row>
    <row r="258" spans="3:17" s="849" customFormat="1" ht="15">
      <c r="C258" s="712"/>
      <c r="D258" s="713"/>
      <c r="E258" s="532"/>
      <c r="F258" s="532"/>
      <c r="G258" s="533"/>
      <c r="H258" s="534"/>
      <c r="I258" s="534"/>
      <c r="J258" s="535"/>
      <c r="K258" s="534"/>
      <c r="L258" s="534"/>
      <c r="M258" s="534"/>
      <c r="N258" s="534"/>
      <c r="O258" s="534"/>
      <c r="P258" s="535"/>
      <c r="Q258" s="534"/>
    </row>
    <row r="259" spans="3:17" s="849" customFormat="1" ht="15">
      <c r="C259" s="712"/>
      <c r="D259" s="713"/>
      <c r="E259" s="532"/>
      <c r="F259" s="532"/>
      <c r="G259" s="533"/>
      <c r="H259" s="534"/>
      <c r="I259" s="534"/>
      <c r="J259" s="535"/>
      <c r="K259" s="534"/>
      <c r="L259" s="534"/>
      <c r="M259" s="534"/>
      <c r="N259" s="534"/>
      <c r="O259" s="534"/>
      <c r="P259" s="535"/>
      <c r="Q259" s="534"/>
    </row>
    <row r="260" spans="3:17" s="849" customFormat="1" ht="15">
      <c r="C260" s="712"/>
      <c r="D260" s="713"/>
      <c r="E260" s="532"/>
      <c r="F260" s="532"/>
      <c r="G260" s="533"/>
      <c r="H260" s="534"/>
      <c r="I260" s="534"/>
      <c r="J260" s="535"/>
      <c r="K260" s="534"/>
      <c r="L260" s="534"/>
      <c r="M260" s="534"/>
      <c r="N260" s="534"/>
      <c r="O260" s="534"/>
      <c r="P260" s="535"/>
      <c r="Q260" s="534"/>
    </row>
    <row r="261" spans="3:17" s="849" customFormat="1" ht="15">
      <c r="C261" s="712"/>
      <c r="D261" s="713"/>
      <c r="E261" s="532"/>
      <c r="F261" s="532"/>
      <c r="G261" s="533"/>
      <c r="H261" s="534"/>
      <c r="I261" s="534"/>
      <c r="J261" s="535"/>
      <c r="K261" s="534"/>
      <c r="L261" s="534"/>
      <c r="M261" s="534"/>
      <c r="N261" s="534"/>
      <c r="O261" s="534"/>
      <c r="P261" s="535"/>
      <c r="Q261" s="534"/>
    </row>
    <row r="262" spans="3:17" s="849" customFormat="1" ht="15">
      <c r="C262" s="712"/>
      <c r="D262" s="713"/>
      <c r="E262" s="532"/>
      <c r="F262" s="532"/>
      <c r="G262" s="533"/>
      <c r="H262" s="534"/>
      <c r="I262" s="534"/>
      <c r="J262" s="535"/>
      <c r="K262" s="534"/>
      <c r="L262" s="534"/>
      <c r="M262" s="534"/>
      <c r="N262" s="534"/>
      <c r="O262" s="534"/>
      <c r="P262" s="535"/>
      <c r="Q262" s="534"/>
    </row>
    <row r="263" spans="3:17" s="849" customFormat="1" ht="15">
      <c r="C263" s="712"/>
      <c r="D263" s="713"/>
      <c r="E263" s="532"/>
      <c r="F263" s="532"/>
      <c r="G263" s="533"/>
      <c r="H263" s="534"/>
      <c r="I263" s="534"/>
      <c r="J263" s="535"/>
      <c r="K263" s="534"/>
      <c r="L263" s="534"/>
      <c r="M263" s="534"/>
      <c r="N263" s="534"/>
      <c r="O263" s="534"/>
      <c r="P263" s="535"/>
      <c r="Q263" s="534"/>
    </row>
    <row r="264" spans="3:17" s="849" customFormat="1" ht="15">
      <c r="C264" s="712"/>
      <c r="D264" s="713"/>
      <c r="E264" s="532"/>
      <c r="F264" s="532"/>
      <c r="G264" s="533"/>
      <c r="H264" s="534"/>
      <c r="I264" s="534"/>
      <c r="J264" s="535"/>
      <c r="K264" s="534"/>
      <c r="L264" s="534"/>
      <c r="M264" s="534"/>
      <c r="N264" s="534"/>
      <c r="O264" s="534"/>
      <c r="P264" s="535"/>
      <c r="Q264" s="534"/>
    </row>
    <row r="265" spans="3:17" s="849" customFormat="1" ht="15">
      <c r="C265" s="712"/>
      <c r="D265" s="713"/>
      <c r="E265" s="532"/>
      <c r="F265" s="532"/>
      <c r="G265" s="533"/>
      <c r="H265" s="534"/>
      <c r="I265" s="534"/>
      <c r="J265" s="535"/>
      <c r="K265" s="534"/>
      <c r="L265" s="534"/>
      <c r="M265" s="534"/>
      <c r="N265" s="534"/>
      <c r="O265" s="534"/>
      <c r="P265" s="535"/>
      <c r="Q265" s="534"/>
    </row>
    <row r="266" spans="3:17" s="849" customFormat="1" ht="15">
      <c r="C266" s="712"/>
      <c r="D266" s="713"/>
      <c r="E266" s="532"/>
      <c r="F266" s="532"/>
      <c r="G266" s="533"/>
      <c r="H266" s="534"/>
      <c r="I266" s="534"/>
      <c r="J266" s="535"/>
      <c r="K266" s="534"/>
      <c r="L266" s="534"/>
      <c r="M266" s="534"/>
      <c r="N266" s="534"/>
      <c r="O266" s="534"/>
      <c r="P266" s="535"/>
      <c r="Q266" s="534"/>
    </row>
    <row r="267" spans="3:17" s="849" customFormat="1" ht="15">
      <c r="C267" s="712"/>
      <c r="D267" s="713"/>
      <c r="E267" s="532"/>
      <c r="F267" s="532"/>
      <c r="G267" s="533"/>
      <c r="H267" s="534"/>
      <c r="I267" s="534"/>
      <c r="J267" s="535"/>
      <c r="K267" s="534"/>
      <c r="L267" s="534"/>
      <c r="M267" s="534"/>
      <c r="N267" s="534"/>
      <c r="O267" s="534"/>
      <c r="P267" s="535"/>
      <c r="Q267" s="534"/>
    </row>
    <row r="268" spans="3:17" s="849" customFormat="1" ht="15">
      <c r="C268" s="712"/>
      <c r="D268" s="713"/>
      <c r="E268" s="532"/>
      <c r="F268" s="532"/>
      <c r="G268" s="533"/>
      <c r="H268" s="534"/>
      <c r="I268" s="534"/>
      <c r="J268" s="535"/>
      <c r="K268" s="534"/>
      <c r="L268" s="534"/>
      <c r="M268" s="534"/>
      <c r="N268" s="534"/>
      <c r="O268" s="534"/>
      <c r="P268" s="535"/>
      <c r="Q268" s="534"/>
    </row>
    <row r="269" spans="3:17" s="849" customFormat="1" ht="15">
      <c r="C269" s="712"/>
      <c r="D269" s="713"/>
      <c r="E269" s="532"/>
      <c r="F269" s="532"/>
      <c r="G269" s="533"/>
      <c r="H269" s="534"/>
      <c r="I269" s="534"/>
      <c r="J269" s="535"/>
      <c r="K269" s="534"/>
      <c r="L269" s="534"/>
      <c r="M269" s="534"/>
      <c r="N269" s="534"/>
      <c r="O269" s="534"/>
      <c r="P269" s="535"/>
      <c r="Q269" s="534"/>
    </row>
    <row r="270" spans="3:17" s="849" customFormat="1" ht="15">
      <c r="C270" s="712"/>
      <c r="D270" s="713"/>
      <c r="E270" s="532"/>
      <c r="F270" s="532"/>
      <c r="G270" s="533"/>
      <c r="H270" s="534"/>
      <c r="I270" s="534"/>
      <c r="J270" s="535"/>
      <c r="K270" s="534"/>
      <c r="L270" s="534"/>
      <c r="M270" s="534"/>
      <c r="N270" s="534"/>
      <c r="O270" s="534"/>
      <c r="P270" s="535"/>
      <c r="Q270" s="534"/>
    </row>
    <row r="271" spans="3:17" s="849" customFormat="1" ht="15">
      <c r="C271" s="712"/>
      <c r="D271" s="713"/>
      <c r="E271" s="532"/>
      <c r="F271" s="532"/>
      <c r="G271" s="533"/>
      <c r="H271" s="534"/>
      <c r="I271" s="534"/>
      <c r="J271" s="535"/>
      <c r="K271" s="534"/>
      <c r="L271" s="534"/>
      <c r="M271" s="534"/>
      <c r="N271" s="534"/>
      <c r="O271" s="534"/>
      <c r="P271" s="535"/>
      <c r="Q271" s="534"/>
    </row>
    <row r="272" spans="3:17" s="849" customFormat="1" ht="15">
      <c r="C272" s="712"/>
      <c r="D272" s="713"/>
      <c r="E272" s="532"/>
      <c r="F272" s="532"/>
      <c r="G272" s="533"/>
      <c r="H272" s="534"/>
      <c r="I272" s="534"/>
      <c r="J272" s="535"/>
      <c r="K272" s="534"/>
      <c r="L272" s="534"/>
      <c r="M272" s="534"/>
      <c r="N272" s="534"/>
      <c r="O272" s="534"/>
      <c r="P272" s="535"/>
      <c r="Q272" s="534"/>
    </row>
    <row r="273" spans="3:17" s="849" customFormat="1" ht="15">
      <c r="C273" s="712"/>
      <c r="D273" s="713"/>
      <c r="E273" s="532"/>
      <c r="F273" s="532"/>
      <c r="G273" s="533"/>
      <c r="H273" s="534"/>
      <c r="I273" s="534"/>
      <c r="J273" s="535"/>
      <c r="K273" s="534"/>
      <c r="L273" s="534"/>
      <c r="M273" s="534"/>
      <c r="N273" s="534"/>
      <c r="O273" s="534"/>
      <c r="P273" s="535"/>
      <c r="Q273" s="534"/>
    </row>
    <row r="274" spans="3:17" s="849" customFormat="1" ht="15">
      <c r="C274" s="712"/>
      <c r="D274" s="713"/>
      <c r="E274" s="532"/>
      <c r="F274" s="532"/>
      <c r="G274" s="533"/>
      <c r="H274" s="534"/>
      <c r="I274" s="534"/>
      <c r="J274" s="535"/>
      <c r="K274" s="534"/>
      <c r="L274" s="534"/>
      <c r="M274" s="534"/>
      <c r="N274" s="534"/>
      <c r="O274" s="534"/>
      <c r="P274" s="535"/>
      <c r="Q274" s="534"/>
    </row>
    <row r="275" spans="3:17" s="849" customFormat="1" ht="15">
      <c r="C275" s="712"/>
      <c r="D275" s="713"/>
      <c r="E275" s="532"/>
      <c r="F275" s="532"/>
      <c r="G275" s="533"/>
      <c r="H275" s="534"/>
      <c r="I275" s="534"/>
      <c r="J275" s="535"/>
      <c r="K275" s="534"/>
      <c r="L275" s="534"/>
      <c r="M275" s="534"/>
      <c r="N275" s="534"/>
      <c r="O275" s="534"/>
      <c r="P275" s="535"/>
      <c r="Q275" s="534"/>
    </row>
    <row r="276" spans="3:17" s="849" customFormat="1" ht="15">
      <c r="C276" s="712"/>
      <c r="D276" s="713"/>
      <c r="E276" s="532"/>
      <c r="F276" s="532"/>
      <c r="G276" s="533"/>
      <c r="H276" s="534"/>
      <c r="I276" s="534"/>
      <c r="J276" s="535"/>
      <c r="K276" s="534"/>
      <c r="L276" s="534"/>
      <c r="M276" s="534"/>
      <c r="N276" s="534"/>
      <c r="O276" s="534"/>
      <c r="P276" s="535"/>
      <c r="Q276" s="534"/>
    </row>
    <row r="277" spans="3:17" s="849" customFormat="1" ht="15">
      <c r="C277" s="712"/>
      <c r="D277" s="713"/>
      <c r="E277" s="532"/>
      <c r="F277" s="532"/>
      <c r="G277" s="533"/>
      <c r="H277" s="534"/>
      <c r="I277" s="534"/>
      <c r="J277" s="535"/>
      <c r="K277" s="534"/>
      <c r="L277" s="534"/>
      <c r="M277" s="534"/>
      <c r="N277" s="534"/>
      <c r="O277" s="534"/>
      <c r="P277" s="535"/>
      <c r="Q277" s="534"/>
    </row>
    <row r="278" spans="3:17" s="849" customFormat="1" ht="15">
      <c r="C278" s="712"/>
      <c r="D278" s="713"/>
      <c r="E278" s="532"/>
      <c r="F278" s="532"/>
      <c r="G278" s="533"/>
      <c r="H278" s="534"/>
      <c r="I278" s="534"/>
      <c r="J278" s="535"/>
      <c r="K278" s="534"/>
      <c r="L278" s="534"/>
      <c r="M278" s="534"/>
      <c r="N278" s="534"/>
      <c r="O278" s="534"/>
      <c r="P278" s="535"/>
      <c r="Q278" s="534"/>
    </row>
    <row r="279" spans="3:17" s="849" customFormat="1" ht="15">
      <c r="C279" s="712"/>
      <c r="D279" s="713"/>
      <c r="E279" s="532"/>
      <c r="F279" s="532"/>
      <c r="G279" s="533"/>
      <c r="H279" s="534"/>
      <c r="I279" s="534"/>
      <c r="J279" s="535"/>
      <c r="K279" s="534"/>
      <c r="L279" s="534"/>
      <c r="M279" s="534"/>
      <c r="N279" s="534"/>
      <c r="O279" s="534"/>
      <c r="P279" s="535"/>
      <c r="Q279" s="534"/>
    </row>
    <row r="280" spans="3:17" s="849" customFormat="1" ht="15">
      <c r="C280" s="712"/>
      <c r="D280" s="713"/>
      <c r="E280" s="532"/>
      <c r="F280" s="532"/>
      <c r="G280" s="533"/>
      <c r="H280" s="534"/>
      <c r="I280" s="534"/>
      <c r="J280" s="535"/>
      <c r="K280" s="534"/>
      <c r="L280" s="534"/>
      <c r="M280" s="534"/>
      <c r="N280" s="534"/>
      <c r="O280" s="534"/>
      <c r="P280" s="535"/>
      <c r="Q280" s="534"/>
    </row>
    <row r="281" spans="3:17" s="849" customFormat="1" ht="15">
      <c r="C281" s="712"/>
      <c r="D281" s="713"/>
      <c r="E281" s="532"/>
      <c r="F281" s="532"/>
      <c r="G281" s="533"/>
      <c r="H281" s="534"/>
      <c r="I281" s="534"/>
      <c r="J281" s="535"/>
      <c r="K281" s="534"/>
      <c r="L281" s="534"/>
      <c r="M281" s="534"/>
      <c r="N281" s="534"/>
      <c r="O281" s="534"/>
      <c r="P281" s="535"/>
      <c r="Q281" s="534"/>
    </row>
    <row r="282" spans="3:17" s="849" customFormat="1" ht="15">
      <c r="C282" s="712"/>
      <c r="D282" s="713"/>
      <c r="E282" s="532"/>
      <c r="F282" s="532"/>
      <c r="G282" s="533"/>
      <c r="H282" s="534"/>
      <c r="I282" s="534"/>
      <c r="J282" s="535"/>
      <c r="K282" s="534"/>
      <c r="L282" s="534"/>
      <c r="M282" s="534"/>
      <c r="N282" s="534"/>
      <c r="O282" s="534"/>
      <c r="P282" s="535"/>
      <c r="Q282" s="534"/>
    </row>
    <row r="283" spans="3:17" s="849" customFormat="1" ht="15">
      <c r="C283" s="712"/>
      <c r="D283" s="713"/>
      <c r="E283" s="532"/>
      <c r="F283" s="532"/>
      <c r="G283" s="533"/>
      <c r="H283" s="534"/>
      <c r="I283" s="534"/>
      <c r="J283" s="535"/>
      <c r="K283" s="534"/>
      <c r="L283" s="534"/>
      <c r="M283" s="534"/>
      <c r="N283" s="534"/>
      <c r="O283" s="534"/>
      <c r="P283" s="535"/>
      <c r="Q283" s="534"/>
    </row>
    <row r="284" spans="3:17" s="849" customFormat="1" ht="15">
      <c r="C284" s="712"/>
      <c r="D284" s="713"/>
      <c r="E284" s="532"/>
      <c r="F284" s="532"/>
      <c r="G284" s="533"/>
      <c r="H284" s="534"/>
      <c r="I284" s="534"/>
      <c r="J284" s="535"/>
      <c r="K284" s="534"/>
      <c r="L284" s="534"/>
      <c r="M284" s="534"/>
      <c r="N284" s="534"/>
      <c r="O284" s="534"/>
      <c r="P284" s="535"/>
      <c r="Q284" s="534"/>
    </row>
    <row r="285" spans="3:17" s="849" customFormat="1" ht="15">
      <c r="C285" s="712"/>
      <c r="D285" s="713"/>
      <c r="E285" s="532"/>
      <c r="F285" s="532"/>
      <c r="G285" s="533"/>
      <c r="H285" s="534"/>
      <c r="I285" s="534"/>
      <c r="J285" s="535"/>
      <c r="K285" s="534"/>
      <c r="L285" s="534"/>
      <c r="M285" s="534"/>
      <c r="N285" s="534"/>
      <c r="O285" s="534"/>
      <c r="P285" s="535"/>
      <c r="Q285" s="534"/>
    </row>
    <row r="286" spans="3:17" s="849" customFormat="1" ht="15">
      <c r="C286" s="712"/>
      <c r="D286" s="713"/>
      <c r="E286" s="532"/>
      <c r="F286" s="532"/>
      <c r="G286" s="533"/>
      <c r="H286" s="534"/>
      <c r="I286" s="534"/>
      <c r="J286" s="535"/>
      <c r="K286" s="534"/>
      <c r="L286" s="534"/>
      <c r="M286" s="534"/>
      <c r="N286" s="534"/>
      <c r="O286" s="534"/>
      <c r="P286" s="535"/>
      <c r="Q286" s="534"/>
    </row>
    <row r="287" spans="3:17" s="849" customFormat="1" ht="15">
      <c r="C287" s="712"/>
      <c r="D287" s="713"/>
      <c r="E287" s="532"/>
      <c r="F287" s="532"/>
      <c r="G287" s="533"/>
      <c r="H287" s="534"/>
      <c r="I287" s="534"/>
      <c r="J287" s="535"/>
      <c r="K287" s="534"/>
      <c r="L287" s="534"/>
      <c r="M287" s="534"/>
      <c r="N287" s="534"/>
      <c r="O287" s="534"/>
      <c r="P287" s="535"/>
      <c r="Q287" s="534"/>
    </row>
    <row r="288" spans="3:17" s="849" customFormat="1" ht="15">
      <c r="C288" s="712"/>
      <c r="D288" s="713"/>
      <c r="E288" s="532"/>
      <c r="F288" s="532"/>
      <c r="G288" s="533"/>
      <c r="H288" s="534"/>
      <c r="I288" s="534"/>
      <c r="J288" s="535"/>
      <c r="K288" s="534"/>
      <c r="L288" s="534"/>
      <c r="M288" s="534"/>
      <c r="N288" s="534"/>
      <c r="O288" s="534"/>
      <c r="P288" s="535"/>
      <c r="Q288" s="534"/>
    </row>
    <row r="289" spans="3:17" s="849" customFormat="1" ht="15">
      <c r="C289" s="712"/>
      <c r="D289" s="713"/>
      <c r="E289" s="532"/>
      <c r="F289" s="532"/>
      <c r="G289" s="533"/>
      <c r="H289" s="534"/>
      <c r="I289" s="534"/>
      <c r="J289" s="535"/>
      <c r="K289" s="534"/>
      <c r="L289" s="534"/>
      <c r="M289" s="534"/>
      <c r="N289" s="534"/>
      <c r="O289" s="534"/>
      <c r="P289" s="535"/>
      <c r="Q289" s="534"/>
    </row>
    <row r="290" spans="3:17" s="849" customFormat="1" ht="15">
      <c r="C290" s="712"/>
      <c r="D290" s="713"/>
      <c r="E290" s="532"/>
      <c r="F290" s="532"/>
      <c r="G290" s="533"/>
      <c r="H290" s="534"/>
      <c r="I290" s="534"/>
      <c r="J290" s="535"/>
      <c r="K290" s="534"/>
      <c r="L290" s="534"/>
      <c r="M290" s="534"/>
      <c r="N290" s="534"/>
      <c r="O290" s="534"/>
      <c r="P290" s="535"/>
      <c r="Q290" s="534"/>
    </row>
    <row r="291" spans="3:17" s="849" customFormat="1" ht="15">
      <c r="C291" s="712"/>
      <c r="D291" s="713"/>
      <c r="E291" s="532"/>
      <c r="F291" s="532"/>
      <c r="G291" s="533"/>
      <c r="H291" s="534"/>
      <c r="I291" s="534"/>
      <c r="J291" s="535"/>
      <c r="K291" s="534"/>
      <c r="L291" s="534"/>
      <c r="M291" s="534"/>
      <c r="N291" s="534"/>
      <c r="O291" s="534"/>
      <c r="P291" s="535"/>
      <c r="Q291" s="534"/>
    </row>
    <row r="292" spans="3:17" s="849" customFormat="1" ht="15">
      <c r="C292" s="712"/>
      <c r="D292" s="713"/>
      <c r="E292" s="532"/>
      <c r="F292" s="532"/>
      <c r="G292" s="533"/>
      <c r="H292" s="534"/>
      <c r="I292" s="534"/>
      <c r="J292" s="535"/>
      <c r="K292" s="534"/>
      <c r="L292" s="534"/>
      <c r="M292" s="534"/>
      <c r="N292" s="534"/>
      <c r="O292" s="534"/>
      <c r="P292" s="535"/>
      <c r="Q292" s="534"/>
    </row>
    <row r="293" spans="3:17" s="849" customFormat="1" ht="15">
      <c r="C293" s="712"/>
      <c r="D293" s="713"/>
      <c r="E293" s="532"/>
      <c r="F293" s="532"/>
      <c r="G293" s="533"/>
      <c r="H293" s="534"/>
      <c r="I293" s="534"/>
      <c r="J293" s="535"/>
      <c r="K293" s="534"/>
      <c r="L293" s="534"/>
      <c r="M293" s="534"/>
      <c r="N293" s="534"/>
      <c r="O293" s="534"/>
      <c r="P293" s="535"/>
      <c r="Q293" s="534"/>
    </row>
    <row r="294" spans="3:17" s="849" customFormat="1" ht="15">
      <c r="C294" s="712"/>
      <c r="D294" s="713"/>
      <c r="E294" s="532"/>
      <c r="F294" s="532"/>
      <c r="G294" s="533"/>
      <c r="H294" s="534"/>
      <c r="I294" s="534"/>
      <c r="J294" s="535"/>
      <c r="K294" s="534"/>
      <c r="L294" s="534"/>
      <c r="M294" s="534"/>
      <c r="N294" s="534"/>
      <c r="O294" s="534"/>
      <c r="P294" s="535"/>
      <c r="Q294" s="534"/>
    </row>
    <row r="295" spans="3:17" s="849" customFormat="1" ht="15">
      <c r="C295" s="712"/>
      <c r="D295" s="713"/>
      <c r="E295" s="532"/>
      <c r="F295" s="532"/>
      <c r="G295" s="533"/>
      <c r="H295" s="534"/>
      <c r="I295" s="534"/>
      <c r="J295" s="535"/>
      <c r="K295" s="534"/>
      <c r="L295" s="534"/>
      <c r="M295" s="534"/>
      <c r="N295" s="534"/>
      <c r="O295" s="534"/>
      <c r="P295" s="535"/>
      <c r="Q295" s="534"/>
    </row>
    <row r="296" spans="3:17" s="849" customFormat="1" ht="15">
      <c r="C296" s="712"/>
      <c r="D296" s="713"/>
      <c r="E296" s="532"/>
      <c r="F296" s="532"/>
      <c r="G296" s="533"/>
      <c r="H296" s="534"/>
      <c r="I296" s="534"/>
      <c r="J296" s="535"/>
      <c r="K296" s="534"/>
      <c r="L296" s="534"/>
      <c r="M296" s="534"/>
      <c r="N296" s="534"/>
      <c r="O296" s="534"/>
      <c r="P296" s="535"/>
      <c r="Q296" s="534"/>
    </row>
    <row r="297" spans="3:17" s="849" customFormat="1" ht="15">
      <c r="C297" s="712"/>
      <c r="D297" s="713"/>
      <c r="E297" s="532"/>
      <c r="F297" s="532"/>
      <c r="G297" s="533"/>
      <c r="H297" s="534"/>
      <c r="I297" s="534"/>
      <c r="J297" s="535"/>
      <c r="K297" s="534"/>
      <c r="L297" s="534"/>
      <c r="M297" s="534"/>
      <c r="N297" s="534"/>
      <c r="O297" s="534"/>
      <c r="P297" s="535"/>
      <c r="Q297" s="534"/>
    </row>
    <row r="298" spans="3:17" s="849" customFormat="1" ht="15">
      <c r="C298" s="712"/>
      <c r="D298" s="713"/>
      <c r="E298" s="532"/>
      <c r="F298" s="532"/>
      <c r="G298" s="533"/>
      <c r="H298" s="534"/>
      <c r="I298" s="534"/>
      <c r="J298" s="535"/>
      <c r="K298" s="534"/>
      <c r="L298" s="534"/>
      <c r="M298" s="534"/>
      <c r="N298" s="534"/>
      <c r="O298" s="534"/>
      <c r="P298" s="535"/>
      <c r="Q298" s="534"/>
    </row>
    <row r="299" spans="3:17" s="849" customFormat="1" ht="15">
      <c r="C299" s="712"/>
      <c r="D299" s="713"/>
      <c r="E299" s="532"/>
      <c r="F299" s="532"/>
      <c r="G299" s="533"/>
      <c r="H299" s="534"/>
      <c r="I299" s="534"/>
      <c r="J299" s="535"/>
      <c r="K299" s="534"/>
      <c r="L299" s="534"/>
      <c r="M299" s="534"/>
      <c r="N299" s="534"/>
      <c r="O299" s="534"/>
      <c r="P299" s="535"/>
      <c r="Q299" s="534"/>
    </row>
    <row r="300" spans="3:17" s="849" customFormat="1" ht="15">
      <c r="C300" s="712"/>
      <c r="D300" s="713"/>
      <c r="E300" s="532"/>
      <c r="F300" s="532"/>
      <c r="G300" s="533"/>
      <c r="H300" s="534"/>
      <c r="I300" s="534"/>
      <c r="J300" s="535"/>
      <c r="K300" s="534"/>
      <c r="L300" s="534"/>
      <c r="M300" s="534"/>
      <c r="N300" s="534"/>
      <c r="O300" s="534"/>
      <c r="P300" s="535"/>
      <c r="Q300" s="534"/>
    </row>
    <row r="301" spans="3:17" s="849" customFormat="1" ht="15">
      <c r="C301" s="712"/>
      <c r="D301" s="713"/>
      <c r="E301" s="532"/>
      <c r="F301" s="532"/>
      <c r="G301" s="533"/>
      <c r="H301" s="534"/>
      <c r="I301" s="534"/>
      <c r="J301" s="535"/>
      <c r="K301" s="534"/>
      <c r="L301" s="534"/>
      <c r="M301" s="534"/>
      <c r="N301" s="534"/>
      <c r="O301" s="534"/>
      <c r="P301" s="535"/>
      <c r="Q301" s="534"/>
    </row>
    <row r="302" spans="3:17" s="849" customFormat="1" ht="15">
      <c r="C302" s="712"/>
      <c r="D302" s="713"/>
      <c r="E302" s="532"/>
      <c r="F302" s="532"/>
      <c r="G302" s="533"/>
      <c r="H302" s="534"/>
      <c r="I302" s="534"/>
      <c r="J302" s="535"/>
      <c r="K302" s="534"/>
      <c r="L302" s="534"/>
      <c r="M302" s="534"/>
      <c r="N302" s="534"/>
      <c r="O302" s="534"/>
      <c r="P302" s="535"/>
      <c r="Q302" s="534"/>
    </row>
    <row r="303" spans="3:17" s="849" customFormat="1" ht="15">
      <c r="C303" s="712"/>
      <c r="D303" s="713"/>
      <c r="E303" s="532"/>
      <c r="F303" s="532"/>
      <c r="G303" s="533"/>
      <c r="H303" s="534"/>
      <c r="I303" s="534"/>
      <c r="J303" s="535"/>
      <c r="K303" s="534"/>
      <c r="L303" s="534"/>
      <c r="M303" s="534"/>
      <c r="N303" s="534"/>
      <c r="O303" s="534"/>
      <c r="P303" s="535"/>
      <c r="Q303" s="534"/>
    </row>
    <row r="304" spans="3:17" s="849" customFormat="1" ht="15">
      <c r="C304" s="712"/>
      <c r="D304" s="713"/>
      <c r="E304" s="532"/>
      <c r="F304" s="532"/>
      <c r="G304" s="533"/>
      <c r="H304" s="534"/>
      <c r="I304" s="534"/>
      <c r="J304" s="535"/>
      <c r="K304" s="534"/>
      <c r="L304" s="534"/>
      <c r="M304" s="534"/>
      <c r="N304" s="534"/>
      <c r="O304" s="534"/>
      <c r="P304" s="535"/>
      <c r="Q304" s="534"/>
    </row>
    <row r="305" spans="3:17" s="849" customFormat="1" ht="15">
      <c r="C305" s="712"/>
      <c r="D305" s="713"/>
      <c r="E305" s="532"/>
      <c r="F305" s="532"/>
      <c r="G305" s="533"/>
      <c r="H305" s="534"/>
      <c r="I305" s="534"/>
      <c r="J305" s="535"/>
      <c r="K305" s="534"/>
      <c r="L305" s="534"/>
      <c r="M305" s="534"/>
      <c r="N305" s="534"/>
      <c r="O305" s="534"/>
      <c r="P305" s="535"/>
      <c r="Q305" s="534"/>
    </row>
    <row r="306" spans="3:17" s="849" customFormat="1" ht="15">
      <c r="C306" s="712"/>
      <c r="D306" s="713"/>
      <c r="E306" s="532"/>
      <c r="F306" s="532"/>
      <c r="G306" s="533"/>
      <c r="H306" s="534"/>
      <c r="I306" s="534"/>
      <c r="J306" s="535"/>
      <c r="K306" s="534"/>
      <c r="L306" s="534"/>
      <c r="M306" s="534"/>
      <c r="N306" s="534"/>
      <c r="O306" s="534"/>
      <c r="P306" s="535"/>
      <c r="Q306" s="534"/>
    </row>
    <row r="307" spans="3:17" s="849" customFormat="1" ht="15">
      <c r="C307" s="712"/>
      <c r="D307" s="713"/>
      <c r="E307" s="532"/>
      <c r="F307" s="532"/>
      <c r="G307" s="533"/>
      <c r="H307" s="534"/>
      <c r="I307" s="534"/>
      <c r="J307" s="535"/>
      <c r="K307" s="534"/>
      <c r="L307" s="534"/>
      <c r="M307" s="534"/>
      <c r="N307" s="534"/>
      <c r="O307" s="534"/>
      <c r="P307" s="535"/>
      <c r="Q307" s="534"/>
    </row>
    <row r="308" spans="3:17" s="849" customFormat="1" ht="15">
      <c r="C308" s="712"/>
      <c r="D308" s="713"/>
      <c r="E308" s="532"/>
      <c r="F308" s="532"/>
      <c r="G308" s="533"/>
      <c r="H308" s="534"/>
      <c r="I308" s="534"/>
      <c r="J308" s="535"/>
      <c r="K308" s="534"/>
      <c r="L308" s="534"/>
      <c r="M308" s="534"/>
      <c r="N308" s="534"/>
      <c r="O308" s="534"/>
      <c r="P308" s="535"/>
      <c r="Q308" s="534"/>
    </row>
    <row r="309" spans="3:17" s="849" customFormat="1" ht="15">
      <c r="C309" s="712"/>
      <c r="D309" s="713"/>
      <c r="E309" s="532"/>
      <c r="F309" s="532"/>
      <c r="G309" s="533"/>
      <c r="H309" s="534"/>
      <c r="I309" s="534"/>
      <c r="J309" s="535"/>
      <c r="K309" s="534"/>
      <c r="L309" s="534"/>
      <c r="M309" s="534"/>
      <c r="N309" s="534"/>
      <c r="O309" s="534"/>
      <c r="P309" s="535"/>
      <c r="Q309" s="534"/>
    </row>
    <row r="310" spans="3:17" s="849" customFormat="1" ht="15">
      <c r="C310" s="712"/>
      <c r="D310" s="713"/>
      <c r="E310" s="532"/>
      <c r="F310" s="532"/>
      <c r="G310" s="533"/>
      <c r="H310" s="534"/>
      <c r="I310" s="534"/>
      <c r="J310" s="535"/>
      <c r="K310" s="534"/>
      <c r="L310" s="534"/>
      <c r="M310" s="534"/>
      <c r="N310" s="534"/>
      <c r="O310" s="534"/>
      <c r="P310" s="535"/>
      <c r="Q310" s="534"/>
    </row>
    <row r="311" spans="3:17" s="849" customFormat="1" ht="15">
      <c r="C311" s="712"/>
      <c r="D311" s="713"/>
      <c r="E311" s="532"/>
      <c r="F311" s="532"/>
      <c r="G311" s="533"/>
      <c r="H311" s="534"/>
      <c r="I311" s="534"/>
      <c r="J311" s="535"/>
      <c r="K311" s="534"/>
      <c r="L311" s="534"/>
      <c r="M311" s="534"/>
      <c r="N311" s="534"/>
      <c r="O311" s="534"/>
      <c r="P311" s="535"/>
      <c r="Q311" s="534"/>
    </row>
    <row r="312" spans="3:17" s="849" customFormat="1" ht="15">
      <c r="C312" s="712"/>
      <c r="D312" s="713"/>
      <c r="E312" s="532"/>
      <c r="F312" s="532"/>
      <c r="G312" s="533"/>
      <c r="H312" s="534"/>
      <c r="I312" s="534"/>
      <c r="J312" s="535"/>
      <c r="K312" s="534"/>
      <c r="L312" s="534"/>
      <c r="M312" s="534"/>
      <c r="N312" s="534"/>
      <c r="O312" s="534"/>
      <c r="P312" s="535"/>
      <c r="Q312" s="534"/>
    </row>
    <row r="313" spans="3:17" s="849" customFormat="1" ht="15">
      <c r="C313" s="712"/>
      <c r="D313" s="713"/>
      <c r="E313" s="532"/>
      <c r="F313" s="532"/>
      <c r="G313" s="533"/>
      <c r="H313" s="534"/>
      <c r="I313" s="534"/>
      <c r="J313" s="535"/>
      <c r="K313" s="534"/>
      <c r="L313" s="534"/>
      <c r="M313" s="534"/>
      <c r="N313" s="534"/>
      <c r="O313" s="534"/>
      <c r="P313" s="535"/>
      <c r="Q313" s="534"/>
    </row>
    <row r="314" spans="3:17" s="849" customFormat="1" ht="15">
      <c r="C314" s="712"/>
      <c r="D314" s="713"/>
      <c r="E314" s="532"/>
      <c r="F314" s="532"/>
      <c r="G314" s="533"/>
      <c r="H314" s="534"/>
      <c r="I314" s="534"/>
      <c r="J314" s="535"/>
      <c r="K314" s="534"/>
      <c r="L314" s="534"/>
      <c r="M314" s="534"/>
      <c r="N314" s="534"/>
      <c r="O314" s="534"/>
      <c r="P314" s="535"/>
      <c r="Q314" s="534"/>
    </row>
    <row r="315" spans="3:17" s="849" customFormat="1" ht="15">
      <c r="C315" s="712"/>
      <c r="D315" s="713"/>
      <c r="E315" s="532"/>
      <c r="F315" s="532"/>
      <c r="G315" s="533"/>
      <c r="H315" s="534"/>
      <c r="I315" s="534"/>
      <c r="J315" s="535"/>
      <c r="K315" s="534"/>
      <c r="L315" s="534"/>
      <c r="M315" s="534"/>
      <c r="N315" s="534"/>
      <c r="O315" s="534"/>
      <c r="P315" s="535"/>
      <c r="Q315" s="534"/>
    </row>
    <row r="316" spans="3:17" s="849" customFormat="1" ht="15">
      <c r="C316" s="712"/>
      <c r="D316" s="713"/>
      <c r="E316" s="532"/>
      <c r="F316" s="532"/>
      <c r="G316" s="533"/>
      <c r="H316" s="534"/>
      <c r="I316" s="534"/>
      <c r="J316" s="535"/>
      <c r="K316" s="534"/>
      <c r="L316" s="534"/>
      <c r="M316" s="534"/>
      <c r="N316" s="534"/>
      <c r="O316" s="534"/>
      <c r="P316" s="535"/>
      <c r="Q316" s="534"/>
    </row>
    <row r="317" spans="3:17" s="849" customFormat="1" ht="15">
      <c r="C317" s="712"/>
      <c r="D317" s="713"/>
      <c r="E317" s="532"/>
      <c r="F317" s="532"/>
      <c r="G317" s="533"/>
      <c r="H317" s="534"/>
      <c r="I317" s="534"/>
      <c r="J317" s="535"/>
      <c r="K317" s="534"/>
      <c r="L317" s="534"/>
      <c r="M317" s="534"/>
      <c r="N317" s="534"/>
      <c r="O317" s="534"/>
      <c r="P317" s="535"/>
      <c r="Q317" s="534"/>
    </row>
    <row r="318" spans="3:17" s="849" customFormat="1" ht="15">
      <c r="C318" s="712"/>
      <c r="D318" s="713"/>
      <c r="E318" s="532"/>
      <c r="F318" s="532"/>
      <c r="G318" s="533"/>
      <c r="H318" s="534"/>
      <c r="I318" s="534"/>
      <c r="J318" s="535"/>
      <c r="K318" s="534"/>
      <c r="L318" s="534"/>
      <c r="M318" s="534"/>
      <c r="N318" s="534"/>
      <c r="O318" s="534"/>
      <c r="P318" s="535"/>
      <c r="Q318" s="534"/>
    </row>
    <row r="319" spans="3:17" s="849" customFormat="1" ht="15">
      <c r="C319" s="712"/>
      <c r="D319" s="713"/>
      <c r="E319" s="532"/>
      <c r="F319" s="532"/>
      <c r="G319" s="533"/>
      <c r="H319" s="534"/>
      <c r="I319" s="534"/>
      <c r="J319" s="535"/>
      <c r="K319" s="534"/>
      <c r="L319" s="534"/>
      <c r="M319" s="534"/>
      <c r="N319" s="534"/>
      <c r="O319" s="534"/>
      <c r="P319" s="535"/>
      <c r="Q319" s="534"/>
    </row>
    <row r="320" spans="3:17" s="849" customFormat="1" ht="15">
      <c r="C320" s="712"/>
      <c r="D320" s="713"/>
      <c r="E320" s="532"/>
      <c r="F320" s="532"/>
      <c r="G320" s="533"/>
      <c r="H320" s="534"/>
      <c r="I320" s="534"/>
      <c r="J320" s="535"/>
      <c r="K320" s="534"/>
      <c r="L320" s="534"/>
      <c r="M320" s="534"/>
      <c r="N320" s="534"/>
      <c r="O320" s="534"/>
      <c r="P320" s="535"/>
      <c r="Q320" s="534"/>
    </row>
    <row r="321" spans="3:17" s="849" customFormat="1" ht="15">
      <c r="C321" s="712"/>
      <c r="D321" s="713"/>
      <c r="E321" s="532"/>
      <c r="F321" s="532"/>
      <c r="G321" s="533"/>
      <c r="H321" s="534"/>
      <c r="I321" s="534"/>
      <c r="J321" s="535"/>
      <c r="K321" s="534"/>
      <c r="L321" s="534"/>
      <c r="M321" s="534"/>
      <c r="N321" s="534"/>
      <c r="O321" s="534"/>
      <c r="P321" s="535"/>
      <c r="Q321" s="534"/>
    </row>
    <row r="322" spans="3:17" s="849" customFormat="1" ht="15">
      <c r="C322" s="712"/>
      <c r="D322" s="713"/>
      <c r="E322" s="532"/>
      <c r="F322" s="532"/>
      <c r="G322" s="533"/>
      <c r="H322" s="534"/>
      <c r="I322" s="534"/>
      <c r="J322" s="535"/>
      <c r="K322" s="534"/>
      <c r="L322" s="534"/>
      <c r="M322" s="534"/>
      <c r="N322" s="534"/>
      <c r="O322" s="534"/>
      <c r="P322" s="535"/>
      <c r="Q322" s="534"/>
    </row>
    <row r="323" spans="3:17" s="849" customFormat="1" ht="15">
      <c r="C323" s="712"/>
      <c r="D323" s="713"/>
      <c r="E323" s="532"/>
      <c r="F323" s="532"/>
      <c r="G323" s="533"/>
      <c r="H323" s="534"/>
      <c r="I323" s="534"/>
      <c r="J323" s="535"/>
      <c r="K323" s="534"/>
      <c r="L323" s="534"/>
      <c r="M323" s="534"/>
      <c r="N323" s="534"/>
      <c r="O323" s="534"/>
      <c r="P323" s="535"/>
      <c r="Q323" s="534"/>
    </row>
    <row r="324" spans="3:17" s="849" customFormat="1" ht="15">
      <c r="C324" s="712"/>
      <c r="D324" s="713"/>
      <c r="E324" s="532"/>
      <c r="F324" s="532"/>
      <c r="G324" s="533"/>
      <c r="H324" s="534"/>
      <c r="I324" s="534"/>
      <c r="J324" s="535"/>
      <c r="K324" s="534"/>
      <c r="L324" s="534"/>
      <c r="M324" s="534"/>
      <c r="N324" s="534"/>
      <c r="O324" s="534"/>
      <c r="P324" s="535"/>
      <c r="Q324" s="534"/>
    </row>
    <row r="325" spans="3:17" s="849" customFormat="1" ht="15">
      <c r="C325" s="712"/>
      <c r="D325" s="713"/>
      <c r="E325" s="532"/>
      <c r="F325" s="532"/>
      <c r="G325" s="533"/>
      <c r="H325" s="534"/>
      <c r="I325" s="534"/>
      <c r="J325" s="535"/>
      <c r="K325" s="534"/>
      <c r="L325" s="534"/>
      <c r="M325" s="534"/>
      <c r="N325" s="534"/>
      <c r="O325" s="534"/>
      <c r="P325" s="535"/>
      <c r="Q325" s="534"/>
    </row>
    <row r="326" spans="3:17" s="849" customFormat="1" ht="15">
      <c r="C326" s="712"/>
      <c r="D326" s="713"/>
      <c r="E326" s="532"/>
      <c r="F326" s="532"/>
      <c r="G326" s="533"/>
      <c r="H326" s="534"/>
      <c r="I326" s="534"/>
      <c r="J326" s="535"/>
      <c r="K326" s="534"/>
      <c r="L326" s="534"/>
      <c r="M326" s="534"/>
      <c r="N326" s="534"/>
      <c r="O326" s="534"/>
      <c r="P326" s="535"/>
      <c r="Q326" s="534"/>
    </row>
    <row r="327" spans="3:17" s="849" customFormat="1" ht="15">
      <c r="C327" s="712"/>
      <c r="D327" s="713"/>
      <c r="E327" s="532"/>
      <c r="F327" s="532"/>
      <c r="G327" s="533"/>
      <c r="H327" s="534"/>
      <c r="I327" s="534"/>
      <c r="J327" s="535"/>
      <c r="K327" s="534"/>
      <c r="L327" s="534"/>
      <c r="M327" s="534"/>
      <c r="N327" s="534"/>
      <c r="O327" s="534"/>
      <c r="P327" s="535"/>
      <c r="Q327" s="534"/>
    </row>
    <row r="328" spans="3:17" s="849" customFormat="1" ht="15">
      <c r="C328" s="712"/>
      <c r="D328" s="713"/>
      <c r="E328" s="532"/>
      <c r="F328" s="532"/>
      <c r="G328" s="533"/>
      <c r="H328" s="534"/>
      <c r="I328" s="534"/>
      <c r="J328" s="535"/>
      <c r="K328" s="534"/>
      <c r="L328" s="534"/>
      <c r="M328" s="534"/>
      <c r="N328" s="534"/>
      <c r="O328" s="534"/>
      <c r="P328" s="535"/>
      <c r="Q328" s="534"/>
    </row>
    <row r="329" spans="3:17" s="849" customFormat="1" ht="15">
      <c r="C329" s="712"/>
      <c r="D329" s="713"/>
      <c r="E329" s="532"/>
      <c r="F329" s="532"/>
      <c r="G329" s="533"/>
      <c r="H329" s="534"/>
      <c r="I329" s="534"/>
      <c r="J329" s="535"/>
      <c r="K329" s="534"/>
      <c r="L329" s="534"/>
      <c r="M329" s="534"/>
      <c r="N329" s="534"/>
      <c r="O329" s="534"/>
      <c r="P329" s="535"/>
      <c r="Q329" s="534"/>
    </row>
    <row r="330" spans="3:17" s="849" customFormat="1" ht="15">
      <c r="C330" s="712"/>
      <c r="D330" s="713"/>
      <c r="E330" s="532"/>
      <c r="F330" s="532"/>
      <c r="G330" s="533"/>
      <c r="H330" s="534"/>
      <c r="I330" s="534"/>
      <c r="J330" s="535"/>
      <c r="K330" s="534"/>
      <c r="L330" s="534"/>
      <c r="M330" s="534"/>
      <c r="N330" s="534"/>
      <c r="O330" s="534"/>
      <c r="P330" s="535"/>
      <c r="Q330" s="534"/>
    </row>
    <row r="331" spans="3:17" s="849" customFormat="1" ht="15">
      <c r="C331" s="712"/>
      <c r="D331" s="713"/>
      <c r="E331" s="532"/>
      <c r="F331" s="532"/>
      <c r="G331" s="533"/>
      <c r="H331" s="534"/>
      <c r="I331" s="534"/>
      <c r="J331" s="535"/>
      <c r="K331" s="534"/>
      <c r="L331" s="534"/>
      <c r="M331" s="534"/>
      <c r="N331" s="534"/>
      <c r="O331" s="534"/>
      <c r="P331" s="535"/>
      <c r="Q331" s="534"/>
    </row>
    <row r="332" spans="3:17" s="849" customFormat="1" ht="15">
      <c r="C332" s="712"/>
      <c r="D332" s="713"/>
      <c r="E332" s="532"/>
      <c r="F332" s="532"/>
      <c r="G332" s="533"/>
      <c r="H332" s="534"/>
      <c r="I332" s="534"/>
      <c r="J332" s="535"/>
      <c r="K332" s="534"/>
      <c r="L332" s="534"/>
      <c r="M332" s="534"/>
      <c r="N332" s="534"/>
      <c r="O332" s="534"/>
      <c r="P332" s="535"/>
      <c r="Q332" s="534"/>
    </row>
    <row r="333" spans="3:17" s="849" customFormat="1" ht="15">
      <c r="C333" s="712"/>
      <c r="D333" s="713"/>
      <c r="E333" s="532"/>
      <c r="F333" s="532"/>
      <c r="G333" s="533"/>
      <c r="H333" s="534"/>
      <c r="I333" s="534"/>
      <c r="J333" s="535"/>
      <c r="K333" s="534"/>
      <c r="L333" s="534"/>
      <c r="M333" s="534"/>
      <c r="N333" s="534"/>
      <c r="O333" s="534"/>
      <c r="P333" s="535"/>
      <c r="Q333" s="534"/>
    </row>
    <row r="334" spans="3:17" s="849" customFormat="1" ht="15">
      <c r="C334" s="712"/>
      <c r="D334" s="713"/>
      <c r="E334" s="532"/>
      <c r="F334" s="532"/>
      <c r="G334" s="533"/>
      <c r="H334" s="534"/>
      <c r="I334" s="534"/>
      <c r="J334" s="535"/>
      <c r="K334" s="534"/>
      <c r="L334" s="534"/>
      <c r="M334" s="534"/>
      <c r="N334" s="534"/>
      <c r="O334" s="534"/>
      <c r="P334" s="535"/>
      <c r="Q334" s="534"/>
    </row>
    <row r="335" spans="3:17" s="849" customFormat="1" ht="15">
      <c r="C335" s="712"/>
      <c r="D335" s="713"/>
      <c r="E335" s="532"/>
      <c r="F335" s="532"/>
      <c r="G335" s="533"/>
      <c r="H335" s="534"/>
      <c r="I335" s="534"/>
      <c r="J335" s="535"/>
      <c r="K335" s="534"/>
      <c r="L335" s="534"/>
      <c r="M335" s="534"/>
      <c r="N335" s="534"/>
      <c r="O335" s="534"/>
      <c r="P335" s="535"/>
      <c r="Q335" s="534"/>
    </row>
    <row r="336" spans="3:17" s="849" customFormat="1" ht="15">
      <c r="C336" s="712"/>
      <c r="D336" s="713"/>
      <c r="E336" s="532"/>
      <c r="F336" s="532"/>
      <c r="G336" s="533"/>
      <c r="H336" s="534"/>
      <c r="I336" s="534"/>
      <c r="J336" s="535"/>
      <c r="K336" s="534"/>
      <c r="L336" s="534"/>
      <c r="M336" s="534"/>
      <c r="N336" s="534"/>
      <c r="O336" s="534"/>
      <c r="P336" s="535"/>
      <c r="Q336" s="534"/>
    </row>
    <row r="337" spans="3:17" s="849" customFormat="1" ht="15">
      <c r="C337" s="712"/>
      <c r="D337" s="713"/>
      <c r="E337" s="532"/>
      <c r="F337" s="532"/>
      <c r="G337" s="533"/>
      <c r="H337" s="534"/>
      <c r="I337" s="534"/>
      <c r="J337" s="535"/>
      <c r="K337" s="534"/>
      <c r="L337" s="534"/>
      <c r="M337" s="534"/>
      <c r="N337" s="534"/>
      <c r="O337" s="534"/>
      <c r="P337" s="535"/>
      <c r="Q337" s="534"/>
    </row>
    <row r="338" spans="3:17" s="849" customFormat="1" ht="15">
      <c r="C338" s="712"/>
      <c r="D338" s="713"/>
      <c r="E338" s="532"/>
      <c r="F338" s="532"/>
      <c r="G338" s="533"/>
      <c r="H338" s="534"/>
      <c r="I338" s="534"/>
      <c r="J338" s="535"/>
      <c r="K338" s="534"/>
      <c r="L338" s="534"/>
      <c r="M338" s="534"/>
      <c r="N338" s="534"/>
      <c r="O338" s="534"/>
      <c r="P338" s="535"/>
      <c r="Q338" s="534"/>
    </row>
    <row r="339" spans="3:17" s="849" customFormat="1" ht="15">
      <c r="C339" s="712"/>
      <c r="D339" s="713"/>
      <c r="E339" s="532"/>
      <c r="F339" s="532"/>
      <c r="G339" s="533"/>
      <c r="H339" s="534"/>
      <c r="I339" s="534"/>
      <c r="J339" s="535"/>
      <c r="K339" s="534"/>
      <c r="L339" s="534"/>
      <c r="M339" s="534"/>
      <c r="N339" s="534"/>
      <c r="O339" s="534"/>
      <c r="P339" s="535"/>
      <c r="Q339" s="534"/>
    </row>
    <row r="340" spans="3:17" s="849" customFormat="1" ht="15">
      <c r="C340" s="712"/>
      <c r="D340" s="713"/>
      <c r="E340" s="532"/>
      <c r="F340" s="532"/>
      <c r="G340" s="533"/>
      <c r="H340" s="534"/>
      <c r="I340" s="534"/>
      <c r="J340" s="535"/>
      <c r="K340" s="534"/>
      <c r="L340" s="534"/>
      <c r="M340" s="534"/>
      <c r="N340" s="534"/>
      <c r="O340" s="534"/>
      <c r="P340" s="535"/>
      <c r="Q340" s="534"/>
    </row>
    <row r="341" spans="3:17" s="849" customFormat="1" ht="15">
      <c r="C341" s="712"/>
      <c r="D341" s="713"/>
      <c r="E341" s="532"/>
      <c r="F341" s="532"/>
      <c r="G341" s="533"/>
      <c r="H341" s="534"/>
      <c r="I341" s="534"/>
      <c r="J341" s="535"/>
      <c r="K341" s="534"/>
      <c r="L341" s="534"/>
      <c r="M341" s="534"/>
      <c r="N341" s="534"/>
      <c r="O341" s="534"/>
      <c r="P341" s="535"/>
      <c r="Q341" s="534"/>
    </row>
    <row r="342" spans="3:17" s="849" customFormat="1" ht="15">
      <c r="C342" s="712"/>
      <c r="D342" s="713"/>
      <c r="E342" s="532"/>
      <c r="F342" s="532"/>
      <c r="G342" s="533"/>
      <c r="H342" s="534"/>
      <c r="I342" s="534"/>
      <c r="J342" s="535"/>
      <c r="K342" s="534"/>
      <c r="L342" s="534"/>
      <c r="M342" s="534"/>
      <c r="N342" s="534"/>
      <c r="O342" s="534"/>
      <c r="P342" s="535"/>
      <c r="Q342" s="534"/>
    </row>
    <row r="343" spans="3:17" s="849" customFormat="1" ht="15">
      <c r="C343" s="712"/>
      <c r="D343" s="713"/>
      <c r="E343" s="532"/>
      <c r="F343" s="532"/>
      <c r="G343" s="533"/>
      <c r="H343" s="534"/>
      <c r="I343" s="534"/>
      <c r="J343" s="535"/>
      <c r="K343" s="534"/>
      <c r="L343" s="534"/>
      <c r="M343" s="534"/>
      <c r="N343" s="534"/>
      <c r="O343" s="534"/>
      <c r="P343" s="535"/>
      <c r="Q343" s="534"/>
    </row>
    <row r="344" spans="3:17" s="849" customFormat="1" ht="15">
      <c r="C344" s="712"/>
      <c r="D344" s="713"/>
      <c r="E344" s="532"/>
      <c r="F344" s="532"/>
      <c r="G344" s="533"/>
      <c r="H344" s="534"/>
      <c r="I344" s="534"/>
      <c r="J344" s="535"/>
      <c r="K344" s="534"/>
      <c r="L344" s="534"/>
      <c r="M344" s="534"/>
      <c r="N344" s="534"/>
      <c r="O344" s="534"/>
      <c r="P344" s="535"/>
      <c r="Q344" s="534"/>
    </row>
    <row r="345" spans="3:17" s="849" customFormat="1" ht="15">
      <c r="C345" s="712"/>
      <c r="D345" s="713"/>
      <c r="E345" s="532"/>
      <c r="F345" s="532"/>
      <c r="G345" s="533"/>
      <c r="H345" s="534"/>
      <c r="I345" s="534"/>
      <c r="J345" s="535"/>
      <c r="K345" s="534"/>
      <c r="L345" s="534"/>
      <c r="M345" s="534"/>
      <c r="N345" s="534"/>
      <c r="O345" s="534"/>
      <c r="P345" s="535"/>
      <c r="Q345" s="534"/>
    </row>
    <row r="346" spans="3:17" s="849" customFormat="1" ht="15">
      <c r="C346" s="712"/>
      <c r="D346" s="713"/>
      <c r="E346" s="532"/>
      <c r="F346" s="532"/>
      <c r="G346" s="533"/>
      <c r="H346" s="534"/>
      <c r="I346" s="534"/>
      <c r="J346" s="535"/>
      <c r="K346" s="534"/>
      <c r="L346" s="534"/>
      <c r="M346" s="534"/>
      <c r="N346" s="534"/>
      <c r="O346" s="534"/>
      <c r="P346" s="535"/>
      <c r="Q346" s="534"/>
    </row>
    <row r="347" spans="3:17" s="849" customFormat="1" ht="15">
      <c r="C347" s="712"/>
      <c r="D347" s="713"/>
      <c r="E347" s="532"/>
      <c r="F347" s="532"/>
      <c r="G347" s="533"/>
      <c r="H347" s="534"/>
      <c r="I347" s="534"/>
      <c r="J347" s="535"/>
      <c r="K347" s="534"/>
      <c r="L347" s="534"/>
      <c r="M347" s="534"/>
      <c r="N347" s="534"/>
      <c r="O347" s="534"/>
      <c r="P347" s="535"/>
      <c r="Q347" s="534"/>
    </row>
    <row r="348" spans="3:17" s="849" customFormat="1" ht="15">
      <c r="C348" s="712"/>
      <c r="D348" s="713"/>
      <c r="E348" s="532"/>
      <c r="F348" s="532"/>
      <c r="G348" s="533"/>
      <c r="H348" s="534"/>
      <c r="I348" s="534"/>
      <c r="J348" s="535"/>
      <c r="K348" s="534"/>
      <c r="L348" s="534"/>
      <c r="M348" s="534"/>
      <c r="N348" s="534"/>
      <c r="O348" s="534"/>
      <c r="P348" s="535"/>
      <c r="Q348" s="534"/>
    </row>
    <row r="349" spans="3:17" s="849" customFormat="1" ht="15">
      <c r="C349" s="712"/>
      <c r="D349" s="713"/>
      <c r="E349" s="532"/>
      <c r="F349" s="532"/>
      <c r="G349" s="533"/>
      <c r="H349" s="534"/>
      <c r="I349" s="534"/>
      <c r="J349" s="535"/>
      <c r="K349" s="534"/>
      <c r="L349" s="534"/>
      <c r="M349" s="534"/>
      <c r="N349" s="534"/>
      <c r="O349" s="534"/>
      <c r="P349" s="535"/>
      <c r="Q349" s="534"/>
    </row>
    <row r="350" spans="3:17" s="849" customFormat="1" ht="15">
      <c r="C350" s="712"/>
      <c r="D350" s="713"/>
      <c r="E350" s="532"/>
      <c r="F350" s="532"/>
      <c r="G350" s="533"/>
      <c r="H350" s="534"/>
      <c r="I350" s="534"/>
      <c r="J350" s="535"/>
      <c r="K350" s="534"/>
      <c r="L350" s="534"/>
      <c r="M350" s="534"/>
      <c r="N350" s="534"/>
      <c r="O350" s="534"/>
      <c r="P350" s="535"/>
      <c r="Q350" s="534"/>
    </row>
    <row r="351" spans="3:17" s="849" customFormat="1" ht="15">
      <c r="C351" s="712"/>
      <c r="D351" s="713"/>
      <c r="E351" s="532"/>
      <c r="F351" s="532"/>
      <c r="G351" s="533"/>
      <c r="H351" s="534"/>
      <c r="I351" s="534"/>
      <c r="J351" s="535"/>
      <c r="K351" s="534"/>
      <c r="L351" s="534"/>
      <c r="M351" s="534"/>
      <c r="N351" s="534"/>
      <c r="O351" s="534"/>
      <c r="P351" s="535"/>
      <c r="Q351" s="534"/>
    </row>
    <row r="352" spans="3:17" s="849" customFormat="1" ht="15">
      <c r="C352" s="712"/>
      <c r="D352" s="713"/>
      <c r="E352" s="532"/>
      <c r="F352" s="532"/>
      <c r="G352" s="533"/>
      <c r="H352" s="534"/>
      <c r="I352" s="534"/>
      <c r="J352" s="535"/>
      <c r="K352" s="534"/>
      <c r="L352" s="534"/>
      <c r="M352" s="534"/>
      <c r="N352" s="534"/>
      <c r="O352" s="534"/>
      <c r="P352" s="535"/>
      <c r="Q352" s="534"/>
    </row>
    <row r="353" spans="3:17" s="849" customFormat="1" ht="15">
      <c r="C353" s="712"/>
      <c r="D353" s="713"/>
      <c r="E353" s="532"/>
      <c r="F353" s="532"/>
      <c r="G353" s="533"/>
      <c r="H353" s="534"/>
      <c r="I353" s="534"/>
      <c r="J353" s="535"/>
      <c r="K353" s="534"/>
      <c r="L353" s="534"/>
      <c r="M353" s="534"/>
      <c r="N353" s="534"/>
      <c r="O353" s="534"/>
      <c r="P353" s="535"/>
      <c r="Q353" s="534"/>
    </row>
    <row r="354" spans="3:17" s="849" customFormat="1" ht="15">
      <c r="C354" s="712"/>
      <c r="D354" s="713"/>
      <c r="E354" s="532"/>
      <c r="F354" s="532"/>
      <c r="G354" s="533"/>
      <c r="H354" s="534"/>
      <c r="I354" s="534"/>
      <c r="J354" s="535"/>
      <c r="K354" s="534"/>
      <c r="L354" s="534"/>
      <c r="M354" s="534"/>
      <c r="N354" s="534"/>
      <c r="O354" s="534"/>
      <c r="P354" s="535"/>
      <c r="Q354" s="534"/>
    </row>
    <row r="355" spans="3:17" s="849" customFormat="1" ht="15">
      <c r="C355" s="712"/>
      <c r="D355" s="713"/>
      <c r="E355" s="532"/>
      <c r="F355" s="532"/>
      <c r="G355" s="533"/>
      <c r="H355" s="534"/>
      <c r="I355" s="534"/>
      <c r="J355" s="535"/>
      <c r="K355" s="534"/>
      <c r="L355" s="534"/>
      <c r="M355" s="534"/>
      <c r="N355" s="534"/>
      <c r="O355" s="534"/>
      <c r="P355" s="535"/>
      <c r="Q355" s="534"/>
    </row>
    <row r="356" spans="3:17" s="849" customFormat="1" ht="15">
      <c r="C356" s="712"/>
      <c r="D356" s="713"/>
      <c r="E356" s="532"/>
      <c r="F356" s="532"/>
      <c r="G356" s="533"/>
      <c r="H356" s="534"/>
      <c r="I356" s="534"/>
      <c r="J356" s="535"/>
      <c r="K356" s="534"/>
      <c r="L356" s="534"/>
      <c r="M356" s="534"/>
      <c r="N356" s="534"/>
      <c r="O356" s="534"/>
      <c r="P356" s="535"/>
      <c r="Q356" s="534"/>
    </row>
    <row r="357" spans="3:17" s="849" customFormat="1" ht="15">
      <c r="C357" s="712"/>
      <c r="D357" s="713"/>
      <c r="E357" s="532"/>
      <c r="F357" s="532"/>
      <c r="G357" s="533"/>
      <c r="H357" s="534"/>
      <c r="I357" s="534"/>
      <c r="J357" s="535"/>
      <c r="K357" s="534"/>
      <c r="L357" s="534"/>
      <c r="M357" s="534"/>
      <c r="N357" s="534"/>
      <c r="O357" s="534"/>
      <c r="P357" s="535"/>
      <c r="Q357" s="534"/>
    </row>
    <row r="358" spans="3:17" s="849" customFormat="1" ht="15">
      <c r="C358" s="712"/>
      <c r="D358" s="713"/>
      <c r="E358" s="532"/>
      <c r="F358" s="532"/>
      <c r="G358" s="533"/>
      <c r="H358" s="534"/>
      <c r="I358" s="534"/>
      <c r="J358" s="535"/>
      <c r="K358" s="534"/>
      <c r="L358" s="534"/>
      <c r="M358" s="534"/>
      <c r="N358" s="534"/>
      <c r="O358" s="534"/>
      <c r="P358" s="535"/>
      <c r="Q358" s="534"/>
    </row>
    <row r="359" spans="3:17" s="849" customFormat="1" ht="15">
      <c r="C359" s="712"/>
      <c r="D359" s="713"/>
      <c r="E359" s="532"/>
      <c r="F359" s="532"/>
      <c r="G359" s="533"/>
      <c r="H359" s="534"/>
      <c r="I359" s="534"/>
      <c r="J359" s="535"/>
      <c r="K359" s="534"/>
      <c r="L359" s="534"/>
      <c r="M359" s="534"/>
      <c r="N359" s="534"/>
      <c r="O359" s="534"/>
      <c r="P359" s="535"/>
      <c r="Q359" s="534"/>
    </row>
    <row r="360" spans="3:17" s="849" customFormat="1" ht="15">
      <c r="C360" s="712"/>
      <c r="D360" s="713"/>
      <c r="E360" s="532"/>
      <c r="F360" s="532"/>
      <c r="G360" s="533"/>
      <c r="H360" s="534"/>
      <c r="I360" s="534"/>
      <c r="J360" s="535"/>
      <c r="K360" s="534"/>
      <c r="L360" s="534"/>
      <c r="M360" s="534"/>
      <c r="N360" s="534"/>
      <c r="O360" s="534"/>
      <c r="P360" s="535"/>
      <c r="Q360" s="534"/>
    </row>
    <row r="361" spans="3:17" s="849" customFormat="1" ht="15">
      <c r="C361" s="712"/>
      <c r="D361" s="713"/>
      <c r="E361" s="532"/>
      <c r="F361" s="532"/>
      <c r="G361" s="533"/>
      <c r="H361" s="534"/>
      <c r="I361" s="534"/>
      <c r="J361" s="535"/>
      <c r="K361" s="534"/>
      <c r="L361" s="534"/>
      <c r="M361" s="534"/>
      <c r="N361" s="534"/>
      <c r="O361" s="534"/>
      <c r="P361" s="535"/>
      <c r="Q361" s="534"/>
    </row>
    <row r="362" spans="3:17" s="849" customFormat="1" ht="15">
      <c r="C362" s="712"/>
      <c r="D362" s="713"/>
      <c r="E362" s="532"/>
      <c r="F362" s="532"/>
      <c r="G362" s="533"/>
      <c r="H362" s="534"/>
      <c r="I362" s="534"/>
      <c r="J362" s="535"/>
      <c r="K362" s="534"/>
      <c r="L362" s="534"/>
      <c r="M362" s="534"/>
      <c r="N362" s="534"/>
      <c r="O362" s="534"/>
      <c r="P362" s="535"/>
      <c r="Q362" s="534"/>
    </row>
    <row r="363" spans="3:17" s="849" customFormat="1" ht="15">
      <c r="C363" s="712"/>
      <c r="D363" s="713"/>
      <c r="E363" s="532"/>
      <c r="F363" s="532"/>
      <c r="G363" s="533"/>
      <c r="H363" s="534"/>
      <c r="I363" s="534"/>
      <c r="J363" s="535"/>
      <c r="K363" s="534"/>
      <c r="L363" s="534"/>
      <c r="M363" s="534"/>
      <c r="N363" s="534"/>
      <c r="O363" s="534"/>
      <c r="P363" s="535"/>
      <c r="Q363" s="534"/>
    </row>
    <row r="364" spans="3:17" s="849" customFormat="1" ht="15">
      <c r="C364" s="712"/>
      <c r="D364" s="713"/>
      <c r="E364" s="532"/>
      <c r="F364" s="532"/>
      <c r="G364" s="533"/>
      <c r="H364" s="534"/>
      <c r="I364" s="534"/>
      <c r="J364" s="535"/>
      <c r="K364" s="534"/>
      <c r="L364" s="534"/>
      <c r="M364" s="534"/>
      <c r="N364" s="534"/>
      <c r="O364" s="534"/>
      <c r="P364" s="535"/>
      <c r="Q364" s="534"/>
    </row>
    <row r="365" spans="3:17" s="849" customFormat="1" ht="15">
      <c r="C365" s="712"/>
      <c r="D365" s="713"/>
      <c r="E365" s="532"/>
      <c r="F365" s="532"/>
      <c r="G365" s="533"/>
      <c r="H365" s="534"/>
      <c r="I365" s="534"/>
      <c r="J365" s="535"/>
      <c r="K365" s="534"/>
      <c r="L365" s="534"/>
      <c r="M365" s="534"/>
      <c r="N365" s="534"/>
      <c r="O365" s="534"/>
      <c r="P365" s="535"/>
      <c r="Q365" s="534"/>
    </row>
    <row r="366" spans="3:17" s="849" customFormat="1" ht="15">
      <c r="C366" s="712"/>
      <c r="D366" s="713"/>
      <c r="E366" s="532"/>
      <c r="F366" s="532"/>
      <c r="G366" s="533"/>
      <c r="H366" s="534"/>
      <c r="I366" s="534"/>
      <c r="J366" s="535"/>
      <c r="K366" s="534"/>
      <c r="L366" s="534"/>
      <c r="M366" s="534"/>
      <c r="N366" s="534"/>
      <c r="O366" s="534"/>
      <c r="P366" s="535"/>
      <c r="Q366" s="534"/>
    </row>
    <row r="367" spans="3:17" s="849" customFormat="1" ht="15">
      <c r="C367" s="712"/>
      <c r="D367" s="713"/>
      <c r="E367" s="532"/>
      <c r="F367" s="532"/>
      <c r="G367" s="533"/>
      <c r="H367" s="534"/>
      <c r="I367" s="534"/>
      <c r="J367" s="535"/>
      <c r="K367" s="534"/>
      <c r="L367" s="534"/>
      <c r="M367" s="534"/>
      <c r="N367" s="534"/>
      <c r="O367" s="534"/>
      <c r="P367" s="535"/>
      <c r="Q367" s="534"/>
    </row>
    <row r="368" spans="3:17" s="849" customFormat="1" ht="15">
      <c r="C368" s="712"/>
      <c r="D368" s="713"/>
      <c r="E368" s="532"/>
      <c r="F368" s="532"/>
      <c r="G368" s="533"/>
      <c r="H368" s="534"/>
      <c r="I368" s="534"/>
      <c r="J368" s="535"/>
      <c r="K368" s="534"/>
      <c r="L368" s="534"/>
      <c r="M368" s="534"/>
      <c r="N368" s="534"/>
      <c r="O368" s="534"/>
      <c r="P368" s="535"/>
      <c r="Q368" s="534"/>
    </row>
    <row r="369" spans="1:37">
      <c r="C369" s="712"/>
      <c r="G369" s="533"/>
      <c r="H369" s="534"/>
      <c r="I369" s="534"/>
      <c r="J369" s="535"/>
      <c r="K369" s="534"/>
      <c r="L369" s="534"/>
      <c r="M369" s="534"/>
      <c r="N369" s="534"/>
      <c r="O369" s="534"/>
      <c r="P369" s="535"/>
      <c r="Q369" s="534"/>
    </row>
    <row r="370" spans="1:37">
      <c r="C370" s="712"/>
      <c r="G370" s="533"/>
      <c r="H370" s="534"/>
      <c r="I370" s="534"/>
      <c r="J370" s="535"/>
      <c r="K370" s="534"/>
      <c r="L370" s="534"/>
      <c r="M370" s="534"/>
      <c r="N370" s="534"/>
      <c r="O370" s="534"/>
      <c r="P370" s="535"/>
      <c r="Q370" s="534"/>
    </row>
    <row r="371" spans="1:37">
      <c r="C371" s="712"/>
      <c r="G371" s="533"/>
      <c r="H371" s="534"/>
      <c r="I371" s="534"/>
      <c r="J371" s="535"/>
      <c r="K371" s="534"/>
      <c r="L371" s="534"/>
      <c r="M371" s="534"/>
      <c r="N371" s="534"/>
      <c r="O371" s="534"/>
      <c r="P371" s="535"/>
      <c r="Q371" s="534"/>
    </row>
    <row r="372" spans="1:37">
      <c r="C372" s="712"/>
      <c r="G372" s="533"/>
      <c r="H372" s="534"/>
      <c r="I372" s="534"/>
      <c r="J372" s="535"/>
      <c r="K372" s="534"/>
      <c r="L372" s="534"/>
      <c r="M372" s="534"/>
      <c r="N372" s="534"/>
      <c r="O372" s="534"/>
      <c r="P372" s="535"/>
      <c r="Q372" s="534"/>
    </row>
    <row r="373" spans="1:37">
      <c r="C373" s="712"/>
      <c r="G373" s="533"/>
      <c r="H373" s="534"/>
      <c r="I373" s="534"/>
      <c r="J373" s="535"/>
      <c r="K373" s="534"/>
      <c r="L373" s="534"/>
      <c r="M373" s="534"/>
      <c r="N373" s="534"/>
      <c r="O373" s="534"/>
      <c r="P373" s="535"/>
      <c r="Q373" s="534"/>
    </row>
    <row r="374" spans="1:37">
      <c r="C374" s="712"/>
      <c r="G374" s="533"/>
      <c r="H374" s="534"/>
      <c r="I374" s="534"/>
      <c r="J374" s="535"/>
      <c r="K374" s="534"/>
      <c r="L374" s="534"/>
      <c r="M374" s="534"/>
      <c r="N374" s="534"/>
      <c r="O374" s="534"/>
      <c r="P374" s="535"/>
      <c r="Q374" s="534"/>
    </row>
    <row r="375" spans="1:37">
      <c r="C375" s="712"/>
      <c r="G375" s="533"/>
      <c r="H375" s="534"/>
      <c r="I375" s="534"/>
      <c r="J375" s="535"/>
      <c r="K375" s="534"/>
      <c r="L375" s="534"/>
      <c r="M375" s="534"/>
      <c r="N375" s="534"/>
      <c r="O375" s="534"/>
      <c r="P375" s="535"/>
      <c r="Q375" s="534"/>
    </row>
    <row r="376" spans="1:37">
      <c r="C376" s="712"/>
      <c r="G376" s="533"/>
      <c r="H376" s="534"/>
      <c r="I376" s="534"/>
      <c r="J376" s="535"/>
      <c r="K376" s="534"/>
      <c r="L376" s="534"/>
      <c r="M376" s="534"/>
      <c r="N376" s="534"/>
      <c r="O376" s="534"/>
      <c r="P376" s="535"/>
      <c r="Q376" s="534"/>
    </row>
    <row r="377" spans="1:37">
      <c r="C377" s="712"/>
      <c r="G377" s="533"/>
      <c r="H377" s="534"/>
      <c r="I377" s="534"/>
      <c r="J377" s="535"/>
      <c r="K377" s="534"/>
      <c r="L377" s="534"/>
      <c r="M377" s="534"/>
      <c r="N377" s="534"/>
      <c r="O377" s="534"/>
      <c r="P377" s="535"/>
      <c r="Q377" s="534"/>
    </row>
    <row r="378" spans="1:37">
      <c r="C378" s="712"/>
      <c r="G378" s="533"/>
      <c r="H378" s="534"/>
      <c r="I378" s="534"/>
      <c r="J378" s="535"/>
      <c r="K378" s="534"/>
      <c r="L378" s="534"/>
      <c r="M378" s="534"/>
      <c r="N378" s="534"/>
      <c r="O378" s="534"/>
      <c r="P378" s="535"/>
      <c r="Q378" s="534"/>
    </row>
    <row r="379" spans="1:37">
      <c r="C379" s="712"/>
      <c r="G379" s="533"/>
      <c r="H379" s="534"/>
      <c r="I379" s="534"/>
      <c r="J379" s="535"/>
      <c r="K379" s="534"/>
      <c r="L379" s="534"/>
      <c r="M379" s="534"/>
      <c r="N379" s="534"/>
      <c r="O379" s="534"/>
      <c r="P379" s="535"/>
      <c r="Q379" s="534"/>
    </row>
    <row r="380" spans="1:37">
      <c r="C380" s="712"/>
      <c r="G380" s="533"/>
      <c r="H380" s="534"/>
      <c r="I380" s="534"/>
      <c r="J380" s="535"/>
      <c r="K380" s="534"/>
      <c r="L380" s="534"/>
      <c r="M380" s="534"/>
      <c r="N380" s="534"/>
      <c r="O380" s="534"/>
      <c r="P380" s="535"/>
      <c r="Q380" s="534"/>
    </row>
    <row r="381" spans="1:37">
      <c r="C381" s="712"/>
      <c r="G381" s="533"/>
      <c r="H381" s="534"/>
      <c r="I381" s="534"/>
      <c r="J381" s="535"/>
      <c r="K381" s="534"/>
      <c r="L381" s="534"/>
      <c r="M381" s="534"/>
      <c r="N381" s="534"/>
      <c r="O381" s="534"/>
      <c r="P381" s="535"/>
      <c r="Q381" s="534"/>
    </row>
    <row r="382" spans="1:37">
      <c r="C382" s="712"/>
      <c r="G382" s="533"/>
      <c r="H382" s="534"/>
      <c r="I382" s="534"/>
      <c r="J382" s="535"/>
      <c r="K382" s="534"/>
      <c r="L382" s="534"/>
      <c r="M382" s="534"/>
      <c r="N382" s="534"/>
      <c r="O382" s="534"/>
      <c r="P382" s="535"/>
      <c r="Q382" s="534"/>
    </row>
    <row r="383" spans="1:37">
      <c r="C383" s="712"/>
      <c r="G383" s="533"/>
      <c r="H383" s="534"/>
      <c r="I383" s="534"/>
      <c r="J383" s="535"/>
      <c r="K383" s="534"/>
      <c r="L383" s="534"/>
      <c r="M383" s="534"/>
      <c r="N383" s="534"/>
      <c r="O383" s="534"/>
      <c r="P383" s="535"/>
      <c r="Q383" s="534"/>
    </row>
    <row r="384" spans="1:37" s="854" customFormat="1">
      <c r="A384" s="710"/>
      <c r="B384" s="711"/>
      <c r="C384" s="712"/>
      <c r="D384" s="713"/>
      <c r="E384" s="532"/>
      <c r="F384" s="532"/>
      <c r="G384" s="533"/>
      <c r="H384" s="534"/>
      <c r="I384" s="534"/>
      <c r="J384" s="535"/>
      <c r="K384" s="534"/>
      <c r="L384" s="534"/>
      <c r="M384" s="534"/>
      <c r="N384" s="534"/>
      <c r="O384" s="534"/>
      <c r="P384" s="535"/>
      <c r="Q384" s="534"/>
      <c r="R384" s="714"/>
      <c r="S384" s="715"/>
      <c r="T384" s="536"/>
      <c r="U384" s="536"/>
      <c r="V384" s="536"/>
      <c r="W384" s="716"/>
      <c r="X384" s="717"/>
      <c r="Y384" s="717"/>
      <c r="Z384" s="717"/>
      <c r="AA384" s="717"/>
      <c r="AB384" s="717"/>
      <c r="AC384" s="717"/>
      <c r="AD384" s="717"/>
      <c r="AE384" s="717"/>
      <c r="AF384" s="717"/>
      <c r="AG384" s="717"/>
      <c r="AH384" s="717"/>
      <c r="AI384" s="717"/>
      <c r="AJ384" s="717"/>
      <c r="AK384" s="853"/>
    </row>
    <row r="385" spans="3:17" s="849" customFormat="1" ht="15">
      <c r="C385" s="712"/>
      <c r="D385" s="713"/>
      <c r="E385" s="532"/>
      <c r="F385" s="532"/>
      <c r="G385" s="533"/>
      <c r="H385" s="534"/>
      <c r="I385" s="534"/>
      <c r="J385" s="535"/>
      <c r="K385" s="534"/>
      <c r="L385" s="534"/>
      <c r="M385" s="534"/>
      <c r="N385" s="534"/>
      <c r="O385" s="534"/>
      <c r="P385" s="535"/>
      <c r="Q385" s="534"/>
    </row>
    <row r="386" spans="3:17" s="849" customFormat="1" ht="15">
      <c r="C386" s="712"/>
      <c r="D386" s="713"/>
      <c r="E386" s="532"/>
      <c r="F386" s="532"/>
      <c r="G386" s="533"/>
      <c r="H386" s="534"/>
      <c r="I386" s="534"/>
      <c r="J386" s="535"/>
      <c r="K386" s="534"/>
      <c r="L386" s="534"/>
      <c r="M386" s="534"/>
      <c r="N386" s="534"/>
      <c r="O386" s="534"/>
      <c r="P386" s="535"/>
      <c r="Q386" s="534"/>
    </row>
    <row r="387" spans="3:17" s="849" customFormat="1" ht="15">
      <c r="C387" s="712"/>
      <c r="D387" s="713"/>
      <c r="E387" s="532"/>
      <c r="F387" s="532"/>
      <c r="G387" s="533"/>
      <c r="H387" s="534"/>
      <c r="I387" s="534"/>
      <c r="J387" s="535"/>
      <c r="K387" s="534"/>
      <c r="L387" s="534"/>
      <c r="M387" s="534"/>
      <c r="N387" s="534"/>
      <c r="O387" s="534"/>
      <c r="P387" s="535"/>
      <c r="Q387" s="534"/>
    </row>
    <row r="388" spans="3:17" s="849" customFormat="1" ht="15">
      <c r="C388" s="712"/>
      <c r="D388" s="713"/>
      <c r="E388" s="532"/>
      <c r="F388" s="532"/>
      <c r="G388" s="533"/>
      <c r="H388" s="534"/>
      <c r="I388" s="534"/>
      <c r="J388" s="535"/>
      <c r="K388" s="534"/>
      <c r="L388" s="534"/>
      <c r="M388" s="534"/>
      <c r="N388" s="534"/>
      <c r="O388" s="534"/>
      <c r="P388" s="535"/>
      <c r="Q388" s="534"/>
    </row>
    <row r="389" spans="3:17" s="849" customFormat="1" ht="15">
      <c r="C389" s="712"/>
      <c r="D389" s="713"/>
      <c r="E389" s="532"/>
      <c r="F389" s="532"/>
      <c r="G389" s="533"/>
      <c r="H389" s="534"/>
      <c r="I389" s="534"/>
      <c r="J389" s="535"/>
      <c r="K389" s="534"/>
      <c r="L389" s="534"/>
      <c r="M389" s="534"/>
      <c r="N389" s="534"/>
      <c r="O389" s="534"/>
      <c r="P389" s="535"/>
      <c r="Q389" s="534"/>
    </row>
    <row r="390" spans="3:17" s="849" customFormat="1" ht="15">
      <c r="C390" s="712"/>
      <c r="D390" s="713"/>
      <c r="E390" s="532"/>
      <c r="F390" s="532"/>
      <c r="G390" s="533"/>
      <c r="H390" s="534"/>
      <c r="I390" s="534"/>
      <c r="J390" s="535"/>
      <c r="K390" s="534"/>
      <c r="L390" s="534"/>
      <c r="M390" s="534"/>
      <c r="N390" s="534"/>
      <c r="O390" s="534"/>
      <c r="P390" s="535"/>
      <c r="Q390" s="534"/>
    </row>
    <row r="391" spans="3:17" s="849" customFormat="1" ht="15">
      <c r="C391" s="712"/>
      <c r="D391" s="713"/>
      <c r="E391" s="532"/>
      <c r="F391" s="532"/>
      <c r="G391" s="533"/>
      <c r="H391" s="534"/>
      <c r="I391" s="534"/>
      <c r="J391" s="535"/>
      <c r="K391" s="534"/>
      <c r="L391" s="534"/>
      <c r="M391" s="534"/>
      <c r="N391" s="534"/>
      <c r="O391" s="534"/>
      <c r="P391" s="535"/>
      <c r="Q391" s="534"/>
    </row>
    <row r="392" spans="3:17" s="849" customFormat="1" ht="15">
      <c r="C392" s="712"/>
      <c r="D392" s="713"/>
      <c r="E392" s="532"/>
      <c r="F392" s="532"/>
      <c r="G392" s="533"/>
      <c r="H392" s="534"/>
      <c r="I392" s="534"/>
      <c r="J392" s="535"/>
      <c r="K392" s="534"/>
      <c r="L392" s="534"/>
      <c r="M392" s="534"/>
      <c r="N392" s="534"/>
      <c r="O392" s="534"/>
      <c r="P392" s="535"/>
      <c r="Q392" s="534"/>
    </row>
    <row r="393" spans="3:17" s="849" customFormat="1" ht="15">
      <c r="C393" s="712"/>
      <c r="D393" s="713"/>
      <c r="E393" s="532"/>
      <c r="F393" s="532"/>
      <c r="G393" s="533"/>
      <c r="H393" s="534"/>
      <c r="I393" s="534"/>
      <c r="J393" s="535"/>
      <c r="K393" s="534"/>
      <c r="L393" s="534"/>
      <c r="M393" s="534"/>
      <c r="N393" s="534"/>
      <c r="O393" s="534"/>
      <c r="P393" s="535"/>
      <c r="Q393" s="534"/>
    </row>
    <row r="394" spans="3:17" s="849" customFormat="1" ht="15">
      <c r="C394" s="712"/>
      <c r="D394" s="713"/>
      <c r="E394" s="532"/>
      <c r="F394" s="532"/>
      <c r="G394" s="533"/>
      <c r="H394" s="534"/>
      <c r="I394" s="534"/>
      <c r="J394" s="535"/>
      <c r="K394" s="534"/>
      <c r="L394" s="534"/>
      <c r="M394" s="534"/>
      <c r="N394" s="534"/>
      <c r="O394" s="534"/>
      <c r="P394" s="535"/>
      <c r="Q394" s="534"/>
    </row>
    <row r="395" spans="3:17" s="849" customFormat="1" ht="15">
      <c r="C395" s="712"/>
      <c r="D395" s="713"/>
      <c r="E395" s="532"/>
      <c r="F395" s="532"/>
      <c r="G395" s="533"/>
      <c r="H395" s="534"/>
      <c r="I395" s="534"/>
      <c r="J395" s="535"/>
      <c r="K395" s="534"/>
      <c r="L395" s="534"/>
      <c r="M395" s="534"/>
      <c r="N395" s="534"/>
      <c r="O395" s="534"/>
      <c r="P395" s="535"/>
      <c r="Q395" s="534"/>
    </row>
    <row r="396" spans="3:17" s="849" customFormat="1" ht="15">
      <c r="C396" s="712"/>
      <c r="D396" s="713"/>
      <c r="E396" s="532"/>
      <c r="F396" s="532"/>
      <c r="G396" s="533"/>
      <c r="H396" s="534"/>
      <c r="I396" s="534"/>
      <c r="J396" s="535"/>
      <c r="K396" s="534"/>
      <c r="L396" s="534"/>
      <c r="M396" s="534"/>
      <c r="N396" s="534"/>
      <c r="O396" s="534"/>
      <c r="P396" s="535"/>
      <c r="Q396" s="534"/>
    </row>
    <row r="397" spans="3:17" s="849" customFormat="1" ht="15">
      <c r="C397" s="712"/>
      <c r="D397" s="713"/>
      <c r="E397" s="532"/>
      <c r="F397" s="532"/>
      <c r="G397" s="533"/>
      <c r="H397" s="534"/>
      <c r="I397" s="534"/>
      <c r="J397" s="535"/>
      <c r="K397" s="534"/>
      <c r="L397" s="534"/>
      <c r="M397" s="534"/>
      <c r="N397" s="534"/>
      <c r="O397" s="534"/>
      <c r="P397" s="535"/>
      <c r="Q397" s="534"/>
    </row>
    <row r="398" spans="3:17" s="849" customFormat="1" ht="15">
      <c r="C398" s="712"/>
      <c r="D398" s="713"/>
      <c r="E398" s="532"/>
      <c r="F398" s="532"/>
      <c r="G398" s="533"/>
      <c r="H398" s="534"/>
      <c r="I398" s="534"/>
      <c r="J398" s="535"/>
      <c r="K398" s="534"/>
      <c r="L398" s="534"/>
      <c r="M398" s="534"/>
      <c r="N398" s="534"/>
      <c r="O398" s="534"/>
      <c r="P398" s="535"/>
      <c r="Q398" s="534"/>
    </row>
    <row r="399" spans="3:17" s="849" customFormat="1" ht="15">
      <c r="C399" s="712"/>
      <c r="D399" s="713"/>
      <c r="E399" s="532"/>
      <c r="F399" s="532"/>
      <c r="G399" s="533"/>
      <c r="H399" s="534"/>
      <c r="I399" s="534"/>
      <c r="J399" s="535"/>
      <c r="K399" s="534"/>
      <c r="L399" s="534"/>
      <c r="M399" s="534"/>
      <c r="N399" s="534"/>
      <c r="O399" s="534"/>
      <c r="P399" s="535"/>
      <c r="Q399" s="534"/>
    </row>
    <row r="400" spans="3:17" s="849" customFormat="1" ht="15">
      <c r="C400" s="712"/>
      <c r="D400" s="713"/>
      <c r="E400" s="532"/>
      <c r="F400" s="532"/>
      <c r="G400" s="533"/>
      <c r="H400" s="534"/>
      <c r="I400" s="534"/>
      <c r="J400" s="535"/>
      <c r="K400" s="534"/>
      <c r="L400" s="534"/>
      <c r="M400" s="534"/>
      <c r="N400" s="534"/>
      <c r="O400" s="534"/>
      <c r="P400" s="535"/>
      <c r="Q400" s="534"/>
    </row>
    <row r="401" spans="3:17" s="849" customFormat="1" ht="15">
      <c r="C401" s="712"/>
      <c r="D401" s="713"/>
      <c r="E401" s="532"/>
      <c r="F401" s="532"/>
      <c r="G401" s="533"/>
      <c r="H401" s="534"/>
      <c r="I401" s="534"/>
      <c r="J401" s="535"/>
      <c r="K401" s="534"/>
      <c r="L401" s="534"/>
      <c r="M401" s="534"/>
      <c r="N401" s="534"/>
      <c r="O401" s="534"/>
      <c r="P401" s="535"/>
      <c r="Q401" s="534"/>
    </row>
    <row r="402" spans="3:17" s="849" customFormat="1" ht="15">
      <c r="C402" s="712"/>
      <c r="D402" s="713"/>
      <c r="E402" s="532"/>
      <c r="F402" s="532"/>
      <c r="G402" s="533"/>
      <c r="H402" s="534"/>
      <c r="I402" s="534"/>
      <c r="J402" s="535"/>
      <c r="K402" s="534"/>
      <c r="L402" s="534"/>
      <c r="M402" s="534"/>
      <c r="N402" s="534"/>
      <c r="O402" s="534"/>
      <c r="P402" s="535"/>
      <c r="Q402" s="534"/>
    </row>
    <row r="403" spans="3:17" s="849" customFormat="1" ht="15">
      <c r="C403" s="712"/>
      <c r="D403" s="713"/>
      <c r="E403" s="532"/>
      <c r="F403" s="532"/>
      <c r="G403" s="533"/>
      <c r="H403" s="534"/>
      <c r="I403" s="534"/>
      <c r="J403" s="535"/>
      <c r="K403" s="534"/>
      <c r="L403" s="534"/>
      <c r="M403" s="534"/>
      <c r="N403" s="534"/>
      <c r="O403" s="534"/>
      <c r="P403" s="535"/>
      <c r="Q403" s="534"/>
    </row>
    <row r="404" spans="3:17" s="849" customFormat="1" ht="15">
      <c r="C404" s="712"/>
      <c r="D404" s="713"/>
      <c r="E404" s="532"/>
      <c r="F404" s="532"/>
      <c r="G404" s="533"/>
      <c r="H404" s="534"/>
      <c r="I404" s="534"/>
      <c r="J404" s="535"/>
      <c r="K404" s="534"/>
      <c r="L404" s="534"/>
      <c r="M404" s="534"/>
      <c r="N404" s="534"/>
      <c r="O404" s="534"/>
      <c r="P404" s="535"/>
      <c r="Q404" s="534"/>
    </row>
    <row r="405" spans="3:17" s="849" customFormat="1" ht="15">
      <c r="C405" s="712"/>
      <c r="D405" s="713"/>
      <c r="E405" s="532"/>
      <c r="F405" s="532"/>
      <c r="G405" s="533"/>
      <c r="H405" s="534"/>
      <c r="I405" s="534"/>
      <c r="J405" s="535"/>
      <c r="K405" s="534"/>
      <c r="L405" s="534"/>
      <c r="M405" s="534"/>
      <c r="N405" s="534"/>
      <c r="O405" s="534"/>
      <c r="P405" s="535"/>
      <c r="Q405" s="534"/>
    </row>
    <row r="406" spans="3:17" s="849" customFormat="1" ht="15">
      <c r="C406" s="712"/>
      <c r="D406" s="713"/>
      <c r="E406" s="532"/>
      <c r="F406" s="532"/>
      <c r="G406" s="533"/>
      <c r="H406" s="534"/>
      <c r="I406" s="534"/>
      <c r="J406" s="535"/>
      <c r="K406" s="534"/>
      <c r="L406" s="534"/>
      <c r="M406" s="534"/>
      <c r="N406" s="534"/>
      <c r="O406" s="534"/>
      <c r="P406" s="535"/>
      <c r="Q406" s="534"/>
    </row>
    <row r="407" spans="3:17" s="849" customFormat="1" ht="15">
      <c r="C407" s="712"/>
      <c r="D407" s="713"/>
      <c r="E407" s="532"/>
      <c r="F407" s="532"/>
      <c r="G407" s="533"/>
      <c r="H407" s="534"/>
      <c r="I407" s="534"/>
      <c r="J407" s="535"/>
      <c r="K407" s="534"/>
      <c r="L407" s="534"/>
      <c r="M407" s="534"/>
      <c r="N407" s="534"/>
      <c r="O407" s="534"/>
      <c r="P407" s="535"/>
      <c r="Q407" s="534"/>
    </row>
    <row r="408" spans="3:17" s="849" customFormat="1" ht="15">
      <c r="C408" s="712"/>
      <c r="D408" s="713"/>
      <c r="E408" s="532"/>
      <c r="F408" s="532"/>
      <c r="G408" s="533"/>
      <c r="H408" s="534"/>
      <c r="I408" s="534"/>
      <c r="J408" s="535"/>
      <c r="K408" s="534"/>
      <c r="L408" s="534"/>
      <c r="M408" s="534"/>
      <c r="N408" s="534"/>
      <c r="O408" s="534"/>
      <c r="P408" s="535"/>
      <c r="Q408" s="534"/>
    </row>
    <row r="409" spans="3:17" s="849" customFormat="1" ht="15">
      <c r="C409" s="712"/>
      <c r="D409" s="713"/>
      <c r="E409" s="532"/>
      <c r="F409" s="532"/>
      <c r="G409" s="533"/>
      <c r="H409" s="534"/>
      <c r="I409" s="534"/>
      <c r="J409" s="535"/>
      <c r="K409" s="534"/>
      <c r="L409" s="534"/>
      <c r="M409" s="534"/>
      <c r="N409" s="534"/>
      <c r="O409" s="534"/>
      <c r="P409" s="535"/>
      <c r="Q409" s="534"/>
    </row>
    <row r="410" spans="3:17" s="849" customFormat="1" ht="15">
      <c r="C410" s="712"/>
      <c r="D410" s="713"/>
      <c r="E410" s="532"/>
      <c r="F410" s="532"/>
      <c r="G410" s="533"/>
      <c r="H410" s="534"/>
      <c r="I410" s="534"/>
      <c r="J410" s="535"/>
      <c r="K410" s="534"/>
      <c r="L410" s="534"/>
      <c r="M410" s="534"/>
      <c r="N410" s="534"/>
      <c r="O410" s="534"/>
      <c r="P410" s="535"/>
      <c r="Q410" s="534"/>
    </row>
    <row r="411" spans="3:17" s="849" customFormat="1" ht="15">
      <c r="C411" s="712"/>
      <c r="D411" s="713"/>
      <c r="E411" s="532"/>
      <c r="F411" s="532"/>
      <c r="G411" s="533"/>
      <c r="H411" s="534"/>
      <c r="I411" s="534"/>
      <c r="J411" s="535"/>
      <c r="K411" s="534"/>
      <c r="L411" s="534"/>
      <c r="M411" s="534"/>
      <c r="N411" s="534"/>
      <c r="O411" s="534"/>
      <c r="P411" s="535"/>
      <c r="Q411" s="534"/>
    </row>
    <row r="412" spans="3:17" s="849" customFormat="1" ht="15">
      <c r="C412" s="712"/>
      <c r="D412" s="713"/>
      <c r="E412" s="532"/>
      <c r="F412" s="532"/>
      <c r="G412" s="533"/>
      <c r="H412" s="534"/>
      <c r="I412" s="534"/>
      <c r="J412" s="535"/>
      <c r="K412" s="534"/>
      <c r="L412" s="534"/>
      <c r="M412" s="534"/>
      <c r="N412" s="534"/>
      <c r="O412" s="534"/>
      <c r="P412" s="535"/>
      <c r="Q412" s="534"/>
    </row>
    <row r="413" spans="3:17" s="849" customFormat="1" ht="15">
      <c r="C413" s="712"/>
      <c r="D413" s="713"/>
      <c r="E413" s="532"/>
      <c r="F413" s="532"/>
      <c r="G413" s="533"/>
      <c r="H413" s="534"/>
      <c r="I413" s="534"/>
      <c r="J413" s="535"/>
      <c r="K413" s="534"/>
      <c r="L413" s="534"/>
      <c r="M413" s="534"/>
      <c r="N413" s="534"/>
      <c r="O413" s="534"/>
      <c r="P413" s="535"/>
      <c r="Q413" s="534"/>
    </row>
    <row r="414" spans="3:17" s="849" customFormat="1" ht="15">
      <c r="C414" s="712"/>
      <c r="D414" s="713"/>
      <c r="E414" s="532"/>
      <c r="F414" s="532"/>
      <c r="G414" s="533"/>
      <c r="H414" s="534"/>
      <c r="I414" s="534"/>
      <c r="J414" s="535"/>
      <c r="K414" s="534"/>
      <c r="L414" s="534"/>
      <c r="M414" s="534"/>
      <c r="N414" s="534"/>
      <c r="O414" s="534"/>
      <c r="P414" s="535"/>
      <c r="Q414" s="534"/>
    </row>
    <row r="415" spans="3:17" s="849" customFormat="1" ht="15">
      <c r="C415" s="712"/>
      <c r="D415" s="713"/>
      <c r="E415" s="532"/>
      <c r="F415" s="532"/>
      <c r="G415" s="533"/>
      <c r="H415" s="534"/>
      <c r="I415" s="534"/>
      <c r="J415" s="535"/>
      <c r="K415" s="534"/>
      <c r="L415" s="534"/>
      <c r="M415" s="534"/>
      <c r="N415" s="534"/>
      <c r="O415" s="534"/>
      <c r="P415" s="535"/>
      <c r="Q415" s="534"/>
    </row>
    <row r="416" spans="3:17" s="849" customFormat="1" ht="15">
      <c r="C416" s="712"/>
      <c r="D416" s="713"/>
      <c r="E416" s="532"/>
      <c r="F416" s="532"/>
      <c r="G416" s="533"/>
      <c r="H416" s="534"/>
      <c r="I416" s="534"/>
      <c r="J416" s="535"/>
      <c r="K416" s="534"/>
      <c r="L416" s="534"/>
      <c r="M416" s="534"/>
      <c r="N416" s="534"/>
      <c r="O416" s="534"/>
      <c r="P416" s="535"/>
      <c r="Q416" s="534"/>
    </row>
    <row r="417" spans="3:17" s="849" customFormat="1" ht="15">
      <c r="C417" s="712"/>
      <c r="D417" s="713"/>
      <c r="E417" s="532"/>
      <c r="F417" s="532"/>
      <c r="G417" s="533"/>
      <c r="H417" s="534"/>
      <c r="I417" s="534"/>
      <c r="J417" s="535"/>
      <c r="K417" s="534"/>
      <c r="L417" s="534"/>
      <c r="M417" s="534"/>
      <c r="N417" s="534"/>
      <c r="O417" s="534"/>
      <c r="P417" s="535"/>
      <c r="Q417" s="534"/>
    </row>
    <row r="418" spans="3:17" s="849" customFormat="1" ht="15">
      <c r="C418" s="712"/>
      <c r="D418" s="713"/>
      <c r="E418" s="532"/>
      <c r="F418" s="532"/>
      <c r="G418" s="533"/>
      <c r="H418" s="534"/>
      <c r="I418" s="534"/>
      <c r="J418" s="535"/>
      <c r="K418" s="534"/>
      <c r="L418" s="534"/>
      <c r="M418" s="534"/>
      <c r="N418" s="534"/>
      <c r="O418" s="534"/>
      <c r="P418" s="535"/>
      <c r="Q418" s="534"/>
    </row>
    <row r="419" spans="3:17" s="849" customFormat="1" ht="15">
      <c r="C419" s="712"/>
      <c r="D419" s="713"/>
      <c r="E419" s="532"/>
      <c r="F419" s="532"/>
      <c r="G419" s="533"/>
      <c r="H419" s="534"/>
      <c r="I419" s="534"/>
      <c r="J419" s="535"/>
      <c r="K419" s="534"/>
      <c r="L419" s="534"/>
      <c r="M419" s="534"/>
      <c r="N419" s="534"/>
      <c r="O419" s="534"/>
      <c r="P419" s="535"/>
      <c r="Q419" s="534"/>
    </row>
    <row r="420" spans="3:17" s="849" customFormat="1" ht="15">
      <c r="C420" s="712"/>
      <c r="D420" s="713"/>
      <c r="E420" s="532"/>
      <c r="F420" s="532"/>
      <c r="G420" s="533"/>
      <c r="H420" s="534"/>
      <c r="I420" s="534"/>
      <c r="J420" s="535"/>
      <c r="K420" s="534"/>
      <c r="L420" s="534"/>
      <c r="M420" s="534"/>
      <c r="N420" s="534"/>
      <c r="O420" s="534"/>
      <c r="P420" s="535"/>
      <c r="Q420" s="534"/>
    </row>
    <row r="421" spans="3:17" s="849" customFormat="1" ht="15">
      <c r="C421" s="712"/>
      <c r="D421" s="713"/>
      <c r="E421" s="532"/>
      <c r="F421" s="532"/>
      <c r="G421" s="533"/>
      <c r="H421" s="534"/>
      <c r="I421" s="534"/>
      <c r="J421" s="535"/>
      <c r="K421" s="534"/>
      <c r="L421" s="534"/>
      <c r="M421" s="534"/>
      <c r="N421" s="534"/>
      <c r="O421" s="534"/>
      <c r="P421" s="535"/>
      <c r="Q421" s="534"/>
    </row>
    <row r="422" spans="3:17" s="849" customFormat="1" ht="15">
      <c r="C422" s="712"/>
      <c r="D422" s="713"/>
      <c r="E422" s="532"/>
      <c r="F422" s="532"/>
      <c r="G422" s="533"/>
      <c r="H422" s="534"/>
      <c r="I422" s="534"/>
      <c r="J422" s="535"/>
      <c r="K422" s="534"/>
      <c r="L422" s="534"/>
      <c r="M422" s="534"/>
      <c r="N422" s="534"/>
      <c r="O422" s="534"/>
      <c r="P422" s="535"/>
      <c r="Q422" s="534"/>
    </row>
    <row r="423" spans="3:17" s="849" customFormat="1" ht="15">
      <c r="C423" s="712"/>
      <c r="D423" s="713"/>
      <c r="E423" s="532"/>
      <c r="F423" s="532"/>
      <c r="G423" s="533"/>
      <c r="H423" s="534"/>
      <c r="I423" s="534"/>
      <c r="J423" s="535"/>
      <c r="K423" s="534"/>
      <c r="L423" s="534"/>
      <c r="M423" s="534"/>
      <c r="N423" s="534"/>
      <c r="O423" s="534"/>
      <c r="P423" s="535"/>
      <c r="Q423" s="534"/>
    </row>
    <row r="424" spans="3:17" s="849" customFormat="1" ht="15">
      <c r="C424" s="712"/>
      <c r="D424" s="713"/>
      <c r="E424" s="532"/>
      <c r="F424" s="532"/>
      <c r="G424" s="533"/>
      <c r="H424" s="534"/>
      <c r="I424" s="534"/>
      <c r="J424" s="535"/>
      <c r="K424" s="534"/>
      <c r="L424" s="534"/>
      <c r="M424" s="534"/>
      <c r="N424" s="534"/>
      <c r="O424" s="534"/>
      <c r="P424" s="535"/>
      <c r="Q424" s="534"/>
    </row>
    <row r="425" spans="3:17" s="849" customFormat="1" ht="15">
      <c r="C425" s="712"/>
      <c r="D425" s="713"/>
      <c r="E425" s="532"/>
      <c r="F425" s="532"/>
      <c r="G425" s="533"/>
      <c r="H425" s="534"/>
      <c r="I425" s="534"/>
      <c r="J425" s="535"/>
      <c r="K425" s="534"/>
      <c r="L425" s="534"/>
      <c r="M425" s="534"/>
      <c r="N425" s="534"/>
      <c r="O425" s="534"/>
      <c r="P425" s="535"/>
      <c r="Q425" s="534"/>
    </row>
    <row r="426" spans="3:17" s="849" customFormat="1" ht="15">
      <c r="C426" s="712"/>
      <c r="D426" s="713"/>
      <c r="E426" s="532"/>
      <c r="F426" s="532"/>
      <c r="G426" s="533"/>
      <c r="H426" s="534"/>
      <c r="I426" s="534"/>
      <c r="J426" s="535"/>
      <c r="K426" s="534"/>
      <c r="L426" s="534"/>
      <c r="M426" s="534"/>
      <c r="N426" s="534"/>
      <c r="O426" s="534"/>
      <c r="P426" s="535"/>
      <c r="Q426" s="534"/>
    </row>
    <row r="427" spans="3:17" s="849" customFormat="1" ht="15">
      <c r="C427" s="712"/>
      <c r="D427" s="713"/>
      <c r="E427" s="532"/>
      <c r="F427" s="532"/>
      <c r="G427" s="533"/>
      <c r="H427" s="534"/>
      <c r="I427" s="534"/>
      <c r="J427" s="535"/>
      <c r="K427" s="534"/>
      <c r="L427" s="534"/>
      <c r="M427" s="534"/>
      <c r="N427" s="534"/>
      <c r="O427" s="534"/>
      <c r="P427" s="535"/>
      <c r="Q427" s="534"/>
    </row>
    <row r="428" spans="3:17" s="849" customFormat="1" ht="15">
      <c r="C428" s="712"/>
      <c r="D428" s="713"/>
      <c r="E428" s="532"/>
      <c r="F428" s="532"/>
      <c r="G428" s="533"/>
      <c r="H428" s="534"/>
      <c r="I428" s="534"/>
      <c r="J428" s="535"/>
      <c r="K428" s="534"/>
      <c r="L428" s="534"/>
      <c r="M428" s="534"/>
      <c r="N428" s="534"/>
      <c r="O428" s="534"/>
      <c r="P428" s="535"/>
      <c r="Q428" s="534"/>
    </row>
    <row r="429" spans="3:17" s="849" customFormat="1" ht="15">
      <c r="C429" s="712"/>
      <c r="D429" s="713"/>
      <c r="E429" s="532"/>
      <c r="F429" s="532"/>
      <c r="G429" s="533"/>
      <c r="H429" s="534"/>
      <c r="I429" s="534"/>
      <c r="J429" s="535"/>
      <c r="K429" s="534"/>
      <c r="L429" s="534"/>
      <c r="M429" s="534"/>
      <c r="N429" s="534"/>
      <c r="O429" s="534"/>
      <c r="P429" s="535"/>
      <c r="Q429" s="534"/>
    </row>
    <row r="430" spans="3:17" s="849" customFormat="1" ht="15">
      <c r="C430" s="712"/>
      <c r="D430" s="713"/>
      <c r="E430" s="532"/>
      <c r="F430" s="532"/>
      <c r="G430" s="533"/>
      <c r="H430" s="534"/>
      <c r="I430" s="534"/>
      <c r="J430" s="535"/>
      <c r="K430" s="534"/>
      <c r="L430" s="534"/>
      <c r="M430" s="534"/>
      <c r="N430" s="534"/>
      <c r="O430" s="534"/>
      <c r="P430" s="535"/>
      <c r="Q430" s="534"/>
    </row>
    <row r="431" spans="3:17" s="849" customFormat="1" ht="15">
      <c r="C431" s="712"/>
      <c r="D431" s="713"/>
      <c r="E431" s="532"/>
      <c r="F431" s="532"/>
      <c r="G431" s="533"/>
      <c r="H431" s="534"/>
      <c r="I431" s="534"/>
      <c r="J431" s="535"/>
      <c r="K431" s="534"/>
      <c r="L431" s="534"/>
      <c r="M431" s="534"/>
      <c r="N431" s="534"/>
      <c r="O431" s="534"/>
      <c r="P431" s="535"/>
      <c r="Q431" s="534"/>
    </row>
    <row r="432" spans="3:17" s="849" customFormat="1" ht="15">
      <c r="C432" s="712"/>
      <c r="D432" s="713"/>
      <c r="E432" s="532"/>
      <c r="F432" s="532"/>
      <c r="G432" s="533"/>
      <c r="H432" s="534"/>
      <c r="I432" s="534"/>
      <c r="J432" s="535"/>
      <c r="K432" s="534"/>
      <c r="L432" s="534"/>
      <c r="M432" s="534"/>
      <c r="N432" s="534"/>
      <c r="O432" s="534"/>
      <c r="P432" s="535"/>
      <c r="Q432" s="534"/>
    </row>
    <row r="433" spans="3:17" s="849" customFormat="1" ht="15">
      <c r="C433" s="712"/>
      <c r="D433" s="713"/>
      <c r="E433" s="532"/>
      <c r="F433" s="532"/>
      <c r="G433" s="533"/>
      <c r="H433" s="534"/>
      <c r="I433" s="534"/>
      <c r="J433" s="535"/>
      <c r="K433" s="534"/>
      <c r="L433" s="534"/>
      <c r="M433" s="534"/>
      <c r="N433" s="534"/>
      <c r="O433" s="534"/>
      <c r="P433" s="535"/>
      <c r="Q433" s="534"/>
    </row>
    <row r="434" spans="3:17" s="849" customFormat="1" ht="15">
      <c r="C434" s="712"/>
      <c r="D434" s="713"/>
      <c r="E434" s="532"/>
      <c r="F434" s="532"/>
      <c r="G434" s="533"/>
      <c r="H434" s="534"/>
      <c r="I434" s="534"/>
      <c r="J434" s="535"/>
      <c r="K434" s="534"/>
      <c r="L434" s="534"/>
      <c r="M434" s="534"/>
      <c r="N434" s="534"/>
      <c r="O434" s="534"/>
      <c r="P434" s="535"/>
      <c r="Q434" s="534"/>
    </row>
    <row r="435" spans="3:17" s="849" customFormat="1" ht="15">
      <c r="C435" s="712"/>
      <c r="D435" s="713"/>
      <c r="E435" s="532"/>
      <c r="F435" s="532"/>
      <c r="G435" s="533"/>
      <c r="H435" s="534"/>
      <c r="I435" s="534"/>
      <c r="J435" s="535"/>
      <c r="K435" s="534"/>
      <c r="L435" s="534"/>
      <c r="M435" s="534"/>
      <c r="N435" s="534"/>
      <c r="O435" s="534"/>
      <c r="P435" s="535"/>
      <c r="Q435" s="534"/>
    </row>
    <row r="436" spans="3:17" s="849" customFormat="1" ht="15">
      <c r="C436" s="712"/>
      <c r="D436" s="713"/>
      <c r="E436" s="532"/>
      <c r="F436" s="532"/>
      <c r="G436" s="533"/>
      <c r="H436" s="534"/>
      <c r="I436" s="534"/>
      <c r="J436" s="535"/>
      <c r="K436" s="534"/>
      <c r="L436" s="534"/>
      <c r="M436" s="534"/>
      <c r="N436" s="534"/>
      <c r="O436" s="534"/>
      <c r="P436" s="535"/>
      <c r="Q436" s="534"/>
    </row>
    <row r="437" spans="3:17" s="849" customFormat="1" ht="15">
      <c r="C437" s="712"/>
      <c r="D437" s="713"/>
      <c r="E437" s="532"/>
      <c r="F437" s="532"/>
      <c r="G437" s="533"/>
      <c r="H437" s="534"/>
      <c r="I437" s="534"/>
      <c r="J437" s="535"/>
      <c r="K437" s="534"/>
      <c r="L437" s="534"/>
      <c r="M437" s="534"/>
      <c r="N437" s="534"/>
      <c r="O437" s="534"/>
      <c r="P437" s="535"/>
      <c r="Q437" s="534"/>
    </row>
    <row r="438" spans="3:17" s="849" customFormat="1" ht="15">
      <c r="C438" s="712"/>
      <c r="D438" s="713"/>
      <c r="E438" s="532"/>
      <c r="F438" s="532"/>
      <c r="G438" s="533"/>
      <c r="H438" s="534"/>
      <c r="I438" s="534"/>
      <c r="J438" s="535"/>
      <c r="K438" s="534"/>
      <c r="L438" s="534"/>
      <c r="M438" s="534"/>
      <c r="N438" s="534"/>
      <c r="O438" s="534"/>
      <c r="P438" s="535"/>
      <c r="Q438" s="534"/>
    </row>
    <row r="439" spans="3:17" s="849" customFormat="1" ht="15">
      <c r="C439" s="712"/>
      <c r="D439" s="713"/>
      <c r="E439" s="532"/>
      <c r="F439" s="532"/>
      <c r="G439" s="533"/>
      <c r="H439" s="534"/>
      <c r="I439" s="534"/>
      <c r="J439" s="535"/>
      <c r="K439" s="534"/>
      <c r="L439" s="534"/>
      <c r="M439" s="534"/>
      <c r="N439" s="534"/>
      <c r="O439" s="534"/>
      <c r="P439" s="535"/>
      <c r="Q439" s="534"/>
    </row>
    <row r="440" spans="3:17" s="849" customFormat="1" ht="15">
      <c r="C440" s="712"/>
      <c r="D440" s="713"/>
      <c r="E440" s="532"/>
      <c r="F440" s="532"/>
      <c r="G440" s="533"/>
      <c r="H440" s="534"/>
      <c r="I440" s="534"/>
      <c r="J440" s="535"/>
      <c r="K440" s="534"/>
      <c r="L440" s="534"/>
      <c r="M440" s="534"/>
      <c r="N440" s="534"/>
      <c r="O440" s="534"/>
      <c r="P440" s="535"/>
      <c r="Q440" s="534"/>
    </row>
    <row r="441" spans="3:17" s="849" customFormat="1" ht="15">
      <c r="C441" s="712"/>
      <c r="D441" s="713"/>
      <c r="E441" s="532"/>
      <c r="F441" s="532"/>
      <c r="G441" s="533"/>
      <c r="H441" s="534"/>
      <c r="I441" s="534"/>
      <c r="J441" s="535"/>
      <c r="K441" s="534"/>
      <c r="L441" s="534"/>
      <c r="M441" s="534"/>
      <c r="N441" s="534"/>
      <c r="O441" s="534"/>
      <c r="P441" s="535"/>
      <c r="Q441" s="534"/>
    </row>
    <row r="442" spans="3:17" s="849" customFormat="1" ht="15">
      <c r="C442" s="712"/>
      <c r="D442" s="713"/>
      <c r="E442" s="532"/>
      <c r="F442" s="532"/>
      <c r="G442" s="533"/>
      <c r="H442" s="534"/>
      <c r="I442" s="534"/>
      <c r="J442" s="535"/>
      <c r="K442" s="534"/>
      <c r="L442" s="534"/>
      <c r="M442" s="534"/>
      <c r="N442" s="534"/>
      <c r="O442" s="534"/>
      <c r="P442" s="535"/>
      <c r="Q442" s="534"/>
    </row>
    <row r="443" spans="3:17" s="849" customFormat="1" ht="15">
      <c r="C443" s="712"/>
      <c r="D443" s="713"/>
      <c r="E443" s="532"/>
      <c r="F443" s="532"/>
      <c r="G443" s="533"/>
      <c r="H443" s="534"/>
      <c r="I443" s="534"/>
      <c r="J443" s="535"/>
      <c r="K443" s="534"/>
      <c r="L443" s="534"/>
      <c r="M443" s="534"/>
      <c r="N443" s="534"/>
      <c r="O443" s="534"/>
      <c r="P443" s="535"/>
      <c r="Q443" s="534"/>
    </row>
    <row r="444" spans="3:17" s="849" customFormat="1" ht="15">
      <c r="C444" s="712"/>
      <c r="D444" s="713"/>
      <c r="E444" s="532"/>
      <c r="F444" s="532"/>
      <c r="G444" s="533"/>
      <c r="H444" s="534"/>
      <c r="I444" s="534"/>
      <c r="J444" s="535"/>
      <c r="K444" s="534"/>
      <c r="L444" s="534"/>
      <c r="M444" s="534"/>
      <c r="N444" s="534"/>
      <c r="O444" s="534"/>
      <c r="P444" s="535"/>
      <c r="Q444" s="534"/>
    </row>
    <row r="445" spans="3:17" s="849" customFormat="1" ht="15">
      <c r="C445" s="712"/>
      <c r="D445" s="713"/>
      <c r="E445" s="532"/>
      <c r="F445" s="532"/>
      <c r="G445" s="533"/>
      <c r="H445" s="534"/>
      <c r="I445" s="534"/>
      <c r="J445" s="535"/>
      <c r="K445" s="534"/>
      <c r="L445" s="534"/>
      <c r="M445" s="534"/>
      <c r="N445" s="534"/>
      <c r="O445" s="534"/>
      <c r="P445" s="535"/>
      <c r="Q445" s="534"/>
    </row>
    <row r="446" spans="3:17" s="849" customFormat="1" ht="15">
      <c r="C446" s="712"/>
      <c r="D446" s="713"/>
      <c r="E446" s="532"/>
      <c r="F446" s="532"/>
      <c r="G446" s="533"/>
      <c r="H446" s="534"/>
      <c r="I446" s="534"/>
      <c r="J446" s="535"/>
      <c r="K446" s="534"/>
      <c r="L446" s="534"/>
      <c r="M446" s="534"/>
      <c r="N446" s="534"/>
      <c r="O446" s="534"/>
      <c r="P446" s="535"/>
      <c r="Q446" s="534"/>
    </row>
    <row r="447" spans="3:17" s="849" customFormat="1" ht="15">
      <c r="C447" s="712"/>
      <c r="D447" s="713"/>
      <c r="E447" s="532"/>
      <c r="F447" s="532"/>
      <c r="G447" s="533"/>
      <c r="H447" s="534"/>
      <c r="I447" s="534"/>
      <c r="J447" s="535"/>
      <c r="K447" s="534"/>
      <c r="L447" s="534"/>
      <c r="M447" s="534"/>
      <c r="N447" s="534"/>
      <c r="O447" s="534"/>
      <c r="P447" s="535"/>
      <c r="Q447" s="534"/>
    </row>
    <row r="448" spans="3:17" s="849" customFormat="1" ht="15">
      <c r="C448" s="712"/>
      <c r="D448" s="713"/>
      <c r="E448" s="532"/>
      <c r="F448" s="532"/>
      <c r="G448" s="533"/>
      <c r="H448" s="534"/>
      <c r="I448" s="534"/>
      <c r="J448" s="535"/>
      <c r="K448" s="534"/>
      <c r="L448" s="534"/>
      <c r="M448" s="534"/>
      <c r="N448" s="534"/>
      <c r="O448" s="534"/>
      <c r="P448" s="535"/>
      <c r="Q448" s="534"/>
    </row>
    <row r="449" spans="3:17" s="849" customFormat="1" ht="15">
      <c r="C449" s="712"/>
      <c r="D449" s="713"/>
      <c r="E449" s="532"/>
      <c r="F449" s="532"/>
      <c r="G449" s="533"/>
      <c r="H449" s="534"/>
      <c r="I449" s="534"/>
      <c r="J449" s="535"/>
      <c r="K449" s="534"/>
      <c r="L449" s="534"/>
      <c r="M449" s="534"/>
      <c r="N449" s="534"/>
      <c r="O449" s="534"/>
      <c r="P449" s="535"/>
      <c r="Q449" s="534"/>
    </row>
    <row r="450" spans="3:17" s="849" customFormat="1" ht="15">
      <c r="C450" s="712"/>
      <c r="D450" s="713"/>
      <c r="E450" s="532"/>
      <c r="F450" s="532"/>
      <c r="G450" s="533"/>
      <c r="H450" s="534"/>
      <c r="I450" s="534"/>
      <c r="J450" s="535"/>
      <c r="K450" s="534"/>
      <c r="L450" s="534"/>
      <c r="M450" s="534"/>
      <c r="N450" s="534"/>
      <c r="O450" s="534"/>
      <c r="P450" s="535"/>
      <c r="Q450" s="534"/>
    </row>
    <row r="451" spans="3:17" s="849" customFormat="1" ht="15">
      <c r="C451" s="712"/>
      <c r="D451" s="713"/>
      <c r="E451" s="532"/>
      <c r="F451" s="532"/>
      <c r="G451" s="533"/>
      <c r="H451" s="534"/>
      <c r="I451" s="534"/>
      <c r="J451" s="535"/>
      <c r="K451" s="534"/>
      <c r="L451" s="534"/>
      <c r="M451" s="534"/>
      <c r="N451" s="534"/>
      <c r="O451" s="534"/>
      <c r="P451" s="535"/>
      <c r="Q451" s="534"/>
    </row>
    <row r="452" spans="3:17" s="849" customFormat="1" ht="15">
      <c r="C452" s="712"/>
      <c r="D452" s="713"/>
      <c r="E452" s="532"/>
      <c r="F452" s="532"/>
      <c r="G452" s="533"/>
      <c r="H452" s="534"/>
      <c r="I452" s="534"/>
      <c r="J452" s="535"/>
      <c r="K452" s="534"/>
      <c r="L452" s="534"/>
      <c r="M452" s="534"/>
      <c r="N452" s="534"/>
      <c r="O452" s="534"/>
      <c r="P452" s="535"/>
      <c r="Q452" s="534"/>
    </row>
    <row r="453" spans="3:17" s="849" customFormat="1" ht="15">
      <c r="C453" s="712"/>
      <c r="D453" s="713"/>
      <c r="E453" s="532"/>
      <c r="F453" s="532"/>
      <c r="G453" s="533"/>
      <c r="H453" s="534"/>
      <c r="I453" s="534"/>
      <c r="J453" s="535"/>
      <c r="K453" s="534"/>
      <c r="L453" s="534"/>
      <c r="M453" s="534"/>
      <c r="N453" s="534"/>
      <c r="O453" s="534"/>
      <c r="P453" s="535"/>
      <c r="Q453" s="534"/>
    </row>
    <row r="454" spans="3:17" s="849" customFormat="1" ht="15">
      <c r="C454" s="712"/>
      <c r="D454" s="713"/>
      <c r="E454" s="532"/>
      <c r="F454" s="532"/>
      <c r="G454" s="533"/>
      <c r="H454" s="534"/>
      <c r="I454" s="534"/>
      <c r="J454" s="535"/>
      <c r="K454" s="534"/>
      <c r="L454" s="534"/>
      <c r="M454" s="534"/>
      <c r="N454" s="534"/>
      <c r="O454" s="534"/>
      <c r="P454" s="535"/>
      <c r="Q454" s="534"/>
    </row>
    <row r="455" spans="3:17" s="849" customFormat="1" ht="15">
      <c r="C455" s="712"/>
      <c r="D455" s="713"/>
      <c r="E455" s="532"/>
      <c r="F455" s="532"/>
      <c r="G455" s="533"/>
      <c r="H455" s="534"/>
      <c r="I455" s="534"/>
      <c r="J455" s="535"/>
      <c r="K455" s="534"/>
      <c r="L455" s="534"/>
      <c r="M455" s="534"/>
      <c r="N455" s="534"/>
      <c r="O455" s="534"/>
      <c r="P455" s="535"/>
      <c r="Q455" s="534"/>
    </row>
    <row r="456" spans="3:17" s="849" customFormat="1" ht="15">
      <c r="C456" s="712"/>
      <c r="D456" s="713"/>
      <c r="E456" s="532"/>
      <c r="F456" s="532"/>
      <c r="G456" s="533"/>
      <c r="H456" s="534"/>
      <c r="I456" s="534"/>
      <c r="J456" s="535"/>
      <c r="K456" s="534"/>
      <c r="L456" s="534"/>
      <c r="M456" s="534"/>
      <c r="N456" s="534"/>
      <c r="O456" s="534"/>
      <c r="P456" s="535"/>
      <c r="Q456" s="534"/>
    </row>
    <row r="457" spans="3:17" s="849" customFormat="1" ht="15">
      <c r="C457" s="712"/>
      <c r="D457" s="713"/>
      <c r="E457" s="532"/>
      <c r="F457" s="532"/>
      <c r="G457" s="533"/>
      <c r="H457" s="534"/>
      <c r="I457" s="534"/>
      <c r="J457" s="535"/>
      <c r="K457" s="534"/>
      <c r="L457" s="534"/>
      <c r="M457" s="534"/>
      <c r="N457" s="534"/>
      <c r="O457" s="534"/>
      <c r="P457" s="535"/>
      <c r="Q457" s="534"/>
    </row>
    <row r="458" spans="3:17" s="849" customFormat="1" ht="15">
      <c r="C458" s="712"/>
      <c r="D458" s="713"/>
      <c r="E458" s="532"/>
      <c r="F458" s="532"/>
      <c r="G458" s="533"/>
      <c r="H458" s="534"/>
      <c r="I458" s="534"/>
      <c r="J458" s="535"/>
      <c r="K458" s="534"/>
      <c r="L458" s="534"/>
      <c r="M458" s="534"/>
      <c r="N458" s="534"/>
      <c r="O458" s="534"/>
      <c r="P458" s="535"/>
      <c r="Q458" s="534"/>
    </row>
    <row r="459" spans="3:17" s="849" customFormat="1" ht="15">
      <c r="C459" s="712"/>
      <c r="D459" s="713"/>
      <c r="E459" s="532"/>
      <c r="F459" s="532"/>
      <c r="G459" s="533"/>
      <c r="H459" s="534"/>
      <c r="I459" s="534"/>
      <c r="J459" s="535"/>
      <c r="K459" s="534"/>
      <c r="L459" s="534"/>
      <c r="M459" s="534"/>
      <c r="N459" s="534"/>
      <c r="O459" s="534"/>
      <c r="P459" s="535"/>
      <c r="Q459" s="534"/>
    </row>
    <row r="460" spans="3:17" s="849" customFormat="1" ht="15">
      <c r="C460" s="712"/>
      <c r="D460" s="713"/>
      <c r="E460" s="532"/>
      <c r="F460" s="532"/>
      <c r="G460" s="533"/>
      <c r="H460" s="534"/>
      <c r="I460" s="534"/>
      <c r="J460" s="535"/>
      <c r="K460" s="534"/>
      <c r="L460" s="534"/>
      <c r="M460" s="534"/>
      <c r="N460" s="534"/>
      <c r="O460" s="534"/>
      <c r="P460" s="535"/>
      <c r="Q460" s="534"/>
    </row>
    <row r="461" spans="3:17" s="849" customFormat="1" ht="15">
      <c r="C461" s="712"/>
      <c r="D461" s="713"/>
      <c r="E461" s="532"/>
      <c r="F461" s="532"/>
      <c r="G461" s="533"/>
      <c r="H461" s="534"/>
      <c r="I461" s="534"/>
      <c r="J461" s="535"/>
      <c r="K461" s="534"/>
      <c r="L461" s="534"/>
      <c r="M461" s="534"/>
      <c r="N461" s="534"/>
      <c r="O461" s="534"/>
      <c r="P461" s="535"/>
      <c r="Q461" s="534"/>
    </row>
    <row r="462" spans="3:17" s="849" customFormat="1" ht="15">
      <c r="C462" s="712"/>
      <c r="D462" s="713"/>
      <c r="E462" s="532"/>
      <c r="F462" s="532"/>
      <c r="G462" s="533"/>
      <c r="H462" s="534"/>
      <c r="I462" s="534"/>
      <c r="J462" s="535"/>
      <c r="K462" s="534"/>
      <c r="L462" s="534"/>
      <c r="M462" s="534"/>
      <c r="N462" s="534"/>
      <c r="O462" s="534"/>
      <c r="P462" s="535"/>
      <c r="Q462" s="534"/>
    </row>
    <row r="463" spans="3:17" s="849" customFormat="1" ht="15">
      <c r="C463" s="712"/>
      <c r="D463" s="713"/>
      <c r="E463" s="532"/>
      <c r="F463" s="532"/>
      <c r="G463" s="533"/>
      <c r="H463" s="534"/>
      <c r="I463" s="534"/>
      <c r="J463" s="535"/>
      <c r="K463" s="534"/>
      <c r="L463" s="534"/>
      <c r="M463" s="534"/>
      <c r="N463" s="534"/>
      <c r="O463" s="534"/>
      <c r="P463" s="535"/>
      <c r="Q463" s="534"/>
    </row>
    <row r="464" spans="3:17" s="849" customFormat="1" ht="15">
      <c r="C464" s="712"/>
      <c r="D464" s="713"/>
      <c r="E464" s="532"/>
      <c r="F464" s="532"/>
      <c r="G464" s="533"/>
      <c r="H464" s="534"/>
      <c r="I464" s="534"/>
      <c r="J464" s="535"/>
      <c r="K464" s="534"/>
      <c r="L464" s="534"/>
      <c r="M464" s="534"/>
      <c r="N464" s="534"/>
      <c r="O464" s="534"/>
      <c r="P464" s="535"/>
      <c r="Q464" s="534"/>
    </row>
    <row r="465" spans="3:17" s="849" customFormat="1" ht="15">
      <c r="C465" s="712"/>
      <c r="D465" s="713"/>
      <c r="E465" s="532"/>
      <c r="F465" s="532"/>
      <c r="G465" s="533"/>
      <c r="H465" s="534"/>
      <c r="I465" s="534"/>
      <c r="J465" s="535"/>
      <c r="K465" s="534"/>
      <c r="L465" s="534"/>
      <c r="M465" s="534"/>
      <c r="N465" s="534"/>
      <c r="O465" s="534"/>
      <c r="P465" s="535"/>
      <c r="Q465" s="534"/>
    </row>
    <row r="466" spans="3:17" s="849" customFormat="1" ht="15">
      <c r="C466" s="712"/>
      <c r="D466" s="713"/>
      <c r="E466" s="532"/>
      <c r="F466" s="532"/>
      <c r="G466" s="533"/>
      <c r="H466" s="534"/>
      <c r="I466" s="534"/>
      <c r="J466" s="535"/>
      <c r="K466" s="534"/>
      <c r="L466" s="534"/>
      <c r="M466" s="534"/>
      <c r="N466" s="534"/>
      <c r="O466" s="534"/>
      <c r="P466" s="535"/>
      <c r="Q466" s="534"/>
    </row>
    <row r="467" spans="3:17" s="849" customFormat="1" ht="15">
      <c r="C467" s="712"/>
      <c r="D467" s="713"/>
      <c r="E467" s="532"/>
      <c r="F467" s="532"/>
      <c r="G467" s="533"/>
      <c r="H467" s="534"/>
      <c r="I467" s="534"/>
      <c r="J467" s="535"/>
      <c r="K467" s="534"/>
      <c r="L467" s="534"/>
      <c r="M467" s="534"/>
      <c r="N467" s="534"/>
      <c r="O467" s="534"/>
      <c r="P467" s="535"/>
      <c r="Q467" s="534"/>
    </row>
    <row r="468" spans="3:17" s="849" customFormat="1" ht="15">
      <c r="C468" s="712"/>
      <c r="D468" s="713"/>
      <c r="E468" s="532"/>
      <c r="F468" s="532"/>
      <c r="G468" s="533"/>
      <c r="H468" s="534"/>
      <c r="I468" s="534"/>
      <c r="J468" s="535"/>
      <c r="K468" s="534"/>
      <c r="L468" s="534"/>
      <c r="M468" s="534"/>
      <c r="N468" s="534"/>
      <c r="O468" s="534"/>
      <c r="P468" s="535"/>
      <c r="Q468" s="534"/>
    </row>
    <row r="469" spans="3:17" s="849" customFormat="1" ht="15">
      <c r="C469" s="712"/>
      <c r="D469" s="713"/>
      <c r="E469" s="532"/>
      <c r="F469" s="532"/>
      <c r="G469" s="533"/>
      <c r="H469" s="534"/>
      <c r="I469" s="534"/>
      <c r="J469" s="535"/>
      <c r="K469" s="534"/>
      <c r="L469" s="534"/>
      <c r="M469" s="534"/>
      <c r="N469" s="534"/>
      <c r="O469" s="534"/>
      <c r="P469" s="535"/>
      <c r="Q469" s="534"/>
    </row>
    <row r="470" spans="3:17" s="849" customFormat="1" ht="15">
      <c r="C470" s="712"/>
      <c r="D470" s="713"/>
      <c r="E470" s="532"/>
      <c r="F470" s="532"/>
      <c r="G470" s="533"/>
      <c r="H470" s="534"/>
      <c r="I470" s="534"/>
      <c r="J470" s="535"/>
      <c r="K470" s="534"/>
      <c r="L470" s="534"/>
      <c r="M470" s="534"/>
      <c r="N470" s="534"/>
      <c r="O470" s="534"/>
      <c r="P470" s="535"/>
      <c r="Q470" s="534"/>
    </row>
    <row r="471" spans="3:17" s="849" customFormat="1" ht="15">
      <c r="C471" s="712"/>
      <c r="D471" s="713"/>
      <c r="E471" s="532"/>
      <c r="F471" s="532"/>
      <c r="G471" s="533"/>
      <c r="H471" s="534"/>
      <c r="I471" s="534"/>
      <c r="J471" s="535"/>
      <c r="K471" s="534"/>
      <c r="L471" s="534"/>
      <c r="M471" s="534"/>
      <c r="N471" s="534"/>
      <c r="O471" s="534"/>
      <c r="P471" s="535"/>
      <c r="Q471" s="534"/>
    </row>
    <row r="472" spans="3:17" s="849" customFormat="1" ht="15">
      <c r="C472" s="712"/>
      <c r="D472" s="713"/>
      <c r="E472" s="532"/>
      <c r="F472" s="532"/>
      <c r="G472" s="533"/>
      <c r="H472" s="534"/>
      <c r="I472" s="534"/>
      <c r="J472" s="535"/>
      <c r="K472" s="534"/>
      <c r="L472" s="534"/>
      <c r="M472" s="534"/>
      <c r="N472" s="534"/>
      <c r="O472" s="534"/>
      <c r="P472" s="535"/>
      <c r="Q472" s="534"/>
    </row>
    <row r="473" spans="3:17" s="849" customFormat="1" ht="15">
      <c r="C473" s="712"/>
      <c r="D473" s="713"/>
      <c r="E473" s="532"/>
      <c r="F473" s="532"/>
      <c r="G473" s="533"/>
      <c r="H473" s="534"/>
      <c r="I473" s="534"/>
      <c r="J473" s="535"/>
      <c r="K473" s="534"/>
      <c r="L473" s="534"/>
      <c r="M473" s="534"/>
      <c r="N473" s="534"/>
      <c r="O473" s="534"/>
      <c r="P473" s="535"/>
      <c r="Q473" s="534"/>
    </row>
    <row r="474" spans="3:17" s="849" customFormat="1" ht="15">
      <c r="C474" s="712"/>
      <c r="D474" s="713"/>
      <c r="E474" s="532"/>
      <c r="F474" s="532"/>
      <c r="G474" s="533"/>
      <c r="H474" s="534"/>
      <c r="I474" s="534"/>
      <c r="J474" s="535"/>
      <c r="K474" s="534"/>
      <c r="L474" s="534"/>
      <c r="M474" s="534"/>
      <c r="N474" s="534"/>
      <c r="O474" s="534"/>
      <c r="P474" s="535"/>
      <c r="Q474" s="534"/>
    </row>
    <row r="475" spans="3:17" s="849" customFormat="1" ht="15">
      <c r="C475" s="712"/>
      <c r="D475" s="713"/>
      <c r="E475" s="532"/>
      <c r="F475" s="532"/>
      <c r="G475" s="533"/>
      <c r="H475" s="534"/>
      <c r="I475" s="534"/>
      <c r="J475" s="535"/>
      <c r="K475" s="534"/>
      <c r="L475" s="534"/>
      <c r="M475" s="534"/>
      <c r="N475" s="534"/>
      <c r="O475" s="534"/>
      <c r="P475" s="535"/>
      <c r="Q475" s="534"/>
    </row>
    <row r="476" spans="3:17" s="849" customFormat="1" ht="15">
      <c r="C476" s="712"/>
      <c r="D476" s="713"/>
      <c r="E476" s="532"/>
      <c r="F476" s="532"/>
      <c r="G476" s="533"/>
      <c r="H476" s="534"/>
      <c r="I476" s="534"/>
      <c r="J476" s="535"/>
      <c r="K476" s="534"/>
      <c r="L476" s="534"/>
      <c r="M476" s="534"/>
      <c r="N476" s="534"/>
      <c r="O476" s="534"/>
      <c r="P476" s="535"/>
      <c r="Q476" s="534"/>
    </row>
    <row r="477" spans="3:17" s="849" customFormat="1" ht="15">
      <c r="C477" s="712"/>
      <c r="D477" s="713"/>
      <c r="E477" s="532"/>
      <c r="F477" s="532"/>
      <c r="G477" s="533"/>
      <c r="H477" s="534"/>
      <c r="I477" s="534"/>
      <c r="J477" s="535"/>
      <c r="K477" s="534"/>
      <c r="L477" s="534"/>
      <c r="M477" s="534"/>
      <c r="N477" s="534"/>
      <c r="O477" s="534"/>
      <c r="P477" s="535"/>
      <c r="Q477" s="534"/>
    </row>
    <row r="478" spans="3:17" s="849" customFormat="1" ht="15">
      <c r="C478" s="712"/>
      <c r="D478" s="713"/>
      <c r="E478" s="532"/>
      <c r="F478" s="532"/>
      <c r="G478" s="533"/>
      <c r="H478" s="534"/>
      <c r="I478" s="534"/>
      <c r="J478" s="535"/>
      <c r="K478" s="534"/>
      <c r="L478" s="534"/>
      <c r="M478" s="534"/>
      <c r="N478" s="534"/>
      <c r="O478" s="534"/>
      <c r="P478" s="535"/>
      <c r="Q478" s="534"/>
    </row>
    <row r="479" spans="3:17" s="849" customFormat="1" ht="15">
      <c r="C479" s="712"/>
      <c r="D479" s="713"/>
      <c r="E479" s="532"/>
      <c r="F479" s="532"/>
      <c r="G479" s="533"/>
      <c r="H479" s="534"/>
      <c r="I479" s="534"/>
      <c r="J479" s="535"/>
      <c r="K479" s="534"/>
      <c r="L479" s="534"/>
      <c r="M479" s="534"/>
      <c r="N479" s="534"/>
      <c r="O479" s="534"/>
      <c r="P479" s="535"/>
      <c r="Q479" s="534"/>
    </row>
    <row r="480" spans="3:17" s="849" customFormat="1" ht="15">
      <c r="C480" s="712"/>
      <c r="D480" s="713"/>
      <c r="E480" s="532"/>
      <c r="F480" s="532"/>
      <c r="G480" s="533"/>
      <c r="H480" s="534"/>
      <c r="I480" s="534"/>
      <c r="J480" s="535"/>
      <c r="K480" s="534"/>
      <c r="L480" s="534"/>
      <c r="M480" s="534"/>
      <c r="N480" s="534"/>
      <c r="O480" s="534"/>
      <c r="P480" s="535"/>
      <c r="Q480" s="534"/>
    </row>
    <row r="481" spans="3:17" s="849" customFormat="1" ht="15">
      <c r="C481" s="712"/>
      <c r="D481" s="713"/>
      <c r="E481" s="532"/>
      <c r="F481" s="532"/>
      <c r="G481" s="533"/>
      <c r="H481" s="534"/>
      <c r="I481" s="534"/>
      <c r="J481" s="535"/>
      <c r="K481" s="534"/>
      <c r="L481" s="534"/>
      <c r="M481" s="534"/>
      <c r="N481" s="534"/>
      <c r="O481" s="534"/>
      <c r="P481" s="535"/>
      <c r="Q481" s="534"/>
    </row>
    <row r="482" spans="3:17" s="849" customFormat="1" ht="15">
      <c r="C482" s="712"/>
      <c r="D482" s="713"/>
      <c r="E482" s="532"/>
      <c r="F482" s="532"/>
      <c r="G482" s="533"/>
      <c r="H482" s="534"/>
      <c r="I482" s="534"/>
      <c r="J482" s="535"/>
      <c r="K482" s="534"/>
      <c r="L482" s="534"/>
      <c r="M482" s="534"/>
      <c r="N482" s="534"/>
      <c r="O482" s="534"/>
      <c r="P482" s="535"/>
      <c r="Q482" s="534"/>
    </row>
    <row r="483" spans="3:17" s="849" customFormat="1" ht="15">
      <c r="C483" s="712"/>
      <c r="D483" s="713"/>
      <c r="E483" s="532"/>
      <c r="F483" s="532"/>
      <c r="G483" s="533"/>
      <c r="H483" s="534"/>
      <c r="I483" s="534"/>
      <c r="J483" s="535"/>
      <c r="K483" s="534"/>
      <c r="L483" s="534"/>
      <c r="M483" s="534"/>
      <c r="N483" s="534"/>
      <c r="O483" s="534"/>
      <c r="P483" s="535"/>
      <c r="Q483" s="534"/>
    </row>
    <row r="484" spans="3:17" s="849" customFormat="1" ht="15">
      <c r="C484" s="712"/>
      <c r="D484" s="713"/>
      <c r="E484" s="532"/>
      <c r="F484" s="532"/>
      <c r="G484" s="533"/>
      <c r="H484" s="534"/>
      <c r="I484" s="534"/>
      <c r="J484" s="535"/>
      <c r="K484" s="534"/>
      <c r="L484" s="534"/>
      <c r="M484" s="534"/>
      <c r="N484" s="534"/>
      <c r="O484" s="534"/>
      <c r="P484" s="535"/>
      <c r="Q484" s="534"/>
    </row>
    <row r="485" spans="3:17" s="849" customFormat="1" ht="15">
      <c r="C485" s="712"/>
      <c r="D485" s="713"/>
      <c r="E485" s="532"/>
      <c r="F485" s="532"/>
      <c r="G485" s="533"/>
      <c r="H485" s="534"/>
      <c r="I485" s="534"/>
      <c r="J485" s="535"/>
      <c r="K485" s="534"/>
      <c r="L485" s="534"/>
      <c r="M485" s="534"/>
      <c r="N485" s="534"/>
      <c r="O485" s="534"/>
      <c r="P485" s="535"/>
      <c r="Q485" s="534"/>
    </row>
    <row r="486" spans="3:17" s="849" customFormat="1" ht="15">
      <c r="C486" s="712"/>
      <c r="D486" s="713"/>
      <c r="E486" s="532"/>
      <c r="F486" s="532"/>
      <c r="G486" s="533"/>
      <c r="H486" s="534"/>
      <c r="I486" s="534"/>
      <c r="J486" s="535"/>
      <c r="K486" s="534"/>
      <c r="L486" s="534"/>
      <c r="M486" s="534"/>
      <c r="N486" s="534"/>
      <c r="O486" s="534"/>
      <c r="P486" s="535"/>
      <c r="Q486" s="534"/>
    </row>
    <row r="487" spans="3:17" s="849" customFormat="1" ht="15">
      <c r="C487" s="712"/>
      <c r="D487" s="713"/>
      <c r="E487" s="532"/>
      <c r="F487" s="532"/>
      <c r="G487" s="533"/>
      <c r="H487" s="534"/>
      <c r="I487" s="534"/>
      <c r="J487" s="535"/>
      <c r="K487" s="534"/>
      <c r="L487" s="534"/>
      <c r="M487" s="534"/>
      <c r="N487" s="534"/>
      <c r="O487" s="534"/>
      <c r="P487" s="535"/>
      <c r="Q487" s="534"/>
    </row>
    <row r="488" spans="3:17" s="849" customFormat="1" ht="15">
      <c r="C488" s="712"/>
      <c r="D488" s="713"/>
      <c r="E488" s="532"/>
      <c r="F488" s="532"/>
      <c r="G488" s="533"/>
      <c r="H488" s="534"/>
      <c r="I488" s="534"/>
      <c r="J488" s="535"/>
      <c r="K488" s="534"/>
      <c r="L488" s="534"/>
      <c r="M488" s="534"/>
      <c r="N488" s="534"/>
      <c r="O488" s="534"/>
      <c r="P488" s="535"/>
      <c r="Q488" s="534"/>
    </row>
    <row r="489" spans="3:17" s="849" customFormat="1" ht="15">
      <c r="C489" s="712"/>
      <c r="D489" s="713"/>
      <c r="E489" s="532"/>
      <c r="F489" s="532"/>
      <c r="G489" s="533"/>
      <c r="H489" s="534"/>
      <c r="I489" s="534"/>
      <c r="J489" s="535"/>
      <c r="K489" s="534"/>
      <c r="L489" s="534"/>
      <c r="M489" s="534"/>
      <c r="N489" s="534"/>
      <c r="O489" s="534"/>
      <c r="P489" s="535"/>
      <c r="Q489" s="534"/>
    </row>
    <row r="490" spans="3:17" s="849" customFormat="1" ht="15">
      <c r="C490" s="712"/>
      <c r="D490" s="713"/>
      <c r="E490" s="532"/>
      <c r="F490" s="532"/>
      <c r="G490" s="533"/>
      <c r="H490" s="534"/>
      <c r="I490" s="534"/>
      <c r="J490" s="535"/>
      <c r="K490" s="534"/>
      <c r="L490" s="534"/>
      <c r="M490" s="534"/>
      <c r="N490" s="534"/>
      <c r="O490" s="534"/>
      <c r="P490" s="535"/>
      <c r="Q490" s="534"/>
    </row>
    <row r="491" spans="3:17" s="849" customFormat="1" ht="15">
      <c r="C491" s="712"/>
      <c r="D491" s="713"/>
      <c r="E491" s="532"/>
      <c r="F491" s="532"/>
      <c r="G491" s="533"/>
      <c r="H491" s="534"/>
      <c r="I491" s="534"/>
      <c r="J491" s="535"/>
      <c r="K491" s="534"/>
      <c r="L491" s="534"/>
      <c r="M491" s="534"/>
      <c r="N491" s="534"/>
      <c r="O491" s="534"/>
      <c r="P491" s="535"/>
      <c r="Q491" s="534"/>
    </row>
    <row r="492" spans="3:17" s="849" customFormat="1" ht="15">
      <c r="C492" s="712"/>
      <c r="D492" s="713"/>
      <c r="E492" s="532"/>
      <c r="F492" s="532"/>
      <c r="G492" s="533"/>
      <c r="H492" s="534"/>
      <c r="I492" s="534"/>
      <c r="J492" s="535"/>
      <c r="K492" s="534"/>
      <c r="L492" s="534"/>
      <c r="M492" s="534"/>
      <c r="N492" s="534"/>
      <c r="O492" s="534"/>
      <c r="P492" s="535"/>
      <c r="Q492" s="534"/>
    </row>
    <row r="493" spans="3:17" s="849" customFormat="1" ht="15">
      <c r="C493" s="712"/>
      <c r="D493" s="713"/>
      <c r="E493" s="532"/>
      <c r="F493" s="532"/>
      <c r="G493" s="533"/>
      <c r="H493" s="534"/>
      <c r="I493" s="534"/>
      <c r="J493" s="535"/>
      <c r="K493" s="534"/>
      <c r="L493" s="534"/>
      <c r="M493" s="534"/>
      <c r="N493" s="534"/>
      <c r="O493" s="534"/>
      <c r="P493" s="535"/>
      <c r="Q493" s="534"/>
    </row>
    <row r="494" spans="3:17" s="849" customFormat="1" ht="15">
      <c r="C494" s="712"/>
      <c r="D494" s="713"/>
      <c r="E494" s="532"/>
      <c r="F494" s="532"/>
      <c r="G494" s="533"/>
      <c r="H494" s="534"/>
      <c r="I494" s="534"/>
      <c r="J494" s="535"/>
      <c r="K494" s="534"/>
      <c r="L494" s="534"/>
      <c r="M494" s="534"/>
      <c r="N494" s="534"/>
      <c r="O494" s="534"/>
      <c r="P494" s="535"/>
      <c r="Q494" s="534"/>
    </row>
    <row r="495" spans="3:17" s="849" customFormat="1" ht="15">
      <c r="C495" s="712"/>
      <c r="D495" s="713"/>
      <c r="E495" s="532"/>
      <c r="F495" s="532"/>
      <c r="G495" s="533"/>
      <c r="H495" s="534"/>
      <c r="I495" s="534"/>
      <c r="J495" s="535"/>
      <c r="K495" s="534"/>
      <c r="L495" s="534"/>
      <c r="M495" s="534"/>
      <c r="N495" s="534"/>
      <c r="O495" s="534"/>
      <c r="P495" s="535"/>
      <c r="Q495" s="534"/>
    </row>
    <row r="496" spans="3:17" s="849" customFormat="1" ht="15">
      <c r="C496" s="712"/>
      <c r="D496" s="713"/>
      <c r="E496" s="532"/>
      <c r="F496" s="532"/>
      <c r="G496" s="533"/>
      <c r="H496" s="534"/>
      <c r="I496" s="534"/>
      <c r="J496" s="535"/>
      <c r="K496" s="534"/>
      <c r="L496" s="534"/>
      <c r="M496" s="534"/>
      <c r="N496" s="534"/>
      <c r="O496" s="534"/>
      <c r="P496" s="535"/>
      <c r="Q496" s="534"/>
    </row>
    <row r="497" spans="3:17" s="849" customFormat="1" ht="15">
      <c r="C497" s="712"/>
      <c r="D497" s="713"/>
      <c r="E497" s="532"/>
      <c r="F497" s="532"/>
      <c r="G497" s="533"/>
      <c r="H497" s="534"/>
      <c r="I497" s="534"/>
      <c r="J497" s="535"/>
      <c r="K497" s="534"/>
      <c r="L497" s="534"/>
      <c r="M497" s="534"/>
      <c r="N497" s="534"/>
      <c r="O497" s="534"/>
      <c r="P497" s="535"/>
      <c r="Q497" s="534"/>
    </row>
    <row r="498" spans="3:17" s="849" customFormat="1" ht="15">
      <c r="C498" s="712"/>
      <c r="D498" s="713"/>
      <c r="E498" s="532"/>
      <c r="F498" s="532"/>
      <c r="G498" s="533"/>
      <c r="H498" s="534"/>
      <c r="I498" s="534"/>
      <c r="J498" s="535"/>
      <c r="K498" s="534"/>
      <c r="L498" s="534"/>
      <c r="M498" s="534"/>
      <c r="N498" s="534"/>
      <c r="O498" s="534"/>
      <c r="P498" s="535"/>
      <c r="Q498" s="534"/>
    </row>
    <row r="499" spans="3:17" s="849" customFormat="1" ht="15">
      <c r="C499" s="712"/>
      <c r="D499" s="713"/>
      <c r="E499" s="532"/>
      <c r="F499" s="532"/>
      <c r="G499" s="533"/>
      <c r="H499" s="534"/>
      <c r="I499" s="534"/>
      <c r="J499" s="535"/>
      <c r="K499" s="534"/>
      <c r="L499" s="534"/>
      <c r="M499" s="534"/>
      <c r="N499" s="534"/>
      <c r="O499" s="534"/>
      <c r="P499" s="535"/>
      <c r="Q499" s="534"/>
    </row>
    <row r="500" spans="3:17" s="849" customFormat="1" ht="15">
      <c r="C500" s="712"/>
      <c r="D500" s="713"/>
      <c r="E500" s="532"/>
      <c r="F500" s="532"/>
      <c r="G500" s="533"/>
      <c r="H500" s="534"/>
      <c r="I500" s="534"/>
      <c r="J500" s="535"/>
      <c r="K500" s="534"/>
      <c r="L500" s="534"/>
      <c r="M500" s="534"/>
      <c r="N500" s="534"/>
      <c r="O500" s="534"/>
      <c r="P500" s="535"/>
      <c r="Q500" s="534"/>
    </row>
    <row r="501" spans="3:17" s="849" customFormat="1" ht="15">
      <c r="C501" s="712"/>
      <c r="D501" s="713"/>
      <c r="E501" s="532"/>
      <c r="F501" s="532"/>
      <c r="G501" s="533"/>
      <c r="H501" s="534"/>
      <c r="I501" s="534"/>
      <c r="J501" s="535"/>
      <c r="K501" s="534"/>
      <c r="L501" s="534"/>
      <c r="M501" s="534"/>
      <c r="N501" s="534"/>
      <c r="O501" s="534"/>
      <c r="P501" s="535"/>
      <c r="Q501" s="534"/>
    </row>
    <row r="502" spans="3:17" s="849" customFormat="1" ht="15">
      <c r="C502" s="712"/>
      <c r="D502" s="713"/>
      <c r="E502" s="532"/>
      <c r="F502" s="532"/>
      <c r="G502" s="533"/>
      <c r="H502" s="534"/>
      <c r="I502" s="534"/>
      <c r="J502" s="535"/>
      <c r="K502" s="534"/>
      <c r="L502" s="534"/>
      <c r="M502" s="534"/>
      <c r="N502" s="534"/>
      <c r="O502" s="534"/>
      <c r="P502" s="535"/>
      <c r="Q502" s="534"/>
    </row>
    <row r="503" spans="3:17" s="849" customFormat="1" ht="15">
      <c r="C503" s="712"/>
      <c r="D503" s="713"/>
      <c r="E503" s="532"/>
      <c r="F503" s="532"/>
      <c r="G503" s="533"/>
      <c r="H503" s="534"/>
      <c r="I503" s="534"/>
      <c r="J503" s="535"/>
      <c r="K503" s="534"/>
      <c r="L503" s="534"/>
      <c r="M503" s="534"/>
      <c r="N503" s="534"/>
      <c r="O503" s="534"/>
      <c r="P503" s="535"/>
      <c r="Q503" s="534"/>
    </row>
    <row r="504" spans="3:17" s="849" customFormat="1" ht="15">
      <c r="C504" s="712"/>
      <c r="D504" s="713"/>
      <c r="E504" s="532"/>
      <c r="F504" s="532"/>
      <c r="G504" s="533"/>
      <c r="H504" s="534"/>
      <c r="I504" s="534"/>
      <c r="J504" s="535"/>
      <c r="K504" s="534"/>
      <c r="L504" s="534"/>
      <c r="M504" s="534"/>
      <c r="N504" s="534"/>
      <c r="O504" s="534"/>
      <c r="P504" s="535"/>
      <c r="Q504" s="534"/>
    </row>
    <row r="505" spans="3:17" s="849" customFormat="1" ht="15">
      <c r="C505" s="712"/>
      <c r="D505" s="713"/>
      <c r="E505" s="532"/>
      <c r="F505" s="532"/>
      <c r="G505" s="533"/>
      <c r="H505" s="534"/>
      <c r="I505" s="534"/>
      <c r="J505" s="535"/>
      <c r="K505" s="534"/>
      <c r="L505" s="534"/>
      <c r="M505" s="534"/>
      <c r="N505" s="534"/>
      <c r="O505" s="534"/>
      <c r="P505" s="535"/>
      <c r="Q505" s="534"/>
    </row>
    <row r="506" spans="3:17" s="849" customFormat="1" ht="15">
      <c r="C506" s="712"/>
      <c r="D506" s="713"/>
      <c r="E506" s="532"/>
      <c r="F506" s="532"/>
      <c r="G506" s="533"/>
      <c r="H506" s="534"/>
      <c r="I506" s="534"/>
      <c r="J506" s="535"/>
      <c r="K506" s="534"/>
      <c r="L506" s="534"/>
      <c r="M506" s="534"/>
      <c r="N506" s="534"/>
      <c r="O506" s="534"/>
      <c r="P506" s="535"/>
      <c r="Q506" s="534"/>
    </row>
    <row r="507" spans="3:17" s="849" customFormat="1" ht="15">
      <c r="C507" s="712"/>
      <c r="D507" s="713"/>
      <c r="E507" s="532"/>
      <c r="F507" s="532"/>
      <c r="G507" s="533"/>
      <c r="H507" s="534"/>
      <c r="I507" s="534"/>
      <c r="J507" s="535"/>
      <c r="K507" s="534"/>
      <c r="L507" s="534"/>
      <c r="M507" s="534"/>
      <c r="N507" s="534"/>
      <c r="O507" s="534"/>
      <c r="P507" s="535"/>
      <c r="Q507" s="534"/>
    </row>
    <row r="508" spans="3:17" s="849" customFormat="1" ht="15">
      <c r="C508" s="712"/>
      <c r="D508" s="713"/>
      <c r="E508" s="532"/>
      <c r="F508" s="532"/>
      <c r="G508" s="533"/>
      <c r="H508" s="534"/>
      <c r="I508" s="534"/>
      <c r="J508" s="535"/>
      <c r="K508" s="534"/>
      <c r="L508" s="534"/>
      <c r="M508" s="534"/>
      <c r="N508" s="534"/>
      <c r="O508" s="534"/>
      <c r="P508" s="535"/>
      <c r="Q508" s="534"/>
    </row>
    <row r="509" spans="3:17" s="849" customFormat="1" ht="15">
      <c r="C509" s="712"/>
      <c r="D509" s="713"/>
      <c r="E509" s="532"/>
      <c r="F509" s="532"/>
      <c r="G509" s="533"/>
      <c r="H509" s="534"/>
      <c r="I509" s="534"/>
      <c r="J509" s="535"/>
      <c r="K509" s="534"/>
      <c r="L509" s="534"/>
      <c r="M509" s="534"/>
      <c r="N509" s="534"/>
      <c r="O509" s="534"/>
      <c r="P509" s="535"/>
      <c r="Q509" s="534"/>
    </row>
    <row r="510" spans="3:17" s="849" customFormat="1" ht="15">
      <c r="C510" s="712"/>
      <c r="D510" s="713"/>
      <c r="E510" s="532"/>
      <c r="F510" s="532"/>
      <c r="G510" s="533"/>
      <c r="H510" s="534"/>
      <c r="I510" s="534"/>
      <c r="J510" s="535"/>
      <c r="K510" s="534"/>
      <c r="L510" s="534"/>
      <c r="M510" s="534"/>
      <c r="N510" s="534"/>
      <c r="O510" s="534"/>
      <c r="P510" s="535"/>
      <c r="Q510" s="534"/>
    </row>
    <row r="511" spans="3:17" s="849" customFormat="1" ht="15">
      <c r="C511" s="712"/>
      <c r="D511" s="713"/>
      <c r="E511" s="532"/>
      <c r="F511" s="532"/>
      <c r="G511" s="533"/>
      <c r="H511" s="534"/>
      <c r="I511" s="534"/>
      <c r="J511" s="535"/>
      <c r="K511" s="534"/>
      <c r="L511" s="534"/>
      <c r="M511" s="534"/>
      <c r="N511" s="534"/>
      <c r="O511" s="534"/>
      <c r="P511" s="535"/>
      <c r="Q511" s="534"/>
    </row>
    <row r="512" spans="3:17" s="849" customFormat="1" ht="15">
      <c r="C512" s="712"/>
      <c r="D512" s="713"/>
      <c r="E512" s="532"/>
      <c r="F512" s="532"/>
      <c r="G512" s="533"/>
      <c r="H512" s="534"/>
      <c r="I512" s="534"/>
      <c r="J512" s="535"/>
      <c r="K512" s="534"/>
      <c r="L512" s="534"/>
      <c r="M512" s="534"/>
      <c r="N512" s="534"/>
      <c r="O512" s="534"/>
      <c r="P512" s="535"/>
      <c r="Q512" s="534"/>
    </row>
    <row r="513" spans="3:17" s="849" customFormat="1" ht="15">
      <c r="C513" s="712"/>
      <c r="D513" s="713"/>
      <c r="E513" s="532"/>
      <c r="F513" s="532"/>
      <c r="G513" s="533"/>
      <c r="H513" s="534"/>
      <c r="I513" s="534"/>
      <c r="J513" s="535"/>
      <c r="K513" s="534"/>
      <c r="L513" s="534"/>
      <c r="M513" s="534"/>
      <c r="N513" s="534"/>
      <c r="O513" s="534"/>
      <c r="P513" s="535"/>
      <c r="Q513" s="534"/>
    </row>
    <row r="514" spans="3:17" s="849" customFormat="1" ht="15">
      <c r="C514" s="712"/>
      <c r="D514" s="713"/>
      <c r="E514" s="532"/>
      <c r="F514" s="532"/>
      <c r="G514" s="533"/>
      <c r="H514" s="534"/>
      <c r="I514" s="534"/>
      <c r="J514" s="535"/>
      <c r="K514" s="534"/>
      <c r="L514" s="534"/>
      <c r="M514" s="534"/>
      <c r="N514" s="534"/>
      <c r="O514" s="534"/>
      <c r="P514" s="535"/>
      <c r="Q514" s="534"/>
    </row>
    <row r="515" spans="3:17" s="849" customFormat="1" ht="15">
      <c r="C515" s="712"/>
      <c r="D515" s="713"/>
      <c r="E515" s="532"/>
      <c r="F515" s="532"/>
      <c r="G515" s="533"/>
      <c r="H515" s="534"/>
      <c r="I515" s="534"/>
      <c r="J515" s="535"/>
      <c r="K515" s="534"/>
      <c r="L515" s="534"/>
      <c r="M515" s="534"/>
      <c r="N515" s="534"/>
      <c r="O515" s="534"/>
      <c r="P515" s="535"/>
      <c r="Q515" s="534"/>
    </row>
    <row r="516" spans="3:17" s="849" customFormat="1" ht="15">
      <c r="C516" s="712"/>
      <c r="D516" s="713"/>
      <c r="E516" s="532"/>
      <c r="F516" s="532"/>
      <c r="G516" s="533"/>
      <c r="H516" s="534"/>
      <c r="I516" s="534"/>
      <c r="J516" s="535"/>
      <c r="K516" s="534"/>
      <c r="L516" s="534"/>
      <c r="M516" s="534"/>
      <c r="N516" s="534"/>
      <c r="O516" s="534"/>
      <c r="P516" s="535"/>
      <c r="Q516" s="534"/>
    </row>
    <row r="517" spans="3:17" s="849" customFormat="1" ht="15">
      <c r="C517" s="712"/>
      <c r="D517" s="713"/>
      <c r="E517" s="532"/>
      <c r="F517" s="532"/>
      <c r="G517" s="533"/>
      <c r="H517" s="534"/>
      <c r="I517" s="534"/>
      <c r="J517" s="535"/>
      <c r="K517" s="534"/>
      <c r="L517" s="534"/>
      <c r="M517" s="534"/>
      <c r="N517" s="534"/>
      <c r="O517" s="534"/>
      <c r="P517" s="535"/>
      <c r="Q517" s="534"/>
    </row>
    <row r="518" spans="3:17" s="849" customFormat="1" ht="15">
      <c r="C518" s="712"/>
      <c r="D518" s="713"/>
      <c r="E518" s="532"/>
      <c r="F518" s="532"/>
      <c r="G518" s="533"/>
      <c r="H518" s="534"/>
      <c r="I518" s="534"/>
      <c r="J518" s="535"/>
      <c r="K518" s="534"/>
      <c r="L518" s="534"/>
      <c r="M518" s="534"/>
      <c r="N518" s="534"/>
      <c r="O518" s="534"/>
      <c r="P518" s="535"/>
      <c r="Q518" s="534"/>
    </row>
    <row r="519" spans="3:17" s="849" customFormat="1" ht="15">
      <c r="C519" s="712"/>
      <c r="D519" s="713"/>
      <c r="E519" s="532"/>
      <c r="F519" s="532"/>
      <c r="G519" s="533"/>
      <c r="H519" s="534"/>
      <c r="I519" s="534"/>
      <c r="J519" s="535"/>
      <c r="K519" s="534"/>
      <c r="L519" s="534"/>
      <c r="M519" s="534"/>
      <c r="N519" s="534"/>
      <c r="O519" s="534"/>
      <c r="P519" s="535"/>
      <c r="Q519" s="534"/>
    </row>
    <row r="520" spans="3:17" s="849" customFormat="1" ht="15">
      <c r="C520" s="712"/>
      <c r="D520" s="713"/>
      <c r="E520" s="532"/>
      <c r="F520" s="532"/>
      <c r="G520" s="533"/>
      <c r="H520" s="534"/>
      <c r="I520" s="534"/>
      <c r="J520" s="535"/>
      <c r="K520" s="534"/>
      <c r="L520" s="534"/>
      <c r="M520" s="534"/>
      <c r="N520" s="534"/>
      <c r="O520" s="534"/>
      <c r="P520" s="535"/>
      <c r="Q520" s="534"/>
    </row>
    <row r="521" spans="3:17" s="849" customFormat="1" ht="15">
      <c r="C521" s="712"/>
      <c r="D521" s="713"/>
      <c r="E521" s="532"/>
      <c r="F521" s="532"/>
      <c r="G521" s="533"/>
      <c r="H521" s="534"/>
      <c r="I521" s="534"/>
      <c r="J521" s="535"/>
      <c r="K521" s="534"/>
      <c r="L521" s="534"/>
      <c r="M521" s="534"/>
      <c r="N521" s="534"/>
      <c r="O521" s="534"/>
      <c r="P521" s="535"/>
      <c r="Q521" s="534"/>
    </row>
    <row r="522" spans="3:17" s="849" customFormat="1" ht="15">
      <c r="C522" s="712"/>
      <c r="D522" s="713"/>
      <c r="E522" s="532"/>
      <c r="F522" s="532"/>
      <c r="G522" s="533"/>
      <c r="H522" s="534"/>
      <c r="I522" s="534"/>
      <c r="J522" s="535"/>
      <c r="K522" s="534"/>
      <c r="L522" s="534"/>
      <c r="M522" s="534"/>
      <c r="N522" s="534"/>
      <c r="O522" s="534"/>
      <c r="P522" s="535"/>
      <c r="Q522" s="534"/>
    </row>
    <row r="523" spans="3:17" s="849" customFormat="1" ht="15">
      <c r="C523" s="712"/>
      <c r="D523" s="713"/>
      <c r="E523" s="532"/>
      <c r="F523" s="532"/>
      <c r="G523" s="533"/>
      <c r="H523" s="534"/>
      <c r="I523" s="534"/>
      <c r="J523" s="535"/>
      <c r="K523" s="534"/>
      <c r="L523" s="534"/>
      <c r="M523" s="534"/>
      <c r="N523" s="534"/>
      <c r="O523" s="534"/>
      <c r="P523" s="535"/>
      <c r="Q523" s="534"/>
    </row>
    <row r="524" spans="3:17" s="849" customFormat="1" ht="15">
      <c r="C524" s="712"/>
      <c r="D524" s="713"/>
      <c r="E524" s="532"/>
      <c r="F524" s="532"/>
      <c r="G524" s="533"/>
      <c r="H524" s="534"/>
      <c r="I524" s="534"/>
      <c r="J524" s="535"/>
      <c r="K524" s="534"/>
      <c r="L524" s="534"/>
      <c r="M524" s="534"/>
      <c r="N524" s="534"/>
      <c r="O524" s="534"/>
      <c r="P524" s="535"/>
      <c r="Q524" s="534"/>
    </row>
    <row r="525" spans="3:17" s="849" customFormat="1" ht="15">
      <c r="C525" s="712"/>
      <c r="D525" s="713"/>
      <c r="E525" s="532"/>
      <c r="F525" s="532"/>
      <c r="G525" s="533"/>
      <c r="H525" s="534"/>
      <c r="I525" s="534"/>
      <c r="J525" s="535"/>
      <c r="K525" s="534"/>
      <c r="L525" s="534"/>
      <c r="M525" s="534"/>
      <c r="N525" s="534"/>
      <c r="O525" s="534"/>
      <c r="P525" s="535"/>
      <c r="Q525" s="534"/>
    </row>
    <row r="526" spans="3:17" s="849" customFormat="1" ht="15">
      <c r="C526" s="712"/>
      <c r="D526" s="713"/>
      <c r="E526" s="532"/>
      <c r="F526" s="532"/>
      <c r="G526" s="533"/>
      <c r="H526" s="534"/>
      <c r="I526" s="534"/>
      <c r="J526" s="535"/>
      <c r="K526" s="534"/>
      <c r="L526" s="534"/>
      <c r="M526" s="534"/>
      <c r="N526" s="534"/>
      <c r="O526" s="534"/>
      <c r="P526" s="535"/>
      <c r="Q526" s="534"/>
    </row>
    <row r="527" spans="3:17" s="849" customFormat="1" ht="15">
      <c r="C527" s="712"/>
      <c r="D527" s="713"/>
      <c r="E527" s="532"/>
      <c r="F527" s="532"/>
      <c r="G527" s="533"/>
      <c r="H527" s="534"/>
      <c r="I527" s="534"/>
      <c r="J527" s="535"/>
      <c r="K527" s="534"/>
      <c r="L527" s="534"/>
      <c r="M527" s="534"/>
      <c r="N527" s="534"/>
      <c r="O527" s="534"/>
      <c r="P527" s="535"/>
      <c r="Q527" s="534"/>
    </row>
    <row r="528" spans="3:17" s="849" customFormat="1" ht="15">
      <c r="C528" s="712"/>
      <c r="D528" s="713"/>
      <c r="E528" s="532"/>
      <c r="F528" s="532"/>
      <c r="G528" s="533"/>
      <c r="H528" s="534"/>
      <c r="I528" s="534"/>
      <c r="J528" s="535"/>
      <c r="K528" s="534"/>
      <c r="L528" s="534"/>
      <c r="M528" s="534"/>
      <c r="N528" s="534"/>
      <c r="O528" s="534"/>
      <c r="P528" s="535"/>
      <c r="Q528" s="534"/>
    </row>
    <row r="529" spans="3:17" s="849" customFormat="1" ht="15">
      <c r="C529" s="712"/>
      <c r="D529" s="713"/>
      <c r="E529" s="532"/>
      <c r="F529" s="532"/>
      <c r="G529" s="533"/>
      <c r="H529" s="534"/>
      <c r="I529" s="534"/>
      <c r="J529" s="535"/>
      <c r="K529" s="534"/>
      <c r="L529" s="534"/>
      <c r="M529" s="534"/>
      <c r="N529" s="534"/>
      <c r="O529" s="534"/>
      <c r="P529" s="535"/>
      <c r="Q529" s="534"/>
    </row>
    <row r="530" spans="3:17" s="849" customFormat="1" ht="15">
      <c r="C530" s="712"/>
      <c r="D530" s="713"/>
      <c r="E530" s="532"/>
      <c r="F530" s="532"/>
      <c r="G530" s="533"/>
      <c r="H530" s="534"/>
      <c r="I530" s="534"/>
      <c r="J530" s="535"/>
      <c r="K530" s="534"/>
      <c r="L530" s="534"/>
      <c r="M530" s="534"/>
      <c r="N530" s="534"/>
      <c r="O530" s="534"/>
      <c r="P530" s="535"/>
      <c r="Q530" s="534"/>
    </row>
    <row r="531" spans="3:17" s="849" customFormat="1" ht="15">
      <c r="C531" s="712"/>
      <c r="D531" s="713"/>
      <c r="E531" s="532"/>
      <c r="F531" s="532"/>
      <c r="G531" s="533"/>
      <c r="H531" s="534"/>
      <c r="I531" s="534"/>
      <c r="J531" s="535"/>
      <c r="K531" s="534"/>
      <c r="L531" s="534"/>
      <c r="M531" s="534"/>
      <c r="N531" s="534"/>
      <c r="O531" s="534"/>
      <c r="P531" s="535"/>
      <c r="Q531" s="534"/>
    </row>
    <row r="532" spans="3:17" s="849" customFormat="1" ht="15">
      <c r="C532" s="712"/>
      <c r="D532" s="713"/>
      <c r="E532" s="532"/>
      <c r="F532" s="532"/>
      <c r="G532" s="533"/>
      <c r="H532" s="534"/>
      <c r="I532" s="534"/>
      <c r="J532" s="535"/>
      <c r="K532" s="534"/>
      <c r="L532" s="534"/>
      <c r="M532" s="534"/>
      <c r="N532" s="534"/>
      <c r="O532" s="534"/>
      <c r="P532" s="535"/>
      <c r="Q532" s="534"/>
    </row>
    <row r="533" spans="3:17" s="849" customFormat="1" ht="15">
      <c r="C533" s="712"/>
      <c r="D533" s="713"/>
      <c r="E533" s="532"/>
      <c r="F533" s="532"/>
      <c r="G533" s="533"/>
      <c r="H533" s="534"/>
      <c r="I533" s="534"/>
      <c r="J533" s="535"/>
      <c r="K533" s="534"/>
      <c r="L533" s="534"/>
      <c r="M533" s="534"/>
      <c r="N533" s="534"/>
      <c r="O533" s="534"/>
      <c r="P533" s="535"/>
      <c r="Q533" s="534"/>
    </row>
    <row r="534" spans="3:17" s="849" customFormat="1" ht="15">
      <c r="C534" s="712"/>
      <c r="D534" s="713"/>
      <c r="E534" s="532"/>
      <c r="F534" s="532"/>
      <c r="G534" s="533"/>
      <c r="H534" s="534"/>
      <c r="I534" s="534"/>
      <c r="J534" s="535"/>
      <c r="K534" s="534"/>
      <c r="L534" s="534"/>
      <c r="M534" s="534"/>
      <c r="N534" s="534"/>
      <c r="O534" s="534"/>
      <c r="P534" s="535"/>
      <c r="Q534" s="534"/>
    </row>
    <row r="535" spans="3:17" s="849" customFormat="1" ht="15">
      <c r="C535" s="712"/>
      <c r="D535" s="713"/>
      <c r="E535" s="532"/>
      <c r="F535" s="532"/>
      <c r="G535" s="533"/>
      <c r="H535" s="534"/>
      <c r="I535" s="534"/>
      <c r="J535" s="535"/>
      <c r="K535" s="534"/>
      <c r="L535" s="534"/>
      <c r="M535" s="534"/>
      <c r="N535" s="534"/>
      <c r="O535" s="534"/>
      <c r="P535" s="535"/>
      <c r="Q535" s="534"/>
    </row>
    <row r="536" spans="3:17" s="849" customFormat="1" ht="15">
      <c r="C536" s="712"/>
      <c r="D536" s="713"/>
      <c r="E536" s="532"/>
      <c r="F536" s="532"/>
      <c r="G536" s="533"/>
      <c r="H536" s="534"/>
      <c r="I536" s="534"/>
      <c r="J536" s="535"/>
      <c r="K536" s="534"/>
      <c r="L536" s="534"/>
      <c r="M536" s="534"/>
      <c r="N536" s="534"/>
      <c r="O536" s="534"/>
      <c r="P536" s="535"/>
      <c r="Q536" s="534"/>
    </row>
    <row r="537" spans="3:17" s="849" customFormat="1" ht="15">
      <c r="C537" s="712"/>
      <c r="D537" s="713"/>
      <c r="E537" s="532"/>
      <c r="F537" s="532"/>
      <c r="G537" s="533"/>
      <c r="H537" s="534"/>
      <c r="I537" s="534"/>
      <c r="J537" s="535"/>
      <c r="K537" s="534"/>
      <c r="L537" s="534"/>
      <c r="M537" s="534"/>
      <c r="N537" s="534"/>
      <c r="O537" s="534"/>
      <c r="P537" s="535"/>
      <c r="Q537" s="534"/>
    </row>
    <row r="538" spans="3:17" s="849" customFormat="1" ht="15">
      <c r="C538" s="712"/>
      <c r="D538" s="713"/>
      <c r="E538" s="532"/>
      <c r="F538" s="532"/>
      <c r="G538" s="533"/>
      <c r="H538" s="534"/>
      <c r="I538" s="534"/>
      <c r="J538" s="535"/>
      <c r="K538" s="534"/>
      <c r="L538" s="534"/>
      <c r="M538" s="534"/>
      <c r="N538" s="534"/>
      <c r="O538" s="534"/>
      <c r="P538" s="535"/>
      <c r="Q538" s="534"/>
    </row>
    <row r="539" spans="3:17" s="849" customFormat="1" ht="15">
      <c r="C539" s="712"/>
      <c r="D539" s="713"/>
      <c r="E539" s="532"/>
      <c r="F539" s="532"/>
      <c r="G539" s="533"/>
      <c r="H539" s="534"/>
      <c r="I539" s="534"/>
      <c r="J539" s="535"/>
      <c r="K539" s="534"/>
      <c r="L539" s="534"/>
      <c r="M539" s="534"/>
      <c r="N539" s="534"/>
      <c r="O539" s="534"/>
      <c r="P539" s="535"/>
      <c r="Q539" s="534"/>
    </row>
    <row r="540" spans="3:17" s="849" customFormat="1" ht="15">
      <c r="C540" s="712"/>
      <c r="D540" s="713"/>
      <c r="E540" s="532"/>
      <c r="F540" s="532"/>
      <c r="G540" s="533"/>
      <c r="H540" s="534"/>
      <c r="I540" s="534"/>
      <c r="J540" s="535"/>
      <c r="K540" s="534"/>
      <c r="L540" s="534"/>
      <c r="M540" s="534"/>
      <c r="N540" s="534"/>
      <c r="O540" s="534"/>
      <c r="P540" s="535"/>
      <c r="Q540" s="534"/>
    </row>
    <row r="541" spans="3:17" s="849" customFormat="1" ht="15">
      <c r="C541" s="712"/>
      <c r="D541" s="713"/>
      <c r="E541" s="532"/>
      <c r="F541" s="532"/>
      <c r="G541" s="533"/>
      <c r="H541" s="534"/>
      <c r="I541" s="534"/>
      <c r="J541" s="535"/>
      <c r="K541" s="534"/>
      <c r="L541" s="534"/>
      <c r="M541" s="534"/>
      <c r="N541" s="534"/>
      <c r="O541" s="534"/>
      <c r="P541" s="535"/>
      <c r="Q541" s="534"/>
    </row>
    <row r="542" spans="3:17" s="849" customFormat="1" ht="15">
      <c r="C542" s="712"/>
      <c r="D542" s="713"/>
      <c r="E542" s="532"/>
      <c r="F542" s="532"/>
      <c r="G542" s="533"/>
      <c r="H542" s="534"/>
      <c r="I542" s="534"/>
      <c r="J542" s="535"/>
      <c r="K542" s="534"/>
      <c r="L542" s="534"/>
      <c r="M542" s="534"/>
      <c r="N542" s="534"/>
      <c r="O542" s="534"/>
      <c r="P542" s="535"/>
      <c r="Q542" s="534"/>
    </row>
    <row r="543" spans="3:17" s="849" customFormat="1" ht="15">
      <c r="C543" s="712"/>
      <c r="D543" s="713"/>
      <c r="E543" s="532"/>
      <c r="F543" s="532"/>
      <c r="G543" s="533"/>
      <c r="H543" s="534"/>
      <c r="I543" s="534"/>
      <c r="J543" s="535"/>
      <c r="K543" s="534"/>
      <c r="L543" s="534"/>
      <c r="M543" s="534"/>
      <c r="N543" s="534"/>
      <c r="O543" s="534"/>
      <c r="P543" s="535"/>
      <c r="Q543" s="534"/>
    </row>
    <row r="544" spans="3:17" s="849" customFormat="1" ht="15">
      <c r="C544" s="712"/>
      <c r="D544" s="713"/>
      <c r="E544" s="532"/>
      <c r="F544" s="532"/>
      <c r="G544" s="533"/>
      <c r="H544" s="534"/>
      <c r="I544" s="534"/>
      <c r="J544" s="535"/>
      <c r="K544" s="534"/>
      <c r="L544" s="534"/>
      <c r="M544" s="534"/>
      <c r="N544" s="534"/>
      <c r="O544" s="534"/>
      <c r="P544" s="535"/>
      <c r="Q544" s="534"/>
    </row>
    <row r="545" spans="3:17" s="849" customFormat="1" ht="15">
      <c r="C545" s="712"/>
      <c r="D545" s="713"/>
      <c r="E545" s="532"/>
      <c r="F545" s="532"/>
      <c r="G545" s="533"/>
      <c r="H545" s="534"/>
      <c r="I545" s="534"/>
      <c r="J545" s="535"/>
      <c r="K545" s="534"/>
      <c r="L545" s="534"/>
      <c r="M545" s="534"/>
      <c r="N545" s="534"/>
      <c r="O545" s="534"/>
      <c r="P545" s="535"/>
      <c r="Q545" s="534"/>
    </row>
    <row r="546" spans="3:17" s="849" customFormat="1" ht="15">
      <c r="C546" s="712"/>
      <c r="D546" s="713"/>
      <c r="E546" s="532"/>
      <c r="F546" s="532"/>
      <c r="G546" s="533"/>
      <c r="H546" s="534"/>
      <c r="I546" s="534"/>
      <c r="J546" s="535"/>
      <c r="K546" s="534"/>
      <c r="L546" s="534"/>
      <c r="M546" s="534"/>
      <c r="N546" s="534"/>
      <c r="O546" s="534"/>
      <c r="P546" s="535"/>
      <c r="Q546" s="534"/>
    </row>
    <row r="547" spans="3:17" s="849" customFormat="1" ht="15">
      <c r="C547" s="712"/>
      <c r="D547" s="713"/>
      <c r="E547" s="532"/>
      <c r="F547" s="532"/>
      <c r="G547" s="533"/>
      <c r="H547" s="534"/>
      <c r="I547" s="534"/>
      <c r="J547" s="535"/>
      <c r="K547" s="534"/>
      <c r="L547" s="534"/>
      <c r="M547" s="534"/>
      <c r="N547" s="534"/>
      <c r="O547" s="534"/>
      <c r="P547" s="535"/>
      <c r="Q547" s="534"/>
    </row>
    <row r="548" spans="3:17" s="849" customFormat="1" ht="15">
      <c r="C548" s="712"/>
      <c r="D548" s="713"/>
      <c r="E548" s="532"/>
      <c r="F548" s="532"/>
      <c r="G548" s="533"/>
      <c r="H548" s="534"/>
      <c r="I548" s="534"/>
      <c r="J548" s="535"/>
      <c r="K548" s="534"/>
      <c r="L548" s="534"/>
      <c r="M548" s="534"/>
      <c r="N548" s="534"/>
      <c r="O548" s="534"/>
      <c r="P548" s="535"/>
      <c r="Q548" s="534"/>
    </row>
    <row r="549" spans="3:17" s="849" customFormat="1" ht="15">
      <c r="C549" s="712"/>
      <c r="D549" s="713"/>
      <c r="E549" s="532"/>
      <c r="F549" s="532"/>
      <c r="G549" s="533"/>
      <c r="H549" s="534"/>
      <c r="I549" s="534"/>
      <c r="J549" s="535"/>
      <c r="K549" s="534"/>
      <c r="L549" s="534"/>
      <c r="M549" s="534"/>
      <c r="N549" s="534"/>
      <c r="O549" s="534"/>
      <c r="P549" s="535"/>
      <c r="Q549" s="534"/>
    </row>
    <row r="550" spans="3:17" s="849" customFormat="1" ht="15">
      <c r="C550" s="712"/>
      <c r="D550" s="713"/>
      <c r="E550" s="532"/>
      <c r="F550" s="532"/>
      <c r="G550" s="533"/>
      <c r="H550" s="534"/>
      <c r="I550" s="534"/>
      <c r="J550" s="535"/>
      <c r="K550" s="534"/>
      <c r="L550" s="534"/>
      <c r="M550" s="534"/>
      <c r="N550" s="534"/>
      <c r="O550" s="534"/>
      <c r="P550" s="535"/>
      <c r="Q550" s="534"/>
    </row>
    <row r="551" spans="3:17" s="849" customFormat="1" ht="15">
      <c r="C551" s="712"/>
      <c r="D551" s="713"/>
      <c r="E551" s="532"/>
      <c r="F551" s="532"/>
      <c r="G551" s="533"/>
      <c r="H551" s="534"/>
      <c r="I551" s="534"/>
      <c r="J551" s="535"/>
      <c r="K551" s="534"/>
      <c r="L551" s="534"/>
      <c r="M551" s="534"/>
      <c r="N551" s="534"/>
      <c r="O551" s="534"/>
      <c r="P551" s="535"/>
      <c r="Q551" s="534"/>
    </row>
    <row r="552" spans="3:17" s="849" customFormat="1" ht="15">
      <c r="C552" s="712"/>
      <c r="D552" s="713"/>
      <c r="E552" s="532"/>
      <c r="F552" s="532"/>
      <c r="G552" s="533"/>
      <c r="H552" s="534"/>
      <c r="I552" s="534"/>
      <c r="J552" s="535"/>
      <c r="K552" s="534"/>
      <c r="L552" s="534"/>
      <c r="M552" s="534"/>
      <c r="N552" s="534"/>
      <c r="O552" s="534"/>
      <c r="P552" s="535"/>
      <c r="Q552" s="534"/>
    </row>
    <row r="553" spans="3:17" s="849" customFormat="1" ht="15">
      <c r="C553" s="712"/>
      <c r="D553" s="713"/>
      <c r="E553" s="532"/>
      <c r="F553" s="532"/>
      <c r="G553" s="533"/>
      <c r="H553" s="534"/>
      <c r="I553" s="534"/>
      <c r="J553" s="535"/>
      <c r="K553" s="534"/>
      <c r="L553" s="534"/>
      <c r="M553" s="534"/>
      <c r="N553" s="534"/>
      <c r="O553" s="534"/>
      <c r="P553" s="535"/>
      <c r="Q553" s="534"/>
    </row>
    <row r="554" spans="3:17" s="849" customFormat="1" ht="15">
      <c r="C554" s="712"/>
      <c r="D554" s="713"/>
      <c r="E554" s="532"/>
      <c r="F554" s="532"/>
      <c r="G554" s="533"/>
      <c r="H554" s="534"/>
      <c r="I554" s="534"/>
      <c r="J554" s="535"/>
      <c r="K554" s="534"/>
      <c r="L554" s="534"/>
      <c r="M554" s="534"/>
      <c r="N554" s="534"/>
      <c r="O554" s="534"/>
      <c r="P554" s="535"/>
      <c r="Q554" s="534"/>
    </row>
    <row r="555" spans="3:17" s="849" customFormat="1" ht="15">
      <c r="C555" s="712"/>
      <c r="D555" s="713"/>
      <c r="E555" s="532"/>
      <c r="F555" s="532"/>
      <c r="G555" s="533"/>
      <c r="H555" s="534"/>
      <c r="I555" s="534"/>
      <c r="J555" s="535"/>
      <c r="K555" s="534"/>
      <c r="L555" s="534"/>
      <c r="M555" s="534"/>
      <c r="N555" s="534"/>
      <c r="O555" s="534"/>
      <c r="P555" s="535"/>
      <c r="Q555" s="534"/>
    </row>
    <row r="556" spans="3:17" s="849" customFormat="1" ht="15">
      <c r="C556" s="712"/>
      <c r="D556" s="713"/>
      <c r="E556" s="532"/>
      <c r="F556" s="532"/>
      <c r="G556" s="533"/>
      <c r="H556" s="534"/>
      <c r="I556" s="534"/>
      <c r="J556" s="535"/>
      <c r="K556" s="534"/>
      <c r="L556" s="534"/>
      <c r="M556" s="534"/>
      <c r="N556" s="534"/>
      <c r="O556" s="534"/>
      <c r="P556" s="535"/>
      <c r="Q556" s="534"/>
    </row>
    <row r="557" spans="3:17" s="849" customFormat="1" ht="15">
      <c r="C557" s="712"/>
      <c r="D557" s="713"/>
      <c r="E557" s="532"/>
      <c r="F557" s="532"/>
      <c r="G557" s="533"/>
      <c r="H557" s="534"/>
      <c r="I557" s="534"/>
      <c r="J557" s="535"/>
      <c r="K557" s="534"/>
      <c r="L557" s="534"/>
      <c r="M557" s="534"/>
      <c r="N557" s="534"/>
      <c r="O557" s="534"/>
      <c r="P557" s="535"/>
      <c r="Q557" s="534"/>
    </row>
    <row r="558" spans="3:17" s="849" customFormat="1" ht="15">
      <c r="C558" s="712"/>
      <c r="D558" s="713"/>
      <c r="E558" s="532"/>
      <c r="F558" s="532"/>
      <c r="G558" s="533"/>
      <c r="H558" s="534"/>
      <c r="I558" s="534"/>
      <c r="J558" s="535"/>
      <c r="K558" s="534"/>
      <c r="L558" s="534"/>
      <c r="M558" s="534"/>
      <c r="N558" s="534"/>
      <c r="O558" s="534"/>
      <c r="P558" s="535"/>
      <c r="Q558" s="534"/>
    </row>
    <row r="559" spans="3:17" s="849" customFormat="1" ht="15">
      <c r="C559" s="712"/>
      <c r="D559" s="713"/>
      <c r="E559" s="532"/>
      <c r="F559" s="532"/>
      <c r="G559" s="533"/>
      <c r="H559" s="534"/>
      <c r="I559" s="534"/>
      <c r="J559" s="535"/>
      <c r="K559" s="534"/>
      <c r="L559" s="534"/>
      <c r="M559" s="534"/>
      <c r="N559" s="534"/>
      <c r="O559" s="534"/>
      <c r="P559" s="535"/>
      <c r="Q559" s="534"/>
    </row>
    <row r="560" spans="3:17" s="849" customFormat="1" ht="15">
      <c r="C560" s="712"/>
      <c r="D560" s="713"/>
      <c r="E560" s="532"/>
      <c r="F560" s="532"/>
      <c r="G560" s="533"/>
      <c r="H560" s="534"/>
      <c r="I560" s="534"/>
      <c r="J560" s="535"/>
      <c r="K560" s="534"/>
      <c r="L560" s="534"/>
      <c r="M560" s="534"/>
      <c r="N560" s="534"/>
      <c r="O560" s="534"/>
      <c r="P560" s="535"/>
      <c r="Q560" s="534"/>
    </row>
    <row r="561" spans="3:17" s="849" customFormat="1" ht="15">
      <c r="C561" s="712"/>
      <c r="D561" s="713"/>
      <c r="E561" s="532"/>
      <c r="F561" s="532"/>
      <c r="G561" s="533"/>
      <c r="H561" s="534"/>
      <c r="I561" s="534"/>
      <c r="J561" s="535"/>
      <c r="K561" s="534"/>
      <c r="L561" s="534"/>
      <c r="M561" s="534"/>
      <c r="N561" s="534"/>
      <c r="O561" s="534"/>
      <c r="P561" s="535"/>
      <c r="Q561" s="534"/>
    </row>
    <row r="562" spans="3:17" s="849" customFormat="1" ht="15">
      <c r="C562" s="712"/>
      <c r="D562" s="713"/>
      <c r="E562" s="532"/>
      <c r="F562" s="532"/>
      <c r="G562" s="533"/>
      <c r="H562" s="534"/>
      <c r="I562" s="534"/>
      <c r="J562" s="535"/>
      <c r="K562" s="534"/>
      <c r="L562" s="534"/>
      <c r="M562" s="534"/>
      <c r="N562" s="534"/>
      <c r="O562" s="534"/>
      <c r="P562" s="535"/>
      <c r="Q562" s="534"/>
    </row>
    <row r="563" spans="3:17" s="849" customFormat="1" ht="15">
      <c r="C563" s="712"/>
      <c r="D563" s="713"/>
      <c r="E563" s="532"/>
      <c r="F563" s="532"/>
      <c r="G563" s="533"/>
      <c r="H563" s="534"/>
      <c r="I563" s="534"/>
      <c r="J563" s="535"/>
      <c r="K563" s="534"/>
      <c r="L563" s="534"/>
      <c r="M563" s="534"/>
      <c r="N563" s="534"/>
      <c r="O563" s="534"/>
      <c r="P563" s="535"/>
      <c r="Q563" s="534"/>
    </row>
    <row r="564" spans="3:17" s="849" customFormat="1" ht="15">
      <c r="C564" s="712"/>
      <c r="D564" s="713"/>
      <c r="E564" s="532"/>
      <c r="F564" s="532"/>
      <c r="G564" s="533"/>
      <c r="H564" s="534"/>
      <c r="I564" s="534"/>
      <c r="J564" s="535"/>
      <c r="K564" s="534"/>
      <c r="L564" s="534"/>
      <c r="M564" s="534"/>
      <c r="N564" s="534"/>
      <c r="O564" s="534"/>
      <c r="P564" s="535"/>
      <c r="Q564" s="534"/>
    </row>
    <row r="565" spans="3:17" s="849" customFormat="1" ht="15">
      <c r="C565" s="712"/>
      <c r="D565" s="713"/>
      <c r="E565" s="532"/>
      <c r="F565" s="532"/>
      <c r="G565" s="533"/>
      <c r="H565" s="534"/>
      <c r="I565" s="534"/>
      <c r="J565" s="535"/>
      <c r="K565" s="534"/>
      <c r="L565" s="534"/>
      <c r="M565" s="534"/>
      <c r="N565" s="534"/>
      <c r="O565" s="534"/>
      <c r="P565" s="535"/>
      <c r="Q565" s="534"/>
    </row>
    <row r="566" spans="3:17" s="849" customFormat="1" ht="15">
      <c r="C566" s="712"/>
      <c r="D566" s="713"/>
      <c r="E566" s="532"/>
      <c r="F566" s="532"/>
      <c r="G566" s="533"/>
      <c r="H566" s="534"/>
      <c r="I566" s="534"/>
      <c r="J566" s="535"/>
      <c r="K566" s="534"/>
      <c r="L566" s="534"/>
      <c r="M566" s="534"/>
      <c r="N566" s="534"/>
      <c r="O566" s="534"/>
      <c r="P566" s="535"/>
      <c r="Q566" s="534"/>
    </row>
    <row r="567" spans="3:17" s="849" customFormat="1" ht="15">
      <c r="C567" s="712"/>
      <c r="D567" s="713"/>
      <c r="E567" s="532"/>
      <c r="F567" s="532"/>
      <c r="G567" s="533"/>
      <c r="H567" s="534"/>
      <c r="I567" s="534"/>
      <c r="J567" s="535"/>
      <c r="K567" s="534"/>
      <c r="L567" s="534"/>
      <c r="M567" s="534"/>
      <c r="N567" s="534"/>
      <c r="O567" s="534"/>
      <c r="P567" s="535"/>
      <c r="Q567" s="534"/>
    </row>
    <row r="568" spans="3:17" s="849" customFormat="1" ht="15">
      <c r="C568" s="712"/>
      <c r="D568" s="713"/>
      <c r="E568" s="532"/>
      <c r="F568" s="532"/>
      <c r="G568" s="533"/>
      <c r="H568" s="534"/>
      <c r="I568" s="534"/>
      <c r="J568" s="535"/>
      <c r="K568" s="534"/>
      <c r="L568" s="534"/>
      <c r="M568" s="534"/>
      <c r="N568" s="534"/>
      <c r="O568" s="534"/>
      <c r="P568" s="535"/>
      <c r="Q568" s="534"/>
    </row>
    <row r="569" spans="3:17" s="849" customFormat="1" ht="15">
      <c r="C569" s="712"/>
      <c r="D569" s="713"/>
      <c r="E569" s="532"/>
      <c r="F569" s="532"/>
      <c r="G569" s="533"/>
      <c r="H569" s="534"/>
      <c r="I569" s="534"/>
      <c r="J569" s="535"/>
      <c r="K569" s="534"/>
      <c r="L569" s="534"/>
      <c r="M569" s="534"/>
      <c r="N569" s="534"/>
      <c r="O569" s="534"/>
      <c r="P569" s="535"/>
      <c r="Q569" s="534"/>
    </row>
    <row r="570" spans="3:17" s="849" customFormat="1" ht="15">
      <c r="C570" s="712"/>
      <c r="D570" s="713"/>
      <c r="E570" s="532"/>
      <c r="F570" s="532"/>
      <c r="G570" s="533"/>
      <c r="H570" s="534"/>
      <c r="I570" s="534"/>
      <c r="J570" s="535"/>
      <c r="K570" s="534"/>
      <c r="L570" s="534"/>
      <c r="M570" s="534"/>
      <c r="N570" s="534"/>
      <c r="O570" s="534"/>
      <c r="P570" s="535"/>
      <c r="Q570" s="534"/>
    </row>
    <row r="571" spans="3:17" s="849" customFormat="1" ht="15">
      <c r="C571" s="712"/>
      <c r="D571" s="713"/>
      <c r="E571" s="532"/>
      <c r="F571" s="532"/>
      <c r="G571" s="533"/>
      <c r="H571" s="534"/>
      <c r="I571" s="534"/>
      <c r="J571" s="535"/>
      <c r="K571" s="534"/>
      <c r="L571" s="534"/>
      <c r="M571" s="534"/>
      <c r="N571" s="534"/>
      <c r="O571" s="534"/>
      <c r="P571" s="535"/>
      <c r="Q571" s="534"/>
    </row>
    <row r="572" spans="3:17" s="849" customFormat="1" ht="15">
      <c r="C572" s="712"/>
      <c r="D572" s="713"/>
      <c r="E572" s="532"/>
      <c r="F572" s="532"/>
      <c r="G572" s="533"/>
      <c r="H572" s="534"/>
      <c r="I572" s="534"/>
      <c r="J572" s="535"/>
      <c r="K572" s="534"/>
      <c r="L572" s="534"/>
      <c r="M572" s="534"/>
      <c r="N572" s="534"/>
      <c r="O572" s="534"/>
      <c r="P572" s="535"/>
      <c r="Q572" s="534"/>
    </row>
    <row r="573" spans="3:17" s="849" customFormat="1" ht="15">
      <c r="C573" s="712"/>
      <c r="D573" s="713"/>
      <c r="E573" s="532"/>
      <c r="F573" s="532"/>
      <c r="G573" s="533"/>
      <c r="H573" s="534"/>
      <c r="I573" s="534"/>
      <c r="J573" s="535"/>
      <c r="K573" s="534"/>
      <c r="L573" s="534"/>
      <c r="M573" s="534"/>
      <c r="N573" s="534"/>
      <c r="O573" s="534"/>
      <c r="P573" s="535"/>
      <c r="Q573" s="534"/>
    </row>
    <row r="574" spans="3:17" s="849" customFormat="1" ht="15">
      <c r="C574" s="712"/>
      <c r="D574" s="713"/>
      <c r="E574" s="532"/>
      <c r="F574" s="532"/>
      <c r="G574" s="533"/>
      <c r="H574" s="534"/>
      <c r="I574" s="534"/>
      <c r="J574" s="535"/>
      <c r="K574" s="534"/>
      <c r="L574" s="534"/>
      <c r="M574" s="534"/>
      <c r="N574" s="534"/>
      <c r="O574" s="534"/>
      <c r="P574" s="535"/>
      <c r="Q574" s="534"/>
    </row>
    <row r="575" spans="3:17" s="849" customFormat="1" ht="15">
      <c r="C575" s="712"/>
      <c r="D575" s="713"/>
      <c r="E575" s="532"/>
      <c r="F575" s="532"/>
      <c r="G575" s="533"/>
      <c r="H575" s="534"/>
      <c r="I575" s="534"/>
      <c r="J575" s="535"/>
      <c r="K575" s="534"/>
      <c r="L575" s="534"/>
      <c r="M575" s="534"/>
      <c r="N575" s="534"/>
      <c r="O575" s="534"/>
      <c r="P575" s="535"/>
      <c r="Q575" s="534"/>
    </row>
    <row r="576" spans="3:17" s="849" customFormat="1" ht="15">
      <c r="C576" s="712"/>
      <c r="D576" s="713"/>
      <c r="E576" s="532"/>
      <c r="F576" s="532"/>
      <c r="G576" s="533"/>
      <c r="H576" s="534"/>
      <c r="I576" s="534"/>
      <c r="J576" s="535"/>
      <c r="K576" s="534"/>
      <c r="L576" s="534"/>
      <c r="M576" s="534"/>
      <c r="N576" s="534"/>
      <c r="O576" s="534"/>
      <c r="P576" s="535"/>
      <c r="Q576" s="534"/>
    </row>
    <row r="577" spans="3:17" s="849" customFormat="1" ht="15">
      <c r="C577" s="712"/>
      <c r="D577" s="713"/>
      <c r="E577" s="532"/>
      <c r="F577" s="532"/>
      <c r="G577" s="533"/>
      <c r="H577" s="534"/>
      <c r="I577" s="534"/>
      <c r="J577" s="535"/>
      <c r="K577" s="534"/>
      <c r="L577" s="534"/>
      <c r="M577" s="534"/>
      <c r="N577" s="534"/>
      <c r="O577" s="534"/>
      <c r="P577" s="535"/>
      <c r="Q577" s="534"/>
    </row>
    <row r="578" spans="3:17" s="849" customFormat="1" ht="15">
      <c r="C578" s="712"/>
      <c r="D578" s="713"/>
      <c r="E578" s="532"/>
      <c r="F578" s="532"/>
      <c r="G578" s="533"/>
      <c r="H578" s="534"/>
      <c r="I578" s="534"/>
      <c r="J578" s="535"/>
      <c r="K578" s="534"/>
      <c r="L578" s="534"/>
      <c r="M578" s="534"/>
      <c r="N578" s="534"/>
      <c r="O578" s="534"/>
      <c r="P578" s="535"/>
      <c r="Q578" s="534"/>
    </row>
    <row r="579" spans="3:17" s="849" customFormat="1" ht="15">
      <c r="C579" s="712"/>
      <c r="D579" s="713"/>
      <c r="E579" s="532"/>
      <c r="F579" s="532"/>
      <c r="G579" s="533"/>
      <c r="H579" s="534"/>
      <c r="I579" s="534"/>
      <c r="J579" s="535"/>
      <c r="K579" s="534"/>
      <c r="L579" s="534"/>
      <c r="M579" s="534"/>
      <c r="N579" s="534"/>
      <c r="O579" s="534"/>
      <c r="P579" s="535"/>
      <c r="Q579" s="534"/>
    </row>
    <row r="580" spans="3:17" s="849" customFormat="1" ht="15">
      <c r="C580" s="712"/>
      <c r="D580" s="713"/>
      <c r="E580" s="532"/>
      <c r="F580" s="532"/>
      <c r="G580" s="533"/>
      <c r="H580" s="534"/>
      <c r="I580" s="534"/>
      <c r="J580" s="535"/>
      <c r="K580" s="534"/>
      <c r="L580" s="534"/>
      <c r="M580" s="534"/>
      <c r="N580" s="534"/>
      <c r="O580" s="534"/>
      <c r="P580" s="535"/>
      <c r="Q580" s="534"/>
    </row>
    <row r="581" spans="3:17" s="849" customFormat="1" ht="15">
      <c r="C581" s="712"/>
      <c r="D581" s="713"/>
      <c r="E581" s="532"/>
      <c r="F581" s="532"/>
      <c r="G581" s="533"/>
      <c r="H581" s="534"/>
      <c r="I581" s="534"/>
      <c r="J581" s="535"/>
      <c r="K581" s="534"/>
      <c r="L581" s="534"/>
      <c r="M581" s="534"/>
      <c r="N581" s="534"/>
      <c r="O581" s="534"/>
      <c r="P581" s="535"/>
      <c r="Q581" s="534"/>
    </row>
    <row r="582" spans="3:17" s="849" customFormat="1" ht="15">
      <c r="C582" s="712"/>
      <c r="D582" s="713"/>
      <c r="E582" s="532"/>
      <c r="F582" s="532"/>
      <c r="G582" s="533"/>
      <c r="H582" s="534"/>
      <c r="I582" s="534"/>
      <c r="J582" s="535"/>
      <c r="K582" s="534"/>
      <c r="L582" s="534"/>
      <c r="M582" s="534"/>
      <c r="N582" s="534"/>
      <c r="O582" s="534"/>
      <c r="P582" s="535"/>
      <c r="Q582" s="534"/>
    </row>
    <row r="583" spans="3:17" s="849" customFormat="1" ht="15">
      <c r="C583" s="712"/>
      <c r="D583" s="713"/>
      <c r="E583" s="532"/>
      <c r="F583" s="532"/>
      <c r="G583" s="533"/>
      <c r="H583" s="534"/>
      <c r="I583" s="534"/>
      <c r="J583" s="535"/>
      <c r="K583" s="534"/>
      <c r="L583" s="534"/>
      <c r="M583" s="534"/>
      <c r="N583" s="534"/>
      <c r="O583" s="534"/>
      <c r="P583" s="535"/>
      <c r="Q583" s="534"/>
    </row>
    <row r="584" spans="3:17" s="849" customFormat="1" ht="15">
      <c r="C584" s="712"/>
      <c r="D584" s="713"/>
      <c r="E584" s="532"/>
      <c r="F584" s="532"/>
      <c r="G584" s="533"/>
      <c r="H584" s="534"/>
      <c r="I584" s="534"/>
      <c r="J584" s="535"/>
      <c r="K584" s="534"/>
      <c r="L584" s="534"/>
      <c r="M584" s="534"/>
      <c r="N584" s="534"/>
      <c r="O584" s="534"/>
      <c r="P584" s="535"/>
      <c r="Q584" s="534"/>
    </row>
    <row r="585" spans="3:17" s="849" customFormat="1" ht="15">
      <c r="C585" s="712"/>
      <c r="D585" s="713"/>
      <c r="E585" s="532"/>
      <c r="F585" s="532"/>
      <c r="G585" s="533"/>
      <c r="H585" s="534"/>
      <c r="I585" s="534"/>
      <c r="J585" s="535"/>
      <c r="K585" s="534"/>
      <c r="L585" s="534"/>
      <c r="M585" s="534"/>
      <c r="N585" s="534"/>
      <c r="O585" s="534"/>
      <c r="P585" s="535"/>
      <c r="Q585" s="534"/>
    </row>
    <row r="586" spans="3:17" s="849" customFormat="1" ht="15">
      <c r="C586" s="712"/>
      <c r="D586" s="713"/>
      <c r="E586" s="532"/>
      <c r="F586" s="532"/>
      <c r="G586" s="533"/>
      <c r="H586" s="534"/>
      <c r="I586" s="534"/>
      <c r="J586" s="535"/>
      <c r="K586" s="534"/>
      <c r="L586" s="534"/>
      <c r="M586" s="534"/>
      <c r="N586" s="534"/>
      <c r="O586" s="534"/>
      <c r="P586" s="535"/>
      <c r="Q586" s="534"/>
    </row>
    <row r="587" spans="3:17" s="849" customFormat="1" ht="15">
      <c r="C587" s="712"/>
      <c r="D587" s="713"/>
      <c r="E587" s="532"/>
      <c r="F587" s="532"/>
      <c r="G587" s="533"/>
      <c r="H587" s="534"/>
      <c r="I587" s="534"/>
      <c r="J587" s="535"/>
      <c r="K587" s="534"/>
      <c r="L587" s="534"/>
      <c r="M587" s="534"/>
      <c r="N587" s="534"/>
      <c r="O587" s="534"/>
      <c r="P587" s="535"/>
      <c r="Q587" s="534"/>
    </row>
    <row r="588" spans="3:17" s="849" customFormat="1" ht="15">
      <c r="C588" s="712"/>
      <c r="D588" s="713"/>
      <c r="E588" s="532"/>
      <c r="F588" s="532"/>
      <c r="G588" s="533"/>
      <c r="H588" s="534"/>
      <c r="I588" s="534"/>
      <c r="J588" s="535"/>
      <c r="K588" s="534"/>
      <c r="L588" s="534"/>
      <c r="M588" s="534"/>
      <c r="N588" s="534"/>
      <c r="O588" s="534"/>
      <c r="P588" s="535"/>
      <c r="Q588" s="534"/>
    </row>
    <row r="589" spans="3:17" s="849" customFormat="1" ht="15">
      <c r="C589" s="712"/>
      <c r="D589" s="713"/>
      <c r="E589" s="532"/>
      <c r="F589" s="532"/>
      <c r="G589" s="533"/>
      <c r="H589" s="534"/>
      <c r="I589" s="534"/>
      <c r="J589" s="535"/>
      <c r="K589" s="534"/>
      <c r="L589" s="534"/>
      <c r="M589" s="534"/>
      <c r="N589" s="534"/>
      <c r="O589" s="534"/>
      <c r="P589" s="535"/>
      <c r="Q589" s="534"/>
    </row>
    <row r="590" spans="3:17" s="849" customFormat="1" ht="15">
      <c r="C590" s="712"/>
      <c r="D590" s="713"/>
      <c r="E590" s="532"/>
      <c r="F590" s="532"/>
      <c r="G590" s="533"/>
      <c r="H590" s="534"/>
      <c r="I590" s="534"/>
      <c r="J590" s="535"/>
      <c r="K590" s="534"/>
      <c r="L590" s="534"/>
      <c r="M590" s="534"/>
      <c r="N590" s="534"/>
      <c r="O590" s="534"/>
      <c r="P590" s="535"/>
      <c r="Q590" s="534"/>
    </row>
    <row r="591" spans="3:17" s="849" customFormat="1" ht="15">
      <c r="C591" s="712"/>
      <c r="D591" s="713"/>
      <c r="E591" s="532"/>
      <c r="F591" s="532"/>
      <c r="G591" s="533"/>
      <c r="H591" s="534"/>
      <c r="I591" s="534"/>
      <c r="J591" s="535"/>
      <c r="K591" s="534"/>
      <c r="L591" s="534"/>
      <c r="M591" s="534"/>
      <c r="N591" s="534"/>
      <c r="O591" s="534"/>
      <c r="P591" s="535"/>
      <c r="Q591" s="534"/>
    </row>
    <row r="592" spans="3:17" s="849" customFormat="1" ht="15">
      <c r="C592" s="712"/>
      <c r="D592" s="713"/>
      <c r="E592" s="532"/>
      <c r="F592" s="532"/>
      <c r="G592" s="533"/>
      <c r="H592" s="534"/>
      <c r="I592" s="534"/>
      <c r="J592" s="535"/>
      <c r="K592" s="534"/>
      <c r="L592" s="534"/>
      <c r="M592" s="534"/>
      <c r="N592" s="534"/>
      <c r="O592" s="534"/>
      <c r="P592" s="535"/>
      <c r="Q592" s="534"/>
    </row>
    <row r="593" spans="3:17" s="849" customFormat="1" ht="15">
      <c r="C593" s="712"/>
      <c r="D593" s="713"/>
      <c r="E593" s="532"/>
      <c r="F593" s="532"/>
      <c r="G593" s="533"/>
      <c r="H593" s="534"/>
      <c r="I593" s="534"/>
      <c r="J593" s="535"/>
      <c r="K593" s="534"/>
      <c r="L593" s="534"/>
      <c r="M593" s="534"/>
      <c r="N593" s="534"/>
      <c r="O593" s="534"/>
      <c r="P593" s="535"/>
      <c r="Q593" s="534"/>
    </row>
    <row r="594" spans="3:17" s="849" customFormat="1" ht="15">
      <c r="C594" s="712"/>
      <c r="D594" s="713"/>
      <c r="E594" s="532"/>
      <c r="F594" s="532"/>
      <c r="G594" s="533"/>
      <c r="H594" s="534"/>
      <c r="I594" s="534"/>
      <c r="J594" s="535"/>
      <c r="K594" s="534"/>
      <c r="L594" s="534"/>
      <c r="M594" s="534"/>
      <c r="N594" s="534"/>
      <c r="O594" s="534"/>
      <c r="P594" s="535"/>
      <c r="Q594" s="534"/>
    </row>
    <row r="595" spans="3:17" s="849" customFormat="1" ht="15">
      <c r="C595" s="712"/>
      <c r="D595" s="713"/>
      <c r="E595" s="532"/>
      <c r="F595" s="532"/>
      <c r="G595" s="533"/>
      <c r="H595" s="534"/>
      <c r="I595" s="534"/>
      <c r="J595" s="535"/>
      <c r="K595" s="534"/>
      <c r="L595" s="534"/>
      <c r="M595" s="534"/>
      <c r="N595" s="534"/>
      <c r="O595" s="534"/>
      <c r="P595" s="535"/>
      <c r="Q595" s="534"/>
    </row>
    <row r="596" spans="3:17" s="849" customFormat="1" ht="15">
      <c r="C596" s="712"/>
      <c r="D596" s="713"/>
      <c r="E596" s="532"/>
      <c r="F596" s="532"/>
      <c r="G596" s="533"/>
      <c r="H596" s="534"/>
      <c r="I596" s="534"/>
      <c r="J596" s="535"/>
      <c r="K596" s="534"/>
      <c r="L596" s="534"/>
      <c r="M596" s="534"/>
      <c r="N596" s="534"/>
      <c r="O596" s="534"/>
      <c r="P596" s="535"/>
      <c r="Q596" s="534"/>
    </row>
    <row r="597" spans="3:17" s="849" customFormat="1" ht="15">
      <c r="C597" s="712"/>
      <c r="D597" s="713"/>
      <c r="E597" s="532"/>
      <c r="F597" s="532"/>
      <c r="G597" s="533"/>
      <c r="H597" s="534"/>
      <c r="I597" s="534"/>
      <c r="J597" s="535"/>
      <c r="K597" s="534"/>
      <c r="L597" s="534"/>
      <c r="M597" s="534"/>
      <c r="N597" s="534"/>
      <c r="O597" s="534"/>
      <c r="P597" s="535"/>
      <c r="Q597" s="534"/>
    </row>
    <row r="598" spans="3:17" s="849" customFormat="1" ht="15">
      <c r="C598" s="712"/>
      <c r="D598" s="713"/>
      <c r="E598" s="532"/>
      <c r="F598" s="532"/>
      <c r="G598" s="533"/>
      <c r="H598" s="534"/>
      <c r="I598" s="534"/>
      <c r="J598" s="535"/>
      <c r="K598" s="534"/>
      <c r="L598" s="534"/>
      <c r="M598" s="534"/>
      <c r="N598" s="534"/>
      <c r="O598" s="534"/>
      <c r="P598" s="535"/>
      <c r="Q598" s="534"/>
    </row>
    <row r="599" spans="3:17" s="849" customFormat="1" ht="15">
      <c r="C599" s="712"/>
      <c r="D599" s="713"/>
      <c r="E599" s="532"/>
      <c r="F599" s="532"/>
      <c r="G599" s="533"/>
      <c r="H599" s="534"/>
      <c r="I599" s="534"/>
      <c r="J599" s="535"/>
      <c r="K599" s="534"/>
      <c r="L599" s="534"/>
      <c r="M599" s="534"/>
      <c r="N599" s="534"/>
      <c r="O599" s="534"/>
      <c r="P599" s="535"/>
      <c r="Q599" s="534"/>
    </row>
    <row r="600" spans="3:17" s="849" customFormat="1" ht="15">
      <c r="C600" s="712"/>
      <c r="D600" s="713"/>
      <c r="E600" s="532"/>
      <c r="F600" s="532"/>
      <c r="G600" s="533"/>
      <c r="H600" s="534"/>
      <c r="I600" s="534"/>
      <c r="J600" s="535"/>
      <c r="K600" s="534"/>
      <c r="L600" s="534"/>
      <c r="M600" s="534"/>
      <c r="N600" s="534"/>
      <c r="O600" s="534"/>
      <c r="P600" s="535"/>
      <c r="Q600" s="534"/>
    </row>
    <row r="601" spans="3:17" s="849" customFormat="1" ht="15">
      <c r="C601" s="712"/>
      <c r="D601" s="713"/>
      <c r="E601" s="532"/>
      <c r="F601" s="532"/>
      <c r="G601" s="533"/>
      <c r="H601" s="534"/>
      <c r="I601" s="534"/>
      <c r="J601" s="535"/>
      <c r="K601" s="534"/>
      <c r="L601" s="534"/>
      <c r="M601" s="534"/>
      <c r="N601" s="534"/>
      <c r="O601" s="534"/>
      <c r="P601" s="535"/>
      <c r="Q601" s="534"/>
    </row>
    <row r="602" spans="3:17" s="849" customFormat="1" ht="15">
      <c r="C602" s="712"/>
      <c r="D602" s="713"/>
      <c r="E602" s="532"/>
      <c r="F602" s="532"/>
      <c r="G602" s="533"/>
      <c r="H602" s="534"/>
      <c r="I602" s="534"/>
      <c r="J602" s="535"/>
      <c r="K602" s="534"/>
      <c r="L602" s="534"/>
      <c r="M602" s="534"/>
      <c r="N602" s="534"/>
      <c r="O602" s="534"/>
      <c r="P602" s="535"/>
      <c r="Q602" s="534"/>
    </row>
    <row r="603" spans="3:17" s="849" customFormat="1" ht="15">
      <c r="C603" s="712"/>
      <c r="D603" s="713"/>
      <c r="E603" s="532"/>
      <c r="F603" s="532"/>
      <c r="G603" s="533"/>
      <c r="H603" s="534"/>
      <c r="I603" s="534"/>
      <c r="J603" s="535"/>
      <c r="K603" s="534"/>
      <c r="L603" s="534"/>
      <c r="M603" s="534"/>
      <c r="N603" s="534"/>
      <c r="O603" s="534"/>
      <c r="P603" s="535"/>
      <c r="Q603" s="534"/>
    </row>
    <row r="604" spans="3:17" s="849" customFormat="1" ht="15">
      <c r="C604" s="712"/>
      <c r="D604" s="713"/>
      <c r="E604" s="532"/>
      <c r="F604" s="532"/>
      <c r="G604" s="533"/>
      <c r="H604" s="534"/>
      <c r="I604" s="534"/>
      <c r="J604" s="535"/>
      <c r="K604" s="534"/>
      <c r="L604" s="534"/>
      <c r="M604" s="534"/>
      <c r="N604" s="534"/>
      <c r="O604" s="534"/>
      <c r="P604" s="535"/>
      <c r="Q604" s="534"/>
    </row>
    <row r="605" spans="3:17" s="849" customFormat="1" ht="15">
      <c r="C605" s="712"/>
      <c r="D605" s="713"/>
      <c r="E605" s="532"/>
      <c r="F605" s="532"/>
      <c r="G605" s="533"/>
      <c r="H605" s="534"/>
      <c r="I605" s="534"/>
      <c r="J605" s="535"/>
      <c r="K605" s="534"/>
      <c r="L605" s="534"/>
      <c r="M605" s="534"/>
      <c r="N605" s="534"/>
      <c r="O605" s="534"/>
      <c r="P605" s="535"/>
      <c r="Q605" s="534"/>
    </row>
    <row r="606" spans="3:17" s="849" customFormat="1" ht="15">
      <c r="C606" s="712"/>
      <c r="D606" s="713"/>
      <c r="E606" s="532"/>
      <c r="F606" s="532"/>
      <c r="G606" s="533"/>
      <c r="H606" s="534"/>
      <c r="I606" s="534"/>
      <c r="J606" s="535"/>
      <c r="K606" s="534"/>
      <c r="L606" s="534"/>
      <c r="M606" s="534"/>
      <c r="N606" s="534"/>
      <c r="O606" s="534"/>
      <c r="P606" s="535"/>
      <c r="Q606" s="534"/>
    </row>
    <row r="607" spans="3:17" s="849" customFormat="1" ht="15">
      <c r="C607" s="712"/>
      <c r="D607" s="713"/>
      <c r="E607" s="532"/>
      <c r="F607" s="532"/>
      <c r="G607" s="533"/>
      <c r="H607" s="534"/>
      <c r="I607" s="534"/>
      <c r="J607" s="535"/>
      <c r="K607" s="534"/>
      <c r="L607" s="534"/>
      <c r="M607" s="534"/>
      <c r="N607" s="534"/>
      <c r="O607" s="534"/>
      <c r="P607" s="535"/>
      <c r="Q607" s="534"/>
    </row>
    <row r="608" spans="3:17" s="849" customFormat="1" ht="15">
      <c r="C608" s="712"/>
      <c r="D608" s="713"/>
      <c r="E608" s="532"/>
      <c r="F608" s="532"/>
      <c r="G608" s="533"/>
      <c r="H608" s="534"/>
      <c r="I608" s="534"/>
      <c r="J608" s="535"/>
      <c r="K608" s="534"/>
      <c r="L608" s="534"/>
      <c r="M608" s="534"/>
      <c r="N608" s="534"/>
      <c r="O608" s="534"/>
      <c r="P608" s="535"/>
      <c r="Q608" s="534"/>
    </row>
    <row r="609" spans="3:17" s="849" customFormat="1" ht="15">
      <c r="C609" s="712"/>
      <c r="D609" s="713"/>
      <c r="E609" s="532"/>
      <c r="F609" s="532"/>
      <c r="G609" s="533"/>
      <c r="H609" s="534"/>
      <c r="I609" s="534"/>
      <c r="J609" s="535"/>
      <c r="K609" s="534"/>
      <c r="L609" s="534"/>
      <c r="M609" s="534"/>
      <c r="N609" s="534"/>
      <c r="O609" s="534"/>
      <c r="P609" s="535"/>
      <c r="Q609" s="534"/>
    </row>
    <row r="610" spans="3:17" s="849" customFormat="1" ht="15">
      <c r="C610" s="712"/>
      <c r="D610" s="713"/>
      <c r="E610" s="532"/>
      <c r="F610" s="532"/>
      <c r="G610" s="533"/>
      <c r="H610" s="534"/>
      <c r="I610" s="534"/>
      <c r="J610" s="535"/>
      <c r="K610" s="534"/>
      <c r="L610" s="534"/>
      <c r="M610" s="534"/>
      <c r="N610" s="534"/>
      <c r="O610" s="534"/>
      <c r="P610" s="535"/>
      <c r="Q610" s="534"/>
    </row>
    <row r="611" spans="3:17" s="849" customFormat="1" ht="15">
      <c r="C611" s="712"/>
      <c r="D611" s="713"/>
      <c r="E611" s="532"/>
      <c r="F611" s="532"/>
      <c r="G611" s="533"/>
      <c r="H611" s="534"/>
      <c r="I611" s="534"/>
      <c r="J611" s="535"/>
      <c r="K611" s="534"/>
      <c r="L611" s="534"/>
      <c r="M611" s="534"/>
      <c r="N611" s="534"/>
      <c r="O611" s="534"/>
      <c r="P611" s="535"/>
      <c r="Q611" s="534"/>
    </row>
    <row r="612" spans="3:17" s="849" customFormat="1" ht="15">
      <c r="C612" s="712"/>
      <c r="D612" s="713"/>
      <c r="E612" s="532"/>
      <c r="F612" s="532"/>
      <c r="G612" s="533"/>
      <c r="H612" s="534"/>
      <c r="I612" s="534"/>
      <c r="J612" s="535"/>
      <c r="K612" s="534"/>
      <c r="L612" s="534"/>
      <c r="M612" s="534"/>
      <c r="N612" s="534"/>
      <c r="O612" s="534"/>
      <c r="P612" s="535"/>
      <c r="Q612" s="534"/>
    </row>
    <row r="613" spans="3:17" s="849" customFormat="1" ht="15">
      <c r="C613" s="712"/>
      <c r="D613" s="713"/>
      <c r="E613" s="532"/>
      <c r="F613" s="532"/>
      <c r="G613" s="533"/>
      <c r="H613" s="534"/>
      <c r="I613" s="534"/>
      <c r="J613" s="535"/>
      <c r="K613" s="534"/>
      <c r="L613" s="534"/>
      <c r="M613" s="534"/>
      <c r="N613" s="534"/>
      <c r="O613" s="534"/>
      <c r="P613" s="535"/>
      <c r="Q613" s="534"/>
    </row>
    <row r="614" spans="3:17" s="849" customFormat="1" ht="15">
      <c r="C614" s="712"/>
      <c r="D614" s="713"/>
      <c r="E614" s="532"/>
      <c r="F614" s="532"/>
      <c r="G614" s="533"/>
      <c r="H614" s="534"/>
      <c r="I614" s="534"/>
      <c r="J614" s="535"/>
      <c r="K614" s="534"/>
      <c r="L614" s="534"/>
      <c r="M614" s="534"/>
      <c r="N614" s="534"/>
      <c r="O614" s="534"/>
      <c r="P614" s="535"/>
      <c r="Q614" s="534"/>
    </row>
    <row r="615" spans="3:17" s="849" customFormat="1" ht="15">
      <c r="C615" s="712"/>
      <c r="D615" s="713"/>
      <c r="E615" s="532"/>
      <c r="F615" s="532"/>
      <c r="G615" s="533"/>
      <c r="H615" s="534"/>
      <c r="I615" s="534"/>
      <c r="J615" s="535"/>
      <c r="K615" s="534"/>
      <c r="L615" s="534"/>
      <c r="M615" s="534"/>
      <c r="N615" s="534"/>
      <c r="O615" s="534"/>
      <c r="P615" s="535"/>
      <c r="Q615" s="534"/>
    </row>
    <row r="616" spans="3:17" s="849" customFormat="1" ht="15">
      <c r="C616" s="712"/>
      <c r="D616" s="713"/>
      <c r="E616" s="532"/>
      <c r="F616" s="532"/>
      <c r="G616" s="533"/>
      <c r="H616" s="534"/>
      <c r="I616" s="534"/>
      <c r="J616" s="535"/>
      <c r="K616" s="534"/>
      <c r="L616" s="534"/>
      <c r="M616" s="534"/>
      <c r="N616" s="534"/>
      <c r="O616" s="534"/>
      <c r="P616" s="535"/>
      <c r="Q616" s="534"/>
    </row>
    <row r="617" spans="3:17" s="849" customFormat="1" ht="15">
      <c r="C617" s="712"/>
      <c r="D617" s="713"/>
      <c r="E617" s="532"/>
      <c r="F617" s="532"/>
      <c r="G617" s="533"/>
      <c r="H617" s="534"/>
      <c r="I617" s="534"/>
      <c r="J617" s="535"/>
      <c r="K617" s="534"/>
      <c r="L617" s="534"/>
      <c r="M617" s="534"/>
      <c r="N617" s="534"/>
      <c r="O617" s="534"/>
      <c r="P617" s="535"/>
      <c r="Q617" s="534"/>
    </row>
    <row r="618" spans="3:17" s="849" customFormat="1" ht="15">
      <c r="C618" s="712"/>
      <c r="D618" s="713"/>
      <c r="E618" s="532"/>
      <c r="F618" s="532"/>
      <c r="G618" s="533"/>
      <c r="H618" s="534"/>
      <c r="I618" s="534"/>
      <c r="J618" s="535"/>
      <c r="K618" s="534"/>
      <c r="L618" s="534"/>
      <c r="M618" s="534"/>
      <c r="N618" s="534"/>
      <c r="O618" s="534"/>
      <c r="P618" s="535"/>
      <c r="Q618" s="534"/>
    </row>
    <row r="619" spans="3:17" s="849" customFormat="1" ht="15">
      <c r="C619" s="712"/>
      <c r="D619" s="713"/>
      <c r="E619" s="532"/>
      <c r="F619" s="532"/>
      <c r="G619" s="533"/>
      <c r="H619" s="534"/>
      <c r="I619" s="534"/>
      <c r="J619" s="535"/>
      <c r="K619" s="534"/>
      <c r="L619" s="534"/>
      <c r="M619" s="534"/>
      <c r="N619" s="534"/>
      <c r="O619" s="534"/>
      <c r="P619" s="535"/>
      <c r="Q619" s="534"/>
    </row>
    <row r="620" spans="3:17" s="849" customFormat="1" ht="15">
      <c r="C620" s="712"/>
      <c r="D620" s="713"/>
      <c r="E620" s="532"/>
      <c r="F620" s="532"/>
      <c r="G620" s="533"/>
      <c r="H620" s="534"/>
      <c r="I620" s="534"/>
      <c r="J620" s="535"/>
      <c r="K620" s="534"/>
      <c r="L620" s="534"/>
      <c r="M620" s="534"/>
      <c r="N620" s="534"/>
      <c r="O620" s="534"/>
      <c r="P620" s="535"/>
      <c r="Q620" s="534"/>
    </row>
    <row r="621" spans="3:17" s="849" customFormat="1" ht="15">
      <c r="C621" s="712"/>
      <c r="D621" s="713"/>
      <c r="E621" s="532"/>
      <c r="F621" s="532"/>
      <c r="G621" s="533"/>
      <c r="H621" s="534"/>
      <c r="I621" s="534"/>
      <c r="J621" s="535"/>
      <c r="K621" s="534"/>
      <c r="L621" s="534"/>
      <c r="M621" s="534"/>
      <c r="N621" s="534"/>
      <c r="O621" s="534"/>
      <c r="P621" s="535"/>
      <c r="Q621" s="534"/>
    </row>
    <row r="622" spans="3:17" s="849" customFormat="1" ht="15">
      <c r="C622" s="712"/>
      <c r="D622" s="713"/>
      <c r="E622" s="532"/>
      <c r="F622" s="532"/>
      <c r="G622" s="533"/>
      <c r="H622" s="534"/>
      <c r="I622" s="534"/>
      <c r="J622" s="535"/>
      <c r="K622" s="534"/>
      <c r="L622" s="534"/>
      <c r="M622" s="534"/>
      <c r="N622" s="534"/>
      <c r="O622" s="534"/>
      <c r="P622" s="535"/>
      <c r="Q622" s="534"/>
    </row>
    <row r="623" spans="3:17" s="849" customFormat="1" ht="15">
      <c r="C623" s="712"/>
      <c r="D623" s="713"/>
      <c r="E623" s="532"/>
      <c r="F623" s="532"/>
      <c r="G623" s="533"/>
      <c r="H623" s="534"/>
      <c r="I623" s="534"/>
      <c r="J623" s="535"/>
      <c r="K623" s="534"/>
      <c r="L623" s="534"/>
      <c r="M623" s="534"/>
      <c r="N623" s="534"/>
      <c r="O623" s="534"/>
      <c r="P623" s="535"/>
      <c r="Q623" s="534"/>
    </row>
    <row r="624" spans="3:17" s="849" customFormat="1" ht="15">
      <c r="C624" s="712"/>
      <c r="D624" s="713"/>
      <c r="E624" s="532"/>
      <c r="F624" s="532"/>
      <c r="G624" s="533"/>
      <c r="H624" s="534"/>
      <c r="I624" s="534"/>
      <c r="J624" s="535"/>
      <c r="K624" s="534"/>
      <c r="L624" s="534"/>
      <c r="M624" s="534"/>
      <c r="N624" s="534"/>
      <c r="O624" s="534"/>
      <c r="P624" s="535"/>
      <c r="Q624" s="534"/>
    </row>
    <row r="625" spans="3:17" s="849" customFormat="1" ht="15">
      <c r="C625" s="712"/>
      <c r="D625" s="713"/>
      <c r="E625" s="532"/>
      <c r="F625" s="532"/>
      <c r="G625" s="533"/>
      <c r="H625" s="534"/>
      <c r="I625" s="534"/>
      <c r="J625" s="535"/>
      <c r="K625" s="534"/>
      <c r="L625" s="534"/>
      <c r="M625" s="534"/>
      <c r="N625" s="534"/>
      <c r="O625" s="534"/>
      <c r="P625" s="535"/>
      <c r="Q625" s="534"/>
    </row>
    <row r="626" spans="3:17" s="849" customFormat="1" ht="15">
      <c r="C626" s="712"/>
      <c r="D626" s="713"/>
      <c r="E626" s="532"/>
      <c r="F626" s="532"/>
      <c r="G626" s="533"/>
      <c r="H626" s="534"/>
      <c r="I626" s="534"/>
      <c r="J626" s="535"/>
      <c r="K626" s="534"/>
      <c r="L626" s="534"/>
      <c r="M626" s="534"/>
      <c r="N626" s="534"/>
      <c r="O626" s="534"/>
      <c r="P626" s="535"/>
      <c r="Q626" s="534"/>
    </row>
    <row r="627" spans="3:17" s="849" customFormat="1" ht="15">
      <c r="C627" s="712"/>
      <c r="D627" s="713"/>
      <c r="E627" s="532"/>
      <c r="F627" s="532"/>
      <c r="G627" s="533"/>
      <c r="H627" s="534"/>
      <c r="I627" s="534"/>
      <c r="J627" s="535"/>
      <c r="K627" s="534"/>
      <c r="L627" s="534"/>
      <c r="M627" s="534"/>
      <c r="N627" s="534"/>
      <c r="O627" s="534"/>
      <c r="P627" s="535"/>
      <c r="Q627" s="534"/>
    </row>
    <row r="628" spans="3:17" s="849" customFormat="1" ht="15">
      <c r="C628" s="712"/>
      <c r="D628" s="713"/>
      <c r="E628" s="532"/>
      <c r="F628" s="532"/>
      <c r="G628" s="533"/>
      <c r="H628" s="534"/>
      <c r="I628" s="534"/>
      <c r="J628" s="535"/>
      <c r="K628" s="534"/>
      <c r="L628" s="534"/>
      <c r="M628" s="534"/>
      <c r="N628" s="534"/>
      <c r="O628" s="534"/>
      <c r="P628" s="535"/>
      <c r="Q628" s="534"/>
    </row>
    <row r="629" spans="3:17" s="849" customFormat="1" ht="15">
      <c r="C629" s="712"/>
      <c r="D629" s="713"/>
      <c r="E629" s="532"/>
      <c r="F629" s="532"/>
      <c r="G629" s="533"/>
      <c r="H629" s="534"/>
      <c r="I629" s="534"/>
      <c r="J629" s="535"/>
      <c r="K629" s="534"/>
      <c r="L629" s="534"/>
      <c r="M629" s="534"/>
      <c r="N629" s="534"/>
      <c r="O629" s="534"/>
      <c r="P629" s="535"/>
      <c r="Q629" s="534"/>
    </row>
    <row r="630" spans="3:17" s="849" customFormat="1" ht="15">
      <c r="C630" s="712"/>
      <c r="D630" s="713"/>
      <c r="E630" s="532"/>
      <c r="F630" s="532"/>
      <c r="G630" s="533"/>
      <c r="H630" s="534"/>
      <c r="I630" s="534"/>
      <c r="J630" s="535"/>
      <c r="K630" s="534"/>
      <c r="L630" s="534"/>
      <c r="M630" s="534"/>
      <c r="N630" s="534"/>
      <c r="O630" s="534"/>
      <c r="P630" s="535"/>
      <c r="Q630" s="534"/>
    </row>
    <row r="631" spans="3:17" s="849" customFormat="1" ht="15">
      <c r="C631" s="712"/>
      <c r="D631" s="713"/>
      <c r="E631" s="532"/>
      <c r="F631" s="532"/>
      <c r="G631" s="533"/>
      <c r="H631" s="534"/>
      <c r="I631" s="534"/>
      <c r="J631" s="535"/>
      <c r="K631" s="534"/>
      <c r="L631" s="534"/>
      <c r="M631" s="534"/>
      <c r="N631" s="534"/>
      <c r="O631" s="534"/>
      <c r="P631" s="535"/>
      <c r="Q631" s="534"/>
    </row>
    <row r="632" spans="3:17" s="849" customFormat="1" ht="15">
      <c r="C632" s="712"/>
      <c r="D632" s="713"/>
      <c r="E632" s="532"/>
      <c r="F632" s="532"/>
      <c r="G632" s="533"/>
      <c r="H632" s="534"/>
      <c r="I632" s="534"/>
      <c r="J632" s="535"/>
      <c r="K632" s="534"/>
      <c r="L632" s="534"/>
      <c r="M632" s="534"/>
      <c r="N632" s="534"/>
      <c r="O632" s="534"/>
      <c r="P632" s="535"/>
      <c r="Q632" s="534"/>
    </row>
    <row r="633" spans="3:17" s="849" customFormat="1" ht="15">
      <c r="C633" s="712"/>
      <c r="D633" s="713"/>
      <c r="E633" s="532"/>
      <c r="F633" s="532"/>
      <c r="G633" s="533"/>
      <c r="H633" s="534"/>
      <c r="I633" s="534"/>
      <c r="J633" s="535"/>
      <c r="K633" s="534"/>
      <c r="L633" s="534"/>
      <c r="M633" s="534"/>
      <c r="N633" s="534"/>
      <c r="O633" s="534"/>
      <c r="P633" s="535"/>
      <c r="Q633" s="534"/>
    </row>
    <row r="634" spans="3:17" s="849" customFormat="1" ht="15">
      <c r="C634" s="712"/>
      <c r="D634" s="713"/>
      <c r="E634" s="532"/>
      <c r="F634" s="532"/>
      <c r="G634" s="533"/>
      <c r="H634" s="534"/>
      <c r="I634" s="534"/>
      <c r="J634" s="535"/>
      <c r="K634" s="534"/>
      <c r="L634" s="534"/>
      <c r="M634" s="534"/>
      <c r="N634" s="534"/>
      <c r="O634" s="534"/>
      <c r="P634" s="535"/>
      <c r="Q634" s="534"/>
    </row>
    <row r="635" spans="3:17" s="849" customFormat="1" ht="15">
      <c r="C635" s="712"/>
      <c r="D635" s="713"/>
      <c r="E635" s="532"/>
      <c r="F635" s="532"/>
      <c r="G635" s="533"/>
      <c r="H635" s="534"/>
      <c r="I635" s="534"/>
      <c r="J635" s="535"/>
      <c r="K635" s="534"/>
      <c r="L635" s="534"/>
      <c r="M635" s="534"/>
      <c r="N635" s="534"/>
      <c r="O635" s="534"/>
      <c r="P635" s="535"/>
      <c r="Q635" s="534"/>
    </row>
    <row r="636" spans="3:17" s="849" customFormat="1" ht="15">
      <c r="C636" s="712"/>
      <c r="D636" s="713"/>
      <c r="E636" s="532"/>
      <c r="F636" s="532"/>
      <c r="G636" s="533"/>
      <c r="H636" s="534"/>
      <c r="I636" s="534"/>
      <c r="J636" s="535"/>
      <c r="K636" s="534"/>
      <c r="L636" s="534"/>
      <c r="M636" s="534"/>
      <c r="N636" s="534"/>
      <c r="O636" s="534"/>
      <c r="P636" s="535"/>
      <c r="Q636" s="534"/>
    </row>
    <row r="637" spans="3:17" s="849" customFormat="1" ht="15">
      <c r="C637" s="712"/>
      <c r="D637" s="713"/>
      <c r="E637" s="532"/>
      <c r="F637" s="532"/>
      <c r="G637" s="533"/>
      <c r="H637" s="534"/>
      <c r="I637" s="534"/>
      <c r="J637" s="535"/>
      <c r="K637" s="534"/>
      <c r="L637" s="534"/>
      <c r="M637" s="534"/>
      <c r="N637" s="534"/>
      <c r="O637" s="534"/>
      <c r="P637" s="535"/>
      <c r="Q637" s="534"/>
    </row>
    <row r="638" spans="3:17" s="849" customFormat="1" ht="15">
      <c r="C638" s="712"/>
      <c r="D638" s="713"/>
      <c r="E638" s="532"/>
      <c r="F638" s="532"/>
      <c r="G638" s="533"/>
      <c r="H638" s="534"/>
      <c r="I638" s="534"/>
      <c r="J638" s="535"/>
      <c r="K638" s="534"/>
      <c r="L638" s="534"/>
      <c r="M638" s="534"/>
      <c r="N638" s="534"/>
      <c r="O638" s="534"/>
      <c r="P638" s="535"/>
      <c r="Q638" s="534"/>
    </row>
    <row r="639" spans="3:17" s="849" customFormat="1" ht="15">
      <c r="C639" s="712"/>
      <c r="D639" s="713"/>
      <c r="E639" s="532"/>
      <c r="F639" s="532"/>
      <c r="G639" s="533"/>
      <c r="H639" s="534"/>
      <c r="I639" s="534"/>
      <c r="J639" s="535"/>
      <c r="K639" s="534"/>
      <c r="L639" s="534"/>
      <c r="M639" s="534"/>
      <c r="N639" s="534"/>
      <c r="O639" s="534"/>
      <c r="P639" s="535"/>
      <c r="Q639" s="534"/>
    </row>
    <row r="640" spans="3:17" s="849" customFormat="1" ht="15">
      <c r="C640" s="712"/>
      <c r="D640" s="713"/>
      <c r="E640" s="532"/>
      <c r="F640" s="532"/>
      <c r="G640" s="533"/>
      <c r="H640" s="534"/>
      <c r="I640" s="534"/>
      <c r="J640" s="535"/>
      <c r="K640" s="534"/>
      <c r="L640" s="534"/>
      <c r="M640" s="534"/>
      <c r="N640" s="534"/>
      <c r="O640" s="534"/>
      <c r="P640" s="535"/>
      <c r="Q640" s="534"/>
    </row>
    <row r="641" spans="3:17" s="849" customFormat="1" ht="15">
      <c r="C641" s="712"/>
      <c r="D641" s="713"/>
      <c r="E641" s="532"/>
      <c r="F641" s="532"/>
      <c r="G641" s="533"/>
      <c r="H641" s="534"/>
      <c r="I641" s="534"/>
      <c r="J641" s="535"/>
      <c r="K641" s="534"/>
      <c r="L641" s="534"/>
      <c r="M641" s="534"/>
      <c r="N641" s="534"/>
      <c r="O641" s="534"/>
      <c r="P641" s="535"/>
      <c r="Q641" s="534"/>
    </row>
    <row r="642" spans="3:17" s="849" customFormat="1" ht="15">
      <c r="C642" s="712"/>
      <c r="D642" s="713"/>
      <c r="E642" s="532"/>
      <c r="F642" s="532"/>
      <c r="G642" s="533"/>
      <c r="H642" s="534"/>
      <c r="I642" s="534"/>
      <c r="J642" s="535"/>
      <c r="K642" s="534"/>
      <c r="L642" s="534"/>
      <c r="M642" s="534"/>
      <c r="N642" s="534"/>
      <c r="O642" s="534"/>
      <c r="P642" s="535"/>
      <c r="Q642" s="534"/>
    </row>
    <row r="643" spans="3:17" s="849" customFormat="1" ht="15">
      <c r="C643" s="712"/>
      <c r="D643" s="713"/>
      <c r="E643" s="532"/>
      <c r="F643" s="532"/>
      <c r="G643" s="533"/>
      <c r="H643" s="534"/>
      <c r="I643" s="534"/>
      <c r="J643" s="535"/>
      <c r="K643" s="534"/>
      <c r="L643" s="534"/>
      <c r="M643" s="534"/>
      <c r="N643" s="534"/>
      <c r="O643" s="534"/>
      <c r="P643" s="535"/>
      <c r="Q643" s="534"/>
    </row>
    <row r="644" spans="3:17" s="849" customFormat="1" ht="15">
      <c r="C644" s="712"/>
      <c r="D644" s="713"/>
      <c r="E644" s="532"/>
      <c r="F644" s="532"/>
      <c r="G644" s="533"/>
      <c r="H644" s="534"/>
      <c r="I644" s="534"/>
      <c r="J644" s="535"/>
      <c r="K644" s="534"/>
      <c r="L644" s="534"/>
      <c r="M644" s="534"/>
      <c r="N644" s="534"/>
      <c r="O644" s="534"/>
      <c r="P644" s="535"/>
      <c r="Q644" s="534"/>
    </row>
    <row r="645" spans="3:17" s="849" customFormat="1" ht="15">
      <c r="C645" s="712"/>
      <c r="D645" s="713"/>
      <c r="E645" s="532"/>
      <c r="F645" s="532"/>
      <c r="G645" s="533"/>
      <c r="H645" s="534"/>
      <c r="I645" s="534"/>
      <c r="J645" s="535"/>
      <c r="K645" s="534"/>
      <c r="L645" s="534"/>
      <c r="M645" s="534"/>
      <c r="N645" s="534"/>
      <c r="O645" s="534"/>
      <c r="P645" s="535"/>
      <c r="Q645" s="534"/>
    </row>
    <row r="646" spans="3:17" s="849" customFormat="1" ht="15">
      <c r="C646" s="712"/>
      <c r="D646" s="713"/>
      <c r="E646" s="532"/>
      <c r="F646" s="532"/>
      <c r="G646" s="533"/>
      <c r="H646" s="534"/>
      <c r="I646" s="534"/>
      <c r="J646" s="535"/>
      <c r="K646" s="534"/>
      <c r="L646" s="534"/>
      <c r="M646" s="534"/>
      <c r="N646" s="534"/>
      <c r="O646" s="534"/>
      <c r="P646" s="535"/>
      <c r="Q646" s="534"/>
    </row>
    <row r="647" spans="3:17" s="849" customFormat="1" ht="15">
      <c r="C647" s="712"/>
      <c r="D647" s="713"/>
      <c r="E647" s="532"/>
      <c r="F647" s="532"/>
      <c r="G647" s="533"/>
      <c r="H647" s="534"/>
      <c r="I647" s="534"/>
      <c r="J647" s="535"/>
      <c r="K647" s="534"/>
      <c r="L647" s="534"/>
      <c r="M647" s="534"/>
      <c r="N647" s="534"/>
      <c r="O647" s="534"/>
      <c r="P647" s="535"/>
      <c r="Q647" s="534"/>
    </row>
    <row r="648" spans="3:17" s="849" customFormat="1" ht="15">
      <c r="C648" s="712"/>
      <c r="D648" s="713"/>
      <c r="E648" s="532"/>
      <c r="F648" s="532"/>
      <c r="G648" s="533"/>
      <c r="H648" s="534"/>
      <c r="I648" s="534"/>
      <c r="J648" s="535"/>
      <c r="K648" s="534"/>
      <c r="L648" s="534"/>
      <c r="M648" s="534"/>
      <c r="N648" s="534"/>
      <c r="O648" s="534"/>
      <c r="P648" s="535"/>
      <c r="Q648" s="534"/>
    </row>
    <row r="649" spans="3:17" s="849" customFormat="1" ht="15">
      <c r="C649" s="712"/>
      <c r="D649" s="713"/>
      <c r="E649" s="532"/>
      <c r="F649" s="532"/>
      <c r="G649" s="533"/>
      <c r="H649" s="534"/>
      <c r="I649" s="534"/>
      <c r="J649" s="535"/>
      <c r="K649" s="534"/>
      <c r="L649" s="534"/>
      <c r="M649" s="534"/>
      <c r="N649" s="534"/>
      <c r="O649" s="534"/>
      <c r="P649" s="535"/>
      <c r="Q649" s="534"/>
    </row>
    <row r="650" spans="3:17" s="849" customFormat="1" ht="15">
      <c r="C650" s="712"/>
      <c r="D650" s="713"/>
      <c r="E650" s="532"/>
      <c r="F650" s="532"/>
      <c r="G650" s="533"/>
      <c r="H650" s="534"/>
      <c r="I650" s="534"/>
      <c r="J650" s="535"/>
      <c r="K650" s="534"/>
      <c r="L650" s="534"/>
      <c r="M650" s="534"/>
      <c r="N650" s="534"/>
      <c r="O650" s="534"/>
      <c r="P650" s="535"/>
      <c r="Q650" s="534"/>
    </row>
    <row r="651" spans="3:17" s="849" customFormat="1" ht="15">
      <c r="C651" s="712"/>
      <c r="D651" s="713"/>
      <c r="E651" s="532"/>
      <c r="F651" s="532"/>
      <c r="G651" s="533"/>
      <c r="H651" s="534"/>
      <c r="I651" s="534"/>
      <c r="J651" s="535"/>
      <c r="K651" s="534"/>
      <c r="L651" s="534"/>
      <c r="M651" s="534"/>
      <c r="N651" s="534"/>
      <c r="O651" s="534"/>
      <c r="P651" s="535"/>
      <c r="Q651" s="534"/>
    </row>
    <row r="652" spans="3:17" s="849" customFormat="1" ht="15">
      <c r="C652" s="712"/>
      <c r="D652" s="713"/>
      <c r="E652" s="532"/>
      <c r="F652" s="532"/>
      <c r="G652" s="533"/>
      <c r="H652" s="534"/>
      <c r="I652" s="534"/>
      <c r="J652" s="535"/>
      <c r="K652" s="534"/>
      <c r="L652" s="534"/>
      <c r="M652" s="534"/>
      <c r="N652" s="534"/>
      <c r="O652" s="534"/>
      <c r="P652" s="535"/>
      <c r="Q652" s="534"/>
    </row>
    <row r="653" spans="3:17" s="849" customFormat="1" ht="15">
      <c r="C653" s="712"/>
      <c r="D653" s="713"/>
      <c r="E653" s="532"/>
      <c r="F653" s="532"/>
      <c r="G653" s="533"/>
      <c r="H653" s="534"/>
      <c r="I653" s="534"/>
      <c r="J653" s="535"/>
      <c r="K653" s="534"/>
      <c r="L653" s="534"/>
      <c r="M653" s="534"/>
      <c r="N653" s="534"/>
      <c r="O653" s="534"/>
      <c r="P653" s="535"/>
      <c r="Q653" s="534"/>
    </row>
    <row r="654" spans="3:17" s="849" customFormat="1" ht="15">
      <c r="C654" s="712"/>
      <c r="D654" s="713"/>
      <c r="E654" s="532"/>
      <c r="F654" s="532"/>
      <c r="G654" s="533"/>
      <c r="H654" s="534"/>
      <c r="I654" s="534"/>
      <c r="J654" s="535"/>
      <c r="K654" s="534"/>
      <c r="L654" s="534"/>
      <c r="M654" s="534"/>
      <c r="N654" s="534"/>
      <c r="O654" s="534"/>
      <c r="P654" s="535"/>
      <c r="Q654" s="534"/>
    </row>
    <row r="655" spans="3:17" s="849" customFormat="1" ht="15">
      <c r="C655" s="712"/>
      <c r="D655" s="713"/>
      <c r="E655" s="532"/>
      <c r="F655" s="532"/>
      <c r="G655" s="533"/>
      <c r="H655" s="534"/>
      <c r="I655" s="534"/>
      <c r="J655" s="535"/>
      <c r="K655" s="534"/>
      <c r="L655" s="534"/>
      <c r="M655" s="534"/>
      <c r="N655" s="534"/>
      <c r="O655" s="534"/>
      <c r="P655" s="535"/>
      <c r="Q655" s="534"/>
    </row>
    <row r="656" spans="3:17" s="849" customFormat="1" ht="15">
      <c r="C656" s="712"/>
      <c r="D656" s="713"/>
      <c r="E656" s="532"/>
      <c r="F656" s="532"/>
      <c r="G656" s="533"/>
      <c r="H656" s="534"/>
      <c r="I656" s="534"/>
      <c r="J656" s="535"/>
      <c r="K656" s="534"/>
      <c r="L656" s="534"/>
      <c r="M656" s="534"/>
      <c r="N656" s="534"/>
      <c r="O656" s="534"/>
      <c r="P656" s="535"/>
      <c r="Q656" s="534"/>
    </row>
    <row r="657" spans="3:17" s="849" customFormat="1" ht="15">
      <c r="C657" s="712"/>
      <c r="D657" s="713"/>
      <c r="E657" s="532"/>
      <c r="F657" s="532"/>
      <c r="G657" s="533"/>
      <c r="H657" s="534"/>
      <c r="I657" s="534"/>
      <c r="J657" s="535"/>
      <c r="K657" s="534"/>
      <c r="L657" s="534"/>
      <c r="M657" s="534"/>
      <c r="N657" s="534"/>
      <c r="O657" s="534"/>
      <c r="P657" s="535"/>
      <c r="Q657" s="534"/>
    </row>
    <row r="658" spans="3:17" s="849" customFormat="1" ht="15">
      <c r="C658" s="712"/>
      <c r="D658" s="713"/>
      <c r="E658" s="532"/>
      <c r="F658" s="532"/>
      <c r="G658" s="533"/>
      <c r="H658" s="534"/>
      <c r="I658" s="534"/>
      <c r="J658" s="535"/>
      <c r="K658" s="534"/>
      <c r="L658" s="534"/>
      <c r="M658" s="534"/>
      <c r="N658" s="534"/>
      <c r="O658" s="534"/>
      <c r="P658" s="535"/>
      <c r="Q658" s="534"/>
    </row>
    <row r="659" spans="3:17" s="849" customFormat="1" ht="15">
      <c r="C659" s="712"/>
      <c r="D659" s="713"/>
      <c r="E659" s="532"/>
      <c r="F659" s="532"/>
      <c r="G659" s="533"/>
      <c r="H659" s="534"/>
      <c r="I659" s="534"/>
      <c r="J659" s="535"/>
      <c r="K659" s="534"/>
      <c r="L659" s="534"/>
      <c r="M659" s="534"/>
      <c r="N659" s="534"/>
      <c r="O659" s="534"/>
      <c r="P659" s="535"/>
      <c r="Q659" s="534"/>
    </row>
    <row r="660" spans="3:17" s="849" customFormat="1" ht="15">
      <c r="C660" s="712"/>
      <c r="D660" s="713"/>
      <c r="E660" s="532"/>
      <c r="F660" s="532"/>
      <c r="G660" s="533"/>
      <c r="H660" s="534"/>
      <c r="I660" s="534"/>
      <c r="J660" s="535"/>
      <c r="K660" s="534"/>
      <c r="L660" s="534"/>
      <c r="M660" s="534"/>
      <c r="N660" s="534"/>
      <c r="O660" s="534"/>
      <c r="P660" s="535"/>
      <c r="Q660" s="534"/>
    </row>
    <row r="661" spans="3:17" s="849" customFormat="1" ht="15">
      <c r="C661" s="712"/>
      <c r="D661" s="713"/>
      <c r="E661" s="532"/>
      <c r="F661" s="532"/>
      <c r="G661" s="533"/>
      <c r="H661" s="534"/>
      <c r="I661" s="534"/>
      <c r="J661" s="535"/>
      <c r="K661" s="534"/>
      <c r="L661" s="534"/>
      <c r="M661" s="534"/>
      <c r="N661" s="534"/>
      <c r="O661" s="534"/>
      <c r="P661" s="535"/>
      <c r="Q661" s="534"/>
    </row>
    <row r="662" spans="3:17" s="849" customFormat="1" ht="15">
      <c r="C662" s="712"/>
      <c r="D662" s="713"/>
      <c r="E662" s="532"/>
      <c r="F662" s="532"/>
      <c r="G662" s="533"/>
      <c r="H662" s="534"/>
      <c r="I662" s="534"/>
      <c r="J662" s="535"/>
      <c r="K662" s="534"/>
      <c r="L662" s="534"/>
      <c r="M662" s="534"/>
      <c r="N662" s="534"/>
      <c r="O662" s="534"/>
      <c r="P662" s="535"/>
      <c r="Q662" s="534"/>
    </row>
    <row r="663" spans="3:17" s="849" customFormat="1" ht="15">
      <c r="C663" s="712"/>
      <c r="D663" s="713"/>
      <c r="E663" s="532"/>
      <c r="F663" s="532"/>
      <c r="G663" s="533"/>
      <c r="H663" s="534"/>
      <c r="I663" s="534"/>
      <c r="J663" s="535"/>
      <c r="K663" s="534"/>
      <c r="L663" s="534"/>
      <c r="M663" s="534"/>
      <c r="N663" s="534"/>
      <c r="O663" s="534"/>
      <c r="P663" s="535"/>
      <c r="Q663" s="534"/>
    </row>
    <row r="664" spans="3:17" s="849" customFormat="1" ht="15">
      <c r="C664" s="712"/>
      <c r="D664" s="713"/>
      <c r="E664" s="532"/>
      <c r="F664" s="532"/>
      <c r="G664" s="533"/>
      <c r="H664" s="534"/>
      <c r="I664" s="534"/>
      <c r="J664" s="535"/>
      <c r="K664" s="534"/>
      <c r="L664" s="534"/>
      <c r="M664" s="534"/>
      <c r="N664" s="534"/>
      <c r="O664" s="534"/>
      <c r="P664" s="535"/>
      <c r="Q664" s="534"/>
    </row>
    <row r="665" spans="3:17" s="849" customFormat="1" ht="15">
      <c r="C665" s="712"/>
      <c r="D665" s="713"/>
      <c r="E665" s="532"/>
      <c r="F665" s="532"/>
      <c r="G665" s="533"/>
      <c r="H665" s="534"/>
      <c r="I665" s="534"/>
      <c r="J665" s="535"/>
      <c r="K665" s="534"/>
      <c r="L665" s="534"/>
      <c r="M665" s="534"/>
      <c r="N665" s="534"/>
      <c r="O665" s="534"/>
      <c r="P665" s="535"/>
      <c r="Q665" s="534"/>
    </row>
    <row r="666" spans="3:17" s="849" customFormat="1" ht="15">
      <c r="C666" s="712"/>
      <c r="D666" s="713"/>
      <c r="E666" s="532"/>
      <c r="F666" s="532"/>
      <c r="G666" s="533"/>
      <c r="H666" s="534"/>
      <c r="I666" s="534"/>
      <c r="J666" s="535"/>
      <c r="K666" s="534"/>
      <c r="L666" s="534"/>
      <c r="M666" s="534"/>
      <c r="N666" s="534"/>
      <c r="O666" s="534"/>
      <c r="P666" s="535"/>
      <c r="Q666" s="534"/>
    </row>
    <row r="667" spans="3:17" s="849" customFormat="1" ht="15">
      <c r="C667" s="712"/>
      <c r="D667" s="713"/>
      <c r="E667" s="532"/>
      <c r="F667" s="532"/>
      <c r="G667" s="533"/>
      <c r="H667" s="534"/>
      <c r="I667" s="534"/>
      <c r="J667" s="535"/>
      <c r="K667" s="534"/>
      <c r="L667" s="534"/>
      <c r="M667" s="534"/>
      <c r="N667" s="534"/>
      <c r="O667" s="534"/>
      <c r="P667" s="535"/>
      <c r="Q667" s="534"/>
    </row>
    <row r="668" spans="3:17" s="849" customFormat="1" ht="15">
      <c r="C668" s="712"/>
      <c r="D668" s="713"/>
      <c r="E668" s="532"/>
      <c r="F668" s="532"/>
      <c r="G668" s="533"/>
      <c r="H668" s="534"/>
      <c r="I668" s="534"/>
      <c r="J668" s="535"/>
      <c r="K668" s="534"/>
      <c r="L668" s="534"/>
      <c r="M668" s="534"/>
      <c r="N668" s="534"/>
      <c r="O668" s="534"/>
      <c r="P668" s="535"/>
      <c r="Q668" s="534"/>
    </row>
    <row r="669" spans="3:17" s="849" customFormat="1" ht="15">
      <c r="C669" s="712"/>
      <c r="D669" s="713"/>
      <c r="E669" s="532"/>
      <c r="F669" s="532"/>
      <c r="G669" s="533"/>
      <c r="H669" s="534"/>
      <c r="I669" s="534"/>
      <c r="J669" s="535"/>
      <c r="K669" s="534"/>
      <c r="L669" s="534"/>
      <c r="M669" s="534"/>
      <c r="N669" s="534"/>
      <c r="O669" s="534"/>
      <c r="P669" s="535"/>
      <c r="Q669" s="534"/>
    </row>
    <row r="670" spans="3:17" s="849" customFormat="1" ht="15">
      <c r="C670" s="712"/>
      <c r="D670" s="713"/>
      <c r="E670" s="532"/>
      <c r="F670" s="532"/>
      <c r="G670" s="533"/>
      <c r="H670" s="534"/>
      <c r="I670" s="534"/>
      <c r="J670" s="535"/>
      <c r="K670" s="534"/>
      <c r="L670" s="534"/>
      <c r="M670" s="534"/>
      <c r="N670" s="534"/>
      <c r="O670" s="534"/>
      <c r="P670" s="535"/>
      <c r="Q670" s="534"/>
    </row>
    <row r="671" spans="3:17" s="849" customFormat="1" ht="15">
      <c r="C671" s="712"/>
      <c r="D671" s="713"/>
      <c r="E671" s="532"/>
      <c r="F671" s="532"/>
      <c r="G671" s="533"/>
      <c r="H671" s="534"/>
      <c r="I671" s="534"/>
      <c r="J671" s="535"/>
      <c r="K671" s="534"/>
      <c r="L671" s="534"/>
      <c r="M671" s="534"/>
      <c r="N671" s="534"/>
      <c r="O671" s="534"/>
      <c r="P671" s="535"/>
      <c r="Q671" s="534"/>
    </row>
    <row r="672" spans="3:17" s="849" customFormat="1" ht="15">
      <c r="C672" s="712"/>
      <c r="D672" s="713"/>
      <c r="E672" s="532"/>
      <c r="F672" s="532"/>
      <c r="G672" s="533"/>
      <c r="H672" s="534"/>
      <c r="I672" s="534"/>
      <c r="J672" s="535"/>
      <c r="K672" s="534"/>
      <c r="L672" s="534"/>
      <c r="M672" s="534"/>
      <c r="N672" s="534"/>
      <c r="O672" s="534"/>
      <c r="P672" s="535"/>
      <c r="Q672" s="534"/>
    </row>
    <row r="673" spans="3:17" s="849" customFormat="1" ht="15">
      <c r="C673" s="712"/>
      <c r="D673" s="713"/>
      <c r="E673" s="532"/>
      <c r="F673" s="532"/>
      <c r="G673" s="533"/>
      <c r="H673" s="534"/>
      <c r="I673" s="534"/>
      <c r="J673" s="535"/>
      <c r="K673" s="534"/>
      <c r="L673" s="534"/>
      <c r="M673" s="534"/>
      <c r="N673" s="534"/>
      <c r="O673" s="534"/>
      <c r="P673" s="535"/>
      <c r="Q673" s="534"/>
    </row>
    <row r="674" spans="3:17" s="849" customFormat="1" ht="15">
      <c r="C674" s="712"/>
      <c r="D674" s="713"/>
      <c r="E674" s="532"/>
      <c r="F674" s="532"/>
      <c r="G674" s="533"/>
      <c r="H674" s="534"/>
      <c r="I674" s="534"/>
      <c r="J674" s="535"/>
      <c r="K674" s="534"/>
      <c r="L674" s="534"/>
      <c r="M674" s="534"/>
      <c r="N674" s="534"/>
      <c r="O674" s="534"/>
      <c r="P674" s="535"/>
      <c r="Q674" s="534"/>
    </row>
    <row r="675" spans="3:17" s="849" customFormat="1" ht="15">
      <c r="C675" s="712"/>
      <c r="D675" s="713"/>
      <c r="E675" s="532"/>
      <c r="F675" s="532"/>
      <c r="G675" s="533"/>
      <c r="H675" s="534"/>
      <c r="I675" s="534"/>
      <c r="J675" s="535"/>
      <c r="K675" s="534"/>
      <c r="L675" s="534"/>
      <c r="M675" s="534"/>
      <c r="N675" s="534"/>
      <c r="O675" s="534"/>
      <c r="P675" s="535"/>
      <c r="Q675" s="534"/>
    </row>
    <row r="676" spans="3:17" s="849" customFormat="1" ht="15">
      <c r="C676" s="712"/>
      <c r="D676" s="713"/>
      <c r="E676" s="532"/>
      <c r="F676" s="532"/>
      <c r="G676" s="533"/>
      <c r="H676" s="534"/>
      <c r="I676" s="534"/>
      <c r="J676" s="535"/>
      <c r="K676" s="534"/>
      <c r="L676" s="534"/>
      <c r="M676" s="534"/>
      <c r="N676" s="534"/>
      <c r="O676" s="534"/>
      <c r="P676" s="535"/>
      <c r="Q676" s="534"/>
    </row>
    <row r="677" spans="3:17" s="849" customFormat="1" ht="15">
      <c r="C677" s="712"/>
      <c r="D677" s="713"/>
      <c r="E677" s="532"/>
      <c r="F677" s="532"/>
      <c r="G677" s="533"/>
      <c r="H677" s="534"/>
      <c r="I677" s="534"/>
      <c r="J677" s="535"/>
      <c r="K677" s="534"/>
      <c r="L677" s="534"/>
      <c r="M677" s="534"/>
      <c r="N677" s="534"/>
      <c r="O677" s="534"/>
      <c r="P677" s="535"/>
      <c r="Q677" s="534"/>
    </row>
    <row r="678" spans="3:17" s="849" customFormat="1" ht="15">
      <c r="C678" s="712"/>
      <c r="D678" s="713"/>
      <c r="E678" s="532"/>
      <c r="F678" s="532"/>
      <c r="G678" s="533"/>
      <c r="H678" s="534"/>
      <c r="I678" s="534"/>
      <c r="J678" s="535"/>
      <c r="K678" s="534"/>
      <c r="L678" s="534"/>
      <c r="M678" s="534"/>
      <c r="N678" s="534"/>
      <c r="O678" s="534"/>
      <c r="P678" s="535"/>
      <c r="Q678" s="534"/>
    </row>
    <row r="679" spans="3:17" s="849" customFormat="1" ht="15">
      <c r="C679" s="712"/>
      <c r="D679" s="713"/>
      <c r="E679" s="532"/>
      <c r="F679" s="532"/>
      <c r="G679" s="533"/>
      <c r="H679" s="534"/>
      <c r="I679" s="534"/>
      <c r="J679" s="535"/>
      <c r="K679" s="534"/>
      <c r="L679" s="534"/>
      <c r="M679" s="534"/>
      <c r="N679" s="534"/>
      <c r="O679" s="534"/>
      <c r="P679" s="535"/>
      <c r="Q679" s="534"/>
    </row>
    <row r="680" spans="3:17" s="849" customFormat="1" ht="15">
      <c r="C680" s="712"/>
      <c r="D680" s="713"/>
      <c r="E680" s="532"/>
      <c r="F680" s="532"/>
      <c r="G680" s="533"/>
      <c r="H680" s="534"/>
      <c r="I680" s="534"/>
      <c r="J680" s="535"/>
      <c r="K680" s="534"/>
      <c r="L680" s="534"/>
      <c r="M680" s="534"/>
      <c r="N680" s="534"/>
      <c r="O680" s="534"/>
      <c r="P680" s="535"/>
      <c r="Q680" s="534"/>
    </row>
    <row r="681" spans="3:17" s="849" customFormat="1" ht="15">
      <c r="C681" s="712"/>
      <c r="D681" s="713"/>
      <c r="E681" s="532"/>
      <c r="F681" s="532"/>
      <c r="G681" s="533"/>
      <c r="H681" s="534"/>
      <c r="I681" s="534"/>
      <c r="J681" s="535"/>
      <c r="K681" s="534"/>
      <c r="L681" s="534"/>
      <c r="M681" s="534"/>
      <c r="N681" s="534"/>
      <c r="O681" s="534"/>
      <c r="P681" s="535"/>
      <c r="Q681" s="534"/>
    </row>
    <row r="682" spans="3:17" s="849" customFormat="1" ht="15">
      <c r="C682" s="712"/>
      <c r="D682" s="713"/>
      <c r="E682" s="532"/>
      <c r="F682" s="532"/>
      <c r="G682" s="533"/>
      <c r="H682" s="534"/>
      <c r="I682" s="534"/>
      <c r="J682" s="535"/>
      <c r="K682" s="534"/>
      <c r="L682" s="534"/>
      <c r="M682" s="534"/>
      <c r="N682" s="534"/>
      <c r="O682" s="534"/>
      <c r="P682" s="535"/>
      <c r="Q682" s="534"/>
    </row>
    <row r="683" spans="3:17" s="849" customFormat="1" ht="15">
      <c r="C683" s="712"/>
      <c r="D683" s="713"/>
      <c r="E683" s="532"/>
      <c r="F683" s="532"/>
      <c r="G683" s="533"/>
      <c r="H683" s="534"/>
      <c r="I683" s="534"/>
      <c r="J683" s="535"/>
      <c r="K683" s="534"/>
      <c r="L683" s="534"/>
      <c r="M683" s="534"/>
      <c r="N683" s="534"/>
      <c r="O683" s="534"/>
      <c r="P683" s="535"/>
      <c r="Q683" s="534"/>
    </row>
    <row r="684" spans="3:17" s="849" customFormat="1" ht="15">
      <c r="C684" s="712"/>
      <c r="D684" s="713"/>
      <c r="E684" s="532"/>
      <c r="F684" s="532"/>
      <c r="G684" s="533"/>
      <c r="H684" s="534"/>
      <c r="I684" s="534"/>
      <c r="J684" s="535"/>
      <c r="K684" s="534"/>
      <c r="L684" s="534"/>
      <c r="M684" s="534"/>
      <c r="N684" s="534"/>
      <c r="O684" s="534"/>
      <c r="P684" s="535"/>
      <c r="Q684" s="534"/>
    </row>
    <row r="685" spans="3:17" s="849" customFormat="1" ht="15">
      <c r="C685" s="712"/>
      <c r="D685" s="713"/>
      <c r="E685" s="532"/>
      <c r="F685" s="532"/>
      <c r="G685" s="533"/>
      <c r="H685" s="534"/>
      <c r="I685" s="534"/>
      <c r="J685" s="535"/>
      <c r="K685" s="534"/>
      <c r="L685" s="534"/>
      <c r="M685" s="534"/>
      <c r="N685" s="534"/>
      <c r="O685" s="534"/>
      <c r="P685" s="535"/>
      <c r="Q685" s="534"/>
    </row>
    <row r="686" spans="3:17" s="849" customFormat="1" ht="15">
      <c r="C686" s="712"/>
      <c r="D686" s="713"/>
      <c r="E686" s="532"/>
      <c r="F686" s="532"/>
      <c r="G686" s="533"/>
      <c r="H686" s="534"/>
      <c r="I686" s="534"/>
      <c r="J686" s="535"/>
      <c r="K686" s="534"/>
      <c r="L686" s="534"/>
      <c r="M686" s="534"/>
      <c r="N686" s="534"/>
      <c r="O686" s="534"/>
      <c r="P686" s="535"/>
      <c r="Q686" s="534"/>
    </row>
    <row r="687" spans="3:17" s="849" customFormat="1" ht="15">
      <c r="C687" s="712"/>
      <c r="D687" s="713"/>
      <c r="E687" s="532"/>
      <c r="F687" s="532"/>
      <c r="G687" s="533"/>
      <c r="H687" s="534"/>
      <c r="I687" s="534"/>
      <c r="J687" s="535"/>
      <c r="K687" s="534"/>
      <c r="L687" s="534"/>
      <c r="M687" s="534"/>
      <c r="N687" s="534"/>
      <c r="O687" s="534"/>
      <c r="P687" s="535"/>
      <c r="Q687" s="534"/>
    </row>
    <row r="688" spans="3:17" s="849" customFormat="1" ht="15">
      <c r="C688" s="712"/>
      <c r="D688" s="713"/>
      <c r="E688" s="532"/>
      <c r="F688" s="532"/>
      <c r="G688" s="533"/>
      <c r="H688" s="534"/>
      <c r="I688" s="534"/>
      <c r="J688" s="535"/>
      <c r="K688" s="534"/>
      <c r="L688" s="534"/>
      <c r="M688" s="534"/>
      <c r="N688" s="534"/>
      <c r="O688" s="534"/>
      <c r="P688" s="535"/>
      <c r="Q688" s="534"/>
    </row>
    <row r="689" spans="3:17" s="849" customFormat="1" ht="15">
      <c r="C689" s="712"/>
      <c r="D689" s="713"/>
      <c r="E689" s="532"/>
      <c r="F689" s="532"/>
      <c r="G689" s="533"/>
      <c r="H689" s="534"/>
      <c r="I689" s="534"/>
      <c r="J689" s="535"/>
      <c r="K689" s="534"/>
      <c r="L689" s="534"/>
      <c r="M689" s="534"/>
      <c r="N689" s="534"/>
      <c r="O689" s="534"/>
      <c r="P689" s="535"/>
      <c r="Q689" s="534"/>
    </row>
    <row r="690" spans="3:17" s="849" customFormat="1" ht="15">
      <c r="C690" s="712"/>
      <c r="D690" s="713"/>
      <c r="E690" s="532"/>
      <c r="F690" s="532"/>
      <c r="G690" s="533"/>
      <c r="H690" s="534"/>
      <c r="I690" s="534"/>
      <c r="J690" s="535"/>
      <c r="K690" s="534"/>
      <c r="L690" s="534"/>
      <c r="M690" s="534"/>
      <c r="N690" s="534"/>
      <c r="O690" s="534"/>
      <c r="P690" s="535"/>
      <c r="Q690" s="534"/>
    </row>
    <row r="691" spans="3:17" s="849" customFormat="1" ht="15">
      <c r="C691" s="712"/>
      <c r="D691" s="713"/>
      <c r="E691" s="532"/>
      <c r="F691" s="532"/>
      <c r="G691" s="533"/>
      <c r="H691" s="534"/>
      <c r="I691" s="534"/>
      <c r="J691" s="535"/>
      <c r="K691" s="534"/>
      <c r="L691" s="534"/>
      <c r="M691" s="534"/>
      <c r="N691" s="534"/>
      <c r="O691" s="534"/>
      <c r="P691" s="535"/>
      <c r="Q691" s="534"/>
    </row>
    <row r="692" spans="3:17" s="849" customFormat="1" ht="15">
      <c r="C692" s="712"/>
      <c r="D692" s="713"/>
      <c r="E692" s="532"/>
      <c r="F692" s="532"/>
      <c r="G692" s="533"/>
      <c r="H692" s="534"/>
      <c r="I692" s="534"/>
      <c r="J692" s="535"/>
      <c r="K692" s="534"/>
      <c r="L692" s="534"/>
      <c r="M692" s="534"/>
      <c r="N692" s="534"/>
      <c r="O692" s="534"/>
      <c r="P692" s="535"/>
      <c r="Q692" s="534"/>
    </row>
    <row r="693" spans="3:17" s="849" customFormat="1" ht="15">
      <c r="C693" s="712"/>
      <c r="D693" s="713"/>
      <c r="E693" s="532"/>
      <c r="F693" s="532"/>
      <c r="G693" s="533"/>
      <c r="H693" s="534"/>
      <c r="I693" s="534"/>
      <c r="J693" s="535"/>
      <c r="K693" s="534"/>
      <c r="L693" s="534"/>
      <c r="M693" s="534"/>
      <c r="N693" s="534"/>
      <c r="O693" s="534"/>
      <c r="P693" s="535"/>
      <c r="Q693" s="534"/>
    </row>
    <row r="694" spans="3:17" s="849" customFormat="1" ht="15">
      <c r="C694" s="712"/>
      <c r="D694" s="713"/>
      <c r="E694" s="532"/>
      <c r="F694" s="532"/>
      <c r="G694" s="533"/>
      <c r="H694" s="534"/>
      <c r="I694" s="534"/>
      <c r="J694" s="535"/>
      <c r="K694" s="534"/>
      <c r="L694" s="534"/>
      <c r="M694" s="534"/>
      <c r="N694" s="534"/>
      <c r="O694" s="534"/>
      <c r="P694" s="535"/>
      <c r="Q694" s="534"/>
    </row>
    <row r="695" spans="3:17" s="849" customFormat="1" ht="15">
      <c r="C695" s="712"/>
      <c r="D695" s="713"/>
      <c r="E695" s="532"/>
      <c r="F695" s="532"/>
      <c r="G695" s="533"/>
      <c r="H695" s="534"/>
      <c r="I695" s="534"/>
      <c r="J695" s="535"/>
      <c r="K695" s="534"/>
      <c r="L695" s="534"/>
      <c r="M695" s="534"/>
      <c r="N695" s="534"/>
      <c r="O695" s="534"/>
      <c r="P695" s="535"/>
      <c r="Q695" s="534"/>
    </row>
    <row r="696" spans="3:17" s="849" customFormat="1" ht="15">
      <c r="C696" s="712"/>
      <c r="D696" s="713"/>
      <c r="E696" s="532"/>
      <c r="F696" s="532"/>
      <c r="G696" s="533"/>
      <c r="H696" s="534"/>
      <c r="I696" s="534"/>
      <c r="J696" s="535"/>
      <c r="K696" s="534"/>
      <c r="L696" s="534"/>
      <c r="M696" s="534"/>
      <c r="N696" s="534"/>
      <c r="O696" s="534"/>
      <c r="P696" s="535"/>
      <c r="Q696" s="534"/>
    </row>
    <row r="697" spans="3:17" s="849" customFormat="1" ht="15">
      <c r="C697" s="712"/>
      <c r="D697" s="713"/>
      <c r="E697" s="532"/>
      <c r="F697" s="532"/>
      <c r="G697" s="533"/>
      <c r="H697" s="534"/>
      <c r="I697" s="534"/>
      <c r="J697" s="535"/>
      <c r="K697" s="534"/>
      <c r="L697" s="534"/>
      <c r="M697" s="534"/>
      <c r="N697" s="534"/>
      <c r="O697" s="534"/>
      <c r="P697" s="535"/>
      <c r="Q697" s="534"/>
    </row>
    <row r="698" spans="3:17" s="849" customFormat="1" ht="15">
      <c r="C698" s="712"/>
      <c r="D698" s="713"/>
      <c r="E698" s="532"/>
      <c r="F698" s="532"/>
      <c r="G698" s="533"/>
      <c r="H698" s="534"/>
      <c r="I698" s="534"/>
      <c r="J698" s="535"/>
      <c r="K698" s="534"/>
      <c r="L698" s="534"/>
      <c r="M698" s="534"/>
      <c r="N698" s="534"/>
      <c r="O698" s="534"/>
      <c r="P698" s="535"/>
      <c r="Q698" s="534"/>
    </row>
    <row r="699" spans="3:17" s="849" customFormat="1" ht="15">
      <c r="C699" s="712"/>
      <c r="D699" s="713"/>
      <c r="E699" s="532"/>
      <c r="F699" s="532"/>
      <c r="G699" s="533"/>
      <c r="H699" s="534"/>
      <c r="I699" s="534"/>
      <c r="J699" s="535"/>
      <c r="K699" s="534"/>
      <c r="L699" s="534"/>
      <c r="M699" s="534"/>
      <c r="N699" s="534"/>
      <c r="O699" s="534"/>
      <c r="P699" s="535"/>
      <c r="Q699" s="534"/>
    </row>
    <row r="700" spans="3:17" s="849" customFormat="1" ht="15">
      <c r="C700" s="712"/>
      <c r="D700" s="713"/>
      <c r="E700" s="532"/>
      <c r="F700" s="532"/>
      <c r="G700" s="533"/>
      <c r="H700" s="534"/>
      <c r="I700" s="534"/>
      <c r="J700" s="535"/>
      <c r="K700" s="534"/>
      <c r="L700" s="534"/>
      <c r="M700" s="534"/>
      <c r="N700" s="534"/>
      <c r="O700" s="534"/>
      <c r="P700" s="535"/>
      <c r="Q700" s="534"/>
    </row>
    <row r="701" spans="3:17" s="849" customFormat="1" ht="15">
      <c r="C701" s="712"/>
      <c r="D701" s="713"/>
      <c r="E701" s="532"/>
      <c r="F701" s="532"/>
      <c r="G701" s="533"/>
      <c r="H701" s="534"/>
      <c r="I701" s="534"/>
      <c r="J701" s="535"/>
      <c r="K701" s="534"/>
      <c r="L701" s="534"/>
      <c r="M701" s="534"/>
      <c r="N701" s="534"/>
      <c r="O701" s="534"/>
      <c r="P701" s="535"/>
      <c r="Q701" s="534"/>
    </row>
    <row r="702" spans="3:17" s="849" customFormat="1" ht="15">
      <c r="C702" s="712"/>
      <c r="D702" s="713"/>
      <c r="E702" s="532"/>
      <c r="F702" s="532"/>
      <c r="G702" s="533"/>
      <c r="H702" s="534"/>
      <c r="I702" s="534"/>
      <c r="J702" s="535"/>
      <c r="K702" s="534"/>
      <c r="L702" s="534"/>
      <c r="M702" s="534"/>
      <c r="N702" s="534"/>
      <c r="O702" s="534"/>
      <c r="P702" s="535"/>
      <c r="Q702" s="534"/>
    </row>
    <row r="703" spans="3:17" s="849" customFormat="1" ht="15">
      <c r="C703" s="712"/>
      <c r="D703" s="713"/>
      <c r="E703" s="532"/>
      <c r="F703" s="532"/>
      <c r="G703" s="533"/>
      <c r="H703" s="534"/>
      <c r="I703" s="534"/>
      <c r="J703" s="535"/>
      <c r="K703" s="534"/>
      <c r="L703" s="534"/>
      <c r="M703" s="534"/>
      <c r="N703" s="534"/>
      <c r="O703" s="534"/>
      <c r="P703" s="535"/>
      <c r="Q703" s="534"/>
    </row>
    <row r="704" spans="3:17" s="849" customFormat="1" ht="15">
      <c r="C704" s="712"/>
      <c r="D704" s="713"/>
      <c r="E704" s="532"/>
      <c r="F704" s="532"/>
      <c r="G704" s="533"/>
      <c r="H704" s="534"/>
      <c r="I704" s="534"/>
      <c r="J704" s="535"/>
      <c r="K704" s="534"/>
      <c r="L704" s="534"/>
      <c r="M704" s="534"/>
      <c r="N704" s="534"/>
      <c r="O704" s="534"/>
      <c r="P704" s="535"/>
      <c r="Q704" s="534"/>
    </row>
    <row r="705" spans="3:17" s="849" customFormat="1" ht="15">
      <c r="C705" s="712"/>
      <c r="D705" s="713"/>
      <c r="E705" s="532"/>
      <c r="F705" s="532"/>
      <c r="G705" s="533"/>
      <c r="H705" s="534"/>
      <c r="I705" s="534"/>
      <c r="J705" s="535"/>
      <c r="K705" s="534"/>
      <c r="L705" s="534"/>
      <c r="M705" s="534"/>
      <c r="N705" s="534"/>
      <c r="O705" s="534"/>
      <c r="P705" s="535"/>
      <c r="Q705" s="534"/>
    </row>
    <row r="706" spans="3:17" s="849" customFormat="1" ht="15">
      <c r="C706" s="712"/>
      <c r="D706" s="713"/>
      <c r="E706" s="532"/>
      <c r="F706" s="532"/>
      <c r="G706" s="533"/>
      <c r="H706" s="534"/>
      <c r="I706" s="534"/>
      <c r="J706" s="535"/>
      <c r="K706" s="534"/>
      <c r="L706" s="534"/>
      <c r="M706" s="534"/>
      <c r="N706" s="534"/>
      <c r="O706" s="534"/>
      <c r="P706" s="535"/>
      <c r="Q706" s="534"/>
    </row>
    <row r="707" spans="3:17" s="849" customFormat="1" ht="15">
      <c r="C707" s="712"/>
      <c r="D707" s="713"/>
      <c r="E707" s="532"/>
      <c r="F707" s="532"/>
      <c r="G707" s="533"/>
      <c r="H707" s="534"/>
      <c r="I707" s="534"/>
      <c r="J707" s="535"/>
      <c r="K707" s="534"/>
      <c r="L707" s="534"/>
      <c r="M707" s="534"/>
      <c r="N707" s="534"/>
      <c r="O707" s="534"/>
      <c r="P707" s="535"/>
      <c r="Q707" s="534"/>
    </row>
    <row r="708" spans="3:17" s="849" customFormat="1" ht="15">
      <c r="C708" s="712"/>
      <c r="D708" s="713"/>
      <c r="E708" s="532"/>
      <c r="F708" s="532"/>
      <c r="G708" s="533"/>
      <c r="H708" s="534"/>
      <c r="I708" s="534"/>
      <c r="J708" s="535"/>
      <c r="K708" s="534"/>
      <c r="L708" s="534"/>
      <c r="M708" s="534"/>
      <c r="N708" s="534"/>
      <c r="O708" s="534"/>
      <c r="P708" s="535"/>
      <c r="Q708" s="534"/>
    </row>
    <row r="709" spans="3:17" s="849" customFormat="1" ht="15">
      <c r="C709" s="712"/>
      <c r="D709" s="713"/>
      <c r="E709" s="532"/>
      <c r="F709" s="532"/>
      <c r="G709" s="533"/>
      <c r="H709" s="534"/>
      <c r="I709" s="534"/>
      <c r="J709" s="535"/>
      <c r="K709" s="534"/>
      <c r="L709" s="534"/>
      <c r="M709" s="534"/>
      <c r="N709" s="534"/>
      <c r="O709" s="534"/>
      <c r="P709" s="535"/>
      <c r="Q709" s="534"/>
    </row>
    <row r="710" spans="3:17" s="849" customFormat="1" ht="15">
      <c r="C710" s="712"/>
      <c r="D710" s="713"/>
      <c r="E710" s="532"/>
      <c r="F710" s="532"/>
      <c r="G710" s="533"/>
      <c r="H710" s="534"/>
      <c r="I710" s="534"/>
      <c r="J710" s="535"/>
      <c r="K710" s="534"/>
      <c r="L710" s="534"/>
      <c r="M710" s="534"/>
      <c r="N710" s="534"/>
      <c r="O710" s="534"/>
      <c r="P710" s="535"/>
      <c r="Q710" s="534"/>
    </row>
    <row r="711" spans="3:17" s="849" customFormat="1" ht="15">
      <c r="C711" s="712"/>
      <c r="D711" s="713"/>
      <c r="E711" s="532"/>
      <c r="F711" s="532"/>
      <c r="G711" s="533"/>
      <c r="H711" s="534"/>
      <c r="I711" s="534"/>
      <c r="J711" s="535"/>
      <c r="K711" s="534"/>
      <c r="L711" s="534"/>
      <c r="M711" s="534"/>
      <c r="N711" s="534"/>
      <c r="O711" s="534"/>
      <c r="P711" s="535"/>
      <c r="Q711" s="534"/>
    </row>
    <row r="712" spans="3:17" s="849" customFormat="1" ht="15">
      <c r="C712" s="712"/>
      <c r="D712" s="713"/>
      <c r="E712" s="532"/>
      <c r="F712" s="532"/>
      <c r="G712" s="533"/>
      <c r="H712" s="534"/>
      <c r="I712" s="534"/>
      <c r="J712" s="535"/>
      <c r="K712" s="534"/>
      <c r="L712" s="534"/>
      <c r="M712" s="534"/>
      <c r="N712" s="534"/>
      <c r="O712" s="534"/>
      <c r="P712" s="535"/>
      <c r="Q712" s="534"/>
    </row>
    <row r="713" spans="3:17" s="849" customFormat="1" ht="15">
      <c r="C713" s="712"/>
      <c r="D713" s="713"/>
      <c r="E713" s="532"/>
      <c r="F713" s="532"/>
      <c r="G713" s="533"/>
      <c r="H713" s="534"/>
      <c r="I713" s="534"/>
      <c r="J713" s="535"/>
      <c r="K713" s="534"/>
      <c r="L713" s="534"/>
      <c r="M713" s="534"/>
      <c r="N713" s="534"/>
      <c r="O713" s="534"/>
      <c r="P713" s="535"/>
      <c r="Q713" s="534"/>
    </row>
    <row r="714" spans="3:17" s="849" customFormat="1" ht="15">
      <c r="C714" s="712"/>
      <c r="D714" s="713"/>
      <c r="E714" s="532"/>
      <c r="F714" s="532"/>
      <c r="G714" s="533"/>
      <c r="H714" s="534"/>
      <c r="I714" s="534"/>
      <c r="J714" s="535"/>
      <c r="K714" s="534"/>
      <c r="L714" s="534"/>
      <c r="M714" s="534"/>
      <c r="N714" s="534"/>
      <c r="O714" s="534"/>
      <c r="P714" s="535"/>
      <c r="Q714" s="534"/>
    </row>
    <row r="715" spans="3:17" s="849" customFormat="1" ht="15">
      <c r="C715" s="712"/>
      <c r="D715" s="713"/>
      <c r="E715" s="532"/>
      <c r="F715" s="532"/>
      <c r="G715" s="533"/>
      <c r="H715" s="534"/>
      <c r="I715" s="534"/>
      <c r="J715" s="535"/>
      <c r="K715" s="534"/>
      <c r="L715" s="534"/>
      <c r="M715" s="534"/>
      <c r="N715" s="534"/>
      <c r="O715" s="534"/>
      <c r="P715" s="535"/>
      <c r="Q715" s="534"/>
    </row>
    <row r="716" spans="3:17" s="849" customFormat="1" ht="15">
      <c r="C716" s="712"/>
      <c r="D716" s="713"/>
      <c r="E716" s="532"/>
      <c r="F716" s="532"/>
      <c r="G716" s="533"/>
      <c r="H716" s="534"/>
      <c r="I716" s="534"/>
      <c r="J716" s="535"/>
      <c r="K716" s="534"/>
      <c r="L716" s="534"/>
      <c r="M716" s="534"/>
      <c r="N716" s="534"/>
      <c r="O716" s="534"/>
      <c r="P716" s="535"/>
      <c r="Q716" s="534"/>
    </row>
    <row r="717" spans="3:17" s="849" customFormat="1" ht="15">
      <c r="C717" s="712"/>
      <c r="D717" s="713"/>
      <c r="E717" s="532"/>
      <c r="F717" s="532"/>
      <c r="G717" s="533"/>
      <c r="H717" s="534"/>
      <c r="I717" s="534"/>
      <c r="J717" s="535"/>
      <c r="K717" s="534"/>
      <c r="L717" s="534"/>
      <c r="M717" s="534"/>
      <c r="N717" s="534"/>
      <c r="O717" s="534"/>
      <c r="P717" s="535"/>
      <c r="Q717" s="534"/>
    </row>
    <row r="718" spans="3:17" s="849" customFormat="1" ht="15">
      <c r="C718" s="712"/>
      <c r="D718" s="713"/>
      <c r="E718" s="532"/>
      <c r="F718" s="532"/>
      <c r="G718" s="533"/>
      <c r="H718" s="534"/>
      <c r="I718" s="534"/>
      <c r="J718" s="535"/>
      <c r="K718" s="534"/>
      <c r="L718" s="534"/>
      <c r="M718" s="534"/>
      <c r="N718" s="534"/>
      <c r="O718" s="534"/>
      <c r="P718" s="535"/>
      <c r="Q718" s="534"/>
    </row>
    <row r="719" spans="3:17" s="849" customFormat="1" ht="15">
      <c r="C719" s="712"/>
      <c r="D719" s="713"/>
      <c r="E719" s="532"/>
      <c r="F719" s="532"/>
      <c r="G719" s="533"/>
      <c r="H719" s="534"/>
      <c r="I719" s="534"/>
      <c r="J719" s="535"/>
      <c r="K719" s="534"/>
      <c r="L719" s="534"/>
      <c r="M719" s="534"/>
      <c r="N719" s="534"/>
      <c r="O719" s="534"/>
      <c r="P719" s="535"/>
      <c r="Q719" s="534"/>
    </row>
    <row r="720" spans="3:17" s="849" customFormat="1" ht="15">
      <c r="C720" s="712"/>
      <c r="D720" s="713"/>
      <c r="E720" s="532"/>
      <c r="F720" s="532"/>
      <c r="G720" s="533"/>
      <c r="H720" s="534"/>
      <c r="I720" s="534"/>
      <c r="J720" s="535"/>
      <c r="K720" s="534"/>
      <c r="L720" s="534"/>
      <c r="M720" s="534"/>
      <c r="N720" s="534"/>
      <c r="O720" s="534"/>
      <c r="P720" s="535"/>
      <c r="Q720" s="534"/>
    </row>
    <row r="721" spans="3:17" s="849" customFormat="1" ht="15">
      <c r="C721" s="712"/>
      <c r="D721" s="713"/>
      <c r="E721" s="532"/>
      <c r="F721" s="532"/>
      <c r="G721" s="533"/>
      <c r="H721" s="534"/>
      <c r="I721" s="534"/>
      <c r="J721" s="535"/>
      <c r="K721" s="534"/>
      <c r="L721" s="534"/>
      <c r="M721" s="534"/>
      <c r="N721" s="534"/>
      <c r="O721" s="534"/>
      <c r="P721" s="535"/>
      <c r="Q721" s="534"/>
    </row>
    <row r="722" spans="3:17" s="849" customFormat="1" ht="15">
      <c r="C722" s="712"/>
      <c r="D722" s="713"/>
      <c r="E722" s="532"/>
      <c r="F722" s="532"/>
      <c r="G722" s="533"/>
      <c r="H722" s="534"/>
      <c r="I722" s="534"/>
      <c r="J722" s="535"/>
      <c r="K722" s="534"/>
      <c r="L722" s="534"/>
      <c r="M722" s="534"/>
      <c r="N722" s="534"/>
      <c r="O722" s="534"/>
      <c r="P722" s="535"/>
      <c r="Q722" s="534"/>
    </row>
    <row r="723" spans="3:17" s="849" customFormat="1" ht="15">
      <c r="C723" s="712"/>
      <c r="D723" s="713"/>
      <c r="E723" s="532"/>
      <c r="F723" s="532"/>
      <c r="G723" s="533"/>
      <c r="H723" s="534"/>
      <c r="I723" s="534"/>
      <c r="J723" s="535"/>
      <c r="K723" s="534"/>
      <c r="L723" s="534"/>
      <c r="M723" s="534"/>
      <c r="N723" s="534"/>
      <c r="O723" s="534"/>
      <c r="P723" s="535"/>
      <c r="Q723" s="534"/>
    </row>
    <row r="724" spans="3:17" s="849" customFormat="1" ht="15">
      <c r="C724" s="712"/>
      <c r="D724" s="713"/>
      <c r="E724" s="532"/>
      <c r="F724" s="532"/>
      <c r="G724" s="533"/>
      <c r="H724" s="534"/>
      <c r="I724" s="534"/>
      <c r="J724" s="535"/>
      <c r="K724" s="534"/>
      <c r="L724" s="534"/>
      <c r="M724" s="534"/>
      <c r="N724" s="534"/>
      <c r="O724" s="534"/>
      <c r="P724" s="535"/>
      <c r="Q724" s="534"/>
    </row>
    <row r="725" spans="3:17" s="849" customFormat="1" ht="15">
      <c r="C725" s="712"/>
      <c r="D725" s="713"/>
      <c r="E725" s="532"/>
      <c r="F725" s="532"/>
      <c r="G725" s="533"/>
      <c r="H725" s="534"/>
      <c r="I725" s="534"/>
      <c r="J725" s="535"/>
      <c r="K725" s="534"/>
      <c r="L725" s="534"/>
      <c r="M725" s="534"/>
      <c r="N725" s="534"/>
      <c r="O725" s="534"/>
      <c r="P725" s="535"/>
      <c r="Q725" s="534"/>
    </row>
    <row r="726" spans="3:17" s="849" customFormat="1" ht="15">
      <c r="C726" s="712"/>
      <c r="D726" s="713"/>
      <c r="E726" s="532"/>
      <c r="F726" s="532"/>
      <c r="G726" s="533"/>
      <c r="H726" s="534"/>
      <c r="I726" s="534"/>
      <c r="J726" s="535"/>
      <c r="K726" s="534"/>
      <c r="L726" s="534"/>
      <c r="M726" s="534"/>
      <c r="N726" s="534"/>
      <c r="O726" s="534"/>
      <c r="P726" s="535"/>
      <c r="Q726" s="534"/>
    </row>
    <row r="727" spans="3:17" s="849" customFormat="1" ht="15">
      <c r="C727" s="712"/>
      <c r="D727" s="713"/>
      <c r="E727" s="532"/>
      <c r="F727" s="532"/>
      <c r="G727" s="533"/>
      <c r="H727" s="534"/>
      <c r="I727" s="534"/>
      <c r="J727" s="535"/>
      <c r="K727" s="534"/>
      <c r="L727" s="534"/>
      <c r="M727" s="534"/>
      <c r="N727" s="534"/>
      <c r="O727" s="534"/>
      <c r="P727" s="535"/>
      <c r="Q727" s="534"/>
    </row>
    <row r="728" spans="3:17" s="849" customFormat="1" ht="15">
      <c r="C728" s="712"/>
      <c r="D728" s="713"/>
      <c r="E728" s="532"/>
      <c r="F728" s="532"/>
      <c r="G728" s="533"/>
      <c r="H728" s="534"/>
      <c r="I728" s="534"/>
      <c r="J728" s="535"/>
      <c r="K728" s="534"/>
      <c r="L728" s="534"/>
      <c r="M728" s="534"/>
      <c r="N728" s="534"/>
      <c r="O728" s="534"/>
      <c r="P728" s="535"/>
      <c r="Q728" s="534"/>
    </row>
    <row r="729" spans="3:17" s="849" customFormat="1" ht="15">
      <c r="C729" s="712"/>
      <c r="D729" s="713"/>
      <c r="E729" s="532"/>
      <c r="F729" s="532"/>
      <c r="G729" s="533"/>
      <c r="H729" s="534"/>
      <c r="I729" s="534"/>
      <c r="J729" s="535"/>
      <c r="K729" s="534"/>
      <c r="L729" s="534"/>
      <c r="M729" s="534"/>
      <c r="N729" s="534"/>
      <c r="O729" s="534"/>
      <c r="P729" s="535"/>
      <c r="Q729" s="534"/>
    </row>
    <row r="730" spans="3:17" s="849" customFormat="1" ht="15">
      <c r="C730" s="712"/>
      <c r="D730" s="713"/>
      <c r="E730" s="532"/>
      <c r="F730" s="532"/>
      <c r="G730" s="533"/>
      <c r="H730" s="534"/>
      <c r="I730" s="534"/>
      <c r="J730" s="535"/>
      <c r="K730" s="534"/>
      <c r="L730" s="534"/>
      <c r="M730" s="534"/>
      <c r="N730" s="534"/>
      <c r="O730" s="534"/>
      <c r="P730" s="535"/>
      <c r="Q730" s="534"/>
    </row>
    <row r="731" spans="3:17" s="849" customFormat="1" ht="15">
      <c r="C731" s="712"/>
      <c r="D731" s="713"/>
      <c r="E731" s="532"/>
      <c r="F731" s="532"/>
      <c r="G731" s="533"/>
      <c r="H731" s="534"/>
      <c r="I731" s="534"/>
      <c r="J731" s="535"/>
      <c r="K731" s="534"/>
      <c r="L731" s="534"/>
      <c r="M731" s="534"/>
      <c r="N731" s="534"/>
      <c r="O731" s="534"/>
      <c r="P731" s="535"/>
      <c r="Q731" s="534"/>
    </row>
    <row r="732" spans="3:17" s="849" customFormat="1" ht="15">
      <c r="C732" s="712"/>
      <c r="D732" s="713"/>
      <c r="E732" s="532"/>
      <c r="F732" s="532"/>
      <c r="G732" s="533"/>
      <c r="H732" s="534"/>
      <c r="I732" s="534"/>
      <c r="J732" s="535"/>
      <c r="K732" s="534"/>
      <c r="L732" s="534"/>
      <c r="M732" s="534"/>
      <c r="N732" s="534"/>
      <c r="O732" s="534"/>
      <c r="P732" s="535"/>
      <c r="Q732" s="534"/>
    </row>
    <row r="733" spans="3:17" s="849" customFormat="1" ht="15">
      <c r="C733" s="712"/>
      <c r="D733" s="713"/>
      <c r="E733" s="532"/>
      <c r="F733" s="532"/>
      <c r="G733" s="533"/>
      <c r="H733" s="534"/>
      <c r="I733" s="534"/>
      <c r="J733" s="535"/>
      <c r="K733" s="534"/>
      <c r="L733" s="534"/>
      <c r="M733" s="534"/>
      <c r="N733" s="534"/>
      <c r="O733" s="534"/>
      <c r="P733" s="535"/>
      <c r="Q733" s="534"/>
    </row>
    <row r="734" spans="3:17" s="849" customFormat="1" ht="15">
      <c r="C734" s="712"/>
      <c r="D734" s="713"/>
      <c r="E734" s="532"/>
      <c r="F734" s="532"/>
      <c r="G734" s="533"/>
      <c r="H734" s="534"/>
      <c r="I734" s="534"/>
      <c r="J734" s="535"/>
      <c r="K734" s="534"/>
      <c r="L734" s="534"/>
      <c r="M734" s="534"/>
      <c r="N734" s="534"/>
      <c r="O734" s="534"/>
      <c r="P734" s="535"/>
      <c r="Q734" s="534"/>
    </row>
    <row r="735" spans="3:17" s="849" customFormat="1" ht="15">
      <c r="C735" s="712"/>
      <c r="D735" s="713"/>
      <c r="E735" s="532"/>
      <c r="F735" s="532"/>
      <c r="G735" s="533"/>
      <c r="H735" s="534"/>
      <c r="I735" s="534"/>
      <c r="J735" s="535"/>
      <c r="K735" s="534"/>
      <c r="L735" s="534"/>
      <c r="M735" s="534"/>
      <c r="N735" s="534"/>
      <c r="O735" s="534"/>
      <c r="P735" s="535"/>
      <c r="Q735" s="534"/>
    </row>
    <row r="736" spans="3:17" s="849" customFormat="1" ht="15">
      <c r="C736" s="712"/>
      <c r="D736" s="713"/>
      <c r="E736" s="532"/>
      <c r="F736" s="532"/>
      <c r="G736" s="533"/>
      <c r="H736" s="534"/>
      <c r="I736" s="534"/>
      <c r="J736" s="535"/>
      <c r="K736" s="534"/>
      <c r="L736" s="534"/>
      <c r="M736" s="534"/>
      <c r="N736" s="534"/>
      <c r="O736" s="534"/>
      <c r="P736" s="535"/>
      <c r="Q736" s="534"/>
    </row>
    <row r="737" spans="3:17" s="849" customFormat="1" ht="15">
      <c r="C737" s="712"/>
      <c r="D737" s="713"/>
      <c r="E737" s="532"/>
      <c r="F737" s="532"/>
      <c r="G737" s="533"/>
      <c r="H737" s="534"/>
      <c r="I737" s="534"/>
      <c r="J737" s="535"/>
      <c r="K737" s="534"/>
      <c r="L737" s="534"/>
      <c r="M737" s="534"/>
      <c r="N737" s="534"/>
      <c r="O737" s="534"/>
      <c r="P737" s="535"/>
      <c r="Q737" s="534"/>
    </row>
    <row r="738" spans="3:17" s="849" customFormat="1" ht="15">
      <c r="C738" s="712"/>
      <c r="D738" s="713"/>
      <c r="E738" s="532"/>
      <c r="F738" s="532"/>
      <c r="G738" s="533"/>
      <c r="H738" s="534"/>
      <c r="I738" s="534"/>
      <c r="J738" s="535"/>
      <c r="K738" s="534"/>
      <c r="L738" s="534"/>
      <c r="M738" s="534"/>
      <c r="N738" s="534"/>
      <c r="O738" s="534"/>
      <c r="P738" s="535"/>
      <c r="Q738" s="534"/>
    </row>
    <row r="739" spans="3:17" s="849" customFormat="1" ht="15">
      <c r="C739" s="712"/>
      <c r="D739" s="713"/>
      <c r="E739" s="532"/>
      <c r="F739" s="532"/>
      <c r="G739" s="533"/>
      <c r="H739" s="534"/>
      <c r="I739" s="534"/>
      <c r="J739" s="535"/>
      <c r="K739" s="534"/>
      <c r="L739" s="534"/>
      <c r="M739" s="534"/>
      <c r="N739" s="534"/>
      <c r="O739" s="534"/>
      <c r="P739" s="535"/>
      <c r="Q739" s="534"/>
    </row>
    <row r="740" spans="3:17" s="849" customFormat="1" ht="15">
      <c r="C740" s="712"/>
      <c r="D740" s="713"/>
      <c r="E740" s="532"/>
      <c r="F740" s="532"/>
      <c r="G740" s="533"/>
      <c r="H740" s="534"/>
      <c r="I740" s="534"/>
      <c r="J740" s="535"/>
      <c r="K740" s="534"/>
      <c r="L740" s="534"/>
      <c r="M740" s="534"/>
      <c r="N740" s="534"/>
      <c r="O740" s="534"/>
      <c r="P740" s="535"/>
      <c r="Q740" s="534"/>
    </row>
    <row r="741" spans="3:17" s="849" customFormat="1" ht="15">
      <c r="C741" s="712"/>
      <c r="D741" s="713"/>
      <c r="E741" s="532"/>
      <c r="F741" s="532"/>
      <c r="G741" s="533"/>
      <c r="H741" s="534"/>
      <c r="I741" s="534"/>
      <c r="J741" s="535"/>
      <c r="K741" s="534"/>
      <c r="L741" s="534"/>
      <c r="M741" s="534"/>
      <c r="N741" s="534"/>
      <c r="O741" s="534"/>
      <c r="P741" s="535"/>
      <c r="Q741" s="534"/>
    </row>
    <row r="742" spans="3:17" s="849" customFormat="1" ht="15">
      <c r="C742" s="712"/>
      <c r="D742" s="713"/>
      <c r="E742" s="532"/>
      <c r="F742" s="532"/>
      <c r="G742" s="533"/>
      <c r="H742" s="534"/>
      <c r="I742" s="534"/>
      <c r="J742" s="535"/>
      <c r="K742" s="534"/>
      <c r="L742" s="534"/>
      <c r="M742" s="534"/>
      <c r="N742" s="534"/>
      <c r="O742" s="534"/>
      <c r="P742" s="535"/>
      <c r="Q742" s="534"/>
    </row>
    <row r="743" spans="3:17" s="849" customFormat="1" ht="15">
      <c r="C743" s="712"/>
      <c r="D743" s="713"/>
      <c r="E743" s="532"/>
      <c r="F743" s="532"/>
      <c r="G743" s="533"/>
      <c r="H743" s="534"/>
      <c r="I743" s="534"/>
      <c r="J743" s="535"/>
      <c r="K743" s="534"/>
      <c r="L743" s="534"/>
      <c r="M743" s="534"/>
      <c r="N743" s="534"/>
      <c r="O743" s="534"/>
      <c r="P743" s="535"/>
      <c r="Q743" s="534"/>
    </row>
    <row r="744" spans="3:17" s="849" customFormat="1" ht="15">
      <c r="C744" s="712"/>
      <c r="D744" s="713"/>
      <c r="E744" s="532"/>
      <c r="F744" s="532"/>
      <c r="G744" s="533"/>
      <c r="H744" s="534"/>
      <c r="I744" s="534"/>
      <c r="J744" s="535"/>
      <c r="K744" s="534"/>
      <c r="L744" s="534"/>
      <c r="M744" s="534"/>
      <c r="N744" s="534"/>
      <c r="O744" s="534"/>
      <c r="P744" s="535"/>
      <c r="Q744" s="534"/>
    </row>
    <row r="745" spans="3:17" s="849" customFormat="1" ht="15">
      <c r="C745" s="712"/>
      <c r="D745" s="713"/>
      <c r="E745" s="532"/>
      <c r="F745" s="532"/>
      <c r="G745" s="533"/>
      <c r="H745" s="534"/>
      <c r="I745" s="534"/>
      <c r="J745" s="535"/>
      <c r="K745" s="534"/>
      <c r="L745" s="534"/>
      <c r="M745" s="534"/>
      <c r="N745" s="534"/>
      <c r="O745" s="534"/>
      <c r="P745" s="535"/>
      <c r="Q745" s="534"/>
    </row>
    <row r="746" spans="3:17" s="849" customFormat="1" ht="15">
      <c r="C746" s="712"/>
      <c r="D746" s="713"/>
      <c r="E746" s="532"/>
      <c r="F746" s="532"/>
      <c r="G746" s="533"/>
      <c r="H746" s="534"/>
      <c r="I746" s="534"/>
      <c r="J746" s="535"/>
      <c r="K746" s="534"/>
      <c r="L746" s="534"/>
      <c r="M746" s="534"/>
      <c r="N746" s="534"/>
      <c r="O746" s="534"/>
      <c r="P746" s="535"/>
      <c r="Q746" s="534"/>
    </row>
    <row r="747" spans="3:17" s="849" customFormat="1" ht="15">
      <c r="C747" s="712"/>
      <c r="D747" s="713"/>
      <c r="E747" s="532"/>
      <c r="F747" s="532"/>
      <c r="G747" s="533"/>
      <c r="H747" s="534"/>
      <c r="I747" s="534"/>
      <c r="J747" s="535"/>
      <c r="K747" s="534"/>
      <c r="L747" s="534"/>
      <c r="M747" s="534"/>
      <c r="N747" s="534"/>
      <c r="O747" s="534"/>
      <c r="P747" s="535"/>
      <c r="Q747" s="534"/>
    </row>
    <row r="748" spans="3:17" s="849" customFormat="1" ht="15">
      <c r="C748" s="712"/>
      <c r="D748" s="713"/>
      <c r="E748" s="532"/>
      <c r="F748" s="532"/>
      <c r="G748" s="533"/>
      <c r="H748" s="534"/>
      <c r="I748" s="534"/>
      <c r="J748" s="535"/>
      <c r="K748" s="534"/>
      <c r="L748" s="534"/>
      <c r="M748" s="534"/>
      <c r="N748" s="534"/>
      <c r="O748" s="534"/>
      <c r="P748" s="535"/>
      <c r="Q748" s="534"/>
    </row>
    <row r="749" spans="3:17" s="849" customFormat="1" ht="15">
      <c r="C749" s="712"/>
      <c r="D749" s="713"/>
      <c r="E749" s="532"/>
      <c r="F749" s="532"/>
      <c r="G749" s="533"/>
      <c r="H749" s="534"/>
      <c r="I749" s="534"/>
      <c r="J749" s="535"/>
      <c r="K749" s="534"/>
      <c r="L749" s="534"/>
      <c r="M749" s="534"/>
      <c r="N749" s="534"/>
      <c r="O749" s="534"/>
      <c r="P749" s="535"/>
      <c r="Q749" s="534"/>
    </row>
    <row r="750" spans="3:17" s="849" customFormat="1" ht="15">
      <c r="C750" s="712"/>
      <c r="D750" s="713"/>
      <c r="E750" s="532"/>
      <c r="F750" s="532"/>
      <c r="G750" s="533"/>
      <c r="H750" s="534"/>
      <c r="I750" s="534"/>
      <c r="J750" s="535"/>
      <c r="K750" s="534"/>
      <c r="L750" s="534"/>
      <c r="M750" s="534"/>
      <c r="N750" s="534"/>
      <c r="O750" s="534"/>
      <c r="P750" s="535"/>
      <c r="Q750" s="534"/>
    </row>
    <row r="751" spans="3:17" s="849" customFormat="1" ht="15">
      <c r="C751" s="712"/>
      <c r="D751" s="713"/>
      <c r="E751" s="532"/>
      <c r="F751" s="532"/>
      <c r="G751" s="533"/>
      <c r="H751" s="534"/>
      <c r="I751" s="534"/>
      <c r="J751" s="535"/>
      <c r="K751" s="534"/>
      <c r="L751" s="534"/>
      <c r="M751" s="534"/>
      <c r="N751" s="534"/>
      <c r="O751" s="534"/>
      <c r="P751" s="535"/>
      <c r="Q751" s="534"/>
    </row>
    <row r="752" spans="3:17" s="849" customFormat="1" ht="15">
      <c r="C752" s="712"/>
      <c r="D752" s="713"/>
      <c r="E752" s="532"/>
      <c r="F752" s="532"/>
      <c r="G752" s="533"/>
      <c r="H752" s="534"/>
      <c r="I752" s="534"/>
      <c r="J752" s="535"/>
      <c r="K752" s="534"/>
      <c r="L752" s="534"/>
      <c r="M752" s="534"/>
      <c r="N752" s="534"/>
      <c r="O752" s="534"/>
      <c r="P752" s="535"/>
      <c r="Q752" s="534"/>
    </row>
    <row r="753" spans="3:17" s="849" customFormat="1" ht="15">
      <c r="C753" s="712"/>
      <c r="D753" s="713"/>
      <c r="E753" s="532"/>
      <c r="F753" s="532"/>
      <c r="G753" s="533"/>
      <c r="H753" s="534"/>
      <c r="I753" s="534"/>
      <c r="J753" s="535"/>
      <c r="K753" s="534"/>
      <c r="L753" s="534"/>
      <c r="M753" s="534"/>
      <c r="N753" s="534"/>
      <c r="O753" s="534"/>
      <c r="P753" s="535"/>
      <c r="Q753" s="534"/>
    </row>
    <row r="754" spans="3:17" s="849" customFormat="1" ht="15">
      <c r="C754" s="712"/>
      <c r="D754" s="713"/>
      <c r="E754" s="532"/>
      <c r="F754" s="532"/>
      <c r="G754" s="533"/>
      <c r="H754" s="534"/>
      <c r="I754" s="534"/>
      <c r="J754" s="535"/>
      <c r="K754" s="534"/>
      <c r="L754" s="534"/>
      <c r="M754" s="534"/>
      <c r="N754" s="534"/>
      <c r="O754" s="534"/>
      <c r="P754" s="535"/>
      <c r="Q754" s="534"/>
    </row>
    <row r="755" spans="3:17" s="849" customFormat="1" ht="15">
      <c r="C755" s="712"/>
      <c r="D755" s="713"/>
      <c r="E755" s="532"/>
      <c r="F755" s="532"/>
      <c r="G755" s="533"/>
      <c r="H755" s="534"/>
      <c r="I755" s="534"/>
      <c r="J755" s="535"/>
      <c r="K755" s="534"/>
      <c r="L755" s="534"/>
      <c r="M755" s="534"/>
      <c r="N755" s="534"/>
      <c r="O755" s="534"/>
      <c r="P755" s="535"/>
      <c r="Q755" s="534"/>
    </row>
    <row r="756" spans="3:17" s="849" customFormat="1" ht="15">
      <c r="C756" s="712"/>
      <c r="D756" s="713"/>
      <c r="E756" s="532"/>
      <c r="F756" s="532"/>
      <c r="G756" s="533"/>
      <c r="H756" s="534"/>
      <c r="I756" s="534"/>
      <c r="J756" s="535"/>
      <c r="K756" s="534"/>
      <c r="L756" s="534"/>
      <c r="M756" s="534"/>
      <c r="N756" s="534"/>
      <c r="O756" s="534"/>
      <c r="P756" s="535"/>
      <c r="Q756" s="534"/>
    </row>
    <row r="757" spans="3:17" s="849" customFormat="1" ht="15">
      <c r="C757" s="712"/>
      <c r="D757" s="713"/>
      <c r="E757" s="532"/>
      <c r="F757" s="532"/>
      <c r="G757" s="533"/>
      <c r="H757" s="534"/>
      <c r="I757" s="534"/>
      <c r="J757" s="535"/>
      <c r="K757" s="534"/>
      <c r="L757" s="534"/>
      <c r="M757" s="534"/>
      <c r="N757" s="534"/>
      <c r="O757" s="534"/>
      <c r="P757" s="535"/>
      <c r="Q757" s="534"/>
    </row>
    <row r="758" spans="3:17" s="849" customFormat="1" ht="15">
      <c r="C758" s="712"/>
      <c r="D758" s="713"/>
      <c r="E758" s="532"/>
      <c r="F758" s="532"/>
      <c r="G758" s="533"/>
      <c r="H758" s="534"/>
      <c r="I758" s="534"/>
      <c r="J758" s="535"/>
      <c r="K758" s="534"/>
      <c r="L758" s="534"/>
      <c r="M758" s="534"/>
      <c r="N758" s="534"/>
      <c r="O758" s="534"/>
      <c r="P758" s="535"/>
      <c r="Q758" s="534"/>
    </row>
    <row r="759" spans="3:17" s="849" customFormat="1" ht="15">
      <c r="C759" s="712"/>
      <c r="D759" s="713"/>
      <c r="E759" s="532"/>
      <c r="F759" s="532"/>
      <c r="G759" s="533"/>
      <c r="H759" s="534"/>
      <c r="I759" s="534"/>
      <c r="J759" s="535"/>
      <c r="K759" s="534"/>
      <c r="L759" s="534"/>
      <c r="M759" s="534"/>
      <c r="N759" s="534"/>
      <c r="O759" s="534"/>
      <c r="P759" s="535"/>
      <c r="Q759" s="534"/>
    </row>
    <row r="760" spans="3:17" s="849" customFormat="1" ht="15">
      <c r="C760" s="712"/>
      <c r="D760" s="713"/>
      <c r="E760" s="532"/>
      <c r="F760" s="532"/>
      <c r="G760" s="533"/>
      <c r="H760" s="534"/>
      <c r="I760" s="534"/>
      <c r="J760" s="535"/>
      <c r="K760" s="534"/>
      <c r="L760" s="534"/>
      <c r="M760" s="534"/>
      <c r="N760" s="534"/>
      <c r="O760" s="534"/>
      <c r="P760" s="535"/>
      <c r="Q760" s="534"/>
    </row>
    <row r="761" spans="3:17" s="849" customFormat="1" ht="15">
      <c r="C761" s="712"/>
      <c r="D761" s="713"/>
      <c r="E761" s="532"/>
      <c r="F761" s="532"/>
      <c r="G761" s="533"/>
      <c r="H761" s="534"/>
      <c r="I761" s="534"/>
      <c r="J761" s="535"/>
      <c r="K761" s="534"/>
      <c r="L761" s="534"/>
      <c r="M761" s="534"/>
      <c r="N761" s="534"/>
      <c r="O761" s="534"/>
      <c r="P761" s="535"/>
      <c r="Q761" s="534"/>
    </row>
    <row r="762" spans="3:17" s="849" customFormat="1" ht="15">
      <c r="C762" s="712"/>
      <c r="D762" s="713"/>
      <c r="E762" s="532"/>
      <c r="F762" s="532"/>
      <c r="G762" s="533"/>
      <c r="H762" s="534"/>
      <c r="I762" s="534"/>
      <c r="J762" s="535"/>
      <c r="K762" s="534"/>
      <c r="L762" s="534"/>
      <c r="M762" s="534"/>
      <c r="N762" s="534"/>
      <c r="O762" s="534"/>
      <c r="P762" s="535"/>
      <c r="Q762" s="534"/>
    </row>
    <row r="763" spans="3:17" s="849" customFormat="1" ht="15">
      <c r="C763" s="712"/>
      <c r="D763" s="713"/>
      <c r="E763" s="532"/>
      <c r="F763" s="532"/>
      <c r="G763" s="533"/>
      <c r="H763" s="534"/>
      <c r="I763" s="534"/>
      <c r="J763" s="535"/>
      <c r="K763" s="534"/>
      <c r="L763" s="534"/>
      <c r="M763" s="534"/>
      <c r="N763" s="534"/>
      <c r="O763" s="534"/>
      <c r="P763" s="535"/>
      <c r="Q763" s="534"/>
    </row>
    <row r="764" spans="3:17" s="849" customFormat="1" ht="15">
      <c r="C764" s="712"/>
      <c r="D764" s="713"/>
      <c r="E764" s="532"/>
      <c r="F764" s="532"/>
      <c r="G764" s="533"/>
      <c r="H764" s="534"/>
      <c r="I764" s="534"/>
      <c r="J764" s="535"/>
      <c r="K764" s="534"/>
      <c r="L764" s="534"/>
      <c r="M764" s="534"/>
      <c r="N764" s="534"/>
      <c r="O764" s="534"/>
      <c r="P764" s="535"/>
      <c r="Q764" s="534"/>
    </row>
    <row r="765" spans="3:17" s="849" customFormat="1" ht="15">
      <c r="C765" s="712"/>
      <c r="D765" s="713"/>
      <c r="E765" s="532"/>
      <c r="F765" s="532"/>
      <c r="G765" s="533"/>
      <c r="H765" s="534"/>
      <c r="I765" s="534"/>
      <c r="J765" s="535"/>
      <c r="K765" s="534"/>
      <c r="L765" s="534"/>
      <c r="M765" s="534"/>
      <c r="N765" s="534"/>
      <c r="O765" s="534"/>
      <c r="P765" s="535"/>
      <c r="Q765" s="534"/>
    </row>
    <row r="766" spans="3:17" s="849" customFormat="1" ht="15">
      <c r="C766" s="712"/>
      <c r="D766" s="713"/>
      <c r="E766" s="532"/>
      <c r="F766" s="532"/>
      <c r="G766" s="533"/>
      <c r="H766" s="534"/>
      <c r="I766" s="534"/>
      <c r="J766" s="535"/>
      <c r="K766" s="534"/>
      <c r="L766" s="534"/>
      <c r="M766" s="534"/>
      <c r="N766" s="534"/>
      <c r="O766" s="534"/>
      <c r="P766" s="535"/>
      <c r="Q766" s="534"/>
    </row>
    <row r="767" spans="3:17" s="849" customFormat="1" ht="15">
      <c r="C767" s="712"/>
      <c r="D767" s="713"/>
      <c r="E767" s="532"/>
      <c r="F767" s="532"/>
      <c r="G767" s="533"/>
      <c r="H767" s="534"/>
      <c r="I767" s="534"/>
      <c r="J767" s="535"/>
      <c r="K767" s="534"/>
      <c r="L767" s="534"/>
      <c r="M767" s="534"/>
      <c r="N767" s="534"/>
      <c r="O767" s="534"/>
      <c r="P767" s="535"/>
      <c r="Q767" s="534"/>
    </row>
    <row r="768" spans="3:17" s="849" customFormat="1" ht="15">
      <c r="C768" s="712"/>
      <c r="D768" s="713"/>
      <c r="E768" s="532"/>
      <c r="F768" s="532"/>
      <c r="G768" s="533"/>
      <c r="H768" s="534"/>
      <c r="I768" s="534"/>
      <c r="J768" s="535"/>
      <c r="K768" s="534"/>
      <c r="L768" s="534"/>
      <c r="M768" s="534"/>
      <c r="N768" s="534"/>
      <c r="O768" s="534"/>
      <c r="P768" s="535"/>
      <c r="Q768" s="534"/>
    </row>
    <row r="769" spans="3:17" s="849" customFormat="1" ht="15">
      <c r="C769" s="712"/>
      <c r="D769" s="713"/>
      <c r="E769" s="532"/>
      <c r="F769" s="532"/>
      <c r="G769" s="533"/>
      <c r="H769" s="534"/>
      <c r="I769" s="534"/>
      <c r="J769" s="535"/>
      <c r="K769" s="534"/>
      <c r="L769" s="534"/>
      <c r="M769" s="534"/>
      <c r="N769" s="534"/>
      <c r="O769" s="534"/>
      <c r="P769" s="535"/>
      <c r="Q769" s="534"/>
    </row>
    <row r="770" spans="3:17" s="849" customFormat="1" ht="15">
      <c r="C770" s="712"/>
      <c r="D770" s="713"/>
      <c r="E770" s="532"/>
      <c r="F770" s="532"/>
      <c r="G770" s="533"/>
      <c r="H770" s="534"/>
      <c r="I770" s="534"/>
      <c r="J770" s="535"/>
      <c r="K770" s="534"/>
      <c r="L770" s="534"/>
      <c r="M770" s="534"/>
      <c r="N770" s="534"/>
      <c r="O770" s="534"/>
      <c r="P770" s="535"/>
      <c r="Q770" s="534"/>
    </row>
    <row r="771" spans="3:17" s="849" customFormat="1" ht="15">
      <c r="C771" s="712"/>
      <c r="D771" s="713"/>
      <c r="E771" s="532"/>
      <c r="F771" s="532"/>
      <c r="G771" s="533"/>
      <c r="H771" s="534"/>
      <c r="I771" s="534"/>
      <c r="J771" s="535"/>
      <c r="K771" s="534"/>
      <c r="L771" s="534"/>
      <c r="M771" s="534"/>
      <c r="N771" s="534"/>
      <c r="O771" s="534"/>
      <c r="P771" s="535"/>
      <c r="Q771" s="534"/>
    </row>
    <row r="772" spans="3:17" s="849" customFormat="1" ht="15">
      <c r="C772" s="712"/>
      <c r="D772" s="713"/>
      <c r="E772" s="532"/>
      <c r="F772" s="532"/>
      <c r="G772" s="533"/>
      <c r="H772" s="534"/>
      <c r="I772" s="534"/>
      <c r="J772" s="535"/>
      <c r="K772" s="534"/>
      <c r="L772" s="534"/>
      <c r="M772" s="534"/>
      <c r="N772" s="534"/>
      <c r="O772" s="534"/>
      <c r="P772" s="535"/>
      <c r="Q772" s="534"/>
    </row>
    <row r="773" spans="3:17" s="849" customFormat="1" ht="15">
      <c r="C773" s="712"/>
      <c r="D773" s="713"/>
      <c r="E773" s="532"/>
      <c r="F773" s="532"/>
      <c r="G773" s="533"/>
      <c r="H773" s="534"/>
      <c r="I773" s="534"/>
      <c r="J773" s="535"/>
      <c r="K773" s="534"/>
      <c r="L773" s="534"/>
      <c r="M773" s="534"/>
      <c r="N773" s="534"/>
      <c r="O773" s="534"/>
      <c r="P773" s="535"/>
      <c r="Q773" s="534"/>
    </row>
    <row r="774" spans="3:17" s="849" customFormat="1" ht="15">
      <c r="C774" s="712"/>
      <c r="D774" s="713"/>
      <c r="E774" s="532"/>
      <c r="F774" s="532"/>
      <c r="G774" s="533"/>
      <c r="H774" s="534"/>
      <c r="I774" s="534"/>
      <c r="J774" s="535"/>
      <c r="K774" s="534"/>
      <c r="L774" s="534"/>
      <c r="M774" s="534"/>
      <c r="N774" s="534"/>
      <c r="O774" s="534"/>
      <c r="P774" s="535"/>
      <c r="Q774" s="534"/>
    </row>
    <row r="775" spans="3:17" s="849" customFormat="1" ht="15">
      <c r="C775" s="712"/>
      <c r="D775" s="713"/>
      <c r="E775" s="532"/>
      <c r="F775" s="532"/>
      <c r="G775" s="533"/>
      <c r="H775" s="534"/>
      <c r="I775" s="534"/>
      <c r="J775" s="535"/>
      <c r="K775" s="534"/>
      <c r="L775" s="534"/>
      <c r="M775" s="534"/>
      <c r="N775" s="534"/>
      <c r="O775" s="534"/>
      <c r="P775" s="535"/>
      <c r="Q775" s="534"/>
    </row>
    <row r="776" spans="3:17" s="849" customFormat="1" ht="15">
      <c r="C776" s="712"/>
      <c r="D776" s="713"/>
      <c r="E776" s="532"/>
      <c r="F776" s="532"/>
      <c r="G776" s="533"/>
      <c r="H776" s="534"/>
      <c r="I776" s="534"/>
      <c r="J776" s="535"/>
      <c r="K776" s="534"/>
      <c r="L776" s="534"/>
      <c r="M776" s="534"/>
      <c r="N776" s="534"/>
      <c r="O776" s="534"/>
      <c r="P776" s="535"/>
      <c r="Q776" s="534"/>
    </row>
    <row r="777" spans="3:17" s="849" customFormat="1" ht="15">
      <c r="C777" s="712"/>
      <c r="D777" s="713"/>
      <c r="E777" s="532"/>
      <c r="F777" s="532"/>
      <c r="G777" s="533"/>
      <c r="H777" s="534"/>
      <c r="I777" s="534"/>
      <c r="J777" s="535"/>
      <c r="K777" s="534"/>
      <c r="L777" s="534"/>
      <c r="M777" s="534"/>
      <c r="N777" s="534"/>
      <c r="O777" s="534"/>
      <c r="P777" s="535"/>
      <c r="Q777" s="534"/>
    </row>
    <row r="778" spans="3:17" s="849" customFormat="1" ht="15">
      <c r="C778" s="712"/>
      <c r="D778" s="713"/>
      <c r="E778" s="532"/>
      <c r="F778" s="532"/>
      <c r="G778" s="533"/>
      <c r="H778" s="534"/>
      <c r="I778" s="534"/>
      <c r="J778" s="535"/>
      <c r="K778" s="534"/>
      <c r="L778" s="534"/>
      <c r="M778" s="534"/>
      <c r="N778" s="534"/>
      <c r="O778" s="534"/>
      <c r="P778" s="535"/>
      <c r="Q778" s="534"/>
    </row>
    <row r="779" spans="3:17" s="849" customFormat="1" ht="15">
      <c r="C779" s="712"/>
      <c r="D779" s="713"/>
      <c r="E779" s="532"/>
      <c r="F779" s="532"/>
      <c r="G779" s="533"/>
      <c r="H779" s="534"/>
      <c r="I779" s="534"/>
      <c r="J779" s="535"/>
      <c r="K779" s="534"/>
      <c r="L779" s="534"/>
      <c r="M779" s="534"/>
      <c r="N779" s="534"/>
      <c r="O779" s="534"/>
      <c r="P779" s="535"/>
      <c r="Q779" s="534"/>
    </row>
    <row r="780" spans="3:17" s="849" customFormat="1" ht="15">
      <c r="C780" s="712"/>
      <c r="D780" s="713"/>
      <c r="E780" s="532"/>
      <c r="F780" s="532"/>
      <c r="G780" s="533"/>
      <c r="H780" s="534"/>
      <c r="I780" s="534"/>
      <c r="J780" s="535"/>
      <c r="K780" s="534"/>
      <c r="L780" s="534"/>
      <c r="M780" s="534"/>
      <c r="N780" s="534"/>
      <c r="O780" s="534"/>
      <c r="P780" s="535"/>
      <c r="Q780" s="534"/>
    </row>
    <row r="781" spans="3:17" s="849" customFormat="1" ht="15">
      <c r="C781" s="712"/>
      <c r="D781" s="713"/>
      <c r="E781" s="532"/>
      <c r="F781" s="532"/>
      <c r="G781" s="533"/>
      <c r="H781" s="534"/>
      <c r="I781" s="534"/>
      <c r="J781" s="535"/>
      <c r="K781" s="534"/>
      <c r="L781" s="534"/>
      <c r="M781" s="534"/>
      <c r="N781" s="534"/>
      <c r="O781" s="534"/>
      <c r="P781" s="535"/>
      <c r="Q781" s="534"/>
    </row>
    <row r="782" spans="3:17" s="849" customFormat="1" ht="15">
      <c r="C782" s="712"/>
      <c r="D782" s="713"/>
      <c r="E782" s="532"/>
      <c r="F782" s="532"/>
      <c r="G782" s="533"/>
      <c r="H782" s="534"/>
      <c r="I782" s="534"/>
      <c r="J782" s="535"/>
      <c r="K782" s="534"/>
      <c r="L782" s="534"/>
      <c r="M782" s="534"/>
      <c r="N782" s="534"/>
      <c r="O782" s="534"/>
      <c r="P782" s="535"/>
      <c r="Q782" s="534"/>
    </row>
    <row r="783" spans="3:17" s="849" customFormat="1" ht="15">
      <c r="C783" s="712"/>
      <c r="D783" s="713"/>
      <c r="E783" s="532"/>
      <c r="F783" s="532"/>
      <c r="G783" s="533"/>
      <c r="H783" s="534"/>
      <c r="I783" s="534"/>
      <c r="J783" s="535"/>
      <c r="K783" s="534"/>
      <c r="L783" s="534"/>
      <c r="M783" s="534"/>
      <c r="N783" s="534"/>
      <c r="O783" s="534"/>
      <c r="P783" s="535"/>
      <c r="Q783" s="534"/>
    </row>
    <row r="784" spans="3:17" s="849" customFormat="1" ht="15">
      <c r="C784" s="712"/>
      <c r="D784" s="713"/>
      <c r="E784" s="532"/>
      <c r="F784" s="532"/>
      <c r="G784" s="533"/>
      <c r="H784" s="534"/>
      <c r="I784" s="534"/>
      <c r="J784" s="535"/>
      <c r="K784" s="534"/>
      <c r="L784" s="534"/>
      <c r="M784" s="534"/>
      <c r="N784" s="534"/>
      <c r="O784" s="534"/>
      <c r="P784" s="535"/>
      <c r="Q784" s="534"/>
    </row>
    <row r="785" spans="3:17" s="849" customFormat="1" ht="15">
      <c r="C785" s="712"/>
      <c r="D785" s="713"/>
      <c r="E785" s="532"/>
      <c r="F785" s="532"/>
      <c r="G785" s="533"/>
      <c r="H785" s="534"/>
      <c r="I785" s="534"/>
      <c r="J785" s="535"/>
      <c r="K785" s="534"/>
      <c r="L785" s="534"/>
      <c r="M785" s="534"/>
      <c r="N785" s="534"/>
      <c r="O785" s="534"/>
      <c r="P785" s="535"/>
      <c r="Q785" s="534"/>
    </row>
    <row r="786" spans="3:17" s="849" customFormat="1" ht="15">
      <c r="C786" s="712"/>
      <c r="D786" s="713"/>
      <c r="E786" s="532"/>
      <c r="F786" s="532"/>
      <c r="G786" s="533"/>
      <c r="H786" s="534"/>
      <c r="I786" s="534"/>
      <c r="J786" s="535"/>
      <c r="K786" s="534"/>
      <c r="L786" s="534"/>
      <c r="M786" s="534"/>
      <c r="N786" s="534"/>
      <c r="O786" s="534"/>
      <c r="P786" s="535"/>
      <c r="Q786" s="534"/>
    </row>
    <row r="787" spans="3:17" s="849" customFormat="1" ht="15">
      <c r="C787" s="712"/>
      <c r="D787" s="713"/>
      <c r="E787" s="532"/>
      <c r="F787" s="532"/>
      <c r="G787" s="533"/>
      <c r="H787" s="534"/>
      <c r="I787" s="534"/>
      <c r="J787" s="535"/>
      <c r="K787" s="534"/>
      <c r="L787" s="534"/>
      <c r="M787" s="534"/>
      <c r="N787" s="534"/>
      <c r="O787" s="534"/>
      <c r="P787" s="535"/>
      <c r="Q787" s="534"/>
    </row>
    <row r="788" spans="3:17" s="849" customFormat="1" ht="15">
      <c r="C788" s="712"/>
      <c r="D788" s="713"/>
      <c r="E788" s="532"/>
      <c r="F788" s="532"/>
      <c r="G788" s="533"/>
      <c r="H788" s="534"/>
      <c r="I788" s="534"/>
      <c r="J788" s="535"/>
      <c r="K788" s="534"/>
      <c r="L788" s="534"/>
      <c r="M788" s="534"/>
      <c r="N788" s="534"/>
      <c r="O788" s="534"/>
      <c r="P788" s="535"/>
      <c r="Q788" s="534"/>
    </row>
    <row r="789" spans="3:17" s="849" customFormat="1" ht="15">
      <c r="C789" s="712"/>
      <c r="D789" s="713"/>
      <c r="E789" s="532"/>
      <c r="F789" s="532"/>
      <c r="G789" s="533"/>
      <c r="H789" s="534"/>
      <c r="I789" s="534"/>
      <c r="J789" s="535"/>
      <c r="K789" s="534"/>
      <c r="L789" s="534"/>
      <c r="M789" s="534"/>
      <c r="N789" s="534"/>
      <c r="O789" s="534"/>
      <c r="P789" s="535"/>
      <c r="Q789" s="534"/>
    </row>
    <row r="790" spans="3:17" s="849" customFormat="1" ht="15">
      <c r="C790" s="712"/>
      <c r="D790" s="713"/>
      <c r="E790" s="532"/>
      <c r="F790" s="532"/>
      <c r="G790" s="533"/>
      <c r="H790" s="534"/>
      <c r="I790" s="534"/>
      <c r="J790" s="535"/>
      <c r="K790" s="534"/>
      <c r="L790" s="534"/>
      <c r="M790" s="534"/>
      <c r="N790" s="534"/>
      <c r="O790" s="534"/>
      <c r="P790" s="535"/>
      <c r="Q790" s="534"/>
    </row>
    <row r="791" spans="3:17" s="849" customFormat="1" ht="15">
      <c r="C791" s="712"/>
      <c r="D791" s="713"/>
      <c r="E791" s="532"/>
      <c r="F791" s="532"/>
      <c r="G791" s="533"/>
      <c r="H791" s="534"/>
      <c r="I791" s="534"/>
      <c r="J791" s="535"/>
      <c r="K791" s="534"/>
      <c r="L791" s="534"/>
      <c r="M791" s="534"/>
      <c r="N791" s="534"/>
      <c r="O791" s="534"/>
      <c r="P791" s="535"/>
      <c r="Q791" s="534"/>
    </row>
    <row r="792" spans="3:17" s="849" customFormat="1" ht="15">
      <c r="C792" s="712"/>
      <c r="D792" s="713"/>
      <c r="E792" s="532"/>
      <c r="F792" s="532"/>
      <c r="G792" s="533"/>
      <c r="H792" s="534"/>
      <c r="I792" s="534"/>
      <c r="J792" s="535"/>
      <c r="K792" s="534"/>
      <c r="L792" s="534"/>
      <c r="M792" s="534"/>
      <c r="N792" s="534"/>
      <c r="O792" s="534"/>
      <c r="P792" s="535"/>
      <c r="Q792" s="534"/>
    </row>
    <row r="793" spans="3:17" s="849" customFormat="1" ht="15">
      <c r="C793" s="712"/>
      <c r="D793" s="713"/>
      <c r="E793" s="532"/>
      <c r="F793" s="532"/>
      <c r="G793" s="533"/>
      <c r="H793" s="534"/>
      <c r="I793" s="534"/>
      <c r="J793" s="535"/>
      <c r="K793" s="534"/>
      <c r="L793" s="534"/>
      <c r="M793" s="534"/>
      <c r="N793" s="534"/>
      <c r="O793" s="534"/>
      <c r="P793" s="535"/>
      <c r="Q793" s="534"/>
    </row>
    <row r="794" spans="3:17" s="849" customFormat="1" ht="15">
      <c r="C794" s="712"/>
      <c r="D794" s="713"/>
      <c r="E794" s="532"/>
      <c r="F794" s="532"/>
      <c r="G794" s="533"/>
      <c r="H794" s="534"/>
      <c r="I794" s="534"/>
      <c r="J794" s="535"/>
      <c r="K794" s="534"/>
      <c r="L794" s="534"/>
      <c r="M794" s="534"/>
      <c r="N794" s="534"/>
      <c r="O794" s="534"/>
      <c r="P794" s="535"/>
      <c r="Q794" s="534"/>
    </row>
    <row r="795" spans="3:17" s="849" customFormat="1" ht="15">
      <c r="C795" s="712"/>
      <c r="D795" s="713"/>
      <c r="E795" s="532"/>
      <c r="F795" s="532"/>
      <c r="G795" s="533"/>
      <c r="H795" s="534"/>
      <c r="I795" s="534"/>
      <c r="J795" s="535"/>
      <c r="K795" s="534"/>
      <c r="L795" s="534"/>
      <c r="M795" s="534"/>
      <c r="N795" s="534"/>
      <c r="O795" s="534"/>
      <c r="P795" s="535"/>
      <c r="Q795" s="534"/>
    </row>
    <row r="796" spans="3:17" s="849" customFormat="1" ht="15">
      <c r="C796" s="712"/>
      <c r="D796" s="713"/>
      <c r="E796" s="532"/>
      <c r="F796" s="532"/>
      <c r="G796" s="533"/>
      <c r="H796" s="534"/>
      <c r="I796" s="534"/>
      <c r="J796" s="535"/>
      <c r="K796" s="534"/>
      <c r="L796" s="534"/>
      <c r="M796" s="534"/>
      <c r="N796" s="534"/>
      <c r="O796" s="534"/>
      <c r="P796" s="535"/>
      <c r="Q796" s="534"/>
    </row>
    <row r="797" spans="3:17" s="849" customFormat="1" ht="15">
      <c r="C797" s="712"/>
      <c r="D797" s="713"/>
      <c r="E797" s="532"/>
      <c r="F797" s="532"/>
      <c r="G797" s="533"/>
      <c r="H797" s="534"/>
      <c r="I797" s="534"/>
      <c r="J797" s="535"/>
      <c r="K797" s="534"/>
      <c r="L797" s="534"/>
      <c r="M797" s="534"/>
      <c r="N797" s="534"/>
      <c r="O797" s="534"/>
      <c r="P797" s="535"/>
      <c r="Q797" s="534"/>
    </row>
    <row r="798" spans="3:17" s="849" customFormat="1" ht="15">
      <c r="C798" s="712"/>
      <c r="D798" s="713"/>
      <c r="E798" s="532"/>
      <c r="F798" s="532"/>
      <c r="G798" s="533"/>
      <c r="H798" s="534"/>
      <c r="I798" s="534"/>
      <c r="J798" s="535"/>
      <c r="K798" s="534"/>
      <c r="L798" s="534"/>
      <c r="M798" s="534"/>
      <c r="N798" s="534"/>
      <c r="O798" s="534"/>
      <c r="P798" s="535"/>
      <c r="Q798" s="534"/>
    </row>
    <row r="799" spans="3:17" s="849" customFormat="1" ht="15">
      <c r="C799" s="712"/>
      <c r="D799" s="713"/>
      <c r="E799" s="532"/>
      <c r="F799" s="532"/>
      <c r="G799" s="533"/>
      <c r="H799" s="534"/>
      <c r="I799" s="534"/>
      <c r="J799" s="535"/>
      <c r="K799" s="534"/>
      <c r="L799" s="534"/>
      <c r="M799" s="534"/>
      <c r="N799" s="534"/>
      <c r="O799" s="534"/>
      <c r="P799" s="535"/>
      <c r="Q799" s="534"/>
    </row>
    <row r="800" spans="3:17" s="849" customFormat="1" ht="15">
      <c r="C800" s="712"/>
      <c r="D800" s="713"/>
      <c r="E800" s="532"/>
      <c r="F800" s="532"/>
      <c r="G800" s="533"/>
      <c r="H800" s="534"/>
      <c r="I800" s="534"/>
      <c r="J800" s="535"/>
      <c r="K800" s="534"/>
      <c r="L800" s="534"/>
      <c r="M800" s="534"/>
      <c r="N800" s="534"/>
      <c r="O800" s="534"/>
      <c r="P800" s="535"/>
      <c r="Q800" s="534"/>
    </row>
    <row r="801" spans="3:17" s="849" customFormat="1" ht="15">
      <c r="C801" s="712"/>
      <c r="D801" s="713"/>
      <c r="E801" s="532"/>
      <c r="F801" s="532"/>
      <c r="G801" s="533"/>
      <c r="H801" s="534"/>
      <c r="I801" s="534"/>
      <c r="J801" s="535"/>
      <c r="K801" s="534"/>
      <c r="L801" s="534"/>
      <c r="M801" s="534"/>
      <c r="N801" s="534"/>
      <c r="O801" s="534"/>
      <c r="P801" s="535"/>
      <c r="Q801" s="534"/>
    </row>
    <row r="802" spans="3:17" s="849" customFormat="1" ht="15">
      <c r="C802" s="712"/>
      <c r="D802" s="713"/>
      <c r="E802" s="532"/>
      <c r="F802" s="532"/>
      <c r="G802" s="533"/>
      <c r="H802" s="534"/>
      <c r="I802" s="534"/>
      <c r="J802" s="535"/>
      <c r="K802" s="534"/>
      <c r="L802" s="534"/>
      <c r="M802" s="534"/>
      <c r="N802" s="534"/>
      <c r="O802" s="534"/>
      <c r="P802" s="535"/>
      <c r="Q802" s="534"/>
    </row>
    <row r="803" spans="3:17" s="849" customFormat="1" ht="15">
      <c r="C803" s="712"/>
      <c r="D803" s="713"/>
      <c r="E803" s="532"/>
      <c r="F803" s="532"/>
      <c r="G803" s="533"/>
      <c r="H803" s="534"/>
      <c r="I803" s="534"/>
      <c r="J803" s="535"/>
      <c r="K803" s="534"/>
      <c r="L803" s="534"/>
      <c r="M803" s="534"/>
      <c r="N803" s="534"/>
      <c r="O803" s="534"/>
      <c r="P803" s="535"/>
      <c r="Q803" s="534"/>
    </row>
    <row r="804" spans="3:17" s="849" customFormat="1" ht="15">
      <c r="C804" s="712"/>
      <c r="D804" s="713"/>
      <c r="E804" s="532"/>
      <c r="F804" s="532"/>
      <c r="G804" s="533"/>
      <c r="H804" s="534"/>
      <c r="I804" s="534"/>
      <c r="J804" s="535"/>
      <c r="K804" s="534"/>
      <c r="L804" s="534"/>
      <c r="M804" s="534"/>
      <c r="N804" s="534"/>
      <c r="O804" s="534"/>
      <c r="P804" s="535"/>
      <c r="Q804" s="534"/>
    </row>
    <row r="805" spans="3:17" s="849" customFormat="1" ht="15">
      <c r="C805" s="712"/>
      <c r="D805" s="713"/>
      <c r="E805" s="532"/>
      <c r="F805" s="532"/>
      <c r="G805" s="533"/>
      <c r="H805" s="534"/>
      <c r="I805" s="534"/>
      <c r="J805" s="535"/>
      <c r="K805" s="534"/>
      <c r="L805" s="534"/>
      <c r="M805" s="534"/>
      <c r="N805" s="534"/>
      <c r="O805" s="534"/>
      <c r="P805" s="535"/>
      <c r="Q805" s="534"/>
    </row>
    <row r="806" spans="3:17" s="849" customFormat="1" ht="15">
      <c r="C806" s="712"/>
      <c r="D806" s="713"/>
      <c r="E806" s="532"/>
      <c r="F806" s="532"/>
      <c r="G806" s="533"/>
      <c r="H806" s="534"/>
      <c r="I806" s="534"/>
      <c r="J806" s="535"/>
      <c r="K806" s="534"/>
      <c r="L806" s="534"/>
      <c r="M806" s="534"/>
      <c r="N806" s="534"/>
      <c r="O806" s="534"/>
      <c r="P806" s="535"/>
      <c r="Q806" s="534"/>
    </row>
    <row r="807" spans="3:17" s="849" customFormat="1" ht="15">
      <c r="C807" s="712"/>
      <c r="D807" s="713"/>
      <c r="E807" s="532"/>
      <c r="F807" s="532"/>
      <c r="G807" s="533"/>
      <c r="H807" s="534"/>
      <c r="I807" s="534"/>
      <c r="J807" s="535"/>
      <c r="K807" s="534"/>
      <c r="L807" s="534"/>
      <c r="M807" s="534"/>
      <c r="N807" s="534"/>
      <c r="O807" s="534"/>
      <c r="P807" s="535"/>
      <c r="Q807" s="534"/>
    </row>
    <row r="808" spans="3:17" s="849" customFormat="1" ht="15">
      <c r="C808" s="712"/>
      <c r="D808" s="713"/>
      <c r="E808" s="532"/>
      <c r="F808" s="532"/>
      <c r="G808" s="533"/>
      <c r="H808" s="534"/>
      <c r="I808" s="534"/>
      <c r="J808" s="535"/>
      <c r="K808" s="534"/>
      <c r="L808" s="534"/>
      <c r="M808" s="534"/>
      <c r="N808" s="534"/>
      <c r="O808" s="534"/>
      <c r="P808" s="535"/>
      <c r="Q808" s="534"/>
    </row>
    <row r="809" spans="3:17" s="849" customFormat="1" ht="15">
      <c r="C809" s="712"/>
      <c r="D809" s="713"/>
      <c r="E809" s="532"/>
      <c r="F809" s="532"/>
      <c r="G809" s="533"/>
      <c r="H809" s="534"/>
      <c r="I809" s="534"/>
      <c r="J809" s="535"/>
      <c r="K809" s="534"/>
      <c r="L809" s="534"/>
      <c r="M809" s="534"/>
      <c r="N809" s="534"/>
      <c r="O809" s="534"/>
      <c r="P809" s="535"/>
      <c r="Q809" s="534"/>
    </row>
    <row r="810" spans="3:17" s="849" customFormat="1" ht="15">
      <c r="C810" s="712"/>
      <c r="D810" s="713"/>
      <c r="E810" s="532"/>
      <c r="F810" s="532"/>
      <c r="G810" s="533"/>
      <c r="H810" s="534"/>
      <c r="I810" s="534"/>
      <c r="J810" s="535"/>
      <c r="K810" s="534"/>
      <c r="L810" s="534"/>
      <c r="M810" s="534"/>
      <c r="N810" s="534"/>
      <c r="O810" s="534"/>
      <c r="P810" s="535"/>
      <c r="Q810" s="534"/>
    </row>
    <row r="811" spans="3:17" s="849" customFormat="1" ht="15">
      <c r="C811" s="712"/>
      <c r="D811" s="713"/>
      <c r="E811" s="532"/>
      <c r="F811" s="532"/>
      <c r="G811" s="533"/>
      <c r="H811" s="534"/>
      <c r="I811" s="534"/>
      <c r="J811" s="535"/>
      <c r="K811" s="534"/>
      <c r="L811" s="534"/>
      <c r="M811" s="534"/>
      <c r="N811" s="534"/>
      <c r="O811" s="534"/>
      <c r="P811" s="535"/>
      <c r="Q811" s="534"/>
    </row>
    <row r="812" spans="3:17" s="849" customFormat="1" ht="15">
      <c r="C812" s="712"/>
      <c r="D812" s="713"/>
      <c r="E812" s="532"/>
      <c r="F812" s="532"/>
      <c r="G812" s="533"/>
      <c r="H812" s="534"/>
      <c r="I812" s="534"/>
      <c r="J812" s="535"/>
      <c r="K812" s="534"/>
      <c r="L812" s="534"/>
      <c r="M812" s="534"/>
      <c r="N812" s="534"/>
      <c r="O812" s="534"/>
      <c r="P812" s="535"/>
      <c r="Q812" s="534"/>
    </row>
    <row r="813" spans="3:17" s="849" customFormat="1" ht="15">
      <c r="C813" s="712"/>
      <c r="D813" s="713"/>
      <c r="E813" s="532"/>
      <c r="F813" s="532"/>
      <c r="G813" s="533"/>
      <c r="H813" s="534"/>
      <c r="I813" s="534"/>
      <c r="J813" s="535"/>
      <c r="K813" s="534"/>
      <c r="L813" s="534"/>
      <c r="M813" s="534"/>
      <c r="N813" s="534"/>
      <c r="O813" s="534"/>
      <c r="P813" s="535"/>
      <c r="Q813" s="534"/>
    </row>
    <row r="814" spans="3:17" s="849" customFormat="1" ht="15">
      <c r="C814" s="712"/>
      <c r="D814" s="713"/>
      <c r="E814" s="532"/>
      <c r="F814" s="532"/>
      <c r="G814" s="533"/>
      <c r="H814" s="534"/>
      <c r="I814" s="534"/>
      <c r="J814" s="535"/>
      <c r="K814" s="534"/>
      <c r="L814" s="534"/>
      <c r="M814" s="534"/>
      <c r="N814" s="534"/>
      <c r="O814" s="534"/>
      <c r="P814" s="535"/>
      <c r="Q814" s="534"/>
    </row>
    <row r="815" spans="3:17" s="849" customFormat="1" ht="15">
      <c r="C815" s="712"/>
      <c r="D815" s="713"/>
      <c r="E815" s="532"/>
      <c r="F815" s="532"/>
      <c r="G815" s="533"/>
      <c r="H815" s="534"/>
      <c r="I815" s="534"/>
      <c r="J815" s="535"/>
      <c r="K815" s="534"/>
      <c r="L815" s="534"/>
      <c r="M815" s="534"/>
      <c r="N815" s="534"/>
      <c r="O815" s="534"/>
      <c r="P815" s="535"/>
      <c r="Q815" s="534"/>
    </row>
    <row r="816" spans="3:17" s="849" customFormat="1" ht="15">
      <c r="C816" s="712"/>
      <c r="D816" s="713"/>
      <c r="E816" s="532"/>
      <c r="F816" s="532"/>
      <c r="G816" s="533"/>
      <c r="H816" s="534"/>
      <c r="I816" s="534"/>
      <c r="J816" s="535"/>
      <c r="K816" s="534"/>
      <c r="L816" s="534"/>
      <c r="M816" s="534"/>
      <c r="N816" s="534"/>
      <c r="O816" s="534"/>
      <c r="P816" s="535"/>
      <c r="Q816" s="534"/>
    </row>
    <row r="817" spans="3:17" s="849" customFormat="1" ht="15">
      <c r="C817" s="712"/>
      <c r="D817" s="713"/>
      <c r="E817" s="532"/>
      <c r="F817" s="532"/>
      <c r="G817" s="533"/>
      <c r="H817" s="534"/>
      <c r="I817" s="534"/>
      <c r="J817" s="535"/>
      <c r="K817" s="534"/>
      <c r="L817" s="534"/>
      <c r="M817" s="534"/>
      <c r="N817" s="534"/>
      <c r="O817" s="534"/>
      <c r="P817" s="535"/>
      <c r="Q817" s="534"/>
    </row>
    <row r="818" spans="3:17" s="849" customFormat="1" ht="15">
      <c r="C818" s="712"/>
      <c r="D818" s="713"/>
      <c r="E818" s="532"/>
      <c r="F818" s="532"/>
      <c r="G818" s="533"/>
      <c r="H818" s="534"/>
      <c r="I818" s="534"/>
      <c r="J818" s="535"/>
      <c r="K818" s="534"/>
      <c r="L818" s="534"/>
      <c r="M818" s="534"/>
      <c r="N818" s="534"/>
      <c r="O818" s="534"/>
      <c r="P818" s="535"/>
      <c r="Q818" s="534"/>
    </row>
    <row r="819" spans="3:17" s="849" customFormat="1" ht="15">
      <c r="C819" s="712"/>
      <c r="D819" s="713"/>
      <c r="E819" s="532"/>
      <c r="F819" s="532"/>
      <c r="G819" s="533"/>
      <c r="H819" s="534"/>
      <c r="I819" s="534"/>
      <c r="J819" s="535"/>
      <c r="K819" s="534"/>
      <c r="L819" s="534"/>
      <c r="M819" s="534"/>
      <c r="N819" s="534"/>
      <c r="O819" s="534"/>
      <c r="P819" s="535"/>
      <c r="Q819" s="534"/>
    </row>
    <row r="820" spans="3:17" s="849" customFormat="1" ht="15">
      <c r="C820" s="712"/>
      <c r="D820" s="713"/>
      <c r="E820" s="532"/>
      <c r="F820" s="532"/>
      <c r="G820" s="533"/>
      <c r="H820" s="534"/>
      <c r="I820" s="534"/>
      <c r="J820" s="535"/>
      <c r="K820" s="534"/>
      <c r="L820" s="534"/>
      <c r="M820" s="534"/>
      <c r="N820" s="534"/>
      <c r="O820" s="534"/>
      <c r="P820" s="535"/>
      <c r="Q820" s="534"/>
    </row>
    <row r="821" spans="3:17" s="849" customFormat="1" ht="15">
      <c r="C821" s="712"/>
      <c r="D821" s="713"/>
      <c r="E821" s="532"/>
      <c r="F821" s="532"/>
      <c r="G821" s="533"/>
      <c r="H821" s="534"/>
      <c r="I821" s="534"/>
      <c r="J821" s="535"/>
      <c r="K821" s="534"/>
      <c r="L821" s="534"/>
      <c r="M821" s="534"/>
      <c r="N821" s="534"/>
      <c r="O821" s="534"/>
      <c r="P821" s="535"/>
      <c r="Q821" s="534"/>
    </row>
    <row r="822" spans="3:17" s="849" customFormat="1" ht="15">
      <c r="C822" s="712"/>
      <c r="D822" s="713"/>
      <c r="E822" s="532"/>
      <c r="F822" s="532"/>
      <c r="G822" s="533"/>
      <c r="H822" s="534"/>
      <c r="I822" s="534"/>
      <c r="J822" s="535"/>
      <c r="K822" s="534"/>
      <c r="L822" s="534"/>
      <c r="M822" s="534"/>
      <c r="N822" s="534"/>
      <c r="O822" s="534"/>
      <c r="P822" s="535"/>
      <c r="Q822" s="534"/>
    </row>
    <row r="823" spans="3:17" s="849" customFormat="1" ht="15">
      <c r="C823" s="712"/>
      <c r="D823" s="713"/>
      <c r="E823" s="532"/>
      <c r="F823" s="532"/>
      <c r="G823" s="533"/>
      <c r="H823" s="534"/>
      <c r="I823" s="534"/>
      <c r="J823" s="535"/>
      <c r="K823" s="534"/>
      <c r="L823" s="534"/>
      <c r="M823" s="534"/>
      <c r="N823" s="534"/>
      <c r="O823" s="534"/>
      <c r="P823" s="535"/>
      <c r="Q823" s="534"/>
    </row>
    <row r="824" spans="3:17" s="849" customFormat="1" ht="15">
      <c r="C824" s="712"/>
      <c r="D824" s="713"/>
      <c r="E824" s="532"/>
      <c r="F824" s="532"/>
      <c r="G824" s="533"/>
      <c r="H824" s="534"/>
      <c r="I824" s="534"/>
      <c r="J824" s="535"/>
      <c r="K824" s="534"/>
      <c r="L824" s="534"/>
      <c r="M824" s="534"/>
      <c r="N824" s="534"/>
      <c r="O824" s="534"/>
      <c r="P824" s="535"/>
      <c r="Q824" s="534"/>
    </row>
    <row r="825" spans="3:17" s="849" customFormat="1" ht="15">
      <c r="C825" s="712"/>
      <c r="D825" s="713"/>
      <c r="E825" s="532"/>
      <c r="F825" s="532"/>
      <c r="G825" s="533"/>
      <c r="H825" s="534"/>
      <c r="I825" s="534"/>
      <c r="J825" s="535"/>
      <c r="K825" s="534"/>
      <c r="L825" s="534"/>
      <c r="M825" s="534"/>
      <c r="N825" s="534"/>
      <c r="O825" s="534"/>
      <c r="P825" s="535"/>
      <c r="Q825" s="534"/>
    </row>
    <row r="826" spans="3:17" s="849" customFormat="1" ht="15">
      <c r="C826" s="712"/>
      <c r="D826" s="713"/>
      <c r="E826" s="532"/>
      <c r="F826" s="532"/>
      <c r="G826" s="533"/>
      <c r="H826" s="534"/>
      <c r="I826" s="534"/>
      <c r="J826" s="535"/>
      <c r="K826" s="534"/>
      <c r="L826" s="534"/>
      <c r="M826" s="534"/>
      <c r="N826" s="534"/>
      <c r="O826" s="534"/>
      <c r="P826" s="535"/>
      <c r="Q826" s="534"/>
    </row>
    <row r="827" spans="3:17" s="849" customFormat="1" ht="15">
      <c r="C827" s="712"/>
      <c r="D827" s="713"/>
      <c r="E827" s="532"/>
      <c r="F827" s="532"/>
      <c r="G827" s="533"/>
      <c r="H827" s="534"/>
      <c r="I827" s="534"/>
      <c r="J827" s="535"/>
      <c r="K827" s="534"/>
      <c r="L827" s="534"/>
      <c r="M827" s="534"/>
      <c r="N827" s="534"/>
      <c r="O827" s="534"/>
      <c r="P827" s="535"/>
      <c r="Q827" s="534"/>
    </row>
    <row r="828" spans="3:17" s="849" customFormat="1" ht="15">
      <c r="C828" s="712"/>
      <c r="D828" s="713"/>
      <c r="E828" s="532"/>
      <c r="F828" s="532"/>
      <c r="G828" s="533"/>
      <c r="H828" s="534"/>
      <c r="I828" s="534"/>
      <c r="J828" s="535"/>
      <c r="K828" s="534"/>
      <c r="L828" s="534"/>
      <c r="M828" s="534"/>
      <c r="N828" s="534"/>
      <c r="O828" s="534"/>
      <c r="P828" s="535"/>
      <c r="Q828" s="534"/>
    </row>
    <row r="829" spans="3:17" s="849" customFormat="1" ht="15">
      <c r="C829" s="712"/>
      <c r="D829" s="713"/>
      <c r="E829" s="532"/>
      <c r="F829" s="532"/>
      <c r="G829" s="533"/>
      <c r="H829" s="534"/>
      <c r="I829" s="534"/>
      <c r="J829" s="535"/>
      <c r="K829" s="534"/>
      <c r="L829" s="534"/>
      <c r="M829" s="534"/>
      <c r="N829" s="534"/>
      <c r="O829" s="534"/>
      <c r="P829" s="535"/>
      <c r="Q829" s="534"/>
    </row>
    <row r="830" spans="3:17" s="849" customFormat="1" ht="15">
      <c r="C830" s="712"/>
      <c r="D830" s="713"/>
      <c r="E830" s="532"/>
      <c r="F830" s="532"/>
      <c r="G830" s="533"/>
      <c r="H830" s="534"/>
      <c r="I830" s="534"/>
      <c r="J830" s="535"/>
      <c r="K830" s="534"/>
      <c r="L830" s="534"/>
      <c r="M830" s="534"/>
      <c r="N830" s="534"/>
      <c r="O830" s="534"/>
      <c r="P830" s="535"/>
      <c r="Q830" s="534"/>
    </row>
    <row r="831" spans="3:17" s="849" customFormat="1" ht="15">
      <c r="C831" s="712"/>
      <c r="D831" s="713"/>
      <c r="E831" s="532"/>
      <c r="F831" s="532"/>
      <c r="G831" s="533"/>
      <c r="H831" s="534"/>
      <c r="I831" s="534"/>
      <c r="J831" s="535"/>
      <c r="K831" s="534"/>
      <c r="L831" s="534"/>
      <c r="M831" s="534"/>
      <c r="N831" s="534"/>
      <c r="O831" s="534"/>
      <c r="P831" s="535"/>
      <c r="Q831" s="534"/>
    </row>
    <row r="832" spans="3:17" s="849" customFormat="1" ht="15">
      <c r="C832" s="712"/>
      <c r="D832" s="713"/>
      <c r="E832" s="532"/>
      <c r="F832" s="532"/>
      <c r="G832" s="533"/>
      <c r="H832" s="534"/>
      <c r="I832" s="534"/>
      <c r="J832" s="535"/>
      <c r="K832" s="534"/>
      <c r="L832" s="534"/>
      <c r="M832" s="534"/>
      <c r="N832" s="534"/>
      <c r="O832" s="534"/>
      <c r="P832" s="535"/>
      <c r="Q832" s="534"/>
    </row>
    <row r="833" spans="3:17" s="849" customFormat="1" ht="15">
      <c r="C833" s="712"/>
      <c r="D833" s="713"/>
      <c r="E833" s="532"/>
      <c r="F833" s="532"/>
      <c r="G833" s="533"/>
      <c r="H833" s="534"/>
      <c r="I833" s="534"/>
      <c r="J833" s="535"/>
      <c r="K833" s="534"/>
      <c r="L833" s="534"/>
      <c r="M833" s="534"/>
      <c r="N833" s="534"/>
      <c r="O833" s="534"/>
      <c r="P833" s="535"/>
      <c r="Q833" s="534"/>
    </row>
    <row r="834" spans="3:17" s="849" customFormat="1" ht="15">
      <c r="C834" s="712"/>
      <c r="D834" s="713"/>
      <c r="E834" s="532"/>
      <c r="F834" s="532"/>
      <c r="G834" s="533"/>
      <c r="H834" s="534"/>
      <c r="I834" s="534"/>
      <c r="J834" s="535"/>
      <c r="K834" s="534"/>
      <c r="L834" s="534"/>
      <c r="M834" s="534"/>
      <c r="N834" s="534"/>
      <c r="O834" s="534"/>
      <c r="P834" s="535"/>
      <c r="Q834" s="534"/>
    </row>
    <row r="835" spans="3:17" s="849" customFormat="1" ht="15">
      <c r="C835" s="712"/>
      <c r="D835" s="713"/>
      <c r="E835" s="532"/>
      <c r="F835" s="532"/>
      <c r="G835" s="533"/>
      <c r="H835" s="534"/>
      <c r="I835" s="534"/>
      <c r="J835" s="535"/>
      <c r="K835" s="534"/>
      <c r="L835" s="534"/>
      <c r="M835" s="534"/>
      <c r="N835" s="534"/>
      <c r="O835" s="534"/>
      <c r="P835" s="535"/>
      <c r="Q835" s="534"/>
    </row>
    <row r="836" spans="3:17" s="849" customFormat="1" ht="15">
      <c r="C836" s="712"/>
      <c r="D836" s="713"/>
      <c r="E836" s="532"/>
      <c r="F836" s="532"/>
      <c r="G836" s="533"/>
      <c r="H836" s="534"/>
      <c r="I836" s="534"/>
      <c r="J836" s="535"/>
      <c r="K836" s="534"/>
      <c r="L836" s="534"/>
      <c r="M836" s="534"/>
      <c r="N836" s="534"/>
      <c r="O836" s="534"/>
      <c r="P836" s="535"/>
      <c r="Q836" s="534"/>
    </row>
    <row r="837" spans="3:17" s="849" customFormat="1" ht="15">
      <c r="C837" s="712"/>
      <c r="D837" s="713"/>
      <c r="E837" s="532"/>
      <c r="F837" s="532"/>
      <c r="G837" s="533"/>
      <c r="H837" s="534"/>
      <c r="I837" s="534"/>
      <c r="J837" s="535"/>
      <c r="K837" s="534"/>
      <c r="L837" s="534"/>
      <c r="M837" s="534"/>
      <c r="N837" s="534"/>
      <c r="O837" s="534"/>
      <c r="P837" s="535"/>
      <c r="Q837" s="534"/>
    </row>
    <row r="838" spans="3:17" s="849" customFormat="1" ht="15">
      <c r="C838" s="712"/>
      <c r="D838" s="713"/>
      <c r="E838" s="532"/>
      <c r="F838" s="532"/>
      <c r="G838" s="533"/>
      <c r="H838" s="534"/>
      <c r="I838" s="534"/>
      <c r="J838" s="535"/>
      <c r="K838" s="534"/>
      <c r="L838" s="534"/>
      <c r="M838" s="534"/>
      <c r="N838" s="534"/>
      <c r="O838" s="534"/>
      <c r="P838" s="535"/>
      <c r="Q838" s="534"/>
    </row>
    <row r="839" spans="3:17" s="849" customFormat="1" ht="15">
      <c r="C839" s="712"/>
      <c r="D839" s="713"/>
      <c r="E839" s="532"/>
      <c r="F839" s="532"/>
      <c r="G839" s="533"/>
      <c r="H839" s="534"/>
      <c r="I839" s="534"/>
      <c r="J839" s="535"/>
      <c r="K839" s="534"/>
      <c r="L839" s="534"/>
      <c r="M839" s="534"/>
      <c r="N839" s="534"/>
      <c r="O839" s="534"/>
      <c r="P839" s="535"/>
      <c r="Q839" s="534"/>
    </row>
    <row r="840" spans="3:17" s="849" customFormat="1" ht="15">
      <c r="C840" s="712"/>
      <c r="D840" s="713"/>
      <c r="E840" s="532"/>
      <c r="F840" s="532"/>
      <c r="G840" s="533"/>
      <c r="H840" s="534"/>
      <c r="I840" s="534"/>
      <c r="J840" s="535"/>
      <c r="K840" s="534"/>
      <c r="L840" s="534"/>
      <c r="M840" s="534"/>
      <c r="N840" s="534"/>
      <c r="O840" s="534"/>
      <c r="P840" s="535"/>
      <c r="Q840" s="534"/>
    </row>
    <row r="841" spans="3:17" s="849" customFormat="1" ht="15">
      <c r="C841" s="712"/>
      <c r="D841" s="713"/>
      <c r="E841" s="532"/>
      <c r="F841" s="532"/>
      <c r="G841" s="533"/>
      <c r="H841" s="534"/>
      <c r="I841" s="534"/>
      <c r="J841" s="535"/>
      <c r="K841" s="534"/>
      <c r="L841" s="534"/>
      <c r="M841" s="534"/>
      <c r="N841" s="534"/>
      <c r="O841" s="534"/>
      <c r="P841" s="535"/>
      <c r="Q841" s="534"/>
    </row>
    <row r="842" spans="3:17" s="849" customFormat="1" ht="15">
      <c r="C842" s="712"/>
      <c r="D842" s="713"/>
      <c r="E842" s="532"/>
      <c r="F842" s="532"/>
      <c r="G842" s="533"/>
      <c r="H842" s="534"/>
      <c r="I842" s="534"/>
      <c r="J842" s="535"/>
      <c r="K842" s="534"/>
      <c r="L842" s="534"/>
      <c r="M842" s="534"/>
      <c r="N842" s="534"/>
      <c r="O842" s="534"/>
      <c r="P842" s="535"/>
      <c r="Q842" s="534"/>
    </row>
    <row r="843" spans="3:17" s="849" customFormat="1" ht="15">
      <c r="C843" s="712"/>
      <c r="D843" s="713"/>
      <c r="E843" s="532"/>
      <c r="F843" s="532"/>
      <c r="G843" s="533"/>
      <c r="H843" s="534"/>
      <c r="I843" s="534"/>
      <c r="J843" s="535"/>
      <c r="K843" s="534"/>
      <c r="L843" s="534"/>
      <c r="M843" s="534"/>
      <c r="N843" s="534"/>
      <c r="O843" s="534"/>
      <c r="P843" s="535"/>
      <c r="Q843" s="534"/>
    </row>
    <row r="844" spans="3:17" s="849" customFormat="1" ht="15">
      <c r="C844" s="712"/>
      <c r="D844" s="713"/>
      <c r="E844" s="532"/>
      <c r="F844" s="532"/>
      <c r="G844" s="533"/>
      <c r="H844" s="534"/>
      <c r="I844" s="534"/>
      <c r="J844" s="535"/>
      <c r="K844" s="534"/>
      <c r="L844" s="534"/>
      <c r="M844" s="534"/>
      <c r="N844" s="534"/>
      <c r="O844" s="534"/>
      <c r="P844" s="535"/>
      <c r="Q844" s="534"/>
    </row>
    <row r="845" spans="3:17" s="849" customFormat="1" ht="15">
      <c r="C845" s="712"/>
      <c r="D845" s="713"/>
      <c r="E845" s="532"/>
      <c r="F845" s="532"/>
      <c r="G845" s="533"/>
      <c r="H845" s="534"/>
      <c r="I845" s="534"/>
      <c r="J845" s="535"/>
      <c r="K845" s="534"/>
      <c r="L845" s="534"/>
      <c r="M845" s="534"/>
      <c r="N845" s="534"/>
      <c r="O845" s="534"/>
      <c r="P845" s="535"/>
      <c r="Q845" s="534"/>
    </row>
    <row r="846" spans="3:17" s="849" customFormat="1" ht="15">
      <c r="C846" s="712"/>
      <c r="D846" s="713"/>
      <c r="E846" s="532"/>
      <c r="F846" s="532"/>
      <c r="G846" s="533"/>
      <c r="H846" s="534"/>
      <c r="I846" s="534"/>
      <c r="J846" s="535"/>
      <c r="K846" s="534"/>
      <c r="L846" s="534"/>
      <c r="M846" s="534"/>
      <c r="N846" s="534"/>
      <c r="O846" s="534"/>
      <c r="P846" s="535"/>
      <c r="Q846" s="534"/>
    </row>
    <row r="847" spans="3:17" s="849" customFormat="1" ht="15">
      <c r="C847" s="712"/>
      <c r="D847" s="713"/>
      <c r="E847" s="532"/>
      <c r="F847" s="532"/>
      <c r="G847" s="533"/>
      <c r="H847" s="534"/>
      <c r="I847" s="534"/>
      <c r="J847" s="535"/>
      <c r="K847" s="534"/>
      <c r="L847" s="534"/>
      <c r="M847" s="534"/>
      <c r="N847" s="534"/>
      <c r="O847" s="534"/>
      <c r="P847" s="535"/>
      <c r="Q847" s="534"/>
    </row>
    <row r="848" spans="3:17" s="849" customFormat="1" ht="15">
      <c r="C848" s="712"/>
      <c r="D848" s="713"/>
      <c r="E848" s="532"/>
      <c r="F848" s="532"/>
      <c r="G848" s="533"/>
      <c r="H848" s="534"/>
      <c r="I848" s="534"/>
      <c r="J848" s="535"/>
      <c r="K848" s="534"/>
      <c r="L848" s="534"/>
      <c r="M848" s="534"/>
      <c r="N848" s="534"/>
      <c r="O848" s="534"/>
      <c r="P848" s="535"/>
      <c r="Q848" s="534"/>
    </row>
    <row r="849" spans="3:17" s="849" customFormat="1" ht="15">
      <c r="C849" s="712"/>
      <c r="D849" s="713"/>
      <c r="E849" s="532"/>
      <c r="F849" s="532"/>
      <c r="G849" s="533"/>
      <c r="H849" s="534"/>
      <c r="I849" s="534"/>
      <c r="J849" s="535"/>
      <c r="K849" s="534"/>
      <c r="L849" s="534"/>
      <c r="M849" s="534"/>
      <c r="N849" s="534"/>
      <c r="O849" s="534"/>
      <c r="P849" s="535"/>
      <c r="Q849" s="534"/>
    </row>
    <row r="850" spans="3:17" s="849" customFormat="1" ht="15">
      <c r="C850" s="712"/>
      <c r="D850" s="713"/>
      <c r="E850" s="532"/>
      <c r="F850" s="532"/>
      <c r="G850" s="533"/>
      <c r="H850" s="534"/>
      <c r="I850" s="534"/>
      <c r="J850" s="535"/>
      <c r="K850" s="534"/>
      <c r="L850" s="534"/>
      <c r="M850" s="534"/>
      <c r="N850" s="534"/>
      <c r="O850" s="534"/>
      <c r="P850" s="535"/>
      <c r="Q850" s="534"/>
    </row>
    <row r="851" spans="3:17" s="849" customFormat="1" ht="15">
      <c r="C851" s="712"/>
      <c r="D851" s="713"/>
      <c r="E851" s="532"/>
      <c r="F851" s="532"/>
      <c r="G851" s="533"/>
      <c r="H851" s="534"/>
      <c r="I851" s="534"/>
      <c r="J851" s="535"/>
      <c r="K851" s="534"/>
      <c r="L851" s="534"/>
      <c r="M851" s="534"/>
      <c r="N851" s="534"/>
      <c r="O851" s="534"/>
      <c r="P851" s="535"/>
      <c r="Q851" s="534"/>
    </row>
    <row r="852" spans="3:17" s="849" customFormat="1" ht="15">
      <c r="C852" s="712"/>
      <c r="D852" s="713"/>
      <c r="E852" s="532"/>
      <c r="F852" s="532"/>
      <c r="G852" s="533"/>
      <c r="H852" s="534"/>
      <c r="I852" s="534"/>
      <c r="J852" s="535"/>
      <c r="K852" s="534"/>
      <c r="L852" s="534"/>
      <c r="M852" s="534"/>
      <c r="N852" s="534"/>
      <c r="O852" s="534"/>
      <c r="P852" s="535"/>
      <c r="Q852" s="534"/>
    </row>
    <row r="853" spans="3:17" s="849" customFormat="1" ht="15">
      <c r="C853" s="712"/>
      <c r="D853" s="713"/>
      <c r="E853" s="532"/>
      <c r="F853" s="532"/>
      <c r="G853" s="533"/>
      <c r="H853" s="534"/>
      <c r="I853" s="534"/>
      <c r="J853" s="535"/>
      <c r="K853" s="534"/>
      <c r="L853" s="534"/>
      <c r="M853" s="534"/>
      <c r="N853" s="534"/>
      <c r="O853" s="534"/>
      <c r="P853" s="535"/>
      <c r="Q853" s="534"/>
    </row>
    <row r="854" spans="3:17" s="849" customFormat="1" ht="15">
      <c r="C854" s="712"/>
      <c r="D854" s="713"/>
      <c r="E854" s="532"/>
      <c r="F854" s="532"/>
      <c r="G854" s="533"/>
      <c r="H854" s="534"/>
      <c r="I854" s="534"/>
      <c r="J854" s="535"/>
      <c r="K854" s="534"/>
      <c r="L854" s="534"/>
      <c r="M854" s="534"/>
      <c r="N854" s="534"/>
      <c r="O854" s="534"/>
      <c r="P854" s="535"/>
      <c r="Q854" s="534"/>
    </row>
    <row r="855" spans="3:17" s="849" customFormat="1" ht="15">
      <c r="C855" s="712"/>
      <c r="D855" s="713"/>
      <c r="E855" s="532"/>
      <c r="F855" s="532"/>
      <c r="G855" s="533"/>
      <c r="H855" s="534"/>
      <c r="I855" s="534"/>
      <c r="J855" s="535"/>
      <c r="K855" s="534"/>
      <c r="L855" s="534"/>
      <c r="M855" s="534"/>
      <c r="N855" s="534"/>
      <c r="O855" s="534"/>
      <c r="P855" s="535"/>
      <c r="Q855" s="534"/>
    </row>
    <row r="856" spans="3:17" s="849" customFormat="1" ht="15">
      <c r="C856" s="712"/>
      <c r="D856" s="713"/>
      <c r="E856" s="532"/>
      <c r="F856" s="532"/>
      <c r="G856" s="533"/>
      <c r="H856" s="534"/>
      <c r="I856" s="534"/>
      <c r="J856" s="535"/>
      <c r="K856" s="534"/>
      <c r="L856" s="534"/>
      <c r="M856" s="534"/>
      <c r="N856" s="534"/>
      <c r="O856" s="534"/>
      <c r="P856" s="535"/>
      <c r="Q856" s="534"/>
    </row>
    <row r="857" spans="3:17" s="849" customFormat="1" ht="15">
      <c r="C857" s="712"/>
      <c r="D857" s="713"/>
      <c r="E857" s="532"/>
      <c r="F857" s="532"/>
      <c r="G857" s="533"/>
      <c r="H857" s="534"/>
      <c r="I857" s="534"/>
      <c r="J857" s="535"/>
      <c r="K857" s="534"/>
      <c r="L857" s="534"/>
      <c r="M857" s="534"/>
      <c r="N857" s="534"/>
      <c r="O857" s="534"/>
      <c r="P857" s="535"/>
      <c r="Q857" s="534"/>
    </row>
    <row r="858" spans="3:17" s="849" customFormat="1" ht="15">
      <c r="C858" s="712"/>
      <c r="D858" s="713"/>
      <c r="E858" s="532"/>
      <c r="F858" s="532"/>
      <c r="G858" s="533"/>
      <c r="H858" s="534"/>
      <c r="I858" s="534"/>
      <c r="J858" s="535"/>
      <c r="K858" s="534"/>
      <c r="L858" s="534"/>
      <c r="M858" s="534"/>
      <c r="N858" s="534"/>
      <c r="O858" s="534"/>
      <c r="P858" s="535"/>
      <c r="Q858" s="534"/>
    </row>
    <row r="859" spans="3:17" s="849" customFormat="1" ht="15">
      <c r="C859" s="712"/>
      <c r="D859" s="713"/>
      <c r="E859" s="532"/>
      <c r="F859" s="532"/>
      <c r="G859" s="533"/>
      <c r="H859" s="534"/>
      <c r="I859" s="534"/>
      <c r="J859" s="535"/>
      <c r="K859" s="534"/>
      <c r="L859" s="534"/>
      <c r="M859" s="534"/>
      <c r="N859" s="534"/>
      <c r="O859" s="534"/>
      <c r="P859" s="535"/>
      <c r="Q859" s="534"/>
    </row>
    <row r="860" spans="3:17" s="849" customFormat="1" ht="15">
      <c r="C860" s="712"/>
      <c r="D860" s="713"/>
      <c r="E860" s="532"/>
      <c r="F860" s="532"/>
      <c r="G860" s="533"/>
      <c r="H860" s="534"/>
      <c r="I860" s="534"/>
      <c r="J860" s="535"/>
      <c r="K860" s="534"/>
      <c r="L860" s="534"/>
      <c r="M860" s="534"/>
      <c r="N860" s="534"/>
      <c r="O860" s="534"/>
      <c r="P860" s="535"/>
      <c r="Q860" s="534"/>
    </row>
    <row r="861" spans="3:17" s="849" customFormat="1" ht="15">
      <c r="C861" s="712"/>
      <c r="D861" s="713"/>
      <c r="E861" s="532"/>
      <c r="F861" s="532"/>
      <c r="G861" s="533"/>
      <c r="H861" s="534"/>
      <c r="I861" s="534"/>
      <c r="J861" s="535"/>
      <c r="K861" s="534"/>
      <c r="L861" s="534"/>
      <c r="M861" s="534"/>
      <c r="N861" s="534"/>
      <c r="O861" s="534"/>
      <c r="P861" s="535"/>
      <c r="Q861" s="534"/>
    </row>
    <row r="862" spans="3:17" s="849" customFormat="1" ht="15">
      <c r="C862" s="712"/>
      <c r="D862" s="713"/>
      <c r="E862" s="532"/>
      <c r="F862" s="532"/>
      <c r="G862" s="533"/>
      <c r="H862" s="534"/>
      <c r="I862" s="534"/>
      <c r="J862" s="535"/>
      <c r="K862" s="534"/>
      <c r="L862" s="534"/>
      <c r="M862" s="534"/>
      <c r="N862" s="534"/>
      <c r="O862" s="534"/>
      <c r="P862" s="535"/>
      <c r="Q862" s="534"/>
    </row>
    <row r="863" spans="3:17" s="849" customFormat="1" ht="15">
      <c r="C863" s="712"/>
      <c r="D863" s="713"/>
      <c r="E863" s="532"/>
      <c r="F863" s="532"/>
      <c r="G863" s="533"/>
      <c r="H863" s="534"/>
      <c r="I863" s="534"/>
      <c r="J863" s="535"/>
      <c r="K863" s="534"/>
      <c r="L863" s="534"/>
      <c r="M863" s="534"/>
      <c r="N863" s="534"/>
      <c r="O863" s="534"/>
      <c r="P863" s="535"/>
      <c r="Q863" s="534"/>
    </row>
    <row r="864" spans="3:17" s="849" customFormat="1" ht="15">
      <c r="C864" s="712"/>
      <c r="D864" s="713"/>
      <c r="E864" s="532"/>
      <c r="F864" s="532"/>
      <c r="G864" s="533"/>
      <c r="H864" s="534"/>
      <c r="I864" s="534"/>
      <c r="J864" s="535"/>
      <c r="K864" s="534"/>
      <c r="L864" s="534"/>
      <c r="M864" s="534"/>
      <c r="N864" s="534"/>
      <c r="O864" s="534"/>
      <c r="P864" s="535"/>
      <c r="Q864" s="534"/>
    </row>
    <row r="865" spans="3:17" s="849" customFormat="1" ht="15">
      <c r="C865" s="712"/>
      <c r="D865" s="713"/>
      <c r="E865" s="532"/>
      <c r="F865" s="532"/>
      <c r="G865" s="533"/>
      <c r="H865" s="534"/>
      <c r="I865" s="534"/>
      <c r="J865" s="535"/>
      <c r="K865" s="534"/>
      <c r="L865" s="534"/>
      <c r="M865" s="534"/>
      <c r="N865" s="534"/>
      <c r="O865" s="534"/>
      <c r="P865" s="535"/>
      <c r="Q865" s="534"/>
    </row>
    <row r="866" spans="3:17" s="849" customFormat="1" ht="15">
      <c r="C866" s="712"/>
      <c r="D866" s="713"/>
      <c r="E866" s="532"/>
      <c r="F866" s="532"/>
      <c r="G866" s="533"/>
      <c r="H866" s="534"/>
      <c r="I866" s="534"/>
      <c r="J866" s="535"/>
      <c r="K866" s="534"/>
      <c r="L866" s="534"/>
      <c r="M866" s="534"/>
      <c r="N866" s="534"/>
      <c r="O866" s="534"/>
      <c r="P866" s="535"/>
      <c r="Q866" s="534"/>
    </row>
    <row r="867" spans="3:17" s="849" customFormat="1" ht="15">
      <c r="C867" s="712"/>
      <c r="D867" s="713"/>
      <c r="E867" s="532"/>
      <c r="F867" s="532"/>
      <c r="G867" s="533"/>
      <c r="H867" s="534"/>
      <c r="I867" s="534"/>
      <c r="J867" s="535"/>
      <c r="K867" s="534"/>
      <c r="L867" s="534"/>
      <c r="M867" s="534"/>
      <c r="N867" s="534"/>
      <c r="O867" s="534"/>
      <c r="P867" s="535"/>
      <c r="Q867" s="534"/>
    </row>
    <row r="868" spans="3:17" s="849" customFormat="1" ht="15">
      <c r="C868" s="712"/>
      <c r="D868" s="713"/>
      <c r="E868" s="532"/>
      <c r="F868" s="532"/>
      <c r="G868" s="533"/>
      <c r="H868" s="534"/>
      <c r="I868" s="534"/>
      <c r="J868" s="535"/>
      <c r="K868" s="534"/>
      <c r="L868" s="534"/>
      <c r="M868" s="534"/>
      <c r="N868" s="534"/>
      <c r="O868" s="534"/>
      <c r="P868" s="535"/>
      <c r="Q868" s="534"/>
    </row>
    <row r="869" spans="3:17" s="849" customFormat="1" ht="15">
      <c r="C869" s="712"/>
      <c r="D869" s="713"/>
      <c r="E869" s="532"/>
      <c r="F869" s="532"/>
      <c r="G869" s="533"/>
      <c r="H869" s="534"/>
      <c r="I869" s="534"/>
      <c r="J869" s="535"/>
      <c r="K869" s="534"/>
      <c r="L869" s="534"/>
      <c r="M869" s="534"/>
      <c r="N869" s="534"/>
      <c r="O869" s="534"/>
      <c r="P869" s="535"/>
      <c r="Q869" s="534"/>
    </row>
    <row r="870" spans="3:17" s="849" customFormat="1" ht="15">
      <c r="C870" s="712"/>
      <c r="D870" s="713"/>
      <c r="E870" s="532"/>
      <c r="F870" s="532"/>
      <c r="G870" s="533"/>
      <c r="H870" s="534"/>
      <c r="I870" s="534"/>
      <c r="J870" s="535"/>
      <c r="K870" s="534"/>
      <c r="L870" s="534"/>
      <c r="M870" s="534"/>
      <c r="N870" s="534"/>
      <c r="O870" s="534"/>
      <c r="P870" s="535"/>
      <c r="Q870" s="534"/>
    </row>
    <row r="871" spans="3:17" s="849" customFormat="1" ht="15">
      <c r="C871" s="712"/>
      <c r="D871" s="713"/>
      <c r="E871" s="532"/>
      <c r="F871" s="532"/>
      <c r="G871" s="533"/>
      <c r="H871" s="534"/>
      <c r="I871" s="534"/>
      <c r="J871" s="535"/>
      <c r="K871" s="534"/>
      <c r="L871" s="534"/>
      <c r="M871" s="534"/>
      <c r="N871" s="534"/>
      <c r="O871" s="534"/>
      <c r="P871" s="535"/>
      <c r="Q871" s="534"/>
    </row>
    <row r="872" spans="3:17" s="849" customFormat="1" ht="15">
      <c r="C872" s="712"/>
      <c r="D872" s="713"/>
      <c r="E872" s="532"/>
      <c r="F872" s="532"/>
      <c r="G872" s="533"/>
      <c r="H872" s="534"/>
      <c r="I872" s="534"/>
      <c r="J872" s="535"/>
      <c r="K872" s="534"/>
      <c r="L872" s="534"/>
      <c r="M872" s="534"/>
      <c r="N872" s="534"/>
      <c r="O872" s="534"/>
      <c r="P872" s="535"/>
      <c r="Q872" s="534"/>
    </row>
    <row r="873" spans="3:17" s="849" customFormat="1" ht="15">
      <c r="C873" s="712"/>
      <c r="D873" s="713"/>
      <c r="E873" s="532"/>
      <c r="F873" s="532"/>
      <c r="G873" s="533"/>
      <c r="H873" s="534"/>
      <c r="I873" s="534"/>
      <c r="J873" s="535"/>
      <c r="K873" s="534"/>
      <c r="L873" s="534"/>
      <c r="M873" s="534"/>
      <c r="N873" s="534"/>
      <c r="O873" s="534"/>
      <c r="P873" s="535"/>
      <c r="Q873" s="534"/>
    </row>
    <row r="874" spans="3:17" s="849" customFormat="1" ht="15">
      <c r="C874" s="712"/>
      <c r="D874" s="713"/>
      <c r="E874" s="532"/>
      <c r="F874" s="532"/>
      <c r="G874" s="533"/>
      <c r="H874" s="534"/>
      <c r="I874" s="534"/>
      <c r="J874" s="535"/>
      <c r="K874" s="534"/>
      <c r="L874" s="534"/>
      <c r="M874" s="534"/>
      <c r="N874" s="534"/>
      <c r="O874" s="534"/>
      <c r="P874" s="535"/>
      <c r="Q874" s="534"/>
    </row>
    <row r="875" spans="3:17" s="849" customFormat="1" ht="15">
      <c r="C875" s="712"/>
      <c r="D875" s="713"/>
      <c r="E875" s="532"/>
      <c r="F875" s="532"/>
      <c r="G875" s="533"/>
      <c r="H875" s="534"/>
      <c r="I875" s="534"/>
      <c r="J875" s="535"/>
      <c r="K875" s="534"/>
      <c r="L875" s="534"/>
      <c r="M875" s="534"/>
      <c r="N875" s="534"/>
      <c r="O875" s="534"/>
      <c r="P875" s="535"/>
      <c r="Q875" s="534"/>
    </row>
    <row r="876" spans="3:17" s="849" customFormat="1" ht="15">
      <c r="C876" s="712"/>
      <c r="D876" s="713"/>
      <c r="E876" s="532"/>
      <c r="F876" s="532"/>
      <c r="G876" s="533"/>
      <c r="H876" s="534"/>
      <c r="I876" s="534"/>
      <c r="J876" s="535"/>
      <c r="K876" s="534"/>
      <c r="L876" s="534"/>
      <c r="M876" s="534"/>
      <c r="N876" s="534"/>
      <c r="O876" s="534"/>
      <c r="P876" s="535"/>
      <c r="Q876" s="534"/>
    </row>
    <row r="877" spans="3:17" s="849" customFormat="1" ht="15">
      <c r="C877" s="712"/>
      <c r="D877" s="713"/>
      <c r="E877" s="532"/>
      <c r="F877" s="532"/>
      <c r="G877" s="533"/>
      <c r="H877" s="534"/>
      <c r="I877" s="534"/>
      <c r="J877" s="535"/>
      <c r="K877" s="534"/>
      <c r="L877" s="534"/>
      <c r="M877" s="534"/>
      <c r="N877" s="534"/>
      <c r="O877" s="534"/>
      <c r="P877" s="535"/>
      <c r="Q877" s="534"/>
    </row>
    <row r="878" spans="3:17" s="849" customFormat="1" ht="15">
      <c r="C878" s="712"/>
      <c r="D878" s="713"/>
      <c r="E878" s="532"/>
      <c r="F878" s="532"/>
      <c r="G878" s="533"/>
      <c r="H878" s="534"/>
      <c r="I878" s="534"/>
      <c r="J878" s="535"/>
      <c r="K878" s="534"/>
      <c r="L878" s="534"/>
      <c r="M878" s="534"/>
      <c r="N878" s="534"/>
      <c r="O878" s="534"/>
      <c r="P878" s="535"/>
      <c r="Q878" s="534"/>
    </row>
    <row r="879" spans="3:17" s="849" customFormat="1" ht="15">
      <c r="C879" s="712"/>
      <c r="D879" s="713"/>
      <c r="E879" s="532"/>
      <c r="F879" s="532"/>
      <c r="G879" s="533"/>
      <c r="H879" s="534"/>
      <c r="I879" s="534"/>
      <c r="J879" s="535"/>
      <c r="K879" s="534"/>
      <c r="L879" s="534"/>
      <c r="M879" s="534"/>
      <c r="N879" s="534"/>
      <c r="O879" s="534"/>
      <c r="P879" s="535"/>
      <c r="Q879" s="534"/>
    </row>
    <row r="880" spans="3:17" s="849" customFormat="1" ht="15">
      <c r="C880" s="712"/>
      <c r="D880" s="713"/>
      <c r="E880" s="532"/>
      <c r="F880" s="532"/>
      <c r="G880" s="533"/>
      <c r="H880" s="534"/>
      <c r="I880" s="534"/>
      <c r="J880" s="535"/>
      <c r="K880" s="534"/>
      <c r="L880" s="534"/>
      <c r="M880" s="534"/>
      <c r="N880" s="534"/>
      <c r="O880" s="534"/>
      <c r="P880" s="535"/>
      <c r="Q880" s="534"/>
    </row>
    <row r="881" spans="3:17" s="849" customFormat="1" ht="15">
      <c r="C881" s="712"/>
      <c r="D881" s="713"/>
      <c r="E881" s="532"/>
      <c r="F881" s="532"/>
      <c r="G881" s="533"/>
      <c r="H881" s="534"/>
      <c r="I881" s="534"/>
      <c r="J881" s="535"/>
      <c r="K881" s="534"/>
      <c r="L881" s="534"/>
      <c r="M881" s="534"/>
      <c r="N881" s="534"/>
      <c r="O881" s="534"/>
      <c r="P881" s="535"/>
      <c r="Q881" s="534"/>
    </row>
    <row r="882" spans="3:17" s="849" customFormat="1" ht="15">
      <c r="C882" s="712"/>
      <c r="D882" s="713"/>
      <c r="E882" s="532"/>
      <c r="F882" s="532"/>
      <c r="G882" s="533"/>
      <c r="H882" s="534"/>
      <c r="I882" s="534"/>
      <c r="J882" s="535"/>
      <c r="K882" s="534"/>
      <c r="L882" s="534"/>
      <c r="M882" s="534"/>
      <c r="N882" s="534"/>
      <c r="O882" s="534"/>
      <c r="P882" s="535"/>
      <c r="Q882" s="534"/>
    </row>
    <row r="883" spans="3:17" s="849" customFormat="1" ht="15">
      <c r="C883" s="712"/>
      <c r="D883" s="713"/>
      <c r="E883" s="532"/>
      <c r="F883" s="532"/>
      <c r="G883" s="533"/>
      <c r="H883" s="534"/>
      <c r="I883" s="534"/>
      <c r="J883" s="535"/>
      <c r="K883" s="534"/>
      <c r="L883" s="534"/>
      <c r="M883" s="534"/>
      <c r="N883" s="534"/>
      <c r="O883" s="534"/>
      <c r="P883" s="535"/>
      <c r="Q883" s="534"/>
    </row>
    <row r="884" spans="3:17" s="849" customFormat="1" ht="15">
      <c r="C884" s="712"/>
      <c r="D884" s="713"/>
      <c r="E884" s="532"/>
      <c r="F884" s="532"/>
      <c r="G884" s="533"/>
      <c r="H884" s="534"/>
      <c r="I884" s="534"/>
      <c r="J884" s="535"/>
      <c r="K884" s="534"/>
      <c r="L884" s="534"/>
      <c r="M884" s="534"/>
      <c r="N884" s="534"/>
      <c r="O884" s="534"/>
      <c r="P884" s="535"/>
      <c r="Q884" s="534"/>
    </row>
    <row r="885" spans="3:17" s="849" customFormat="1" ht="15">
      <c r="C885" s="712"/>
      <c r="D885" s="713"/>
      <c r="E885" s="532"/>
      <c r="F885" s="532"/>
      <c r="G885" s="533"/>
      <c r="H885" s="534"/>
      <c r="I885" s="534"/>
      <c r="J885" s="535"/>
      <c r="K885" s="534"/>
      <c r="L885" s="534"/>
      <c r="M885" s="534"/>
      <c r="N885" s="534"/>
      <c r="O885" s="534"/>
      <c r="P885" s="535"/>
      <c r="Q885" s="534"/>
    </row>
    <row r="886" spans="3:17" s="849" customFormat="1" ht="15">
      <c r="C886" s="712"/>
      <c r="D886" s="713"/>
      <c r="E886" s="532"/>
      <c r="F886" s="532"/>
      <c r="G886" s="533"/>
      <c r="H886" s="534"/>
      <c r="I886" s="534"/>
      <c r="J886" s="535"/>
      <c r="K886" s="534"/>
      <c r="L886" s="534"/>
      <c r="M886" s="534"/>
      <c r="N886" s="534"/>
      <c r="O886" s="534"/>
      <c r="P886" s="535"/>
      <c r="Q886" s="534"/>
    </row>
    <row r="887" spans="3:17" s="849" customFormat="1" ht="15">
      <c r="C887" s="712"/>
      <c r="D887" s="713"/>
      <c r="E887" s="532"/>
      <c r="F887" s="532"/>
      <c r="G887" s="533"/>
      <c r="H887" s="534"/>
      <c r="I887" s="534"/>
      <c r="J887" s="535"/>
      <c r="K887" s="534"/>
      <c r="L887" s="534"/>
      <c r="M887" s="534"/>
      <c r="N887" s="534"/>
      <c r="O887" s="534"/>
      <c r="P887" s="535"/>
      <c r="Q887" s="534"/>
    </row>
    <row r="888" spans="3:17" s="849" customFormat="1" ht="15">
      <c r="C888" s="712"/>
      <c r="D888" s="713"/>
      <c r="E888" s="532"/>
      <c r="F888" s="532"/>
      <c r="G888" s="533"/>
      <c r="H888" s="534"/>
      <c r="I888" s="534"/>
      <c r="J888" s="535"/>
      <c r="K888" s="534"/>
      <c r="L888" s="534"/>
      <c r="M888" s="534"/>
      <c r="N888" s="534"/>
      <c r="O888" s="534"/>
      <c r="P888" s="535"/>
      <c r="Q888" s="534"/>
    </row>
    <row r="889" spans="3:17" s="849" customFormat="1" ht="15">
      <c r="C889" s="712"/>
      <c r="D889" s="713"/>
      <c r="E889" s="532"/>
      <c r="F889" s="532"/>
      <c r="G889" s="533"/>
      <c r="H889" s="534"/>
      <c r="I889" s="534"/>
      <c r="J889" s="535"/>
      <c r="K889" s="534"/>
      <c r="L889" s="534"/>
      <c r="M889" s="534"/>
      <c r="N889" s="534"/>
      <c r="O889" s="534"/>
      <c r="P889" s="535"/>
      <c r="Q889" s="534"/>
    </row>
    <row r="890" spans="3:17" s="849" customFormat="1" ht="15">
      <c r="C890" s="712"/>
      <c r="D890" s="713"/>
      <c r="E890" s="532"/>
      <c r="F890" s="532"/>
      <c r="G890" s="533"/>
      <c r="H890" s="534"/>
      <c r="I890" s="534"/>
      <c r="J890" s="535"/>
      <c r="K890" s="534"/>
      <c r="L890" s="534"/>
      <c r="M890" s="534"/>
      <c r="N890" s="534"/>
      <c r="O890" s="534"/>
      <c r="P890" s="535"/>
      <c r="Q890" s="534"/>
    </row>
    <row r="891" spans="3:17" s="849" customFormat="1" ht="15">
      <c r="C891" s="712"/>
      <c r="D891" s="713"/>
      <c r="E891" s="532"/>
      <c r="F891" s="532"/>
      <c r="G891" s="533"/>
      <c r="H891" s="534"/>
      <c r="I891" s="534"/>
      <c r="J891" s="535"/>
      <c r="K891" s="534"/>
      <c r="L891" s="534"/>
      <c r="M891" s="534"/>
      <c r="N891" s="534"/>
      <c r="O891" s="534"/>
      <c r="P891" s="535"/>
      <c r="Q891" s="534"/>
    </row>
    <row r="892" spans="3:17" s="849" customFormat="1" ht="15">
      <c r="C892" s="712"/>
      <c r="D892" s="713"/>
      <c r="E892" s="532"/>
      <c r="F892" s="532"/>
      <c r="G892" s="533"/>
      <c r="H892" s="534"/>
      <c r="I892" s="534"/>
      <c r="J892" s="535"/>
      <c r="K892" s="534"/>
      <c r="L892" s="534"/>
      <c r="M892" s="534"/>
      <c r="N892" s="534"/>
      <c r="O892" s="534"/>
      <c r="P892" s="535"/>
      <c r="Q892" s="534"/>
    </row>
    <row r="893" spans="3:17" s="849" customFormat="1" ht="15">
      <c r="C893" s="712"/>
      <c r="D893" s="713"/>
      <c r="E893" s="532"/>
      <c r="F893" s="532"/>
      <c r="G893" s="533"/>
      <c r="H893" s="534"/>
      <c r="I893" s="534"/>
      <c r="J893" s="535"/>
      <c r="K893" s="534"/>
      <c r="L893" s="534"/>
      <c r="M893" s="534"/>
      <c r="N893" s="534"/>
      <c r="O893" s="534"/>
      <c r="P893" s="535"/>
      <c r="Q893" s="534"/>
    </row>
    <row r="894" spans="3:17" s="849" customFormat="1" ht="15">
      <c r="C894" s="712"/>
      <c r="D894" s="713"/>
      <c r="E894" s="532"/>
      <c r="F894" s="532"/>
      <c r="G894" s="533"/>
      <c r="H894" s="534"/>
      <c r="I894" s="534"/>
      <c r="J894" s="535"/>
      <c r="K894" s="534"/>
      <c r="L894" s="534"/>
      <c r="M894" s="534"/>
      <c r="N894" s="534"/>
      <c r="O894" s="534"/>
      <c r="P894" s="535"/>
      <c r="Q894" s="534"/>
    </row>
    <row r="895" spans="3:17" s="849" customFormat="1" ht="15">
      <c r="C895" s="712"/>
      <c r="D895" s="713"/>
      <c r="E895" s="532"/>
      <c r="F895" s="532"/>
      <c r="G895" s="533"/>
      <c r="H895" s="534"/>
      <c r="I895" s="534"/>
      <c r="J895" s="535"/>
      <c r="K895" s="534"/>
      <c r="L895" s="534"/>
      <c r="M895" s="534"/>
      <c r="N895" s="534"/>
      <c r="O895" s="534"/>
      <c r="P895" s="535"/>
      <c r="Q895" s="534"/>
    </row>
    <row r="896" spans="3:17" s="849" customFormat="1" ht="15">
      <c r="C896" s="712"/>
      <c r="D896" s="713"/>
      <c r="E896" s="532"/>
      <c r="F896" s="532"/>
      <c r="G896" s="533"/>
      <c r="H896" s="534"/>
      <c r="I896" s="534"/>
      <c r="J896" s="535"/>
      <c r="K896" s="534"/>
      <c r="L896" s="534"/>
      <c r="M896" s="534"/>
      <c r="N896" s="534"/>
      <c r="O896" s="534"/>
      <c r="P896" s="535"/>
      <c r="Q896" s="534"/>
    </row>
    <row r="897" spans="3:17" s="849" customFormat="1" ht="15">
      <c r="C897" s="712"/>
      <c r="D897" s="713"/>
      <c r="E897" s="532"/>
      <c r="F897" s="532"/>
      <c r="G897" s="533"/>
      <c r="H897" s="534"/>
      <c r="I897" s="534"/>
      <c r="J897" s="535"/>
      <c r="K897" s="534"/>
      <c r="L897" s="534"/>
      <c r="M897" s="534"/>
      <c r="N897" s="534"/>
      <c r="O897" s="534"/>
      <c r="P897" s="535"/>
      <c r="Q897" s="534"/>
    </row>
    <row r="898" spans="3:17" s="849" customFormat="1" ht="15">
      <c r="C898" s="712"/>
      <c r="D898" s="713"/>
      <c r="E898" s="532"/>
      <c r="F898" s="532"/>
      <c r="G898" s="533"/>
      <c r="H898" s="534"/>
      <c r="I898" s="534"/>
      <c r="J898" s="535"/>
      <c r="K898" s="534"/>
      <c r="L898" s="534"/>
      <c r="M898" s="534"/>
      <c r="N898" s="534"/>
      <c r="O898" s="534"/>
      <c r="P898" s="535"/>
      <c r="Q898" s="534"/>
    </row>
    <row r="899" spans="3:17" s="849" customFormat="1" ht="15">
      <c r="C899" s="712"/>
      <c r="D899" s="713"/>
      <c r="E899" s="532"/>
      <c r="F899" s="532"/>
      <c r="G899" s="533"/>
      <c r="H899" s="534"/>
      <c r="I899" s="534"/>
      <c r="J899" s="535"/>
      <c r="K899" s="534"/>
      <c r="L899" s="534"/>
      <c r="M899" s="534"/>
      <c r="N899" s="534"/>
      <c r="O899" s="534"/>
      <c r="P899" s="535"/>
      <c r="Q899" s="534"/>
    </row>
    <row r="900" spans="3:17" s="849" customFormat="1" ht="15">
      <c r="C900" s="712"/>
      <c r="D900" s="713"/>
      <c r="E900" s="532"/>
      <c r="F900" s="532"/>
      <c r="G900" s="533"/>
      <c r="H900" s="534"/>
      <c r="I900" s="534"/>
      <c r="J900" s="535"/>
      <c r="K900" s="534"/>
      <c r="L900" s="534"/>
      <c r="M900" s="534"/>
      <c r="N900" s="534"/>
      <c r="O900" s="534"/>
      <c r="P900" s="535"/>
      <c r="Q900" s="534"/>
    </row>
    <row r="901" spans="3:17" s="849" customFormat="1" ht="15">
      <c r="C901" s="712"/>
      <c r="D901" s="713"/>
      <c r="E901" s="532"/>
      <c r="F901" s="532"/>
      <c r="G901" s="533"/>
      <c r="H901" s="534"/>
      <c r="I901" s="534"/>
      <c r="J901" s="535"/>
      <c r="K901" s="534"/>
      <c r="L901" s="534"/>
      <c r="M901" s="534"/>
      <c r="N901" s="534"/>
      <c r="O901" s="534"/>
      <c r="P901" s="535"/>
      <c r="Q901" s="534"/>
    </row>
    <row r="902" spans="3:17" s="849" customFormat="1" ht="15">
      <c r="C902" s="712"/>
      <c r="D902" s="713"/>
      <c r="E902" s="532"/>
      <c r="F902" s="532"/>
      <c r="G902" s="533"/>
      <c r="H902" s="534"/>
      <c r="I902" s="534"/>
      <c r="J902" s="535"/>
      <c r="K902" s="534"/>
      <c r="L902" s="534"/>
      <c r="M902" s="534"/>
      <c r="N902" s="534"/>
      <c r="O902" s="534"/>
      <c r="P902" s="535"/>
      <c r="Q902" s="534"/>
    </row>
    <row r="903" spans="3:17" s="849" customFormat="1" ht="15">
      <c r="C903" s="712"/>
      <c r="D903" s="713"/>
      <c r="E903" s="532"/>
      <c r="F903" s="532"/>
      <c r="G903" s="533"/>
      <c r="H903" s="534"/>
      <c r="I903" s="534"/>
      <c r="J903" s="535"/>
      <c r="K903" s="534"/>
      <c r="L903" s="534"/>
      <c r="M903" s="534"/>
      <c r="N903" s="534"/>
      <c r="O903" s="534"/>
      <c r="P903" s="535"/>
      <c r="Q903" s="534"/>
    </row>
    <row r="904" spans="3:17" s="849" customFormat="1" ht="15">
      <c r="C904" s="712"/>
      <c r="D904" s="713"/>
      <c r="E904" s="532"/>
      <c r="F904" s="532"/>
      <c r="G904" s="533"/>
      <c r="H904" s="534"/>
      <c r="I904" s="534"/>
      <c r="J904" s="535"/>
      <c r="K904" s="534"/>
      <c r="L904" s="534"/>
      <c r="M904" s="534"/>
      <c r="N904" s="534"/>
      <c r="O904" s="534"/>
      <c r="P904" s="535"/>
      <c r="Q904" s="534"/>
    </row>
    <row r="905" spans="3:17" s="849" customFormat="1" ht="15">
      <c r="C905" s="712"/>
      <c r="D905" s="713"/>
      <c r="E905" s="532"/>
      <c r="F905" s="532"/>
      <c r="G905" s="533"/>
      <c r="H905" s="534"/>
      <c r="I905" s="534"/>
      <c r="J905" s="535"/>
      <c r="K905" s="534"/>
      <c r="L905" s="534"/>
      <c r="M905" s="534"/>
      <c r="N905" s="534"/>
      <c r="O905" s="534"/>
      <c r="P905" s="535"/>
      <c r="Q905" s="534"/>
    </row>
    <row r="906" spans="3:17" s="849" customFormat="1" ht="15">
      <c r="C906" s="712"/>
      <c r="D906" s="713"/>
      <c r="E906" s="532"/>
      <c r="F906" s="532"/>
      <c r="G906" s="533"/>
      <c r="H906" s="534"/>
      <c r="I906" s="534"/>
      <c r="J906" s="535"/>
      <c r="K906" s="534"/>
      <c r="L906" s="534"/>
      <c r="M906" s="534"/>
      <c r="N906" s="534"/>
      <c r="O906" s="534"/>
      <c r="P906" s="535"/>
      <c r="Q906" s="534"/>
    </row>
    <row r="907" spans="3:17" s="849" customFormat="1" ht="15">
      <c r="C907" s="712"/>
      <c r="D907" s="713"/>
      <c r="E907" s="532"/>
      <c r="F907" s="532"/>
      <c r="G907" s="533"/>
      <c r="H907" s="534"/>
      <c r="I907" s="534"/>
      <c r="J907" s="535"/>
      <c r="K907" s="534"/>
      <c r="L907" s="534"/>
      <c r="M907" s="534"/>
      <c r="N907" s="534"/>
      <c r="O907" s="534"/>
      <c r="P907" s="535"/>
      <c r="Q907" s="534"/>
    </row>
    <row r="908" spans="3:17" s="849" customFormat="1" ht="15">
      <c r="C908" s="712"/>
      <c r="D908" s="713"/>
      <c r="E908" s="532"/>
      <c r="F908" s="532"/>
      <c r="G908" s="533"/>
      <c r="H908" s="534"/>
      <c r="I908" s="534"/>
      <c r="J908" s="535"/>
      <c r="K908" s="534"/>
      <c r="L908" s="534"/>
      <c r="M908" s="534"/>
      <c r="N908" s="534"/>
      <c r="O908" s="534"/>
      <c r="P908" s="535"/>
      <c r="Q908" s="534"/>
    </row>
    <row r="909" spans="3:17" s="849" customFormat="1" ht="15">
      <c r="C909" s="712"/>
      <c r="D909" s="713"/>
      <c r="E909" s="532"/>
      <c r="F909" s="532"/>
      <c r="G909" s="533"/>
      <c r="H909" s="534"/>
      <c r="I909" s="534"/>
      <c r="J909" s="535"/>
      <c r="K909" s="534"/>
      <c r="L909" s="534"/>
      <c r="M909" s="534"/>
      <c r="N909" s="534"/>
      <c r="O909" s="534"/>
      <c r="P909" s="535"/>
      <c r="Q909" s="534"/>
    </row>
    <row r="910" spans="3:17" s="849" customFormat="1" ht="15">
      <c r="C910" s="712"/>
      <c r="D910" s="713"/>
      <c r="E910" s="532"/>
      <c r="F910" s="532"/>
      <c r="G910" s="533"/>
      <c r="H910" s="534"/>
      <c r="I910" s="534"/>
      <c r="J910" s="535"/>
      <c r="K910" s="534"/>
      <c r="L910" s="534"/>
      <c r="M910" s="534"/>
      <c r="N910" s="534"/>
      <c r="O910" s="534"/>
      <c r="P910" s="535"/>
      <c r="Q910" s="534"/>
    </row>
    <row r="911" spans="3:17" s="849" customFormat="1" ht="15">
      <c r="C911" s="712"/>
      <c r="D911" s="713"/>
      <c r="E911" s="532"/>
      <c r="F911" s="532"/>
      <c r="G911" s="533"/>
      <c r="H911" s="534"/>
      <c r="I911" s="534"/>
      <c r="J911" s="535"/>
      <c r="K911" s="534"/>
      <c r="L911" s="534"/>
      <c r="M911" s="534"/>
      <c r="N911" s="534"/>
      <c r="O911" s="534"/>
      <c r="P911" s="535"/>
      <c r="Q911" s="534"/>
    </row>
    <row r="912" spans="3:17" s="849" customFormat="1" ht="15">
      <c r="C912" s="712"/>
      <c r="D912" s="713"/>
      <c r="E912" s="532"/>
      <c r="F912" s="532"/>
      <c r="G912" s="533"/>
      <c r="H912" s="534"/>
      <c r="I912" s="534"/>
      <c r="J912" s="535"/>
      <c r="K912" s="534"/>
      <c r="L912" s="534"/>
      <c r="M912" s="534"/>
      <c r="N912" s="534"/>
      <c r="O912" s="534"/>
      <c r="P912" s="535"/>
      <c r="Q912" s="534"/>
    </row>
    <row r="913" spans="3:17" s="849" customFormat="1" ht="15">
      <c r="C913" s="712"/>
      <c r="D913" s="713"/>
      <c r="E913" s="532"/>
      <c r="F913" s="532"/>
      <c r="G913" s="533"/>
      <c r="H913" s="534"/>
      <c r="I913" s="534"/>
      <c r="J913" s="535"/>
      <c r="K913" s="534"/>
      <c r="L913" s="534"/>
      <c r="M913" s="534"/>
      <c r="N913" s="534"/>
      <c r="O913" s="534"/>
      <c r="P913" s="535"/>
      <c r="Q913" s="534"/>
    </row>
    <row r="914" spans="3:17" s="849" customFormat="1" ht="15">
      <c r="C914" s="712"/>
      <c r="D914" s="713"/>
      <c r="E914" s="532"/>
      <c r="F914" s="532"/>
      <c r="G914" s="533"/>
      <c r="H914" s="534"/>
      <c r="I914" s="534"/>
      <c r="J914" s="535"/>
      <c r="K914" s="534"/>
      <c r="L914" s="534"/>
      <c r="M914" s="534"/>
      <c r="N914" s="534"/>
      <c r="O914" s="534"/>
      <c r="P914" s="535"/>
      <c r="Q914" s="534"/>
    </row>
    <row r="915" spans="3:17" s="849" customFormat="1" ht="15">
      <c r="C915" s="712"/>
      <c r="D915" s="713"/>
      <c r="E915" s="532"/>
      <c r="F915" s="532"/>
      <c r="G915" s="533"/>
      <c r="H915" s="534"/>
      <c r="I915" s="534"/>
      <c r="J915" s="535"/>
      <c r="K915" s="534"/>
      <c r="L915" s="534"/>
      <c r="M915" s="534"/>
      <c r="N915" s="534"/>
      <c r="O915" s="534"/>
      <c r="P915" s="535"/>
      <c r="Q915" s="534"/>
    </row>
    <row r="916" spans="3:17" s="849" customFormat="1" ht="15">
      <c r="C916" s="712"/>
      <c r="D916" s="713"/>
      <c r="E916" s="532"/>
      <c r="F916" s="532"/>
      <c r="G916" s="533"/>
      <c r="H916" s="534"/>
      <c r="I916" s="534"/>
      <c r="J916" s="535"/>
      <c r="K916" s="534"/>
      <c r="L916" s="534"/>
      <c r="M916" s="534"/>
      <c r="N916" s="534"/>
      <c r="O916" s="534"/>
      <c r="P916" s="535"/>
      <c r="Q916" s="534"/>
    </row>
    <row r="917" spans="3:17" s="849" customFormat="1" ht="15">
      <c r="C917" s="712"/>
      <c r="D917" s="713"/>
      <c r="E917" s="532"/>
      <c r="F917" s="532"/>
      <c r="G917" s="533"/>
      <c r="H917" s="534"/>
      <c r="I917" s="534"/>
      <c r="J917" s="535"/>
      <c r="K917" s="534"/>
      <c r="L917" s="534"/>
      <c r="M917" s="534"/>
      <c r="N917" s="534"/>
      <c r="O917" s="534"/>
      <c r="P917" s="535"/>
      <c r="Q917" s="534"/>
    </row>
    <row r="918" spans="3:17" s="849" customFormat="1" ht="15">
      <c r="C918" s="712"/>
      <c r="D918" s="713"/>
      <c r="E918" s="532"/>
      <c r="F918" s="532"/>
      <c r="G918" s="533"/>
      <c r="H918" s="534"/>
      <c r="I918" s="534"/>
      <c r="J918" s="535"/>
      <c r="K918" s="534"/>
      <c r="L918" s="534"/>
      <c r="M918" s="534"/>
      <c r="N918" s="534"/>
      <c r="O918" s="534"/>
      <c r="P918" s="535"/>
      <c r="Q918" s="534"/>
    </row>
    <row r="919" spans="3:17" s="849" customFormat="1" ht="15">
      <c r="C919" s="712"/>
      <c r="D919" s="713"/>
      <c r="E919" s="532"/>
      <c r="F919" s="532"/>
      <c r="G919" s="533"/>
      <c r="H919" s="534"/>
      <c r="I919" s="534"/>
      <c r="J919" s="535"/>
      <c r="K919" s="534"/>
      <c r="L919" s="534"/>
      <c r="M919" s="534"/>
      <c r="N919" s="534"/>
      <c r="O919" s="534"/>
      <c r="P919" s="535"/>
      <c r="Q919" s="534"/>
    </row>
    <row r="920" spans="3:17" s="849" customFormat="1" ht="15">
      <c r="C920" s="712"/>
      <c r="D920" s="713"/>
      <c r="E920" s="532"/>
      <c r="F920" s="532"/>
      <c r="G920" s="533"/>
      <c r="H920" s="534"/>
      <c r="I920" s="534"/>
      <c r="J920" s="535"/>
      <c r="K920" s="534"/>
      <c r="L920" s="534"/>
      <c r="M920" s="534"/>
      <c r="N920" s="534"/>
      <c r="O920" s="534"/>
      <c r="P920" s="535"/>
      <c r="Q920" s="534"/>
    </row>
    <row r="921" spans="3:17" s="849" customFormat="1" ht="15">
      <c r="C921" s="712"/>
      <c r="D921" s="713"/>
      <c r="E921" s="532"/>
      <c r="F921" s="532"/>
      <c r="G921" s="533"/>
      <c r="H921" s="534"/>
      <c r="I921" s="534"/>
      <c r="J921" s="535"/>
      <c r="K921" s="534"/>
      <c r="L921" s="534"/>
      <c r="M921" s="534"/>
      <c r="N921" s="534"/>
      <c r="O921" s="534"/>
      <c r="P921" s="535"/>
      <c r="Q921" s="534"/>
    </row>
    <row r="922" spans="3:17" s="849" customFormat="1" ht="15">
      <c r="C922" s="712"/>
      <c r="D922" s="713"/>
      <c r="E922" s="532"/>
      <c r="F922" s="532"/>
      <c r="G922" s="533"/>
      <c r="H922" s="534"/>
      <c r="I922" s="534"/>
      <c r="J922" s="535"/>
      <c r="K922" s="534"/>
      <c r="L922" s="534"/>
      <c r="M922" s="534"/>
      <c r="N922" s="534"/>
      <c r="O922" s="534"/>
      <c r="P922" s="535"/>
      <c r="Q922" s="534"/>
    </row>
    <row r="923" spans="3:17" s="849" customFormat="1" ht="15">
      <c r="C923" s="712"/>
      <c r="D923" s="713"/>
      <c r="E923" s="532"/>
      <c r="F923" s="532"/>
      <c r="G923" s="533"/>
      <c r="H923" s="534"/>
      <c r="I923" s="534"/>
      <c r="J923" s="535"/>
      <c r="K923" s="534"/>
      <c r="L923" s="534"/>
      <c r="M923" s="534"/>
      <c r="N923" s="534"/>
      <c r="O923" s="534"/>
      <c r="P923" s="535"/>
      <c r="Q923" s="534"/>
    </row>
    <row r="924" spans="3:17" s="849" customFormat="1" ht="15">
      <c r="C924" s="712"/>
      <c r="D924" s="713"/>
      <c r="E924" s="532"/>
      <c r="F924" s="532"/>
      <c r="G924" s="533"/>
      <c r="H924" s="534"/>
      <c r="I924" s="534"/>
      <c r="J924" s="535"/>
      <c r="K924" s="534"/>
      <c r="L924" s="534"/>
      <c r="M924" s="534"/>
      <c r="N924" s="534"/>
      <c r="O924" s="534"/>
      <c r="P924" s="535"/>
      <c r="Q924" s="534"/>
    </row>
    <row r="925" spans="3:17" s="849" customFormat="1" ht="15">
      <c r="C925" s="712"/>
      <c r="D925" s="713"/>
      <c r="E925" s="532"/>
      <c r="F925" s="532"/>
      <c r="G925" s="533"/>
      <c r="H925" s="534"/>
      <c r="I925" s="534"/>
      <c r="J925" s="535"/>
      <c r="K925" s="534"/>
      <c r="L925" s="534"/>
      <c r="M925" s="534"/>
      <c r="N925" s="534"/>
      <c r="O925" s="534"/>
      <c r="P925" s="535"/>
      <c r="Q925" s="534"/>
    </row>
    <row r="926" spans="3:17" s="849" customFormat="1" ht="15">
      <c r="C926" s="712"/>
      <c r="D926" s="713"/>
      <c r="E926" s="532"/>
      <c r="F926" s="532"/>
      <c r="G926" s="533"/>
      <c r="H926" s="534"/>
      <c r="I926" s="534"/>
      <c r="J926" s="535"/>
      <c r="K926" s="534"/>
      <c r="L926" s="534"/>
      <c r="M926" s="534"/>
      <c r="N926" s="534"/>
      <c r="O926" s="534"/>
      <c r="P926" s="535"/>
      <c r="Q926" s="534"/>
    </row>
    <row r="927" spans="3:17" s="849" customFormat="1" ht="15">
      <c r="C927" s="712"/>
      <c r="D927" s="713"/>
      <c r="E927" s="532"/>
      <c r="F927" s="532"/>
      <c r="G927" s="533"/>
      <c r="H927" s="534"/>
      <c r="I927" s="534"/>
      <c r="J927" s="535"/>
      <c r="K927" s="534"/>
      <c r="L927" s="534"/>
      <c r="M927" s="534"/>
      <c r="N927" s="534"/>
      <c r="O927" s="534"/>
      <c r="P927" s="535"/>
      <c r="Q927" s="534"/>
    </row>
    <row r="928" spans="3:17" s="849" customFormat="1" ht="15">
      <c r="C928" s="712"/>
      <c r="D928" s="713"/>
      <c r="E928" s="532"/>
      <c r="F928" s="532"/>
      <c r="G928" s="533"/>
      <c r="H928" s="534"/>
      <c r="I928" s="534"/>
      <c r="J928" s="535"/>
      <c r="K928" s="534"/>
      <c r="L928" s="534"/>
      <c r="M928" s="534"/>
      <c r="N928" s="534"/>
      <c r="O928" s="534"/>
      <c r="P928" s="535"/>
      <c r="Q928" s="534"/>
    </row>
    <row r="929" spans="3:17" s="849" customFormat="1" ht="15">
      <c r="C929" s="712"/>
      <c r="D929" s="713"/>
      <c r="E929" s="532"/>
      <c r="F929" s="532"/>
      <c r="G929" s="533"/>
      <c r="H929" s="534"/>
      <c r="I929" s="534"/>
      <c r="J929" s="535"/>
      <c r="K929" s="534"/>
      <c r="L929" s="534"/>
      <c r="M929" s="534"/>
      <c r="N929" s="534"/>
      <c r="O929" s="534"/>
      <c r="P929" s="535"/>
      <c r="Q929" s="534"/>
    </row>
    <row r="930" spans="3:17" s="849" customFormat="1" ht="15">
      <c r="C930" s="712"/>
      <c r="D930" s="713"/>
      <c r="E930" s="532"/>
      <c r="F930" s="532"/>
      <c r="G930" s="533"/>
      <c r="H930" s="534"/>
      <c r="I930" s="534"/>
      <c r="J930" s="535"/>
      <c r="K930" s="534"/>
      <c r="L930" s="534"/>
      <c r="M930" s="534"/>
      <c r="N930" s="534"/>
      <c r="O930" s="534"/>
      <c r="P930" s="535"/>
      <c r="Q930" s="534"/>
    </row>
    <row r="931" spans="3:17" s="849" customFormat="1" ht="15">
      <c r="C931" s="712"/>
      <c r="D931" s="713"/>
      <c r="E931" s="532"/>
      <c r="F931" s="532"/>
      <c r="G931" s="533"/>
      <c r="H931" s="534"/>
      <c r="I931" s="534"/>
      <c r="J931" s="535"/>
      <c r="K931" s="534"/>
      <c r="L931" s="534"/>
      <c r="M931" s="534"/>
      <c r="N931" s="534"/>
      <c r="O931" s="534"/>
      <c r="P931" s="535"/>
      <c r="Q931" s="534"/>
    </row>
    <row r="932" spans="3:17" s="849" customFormat="1" ht="15">
      <c r="C932" s="712"/>
      <c r="D932" s="713"/>
      <c r="E932" s="532"/>
      <c r="F932" s="532"/>
      <c r="G932" s="533"/>
      <c r="H932" s="534"/>
      <c r="I932" s="534"/>
      <c r="J932" s="535"/>
      <c r="K932" s="534"/>
      <c r="L932" s="534"/>
      <c r="M932" s="534"/>
      <c r="N932" s="534"/>
      <c r="O932" s="534"/>
      <c r="P932" s="535"/>
      <c r="Q932" s="534"/>
    </row>
    <row r="933" spans="3:17" s="849" customFormat="1" ht="15">
      <c r="C933" s="712"/>
      <c r="D933" s="713"/>
      <c r="E933" s="532"/>
      <c r="F933" s="532"/>
      <c r="G933" s="533"/>
      <c r="H933" s="534"/>
      <c r="I933" s="534"/>
      <c r="J933" s="535"/>
      <c r="K933" s="534"/>
      <c r="L933" s="534"/>
      <c r="M933" s="534"/>
      <c r="N933" s="534"/>
      <c r="O933" s="534"/>
      <c r="P933" s="535"/>
      <c r="Q933" s="534"/>
    </row>
    <row r="934" spans="3:17" s="849" customFormat="1" ht="15">
      <c r="C934" s="712"/>
      <c r="D934" s="713"/>
      <c r="E934" s="532"/>
      <c r="F934" s="532"/>
      <c r="G934" s="533"/>
      <c r="H934" s="534"/>
      <c r="I934" s="534"/>
      <c r="J934" s="535"/>
      <c r="K934" s="534"/>
      <c r="L934" s="534"/>
      <c r="M934" s="534"/>
      <c r="N934" s="534"/>
      <c r="O934" s="534"/>
      <c r="P934" s="535"/>
      <c r="Q934" s="534"/>
    </row>
    <row r="935" spans="3:17" s="849" customFormat="1" ht="15">
      <c r="C935" s="712"/>
      <c r="D935" s="713"/>
      <c r="E935" s="532"/>
      <c r="F935" s="532"/>
      <c r="G935" s="533"/>
      <c r="H935" s="534"/>
      <c r="I935" s="534"/>
      <c r="J935" s="535"/>
      <c r="K935" s="534"/>
      <c r="L935" s="534"/>
      <c r="M935" s="534"/>
      <c r="N935" s="534"/>
      <c r="O935" s="534"/>
      <c r="P935" s="535"/>
      <c r="Q935" s="534"/>
    </row>
    <row r="936" spans="3:17" s="849" customFormat="1" ht="15">
      <c r="C936" s="712"/>
      <c r="D936" s="713"/>
      <c r="E936" s="532"/>
      <c r="F936" s="532"/>
      <c r="G936" s="533"/>
      <c r="H936" s="534"/>
      <c r="I936" s="534"/>
      <c r="J936" s="535"/>
      <c r="K936" s="534"/>
      <c r="L936" s="534"/>
      <c r="M936" s="534"/>
      <c r="N936" s="534"/>
      <c r="O936" s="534"/>
      <c r="P936" s="535"/>
      <c r="Q936" s="534"/>
    </row>
    <row r="937" spans="3:17" s="849" customFormat="1" ht="15">
      <c r="C937" s="712"/>
      <c r="D937" s="713"/>
      <c r="E937" s="532"/>
      <c r="F937" s="532"/>
      <c r="G937" s="533"/>
      <c r="H937" s="534"/>
      <c r="I937" s="534"/>
      <c r="J937" s="535"/>
      <c r="K937" s="534"/>
      <c r="L937" s="534"/>
      <c r="M937" s="534"/>
      <c r="N937" s="534"/>
      <c r="O937" s="534"/>
      <c r="P937" s="535"/>
      <c r="Q937" s="534"/>
    </row>
    <row r="938" spans="3:17" s="849" customFormat="1" ht="15">
      <c r="C938" s="712"/>
      <c r="D938" s="713"/>
      <c r="E938" s="532"/>
      <c r="F938" s="532"/>
      <c r="G938" s="533"/>
      <c r="H938" s="534"/>
      <c r="I938" s="534"/>
      <c r="J938" s="535"/>
      <c r="K938" s="534"/>
      <c r="L938" s="534"/>
      <c r="M938" s="534"/>
      <c r="N938" s="534"/>
      <c r="O938" s="534"/>
      <c r="P938" s="535"/>
      <c r="Q938" s="534"/>
    </row>
    <row r="939" spans="3:17" s="849" customFormat="1" ht="15">
      <c r="C939" s="712"/>
      <c r="D939" s="713"/>
      <c r="E939" s="532"/>
      <c r="F939" s="532"/>
      <c r="G939" s="533"/>
      <c r="H939" s="534"/>
      <c r="I939" s="534"/>
      <c r="J939" s="535"/>
      <c r="K939" s="534"/>
      <c r="L939" s="534"/>
      <c r="M939" s="534"/>
      <c r="N939" s="534"/>
      <c r="O939" s="534"/>
      <c r="P939" s="535"/>
      <c r="Q939" s="534"/>
    </row>
    <row r="940" spans="3:17" s="849" customFormat="1" ht="15">
      <c r="C940" s="712"/>
      <c r="D940" s="713"/>
      <c r="E940" s="532"/>
      <c r="F940" s="532"/>
      <c r="G940" s="533"/>
      <c r="H940" s="534"/>
      <c r="I940" s="534"/>
      <c r="J940" s="535"/>
      <c r="K940" s="534"/>
      <c r="L940" s="534"/>
      <c r="M940" s="534"/>
      <c r="N940" s="534"/>
      <c r="O940" s="534"/>
      <c r="P940" s="535"/>
      <c r="Q940" s="534"/>
    </row>
    <row r="941" spans="3:17" s="849" customFormat="1" ht="15">
      <c r="C941" s="712"/>
      <c r="D941" s="713"/>
      <c r="E941" s="532"/>
      <c r="F941" s="532"/>
      <c r="G941" s="533"/>
      <c r="H941" s="534"/>
      <c r="I941" s="534"/>
      <c r="J941" s="535"/>
      <c r="K941" s="534"/>
      <c r="L941" s="534"/>
      <c r="M941" s="534"/>
      <c r="N941" s="534"/>
      <c r="O941" s="534"/>
      <c r="P941" s="535"/>
      <c r="Q941" s="534"/>
    </row>
    <row r="942" spans="3:17" s="849" customFormat="1" ht="15">
      <c r="C942" s="712"/>
      <c r="D942" s="713"/>
      <c r="E942" s="532"/>
      <c r="F942" s="532"/>
      <c r="G942" s="533"/>
      <c r="H942" s="534"/>
      <c r="I942" s="534"/>
      <c r="J942" s="535"/>
      <c r="K942" s="534"/>
      <c r="L942" s="534"/>
      <c r="M942" s="534"/>
      <c r="N942" s="534"/>
      <c r="O942" s="534"/>
      <c r="P942" s="535"/>
      <c r="Q942" s="534"/>
    </row>
    <row r="943" spans="3:17" s="849" customFormat="1" ht="15">
      <c r="C943" s="712"/>
      <c r="D943" s="713"/>
      <c r="E943" s="532"/>
      <c r="F943" s="532"/>
      <c r="G943" s="533"/>
      <c r="H943" s="534"/>
      <c r="I943" s="534"/>
      <c r="J943" s="535"/>
      <c r="K943" s="534"/>
      <c r="L943" s="534"/>
      <c r="M943" s="534"/>
      <c r="N943" s="534"/>
      <c r="O943" s="534"/>
      <c r="P943" s="535"/>
      <c r="Q943" s="534"/>
    </row>
    <row r="944" spans="3:17" s="849" customFormat="1" ht="15">
      <c r="C944" s="712"/>
      <c r="D944" s="713"/>
      <c r="E944" s="532"/>
      <c r="F944" s="532"/>
      <c r="G944" s="533"/>
      <c r="H944" s="534"/>
      <c r="I944" s="534"/>
      <c r="J944" s="535"/>
      <c r="K944" s="534"/>
      <c r="L944" s="534"/>
      <c r="M944" s="534"/>
      <c r="N944" s="534"/>
      <c r="O944" s="534"/>
      <c r="P944" s="535"/>
      <c r="Q944" s="534"/>
    </row>
    <row r="945" spans="3:17" s="849" customFormat="1" ht="15">
      <c r="C945" s="712"/>
      <c r="D945" s="713"/>
      <c r="E945" s="532"/>
      <c r="F945" s="532"/>
      <c r="G945" s="533"/>
      <c r="H945" s="534"/>
      <c r="I945" s="534"/>
      <c r="J945" s="535"/>
      <c r="K945" s="534"/>
      <c r="L945" s="534"/>
      <c r="M945" s="534"/>
      <c r="N945" s="534"/>
      <c r="O945" s="534"/>
      <c r="P945" s="535"/>
      <c r="Q945" s="534"/>
    </row>
    <row r="946" spans="3:17" s="849" customFormat="1" ht="15">
      <c r="C946" s="712"/>
      <c r="D946" s="713"/>
      <c r="E946" s="532"/>
      <c r="F946" s="532"/>
      <c r="G946" s="533"/>
      <c r="H946" s="534"/>
      <c r="I946" s="534"/>
      <c r="J946" s="535"/>
      <c r="K946" s="534"/>
      <c r="L946" s="534"/>
      <c r="M946" s="534"/>
      <c r="N946" s="534"/>
      <c r="O946" s="534"/>
      <c r="P946" s="535"/>
      <c r="Q946" s="534"/>
    </row>
    <row r="947" spans="3:17" s="849" customFormat="1" ht="15">
      <c r="C947" s="712"/>
      <c r="D947" s="713"/>
      <c r="E947" s="532"/>
      <c r="F947" s="532"/>
      <c r="G947" s="533"/>
      <c r="H947" s="534"/>
      <c r="I947" s="534"/>
      <c r="J947" s="535"/>
      <c r="K947" s="534"/>
      <c r="L947" s="534"/>
      <c r="M947" s="534"/>
      <c r="N947" s="534"/>
      <c r="O947" s="534"/>
      <c r="P947" s="535"/>
      <c r="Q947" s="534"/>
    </row>
    <row r="948" spans="3:17" s="849" customFormat="1" ht="15">
      <c r="C948" s="712"/>
      <c r="D948" s="713"/>
      <c r="E948" s="532"/>
      <c r="F948" s="532"/>
      <c r="G948" s="533"/>
      <c r="H948" s="534"/>
      <c r="I948" s="534"/>
      <c r="J948" s="535"/>
      <c r="K948" s="534"/>
      <c r="L948" s="534"/>
      <c r="M948" s="534"/>
      <c r="N948" s="534"/>
      <c r="O948" s="534"/>
      <c r="P948" s="535"/>
      <c r="Q948" s="534"/>
    </row>
    <row r="949" spans="3:17" s="849" customFormat="1" ht="15">
      <c r="C949" s="712"/>
      <c r="D949" s="713"/>
      <c r="E949" s="532"/>
      <c r="F949" s="532"/>
      <c r="G949" s="533"/>
      <c r="H949" s="534"/>
      <c r="I949" s="534"/>
      <c r="J949" s="535"/>
      <c r="K949" s="534"/>
      <c r="L949" s="534"/>
      <c r="M949" s="534"/>
      <c r="N949" s="534"/>
      <c r="O949" s="534"/>
      <c r="P949" s="535"/>
      <c r="Q949" s="534"/>
    </row>
    <row r="950" spans="3:17" s="849" customFormat="1" ht="15">
      <c r="C950" s="712"/>
      <c r="D950" s="713"/>
      <c r="E950" s="532"/>
      <c r="F950" s="532"/>
      <c r="G950" s="533"/>
      <c r="H950" s="534"/>
      <c r="I950" s="534"/>
      <c r="J950" s="535"/>
      <c r="K950" s="534"/>
      <c r="L950" s="534"/>
      <c r="M950" s="534"/>
      <c r="N950" s="534"/>
      <c r="O950" s="534"/>
      <c r="P950" s="535"/>
      <c r="Q950" s="534"/>
    </row>
    <row r="951" spans="3:17" s="849" customFormat="1" ht="15">
      <c r="C951" s="712"/>
      <c r="D951" s="713"/>
      <c r="E951" s="532"/>
      <c r="F951" s="532"/>
      <c r="G951" s="533"/>
      <c r="H951" s="534"/>
      <c r="I951" s="534"/>
      <c r="J951" s="535"/>
      <c r="K951" s="534"/>
      <c r="L951" s="534"/>
      <c r="M951" s="534"/>
      <c r="N951" s="534"/>
      <c r="O951" s="534"/>
      <c r="P951" s="535"/>
      <c r="Q951" s="534"/>
    </row>
    <row r="952" spans="3:17" s="849" customFormat="1" ht="15">
      <c r="C952" s="712"/>
      <c r="D952" s="713"/>
      <c r="E952" s="532"/>
      <c r="F952" s="532"/>
      <c r="G952" s="533"/>
      <c r="H952" s="534"/>
      <c r="I952" s="534"/>
      <c r="J952" s="535"/>
      <c r="K952" s="534"/>
      <c r="L952" s="534"/>
      <c r="M952" s="534"/>
      <c r="N952" s="534"/>
      <c r="O952" s="534"/>
      <c r="P952" s="535"/>
      <c r="Q952" s="534"/>
    </row>
    <row r="953" spans="3:17" s="849" customFormat="1" ht="15">
      <c r="C953" s="712"/>
      <c r="D953" s="713"/>
      <c r="E953" s="532"/>
      <c r="F953" s="532"/>
      <c r="G953" s="533"/>
      <c r="H953" s="534"/>
      <c r="I953" s="534"/>
      <c r="J953" s="535"/>
      <c r="K953" s="534"/>
      <c r="L953" s="534"/>
      <c r="M953" s="534"/>
      <c r="N953" s="534"/>
      <c r="O953" s="534"/>
      <c r="P953" s="535"/>
      <c r="Q953" s="534"/>
    </row>
    <row r="954" spans="3:17" s="849" customFormat="1" ht="15">
      <c r="C954" s="712"/>
      <c r="D954" s="713"/>
      <c r="E954" s="532"/>
      <c r="F954" s="532"/>
      <c r="G954" s="533"/>
      <c r="H954" s="534"/>
      <c r="I954" s="534"/>
      <c r="J954" s="535"/>
      <c r="K954" s="534"/>
      <c r="L954" s="534"/>
      <c r="M954" s="534"/>
      <c r="N954" s="534"/>
      <c r="O954" s="534"/>
      <c r="P954" s="535"/>
      <c r="Q954" s="534"/>
    </row>
    <row r="955" spans="3:17" s="849" customFormat="1" ht="15">
      <c r="C955" s="712"/>
      <c r="D955" s="713"/>
      <c r="E955" s="532"/>
      <c r="F955" s="532"/>
      <c r="G955" s="533"/>
      <c r="H955" s="534"/>
      <c r="I955" s="534"/>
      <c r="J955" s="535"/>
      <c r="K955" s="534"/>
      <c r="L955" s="534"/>
      <c r="M955" s="534"/>
      <c r="N955" s="534"/>
      <c r="O955" s="534"/>
      <c r="P955" s="535"/>
      <c r="Q955" s="534"/>
    </row>
    <row r="956" spans="3:17" s="849" customFormat="1" ht="15">
      <c r="C956" s="712"/>
      <c r="D956" s="713"/>
      <c r="E956" s="532"/>
      <c r="F956" s="532"/>
      <c r="G956" s="533"/>
      <c r="H956" s="534"/>
      <c r="I956" s="534"/>
      <c r="J956" s="535"/>
      <c r="K956" s="534"/>
      <c r="L956" s="534"/>
      <c r="M956" s="534"/>
      <c r="N956" s="534"/>
      <c r="O956" s="534"/>
      <c r="P956" s="535"/>
      <c r="Q956" s="534"/>
    </row>
    <row r="957" spans="3:17" s="849" customFormat="1" ht="15">
      <c r="C957" s="712"/>
      <c r="D957" s="713"/>
      <c r="E957" s="532"/>
      <c r="F957" s="532"/>
      <c r="G957" s="533"/>
      <c r="H957" s="534"/>
      <c r="I957" s="534"/>
      <c r="J957" s="535"/>
      <c r="K957" s="534"/>
      <c r="L957" s="534"/>
      <c r="M957" s="534"/>
      <c r="N957" s="534"/>
      <c r="O957" s="534"/>
      <c r="P957" s="535"/>
      <c r="Q957" s="534"/>
    </row>
    <row r="958" spans="3:17" s="849" customFormat="1" ht="15">
      <c r="C958" s="712"/>
      <c r="D958" s="713"/>
      <c r="E958" s="532"/>
      <c r="F958" s="532"/>
      <c r="G958" s="533"/>
      <c r="H958" s="534"/>
      <c r="I958" s="534"/>
      <c r="J958" s="535"/>
      <c r="K958" s="534"/>
      <c r="L958" s="534"/>
      <c r="M958" s="534"/>
      <c r="N958" s="534"/>
      <c r="O958" s="534"/>
      <c r="P958" s="535"/>
      <c r="Q958" s="534"/>
    </row>
    <row r="959" spans="3:17" s="849" customFormat="1" ht="15">
      <c r="C959" s="712"/>
      <c r="D959" s="713"/>
      <c r="E959" s="532"/>
      <c r="F959" s="532"/>
      <c r="G959" s="533"/>
      <c r="H959" s="534"/>
      <c r="I959" s="534"/>
      <c r="J959" s="535"/>
      <c r="K959" s="534"/>
      <c r="L959" s="534"/>
      <c r="M959" s="534"/>
      <c r="N959" s="534"/>
      <c r="O959" s="534"/>
      <c r="P959" s="535"/>
      <c r="Q959" s="534"/>
    </row>
    <row r="960" spans="3:17" s="849" customFormat="1" ht="15">
      <c r="C960" s="712"/>
      <c r="D960" s="713"/>
      <c r="E960" s="532"/>
      <c r="F960" s="532"/>
      <c r="G960" s="533"/>
      <c r="H960" s="534"/>
      <c r="I960" s="534"/>
      <c r="J960" s="535"/>
      <c r="K960" s="534"/>
      <c r="L960" s="534"/>
      <c r="M960" s="534"/>
      <c r="N960" s="534"/>
      <c r="O960" s="534"/>
      <c r="P960" s="535"/>
      <c r="Q960" s="534"/>
    </row>
    <row r="961" spans="3:17" s="849" customFormat="1" ht="15">
      <c r="C961" s="712"/>
      <c r="D961" s="713"/>
      <c r="E961" s="532"/>
      <c r="F961" s="532"/>
      <c r="G961" s="533"/>
      <c r="H961" s="534"/>
      <c r="I961" s="534"/>
      <c r="J961" s="535"/>
      <c r="K961" s="534"/>
      <c r="L961" s="534"/>
      <c r="M961" s="534"/>
      <c r="N961" s="534"/>
      <c r="O961" s="534"/>
      <c r="P961" s="535"/>
      <c r="Q961" s="534"/>
    </row>
    <row r="962" spans="3:17" s="849" customFormat="1" ht="15">
      <c r="C962" s="712"/>
      <c r="D962" s="713"/>
      <c r="E962" s="532"/>
      <c r="F962" s="532"/>
      <c r="G962" s="533"/>
      <c r="H962" s="534"/>
      <c r="I962" s="534"/>
      <c r="J962" s="535"/>
      <c r="K962" s="534"/>
      <c r="L962" s="534"/>
      <c r="M962" s="534"/>
      <c r="N962" s="534"/>
      <c r="O962" s="534"/>
      <c r="P962" s="535"/>
      <c r="Q962" s="534"/>
    </row>
    <row r="963" spans="3:17" s="849" customFormat="1" ht="15">
      <c r="C963" s="712"/>
      <c r="D963" s="713"/>
      <c r="E963" s="532"/>
      <c r="F963" s="532"/>
      <c r="G963" s="533"/>
      <c r="H963" s="534"/>
      <c r="I963" s="534"/>
      <c r="J963" s="535"/>
      <c r="K963" s="534"/>
      <c r="L963" s="534"/>
      <c r="M963" s="534"/>
      <c r="N963" s="534"/>
      <c r="O963" s="534"/>
      <c r="P963" s="535"/>
      <c r="Q963" s="534"/>
    </row>
    <row r="964" spans="3:17" s="849" customFormat="1" ht="15">
      <c r="C964" s="712"/>
      <c r="D964" s="713"/>
      <c r="E964" s="532"/>
      <c r="F964" s="532"/>
      <c r="G964" s="533"/>
      <c r="H964" s="534"/>
      <c r="I964" s="534"/>
      <c r="J964" s="535"/>
      <c r="K964" s="534"/>
      <c r="L964" s="534"/>
      <c r="M964" s="534"/>
      <c r="N964" s="534"/>
      <c r="O964" s="534"/>
      <c r="P964" s="535"/>
      <c r="Q964" s="534"/>
    </row>
    <row r="965" spans="3:17" s="849" customFormat="1" ht="15">
      <c r="C965" s="712"/>
      <c r="D965" s="713"/>
      <c r="E965" s="532"/>
      <c r="F965" s="532"/>
      <c r="G965" s="533"/>
      <c r="H965" s="534"/>
      <c r="I965" s="534"/>
      <c r="J965" s="535"/>
      <c r="K965" s="534"/>
      <c r="L965" s="534"/>
      <c r="M965" s="534"/>
      <c r="N965" s="534"/>
      <c r="O965" s="534"/>
      <c r="P965" s="535"/>
      <c r="Q965" s="534"/>
    </row>
    <row r="966" spans="3:17" s="849" customFormat="1" ht="15">
      <c r="C966" s="712"/>
      <c r="D966" s="713"/>
      <c r="E966" s="532"/>
      <c r="F966" s="532"/>
      <c r="G966" s="533"/>
      <c r="H966" s="534"/>
      <c r="I966" s="534"/>
      <c r="J966" s="535"/>
      <c r="K966" s="534"/>
      <c r="L966" s="534"/>
      <c r="M966" s="534"/>
      <c r="N966" s="534"/>
      <c r="O966" s="534"/>
      <c r="P966" s="535"/>
      <c r="Q966" s="534"/>
    </row>
    <row r="967" spans="3:17" s="849" customFormat="1" ht="15">
      <c r="C967" s="712"/>
      <c r="D967" s="713"/>
      <c r="E967" s="532"/>
      <c r="F967" s="532"/>
      <c r="G967" s="533"/>
      <c r="H967" s="534"/>
      <c r="I967" s="534"/>
      <c r="J967" s="535"/>
      <c r="K967" s="534"/>
      <c r="L967" s="534"/>
      <c r="M967" s="534"/>
      <c r="N967" s="534"/>
      <c r="O967" s="534"/>
      <c r="P967" s="535"/>
      <c r="Q967" s="534"/>
    </row>
    <row r="968" spans="3:17" s="849" customFormat="1" ht="15">
      <c r="C968" s="712"/>
      <c r="D968" s="713"/>
      <c r="E968" s="532"/>
      <c r="F968" s="532"/>
      <c r="G968" s="533"/>
      <c r="H968" s="534"/>
      <c r="I968" s="534"/>
      <c r="J968" s="535"/>
      <c r="K968" s="534"/>
      <c r="L968" s="534"/>
      <c r="M968" s="534"/>
      <c r="N968" s="534"/>
      <c r="O968" s="534"/>
      <c r="P968" s="535"/>
      <c r="Q968" s="534"/>
    </row>
    <row r="969" spans="3:17" s="849" customFormat="1" ht="15">
      <c r="C969" s="712"/>
      <c r="D969" s="713"/>
      <c r="E969" s="532"/>
      <c r="F969" s="532"/>
      <c r="G969" s="533"/>
      <c r="H969" s="534"/>
      <c r="I969" s="534"/>
      <c r="J969" s="535"/>
      <c r="K969" s="534"/>
      <c r="L969" s="534"/>
      <c r="M969" s="534"/>
      <c r="N969" s="534"/>
      <c r="O969" s="534"/>
      <c r="P969" s="535"/>
      <c r="Q969" s="534"/>
    </row>
    <row r="970" spans="3:17" s="849" customFormat="1" ht="15">
      <c r="C970" s="712"/>
      <c r="D970" s="713"/>
      <c r="E970" s="532"/>
      <c r="F970" s="532"/>
      <c r="G970" s="533"/>
      <c r="H970" s="534"/>
      <c r="I970" s="534"/>
      <c r="J970" s="535"/>
      <c r="K970" s="534"/>
      <c r="L970" s="534"/>
      <c r="M970" s="534"/>
      <c r="N970" s="534"/>
      <c r="O970" s="534"/>
      <c r="P970" s="535"/>
      <c r="Q970" s="534"/>
    </row>
    <row r="971" spans="3:17" s="849" customFormat="1" ht="15">
      <c r="C971" s="712"/>
      <c r="D971" s="713"/>
      <c r="E971" s="532"/>
      <c r="F971" s="532"/>
      <c r="G971" s="533"/>
      <c r="H971" s="534"/>
      <c r="I971" s="534"/>
      <c r="J971" s="535"/>
      <c r="K971" s="534"/>
      <c r="L971" s="534"/>
      <c r="M971" s="534"/>
      <c r="N971" s="534"/>
      <c r="O971" s="534"/>
      <c r="P971" s="535"/>
      <c r="Q971" s="534"/>
    </row>
    <row r="972" spans="3:17" s="849" customFormat="1" ht="15">
      <c r="C972" s="712"/>
      <c r="D972" s="713"/>
      <c r="E972" s="532"/>
      <c r="F972" s="532"/>
      <c r="G972" s="533"/>
      <c r="H972" s="534"/>
      <c r="I972" s="534"/>
      <c r="J972" s="535"/>
      <c r="K972" s="534"/>
      <c r="L972" s="534"/>
      <c r="M972" s="534"/>
      <c r="N972" s="534"/>
      <c r="O972" s="534"/>
      <c r="P972" s="535"/>
      <c r="Q972" s="534"/>
    </row>
    <row r="973" spans="3:17" s="849" customFormat="1" ht="15">
      <c r="C973" s="712"/>
      <c r="D973" s="713"/>
      <c r="E973" s="532"/>
      <c r="F973" s="532"/>
      <c r="G973" s="533"/>
      <c r="H973" s="534"/>
      <c r="I973" s="534"/>
      <c r="J973" s="535"/>
      <c r="K973" s="534"/>
      <c r="L973" s="534"/>
      <c r="M973" s="534"/>
      <c r="N973" s="534"/>
      <c r="O973" s="534"/>
      <c r="P973" s="535"/>
      <c r="Q973" s="534"/>
    </row>
    <row r="974" spans="3:17" s="849" customFormat="1" ht="15">
      <c r="C974" s="712"/>
      <c r="D974" s="713"/>
      <c r="E974" s="532"/>
      <c r="F974" s="532"/>
      <c r="G974" s="533"/>
      <c r="H974" s="534"/>
      <c r="I974" s="534"/>
      <c r="J974" s="535"/>
      <c r="K974" s="534"/>
      <c r="L974" s="534"/>
      <c r="M974" s="534"/>
      <c r="N974" s="534"/>
      <c r="O974" s="534"/>
      <c r="P974" s="535"/>
      <c r="Q974" s="534"/>
    </row>
    <row r="975" spans="3:17" s="849" customFormat="1" ht="15">
      <c r="C975" s="712"/>
      <c r="D975" s="713"/>
      <c r="E975" s="532"/>
      <c r="F975" s="532"/>
      <c r="G975" s="533"/>
      <c r="H975" s="534"/>
      <c r="I975" s="534"/>
      <c r="J975" s="535"/>
      <c r="K975" s="534"/>
      <c r="L975" s="534"/>
      <c r="M975" s="534"/>
      <c r="N975" s="534"/>
      <c r="O975" s="534"/>
      <c r="P975" s="535"/>
      <c r="Q975" s="534"/>
    </row>
    <row r="976" spans="3:17" s="849" customFormat="1" ht="15">
      <c r="C976" s="712"/>
      <c r="D976" s="713"/>
      <c r="E976" s="532"/>
      <c r="F976" s="532"/>
      <c r="G976" s="533"/>
      <c r="H976" s="534"/>
      <c r="I976" s="534"/>
      <c r="J976" s="535"/>
      <c r="K976" s="534"/>
      <c r="L976" s="534"/>
      <c r="M976" s="534"/>
      <c r="N976" s="534"/>
      <c r="O976" s="534"/>
      <c r="P976" s="535"/>
      <c r="Q976" s="534"/>
    </row>
    <row r="977" spans="3:17" s="849" customFormat="1" ht="15">
      <c r="C977" s="712"/>
      <c r="D977" s="713"/>
      <c r="E977" s="532"/>
      <c r="F977" s="532"/>
      <c r="G977" s="533"/>
      <c r="H977" s="534"/>
      <c r="I977" s="534"/>
      <c r="J977" s="535"/>
      <c r="K977" s="534"/>
      <c r="L977" s="534"/>
      <c r="M977" s="534"/>
      <c r="N977" s="534"/>
      <c r="O977" s="534"/>
      <c r="P977" s="535"/>
      <c r="Q977" s="534"/>
    </row>
    <row r="978" spans="3:17" s="849" customFormat="1" ht="15">
      <c r="C978" s="712"/>
      <c r="D978" s="713"/>
      <c r="E978" s="532"/>
      <c r="F978" s="532"/>
      <c r="G978" s="533"/>
      <c r="H978" s="534"/>
      <c r="I978" s="534"/>
      <c r="J978" s="535"/>
      <c r="K978" s="534"/>
      <c r="L978" s="534"/>
      <c r="M978" s="534"/>
      <c r="N978" s="534"/>
      <c r="O978" s="534"/>
      <c r="P978" s="535"/>
      <c r="Q978" s="534"/>
    </row>
    <row r="979" spans="3:17" s="849" customFormat="1" ht="15">
      <c r="C979" s="712"/>
      <c r="D979" s="713"/>
      <c r="E979" s="532"/>
      <c r="F979" s="532"/>
      <c r="G979" s="533"/>
      <c r="H979" s="534"/>
      <c r="I979" s="534"/>
      <c r="J979" s="535"/>
      <c r="K979" s="534"/>
      <c r="L979" s="534"/>
      <c r="M979" s="534"/>
      <c r="N979" s="534"/>
      <c r="O979" s="534"/>
      <c r="P979" s="535"/>
      <c r="Q979" s="534"/>
    </row>
    <row r="980" spans="3:17" s="849" customFormat="1" ht="15">
      <c r="C980" s="712"/>
      <c r="D980" s="713"/>
      <c r="E980" s="532"/>
      <c r="F980" s="532"/>
      <c r="G980" s="533"/>
      <c r="H980" s="534"/>
      <c r="I980" s="534"/>
      <c r="J980" s="535"/>
      <c r="K980" s="534"/>
      <c r="L980" s="534"/>
      <c r="M980" s="534"/>
      <c r="N980" s="534"/>
      <c r="O980" s="534"/>
      <c r="P980" s="535"/>
      <c r="Q980" s="534"/>
    </row>
    <row r="981" spans="3:17" s="849" customFormat="1" ht="15">
      <c r="C981" s="712"/>
      <c r="D981" s="713"/>
      <c r="E981" s="532"/>
      <c r="F981" s="532"/>
      <c r="G981" s="533"/>
      <c r="H981" s="534"/>
      <c r="I981" s="534"/>
      <c r="J981" s="535"/>
      <c r="K981" s="534"/>
      <c r="L981" s="534"/>
      <c r="M981" s="534"/>
      <c r="N981" s="534"/>
      <c r="O981" s="534"/>
      <c r="P981" s="535"/>
      <c r="Q981" s="534"/>
    </row>
    <row r="982" spans="3:17" s="849" customFormat="1" ht="15">
      <c r="C982" s="712"/>
      <c r="D982" s="713"/>
      <c r="E982" s="532"/>
      <c r="F982" s="532"/>
      <c r="G982" s="533"/>
      <c r="H982" s="534"/>
      <c r="I982" s="534"/>
      <c r="J982" s="535"/>
      <c r="K982" s="534"/>
      <c r="L982" s="534"/>
      <c r="M982" s="534"/>
      <c r="N982" s="534"/>
      <c r="O982" s="534"/>
      <c r="P982" s="535"/>
      <c r="Q982" s="534"/>
    </row>
    <row r="983" spans="3:17" s="849" customFormat="1" ht="15">
      <c r="C983" s="712"/>
      <c r="D983" s="713"/>
      <c r="E983" s="532"/>
      <c r="F983" s="532"/>
      <c r="G983" s="533"/>
      <c r="H983" s="534"/>
      <c r="I983" s="534"/>
      <c r="J983" s="535"/>
      <c r="K983" s="534"/>
      <c r="L983" s="534"/>
      <c r="M983" s="534"/>
      <c r="N983" s="534"/>
      <c r="O983" s="534"/>
      <c r="P983" s="535"/>
      <c r="Q983" s="534"/>
    </row>
    <row r="984" spans="3:17" s="849" customFormat="1" ht="15">
      <c r="C984" s="712"/>
      <c r="D984" s="713"/>
      <c r="E984" s="532"/>
      <c r="F984" s="532"/>
      <c r="G984" s="533"/>
      <c r="H984" s="534"/>
      <c r="I984" s="534"/>
      <c r="J984" s="535"/>
      <c r="K984" s="534"/>
      <c r="L984" s="534"/>
      <c r="M984" s="534"/>
      <c r="N984" s="534"/>
      <c r="O984" s="534"/>
      <c r="P984" s="535"/>
      <c r="Q984" s="534"/>
    </row>
    <row r="985" spans="3:17" s="849" customFormat="1" ht="15">
      <c r="C985" s="712"/>
      <c r="D985" s="713"/>
      <c r="E985" s="532"/>
      <c r="F985" s="532"/>
      <c r="G985" s="533"/>
      <c r="H985" s="534"/>
      <c r="I985" s="534"/>
      <c r="J985" s="535"/>
      <c r="K985" s="534"/>
      <c r="L985" s="534"/>
      <c r="M985" s="534"/>
      <c r="N985" s="534"/>
      <c r="O985" s="534"/>
      <c r="P985" s="535"/>
      <c r="Q985" s="534"/>
    </row>
    <row r="986" spans="3:17" s="849" customFormat="1" ht="15">
      <c r="C986" s="712"/>
      <c r="D986" s="713"/>
      <c r="E986" s="532"/>
      <c r="F986" s="532"/>
      <c r="G986" s="533"/>
      <c r="H986" s="534"/>
      <c r="I986" s="534"/>
      <c r="J986" s="535"/>
      <c r="K986" s="534"/>
      <c r="L986" s="534"/>
      <c r="M986" s="534"/>
      <c r="N986" s="534"/>
      <c r="O986" s="534"/>
      <c r="P986" s="535"/>
      <c r="Q986" s="534"/>
    </row>
    <row r="987" spans="3:17" s="849" customFormat="1" ht="15">
      <c r="C987" s="712"/>
      <c r="D987" s="713"/>
      <c r="E987" s="532"/>
      <c r="F987" s="532"/>
      <c r="G987" s="533"/>
      <c r="H987" s="534"/>
      <c r="I987" s="534"/>
      <c r="J987" s="535"/>
      <c r="K987" s="534"/>
      <c r="L987" s="534"/>
      <c r="M987" s="534"/>
      <c r="N987" s="534"/>
      <c r="O987" s="534"/>
      <c r="P987" s="535"/>
      <c r="Q987" s="534"/>
    </row>
    <row r="988" spans="3:17" s="849" customFormat="1" ht="15">
      <c r="C988" s="712"/>
      <c r="D988" s="713"/>
      <c r="E988" s="532"/>
      <c r="F988" s="532"/>
      <c r="G988" s="533"/>
      <c r="H988" s="534"/>
      <c r="I988" s="534"/>
      <c r="J988" s="535"/>
      <c r="K988" s="534"/>
      <c r="L988" s="534"/>
      <c r="M988" s="534"/>
      <c r="N988" s="534"/>
      <c r="O988" s="534"/>
      <c r="P988" s="535"/>
      <c r="Q988" s="534"/>
    </row>
    <row r="989" spans="3:17" s="849" customFormat="1" ht="15">
      <c r="C989" s="712"/>
      <c r="D989" s="713"/>
      <c r="E989" s="532"/>
      <c r="F989" s="532"/>
      <c r="G989" s="533"/>
      <c r="H989" s="534"/>
      <c r="I989" s="534"/>
      <c r="J989" s="535"/>
      <c r="K989" s="534"/>
      <c r="L989" s="534"/>
      <c r="M989" s="534"/>
      <c r="N989" s="534"/>
      <c r="O989" s="534"/>
      <c r="P989" s="535"/>
      <c r="Q989" s="534"/>
    </row>
    <row r="990" spans="3:17" s="849" customFormat="1" ht="15">
      <c r="C990" s="712"/>
      <c r="D990" s="713"/>
      <c r="E990" s="532"/>
      <c r="F990" s="532"/>
      <c r="G990" s="533"/>
      <c r="H990" s="534"/>
      <c r="I990" s="534"/>
      <c r="J990" s="535"/>
      <c r="K990" s="534"/>
      <c r="L990" s="534"/>
      <c r="M990" s="534"/>
      <c r="N990" s="534"/>
      <c r="O990" s="534"/>
      <c r="P990" s="535"/>
      <c r="Q990" s="534"/>
    </row>
    <row r="991" spans="3:17" s="849" customFormat="1" ht="15">
      <c r="C991" s="712"/>
      <c r="D991" s="713"/>
      <c r="E991" s="532"/>
      <c r="F991" s="532"/>
      <c r="G991" s="533"/>
      <c r="H991" s="534"/>
      <c r="I991" s="534"/>
      <c r="J991" s="535"/>
      <c r="K991" s="534"/>
      <c r="L991" s="534"/>
      <c r="M991" s="534"/>
      <c r="N991" s="534"/>
      <c r="O991" s="534"/>
      <c r="P991" s="535"/>
      <c r="Q991" s="534"/>
    </row>
    <row r="992" spans="3:17" s="849" customFormat="1" ht="15">
      <c r="C992" s="712"/>
      <c r="D992" s="713"/>
      <c r="E992" s="532"/>
      <c r="F992" s="532"/>
      <c r="G992" s="533"/>
      <c r="H992" s="534"/>
      <c r="I992" s="534"/>
      <c r="J992" s="535"/>
      <c r="K992" s="534"/>
      <c r="L992" s="534"/>
      <c r="M992" s="534"/>
      <c r="N992" s="534"/>
      <c r="O992" s="534"/>
      <c r="P992" s="535"/>
      <c r="Q992" s="534"/>
    </row>
    <row r="993" spans="3:17" s="849" customFormat="1" ht="15">
      <c r="C993" s="712"/>
      <c r="D993" s="713"/>
      <c r="E993" s="532"/>
      <c r="F993" s="532"/>
      <c r="G993" s="533"/>
      <c r="H993" s="534"/>
      <c r="I993" s="534"/>
      <c r="J993" s="535"/>
      <c r="K993" s="534"/>
      <c r="L993" s="534"/>
      <c r="M993" s="534"/>
      <c r="N993" s="534"/>
      <c r="O993" s="534"/>
      <c r="P993" s="535"/>
      <c r="Q993" s="534"/>
    </row>
    <row r="994" spans="3:17" s="849" customFormat="1" ht="15">
      <c r="C994" s="712"/>
      <c r="D994" s="713"/>
      <c r="E994" s="532"/>
      <c r="F994" s="532"/>
      <c r="G994" s="533"/>
      <c r="H994" s="534"/>
      <c r="I994" s="534"/>
      <c r="J994" s="535"/>
      <c r="K994" s="534"/>
      <c r="L994" s="534"/>
      <c r="M994" s="534"/>
      <c r="N994" s="534"/>
      <c r="O994" s="534"/>
      <c r="P994" s="535"/>
      <c r="Q994" s="534"/>
    </row>
    <row r="995" spans="3:17" s="849" customFormat="1" ht="15">
      <c r="C995" s="712"/>
      <c r="D995" s="713"/>
      <c r="E995" s="532"/>
      <c r="F995" s="532"/>
      <c r="G995" s="533"/>
      <c r="H995" s="534"/>
      <c r="I995" s="534"/>
      <c r="J995" s="535"/>
      <c r="K995" s="534"/>
      <c r="L995" s="534"/>
      <c r="M995" s="534"/>
      <c r="N995" s="534"/>
      <c r="O995" s="534"/>
      <c r="P995" s="535"/>
      <c r="Q995" s="534"/>
    </row>
    <row r="996" spans="3:17" s="849" customFormat="1" ht="15">
      <c r="C996" s="712"/>
      <c r="D996" s="713"/>
      <c r="E996" s="532"/>
      <c r="F996" s="532"/>
      <c r="G996" s="533"/>
      <c r="H996" s="534"/>
      <c r="I996" s="534"/>
      <c r="J996" s="535"/>
      <c r="K996" s="534"/>
      <c r="L996" s="534"/>
      <c r="M996" s="534"/>
      <c r="N996" s="534"/>
      <c r="O996" s="534"/>
      <c r="P996" s="535"/>
      <c r="Q996" s="534"/>
    </row>
    <row r="997" spans="3:17" s="849" customFormat="1" ht="15">
      <c r="C997" s="712"/>
      <c r="D997" s="713"/>
      <c r="E997" s="532"/>
      <c r="F997" s="532"/>
      <c r="G997" s="533"/>
      <c r="H997" s="534"/>
      <c r="I997" s="534"/>
      <c r="J997" s="535"/>
      <c r="K997" s="534"/>
      <c r="L997" s="534"/>
      <c r="M997" s="534"/>
      <c r="N997" s="534"/>
      <c r="O997" s="534"/>
      <c r="P997" s="535"/>
      <c r="Q997" s="534"/>
    </row>
    <row r="998" spans="3:17" s="849" customFormat="1" ht="15">
      <c r="C998" s="712"/>
      <c r="D998" s="713"/>
      <c r="E998" s="532"/>
      <c r="F998" s="532"/>
      <c r="G998" s="533"/>
      <c r="H998" s="534"/>
      <c r="I998" s="534"/>
      <c r="J998" s="535"/>
      <c r="K998" s="534"/>
      <c r="L998" s="534"/>
      <c r="M998" s="534"/>
      <c r="N998" s="534"/>
      <c r="O998" s="534"/>
      <c r="P998" s="535"/>
      <c r="Q998" s="534"/>
    </row>
    <row r="999" spans="3:17" s="849" customFormat="1" ht="15">
      <c r="C999" s="712"/>
      <c r="D999" s="713"/>
      <c r="E999" s="532"/>
      <c r="F999" s="532"/>
      <c r="G999" s="533"/>
      <c r="H999" s="534"/>
      <c r="I999" s="534"/>
      <c r="J999" s="535"/>
      <c r="K999" s="534"/>
      <c r="L999" s="534"/>
      <c r="M999" s="534"/>
      <c r="N999" s="534"/>
      <c r="O999" s="534"/>
      <c r="P999" s="535"/>
      <c r="Q999" s="534"/>
    </row>
    <row r="1000" spans="3:17" s="849" customFormat="1" ht="15">
      <c r="C1000" s="712"/>
      <c r="D1000" s="713"/>
      <c r="E1000" s="532"/>
      <c r="F1000" s="532"/>
      <c r="G1000" s="533"/>
      <c r="H1000" s="534"/>
      <c r="I1000" s="534"/>
      <c r="J1000" s="535"/>
      <c r="K1000" s="534"/>
      <c r="L1000" s="534"/>
      <c r="M1000" s="534"/>
      <c r="N1000" s="534"/>
      <c r="O1000" s="534"/>
      <c r="P1000" s="535"/>
      <c r="Q1000" s="534"/>
    </row>
    <row r="1001" spans="3:17" s="849" customFormat="1" ht="15">
      <c r="C1001" s="712"/>
      <c r="D1001" s="713"/>
      <c r="E1001" s="532"/>
      <c r="F1001" s="532"/>
      <c r="G1001" s="533"/>
      <c r="H1001" s="534"/>
      <c r="I1001" s="534"/>
      <c r="J1001" s="535"/>
      <c r="K1001" s="534"/>
      <c r="L1001" s="534"/>
      <c r="M1001" s="534"/>
      <c r="N1001" s="534"/>
      <c r="O1001" s="534"/>
      <c r="P1001" s="535"/>
      <c r="Q1001" s="534"/>
    </row>
    <row r="1002" spans="3:17" s="849" customFormat="1" ht="15">
      <c r="C1002" s="712"/>
      <c r="D1002" s="713"/>
      <c r="E1002" s="532"/>
      <c r="F1002" s="532"/>
      <c r="G1002" s="533"/>
      <c r="H1002" s="534"/>
      <c r="I1002" s="534"/>
      <c r="J1002" s="535"/>
      <c r="K1002" s="534"/>
      <c r="L1002" s="534"/>
      <c r="M1002" s="534"/>
      <c r="N1002" s="534"/>
      <c r="O1002" s="534"/>
      <c r="P1002" s="535"/>
      <c r="Q1002" s="534"/>
    </row>
    <row r="1003" spans="3:17" s="849" customFormat="1" ht="15">
      <c r="C1003" s="712"/>
      <c r="D1003" s="713"/>
      <c r="E1003" s="532"/>
      <c r="F1003" s="532"/>
      <c r="G1003" s="533"/>
      <c r="H1003" s="534"/>
      <c r="I1003" s="534"/>
      <c r="J1003" s="535"/>
      <c r="K1003" s="534"/>
      <c r="L1003" s="534"/>
      <c r="M1003" s="534"/>
      <c r="N1003" s="534"/>
      <c r="O1003" s="534"/>
      <c r="P1003" s="535"/>
      <c r="Q1003" s="534"/>
    </row>
    <row r="1004" spans="3:17" s="849" customFormat="1" ht="15">
      <c r="C1004" s="712"/>
      <c r="D1004" s="713"/>
      <c r="E1004" s="532"/>
      <c r="F1004" s="532"/>
      <c r="G1004" s="533"/>
      <c r="H1004" s="534"/>
      <c r="I1004" s="534"/>
      <c r="J1004" s="535"/>
      <c r="K1004" s="534"/>
      <c r="L1004" s="534"/>
      <c r="M1004" s="534"/>
      <c r="N1004" s="534"/>
      <c r="O1004" s="534"/>
      <c r="P1004" s="535"/>
      <c r="Q1004" s="534"/>
    </row>
    <row r="1005" spans="3:17" s="849" customFormat="1" ht="15">
      <c r="C1005" s="712"/>
      <c r="D1005" s="713"/>
      <c r="E1005" s="532"/>
      <c r="F1005" s="532"/>
      <c r="G1005" s="533"/>
      <c r="H1005" s="534"/>
      <c r="I1005" s="534"/>
      <c r="J1005" s="535"/>
      <c r="K1005" s="534"/>
      <c r="L1005" s="534"/>
      <c r="M1005" s="534"/>
      <c r="N1005" s="534"/>
      <c r="O1005" s="534"/>
      <c r="P1005" s="535"/>
      <c r="Q1005" s="534"/>
    </row>
    <row r="1006" spans="3:17" s="849" customFormat="1" ht="15">
      <c r="C1006" s="712"/>
      <c r="D1006" s="713"/>
      <c r="E1006" s="532"/>
      <c r="F1006" s="532"/>
      <c r="G1006" s="533"/>
      <c r="H1006" s="534"/>
      <c r="I1006" s="534"/>
      <c r="J1006" s="535"/>
      <c r="K1006" s="534"/>
      <c r="L1006" s="534"/>
      <c r="M1006" s="534"/>
      <c r="N1006" s="534"/>
      <c r="O1006" s="534"/>
      <c r="P1006" s="535"/>
      <c r="Q1006" s="534"/>
    </row>
    <row r="1007" spans="3:17" s="849" customFormat="1" ht="15">
      <c r="C1007" s="712"/>
      <c r="D1007" s="713"/>
      <c r="E1007" s="532"/>
      <c r="F1007" s="532"/>
      <c r="G1007" s="533"/>
      <c r="H1007" s="534"/>
      <c r="I1007" s="534"/>
      <c r="J1007" s="535"/>
      <c r="K1007" s="534"/>
      <c r="L1007" s="534"/>
      <c r="M1007" s="534"/>
      <c r="N1007" s="534"/>
      <c r="O1007" s="534"/>
      <c r="P1007" s="535"/>
      <c r="Q1007" s="534"/>
    </row>
    <row r="1008" spans="3:17" s="849" customFormat="1" ht="15">
      <c r="C1008" s="712"/>
      <c r="D1008" s="713"/>
      <c r="E1008" s="532"/>
      <c r="F1008" s="532"/>
      <c r="G1008" s="533"/>
      <c r="H1008" s="534"/>
      <c r="I1008" s="534"/>
      <c r="J1008" s="535"/>
      <c r="K1008" s="534"/>
      <c r="L1008" s="534"/>
      <c r="M1008" s="534"/>
      <c r="N1008" s="534"/>
      <c r="O1008" s="534"/>
      <c r="P1008" s="535"/>
      <c r="Q1008" s="534"/>
    </row>
    <row r="1009" spans="3:17" s="849" customFormat="1" ht="15">
      <c r="C1009" s="712"/>
      <c r="D1009" s="713"/>
      <c r="E1009" s="532"/>
      <c r="F1009" s="532"/>
      <c r="G1009" s="533"/>
      <c r="H1009" s="534"/>
      <c r="I1009" s="534"/>
      <c r="J1009" s="535"/>
      <c r="K1009" s="534"/>
      <c r="L1009" s="534"/>
      <c r="M1009" s="534"/>
      <c r="N1009" s="534"/>
      <c r="O1009" s="534"/>
      <c r="P1009" s="535"/>
      <c r="Q1009" s="534"/>
    </row>
    <row r="1010" spans="3:17" s="849" customFormat="1" ht="15">
      <c r="C1010" s="712"/>
      <c r="D1010" s="713"/>
      <c r="E1010" s="532"/>
      <c r="F1010" s="532"/>
      <c r="G1010" s="533"/>
      <c r="H1010" s="534"/>
      <c r="I1010" s="534"/>
      <c r="J1010" s="535"/>
      <c r="K1010" s="534"/>
      <c r="L1010" s="534"/>
      <c r="M1010" s="534"/>
      <c r="N1010" s="534"/>
      <c r="O1010" s="534"/>
      <c r="P1010" s="535"/>
      <c r="Q1010" s="534"/>
    </row>
    <row r="1011" spans="3:17" s="849" customFormat="1" ht="15">
      <c r="C1011" s="712"/>
      <c r="D1011" s="713"/>
      <c r="E1011" s="532"/>
      <c r="F1011" s="532"/>
      <c r="G1011" s="533"/>
      <c r="H1011" s="534"/>
      <c r="I1011" s="534"/>
      <c r="J1011" s="535"/>
      <c r="K1011" s="534"/>
      <c r="L1011" s="534"/>
      <c r="M1011" s="534"/>
      <c r="N1011" s="534"/>
      <c r="O1011" s="534"/>
      <c r="P1011" s="535"/>
      <c r="Q1011" s="534"/>
    </row>
    <row r="1012" spans="3:17" s="849" customFormat="1" ht="15">
      <c r="C1012" s="712"/>
      <c r="D1012" s="713"/>
      <c r="E1012" s="532"/>
      <c r="F1012" s="532"/>
      <c r="G1012" s="533"/>
      <c r="H1012" s="534"/>
      <c r="I1012" s="534"/>
      <c r="J1012" s="535"/>
      <c r="K1012" s="534"/>
      <c r="L1012" s="534"/>
      <c r="M1012" s="534"/>
      <c r="N1012" s="534"/>
      <c r="O1012" s="534"/>
      <c r="P1012" s="535"/>
      <c r="Q1012" s="534"/>
    </row>
    <row r="1013" spans="3:17" s="849" customFormat="1" ht="15">
      <c r="C1013" s="712"/>
      <c r="D1013" s="713"/>
      <c r="E1013" s="532"/>
      <c r="F1013" s="532"/>
      <c r="G1013" s="533"/>
      <c r="H1013" s="534"/>
      <c r="I1013" s="534"/>
      <c r="J1013" s="535"/>
      <c r="K1013" s="534"/>
      <c r="L1013" s="534"/>
      <c r="M1013" s="534"/>
      <c r="N1013" s="534"/>
      <c r="O1013" s="534"/>
      <c r="P1013" s="535"/>
      <c r="Q1013" s="534"/>
    </row>
    <row r="1014" spans="3:17" s="849" customFormat="1" ht="15">
      <c r="C1014" s="712"/>
      <c r="D1014" s="713"/>
      <c r="E1014" s="532"/>
      <c r="F1014" s="532"/>
      <c r="G1014" s="533"/>
      <c r="H1014" s="534"/>
      <c r="I1014" s="534"/>
      <c r="J1014" s="535"/>
      <c r="K1014" s="534"/>
      <c r="L1014" s="534"/>
      <c r="M1014" s="534"/>
      <c r="N1014" s="534"/>
      <c r="O1014" s="534"/>
      <c r="P1014" s="535"/>
      <c r="Q1014" s="534"/>
    </row>
    <row r="1015" spans="3:17" s="849" customFormat="1" ht="15">
      <c r="C1015" s="712"/>
      <c r="D1015" s="713"/>
      <c r="E1015" s="532"/>
      <c r="F1015" s="532"/>
      <c r="G1015" s="533"/>
      <c r="H1015" s="534"/>
      <c r="I1015" s="534"/>
      <c r="J1015" s="535"/>
      <c r="K1015" s="534"/>
      <c r="L1015" s="534"/>
      <c r="M1015" s="534"/>
      <c r="N1015" s="534"/>
      <c r="O1015" s="534"/>
      <c r="P1015" s="535"/>
      <c r="Q1015" s="534"/>
    </row>
    <row r="1016" spans="3:17" s="849" customFormat="1" ht="15">
      <c r="C1016" s="712"/>
      <c r="D1016" s="713"/>
      <c r="E1016" s="532"/>
      <c r="F1016" s="532"/>
      <c r="G1016" s="533"/>
      <c r="H1016" s="534"/>
      <c r="I1016" s="534"/>
      <c r="J1016" s="535"/>
      <c r="K1016" s="534"/>
      <c r="L1016" s="534"/>
      <c r="M1016" s="534"/>
      <c r="N1016" s="534"/>
      <c r="O1016" s="534"/>
      <c r="P1016" s="535"/>
      <c r="Q1016" s="534"/>
    </row>
    <row r="1017" spans="3:17" s="849" customFormat="1" ht="15">
      <c r="C1017" s="712"/>
      <c r="D1017" s="713"/>
      <c r="E1017" s="532"/>
      <c r="F1017" s="532"/>
      <c r="G1017" s="533"/>
      <c r="H1017" s="534"/>
      <c r="I1017" s="534"/>
      <c r="J1017" s="535"/>
      <c r="K1017" s="534"/>
      <c r="L1017" s="534"/>
      <c r="M1017" s="534"/>
      <c r="N1017" s="534"/>
      <c r="O1017" s="534"/>
      <c r="P1017" s="535"/>
      <c r="Q1017" s="534"/>
    </row>
    <row r="1018" spans="3:17" s="849" customFormat="1" ht="15">
      <c r="C1018" s="712"/>
      <c r="D1018" s="713"/>
      <c r="E1018" s="532"/>
      <c r="F1018" s="532"/>
      <c r="G1018" s="533"/>
      <c r="H1018" s="534"/>
      <c r="I1018" s="534"/>
      <c r="J1018" s="535"/>
      <c r="K1018" s="534"/>
      <c r="L1018" s="534"/>
      <c r="M1018" s="534"/>
      <c r="N1018" s="534"/>
      <c r="O1018" s="534"/>
      <c r="P1018" s="535"/>
      <c r="Q1018" s="534"/>
    </row>
    <row r="1019" spans="3:17" s="849" customFormat="1" ht="15">
      <c r="C1019" s="712"/>
      <c r="D1019" s="713"/>
      <c r="E1019" s="532"/>
      <c r="F1019" s="532"/>
      <c r="G1019" s="533"/>
      <c r="H1019" s="534"/>
      <c r="I1019" s="534"/>
      <c r="J1019" s="535"/>
      <c r="K1019" s="534"/>
      <c r="L1019" s="534"/>
      <c r="M1019" s="534"/>
      <c r="N1019" s="534"/>
      <c r="O1019" s="534"/>
      <c r="P1019" s="535"/>
      <c r="Q1019" s="534"/>
    </row>
    <row r="1020" spans="3:17" s="849" customFormat="1" ht="15">
      <c r="C1020" s="712"/>
      <c r="D1020" s="713"/>
      <c r="E1020" s="532"/>
      <c r="F1020" s="532"/>
      <c r="G1020" s="533"/>
      <c r="H1020" s="534"/>
      <c r="I1020" s="534"/>
      <c r="J1020" s="535"/>
      <c r="K1020" s="534"/>
      <c r="L1020" s="534"/>
      <c r="M1020" s="534"/>
      <c r="N1020" s="534"/>
      <c r="O1020" s="534"/>
      <c r="P1020" s="535"/>
      <c r="Q1020" s="534"/>
    </row>
    <row r="1021" spans="3:17" s="849" customFormat="1" ht="15">
      <c r="C1021" s="712"/>
      <c r="D1021" s="713"/>
      <c r="E1021" s="532"/>
      <c r="F1021" s="532"/>
      <c r="G1021" s="533"/>
      <c r="H1021" s="534"/>
      <c r="I1021" s="534"/>
      <c r="J1021" s="535"/>
      <c r="K1021" s="534"/>
      <c r="L1021" s="534"/>
      <c r="M1021" s="534"/>
      <c r="N1021" s="534"/>
      <c r="O1021" s="534"/>
      <c r="P1021" s="535"/>
      <c r="Q1021" s="534"/>
    </row>
    <row r="1022" spans="3:17" s="849" customFormat="1" ht="15">
      <c r="C1022" s="712"/>
      <c r="D1022" s="713"/>
      <c r="E1022" s="532"/>
      <c r="F1022" s="532"/>
      <c r="G1022" s="533"/>
      <c r="H1022" s="534"/>
      <c r="I1022" s="534"/>
      <c r="J1022" s="535"/>
      <c r="K1022" s="534"/>
      <c r="L1022" s="534"/>
      <c r="M1022" s="534"/>
      <c r="N1022" s="534"/>
      <c r="O1022" s="534"/>
      <c r="P1022" s="535"/>
      <c r="Q1022" s="534"/>
    </row>
    <row r="1023" spans="3:17" s="849" customFormat="1" ht="15">
      <c r="C1023" s="712"/>
      <c r="D1023" s="713"/>
      <c r="E1023" s="532"/>
      <c r="F1023" s="532"/>
      <c r="G1023" s="533"/>
      <c r="H1023" s="534"/>
      <c r="I1023" s="534"/>
      <c r="J1023" s="535"/>
      <c r="K1023" s="534"/>
      <c r="L1023" s="534"/>
      <c r="M1023" s="534"/>
      <c r="N1023" s="534"/>
      <c r="O1023" s="534"/>
      <c r="P1023" s="535"/>
      <c r="Q1023" s="534"/>
    </row>
    <row r="1024" spans="3:17" s="849" customFormat="1" ht="15">
      <c r="C1024" s="712"/>
      <c r="D1024" s="713"/>
      <c r="E1024" s="532"/>
      <c r="F1024" s="532"/>
      <c r="G1024" s="533"/>
      <c r="H1024" s="534"/>
      <c r="I1024" s="534"/>
      <c r="J1024" s="535"/>
      <c r="K1024" s="534"/>
      <c r="L1024" s="534"/>
      <c r="M1024" s="534"/>
      <c r="N1024" s="534"/>
      <c r="O1024" s="534"/>
      <c r="P1024" s="535"/>
      <c r="Q1024" s="534"/>
    </row>
    <row r="1025" spans="3:17" s="849" customFormat="1" ht="15">
      <c r="C1025" s="712"/>
      <c r="D1025" s="713"/>
      <c r="E1025" s="532"/>
      <c r="F1025" s="532"/>
      <c r="G1025" s="533"/>
      <c r="H1025" s="534"/>
      <c r="I1025" s="534"/>
      <c r="J1025" s="535"/>
      <c r="K1025" s="534"/>
      <c r="L1025" s="534"/>
      <c r="M1025" s="534"/>
      <c r="N1025" s="534"/>
      <c r="O1025" s="534"/>
      <c r="P1025" s="535"/>
      <c r="Q1025" s="534"/>
    </row>
    <row r="1026" spans="3:17" s="849" customFormat="1" ht="15">
      <c r="C1026" s="712"/>
      <c r="D1026" s="713"/>
      <c r="E1026" s="532"/>
      <c r="F1026" s="532"/>
      <c r="G1026" s="533"/>
      <c r="H1026" s="534"/>
      <c r="I1026" s="534"/>
      <c r="J1026" s="535"/>
      <c r="K1026" s="534"/>
      <c r="L1026" s="534"/>
      <c r="M1026" s="534"/>
      <c r="N1026" s="534"/>
      <c r="O1026" s="534"/>
      <c r="P1026" s="535"/>
      <c r="Q1026" s="534"/>
    </row>
    <row r="1027" spans="3:17" s="849" customFormat="1" ht="15">
      <c r="C1027" s="712"/>
      <c r="D1027" s="713"/>
      <c r="E1027" s="532"/>
      <c r="F1027" s="532"/>
      <c r="G1027" s="533"/>
      <c r="H1027" s="534"/>
      <c r="I1027" s="534"/>
      <c r="J1027" s="535"/>
      <c r="K1027" s="534"/>
      <c r="L1027" s="534"/>
      <c r="M1027" s="534"/>
      <c r="N1027" s="534"/>
      <c r="O1027" s="534"/>
      <c r="P1027" s="535"/>
      <c r="Q1027" s="534"/>
    </row>
    <row r="1028" spans="3:17" s="849" customFormat="1" ht="15">
      <c r="C1028" s="712"/>
      <c r="D1028" s="713"/>
      <c r="E1028" s="532"/>
      <c r="F1028" s="532"/>
      <c r="G1028" s="533"/>
      <c r="H1028" s="534"/>
      <c r="I1028" s="534"/>
      <c r="J1028" s="535"/>
      <c r="K1028" s="534"/>
      <c r="L1028" s="534"/>
      <c r="M1028" s="534"/>
      <c r="N1028" s="534"/>
      <c r="O1028" s="534"/>
      <c r="P1028" s="535"/>
      <c r="Q1028" s="534"/>
    </row>
    <row r="1029" spans="3:17" s="849" customFormat="1" ht="15">
      <c r="C1029" s="712"/>
      <c r="D1029" s="713"/>
      <c r="E1029" s="532"/>
      <c r="F1029" s="532"/>
      <c r="G1029" s="533"/>
      <c r="H1029" s="534"/>
      <c r="I1029" s="534"/>
      <c r="J1029" s="535"/>
      <c r="K1029" s="534"/>
      <c r="L1029" s="534"/>
      <c r="M1029" s="534"/>
      <c r="N1029" s="534"/>
      <c r="O1029" s="534"/>
      <c r="P1029" s="535"/>
      <c r="Q1029" s="534"/>
    </row>
    <row r="1030" spans="3:17" s="849" customFormat="1" ht="15">
      <c r="C1030" s="712"/>
      <c r="D1030" s="713"/>
      <c r="E1030" s="532"/>
      <c r="F1030" s="532"/>
      <c r="G1030" s="533"/>
      <c r="H1030" s="534"/>
      <c r="I1030" s="534"/>
      <c r="J1030" s="535"/>
      <c r="K1030" s="534"/>
      <c r="L1030" s="534"/>
      <c r="M1030" s="534"/>
      <c r="N1030" s="534"/>
      <c r="O1030" s="534"/>
      <c r="P1030" s="535"/>
      <c r="Q1030" s="534"/>
    </row>
    <row r="1031" spans="3:17" s="849" customFormat="1" ht="15">
      <c r="C1031" s="712"/>
      <c r="D1031" s="713"/>
      <c r="E1031" s="532"/>
      <c r="F1031" s="532"/>
      <c r="G1031" s="533"/>
      <c r="H1031" s="534"/>
      <c r="I1031" s="534"/>
      <c r="J1031" s="535"/>
      <c r="K1031" s="534"/>
      <c r="L1031" s="534"/>
      <c r="M1031" s="534"/>
      <c r="N1031" s="534"/>
      <c r="O1031" s="534"/>
      <c r="P1031" s="535"/>
      <c r="Q1031" s="534"/>
    </row>
    <row r="1032" spans="3:17" s="849" customFormat="1" ht="15">
      <c r="C1032" s="712"/>
      <c r="D1032" s="713"/>
      <c r="E1032" s="532"/>
      <c r="F1032" s="532"/>
      <c r="G1032" s="533"/>
      <c r="H1032" s="534"/>
      <c r="I1032" s="534"/>
      <c r="J1032" s="535"/>
      <c r="K1032" s="534"/>
      <c r="L1032" s="534"/>
      <c r="M1032" s="534"/>
      <c r="N1032" s="534"/>
      <c r="O1032" s="534"/>
      <c r="P1032" s="535"/>
      <c r="Q1032" s="534"/>
    </row>
    <row r="1033" spans="3:17" s="849" customFormat="1" ht="15">
      <c r="C1033" s="712"/>
      <c r="D1033" s="713"/>
      <c r="E1033" s="532"/>
      <c r="F1033" s="532"/>
      <c r="G1033" s="533"/>
      <c r="H1033" s="534"/>
      <c r="I1033" s="534"/>
      <c r="J1033" s="535"/>
      <c r="K1033" s="534"/>
      <c r="L1033" s="534"/>
      <c r="M1033" s="534"/>
      <c r="N1033" s="534"/>
      <c r="O1033" s="534"/>
      <c r="P1033" s="535"/>
      <c r="Q1033" s="534"/>
    </row>
    <row r="1034" spans="3:17" s="849" customFormat="1" ht="15">
      <c r="C1034" s="712"/>
      <c r="D1034" s="713"/>
      <c r="E1034" s="532"/>
      <c r="F1034" s="532"/>
      <c r="G1034" s="533"/>
      <c r="H1034" s="534"/>
      <c r="I1034" s="534"/>
      <c r="J1034" s="535"/>
      <c r="K1034" s="534"/>
      <c r="L1034" s="534"/>
      <c r="M1034" s="534"/>
      <c r="N1034" s="534"/>
      <c r="O1034" s="534"/>
      <c r="P1034" s="535"/>
      <c r="Q1034" s="534"/>
    </row>
    <row r="1035" spans="3:17" s="849" customFormat="1" ht="15">
      <c r="C1035" s="712"/>
      <c r="D1035" s="713"/>
      <c r="E1035" s="532"/>
      <c r="F1035" s="532"/>
      <c r="G1035" s="533"/>
      <c r="H1035" s="534"/>
      <c r="I1035" s="534"/>
      <c r="J1035" s="535"/>
      <c r="K1035" s="534"/>
      <c r="L1035" s="534"/>
      <c r="M1035" s="534"/>
      <c r="N1035" s="534"/>
      <c r="O1035" s="534"/>
      <c r="P1035" s="535"/>
      <c r="Q1035" s="534"/>
    </row>
    <row r="1036" spans="3:17" s="849" customFormat="1" ht="15">
      <c r="C1036" s="712"/>
      <c r="D1036" s="713"/>
      <c r="E1036" s="532"/>
      <c r="F1036" s="532"/>
      <c r="G1036" s="533"/>
      <c r="H1036" s="534"/>
      <c r="I1036" s="534"/>
      <c r="J1036" s="535"/>
      <c r="K1036" s="534"/>
      <c r="L1036" s="534"/>
      <c r="M1036" s="534"/>
      <c r="N1036" s="534"/>
      <c r="O1036" s="534"/>
      <c r="P1036" s="535"/>
      <c r="Q1036" s="534"/>
    </row>
    <row r="1037" spans="3:17" s="849" customFormat="1" ht="15">
      <c r="C1037" s="712"/>
      <c r="D1037" s="713"/>
      <c r="E1037" s="532"/>
      <c r="F1037" s="532"/>
      <c r="G1037" s="533"/>
      <c r="H1037" s="534"/>
      <c r="I1037" s="534"/>
      <c r="J1037" s="535"/>
      <c r="K1037" s="534"/>
      <c r="L1037" s="534"/>
      <c r="M1037" s="534"/>
      <c r="N1037" s="534"/>
      <c r="O1037" s="534"/>
      <c r="P1037" s="535"/>
      <c r="Q1037" s="534"/>
    </row>
    <row r="1038" spans="3:17" s="849" customFormat="1" ht="15">
      <c r="C1038" s="712"/>
      <c r="D1038" s="713"/>
      <c r="E1038" s="532"/>
      <c r="F1038" s="532"/>
      <c r="G1038" s="533"/>
      <c r="H1038" s="534"/>
      <c r="I1038" s="534"/>
      <c r="J1038" s="535"/>
      <c r="K1038" s="534"/>
      <c r="L1038" s="534"/>
      <c r="M1038" s="534"/>
      <c r="N1038" s="534"/>
      <c r="O1038" s="534"/>
      <c r="P1038" s="535"/>
      <c r="Q1038" s="534"/>
    </row>
    <row r="1039" spans="3:17" s="849" customFormat="1" ht="15">
      <c r="C1039" s="712"/>
      <c r="D1039" s="713"/>
      <c r="E1039" s="532"/>
      <c r="F1039" s="532"/>
      <c r="G1039" s="533"/>
      <c r="H1039" s="534"/>
      <c r="I1039" s="534"/>
      <c r="J1039" s="535"/>
      <c r="K1039" s="534"/>
      <c r="L1039" s="534"/>
      <c r="M1039" s="534"/>
      <c r="N1039" s="534"/>
      <c r="O1039" s="534"/>
      <c r="P1039" s="535"/>
      <c r="Q1039" s="534"/>
    </row>
    <row r="1040" spans="3:17" s="849" customFormat="1" ht="15">
      <c r="C1040" s="712"/>
      <c r="D1040" s="713"/>
      <c r="E1040" s="532"/>
      <c r="F1040" s="532"/>
      <c r="G1040" s="533"/>
      <c r="H1040" s="534"/>
      <c r="I1040" s="534"/>
      <c r="J1040" s="535"/>
      <c r="K1040" s="534"/>
      <c r="L1040" s="534"/>
      <c r="M1040" s="534"/>
      <c r="N1040" s="534"/>
      <c r="O1040" s="534"/>
      <c r="P1040" s="535"/>
      <c r="Q1040" s="534"/>
    </row>
    <row r="1041" spans="3:17" s="849" customFormat="1" ht="15">
      <c r="C1041" s="712"/>
      <c r="D1041" s="713"/>
      <c r="E1041" s="532"/>
      <c r="F1041" s="532"/>
      <c r="G1041" s="533"/>
      <c r="H1041" s="534"/>
      <c r="I1041" s="534"/>
      <c r="J1041" s="535"/>
      <c r="K1041" s="534"/>
      <c r="L1041" s="534"/>
      <c r="M1041" s="534"/>
      <c r="N1041" s="534"/>
      <c r="O1041" s="534"/>
      <c r="P1041" s="535"/>
      <c r="Q1041" s="534"/>
    </row>
    <row r="1042" spans="3:17" s="849" customFormat="1" ht="15">
      <c r="C1042" s="712"/>
      <c r="D1042" s="713"/>
      <c r="E1042" s="532"/>
      <c r="F1042" s="532"/>
      <c r="G1042" s="533"/>
      <c r="H1042" s="534"/>
      <c r="I1042" s="534"/>
      <c r="J1042" s="535"/>
      <c r="K1042" s="534"/>
      <c r="L1042" s="534"/>
      <c r="M1042" s="534"/>
      <c r="N1042" s="534"/>
      <c r="O1042" s="534"/>
      <c r="P1042" s="535"/>
      <c r="Q1042" s="534"/>
    </row>
    <row r="1043" spans="3:17" s="849" customFormat="1" ht="15">
      <c r="C1043" s="712"/>
      <c r="D1043" s="713"/>
      <c r="E1043" s="532"/>
      <c r="F1043" s="532"/>
      <c r="G1043" s="533"/>
      <c r="H1043" s="534"/>
      <c r="I1043" s="534"/>
      <c r="J1043" s="535"/>
      <c r="K1043" s="534"/>
      <c r="L1043" s="534"/>
      <c r="M1043" s="534"/>
      <c r="N1043" s="534"/>
      <c r="O1043" s="534"/>
      <c r="P1043" s="535"/>
      <c r="Q1043" s="534"/>
    </row>
    <row r="1044" spans="3:17" s="849" customFormat="1" ht="15">
      <c r="C1044" s="712"/>
      <c r="D1044" s="713"/>
      <c r="E1044" s="532"/>
      <c r="F1044" s="532"/>
      <c r="G1044" s="533"/>
      <c r="H1044" s="534"/>
      <c r="I1044" s="534"/>
      <c r="J1044" s="535"/>
      <c r="K1044" s="534"/>
      <c r="L1044" s="534"/>
      <c r="M1044" s="534"/>
      <c r="N1044" s="534"/>
      <c r="O1044" s="534"/>
      <c r="P1044" s="535"/>
      <c r="Q1044" s="534"/>
    </row>
    <row r="1045" spans="3:17" s="849" customFormat="1" ht="15">
      <c r="C1045" s="712"/>
      <c r="D1045" s="713"/>
      <c r="E1045" s="532"/>
      <c r="F1045" s="532"/>
      <c r="G1045" s="533"/>
      <c r="H1045" s="534"/>
      <c r="I1045" s="534"/>
      <c r="J1045" s="535"/>
      <c r="K1045" s="534"/>
      <c r="L1045" s="534"/>
      <c r="M1045" s="534"/>
      <c r="N1045" s="534"/>
      <c r="O1045" s="534"/>
      <c r="P1045" s="535"/>
      <c r="Q1045" s="534"/>
    </row>
    <row r="1046" spans="3:17" s="849" customFormat="1" ht="15">
      <c r="C1046" s="712"/>
      <c r="D1046" s="713"/>
      <c r="E1046" s="532"/>
      <c r="F1046" s="532"/>
      <c r="G1046" s="533"/>
      <c r="H1046" s="534"/>
      <c r="I1046" s="534"/>
      <c r="J1046" s="535"/>
      <c r="K1046" s="534"/>
      <c r="L1046" s="534"/>
      <c r="M1046" s="534"/>
      <c r="N1046" s="534"/>
      <c r="O1046" s="534"/>
      <c r="P1046" s="535"/>
      <c r="Q1046" s="534"/>
    </row>
    <row r="1047" spans="3:17" s="849" customFormat="1" ht="15">
      <c r="C1047" s="712"/>
      <c r="D1047" s="713"/>
      <c r="E1047" s="532"/>
      <c r="F1047" s="532"/>
      <c r="G1047" s="533"/>
      <c r="H1047" s="534"/>
      <c r="I1047" s="534"/>
      <c r="J1047" s="535"/>
      <c r="K1047" s="534"/>
      <c r="L1047" s="534"/>
      <c r="M1047" s="534"/>
      <c r="N1047" s="534"/>
      <c r="O1047" s="534"/>
      <c r="P1047" s="535"/>
      <c r="Q1047" s="534"/>
    </row>
    <row r="1048" spans="3:17" s="849" customFormat="1" ht="15">
      <c r="C1048" s="712"/>
      <c r="D1048" s="713"/>
      <c r="E1048" s="532"/>
      <c r="F1048" s="532"/>
      <c r="G1048" s="533"/>
      <c r="H1048" s="534"/>
      <c r="I1048" s="534"/>
      <c r="J1048" s="535"/>
      <c r="K1048" s="534"/>
      <c r="L1048" s="534"/>
      <c r="M1048" s="534"/>
      <c r="N1048" s="534"/>
      <c r="O1048" s="534"/>
      <c r="P1048" s="535"/>
      <c r="Q1048" s="534"/>
    </row>
    <row r="1049" spans="3:17" s="849" customFormat="1" ht="15">
      <c r="C1049" s="712"/>
      <c r="D1049" s="713"/>
      <c r="E1049" s="532"/>
      <c r="F1049" s="532"/>
      <c r="G1049" s="533"/>
      <c r="H1049" s="534"/>
      <c r="I1049" s="534"/>
      <c r="J1049" s="535"/>
      <c r="K1049" s="534"/>
      <c r="L1049" s="534"/>
      <c r="M1049" s="534"/>
      <c r="N1049" s="534"/>
      <c r="O1049" s="534"/>
      <c r="P1049" s="535"/>
      <c r="Q1049" s="534"/>
    </row>
    <row r="1050" spans="3:17" s="849" customFormat="1" ht="15">
      <c r="C1050" s="712"/>
      <c r="D1050" s="713"/>
      <c r="E1050" s="532"/>
      <c r="F1050" s="532"/>
      <c r="G1050" s="533"/>
      <c r="H1050" s="534"/>
      <c r="I1050" s="534"/>
      <c r="J1050" s="535"/>
      <c r="K1050" s="534"/>
      <c r="L1050" s="534"/>
      <c r="M1050" s="534"/>
      <c r="N1050" s="534"/>
      <c r="O1050" s="534"/>
      <c r="P1050" s="535"/>
      <c r="Q1050" s="534"/>
    </row>
    <row r="1051" spans="3:17" s="849" customFormat="1" ht="15">
      <c r="C1051" s="712"/>
      <c r="D1051" s="713"/>
      <c r="E1051" s="532"/>
      <c r="F1051" s="532"/>
      <c r="G1051" s="533"/>
      <c r="H1051" s="534"/>
      <c r="I1051" s="534"/>
      <c r="J1051" s="535"/>
      <c r="K1051" s="534"/>
      <c r="L1051" s="534"/>
      <c r="M1051" s="534"/>
      <c r="N1051" s="534"/>
      <c r="O1051" s="534"/>
      <c r="P1051" s="535"/>
      <c r="Q1051" s="534"/>
    </row>
    <row r="1052" spans="3:17" s="849" customFormat="1" ht="15">
      <c r="C1052" s="712"/>
      <c r="D1052" s="713"/>
      <c r="E1052" s="532"/>
      <c r="F1052" s="532"/>
      <c r="G1052" s="533"/>
      <c r="H1052" s="534"/>
      <c r="I1052" s="534"/>
      <c r="J1052" s="535"/>
      <c r="K1052" s="534"/>
      <c r="L1052" s="534"/>
      <c r="M1052" s="534"/>
      <c r="N1052" s="534"/>
      <c r="O1052" s="534"/>
      <c r="P1052" s="535"/>
      <c r="Q1052" s="534"/>
    </row>
    <row r="1053" spans="3:17" s="849" customFormat="1" ht="15">
      <c r="C1053" s="712"/>
      <c r="D1053" s="713"/>
      <c r="E1053" s="532"/>
      <c r="F1053" s="532"/>
      <c r="G1053" s="533"/>
      <c r="H1053" s="534"/>
      <c r="I1053" s="534"/>
      <c r="J1053" s="535"/>
      <c r="K1053" s="534"/>
      <c r="L1053" s="534"/>
      <c r="M1053" s="534"/>
      <c r="N1053" s="534"/>
      <c r="O1053" s="534"/>
      <c r="P1053" s="535"/>
      <c r="Q1053" s="534"/>
    </row>
    <row r="1054" spans="3:17" s="849" customFormat="1" ht="15">
      <c r="C1054" s="712"/>
      <c r="D1054" s="713"/>
      <c r="E1054" s="532"/>
      <c r="F1054" s="532"/>
      <c r="G1054" s="533"/>
      <c r="H1054" s="534"/>
      <c r="I1054" s="534"/>
      <c r="J1054" s="535"/>
      <c r="K1054" s="534"/>
      <c r="L1054" s="534"/>
      <c r="M1054" s="534"/>
      <c r="N1054" s="534"/>
      <c r="O1054" s="534"/>
      <c r="P1054" s="535"/>
      <c r="Q1054" s="534"/>
    </row>
    <row r="1055" spans="3:17" s="849" customFormat="1" ht="15">
      <c r="C1055" s="712"/>
      <c r="D1055" s="713"/>
      <c r="E1055" s="532"/>
      <c r="F1055" s="532"/>
      <c r="G1055" s="533"/>
      <c r="H1055" s="534"/>
      <c r="I1055" s="534"/>
      <c r="J1055" s="535"/>
      <c r="K1055" s="534"/>
      <c r="L1055" s="534"/>
      <c r="M1055" s="534"/>
      <c r="N1055" s="534"/>
      <c r="O1055" s="534"/>
      <c r="P1055" s="535"/>
      <c r="Q1055" s="534"/>
    </row>
    <row r="1056" spans="3:17" s="849" customFormat="1" ht="15">
      <c r="C1056" s="712"/>
      <c r="D1056" s="713"/>
      <c r="E1056" s="532"/>
      <c r="F1056" s="532"/>
      <c r="G1056" s="533"/>
      <c r="H1056" s="534"/>
      <c r="I1056" s="534"/>
      <c r="J1056" s="535"/>
      <c r="K1056" s="534"/>
      <c r="L1056" s="534"/>
      <c r="M1056" s="534"/>
      <c r="N1056" s="534"/>
      <c r="O1056" s="534"/>
      <c r="P1056" s="535"/>
      <c r="Q1056" s="534"/>
    </row>
    <row r="1057" spans="3:17" s="849" customFormat="1" ht="15">
      <c r="C1057" s="712"/>
      <c r="D1057" s="713"/>
      <c r="E1057" s="532"/>
      <c r="F1057" s="532"/>
      <c r="G1057" s="533"/>
      <c r="H1057" s="534"/>
      <c r="I1057" s="534"/>
      <c r="J1057" s="535"/>
      <c r="K1057" s="534"/>
      <c r="L1057" s="534"/>
      <c r="M1057" s="534"/>
      <c r="N1057" s="534"/>
      <c r="O1057" s="534"/>
      <c r="P1057" s="535"/>
      <c r="Q1057" s="534"/>
    </row>
    <row r="1058" spans="3:17" s="849" customFormat="1" ht="15">
      <c r="C1058" s="712"/>
      <c r="D1058" s="713"/>
      <c r="E1058" s="532"/>
      <c r="F1058" s="532"/>
      <c r="G1058" s="533"/>
      <c r="H1058" s="534"/>
      <c r="I1058" s="534"/>
      <c r="J1058" s="535"/>
      <c r="K1058" s="534"/>
      <c r="L1058" s="534"/>
      <c r="M1058" s="534"/>
      <c r="N1058" s="534"/>
      <c r="O1058" s="534"/>
      <c r="P1058" s="535"/>
      <c r="Q1058" s="534"/>
    </row>
    <row r="1059" spans="3:17" s="849" customFormat="1" ht="15">
      <c r="C1059" s="712"/>
      <c r="D1059" s="713"/>
      <c r="E1059" s="532"/>
      <c r="F1059" s="532"/>
      <c r="G1059" s="533"/>
      <c r="H1059" s="534"/>
      <c r="I1059" s="534"/>
      <c r="J1059" s="535"/>
      <c r="K1059" s="534"/>
      <c r="L1059" s="534"/>
      <c r="M1059" s="534"/>
      <c r="N1059" s="534"/>
      <c r="O1059" s="534"/>
      <c r="P1059" s="535"/>
      <c r="Q1059" s="534"/>
    </row>
    <row r="1060" spans="3:17" s="849" customFormat="1" ht="15">
      <c r="C1060" s="712"/>
      <c r="D1060" s="713"/>
      <c r="E1060" s="532"/>
      <c r="F1060" s="532"/>
      <c r="G1060" s="533"/>
      <c r="H1060" s="534"/>
      <c r="I1060" s="534"/>
      <c r="J1060" s="535"/>
      <c r="K1060" s="534"/>
      <c r="L1060" s="534"/>
      <c r="M1060" s="534"/>
      <c r="N1060" s="534"/>
      <c r="O1060" s="534"/>
      <c r="P1060" s="535"/>
      <c r="Q1060" s="534"/>
    </row>
    <row r="1061" spans="3:17" s="849" customFormat="1" ht="15">
      <c r="C1061" s="712"/>
      <c r="D1061" s="713"/>
      <c r="E1061" s="532"/>
      <c r="F1061" s="532"/>
      <c r="G1061" s="533"/>
      <c r="H1061" s="534"/>
      <c r="I1061" s="534"/>
      <c r="J1061" s="535"/>
      <c r="K1061" s="534"/>
      <c r="L1061" s="534"/>
      <c r="M1061" s="534"/>
      <c r="N1061" s="534"/>
      <c r="O1061" s="534"/>
      <c r="P1061" s="535"/>
      <c r="Q1061" s="534"/>
    </row>
    <row r="1062" spans="3:17" s="849" customFormat="1" ht="15">
      <c r="C1062" s="712"/>
      <c r="D1062" s="713"/>
      <c r="E1062" s="532"/>
      <c r="F1062" s="532"/>
      <c r="G1062" s="533"/>
      <c r="H1062" s="534"/>
      <c r="I1062" s="534"/>
      <c r="J1062" s="535"/>
      <c r="K1062" s="534"/>
      <c r="L1062" s="534"/>
      <c r="M1062" s="534"/>
      <c r="N1062" s="534"/>
      <c r="O1062" s="534"/>
      <c r="P1062" s="535"/>
      <c r="Q1062" s="534"/>
    </row>
    <row r="1063" spans="3:17" s="849" customFormat="1" ht="15">
      <c r="C1063" s="712"/>
      <c r="D1063" s="713"/>
      <c r="E1063" s="532"/>
      <c r="F1063" s="532"/>
      <c r="G1063" s="533"/>
      <c r="H1063" s="534"/>
      <c r="I1063" s="534"/>
      <c r="J1063" s="535"/>
      <c r="K1063" s="534"/>
      <c r="L1063" s="534"/>
      <c r="M1063" s="534"/>
      <c r="N1063" s="534"/>
      <c r="O1063" s="534"/>
      <c r="P1063" s="535"/>
      <c r="Q1063" s="534"/>
    </row>
    <row r="1064" spans="3:17" s="849" customFormat="1" ht="15">
      <c r="C1064" s="712"/>
      <c r="D1064" s="713"/>
      <c r="E1064" s="532"/>
      <c r="F1064" s="532"/>
      <c r="G1064" s="533"/>
      <c r="H1064" s="534"/>
      <c r="I1064" s="534"/>
      <c r="J1064" s="535"/>
      <c r="K1064" s="534"/>
      <c r="L1064" s="534"/>
      <c r="M1064" s="534"/>
      <c r="N1064" s="534"/>
      <c r="O1064" s="534"/>
      <c r="P1064" s="535"/>
      <c r="Q1064" s="534"/>
    </row>
    <row r="1065" spans="3:17" s="849" customFormat="1" ht="15">
      <c r="C1065" s="712"/>
      <c r="D1065" s="713"/>
      <c r="E1065" s="532"/>
      <c r="F1065" s="532"/>
      <c r="G1065" s="533"/>
      <c r="H1065" s="534"/>
      <c r="I1065" s="534"/>
      <c r="J1065" s="535"/>
      <c r="K1065" s="534"/>
      <c r="L1065" s="534"/>
      <c r="M1065" s="534"/>
      <c r="N1065" s="534"/>
      <c r="O1065" s="534"/>
      <c r="P1065" s="535"/>
      <c r="Q1065" s="534"/>
    </row>
    <row r="1066" spans="3:17" s="849" customFormat="1" ht="15">
      <c r="C1066" s="712"/>
      <c r="D1066" s="713"/>
      <c r="E1066" s="532"/>
      <c r="F1066" s="532"/>
      <c r="G1066" s="533"/>
      <c r="H1066" s="534"/>
      <c r="I1066" s="534"/>
      <c r="J1066" s="535"/>
      <c r="K1066" s="534"/>
      <c r="L1066" s="534"/>
      <c r="M1066" s="534"/>
      <c r="N1066" s="534"/>
      <c r="O1066" s="534"/>
      <c r="P1066" s="535"/>
      <c r="Q1066" s="534"/>
    </row>
    <row r="1067" spans="3:17" s="849" customFormat="1" ht="15">
      <c r="C1067" s="712"/>
      <c r="D1067" s="713"/>
      <c r="E1067" s="532"/>
      <c r="F1067" s="532"/>
      <c r="G1067" s="533"/>
      <c r="H1067" s="534"/>
      <c r="I1067" s="534"/>
      <c r="J1067" s="535"/>
      <c r="K1067" s="534"/>
      <c r="L1067" s="534"/>
      <c r="M1067" s="534"/>
      <c r="N1067" s="534"/>
      <c r="O1067" s="534"/>
      <c r="P1067" s="535"/>
      <c r="Q1067" s="534"/>
    </row>
    <row r="1068" spans="3:17" s="849" customFormat="1" ht="15">
      <c r="C1068" s="712"/>
      <c r="D1068" s="713"/>
      <c r="E1068" s="532"/>
      <c r="F1068" s="532"/>
      <c r="G1068" s="533"/>
      <c r="H1068" s="534"/>
      <c r="I1068" s="534"/>
      <c r="J1068" s="535"/>
      <c r="K1068" s="534"/>
      <c r="L1068" s="534"/>
      <c r="M1068" s="534"/>
      <c r="N1068" s="534"/>
      <c r="O1068" s="534"/>
      <c r="P1068" s="535"/>
      <c r="Q1068" s="534"/>
    </row>
    <row r="1069" spans="3:17" s="849" customFormat="1" ht="15">
      <c r="C1069" s="712"/>
      <c r="D1069" s="713"/>
      <c r="E1069" s="532"/>
      <c r="F1069" s="532"/>
      <c r="G1069" s="533"/>
      <c r="H1069" s="534"/>
      <c r="I1069" s="534"/>
      <c r="J1069" s="535"/>
      <c r="K1069" s="534"/>
      <c r="L1069" s="534"/>
      <c r="M1069" s="534"/>
      <c r="N1069" s="534"/>
      <c r="O1069" s="534"/>
      <c r="P1069" s="535"/>
      <c r="Q1069" s="534"/>
    </row>
    <row r="1070" spans="3:17" s="849" customFormat="1" ht="15">
      <c r="C1070" s="712"/>
      <c r="D1070" s="713"/>
      <c r="E1070" s="532"/>
      <c r="F1070" s="532"/>
      <c r="G1070" s="533"/>
      <c r="H1070" s="534"/>
      <c r="I1070" s="534"/>
      <c r="J1070" s="535"/>
      <c r="K1070" s="534"/>
      <c r="L1070" s="534"/>
      <c r="M1070" s="534"/>
      <c r="N1070" s="534"/>
      <c r="O1070" s="534"/>
      <c r="P1070" s="535"/>
      <c r="Q1070" s="534"/>
    </row>
    <row r="1071" spans="3:17" s="849" customFormat="1" ht="15">
      <c r="C1071" s="712"/>
      <c r="D1071" s="713"/>
      <c r="E1071" s="532"/>
      <c r="F1071" s="532"/>
      <c r="G1071" s="533"/>
      <c r="H1071" s="534"/>
      <c r="I1071" s="534"/>
      <c r="J1071" s="535"/>
      <c r="K1071" s="534"/>
      <c r="L1071" s="534"/>
      <c r="M1071" s="534"/>
      <c r="N1071" s="534"/>
      <c r="O1071" s="534"/>
      <c r="P1071" s="535"/>
      <c r="Q1071" s="534"/>
    </row>
    <row r="1072" spans="3:17" s="849" customFormat="1" ht="15">
      <c r="C1072" s="712"/>
      <c r="D1072" s="713"/>
      <c r="E1072" s="532"/>
      <c r="F1072" s="532"/>
      <c r="G1072" s="533"/>
      <c r="H1072" s="534"/>
      <c r="I1072" s="534"/>
      <c r="J1072" s="535"/>
      <c r="K1072" s="534"/>
      <c r="L1072" s="534"/>
      <c r="M1072" s="534"/>
      <c r="N1072" s="534"/>
      <c r="O1072" s="534"/>
      <c r="P1072" s="535"/>
      <c r="Q1072" s="534"/>
    </row>
    <row r="1073" spans="3:17" s="849" customFormat="1" ht="15">
      <c r="C1073" s="712"/>
      <c r="D1073" s="713"/>
      <c r="E1073" s="532"/>
      <c r="F1073" s="532"/>
      <c r="G1073" s="533"/>
      <c r="H1073" s="534"/>
      <c r="I1073" s="534"/>
      <c r="J1073" s="535"/>
      <c r="K1073" s="534"/>
      <c r="L1073" s="534"/>
      <c r="M1073" s="534"/>
      <c r="N1073" s="534"/>
      <c r="O1073" s="534"/>
      <c r="P1073" s="535"/>
      <c r="Q1073" s="534"/>
    </row>
    <row r="1074" spans="3:17" s="849" customFormat="1" ht="15">
      <c r="C1074" s="712"/>
      <c r="D1074" s="713"/>
      <c r="E1074" s="532"/>
      <c r="F1074" s="532"/>
      <c r="G1074" s="533"/>
      <c r="H1074" s="534"/>
      <c r="I1074" s="534"/>
      <c r="J1074" s="535"/>
      <c r="K1074" s="534"/>
      <c r="L1074" s="534"/>
      <c r="M1074" s="534"/>
      <c r="N1074" s="534"/>
      <c r="O1074" s="534"/>
      <c r="P1074" s="535"/>
      <c r="Q1074" s="534"/>
    </row>
    <row r="1075" spans="3:17" s="849" customFormat="1" ht="15">
      <c r="C1075" s="712"/>
      <c r="D1075" s="713"/>
      <c r="E1075" s="532"/>
      <c r="F1075" s="532"/>
      <c r="G1075" s="533"/>
      <c r="H1075" s="534"/>
      <c r="I1075" s="534"/>
      <c r="J1075" s="535"/>
      <c r="K1075" s="534"/>
      <c r="L1075" s="534"/>
      <c r="M1075" s="534"/>
      <c r="N1075" s="534"/>
      <c r="O1075" s="534"/>
      <c r="P1075" s="535"/>
      <c r="Q1075" s="534"/>
    </row>
    <row r="1076" spans="3:17" s="849" customFormat="1" ht="15">
      <c r="C1076" s="712"/>
      <c r="D1076" s="713"/>
      <c r="E1076" s="532"/>
      <c r="F1076" s="532"/>
      <c r="G1076" s="533"/>
      <c r="H1076" s="534"/>
      <c r="I1076" s="534"/>
      <c r="J1076" s="535"/>
      <c r="K1076" s="534"/>
      <c r="L1076" s="534"/>
      <c r="M1076" s="534"/>
      <c r="N1076" s="534"/>
      <c r="O1076" s="534"/>
      <c r="P1076" s="535"/>
      <c r="Q1076" s="534"/>
    </row>
    <row r="1077" spans="3:17" s="849" customFormat="1" ht="15">
      <c r="C1077" s="712"/>
      <c r="D1077" s="713"/>
      <c r="E1077" s="532"/>
      <c r="F1077" s="532"/>
      <c r="G1077" s="533"/>
      <c r="H1077" s="534"/>
      <c r="I1077" s="534"/>
      <c r="J1077" s="535"/>
      <c r="K1077" s="534"/>
      <c r="L1077" s="534"/>
      <c r="M1077" s="534"/>
      <c r="N1077" s="534"/>
      <c r="O1077" s="534"/>
      <c r="P1077" s="535"/>
      <c r="Q1077" s="534"/>
    </row>
    <row r="1078" spans="3:17" s="849" customFormat="1" ht="15">
      <c r="C1078" s="712"/>
      <c r="D1078" s="713"/>
      <c r="E1078" s="532"/>
      <c r="F1078" s="532"/>
      <c r="G1078" s="533"/>
      <c r="H1078" s="534"/>
      <c r="I1078" s="534"/>
      <c r="J1078" s="535"/>
      <c r="K1078" s="534"/>
      <c r="L1078" s="534"/>
      <c r="M1078" s="534"/>
      <c r="N1078" s="534"/>
      <c r="O1078" s="534"/>
      <c r="P1078" s="535"/>
      <c r="Q1078" s="534"/>
    </row>
    <row r="1079" spans="3:17" s="849" customFormat="1" ht="15">
      <c r="C1079" s="712"/>
      <c r="D1079" s="713"/>
      <c r="E1079" s="532"/>
      <c r="F1079" s="532"/>
      <c r="G1079" s="533"/>
      <c r="H1079" s="534"/>
      <c r="I1079" s="534"/>
      <c r="J1079" s="535"/>
      <c r="K1079" s="534"/>
      <c r="L1079" s="534"/>
      <c r="M1079" s="534"/>
      <c r="N1079" s="534"/>
      <c r="O1079" s="534"/>
      <c r="P1079" s="535"/>
      <c r="Q1079" s="534"/>
    </row>
    <row r="1080" spans="3:17" s="849" customFormat="1" ht="15">
      <c r="C1080" s="712"/>
      <c r="D1080" s="713"/>
      <c r="E1080" s="532"/>
      <c r="F1080" s="532"/>
      <c r="G1080" s="533"/>
      <c r="H1080" s="534"/>
      <c r="I1080" s="534"/>
      <c r="J1080" s="535"/>
      <c r="K1080" s="534"/>
      <c r="L1080" s="534"/>
      <c r="M1080" s="534"/>
      <c r="N1080" s="534"/>
      <c r="O1080" s="534"/>
      <c r="P1080" s="535"/>
      <c r="Q1080" s="534"/>
    </row>
    <row r="1081" spans="3:17" s="849" customFormat="1" ht="15">
      <c r="C1081" s="712"/>
      <c r="D1081" s="713"/>
      <c r="E1081" s="532"/>
      <c r="F1081" s="532"/>
      <c r="G1081" s="533"/>
      <c r="H1081" s="534"/>
      <c r="I1081" s="534"/>
      <c r="J1081" s="535"/>
      <c r="K1081" s="534"/>
      <c r="L1081" s="534"/>
      <c r="M1081" s="534"/>
      <c r="N1081" s="534"/>
      <c r="O1081" s="534"/>
      <c r="P1081" s="535"/>
      <c r="Q1081" s="534"/>
    </row>
    <row r="1082" spans="3:17" s="849" customFormat="1" ht="15">
      <c r="C1082" s="712"/>
      <c r="D1082" s="713"/>
      <c r="E1082" s="532"/>
      <c r="F1082" s="532"/>
      <c r="G1082" s="533"/>
      <c r="H1082" s="534"/>
      <c r="I1082" s="534"/>
      <c r="J1082" s="535"/>
      <c r="K1082" s="534"/>
      <c r="L1082" s="534"/>
      <c r="M1082" s="534"/>
      <c r="N1082" s="534"/>
      <c r="O1082" s="534"/>
      <c r="P1082" s="535"/>
      <c r="Q1082" s="534"/>
    </row>
    <row r="1083" spans="3:17" s="849" customFormat="1" ht="15">
      <c r="C1083" s="712"/>
      <c r="D1083" s="713"/>
      <c r="E1083" s="532"/>
      <c r="F1083" s="532"/>
      <c r="G1083" s="533"/>
      <c r="H1083" s="534"/>
      <c r="I1083" s="534"/>
      <c r="J1083" s="535"/>
      <c r="K1083" s="534"/>
      <c r="L1083" s="534"/>
      <c r="M1083" s="534"/>
      <c r="N1083" s="534"/>
      <c r="O1083" s="534"/>
      <c r="P1083" s="535"/>
      <c r="Q1083" s="534"/>
    </row>
    <row r="1084" spans="3:17" s="849" customFormat="1" ht="15">
      <c r="C1084" s="712"/>
      <c r="D1084" s="713"/>
      <c r="E1084" s="532"/>
      <c r="F1084" s="532"/>
      <c r="G1084" s="533"/>
      <c r="H1084" s="534"/>
      <c r="I1084" s="534"/>
      <c r="J1084" s="535"/>
      <c r="K1084" s="534"/>
      <c r="L1084" s="534"/>
      <c r="M1084" s="534"/>
      <c r="N1084" s="534"/>
      <c r="O1084" s="534"/>
      <c r="P1084" s="535"/>
      <c r="Q1084" s="534"/>
    </row>
    <row r="1085" spans="3:17" s="849" customFormat="1" ht="15">
      <c r="C1085" s="712"/>
      <c r="D1085" s="713"/>
      <c r="E1085" s="532"/>
      <c r="F1085" s="532"/>
      <c r="G1085" s="533"/>
      <c r="H1085" s="534"/>
      <c r="I1085" s="534"/>
      <c r="J1085" s="535"/>
      <c r="K1085" s="534"/>
      <c r="L1085" s="534"/>
      <c r="M1085" s="534"/>
      <c r="N1085" s="534"/>
      <c r="O1085" s="534"/>
      <c r="P1085" s="535"/>
      <c r="Q1085" s="534"/>
    </row>
    <row r="1086" spans="3:17" s="849" customFormat="1" ht="15">
      <c r="C1086" s="712"/>
      <c r="D1086" s="713"/>
      <c r="E1086" s="532"/>
      <c r="F1086" s="532"/>
      <c r="G1086" s="533"/>
      <c r="H1086" s="534"/>
      <c r="I1086" s="534"/>
      <c r="J1086" s="535"/>
      <c r="K1086" s="534"/>
      <c r="L1086" s="534"/>
      <c r="M1086" s="534"/>
      <c r="N1086" s="534"/>
      <c r="O1086" s="534"/>
      <c r="P1086" s="535"/>
      <c r="Q1086" s="534"/>
    </row>
    <row r="1087" spans="3:17" s="849" customFormat="1" ht="15">
      <c r="C1087" s="712"/>
      <c r="D1087" s="713"/>
      <c r="E1087" s="532"/>
      <c r="F1087" s="532"/>
      <c r="G1087" s="533"/>
      <c r="H1087" s="534"/>
      <c r="I1087" s="534"/>
      <c r="J1087" s="535"/>
      <c r="K1087" s="534"/>
      <c r="L1087" s="534"/>
      <c r="M1087" s="534"/>
      <c r="N1087" s="534"/>
      <c r="O1087" s="534"/>
      <c r="P1087" s="535"/>
      <c r="Q1087" s="534"/>
    </row>
    <row r="1088" spans="3:17" s="849" customFormat="1" ht="15">
      <c r="C1088" s="712"/>
      <c r="D1088" s="713"/>
      <c r="E1088" s="532"/>
      <c r="F1088" s="532"/>
      <c r="G1088" s="533"/>
      <c r="H1088" s="534"/>
      <c r="I1088" s="534"/>
      <c r="J1088" s="535"/>
      <c r="K1088" s="534"/>
      <c r="L1088" s="534"/>
      <c r="M1088" s="534"/>
      <c r="N1088" s="534"/>
      <c r="O1088" s="534"/>
      <c r="P1088" s="535"/>
      <c r="Q1088" s="534"/>
    </row>
    <row r="1089" spans="3:17" s="849" customFormat="1" ht="15">
      <c r="C1089" s="712"/>
      <c r="D1089" s="713"/>
      <c r="E1089" s="532"/>
      <c r="F1089" s="532"/>
      <c r="G1089" s="533"/>
      <c r="H1089" s="534"/>
      <c r="I1089" s="534"/>
      <c r="J1089" s="535"/>
      <c r="K1089" s="534"/>
      <c r="L1089" s="534"/>
      <c r="M1089" s="534"/>
      <c r="N1089" s="534"/>
      <c r="O1089" s="534"/>
      <c r="P1089" s="535"/>
      <c r="Q1089" s="534"/>
    </row>
    <row r="1090" spans="3:17" s="849" customFormat="1" ht="15">
      <c r="C1090" s="712"/>
      <c r="D1090" s="713"/>
      <c r="E1090" s="532"/>
      <c r="F1090" s="532"/>
      <c r="G1090" s="533"/>
      <c r="H1090" s="534"/>
      <c r="I1090" s="534"/>
      <c r="J1090" s="535"/>
      <c r="K1090" s="534"/>
      <c r="L1090" s="534"/>
      <c r="M1090" s="534"/>
      <c r="N1090" s="534"/>
      <c r="O1090" s="534"/>
      <c r="P1090" s="535"/>
      <c r="Q1090" s="534"/>
    </row>
    <row r="1091" spans="3:17" s="849" customFormat="1" ht="15">
      <c r="C1091" s="712"/>
      <c r="D1091" s="713"/>
      <c r="E1091" s="532"/>
      <c r="F1091" s="532"/>
      <c r="G1091" s="533"/>
      <c r="H1091" s="534"/>
      <c r="I1091" s="534"/>
      <c r="J1091" s="535"/>
      <c r="K1091" s="534"/>
      <c r="L1091" s="534"/>
      <c r="M1091" s="534"/>
      <c r="N1091" s="534"/>
      <c r="O1091" s="534"/>
      <c r="P1091" s="535"/>
      <c r="Q1091" s="534"/>
    </row>
    <row r="1092" spans="3:17" s="849" customFormat="1" ht="15">
      <c r="C1092" s="712"/>
      <c r="D1092" s="713"/>
      <c r="E1092" s="532"/>
      <c r="F1092" s="532"/>
      <c r="G1092" s="533"/>
      <c r="H1092" s="534"/>
      <c r="I1092" s="534"/>
      <c r="J1092" s="535"/>
      <c r="K1092" s="534"/>
      <c r="L1092" s="534"/>
      <c r="M1092" s="534"/>
      <c r="N1092" s="534"/>
      <c r="O1092" s="534"/>
      <c r="P1092" s="535"/>
      <c r="Q1092" s="534"/>
    </row>
    <row r="1093" spans="3:17" s="849" customFormat="1" ht="15">
      <c r="C1093" s="712"/>
      <c r="D1093" s="713"/>
      <c r="E1093" s="532"/>
      <c r="F1093" s="532"/>
      <c r="G1093" s="533"/>
      <c r="H1093" s="534"/>
      <c r="I1093" s="534"/>
      <c r="J1093" s="535"/>
      <c r="K1093" s="534"/>
      <c r="L1093" s="534"/>
      <c r="M1093" s="534"/>
      <c r="N1093" s="534"/>
      <c r="O1093" s="534"/>
      <c r="P1093" s="535"/>
      <c r="Q1093" s="534"/>
    </row>
    <row r="1094" spans="3:17" s="849" customFormat="1" ht="15">
      <c r="C1094" s="712"/>
      <c r="D1094" s="713"/>
      <c r="E1094" s="532"/>
      <c r="F1094" s="532"/>
      <c r="G1094" s="533"/>
      <c r="H1094" s="534"/>
      <c r="I1094" s="534"/>
      <c r="J1094" s="535"/>
      <c r="K1094" s="534"/>
      <c r="L1094" s="534"/>
      <c r="M1094" s="534"/>
      <c r="N1094" s="534"/>
      <c r="O1094" s="534"/>
      <c r="P1094" s="535"/>
      <c r="Q1094" s="534"/>
    </row>
    <row r="1095" spans="3:17" s="849" customFormat="1" ht="15">
      <c r="C1095" s="712"/>
      <c r="D1095" s="713"/>
      <c r="E1095" s="532"/>
      <c r="F1095" s="532"/>
      <c r="G1095" s="533"/>
      <c r="H1095" s="534"/>
      <c r="I1095" s="534"/>
      <c r="J1095" s="535"/>
      <c r="K1095" s="534"/>
      <c r="L1095" s="534"/>
      <c r="M1095" s="534"/>
      <c r="N1095" s="534"/>
      <c r="O1095" s="534"/>
      <c r="P1095" s="535"/>
      <c r="Q1095" s="534"/>
    </row>
    <row r="1096" spans="3:17" s="849" customFormat="1" ht="15">
      <c r="C1096" s="712"/>
      <c r="D1096" s="713"/>
      <c r="E1096" s="532"/>
      <c r="F1096" s="532"/>
      <c r="G1096" s="533"/>
      <c r="H1096" s="534"/>
      <c r="I1096" s="534"/>
      <c r="J1096" s="535"/>
      <c r="K1096" s="534"/>
      <c r="L1096" s="534"/>
      <c r="M1096" s="534"/>
      <c r="N1096" s="534"/>
      <c r="O1096" s="534"/>
      <c r="P1096" s="535"/>
      <c r="Q1096" s="534"/>
    </row>
    <row r="1097" spans="3:17" s="849" customFormat="1" ht="15">
      <c r="C1097" s="712"/>
      <c r="D1097" s="713"/>
      <c r="E1097" s="532"/>
      <c r="F1097" s="532"/>
      <c r="G1097" s="533"/>
      <c r="H1097" s="534"/>
      <c r="I1097" s="534"/>
      <c r="J1097" s="535"/>
      <c r="K1097" s="534"/>
      <c r="L1097" s="534"/>
      <c r="M1097" s="534"/>
      <c r="N1097" s="534"/>
      <c r="O1097" s="534"/>
      <c r="P1097" s="535"/>
      <c r="Q1097" s="534"/>
    </row>
    <row r="1098" spans="3:17" s="849" customFormat="1" ht="15">
      <c r="C1098" s="712"/>
      <c r="D1098" s="713"/>
      <c r="E1098" s="532"/>
      <c r="F1098" s="532"/>
      <c r="G1098" s="533"/>
      <c r="H1098" s="534"/>
      <c r="I1098" s="534"/>
      <c r="J1098" s="535"/>
      <c r="K1098" s="534"/>
      <c r="L1098" s="534"/>
      <c r="M1098" s="534"/>
      <c r="N1098" s="534"/>
      <c r="O1098" s="534"/>
      <c r="P1098" s="535"/>
      <c r="Q1098" s="534"/>
    </row>
    <row r="1099" spans="3:17" s="849" customFormat="1" ht="15">
      <c r="C1099" s="712"/>
      <c r="D1099" s="713"/>
      <c r="E1099" s="532"/>
      <c r="F1099" s="532"/>
      <c r="G1099" s="533"/>
      <c r="H1099" s="534"/>
      <c r="I1099" s="534"/>
      <c r="J1099" s="535"/>
      <c r="K1099" s="534"/>
      <c r="L1099" s="534"/>
      <c r="M1099" s="534"/>
      <c r="N1099" s="534"/>
      <c r="O1099" s="534"/>
      <c r="P1099" s="535"/>
      <c r="Q1099" s="534"/>
    </row>
    <row r="1100" spans="3:17" s="849" customFormat="1" ht="15">
      <c r="C1100" s="712"/>
      <c r="D1100" s="713"/>
      <c r="E1100" s="532"/>
      <c r="F1100" s="532"/>
      <c r="G1100" s="533"/>
      <c r="H1100" s="534"/>
      <c r="I1100" s="534"/>
      <c r="J1100" s="535"/>
      <c r="K1100" s="534"/>
      <c r="L1100" s="534"/>
      <c r="M1100" s="534"/>
      <c r="N1100" s="534"/>
      <c r="O1100" s="534"/>
      <c r="P1100" s="535"/>
      <c r="Q1100" s="534"/>
    </row>
    <row r="1101" spans="3:17" s="849" customFormat="1" ht="15">
      <c r="C1101" s="712"/>
      <c r="D1101" s="713"/>
      <c r="E1101" s="532"/>
      <c r="F1101" s="532"/>
      <c r="G1101" s="533"/>
      <c r="H1101" s="534"/>
      <c r="I1101" s="534"/>
      <c r="J1101" s="535"/>
      <c r="K1101" s="534"/>
      <c r="L1101" s="534"/>
      <c r="M1101" s="534"/>
      <c r="N1101" s="534"/>
      <c r="O1101" s="534"/>
      <c r="P1101" s="535"/>
      <c r="Q1101" s="534"/>
    </row>
    <row r="1102" spans="3:17" s="849" customFormat="1" ht="15">
      <c r="C1102" s="712"/>
      <c r="D1102" s="713"/>
      <c r="E1102" s="532"/>
      <c r="F1102" s="532"/>
      <c r="G1102" s="533"/>
      <c r="H1102" s="534"/>
      <c r="I1102" s="534"/>
      <c r="J1102" s="535"/>
      <c r="K1102" s="534"/>
      <c r="L1102" s="534"/>
      <c r="M1102" s="534"/>
      <c r="N1102" s="534"/>
      <c r="O1102" s="534"/>
      <c r="P1102" s="535"/>
      <c r="Q1102" s="534"/>
    </row>
    <row r="1103" spans="3:17" s="849" customFormat="1" ht="15">
      <c r="C1103" s="712"/>
      <c r="D1103" s="713"/>
      <c r="E1103" s="532"/>
      <c r="F1103" s="532"/>
      <c r="G1103" s="533"/>
      <c r="H1103" s="534"/>
      <c r="I1103" s="534"/>
      <c r="J1103" s="535"/>
      <c r="K1103" s="534"/>
      <c r="L1103" s="534"/>
      <c r="M1103" s="534"/>
      <c r="N1103" s="534"/>
      <c r="O1103" s="534"/>
      <c r="P1103" s="535"/>
      <c r="Q1103" s="534"/>
    </row>
    <row r="1104" spans="3:17" s="849" customFormat="1" ht="15">
      <c r="C1104" s="712"/>
      <c r="D1104" s="713"/>
      <c r="E1104" s="532"/>
      <c r="F1104" s="532"/>
      <c r="G1104" s="533"/>
      <c r="H1104" s="534"/>
      <c r="I1104" s="534"/>
      <c r="J1104" s="535"/>
      <c r="K1104" s="534"/>
      <c r="L1104" s="534"/>
      <c r="M1104" s="534"/>
      <c r="N1104" s="534"/>
      <c r="O1104" s="534"/>
      <c r="P1104" s="535"/>
      <c r="Q1104" s="534"/>
    </row>
    <row r="1105" spans="3:17" s="849" customFormat="1" ht="15">
      <c r="C1105" s="712"/>
      <c r="D1105" s="713"/>
      <c r="E1105" s="532"/>
      <c r="F1105" s="532"/>
      <c r="G1105" s="533"/>
      <c r="H1105" s="534"/>
      <c r="I1105" s="534"/>
      <c r="J1105" s="535"/>
      <c r="K1105" s="534"/>
      <c r="L1105" s="534"/>
      <c r="M1105" s="534"/>
      <c r="N1105" s="534"/>
      <c r="O1105" s="534"/>
      <c r="P1105" s="535"/>
      <c r="Q1105" s="534"/>
    </row>
    <row r="1106" spans="3:17" s="849" customFormat="1" ht="15">
      <c r="C1106" s="712"/>
      <c r="D1106" s="713"/>
      <c r="E1106" s="532"/>
      <c r="F1106" s="532"/>
      <c r="G1106" s="533"/>
      <c r="H1106" s="534"/>
      <c r="I1106" s="534"/>
      <c r="J1106" s="535"/>
      <c r="K1106" s="534"/>
      <c r="L1106" s="534"/>
      <c r="M1106" s="534"/>
      <c r="N1106" s="534"/>
      <c r="O1106" s="534"/>
      <c r="P1106" s="535"/>
      <c r="Q1106" s="534"/>
    </row>
    <row r="1107" spans="3:17" s="849" customFormat="1" ht="15">
      <c r="C1107" s="712"/>
      <c r="D1107" s="713"/>
      <c r="E1107" s="532"/>
      <c r="F1107" s="532"/>
      <c r="G1107" s="533"/>
      <c r="H1107" s="534"/>
      <c r="I1107" s="534"/>
      <c r="J1107" s="535"/>
      <c r="K1107" s="534"/>
      <c r="L1107" s="534"/>
      <c r="M1107" s="534"/>
      <c r="N1107" s="534"/>
      <c r="O1107" s="534"/>
      <c r="P1107" s="535"/>
      <c r="Q1107" s="534"/>
    </row>
    <row r="1108" spans="3:17" s="849" customFormat="1" ht="15">
      <c r="C1108" s="712"/>
      <c r="D1108" s="713"/>
      <c r="E1108" s="532"/>
      <c r="F1108" s="532"/>
      <c r="G1108" s="533"/>
      <c r="H1108" s="534"/>
      <c r="I1108" s="534"/>
      <c r="J1108" s="535"/>
      <c r="K1108" s="534"/>
      <c r="L1108" s="534"/>
      <c r="M1108" s="534"/>
      <c r="N1108" s="534"/>
      <c r="O1108" s="534"/>
      <c r="P1108" s="535"/>
      <c r="Q1108" s="534"/>
    </row>
    <row r="1109" spans="3:17" s="849" customFormat="1" ht="15">
      <c r="C1109" s="712"/>
      <c r="D1109" s="713"/>
      <c r="E1109" s="532"/>
      <c r="F1109" s="532"/>
      <c r="G1109" s="533"/>
      <c r="H1109" s="534"/>
      <c r="I1109" s="534"/>
      <c r="J1109" s="535"/>
      <c r="K1109" s="534"/>
      <c r="L1109" s="534"/>
      <c r="M1109" s="534"/>
      <c r="N1109" s="534"/>
      <c r="O1109" s="534"/>
      <c r="P1109" s="535"/>
      <c r="Q1109" s="534"/>
    </row>
    <row r="1110" spans="3:17" s="849" customFormat="1" ht="15">
      <c r="C1110" s="712"/>
      <c r="D1110" s="713"/>
      <c r="E1110" s="532"/>
      <c r="F1110" s="532"/>
      <c r="G1110" s="533"/>
      <c r="H1110" s="534"/>
      <c r="I1110" s="534"/>
      <c r="J1110" s="535"/>
      <c r="K1110" s="534"/>
      <c r="L1110" s="534"/>
      <c r="M1110" s="534"/>
      <c r="N1110" s="534"/>
      <c r="O1110" s="534"/>
      <c r="P1110" s="535"/>
      <c r="Q1110" s="534"/>
    </row>
    <row r="1111" spans="3:17" s="849" customFormat="1" ht="15">
      <c r="C1111" s="712"/>
      <c r="D1111" s="713"/>
      <c r="E1111" s="532"/>
      <c r="F1111" s="532"/>
      <c r="G1111" s="533"/>
      <c r="H1111" s="534"/>
      <c r="I1111" s="534"/>
      <c r="J1111" s="535"/>
      <c r="K1111" s="534"/>
      <c r="L1111" s="534"/>
      <c r="M1111" s="534"/>
      <c r="N1111" s="534"/>
      <c r="O1111" s="534"/>
      <c r="P1111" s="535"/>
      <c r="Q1111" s="534"/>
    </row>
    <row r="1112" spans="3:17" s="849" customFormat="1" ht="15">
      <c r="C1112" s="712"/>
      <c r="D1112" s="713"/>
      <c r="E1112" s="532"/>
      <c r="F1112" s="532"/>
      <c r="G1112" s="533"/>
      <c r="H1112" s="534"/>
      <c r="I1112" s="534"/>
      <c r="J1112" s="535"/>
      <c r="K1112" s="534"/>
      <c r="L1112" s="534"/>
      <c r="M1112" s="534"/>
      <c r="N1112" s="534"/>
      <c r="O1112" s="534"/>
      <c r="P1112" s="535"/>
      <c r="Q1112" s="534"/>
    </row>
    <row r="1113" spans="3:17" s="849" customFormat="1" ht="15">
      <c r="C1113" s="712"/>
      <c r="D1113" s="713"/>
      <c r="E1113" s="532"/>
      <c r="F1113" s="532"/>
      <c r="G1113" s="533"/>
      <c r="H1113" s="534"/>
      <c r="I1113" s="534"/>
      <c r="J1113" s="535"/>
      <c r="K1113" s="534"/>
      <c r="L1113" s="534"/>
      <c r="M1113" s="534"/>
      <c r="N1113" s="534"/>
      <c r="O1113" s="534"/>
      <c r="P1113" s="535"/>
      <c r="Q1113" s="534"/>
    </row>
    <row r="1114" spans="3:17" s="849" customFormat="1" ht="15">
      <c r="C1114" s="712"/>
      <c r="D1114" s="713"/>
      <c r="E1114" s="532"/>
      <c r="F1114" s="532"/>
      <c r="G1114" s="533"/>
      <c r="H1114" s="534"/>
      <c r="I1114" s="534"/>
      <c r="J1114" s="535"/>
      <c r="K1114" s="534"/>
      <c r="L1114" s="534"/>
      <c r="M1114" s="534"/>
      <c r="N1114" s="534"/>
      <c r="O1114" s="534"/>
      <c r="P1114" s="535"/>
      <c r="Q1114" s="534"/>
    </row>
    <row r="1115" spans="3:17" s="849" customFormat="1" ht="15">
      <c r="C1115" s="712"/>
      <c r="D1115" s="713"/>
      <c r="E1115" s="532"/>
      <c r="F1115" s="532"/>
      <c r="G1115" s="533"/>
      <c r="H1115" s="534"/>
      <c r="I1115" s="534"/>
      <c r="J1115" s="535"/>
      <c r="K1115" s="534"/>
      <c r="L1115" s="534"/>
      <c r="M1115" s="534"/>
      <c r="N1115" s="534"/>
      <c r="O1115" s="534"/>
      <c r="P1115" s="535"/>
      <c r="Q1115" s="534"/>
    </row>
    <row r="1116" spans="3:17" s="849" customFormat="1" ht="15">
      <c r="C1116" s="712"/>
      <c r="D1116" s="713"/>
      <c r="E1116" s="532"/>
      <c r="F1116" s="532"/>
      <c r="G1116" s="533"/>
      <c r="H1116" s="534"/>
      <c r="I1116" s="534"/>
      <c r="J1116" s="535"/>
      <c r="K1116" s="534"/>
      <c r="L1116" s="534"/>
      <c r="M1116" s="534"/>
      <c r="N1116" s="534"/>
      <c r="O1116" s="534"/>
      <c r="P1116" s="535"/>
      <c r="Q1116" s="534"/>
    </row>
    <row r="1117" spans="3:17" s="849" customFormat="1" ht="15">
      <c r="C1117" s="712"/>
      <c r="D1117" s="713"/>
      <c r="E1117" s="532"/>
      <c r="F1117" s="532"/>
      <c r="G1117" s="533"/>
      <c r="H1117" s="534"/>
      <c r="I1117" s="534"/>
      <c r="J1117" s="535"/>
      <c r="K1117" s="534"/>
      <c r="L1117" s="534"/>
      <c r="M1117" s="534"/>
      <c r="N1117" s="534"/>
      <c r="O1117" s="534"/>
      <c r="P1117" s="535"/>
      <c r="Q1117" s="534"/>
    </row>
    <row r="1118" spans="3:17" s="849" customFormat="1" ht="15">
      <c r="C1118" s="712"/>
      <c r="D1118" s="713"/>
      <c r="E1118" s="532"/>
      <c r="F1118" s="532"/>
      <c r="G1118" s="533"/>
      <c r="H1118" s="534"/>
      <c r="I1118" s="534"/>
      <c r="J1118" s="535"/>
      <c r="K1118" s="534"/>
      <c r="L1118" s="534"/>
      <c r="M1118" s="534"/>
      <c r="N1118" s="534"/>
      <c r="O1118" s="534"/>
      <c r="P1118" s="535"/>
      <c r="Q1118" s="534"/>
    </row>
    <row r="1119" spans="3:17" s="849" customFormat="1" ht="15">
      <c r="C1119" s="712"/>
      <c r="D1119" s="713"/>
      <c r="E1119" s="532"/>
      <c r="F1119" s="532"/>
      <c r="G1119" s="533"/>
      <c r="H1119" s="534"/>
      <c r="I1119" s="534"/>
      <c r="J1119" s="535"/>
      <c r="K1119" s="534"/>
      <c r="L1119" s="534"/>
      <c r="M1119" s="534"/>
      <c r="N1119" s="534"/>
      <c r="O1119" s="534"/>
      <c r="P1119" s="535"/>
      <c r="Q1119" s="534"/>
    </row>
    <row r="1120" spans="3:17" s="849" customFormat="1" ht="15">
      <c r="C1120" s="712"/>
      <c r="D1120" s="713"/>
      <c r="E1120" s="532"/>
      <c r="F1120" s="532"/>
      <c r="G1120" s="533"/>
      <c r="H1120" s="534"/>
      <c r="I1120" s="534"/>
      <c r="J1120" s="535"/>
      <c r="K1120" s="534"/>
      <c r="L1120" s="534"/>
      <c r="M1120" s="534"/>
      <c r="N1120" s="534"/>
      <c r="O1120" s="534"/>
      <c r="P1120" s="535"/>
      <c r="Q1120" s="534"/>
    </row>
    <row r="1121" spans="3:17" s="849" customFormat="1" ht="15">
      <c r="C1121" s="712"/>
      <c r="D1121" s="713"/>
      <c r="E1121" s="532"/>
      <c r="F1121" s="532"/>
      <c r="G1121" s="533"/>
      <c r="H1121" s="534"/>
      <c r="I1121" s="534"/>
      <c r="J1121" s="535"/>
      <c r="K1121" s="534"/>
      <c r="L1121" s="534"/>
      <c r="M1121" s="534"/>
      <c r="N1121" s="534"/>
      <c r="O1121" s="534"/>
      <c r="P1121" s="535"/>
      <c r="Q1121" s="534"/>
    </row>
    <row r="1122" spans="3:17" s="849" customFormat="1" ht="15">
      <c r="C1122" s="712"/>
      <c r="D1122" s="713"/>
      <c r="E1122" s="532"/>
      <c r="F1122" s="532"/>
      <c r="G1122" s="533"/>
      <c r="H1122" s="534"/>
      <c r="I1122" s="534"/>
      <c r="J1122" s="535"/>
      <c r="K1122" s="534"/>
      <c r="L1122" s="534"/>
      <c r="M1122" s="534"/>
      <c r="N1122" s="534"/>
      <c r="O1122" s="534"/>
      <c r="P1122" s="535"/>
      <c r="Q1122" s="534"/>
    </row>
    <row r="1123" spans="3:17" s="849" customFormat="1" ht="15">
      <c r="C1123" s="712"/>
      <c r="D1123" s="713"/>
      <c r="E1123" s="532"/>
      <c r="F1123" s="532"/>
      <c r="G1123" s="533"/>
      <c r="H1123" s="534"/>
      <c r="I1123" s="534"/>
      <c r="J1123" s="535"/>
      <c r="K1123" s="534"/>
      <c r="L1123" s="534"/>
      <c r="M1123" s="534"/>
      <c r="N1123" s="534"/>
      <c r="O1123" s="534"/>
      <c r="P1123" s="535"/>
      <c r="Q1123" s="534"/>
    </row>
    <row r="1124" spans="3:17" s="849" customFormat="1" ht="15">
      <c r="C1124" s="712"/>
      <c r="D1124" s="713"/>
      <c r="E1124" s="532"/>
      <c r="F1124" s="532"/>
      <c r="G1124" s="533"/>
      <c r="H1124" s="534"/>
      <c r="I1124" s="534"/>
      <c r="J1124" s="535"/>
      <c r="K1124" s="534"/>
      <c r="L1124" s="534"/>
      <c r="M1124" s="534"/>
      <c r="N1124" s="534"/>
      <c r="O1124" s="534"/>
      <c r="P1124" s="535"/>
      <c r="Q1124" s="534"/>
    </row>
    <row r="1125" spans="3:17" s="849" customFormat="1" ht="15">
      <c r="C1125" s="712"/>
      <c r="D1125" s="713"/>
      <c r="E1125" s="532"/>
      <c r="F1125" s="532"/>
      <c r="G1125" s="533"/>
      <c r="H1125" s="534"/>
      <c r="I1125" s="534"/>
      <c r="J1125" s="535"/>
      <c r="K1125" s="534"/>
      <c r="L1125" s="534"/>
      <c r="M1125" s="534"/>
      <c r="N1125" s="534"/>
      <c r="O1125" s="534"/>
      <c r="P1125" s="535"/>
      <c r="Q1125" s="534"/>
    </row>
    <row r="1126" spans="3:17" s="849" customFormat="1" ht="15">
      <c r="C1126" s="712"/>
      <c r="D1126" s="713"/>
      <c r="E1126" s="532"/>
      <c r="F1126" s="532"/>
      <c r="G1126" s="533"/>
      <c r="H1126" s="534"/>
      <c r="I1126" s="534"/>
      <c r="J1126" s="535"/>
      <c r="K1126" s="534"/>
      <c r="L1126" s="534"/>
      <c r="M1126" s="534"/>
      <c r="N1126" s="534"/>
      <c r="O1126" s="534"/>
      <c r="P1126" s="535"/>
      <c r="Q1126" s="534"/>
    </row>
    <row r="1127" spans="3:17" s="849" customFormat="1" ht="15">
      <c r="C1127" s="712"/>
      <c r="D1127" s="713"/>
      <c r="E1127" s="532"/>
      <c r="F1127" s="532"/>
      <c r="G1127" s="533"/>
      <c r="H1127" s="534"/>
      <c r="I1127" s="534"/>
      <c r="J1127" s="535"/>
      <c r="K1127" s="534"/>
      <c r="L1127" s="534"/>
      <c r="M1127" s="534"/>
      <c r="N1127" s="534"/>
      <c r="O1127" s="534"/>
      <c r="P1127" s="535"/>
      <c r="Q1127" s="534"/>
    </row>
    <row r="1128" spans="3:17" s="849" customFormat="1" ht="15">
      <c r="C1128" s="712"/>
      <c r="D1128" s="713"/>
      <c r="E1128" s="532"/>
      <c r="F1128" s="532"/>
      <c r="G1128" s="533"/>
      <c r="H1128" s="534"/>
      <c r="I1128" s="534"/>
      <c r="J1128" s="535"/>
      <c r="K1128" s="534"/>
      <c r="L1128" s="534"/>
      <c r="M1128" s="534"/>
      <c r="N1128" s="534"/>
      <c r="O1128" s="534"/>
      <c r="P1128" s="535"/>
      <c r="Q1128" s="534"/>
    </row>
    <row r="1129" spans="3:17" s="849" customFormat="1" ht="15">
      <c r="C1129" s="712"/>
      <c r="D1129" s="713"/>
      <c r="E1129" s="532"/>
      <c r="F1129" s="532"/>
      <c r="G1129" s="533"/>
      <c r="H1129" s="534"/>
      <c r="I1129" s="534"/>
      <c r="J1129" s="535"/>
      <c r="K1129" s="534"/>
      <c r="L1129" s="534"/>
      <c r="M1129" s="534"/>
      <c r="N1129" s="534"/>
      <c r="O1129" s="534"/>
      <c r="P1129" s="535"/>
      <c r="Q1129" s="534"/>
    </row>
    <row r="1130" spans="3:17" s="849" customFormat="1" ht="15">
      <c r="C1130" s="712"/>
      <c r="D1130" s="713"/>
      <c r="E1130" s="532"/>
      <c r="F1130" s="532"/>
      <c r="G1130" s="533"/>
      <c r="H1130" s="534"/>
      <c r="I1130" s="534"/>
      <c r="J1130" s="535"/>
      <c r="K1130" s="534"/>
      <c r="L1130" s="534"/>
      <c r="M1130" s="534"/>
      <c r="N1130" s="534"/>
      <c r="O1130" s="534"/>
      <c r="P1130" s="535"/>
      <c r="Q1130" s="534"/>
    </row>
    <row r="1131" spans="3:17" s="849" customFormat="1" ht="15">
      <c r="C1131" s="712"/>
      <c r="D1131" s="713"/>
      <c r="E1131" s="532"/>
      <c r="F1131" s="532"/>
      <c r="G1131" s="533"/>
      <c r="H1131" s="534"/>
      <c r="I1131" s="534"/>
      <c r="J1131" s="535"/>
      <c r="K1131" s="534"/>
      <c r="L1131" s="534"/>
      <c r="M1131" s="534"/>
      <c r="N1131" s="534"/>
      <c r="O1131" s="534"/>
      <c r="P1131" s="535"/>
      <c r="Q1131" s="534"/>
    </row>
    <row r="1132" spans="3:17" s="849" customFormat="1" ht="15">
      <c r="C1132" s="712"/>
      <c r="D1132" s="713"/>
      <c r="E1132" s="532"/>
      <c r="F1132" s="532"/>
      <c r="G1132" s="533"/>
      <c r="H1132" s="534"/>
      <c r="I1132" s="534"/>
      <c r="J1132" s="535"/>
      <c r="K1132" s="534"/>
      <c r="L1132" s="534"/>
      <c r="M1132" s="534"/>
      <c r="N1132" s="534"/>
      <c r="O1132" s="534"/>
      <c r="P1132" s="535"/>
      <c r="Q1132" s="534"/>
    </row>
    <row r="1133" spans="3:17" s="849" customFormat="1" ht="15">
      <c r="C1133" s="712"/>
      <c r="D1133" s="713"/>
      <c r="E1133" s="532"/>
      <c r="F1133" s="532"/>
      <c r="G1133" s="533"/>
      <c r="H1133" s="534"/>
      <c r="I1133" s="534"/>
      <c r="J1133" s="535"/>
      <c r="K1133" s="534"/>
      <c r="L1133" s="534"/>
      <c r="M1133" s="534"/>
      <c r="N1133" s="534"/>
      <c r="O1133" s="534"/>
      <c r="P1133" s="535"/>
      <c r="Q1133" s="534"/>
    </row>
    <row r="1134" spans="3:17" s="849" customFormat="1" ht="15">
      <c r="C1134" s="712"/>
      <c r="D1134" s="713"/>
      <c r="E1134" s="532"/>
      <c r="F1134" s="532"/>
      <c r="G1134" s="533"/>
      <c r="H1134" s="534"/>
      <c r="I1134" s="534"/>
      <c r="J1134" s="535"/>
      <c r="K1134" s="534"/>
      <c r="L1134" s="534"/>
      <c r="M1134" s="534"/>
      <c r="N1134" s="534"/>
      <c r="O1134" s="534"/>
      <c r="P1134" s="535"/>
      <c r="Q1134" s="534"/>
    </row>
    <row r="1135" spans="3:17" s="849" customFormat="1" ht="15">
      <c r="C1135" s="712"/>
      <c r="D1135" s="713"/>
      <c r="E1135" s="532"/>
      <c r="F1135" s="532"/>
      <c r="G1135" s="533"/>
      <c r="H1135" s="534"/>
      <c r="I1135" s="534"/>
      <c r="J1135" s="535"/>
      <c r="K1135" s="534"/>
      <c r="L1135" s="534"/>
      <c r="M1135" s="534"/>
      <c r="N1135" s="534"/>
      <c r="O1135" s="534"/>
      <c r="P1135" s="535"/>
      <c r="Q1135" s="534"/>
    </row>
    <row r="1136" spans="3:17" s="849" customFormat="1" ht="15">
      <c r="C1136" s="712"/>
      <c r="D1136" s="713"/>
      <c r="E1136" s="532"/>
      <c r="F1136" s="532"/>
      <c r="G1136" s="533"/>
      <c r="H1136" s="534"/>
      <c r="I1136" s="534"/>
      <c r="J1136" s="535"/>
      <c r="K1136" s="534"/>
      <c r="L1136" s="534"/>
      <c r="M1136" s="534"/>
      <c r="N1136" s="534"/>
      <c r="O1136" s="534"/>
      <c r="P1136" s="535"/>
      <c r="Q1136" s="534"/>
    </row>
    <row r="1137" spans="3:17" s="849" customFormat="1" ht="15">
      <c r="C1137" s="712"/>
      <c r="D1137" s="713"/>
      <c r="E1137" s="532"/>
      <c r="F1137" s="532"/>
      <c r="G1137" s="533"/>
      <c r="H1137" s="534"/>
      <c r="I1137" s="534"/>
      <c r="J1137" s="535"/>
      <c r="K1137" s="534"/>
      <c r="L1137" s="534"/>
      <c r="M1137" s="534"/>
      <c r="N1137" s="534"/>
      <c r="O1137" s="534"/>
      <c r="P1137" s="535"/>
      <c r="Q1137" s="534"/>
    </row>
    <row r="1138" spans="3:17" s="849" customFormat="1" ht="15">
      <c r="C1138" s="712"/>
      <c r="D1138" s="713"/>
      <c r="E1138" s="532"/>
      <c r="F1138" s="532"/>
      <c r="G1138" s="533"/>
      <c r="H1138" s="534"/>
      <c r="I1138" s="534"/>
      <c r="J1138" s="535"/>
      <c r="K1138" s="534"/>
      <c r="L1138" s="534"/>
      <c r="M1138" s="534"/>
      <c r="N1138" s="534"/>
      <c r="O1138" s="534"/>
      <c r="P1138" s="535"/>
      <c r="Q1138" s="534"/>
    </row>
    <row r="1139" spans="3:17" s="849" customFormat="1" ht="15">
      <c r="C1139" s="712"/>
      <c r="D1139" s="713"/>
      <c r="E1139" s="532"/>
      <c r="F1139" s="532"/>
      <c r="G1139" s="533"/>
      <c r="H1139" s="534"/>
      <c r="I1139" s="534"/>
      <c r="J1139" s="535"/>
      <c r="K1139" s="534"/>
      <c r="L1139" s="534"/>
      <c r="M1139" s="534"/>
      <c r="N1139" s="534"/>
      <c r="O1139" s="534"/>
      <c r="P1139" s="535"/>
      <c r="Q1139" s="534"/>
    </row>
    <row r="1140" spans="3:17" s="849" customFormat="1" ht="15">
      <c r="C1140" s="712"/>
      <c r="D1140" s="713"/>
      <c r="E1140" s="532"/>
      <c r="F1140" s="532"/>
      <c r="G1140" s="533"/>
      <c r="H1140" s="534"/>
      <c r="I1140" s="534"/>
      <c r="J1140" s="535"/>
      <c r="K1140" s="534"/>
      <c r="L1140" s="534"/>
      <c r="M1140" s="534"/>
      <c r="N1140" s="534"/>
      <c r="O1140" s="534"/>
      <c r="P1140" s="535"/>
      <c r="Q1140" s="534"/>
    </row>
    <row r="1141" spans="3:17" s="849" customFormat="1" ht="15">
      <c r="C1141" s="712"/>
      <c r="D1141" s="713"/>
      <c r="E1141" s="532"/>
      <c r="F1141" s="532"/>
      <c r="G1141" s="533"/>
      <c r="H1141" s="534"/>
      <c r="I1141" s="534"/>
      <c r="J1141" s="535"/>
      <c r="K1141" s="534"/>
      <c r="L1141" s="534"/>
      <c r="M1141" s="534"/>
      <c r="N1141" s="534"/>
      <c r="O1141" s="534"/>
      <c r="P1141" s="535"/>
      <c r="Q1141" s="534"/>
    </row>
    <row r="1142" spans="3:17" s="849" customFormat="1" ht="15">
      <c r="C1142" s="712"/>
      <c r="D1142" s="713"/>
      <c r="E1142" s="532"/>
      <c r="F1142" s="532"/>
      <c r="G1142" s="533"/>
      <c r="H1142" s="534"/>
      <c r="I1142" s="534"/>
      <c r="J1142" s="535"/>
      <c r="K1142" s="534"/>
      <c r="L1142" s="534"/>
      <c r="M1142" s="534"/>
      <c r="N1142" s="534"/>
      <c r="O1142" s="534"/>
      <c r="P1142" s="535"/>
      <c r="Q1142" s="534"/>
    </row>
    <row r="1143" spans="3:17" s="849" customFormat="1" ht="15">
      <c r="C1143" s="712"/>
      <c r="D1143" s="713"/>
      <c r="E1143" s="532"/>
      <c r="F1143" s="532"/>
      <c r="G1143" s="533"/>
      <c r="H1143" s="534"/>
      <c r="I1143" s="534"/>
      <c r="J1143" s="535"/>
      <c r="K1143" s="534"/>
      <c r="L1143" s="534"/>
      <c r="M1143" s="534"/>
      <c r="N1143" s="534"/>
      <c r="O1143" s="534"/>
      <c r="P1143" s="535"/>
      <c r="Q1143" s="534"/>
    </row>
    <row r="1144" spans="3:17" s="849" customFormat="1" ht="15">
      <c r="C1144" s="712"/>
      <c r="D1144" s="713"/>
      <c r="E1144" s="532"/>
      <c r="F1144" s="532"/>
      <c r="G1144" s="533"/>
      <c r="H1144" s="534"/>
      <c r="I1144" s="534"/>
      <c r="J1144" s="535"/>
      <c r="K1144" s="534"/>
      <c r="L1144" s="534"/>
      <c r="M1144" s="534"/>
      <c r="N1144" s="534"/>
      <c r="O1144" s="534"/>
      <c r="P1144" s="535"/>
      <c r="Q1144" s="534"/>
    </row>
    <row r="1145" spans="3:17" s="849" customFormat="1" ht="15">
      <c r="C1145" s="712"/>
      <c r="D1145" s="713"/>
      <c r="E1145" s="532"/>
      <c r="F1145" s="532"/>
      <c r="G1145" s="533"/>
      <c r="H1145" s="534"/>
      <c r="I1145" s="534"/>
      <c r="J1145" s="535"/>
      <c r="K1145" s="534"/>
      <c r="L1145" s="534"/>
      <c r="M1145" s="534"/>
      <c r="N1145" s="534"/>
      <c r="O1145" s="534"/>
      <c r="P1145" s="535"/>
      <c r="Q1145" s="534"/>
    </row>
    <row r="1146" spans="3:17" s="849" customFormat="1" ht="15">
      <c r="C1146" s="712"/>
      <c r="D1146" s="713"/>
      <c r="E1146" s="532"/>
      <c r="F1146" s="532"/>
      <c r="G1146" s="533"/>
      <c r="H1146" s="534"/>
      <c r="I1146" s="534"/>
      <c r="J1146" s="535"/>
      <c r="K1146" s="534"/>
      <c r="L1146" s="534"/>
      <c r="M1146" s="534"/>
      <c r="N1146" s="534"/>
      <c r="O1146" s="534"/>
      <c r="P1146" s="535"/>
      <c r="Q1146" s="534"/>
    </row>
    <row r="1147" spans="3:17" s="849" customFormat="1" ht="15">
      <c r="C1147" s="712"/>
      <c r="D1147" s="713"/>
      <c r="E1147" s="532"/>
      <c r="F1147" s="532"/>
      <c r="G1147" s="533"/>
      <c r="H1147" s="534"/>
      <c r="I1147" s="534"/>
      <c r="J1147" s="535"/>
      <c r="K1147" s="534"/>
      <c r="L1147" s="534"/>
      <c r="M1147" s="534"/>
      <c r="N1147" s="534"/>
      <c r="O1147" s="534"/>
      <c r="P1147" s="535"/>
      <c r="Q1147" s="534"/>
    </row>
    <row r="1148" spans="3:17" s="849" customFormat="1" ht="15">
      <c r="C1148" s="712"/>
      <c r="D1148" s="713"/>
      <c r="E1148" s="532"/>
      <c r="F1148" s="532"/>
      <c r="G1148" s="533"/>
      <c r="H1148" s="534"/>
      <c r="I1148" s="534"/>
      <c r="J1148" s="535"/>
      <c r="K1148" s="534"/>
      <c r="L1148" s="534"/>
      <c r="M1148" s="534"/>
      <c r="N1148" s="534"/>
      <c r="O1148" s="534"/>
      <c r="P1148" s="535"/>
      <c r="Q1148" s="534"/>
    </row>
    <row r="1149" spans="3:17" s="849" customFormat="1" ht="15">
      <c r="C1149" s="712"/>
      <c r="D1149" s="713"/>
      <c r="E1149" s="532"/>
      <c r="F1149" s="532"/>
      <c r="G1149" s="533"/>
      <c r="H1149" s="534"/>
      <c r="I1149" s="534"/>
      <c r="J1149" s="535"/>
      <c r="K1149" s="534"/>
      <c r="L1149" s="534"/>
      <c r="M1149" s="534"/>
      <c r="N1149" s="534"/>
      <c r="O1149" s="534"/>
      <c r="P1149" s="535"/>
      <c r="Q1149" s="534"/>
    </row>
    <row r="1150" spans="3:17" s="849" customFormat="1" ht="15">
      <c r="C1150" s="712"/>
      <c r="D1150" s="713"/>
      <c r="E1150" s="532"/>
      <c r="F1150" s="532"/>
      <c r="G1150" s="533"/>
      <c r="H1150" s="534"/>
      <c r="I1150" s="534"/>
      <c r="J1150" s="535"/>
      <c r="K1150" s="534"/>
      <c r="L1150" s="534"/>
      <c r="M1150" s="534"/>
      <c r="N1150" s="534"/>
      <c r="O1150" s="534"/>
      <c r="P1150" s="535"/>
      <c r="Q1150" s="534"/>
    </row>
    <row r="1151" spans="3:17" s="849" customFormat="1" ht="15">
      <c r="C1151" s="712"/>
      <c r="D1151" s="713"/>
      <c r="E1151" s="532"/>
      <c r="F1151" s="532"/>
      <c r="G1151" s="533"/>
      <c r="H1151" s="534"/>
      <c r="I1151" s="534"/>
      <c r="J1151" s="535"/>
      <c r="K1151" s="534"/>
      <c r="L1151" s="534"/>
      <c r="M1151" s="534"/>
      <c r="N1151" s="534"/>
      <c r="O1151" s="534"/>
      <c r="P1151" s="535"/>
      <c r="Q1151" s="534"/>
    </row>
    <row r="1152" spans="3:17" s="849" customFormat="1" ht="15">
      <c r="C1152" s="712"/>
      <c r="D1152" s="713"/>
      <c r="E1152" s="532"/>
      <c r="F1152" s="532"/>
      <c r="G1152" s="533"/>
      <c r="H1152" s="534"/>
      <c r="I1152" s="534"/>
      <c r="J1152" s="535"/>
      <c r="K1152" s="534"/>
      <c r="L1152" s="534"/>
      <c r="M1152" s="534"/>
      <c r="N1152" s="534"/>
      <c r="O1152" s="534"/>
      <c r="P1152" s="535"/>
      <c r="Q1152" s="534"/>
    </row>
    <row r="1153" spans="3:17" s="849" customFormat="1" ht="15">
      <c r="C1153" s="712"/>
      <c r="D1153" s="713"/>
      <c r="E1153" s="532"/>
      <c r="F1153" s="532"/>
      <c r="G1153" s="533"/>
      <c r="H1153" s="534"/>
      <c r="I1153" s="534"/>
      <c r="J1153" s="535"/>
      <c r="K1153" s="534"/>
      <c r="L1153" s="534"/>
      <c r="M1153" s="534"/>
      <c r="N1153" s="534"/>
      <c r="O1153" s="534"/>
      <c r="P1153" s="535"/>
      <c r="Q1153" s="534"/>
    </row>
    <row r="1154" spans="3:17" s="849" customFormat="1" ht="15">
      <c r="C1154" s="712"/>
      <c r="D1154" s="713"/>
      <c r="E1154" s="532"/>
      <c r="F1154" s="532"/>
      <c r="G1154" s="533"/>
      <c r="H1154" s="534"/>
      <c r="I1154" s="534"/>
      <c r="J1154" s="535"/>
      <c r="K1154" s="534"/>
      <c r="L1154" s="534"/>
      <c r="M1154" s="534"/>
      <c r="N1154" s="534"/>
      <c r="O1154" s="534"/>
      <c r="P1154" s="535"/>
      <c r="Q1154" s="534"/>
    </row>
    <row r="1155" spans="3:17" s="849" customFormat="1" ht="15">
      <c r="C1155" s="712"/>
      <c r="D1155" s="713"/>
      <c r="E1155" s="532"/>
      <c r="F1155" s="532"/>
      <c r="G1155" s="533"/>
      <c r="H1155" s="534"/>
      <c r="I1155" s="534"/>
      <c r="J1155" s="535"/>
      <c r="K1155" s="534"/>
      <c r="L1155" s="534"/>
      <c r="M1155" s="534"/>
      <c r="N1155" s="534"/>
      <c r="O1155" s="534"/>
      <c r="P1155" s="535"/>
      <c r="Q1155" s="534"/>
    </row>
    <row r="1156" spans="3:17" s="849" customFormat="1" ht="15">
      <c r="C1156" s="712"/>
      <c r="D1156" s="713"/>
      <c r="E1156" s="532"/>
      <c r="F1156" s="532"/>
      <c r="G1156" s="533"/>
      <c r="H1156" s="534"/>
      <c r="I1156" s="534"/>
      <c r="J1156" s="535"/>
      <c r="K1156" s="534"/>
      <c r="L1156" s="534"/>
      <c r="M1156" s="534"/>
      <c r="N1156" s="534"/>
      <c r="O1156" s="534"/>
      <c r="P1156" s="535"/>
      <c r="Q1156" s="534"/>
    </row>
    <row r="1157" spans="3:17" s="849" customFormat="1" ht="15">
      <c r="C1157" s="712"/>
      <c r="D1157" s="713"/>
      <c r="E1157" s="532"/>
      <c r="F1157" s="532"/>
      <c r="G1157" s="533"/>
      <c r="H1157" s="534"/>
      <c r="I1157" s="534"/>
      <c r="J1157" s="535"/>
      <c r="K1157" s="534"/>
      <c r="L1157" s="534"/>
      <c r="M1157" s="534"/>
      <c r="N1157" s="534"/>
      <c r="O1157" s="534"/>
      <c r="P1157" s="535"/>
      <c r="Q1157" s="534"/>
    </row>
    <row r="1158" spans="3:17" s="849" customFormat="1" ht="15">
      <c r="C1158" s="712"/>
      <c r="D1158" s="713"/>
      <c r="E1158" s="532"/>
      <c r="F1158" s="532"/>
      <c r="G1158" s="533"/>
      <c r="H1158" s="534"/>
      <c r="I1158" s="534"/>
      <c r="J1158" s="535"/>
      <c r="K1158" s="534"/>
      <c r="L1158" s="534"/>
      <c r="M1158" s="534"/>
      <c r="N1158" s="534"/>
      <c r="O1158" s="534"/>
      <c r="P1158" s="535"/>
      <c r="Q1158" s="534"/>
    </row>
    <row r="1159" spans="3:17" s="849" customFormat="1" ht="15">
      <c r="C1159" s="712"/>
      <c r="D1159" s="713"/>
      <c r="E1159" s="532"/>
      <c r="F1159" s="532"/>
      <c r="G1159" s="533"/>
      <c r="H1159" s="534"/>
      <c r="I1159" s="534"/>
      <c r="J1159" s="535"/>
      <c r="K1159" s="534"/>
      <c r="L1159" s="534"/>
      <c r="M1159" s="534"/>
      <c r="N1159" s="534"/>
      <c r="O1159" s="534"/>
      <c r="P1159" s="535"/>
      <c r="Q1159" s="534"/>
    </row>
    <row r="1160" spans="3:17" s="849" customFormat="1" ht="15">
      <c r="C1160" s="712"/>
      <c r="D1160" s="713"/>
      <c r="E1160" s="532"/>
      <c r="F1160" s="532"/>
      <c r="G1160" s="533"/>
      <c r="H1160" s="534"/>
      <c r="I1160" s="534"/>
      <c r="J1160" s="535"/>
      <c r="K1160" s="534"/>
      <c r="L1160" s="534"/>
      <c r="M1160" s="534"/>
      <c r="N1160" s="534"/>
      <c r="O1160" s="534"/>
      <c r="P1160" s="535"/>
      <c r="Q1160" s="534"/>
    </row>
    <row r="1161" spans="3:17" s="849" customFormat="1" ht="15">
      <c r="C1161" s="712"/>
      <c r="D1161" s="713"/>
      <c r="E1161" s="532"/>
      <c r="F1161" s="532"/>
      <c r="G1161" s="533"/>
      <c r="H1161" s="534"/>
      <c r="I1161" s="534"/>
      <c r="J1161" s="535"/>
      <c r="K1161" s="534"/>
      <c r="L1161" s="534"/>
      <c r="M1161" s="534"/>
      <c r="N1161" s="534"/>
      <c r="O1161" s="534"/>
      <c r="P1161" s="535"/>
      <c r="Q1161" s="534"/>
    </row>
    <row r="1162" spans="3:17" s="849" customFormat="1" ht="15">
      <c r="C1162" s="712"/>
      <c r="D1162" s="713"/>
      <c r="E1162" s="532"/>
      <c r="F1162" s="532"/>
      <c r="G1162" s="533"/>
      <c r="H1162" s="534"/>
      <c r="I1162" s="534"/>
      <c r="J1162" s="535"/>
      <c r="K1162" s="534"/>
      <c r="L1162" s="534"/>
      <c r="M1162" s="534"/>
      <c r="N1162" s="534"/>
      <c r="O1162" s="534"/>
      <c r="P1162" s="535"/>
      <c r="Q1162" s="534"/>
    </row>
    <row r="1163" spans="3:17" s="849" customFormat="1" ht="15">
      <c r="C1163" s="712"/>
      <c r="D1163" s="713"/>
      <c r="E1163" s="532"/>
      <c r="F1163" s="532"/>
      <c r="G1163" s="533"/>
      <c r="H1163" s="534"/>
      <c r="I1163" s="534"/>
      <c r="J1163" s="535"/>
      <c r="K1163" s="534"/>
      <c r="L1163" s="534"/>
      <c r="M1163" s="534"/>
      <c r="N1163" s="534"/>
      <c r="O1163" s="534"/>
      <c r="P1163" s="535"/>
      <c r="Q1163" s="534"/>
    </row>
    <row r="1164" spans="3:17" s="849" customFormat="1" ht="15">
      <c r="C1164" s="712"/>
      <c r="D1164" s="713"/>
      <c r="E1164" s="532"/>
      <c r="F1164" s="532"/>
      <c r="G1164" s="533"/>
      <c r="H1164" s="534"/>
      <c r="I1164" s="534"/>
      <c r="J1164" s="535"/>
      <c r="K1164" s="534"/>
      <c r="L1164" s="534"/>
      <c r="M1164" s="534"/>
      <c r="N1164" s="534"/>
      <c r="O1164" s="534"/>
      <c r="P1164" s="535"/>
      <c r="Q1164" s="534"/>
    </row>
    <row r="1165" spans="3:17" s="849" customFormat="1" ht="15">
      <c r="C1165" s="712"/>
      <c r="D1165" s="713"/>
      <c r="E1165" s="532"/>
      <c r="F1165" s="532"/>
      <c r="G1165" s="533"/>
      <c r="H1165" s="534"/>
      <c r="I1165" s="534"/>
      <c r="J1165" s="535"/>
      <c r="K1165" s="534"/>
      <c r="L1165" s="534"/>
      <c r="M1165" s="534"/>
      <c r="N1165" s="534"/>
      <c r="O1165" s="534"/>
      <c r="P1165" s="535"/>
      <c r="Q1165" s="534"/>
    </row>
    <row r="1166" spans="3:17" s="849" customFormat="1" ht="15">
      <c r="C1166" s="712"/>
      <c r="D1166" s="713"/>
      <c r="E1166" s="532"/>
      <c r="F1166" s="532"/>
      <c r="G1166" s="533"/>
      <c r="H1166" s="534"/>
      <c r="I1166" s="534"/>
      <c r="J1166" s="535"/>
      <c r="K1166" s="534"/>
      <c r="L1166" s="534"/>
      <c r="M1166" s="534"/>
      <c r="N1166" s="534"/>
      <c r="O1166" s="534"/>
      <c r="P1166" s="535"/>
      <c r="Q1166" s="534"/>
    </row>
    <row r="1167" spans="3:17" s="849" customFormat="1" ht="15">
      <c r="C1167" s="712"/>
      <c r="D1167" s="713"/>
      <c r="E1167" s="532"/>
      <c r="F1167" s="532"/>
      <c r="G1167" s="533"/>
      <c r="H1167" s="534"/>
      <c r="I1167" s="534"/>
      <c r="J1167" s="535"/>
      <c r="K1167" s="534"/>
      <c r="L1167" s="534"/>
      <c r="M1167" s="534"/>
      <c r="N1167" s="534"/>
      <c r="O1167" s="534"/>
      <c r="P1167" s="535"/>
      <c r="Q1167" s="534"/>
    </row>
    <row r="1168" spans="3:17" s="849" customFormat="1" ht="15">
      <c r="C1168" s="712"/>
      <c r="D1168" s="713"/>
      <c r="E1168" s="532"/>
      <c r="F1168" s="532"/>
      <c r="G1168" s="533"/>
      <c r="H1168" s="534"/>
      <c r="I1168" s="534"/>
      <c r="J1168" s="535"/>
      <c r="K1168" s="534"/>
      <c r="L1168" s="534"/>
      <c r="M1168" s="534"/>
      <c r="N1168" s="534"/>
      <c r="O1168" s="534"/>
      <c r="P1168" s="535"/>
      <c r="Q1168" s="534"/>
    </row>
    <row r="1169" spans="3:17" s="849" customFormat="1" ht="15">
      <c r="C1169" s="712"/>
      <c r="D1169" s="713"/>
      <c r="E1169" s="532"/>
      <c r="F1169" s="532"/>
      <c r="G1169" s="533"/>
      <c r="H1169" s="534"/>
      <c r="I1169" s="534"/>
      <c r="J1169" s="535"/>
      <c r="K1169" s="534"/>
      <c r="L1169" s="534"/>
      <c r="M1169" s="534"/>
      <c r="N1169" s="534"/>
      <c r="O1169" s="534"/>
      <c r="P1169" s="535"/>
      <c r="Q1169" s="534"/>
    </row>
    <row r="1170" spans="3:17" s="849" customFormat="1" ht="15">
      <c r="C1170" s="712"/>
      <c r="D1170" s="713"/>
      <c r="E1170" s="532"/>
      <c r="F1170" s="532"/>
      <c r="G1170" s="533"/>
      <c r="H1170" s="534"/>
      <c r="I1170" s="534"/>
      <c r="J1170" s="535"/>
      <c r="K1170" s="534"/>
      <c r="L1170" s="534"/>
      <c r="M1170" s="534"/>
      <c r="N1170" s="534"/>
      <c r="O1170" s="534"/>
      <c r="P1170" s="535"/>
      <c r="Q1170" s="534"/>
    </row>
    <row r="1171" spans="3:17" s="849" customFormat="1" ht="15">
      <c r="C1171" s="712"/>
      <c r="D1171" s="713"/>
      <c r="E1171" s="532"/>
      <c r="F1171" s="532"/>
      <c r="G1171" s="533"/>
      <c r="H1171" s="534"/>
      <c r="I1171" s="534"/>
      <c r="J1171" s="535"/>
      <c r="K1171" s="534"/>
      <c r="L1171" s="534"/>
      <c r="M1171" s="534"/>
      <c r="N1171" s="534"/>
      <c r="O1171" s="534"/>
      <c r="P1171" s="535"/>
      <c r="Q1171" s="534"/>
    </row>
    <row r="1172" spans="3:17" s="849" customFormat="1" ht="15">
      <c r="C1172" s="712"/>
      <c r="D1172" s="713"/>
      <c r="E1172" s="532"/>
      <c r="F1172" s="532"/>
      <c r="G1172" s="533"/>
      <c r="H1172" s="534"/>
      <c r="I1172" s="534"/>
      <c r="J1172" s="535"/>
      <c r="K1172" s="534"/>
      <c r="L1172" s="534"/>
      <c r="M1172" s="534"/>
      <c r="N1172" s="534"/>
      <c r="O1172" s="534"/>
      <c r="P1172" s="535"/>
      <c r="Q1172" s="534"/>
    </row>
    <row r="1173" spans="3:17" s="849" customFormat="1" ht="15">
      <c r="C1173" s="712"/>
      <c r="D1173" s="713"/>
      <c r="E1173" s="532"/>
      <c r="F1173" s="532"/>
      <c r="G1173" s="533"/>
      <c r="H1173" s="534"/>
      <c r="I1173" s="534"/>
      <c r="J1173" s="535"/>
      <c r="K1173" s="534"/>
      <c r="L1173" s="534"/>
      <c r="M1173" s="534"/>
      <c r="N1173" s="534"/>
      <c r="O1173" s="534"/>
      <c r="P1173" s="535"/>
      <c r="Q1173" s="534"/>
    </row>
    <row r="1174" spans="3:17" s="849" customFormat="1" ht="15">
      <c r="C1174" s="712"/>
      <c r="D1174" s="713"/>
      <c r="E1174" s="532"/>
      <c r="F1174" s="532"/>
      <c r="G1174" s="533"/>
      <c r="H1174" s="534"/>
      <c r="I1174" s="534"/>
      <c r="J1174" s="535"/>
      <c r="K1174" s="534"/>
      <c r="L1174" s="534"/>
      <c r="M1174" s="534"/>
      <c r="N1174" s="534"/>
      <c r="O1174" s="534"/>
      <c r="P1174" s="535"/>
      <c r="Q1174" s="534"/>
    </row>
    <row r="1175" spans="3:17" s="849" customFormat="1" ht="15">
      <c r="C1175" s="712"/>
      <c r="D1175" s="713"/>
      <c r="E1175" s="532"/>
      <c r="F1175" s="532"/>
      <c r="G1175" s="533"/>
      <c r="H1175" s="534"/>
      <c r="I1175" s="534"/>
      <c r="J1175" s="535"/>
      <c r="K1175" s="534"/>
      <c r="L1175" s="534"/>
      <c r="M1175" s="534"/>
      <c r="N1175" s="534"/>
      <c r="O1175" s="534"/>
      <c r="P1175" s="535"/>
      <c r="Q1175" s="534"/>
    </row>
    <row r="1176" spans="3:17" s="849" customFormat="1" ht="15">
      <c r="C1176" s="712"/>
      <c r="D1176" s="713"/>
      <c r="E1176" s="532"/>
      <c r="F1176" s="532"/>
      <c r="G1176" s="533"/>
      <c r="H1176" s="534"/>
      <c r="I1176" s="534"/>
      <c r="J1176" s="535"/>
      <c r="K1176" s="534"/>
      <c r="L1176" s="534"/>
      <c r="M1176" s="534"/>
      <c r="N1176" s="534"/>
      <c r="O1176" s="534"/>
      <c r="P1176" s="535"/>
      <c r="Q1176" s="534"/>
    </row>
    <row r="1177" spans="3:17" s="849" customFormat="1" ht="15">
      <c r="C1177" s="712"/>
      <c r="D1177" s="713"/>
      <c r="E1177" s="532"/>
      <c r="F1177" s="532"/>
      <c r="G1177" s="533"/>
      <c r="H1177" s="534"/>
      <c r="I1177" s="534"/>
      <c r="J1177" s="535"/>
      <c r="K1177" s="534"/>
      <c r="L1177" s="534"/>
      <c r="M1177" s="534"/>
      <c r="N1177" s="534"/>
      <c r="O1177" s="534"/>
      <c r="P1177" s="535"/>
      <c r="Q1177" s="534"/>
    </row>
    <row r="1178" spans="3:17" s="849" customFormat="1" ht="15">
      <c r="C1178" s="712"/>
      <c r="D1178" s="713"/>
      <c r="E1178" s="532"/>
      <c r="F1178" s="532"/>
      <c r="G1178" s="533"/>
      <c r="H1178" s="534"/>
      <c r="I1178" s="534"/>
      <c r="J1178" s="535"/>
      <c r="K1178" s="534"/>
      <c r="L1178" s="534"/>
      <c r="M1178" s="534"/>
      <c r="N1178" s="534"/>
      <c r="O1178" s="534"/>
      <c r="P1178" s="535"/>
      <c r="Q1178" s="534"/>
    </row>
    <row r="1179" spans="3:17" s="849" customFormat="1" ht="15">
      <c r="C1179" s="712"/>
      <c r="D1179" s="713"/>
      <c r="E1179" s="532"/>
      <c r="F1179" s="532"/>
      <c r="G1179" s="533"/>
      <c r="H1179" s="534"/>
      <c r="I1179" s="534"/>
      <c r="J1179" s="535"/>
      <c r="K1179" s="534"/>
      <c r="L1179" s="534"/>
      <c r="M1179" s="534"/>
      <c r="N1179" s="534"/>
      <c r="O1179" s="534"/>
      <c r="P1179" s="535"/>
      <c r="Q1179" s="534"/>
    </row>
    <row r="1180" spans="3:17" s="849" customFormat="1" ht="15">
      <c r="C1180" s="712"/>
      <c r="D1180" s="713"/>
      <c r="E1180" s="532"/>
      <c r="F1180" s="532"/>
      <c r="G1180" s="533"/>
      <c r="H1180" s="534"/>
      <c r="I1180" s="534"/>
      <c r="J1180" s="535"/>
      <c r="K1180" s="534"/>
      <c r="L1180" s="534"/>
      <c r="M1180" s="534"/>
      <c r="N1180" s="534"/>
      <c r="O1180" s="534"/>
      <c r="P1180" s="535"/>
      <c r="Q1180" s="534"/>
    </row>
    <row r="1181" spans="3:17" s="849" customFormat="1" ht="15">
      <c r="C1181" s="712"/>
      <c r="D1181" s="713"/>
      <c r="E1181" s="532"/>
      <c r="F1181" s="532"/>
      <c r="G1181" s="533"/>
      <c r="H1181" s="534"/>
      <c r="I1181" s="534"/>
      <c r="J1181" s="535"/>
      <c r="K1181" s="534"/>
      <c r="L1181" s="534"/>
      <c r="M1181" s="534"/>
      <c r="N1181" s="534"/>
      <c r="O1181" s="534"/>
      <c r="P1181" s="535"/>
      <c r="Q1181" s="534"/>
    </row>
    <row r="1182" spans="3:17" s="849" customFormat="1" ht="15">
      <c r="C1182" s="712"/>
      <c r="D1182" s="713"/>
      <c r="E1182" s="532"/>
      <c r="F1182" s="532"/>
      <c r="G1182" s="533"/>
      <c r="H1182" s="534"/>
      <c r="I1182" s="534"/>
      <c r="J1182" s="535"/>
      <c r="K1182" s="534"/>
      <c r="L1182" s="534"/>
      <c r="M1182" s="534"/>
      <c r="N1182" s="534"/>
      <c r="O1182" s="534"/>
      <c r="P1182" s="535"/>
      <c r="Q1182" s="534"/>
    </row>
    <row r="1183" spans="3:17" s="849" customFormat="1" ht="15">
      <c r="C1183" s="712"/>
      <c r="D1183" s="713"/>
      <c r="E1183" s="532"/>
      <c r="F1183" s="532"/>
      <c r="G1183" s="533"/>
      <c r="H1183" s="534"/>
      <c r="I1183" s="534"/>
      <c r="J1183" s="535"/>
      <c r="K1183" s="534"/>
      <c r="L1183" s="534"/>
      <c r="M1183" s="534"/>
      <c r="N1183" s="534"/>
      <c r="O1183" s="534"/>
      <c r="P1183" s="535"/>
      <c r="Q1183" s="534"/>
    </row>
    <row r="1184" spans="3:17" s="849" customFormat="1" ht="15">
      <c r="C1184" s="712"/>
      <c r="D1184" s="713"/>
      <c r="E1184" s="532"/>
      <c r="F1184" s="532"/>
      <c r="G1184" s="533"/>
      <c r="H1184" s="534"/>
      <c r="I1184" s="534"/>
      <c r="J1184" s="535"/>
      <c r="K1184" s="534"/>
      <c r="L1184" s="534"/>
      <c r="M1184" s="534"/>
      <c r="N1184" s="534"/>
      <c r="O1184" s="534"/>
      <c r="P1184" s="535"/>
      <c r="Q1184" s="534"/>
    </row>
    <row r="1185" spans="3:17" s="849" customFormat="1" ht="15">
      <c r="C1185" s="712"/>
      <c r="D1185" s="713"/>
      <c r="E1185" s="532"/>
      <c r="F1185" s="532"/>
      <c r="G1185" s="533"/>
      <c r="H1185" s="534"/>
      <c r="I1185" s="534"/>
      <c r="J1185" s="535"/>
      <c r="K1185" s="534"/>
      <c r="L1185" s="534"/>
      <c r="M1185" s="534"/>
      <c r="N1185" s="534"/>
      <c r="O1185" s="534"/>
      <c r="P1185" s="535"/>
      <c r="Q1185" s="534"/>
    </row>
    <row r="1186" spans="3:17" s="849" customFormat="1" ht="15">
      <c r="C1186" s="712"/>
      <c r="D1186" s="713"/>
      <c r="E1186" s="532"/>
      <c r="F1186" s="532"/>
      <c r="G1186" s="533"/>
      <c r="H1186" s="534"/>
      <c r="I1186" s="534"/>
      <c r="J1186" s="535"/>
      <c r="K1186" s="534"/>
      <c r="L1186" s="534"/>
      <c r="M1186" s="534"/>
      <c r="N1186" s="534"/>
      <c r="O1186" s="534"/>
      <c r="P1186" s="535"/>
      <c r="Q1186" s="534"/>
    </row>
    <row r="1187" spans="3:17" s="849" customFormat="1" ht="15">
      <c r="C1187" s="712"/>
      <c r="D1187" s="713"/>
      <c r="E1187" s="532"/>
      <c r="F1187" s="532"/>
      <c r="G1187" s="533"/>
      <c r="H1187" s="534"/>
      <c r="I1187" s="534"/>
      <c r="J1187" s="535"/>
      <c r="K1187" s="534"/>
      <c r="L1187" s="534"/>
      <c r="M1187" s="534"/>
      <c r="N1187" s="534"/>
      <c r="O1187" s="534"/>
      <c r="P1187" s="535"/>
      <c r="Q1187" s="534"/>
    </row>
    <row r="1188" spans="3:17" s="849" customFormat="1" ht="15">
      <c r="C1188" s="712"/>
      <c r="D1188" s="713"/>
      <c r="E1188" s="532"/>
      <c r="F1188" s="532"/>
      <c r="G1188" s="533"/>
      <c r="H1188" s="534"/>
      <c r="I1188" s="534"/>
      <c r="J1188" s="535"/>
      <c r="K1188" s="534"/>
      <c r="L1188" s="534"/>
      <c r="M1188" s="534"/>
      <c r="N1188" s="534"/>
      <c r="O1188" s="534"/>
      <c r="P1188" s="535"/>
      <c r="Q1188" s="534"/>
    </row>
    <row r="1189" spans="3:17" s="849" customFormat="1" ht="15">
      <c r="C1189" s="712"/>
      <c r="D1189" s="713"/>
      <c r="E1189" s="532"/>
      <c r="F1189" s="532"/>
      <c r="G1189" s="533"/>
      <c r="H1189" s="534"/>
      <c r="I1189" s="534"/>
      <c r="J1189" s="535"/>
      <c r="K1189" s="534"/>
      <c r="L1189" s="534"/>
      <c r="M1189" s="534"/>
      <c r="N1189" s="534"/>
      <c r="O1189" s="534"/>
      <c r="P1189" s="535"/>
      <c r="Q1189" s="534"/>
    </row>
    <row r="1190" spans="3:17" s="849" customFormat="1" ht="15">
      <c r="C1190" s="712"/>
      <c r="D1190" s="713"/>
      <c r="E1190" s="532"/>
      <c r="F1190" s="532"/>
      <c r="G1190" s="533"/>
      <c r="H1190" s="534"/>
      <c r="I1190" s="534"/>
      <c r="J1190" s="535"/>
      <c r="K1190" s="534"/>
      <c r="L1190" s="534"/>
      <c r="M1190" s="534"/>
      <c r="N1190" s="534"/>
      <c r="O1190" s="534"/>
      <c r="P1190" s="535"/>
      <c r="Q1190" s="534"/>
    </row>
    <row r="1191" spans="3:17" s="849" customFormat="1" ht="15">
      <c r="C1191" s="712"/>
      <c r="D1191" s="713"/>
      <c r="E1191" s="532"/>
      <c r="F1191" s="532"/>
      <c r="G1191" s="533"/>
      <c r="H1191" s="534"/>
      <c r="I1191" s="534"/>
      <c r="J1191" s="535"/>
      <c r="K1191" s="534"/>
      <c r="L1191" s="534"/>
      <c r="M1191" s="534"/>
      <c r="N1191" s="534"/>
      <c r="O1191" s="534"/>
      <c r="P1191" s="535"/>
      <c r="Q1191" s="534"/>
    </row>
    <row r="1192" spans="3:17" s="849" customFormat="1" ht="15">
      <c r="C1192" s="712"/>
      <c r="D1192" s="713"/>
      <c r="E1192" s="532"/>
      <c r="F1192" s="532"/>
      <c r="G1192" s="533"/>
      <c r="H1192" s="534"/>
      <c r="I1192" s="534"/>
      <c r="J1192" s="535"/>
      <c r="K1192" s="534"/>
      <c r="L1192" s="534"/>
      <c r="M1192" s="534"/>
      <c r="N1192" s="534"/>
      <c r="O1192" s="534"/>
      <c r="P1192" s="535"/>
      <c r="Q1192" s="534"/>
    </row>
    <row r="1193" spans="3:17" s="849" customFormat="1" ht="15">
      <c r="C1193" s="712"/>
      <c r="D1193" s="713"/>
      <c r="E1193" s="532"/>
      <c r="F1193" s="532"/>
      <c r="G1193" s="533"/>
      <c r="H1193" s="534"/>
      <c r="I1193" s="534"/>
      <c r="J1193" s="535"/>
      <c r="K1193" s="534"/>
      <c r="L1193" s="534"/>
      <c r="M1193" s="534"/>
      <c r="N1193" s="534"/>
      <c r="O1193" s="534"/>
      <c r="P1193" s="535"/>
      <c r="Q1193" s="534"/>
    </row>
    <row r="1194" spans="3:17" s="849" customFormat="1" ht="15">
      <c r="C1194" s="712"/>
      <c r="D1194" s="713"/>
      <c r="E1194" s="532"/>
      <c r="F1194" s="532"/>
      <c r="G1194" s="533"/>
      <c r="H1194" s="534"/>
      <c r="I1194" s="534"/>
      <c r="J1194" s="535"/>
      <c r="K1194" s="534"/>
      <c r="L1194" s="534"/>
      <c r="M1194" s="534"/>
      <c r="N1194" s="534"/>
      <c r="O1194" s="534"/>
      <c r="P1194" s="535"/>
      <c r="Q1194" s="534"/>
    </row>
    <row r="1195" spans="3:17" s="849" customFormat="1" ht="15">
      <c r="C1195" s="712"/>
      <c r="D1195" s="713"/>
      <c r="E1195" s="532"/>
      <c r="F1195" s="532"/>
      <c r="G1195" s="533"/>
      <c r="H1195" s="534"/>
      <c r="I1195" s="534"/>
      <c r="J1195" s="535"/>
      <c r="K1195" s="534"/>
      <c r="L1195" s="534"/>
      <c r="M1195" s="534"/>
      <c r="N1195" s="534"/>
      <c r="O1195" s="534"/>
      <c r="P1195" s="535"/>
      <c r="Q1195" s="534"/>
    </row>
    <row r="1196" spans="3:17" s="849" customFormat="1" ht="15">
      <c r="C1196" s="712"/>
      <c r="D1196" s="713"/>
      <c r="E1196" s="532"/>
      <c r="F1196" s="532"/>
      <c r="G1196" s="533"/>
      <c r="H1196" s="534"/>
      <c r="I1196" s="534"/>
      <c r="J1196" s="535"/>
      <c r="K1196" s="534"/>
      <c r="L1196" s="534"/>
      <c r="M1196" s="534"/>
      <c r="N1196" s="534"/>
      <c r="O1196" s="534"/>
      <c r="P1196" s="535"/>
      <c r="Q1196" s="534"/>
    </row>
    <row r="1197" spans="3:17" s="849" customFormat="1" ht="15">
      <c r="C1197" s="712"/>
      <c r="D1197" s="713"/>
      <c r="E1197" s="532"/>
      <c r="F1197" s="532"/>
      <c r="G1197" s="533"/>
      <c r="H1197" s="534"/>
      <c r="I1197" s="534"/>
      <c r="J1197" s="535"/>
      <c r="K1197" s="534"/>
      <c r="L1197" s="534"/>
      <c r="M1197" s="534"/>
      <c r="N1197" s="534"/>
      <c r="O1197" s="534"/>
      <c r="P1197" s="535"/>
      <c r="Q1197" s="534"/>
    </row>
    <row r="1198" spans="3:17" s="849" customFormat="1" ht="15">
      <c r="C1198" s="712"/>
      <c r="D1198" s="713"/>
      <c r="E1198" s="532"/>
      <c r="F1198" s="532"/>
      <c r="G1198" s="533"/>
      <c r="H1198" s="534"/>
      <c r="I1198" s="534"/>
      <c r="J1198" s="535"/>
      <c r="K1198" s="534"/>
      <c r="L1198" s="534"/>
      <c r="M1198" s="534"/>
      <c r="N1198" s="534"/>
      <c r="O1198" s="534"/>
      <c r="P1198" s="535"/>
      <c r="Q1198" s="534"/>
    </row>
    <row r="1199" spans="3:17" s="849" customFormat="1" ht="15">
      <c r="C1199" s="712"/>
      <c r="D1199" s="713"/>
      <c r="E1199" s="532"/>
      <c r="F1199" s="532"/>
      <c r="G1199" s="533"/>
      <c r="H1199" s="534"/>
      <c r="I1199" s="534"/>
      <c r="J1199" s="535"/>
      <c r="K1199" s="534"/>
      <c r="L1199" s="534"/>
      <c r="M1199" s="534"/>
      <c r="N1199" s="534"/>
      <c r="O1199" s="534"/>
      <c r="P1199" s="535"/>
      <c r="Q1199" s="534"/>
    </row>
    <row r="1200" spans="3:17" s="849" customFormat="1" ht="15">
      <c r="C1200" s="712"/>
      <c r="D1200" s="713"/>
      <c r="E1200" s="532"/>
      <c r="F1200" s="532"/>
      <c r="G1200" s="533"/>
      <c r="H1200" s="534"/>
      <c r="I1200" s="534"/>
      <c r="J1200" s="535"/>
      <c r="K1200" s="534"/>
      <c r="L1200" s="534"/>
      <c r="M1200" s="534"/>
      <c r="N1200" s="534"/>
      <c r="O1200" s="534"/>
      <c r="P1200" s="535"/>
      <c r="Q1200" s="534"/>
    </row>
    <row r="1201" spans="3:17" s="849" customFormat="1" ht="15">
      <c r="C1201" s="712"/>
      <c r="D1201" s="713"/>
      <c r="E1201" s="532"/>
      <c r="F1201" s="532"/>
      <c r="G1201" s="533"/>
      <c r="H1201" s="534"/>
      <c r="I1201" s="534"/>
      <c r="J1201" s="535"/>
      <c r="K1201" s="534"/>
      <c r="L1201" s="534"/>
      <c r="M1201" s="534"/>
      <c r="N1201" s="534"/>
      <c r="O1201" s="534"/>
      <c r="P1201" s="535"/>
      <c r="Q1201" s="534"/>
    </row>
    <row r="1202" spans="3:17" s="849" customFormat="1" ht="15">
      <c r="C1202" s="712"/>
      <c r="D1202" s="713"/>
      <c r="E1202" s="532"/>
      <c r="F1202" s="532"/>
      <c r="G1202" s="533"/>
      <c r="H1202" s="534"/>
      <c r="I1202" s="534"/>
      <c r="J1202" s="535"/>
      <c r="K1202" s="534"/>
      <c r="L1202" s="534"/>
      <c r="M1202" s="534"/>
      <c r="N1202" s="534"/>
      <c r="O1202" s="534"/>
      <c r="P1202" s="535"/>
      <c r="Q1202" s="534"/>
    </row>
    <row r="1203" spans="3:17" s="849" customFormat="1" ht="15">
      <c r="C1203" s="712"/>
      <c r="D1203" s="713"/>
      <c r="E1203" s="532"/>
      <c r="F1203" s="532"/>
      <c r="G1203" s="533"/>
      <c r="H1203" s="534"/>
      <c r="I1203" s="534"/>
      <c r="J1203" s="535"/>
      <c r="K1203" s="534"/>
      <c r="L1203" s="534"/>
      <c r="M1203" s="534"/>
      <c r="N1203" s="534"/>
      <c r="O1203" s="534"/>
      <c r="P1203" s="535"/>
      <c r="Q1203" s="534"/>
    </row>
    <row r="1204" spans="3:17" s="849" customFormat="1" ht="15">
      <c r="C1204" s="712"/>
      <c r="D1204" s="713"/>
      <c r="E1204" s="532"/>
      <c r="F1204" s="532"/>
      <c r="G1204" s="533"/>
      <c r="H1204" s="534"/>
      <c r="I1204" s="534"/>
      <c r="J1204" s="535"/>
      <c r="K1204" s="534"/>
      <c r="L1204" s="534"/>
      <c r="M1204" s="534"/>
      <c r="N1204" s="534"/>
      <c r="O1204" s="534"/>
      <c r="P1204" s="535"/>
      <c r="Q1204" s="534"/>
    </row>
    <row r="1205" spans="3:17" s="849" customFormat="1" ht="15">
      <c r="C1205" s="712"/>
      <c r="D1205" s="713"/>
      <c r="E1205" s="532"/>
      <c r="F1205" s="532"/>
      <c r="G1205" s="533"/>
      <c r="H1205" s="534"/>
      <c r="I1205" s="534"/>
      <c r="J1205" s="535"/>
      <c r="K1205" s="534"/>
      <c r="L1205" s="534"/>
      <c r="M1205" s="534"/>
      <c r="N1205" s="534"/>
      <c r="O1205" s="534"/>
      <c r="P1205" s="535"/>
      <c r="Q1205" s="534"/>
    </row>
    <row r="1206" spans="3:17" s="849" customFormat="1" ht="15">
      <c r="C1206" s="712"/>
      <c r="D1206" s="713"/>
      <c r="E1206" s="532"/>
      <c r="F1206" s="532"/>
      <c r="G1206" s="533"/>
      <c r="H1206" s="534"/>
      <c r="I1206" s="534"/>
      <c r="J1206" s="535"/>
      <c r="K1206" s="534"/>
      <c r="L1206" s="534"/>
      <c r="M1206" s="534"/>
      <c r="N1206" s="534"/>
      <c r="O1206" s="534"/>
      <c r="P1206" s="535"/>
      <c r="Q1206" s="534"/>
    </row>
    <row r="1207" spans="3:17" s="849" customFormat="1" ht="15">
      <c r="C1207" s="712"/>
      <c r="D1207" s="713"/>
      <c r="E1207" s="532"/>
      <c r="F1207" s="532"/>
      <c r="G1207" s="533"/>
      <c r="H1207" s="534"/>
      <c r="I1207" s="534"/>
      <c r="J1207" s="535"/>
      <c r="K1207" s="534"/>
      <c r="L1207" s="534"/>
      <c r="M1207" s="534"/>
      <c r="N1207" s="534"/>
      <c r="O1207" s="534"/>
      <c r="P1207" s="535"/>
      <c r="Q1207" s="534"/>
    </row>
    <row r="1208" spans="3:17" s="849" customFormat="1" ht="15">
      <c r="C1208" s="712"/>
      <c r="D1208" s="713"/>
      <c r="E1208" s="532"/>
      <c r="F1208" s="532"/>
      <c r="G1208" s="533"/>
      <c r="H1208" s="534"/>
      <c r="I1208" s="534"/>
      <c r="J1208" s="535"/>
      <c r="K1208" s="534"/>
      <c r="L1208" s="534"/>
      <c r="M1208" s="534"/>
      <c r="N1208" s="534"/>
      <c r="O1208" s="534"/>
      <c r="P1208" s="535"/>
      <c r="Q1208" s="534"/>
    </row>
    <row r="1209" spans="3:17" s="849" customFormat="1" ht="15">
      <c r="C1209" s="712"/>
      <c r="D1209" s="713"/>
      <c r="E1209" s="532"/>
      <c r="F1209" s="532"/>
      <c r="G1209" s="533"/>
      <c r="H1209" s="534"/>
      <c r="I1209" s="534"/>
      <c r="J1209" s="535"/>
      <c r="K1209" s="534"/>
      <c r="L1209" s="534"/>
      <c r="M1209" s="534"/>
      <c r="N1209" s="534"/>
      <c r="O1209" s="534"/>
      <c r="P1209" s="535"/>
      <c r="Q1209" s="534"/>
    </row>
    <row r="1210" spans="3:17" s="849" customFormat="1" ht="15">
      <c r="C1210" s="712"/>
      <c r="D1210" s="713"/>
      <c r="E1210" s="532"/>
      <c r="F1210" s="532"/>
      <c r="G1210" s="533"/>
      <c r="H1210" s="534"/>
      <c r="I1210" s="534"/>
      <c r="J1210" s="535"/>
      <c r="K1210" s="534"/>
      <c r="L1210" s="534"/>
      <c r="M1210" s="534"/>
      <c r="N1210" s="534"/>
      <c r="O1210" s="534"/>
      <c r="P1210" s="535"/>
      <c r="Q1210" s="534"/>
    </row>
    <row r="1211" spans="3:17" s="849" customFormat="1" ht="15">
      <c r="C1211" s="712"/>
      <c r="D1211" s="713"/>
      <c r="E1211" s="532"/>
      <c r="F1211" s="532"/>
      <c r="G1211" s="533"/>
      <c r="H1211" s="534"/>
      <c r="I1211" s="534"/>
      <c r="J1211" s="535"/>
      <c r="K1211" s="534"/>
      <c r="L1211" s="534"/>
      <c r="M1211" s="534"/>
      <c r="N1211" s="534"/>
      <c r="O1211" s="534"/>
      <c r="P1211" s="535"/>
      <c r="Q1211" s="534"/>
    </row>
    <row r="1212" spans="3:17" s="849" customFormat="1" ht="15">
      <c r="C1212" s="712"/>
      <c r="D1212" s="713"/>
      <c r="E1212" s="532"/>
      <c r="F1212" s="532"/>
      <c r="G1212" s="533"/>
      <c r="H1212" s="534"/>
      <c r="I1212" s="534"/>
      <c r="J1212" s="535"/>
      <c r="K1212" s="534"/>
      <c r="L1212" s="534"/>
      <c r="M1212" s="534"/>
      <c r="N1212" s="534"/>
      <c r="O1212" s="534"/>
      <c r="P1212" s="535"/>
      <c r="Q1212" s="534"/>
    </row>
    <row r="1213" spans="3:17" s="849" customFormat="1" ht="15">
      <c r="C1213" s="712"/>
      <c r="D1213" s="713"/>
      <c r="E1213" s="532"/>
      <c r="F1213" s="532"/>
      <c r="G1213" s="533"/>
      <c r="H1213" s="534"/>
      <c r="I1213" s="534"/>
      <c r="J1213" s="535"/>
      <c r="K1213" s="534"/>
      <c r="L1213" s="534"/>
      <c r="M1213" s="534"/>
      <c r="N1213" s="534"/>
      <c r="O1213" s="534"/>
      <c r="P1213" s="535"/>
      <c r="Q1213" s="534"/>
    </row>
    <row r="1214" spans="3:17" s="849" customFormat="1" ht="15">
      <c r="C1214" s="712"/>
      <c r="D1214" s="713"/>
      <c r="E1214" s="532"/>
      <c r="F1214" s="532"/>
      <c r="G1214" s="533"/>
      <c r="H1214" s="534"/>
      <c r="I1214" s="534"/>
      <c r="J1214" s="535"/>
      <c r="K1214" s="534"/>
      <c r="L1214" s="534"/>
      <c r="M1214" s="534"/>
      <c r="N1214" s="534"/>
      <c r="O1214" s="534"/>
      <c r="P1214" s="535"/>
      <c r="Q1214" s="534"/>
    </row>
    <row r="1215" spans="3:17" s="849" customFormat="1" ht="15">
      <c r="C1215" s="712"/>
      <c r="D1215" s="713"/>
      <c r="E1215" s="532"/>
      <c r="F1215" s="532"/>
      <c r="G1215" s="533"/>
      <c r="H1215" s="534"/>
      <c r="I1215" s="534"/>
      <c r="J1215" s="535"/>
      <c r="K1215" s="534"/>
      <c r="L1215" s="534"/>
      <c r="M1215" s="534"/>
      <c r="N1215" s="534"/>
      <c r="O1215" s="534"/>
      <c r="P1215" s="535"/>
      <c r="Q1215" s="534"/>
    </row>
    <row r="1216" spans="3:17" s="849" customFormat="1" ht="15">
      <c r="C1216" s="712"/>
      <c r="D1216" s="713"/>
      <c r="E1216" s="532"/>
      <c r="F1216" s="532"/>
      <c r="G1216" s="533"/>
      <c r="H1216" s="534"/>
      <c r="I1216" s="534"/>
      <c r="J1216" s="535"/>
      <c r="K1216" s="534"/>
      <c r="L1216" s="534"/>
      <c r="M1216" s="534"/>
      <c r="N1216" s="534"/>
      <c r="O1216" s="534"/>
      <c r="P1216" s="535"/>
      <c r="Q1216" s="534"/>
    </row>
    <row r="1217" spans="3:17" s="849" customFormat="1" ht="15">
      <c r="C1217" s="712"/>
      <c r="D1217" s="713"/>
      <c r="E1217" s="532"/>
      <c r="F1217" s="532"/>
      <c r="G1217" s="533"/>
      <c r="H1217" s="534"/>
      <c r="I1217" s="534"/>
      <c r="J1217" s="535"/>
      <c r="K1217" s="534"/>
      <c r="L1217" s="534"/>
      <c r="M1217" s="534"/>
      <c r="N1217" s="534"/>
      <c r="O1217" s="534"/>
      <c r="P1217" s="535"/>
      <c r="Q1217" s="534"/>
    </row>
    <row r="1218" spans="3:17" s="849" customFormat="1" ht="15">
      <c r="C1218" s="712"/>
      <c r="D1218" s="713"/>
      <c r="E1218" s="532"/>
      <c r="F1218" s="532"/>
      <c r="G1218" s="533"/>
      <c r="H1218" s="534"/>
      <c r="I1218" s="534"/>
      <c r="J1218" s="535"/>
      <c r="K1218" s="534"/>
      <c r="L1218" s="534"/>
      <c r="M1218" s="534"/>
      <c r="N1218" s="534"/>
      <c r="O1218" s="534"/>
      <c r="P1218" s="535"/>
      <c r="Q1218" s="534"/>
    </row>
    <row r="1219" spans="3:17" s="849" customFormat="1" ht="15">
      <c r="C1219" s="712"/>
      <c r="D1219" s="713"/>
      <c r="E1219" s="532"/>
      <c r="F1219" s="532"/>
      <c r="G1219" s="533"/>
      <c r="H1219" s="534"/>
      <c r="I1219" s="534"/>
      <c r="J1219" s="535"/>
      <c r="K1219" s="534"/>
      <c r="L1219" s="534"/>
      <c r="M1219" s="534"/>
      <c r="N1219" s="534"/>
      <c r="O1219" s="534"/>
      <c r="P1219" s="535"/>
      <c r="Q1219" s="534"/>
    </row>
    <row r="1220" spans="3:17" s="849" customFormat="1" ht="15">
      <c r="C1220" s="712"/>
      <c r="D1220" s="713"/>
      <c r="E1220" s="532"/>
      <c r="F1220" s="532"/>
      <c r="G1220" s="533"/>
      <c r="H1220" s="534"/>
      <c r="I1220" s="534"/>
      <c r="J1220" s="535"/>
      <c r="K1220" s="534"/>
      <c r="L1220" s="534"/>
      <c r="M1220" s="534"/>
      <c r="N1220" s="534"/>
      <c r="O1220" s="534"/>
      <c r="P1220" s="535"/>
      <c r="Q1220" s="534"/>
    </row>
    <row r="1221" spans="3:17" s="849" customFormat="1" ht="15">
      <c r="C1221" s="712"/>
      <c r="D1221" s="713"/>
      <c r="E1221" s="532"/>
      <c r="F1221" s="532"/>
      <c r="G1221" s="533"/>
      <c r="H1221" s="534"/>
      <c r="I1221" s="534"/>
      <c r="J1221" s="535"/>
      <c r="K1221" s="534"/>
      <c r="L1221" s="534"/>
      <c r="M1221" s="534"/>
      <c r="N1221" s="534"/>
      <c r="O1221" s="534"/>
      <c r="P1221" s="535"/>
      <c r="Q1221" s="534"/>
    </row>
    <row r="1222" spans="3:17" s="849" customFormat="1" ht="15">
      <c r="C1222" s="712"/>
      <c r="D1222" s="713"/>
      <c r="E1222" s="532"/>
      <c r="F1222" s="532"/>
      <c r="G1222" s="533"/>
      <c r="H1222" s="534"/>
      <c r="I1222" s="534"/>
      <c r="J1222" s="535"/>
      <c r="K1222" s="534"/>
      <c r="L1222" s="534"/>
      <c r="M1222" s="534"/>
      <c r="N1222" s="534"/>
      <c r="O1222" s="534"/>
      <c r="P1222" s="535"/>
      <c r="Q1222" s="534"/>
    </row>
    <row r="1223" spans="3:17" s="849" customFormat="1" ht="15">
      <c r="C1223" s="712"/>
      <c r="D1223" s="713"/>
      <c r="E1223" s="532"/>
      <c r="F1223" s="532"/>
      <c r="G1223" s="533"/>
      <c r="H1223" s="534"/>
      <c r="I1223" s="534"/>
      <c r="J1223" s="535"/>
      <c r="K1223" s="534"/>
      <c r="L1223" s="534"/>
      <c r="M1223" s="534"/>
      <c r="N1223" s="534"/>
      <c r="O1223" s="534"/>
      <c r="P1223" s="535"/>
      <c r="Q1223" s="534"/>
    </row>
    <row r="1224" spans="3:17" s="849" customFormat="1" ht="15">
      <c r="C1224" s="712"/>
      <c r="D1224" s="713"/>
      <c r="E1224" s="532"/>
      <c r="F1224" s="532"/>
      <c r="G1224" s="533"/>
      <c r="H1224" s="534"/>
      <c r="I1224" s="534"/>
      <c r="J1224" s="535"/>
      <c r="K1224" s="534"/>
      <c r="L1224" s="534"/>
      <c r="M1224" s="534"/>
      <c r="N1224" s="534"/>
      <c r="O1224" s="534"/>
      <c r="P1224" s="535"/>
      <c r="Q1224" s="534"/>
    </row>
    <row r="1225" spans="3:17" s="849" customFormat="1" ht="15">
      <c r="C1225" s="712"/>
      <c r="D1225" s="713"/>
      <c r="E1225" s="532"/>
      <c r="F1225" s="532"/>
      <c r="G1225" s="533"/>
      <c r="H1225" s="534"/>
      <c r="I1225" s="534"/>
      <c r="J1225" s="535"/>
      <c r="K1225" s="534"/>
      <c r="L1225" s="534"/>
      <c r="M1225" s="534"/>
      <c r="N1225" s="534"/>
      <c r="O1225" s="534"/>
      <c r="P1225" s="535"/>
      <c r="Q1225" s="534"/>
    </row>
    <row r="1226" spans="3:17" s="849" customFormat="1" ht="15">
      <c r="C1226" s="712"/>
      <c r="D1226" s="713"/>
      <c r="E1226" s="532"/>
      <c r="F1226" s="532"/>
      <c r="G1226" s="533"/>
      <c r="H1226" s="534"/>
      <c r="I1226" s="534"/>
      <c r="J1226" s="535"/>
      <c r="K1226" s="534"/>
      <c r="L1226" s="534"/>
      <c r="M1226" s="534"/>
      <c r="N1226" s="534"/>
      <c r="O1226" s="534"/>
      <c r="P1226" s="535"/>
      <c r="Q1226" s="534"/>
    </row>
    <row r="1227" spans="3:17" s="849" customFormat="1" ht="15">
      <c r="C1227" s="712"/>
      <c r="D1227" s="713"/>
      <c r="E1227" s="532"/>
      <c r="F1227" s="532"/>
      <c r="G1227" s="533"/>
      <c r="H1227" s="534"/>
      <c r="I1227" s="534"/>
      <c r="J1227" s="535"/>
      <c r="K1227" s="534"/>
      <c r="L1227" s="534"/>
      <c r="M1227" s="534"/>
      <c r="N1227" s="534"/>
      <c r="O1227" s="534"/>
      <c r="P1227" s="535"/>
      <c r="Q1227" s="534"/>
    </row>
    <row r="1228" spans="3:17" s="849" customFormat="1" ht="15">
      <c r="C1228" s="712"/>
      <c r="D1228" s="713"/>
      <c r="E1228" s="532"/>
      <c r="F1228" s="532"/>
      <c r="G1228" s="533"/>
      <c r="H1228" s="534"/>
      <c r="I1228" s="534"/>
      <c r="J1228" s="535"/>
      <c r="K1228" s="534"/>
      <c r="L1228" s="534"/>
      <c r="M1228" s="534"/>
      <c r="N1228" s="534"/>
      <c r="O1228" s="534"/>
      <c r="P1228" s="535"/>
      <c r="Q1228" s="534"/>
    </row>
    <row r="1229" spans="3:17" s="849" customFormat="1" ht="15">
      <c r="C1229" s="712"/>
      <c r="D1229" s="713"/>
      <c r="E1229" s="532"/>
      <c r="F1229" s="532"/>
      <c r="G1229" s="533"/>
      <c r="H1229" s="534"/>
      <c r="I1229" s="534"/>
      <c r="J1229" s="535"/>
      <c r="K1229" s="534"/>
      <c r="L1229" s="534"/>
      <c r="M1229" s="534"/>
      <c r="N1229" s="534"/>
      <c r="O1229" s="534"/>
      <c r="P1229" s="535"/>
      <c r="Q1229" s="534"/>
    </row>
    <row r="1230" spans="3:17" s="849" customFormat="1" ht="15">
      <c r="C1230" s="712"/>
      <c r="D1230" s="713"/>
      <c r="E1230" s="532"/>
      <c r="F1230" s="532"/>
      <c r="G1230" s="533"/>
      <c r="H1230" s="534"/>
      <c r="I1230" s="534"/>
      <c r="J1230" s="535"/>
      <c r="K1230" s="534"/>
      <c r="L1230" s="534"/>
      <c r="M1230" s="534"/>
      <c r="N1230" s="534"/>
      <c r="O1230" s="534"/>
      <c r="P1230" s="535"/>
      <c r="Q1230" s="534"/>
    </row>
    <row r="1231" spans="3:17" s="849" customFormat="1" ht="15">
      <c r="C1231" s="712"/>
      <c r="D1231" s="713"/>
      <c r="E1231" s="532"/>
      <c r="F1231" s="532"/>
      <c r="G1231" s="533"/>
      <c r="H1231" s="534"/>
      <c r="I1231" s="534"/>
      <c r="J1231" s="535"/>
      <c r="K1231" s="534"/>
      <c r="L1231" s="534"/>
      <c r="M1231" s="534"/>
      <c r="N1231" s="534"/>
      <c r="O1231" s="534"/>
      <c r="P1231" s="535"/>
      <c r="Q1231" s="534"/>
    </row>
    <row r="1232" spans="3:17" s="849" customFormat="1" ht="15">
      <c r="C1232" s="712"/>
      <c r="D1232" s="713"/>
      <c r="E1232" s="532"/>
      <c r="F1232" s="532"/>
      <c r="G1232" s="533"/>
      <c r="H1232" s="534"/>
      <c r="I1232" s="534"/>
      <c r="J1232" s="535"/>
      <c r="K1232" s="534"/>
      <c r="L1232" s="534"/>
      <c r="M1232" s="534"/>
      <c r="N1232" s="534"/>
      <c r="O1232" s="534"/>
      <c r="P1232" s="535"/>
      <c r="Q1232" s="534"/>
    </row>
    <row r="1233" spans="3:17" s="849" customFormat="1" ht="15">
      <c r="C1233" s="712"/>
      <c r="D1233" s="713"/>
      <c r="E1233" s="532"/>
      <c r="F1233" s="532"/>
      <c r="G1233" s="533"/>
      <c r="H1233" s="534"/>
      <c r="I1233" s="534"/>
      <c r="J1233" s="535"/>
      <c r="K1233" s="534"/>
      <c r="L1233" s="534"/>
      <c r="M1233" s="534"/>
      <c r="N1233" s="534"/>
      <c r="O1233" s="534"/>
      <c r="P1233" s="535"/>
      <c r="Q1233" s="534"/>
    </row>
    <row r="1234" spans="3:17" s="849" customFormat="1" ht="15">
      <c r="C1234" s="712"/>
      <c r="D1234" s="713"/>
      <c r="E1234" s="532"/>
      <c r="F1234" s="532"/>
      <c r="G1234" s="533"/>
      <c r="H1234" s="534"/>
      <c r="I1234" s="534"/>
      <c r="J1234" s="535"/>
      <c r="K1234" s="534"/>
      <c r="L1234" s="534"/>
      <c r="M1234" s="534"/>
      <c r="N1234" s="534"/>
      <c r="O1234" s="534"/>
      <c r="P1234" s="535"/>
      <c r="Q1234" s="534"/>
    </row>
    <row r="1235" spans="3:17" s="849" customFormat="1" ht="15">
      <c r="C1235" s="712"/>
      <c r="D1235" s="713"/>
      <c r="E1235" s="532"/>
      <c r="F1235" s="532"/>
      <c r="G1235" s="533"/>
      <c r="H1235" s="534"/>
      <c r="I1235" s="534"/>
      <c r="J1235" s="535"/>
      <c r="K1235" s="534"/>
      <c r="L1235" s="534"/>
      <c r="M1235" s="534"/>
      <c r="N1235" s="534"/>
      <c r="O1235" s="534"/>
      <c r="P1235" s="535"/>
      <c r="Q1235" s="534"/>
    </row>
    <row r="1236" spans="3:17" s="849" customFormat="1" ht="15">
      <c r="C1236" s="712"/>
      <c r="D1236" s="713"/>
      <c r="E1236" s="532"/>
      <c r="F1236" s="532"/>
      <c r="G1236" s="533"/>
      <c r="H1236" s="534"/>
      <c r="I1236" s="534"/>
      <c r="J1236" s="535"/>
      <c r="K1236" s="534"/>
      <c r="L1236" s="534"/>
      <c r="M1236" s="534"/>
      <c r="N1236" s="534"/>
      <c r="O1236" s="534"/>
      <c r="P1236" s="535"/>
      <c r="Q1236" s="534"/>
    </row>
    <row r="1237" spans="3:17" s="849" customFormat="1" ht="15">
      <c r="C1237" s="712"/>
      <c r="D1237" s="713"/>
      <c r="E1237" s="532"/>
      <c r="F1237" s="532"/>
      <c r="G1237" s="533"/>
      <c r="H1237" s="534"/>
      <c r="I1237" s="534"/>
      <c r="J1237" s="535"/>
      <c r="K1237" s="534"/>
      <c r="L1237" s="534"/>
      <c r="M1237" s="534"/>
      <c r="N1237" s="534"/>
      <c r="O1237" s="534"/>
      <c r="P1237" s="535"/>
      <c r="Q1237" s="534"/>
    </row>
    <row r="1238" spans="3:17" s="849" customFormat="1" ht="15">
      <c r="C1238" s="712"/>
      <c r="D1238" s="713"/>
      <c r="E1238" s="532"/>
      <c r="F1238" s="532"/>
      <c r="G1238" s="533"/>
      <c r="H1238" s="534"/>
      <c r="I1238" s="534"/>
      <c r="J1238" s="535"/>
      <c r="K1238" s="534"/>
      <c r="L1238" s="534"/>
      <c r="M1238" s="534"/>
      <c r="N1238" s="534"/>
      <c r="O1238" s="534"/>
      <c r="P1238" s="535"/>
      <c r="Q1238" s="534"/>
    </row>
    <row r="1239" spans="3:17" s="849" customFormat="1" ht="15">
      <c r="C1239" s="712"/>
      <c r="D1239" s="713"/>
      <c r="E1239" s="532"/>
      <c r="F1239" s="532"/>
      <c r="G1239" s="533"/>
      <c r="H1239" s="534"/>
      <c r="I1239" s="534"/>
      <c r="J1239" s="535"/>
      <c r="K1239" s="534"/>
      <c r="L1239" s="534"/>
      <c r="M1239" s="534"/>
      <c r="N1239" s="534"/>
      <c r="O1239" s="534"/>
      <c r="P1239" s="535"/>
      <c r="Q1239" s="534"/>
    </row>
    <row r="1240" spans="3:17" s="849" customFormat="1" ht="15">
      <c r="C1240" s="712"/>
      <c r="D1240" s="713"/>
      <c r="E1240" s="532"/>
      <c r="F1240" s="532"/>
      <c r="G1240" s="533"/>
      <c r="H1240" s="534"/>
      <c r="I1240" s="534"/>
      <c r="J1240" s="535"/>
      <c r="K1240" s="534"/>
      <c r="L1240" s="534"/>
      <c r="M1240" s="534"/>
      <c r="N1240" s="534"/>
      <c r="O1240" s="534"/>
      <c r="P1240" s="535"/>
      <c r="Q1240" s="534"/>
    </row>
    <row r="1241" spans="3:17" s="849" customFormat="1" ht="15">
      <c r="C1241" s="712"/>
      <c r="D1241" s="713"/>
      <c r="E1241" s="532"/>
      <c r="F1241" s="532"/>
      <c r="G1241" s="533"/>
      <c r="H1241" s="534"/>
      <c r="I1241" s="534"/>
      <c r="J1241" s="535"/>
      <c r="K1241" s="534"/>
      <c r="L1241" s="534"/>
      <c r="M1241" s="534"/>
      <c r="N1241" s="534"/>
      <c r="O1241" s="534"/>
      <c r="P1241" s="535"/>
      <c r="Q1241" s="534"/>
    </row>
    <row r="1242" spans="3:17" s="849" customFormat="1" ht="15">
      <c r="C1242" s="712"/>
      <c r="D1242" s="713"/>
      <c r="E1242" s="532"/>
      <c r="F1242" s="532"/>
      <c r="G1242" s="533"/>
      <c r="H1242" s="534"/>
      <c r="I1242" s="534"/>
      <c r="J1242" s="535"/>
      <c r="K1242" s="534"/>
      <c r="L1242" s="534"/>
      <c r="M1242" s="534"/>
      <c r="N1242" s="534"/>
      <c r="O1242" s="534"/>
      <c r="P1242" s="535"/>
      <c r="Q1242" s="534"/>
    </row>
    <row r="1243" spans="3:17" s="849" customFormat="1" ht="15">
      <c r="C1243" s="712"/>
      <c r="D1243" s="713"/>
      <c r="E1243" s="532"/>
      <c r="F1243" s="532"/>
      <c r="G1243" s="533"/>
      <c r="H1243" s="534"/>
      <c r="I1243" s="534"/>
      <c r="J1243" s="535"/>
      <c r="K1243" s="534"/>
      <c r="L1243" s="534"/>
      <c r="M1243" s="534"/>
      <c r="N1243" s="534"/>
      <c r="O1243" s="534"/>
      <c r="P1243" s="535"/>
      <c r="Q1243" s="534"/>
    </row>
    <row r="1244" spans="3:17" s="849" customFormat="1" ht="15">
      <c r="C1244" s="712"/>
      <c r="D1244" s="713"/>
      <c r="E1244" s="532"/>
      <c r="F1244" s="532"/>
      <c r="G1244" s="533"/>
      <c r="H1244" s="534"/>
      <c r="I1244" s="534"/>
      <c r="J1244" s="535"/>
      <c r="K1244" s="534"/>
      <c r="L1244" s="534"/>
      <c r="M1244" s="534"/>
      <c r="N1244" s="534"/>
      <c r="O1244" s="534"/>
      <c r="P1244" s="535"/>
      <c r="Q1244" s="534"/>
    </row>
    <row r="1245" spans="3:17" s="849" customFormat="1" ht="15">
      <c r="C1245" s="712"/>
      <c r="D1245" s="713"/>
      <c r="E1245" s="532"/>
      <c r="F1245" s="532"/>
      <c r="G1245" s="533"/>
      <c r="H1245" s="534"/>
      <c r="I1245" s="534"/>
      <c r="J1245" s="535"/>
      <c r="K1245" s="534"/>
      <c r="L1245" s="534"/>
      <c r="M1245" s="534"/>
      <c r="N1245" s="534"/>
      <c r="O1245" s="534"/>
      <c r="P1245" s="535"/>
      <c r="Q1245" s="534"/>
    </row>
    <row r="1246" spans="3:17" s="849" customFormat="1" ht="15">
      <c r="C1246" s="712"/>
      <c r="D1246" s="713"/>
      <c r="E1246" s="532"/>
      <c r="F1246" s="532"/>
      <c r="G1246" s="533"/>
      <c r="H1246" s="534"/>
      <c r="I1246" s="534"/>
      <c r="J1246" s="535"/>
      <c r="K1246" s="534"/>
      <c r="L1246" s="534"/>
      <c r="M1246" s="534"/>
      <c r="N1246" s="534"/>
      <c r="O1246" s="534"/>
      <c r="P1246" s="535"/>
      <c r="Q1246" s="534"/>
    </row>
    <row r="1247" spans="3:17" s="849" customFormat="1" ht="15">
      <c r="C1247" s="712"/>
      <c r="D1247" s="713"/>
      <c r="E1247" s="532"/>
      <c r="F1247" s="532"/>
      <c r="G1247" s="533"/>
      <c r="H1247" s="534"/>
      <c r="I1247" s="534"/>
      <c r="J1247" s="535"/>
      <c r="K1247" s="534"/>
      <c r="L1247" s="534"/>
      <c r="M1247" s="534"/>
      <c r="N1247" s="534"/>
      <c r="O1247" s="534"/>
      <c r="P1247" s="535"/>
      <c r="Q1247" s="534"/>
    </row>
    <row r="1248" spans="3:17" s="849" customFormat="1" ht="15">
      <c r="C1248" s="712"/>
      <c r="D1248" s="713"/>
      <c r="E1248" s="532"/>
      <c r="F1248" s="532"/>
      <c r="G1248" s="533"/>
      <c r="H1248" s="534"/>
      <c r="I1248" s="534"/>
      <c r="J1248" s="535"/>
      <c r="K1248" s="534"/>
      <c r="L1248" s="534"/>
      <c r="M1248" s="534"/>
      <c r="N1248" s="534"/>
      <c r="O1248" s="534"/>
      <c r="P1248" s="535"/>
      <c r="Q1248" s="534"/>
    </row>
    <row r="1249" spans="3:17" s="849" customFormat="1" ht="15">
      <c r="C1249" s="712"/>
      <c r="D1249" s="713"/>
      <c r="E1249" s="532"/>
      <c r="F1249" s="532"/>
      <c r="G1249" s="533"/>
      <c r="H1249" s="534"/>
      <c r="I1249" s="534"/>
      <c r="J1249" s="535"/>
      <c r="K1249" s="534"/>
      <c r="L1249" s="534"/>
      <c r="M1249" s="534"/>
      <c r="N1249" s="534"/>
      <c r="O1249" s="534"/>
      <c r="P1249" s="535"/>
      <c r="Q1249" s="534"/>
    </row>
    <row r="1250" spans="3:17" s="849" customFormat="1" ht="15">
      <c r="C1250" s="712"/>
      <c r="D1250" s="713"/>
      <c r="E1250" s="532"/>
      <c r="F1250" s="532"/>
      <c r="G1250" s="533"/>
      <c r="H1250" s="534"/>
      <c r="I1250" s="534"/>
      <c r="J1250" s="535"/>
      <c r="K1250" s="534"/>
      <c r="L1250" s="534"/>
      <c r="M1250" s="534"/>
      <c r="N1250" s="534"/>
      <c r="O1250" s="534"/>
      <c r="P1250" s="535"/>
      <c r="Q1250" s="534"/>
    </row>
    <row r="1251" spans="3:17" s="849" customFormat="1" ht="15">
      <c r="C1251" s="712"/>
      <c r="D1251" s="713"/>
      <c r="E1251" s="532"/>
      <c r="F1251" s="532"/>
      <c r="G1251" s="533"/>
      <c r="H1251" s="534"/>
      <c r="I1251" s="534"/>
      <c r="J1251" s="535"/>
      <c r="K1251" s="534"/>
      <c r="L1251" s="534"/>
      <c r="M1251" s="534"/>
      <c r="N1251" s="534"/>
      <c r="O1251" s="534"/>
      <c r="P1251" s="535"/>
      <c r="Q1251" s="534"/>
    </row>
    <row r="1252" spans="3:17" s="849" customFormat="1" ht="15">
      <c r="C1252" s="712"/>
      <c r="D1252" s="713"/>
      <c r="E1252" s="532"/>
      <c r="F1252" s="532"/>
      <c r="G1252" s="533"/>
      <c r="H1252" s="534"/>
      <c r="I1252" s="534"/>
      <c r="J1252" s="535"/>
      <c r="K1252" s="534"/>
      <c r="L1252" s="534"/>
      <c r="M1252" s="534"/>
      <c r="N1252" s="534"/>
      <c r="O1252" s="534"/>
      <c r="P1252" s="535"/>
      <c r="Q1252" s="534"/>
    </row>
    <row r="1253" spans="3:17" s="849" customFormat="1" ht="15">
      <c r="C1253" s="712"/>
      <c r="D1253" s="713"/>
      <c r="E1253" s="532"/>
      <c r="F1253" s="532"/>
      <c r="G1253" s="533"/>
      <c r="H1253" s="534"/>
      <c r="I1253" s="534"/>
      <c r="J1253" s="535"/>
      <c r="K1253" s="534"/>
      <c r="L1253" s="534"/>
      <c r="M1253" s="534"/>
      <c r="N1253" s="534"/>
      <c r="O1253" s="534"/>
      <c r="P1253" s="535"/>
      <c r="Q1253" s="534"/>
    </row>
    <row r="1254" spans="3:17" s="849" customFormat="1" ht="15">
      <c r="C1254" s="712"/>
      <c r="D1254" s="713"/>
      <c r="E1254" s="532"/>
      <c r="F1254" s="532"/>
      <c r="G1254" s="533"/>
      <c r="H1254" s="534"/>
      <c r="I1254" s="534"/>
      <c r="J1254" s="535"/>
      <c r="K1254" s="534"/>
      <c r="L1254" s="534"/>
      <c r="M1254" s="534"/>
      <c r="N1254" s="534"/>
      <c r="O1254" s="534"/>
      <c r="P1254" s="535"/>
      <c r="Q1254" s="534"/>
    </row>
    <row r="1255" spans="3:17" s="849" customFormat="1" ht="15">
      <c r="C1255" s="712"/>
      <c r="D1255" s="713"/>
      <c r="E1255" s="532"/>
      <c r="F1255" s="532"/>
      <c r="G1255" s="533"/>
      <c r="H1255" s="534"/>
      <c r="I1255" s="534"/>
      <c r="J1255" s="535"/>
      <c r="K1255" s="534"/>
      <c r="L1255" s="534"/>
      <c r="M1255" s="534"/>
      <c r="N1255" s="534"/>
      <c r="O1255" s="534"/>
      <c r="P1255" s="535"/>
      <c r="Q1255" s="534"/>
    </row>
    <row r="1256" spans="3:17" s="849" customFormat="1" ht="15">
      <c r="C1256" s="712"/>
      <c r="D1256" s="713"/>
      <c r="E1256" s="532"/>
      <c r="F1256" s="532"/>
      <c r="G1256" s="533"/>
      <c r="H1256" s="534"/>
      <c r="I1256" s="534"/>
      <c r="J1256" s="535"/>
      <c r="K1256" s="534"/>
      <c r="L1256" s="534"/>
      <c r="M1256" s="534"/>
      <c r="N1256" s="534"/>
      <c r="O1256" s="534"/>
      <c r="P1256" s="535"/>
      <c r="Q1256" s="534"/>
    </row>
    <row r="1257" spans="3:17" s="849" customFormat="1" ht="15">
      <c r="C1257" s="712"/>
      <c r="D1257" s="713"/>
      <c r="E1257" s="532"/>
      <c r="F1257" s="532"/>
      <c r="G1257" s="533"/>
      <c r="H1257" s="534"/>
      <c r="I1257" s="534"/>
      <c r="J1257" s="535"/>
      <c r="K1257" s="534"/>
      <c r="L1257" s="534"/>
      <c r="M1257" s="534"/>
      <c r="N1257" s="534"/>
      <c r="O1257" s="534"/>
      <c r="P1257" s="535"/>
      <c r="Q1257" s="534"/>
    </row>
    <row r="1258" spans="3:17" s="849" customFormat="1" ht="15">
      <c r="C1258" s="712"/>
      <c r="D1258" s="713"/>
      <c r="E1258" s="532"/>
      <c r="F1258" s="532"/>
      <c r="G1258" s="533"/>
      <c r="H1258" s="534"/>
      <c r="I1258" s="534"/>
      <c r="J1258" s="535"/>
      <c r="K1258" s="534"/>
      <c r="L1258" s="534"/>
      <c r="M1258" s="534"/>
      <c r="N1258" s="534"/>
      <c r="O1258" s="534"/>
      <c r="P1258" s="535"/>
      <c r="Q1258" s="534"/>
    </row>
    <row r="1259" spans="3:17" s="849" customFormat="1" ht="15">
      <c r="C1259" s="712"/>
      <c r="D1259" s="713"/>
      <c r="E1259" s="532"/>
      <c r="F1259" s="532"/>
      <c r="G1259" s="533"/>
      <c r="H1259" s="534"/>
      <c r="I1259" s="534"/>
      <c r="J1259" s="535"/>
      <c r="K1259" s="534"/>
      <c r="L1259" s="534"/>
      <c r="M1259" s="534"/>
      <c r="N1259" s="534"/>
      <c r="O1259" s="534"/>
      <c r="P1259" s="535"/>
      <c r="Q1259" s="534"/>
    </row>
    <row r="1260" spans="3:17" s="849" customFormat="1" ht="15">
      <c r="C1260" s="712"/>
      <c r="D1260" s="713"/>
      <c r="E1260" s="532"/>
      <c r="F1260" s="532"/>
      <c r="G1260" s="533"/>
      <c r="H1260" s="534"/>
      <c r="I1260" s="534"/>
      <c r="J1260" s="535"/>
      <c r="K1260" s="534"/>
      <c r="L1260" s="534"/>
      <c r="M1260" s="534"/>
      <c r="N1260" s="534"/>
      <c r="O1260" s="534"/>
      <c r="P1260" s="535"/>
      <c r="Q1260" s="534"/>
    </row>
    <row r="1261" spans="3:17" s="849" customFormat="1" ht="15">
      <c r="C1261" s="712"/>
      <c r="D1261" s="713"/>
      <c r="E1261" s="532"/>
      <c r="F1261" s="532"/>
      <c r="G1261" s="533"/>
      <c r="H1261" s="534"/>
      <c r="I1261" s="534"/>
      <c r="J1261" s="535"/>
      <c r="K1261" s="534"/>
      <c r="L1261" s="534"/>
      <c r="M1261" s="534"/>
      <c r="N1261" s="534"/>
      <c r="O1261" s="534"/>
      <c r="P1261" s="535"/>
      <c r="Q1261" s="534"/>
    </row>
    <row r="1262" spans="3:17" s="849" customFormat="1" ht="15">
      <c r="C1262" s="712"/>
      <c r="D1262" s="713"/>
      <c r="E1262" s="532"/>
      <c r="F1262" s="532"/>
      <c r="G1262" s="533"/>
      <c r="H1262" s="534"/>
      <c r="I1262" s="534"/>
      <c r="J1262" s="535"/>
      <c r="K1262" s="534"/>
      <c r="L1262" s="534"/>
      <c r="M1262" s="534"/>
      <c r="N1262" s="534"/>
      <c r="O1262" s="534"/>
      <c r="P1262" s="535"/>
      <c r="Q1262" s="534"/>
    </row>
    <row r="1263" spans="3:17" s="849" customFormat="1" ht="15">
      <c r="C1263" s="712"/>
      <c r="D1263" s="713"/>
      <c r="E1263" s="532"/>
      <c r="F1263" s="532"/>
      <c r="G1263" s="533"/>
      <c r="H1263" s="534"/>
      <c r="I1263" s="534"/>
      <c r="J1263" s="535"/>
      <c r="K1263" s="534"/>
      <c r="L1263" s="534"/>
      <c r="M1263" s="534"/>
      <c r="N1263" s="534"/>
      <c r="O1263" s="534"/>
      <c r="P1263" s="535"/>
      <c r="Q1263" s="534"/>
    </row>
    <row r="1264" spans="3:17" s="849" customFormat="1" ht="15">
      <c r="C1264" s="712"/>
      <c r="D1264" s="713"/>
      <c r="E1264" s="532"/>
      <c r="F1264" s="532"/>
      <c r="G1264" s="533"/>
      <c r="H1264" s="534"/>
      <c r="I1264" s="534"/>
      <c r="J1264" s="535"/>
      <c r="K1264" s="534"/>
      <c r="L1264" s="534"/>
      <c r="M1264" s="534"/>
      <c r="N1264" s="534"/>
      <c r="O1264" s="534"/>
      <c r="P1264" s="535"/>
      <c r="Q1264" s="534"/>
    </row>
    <row r="1265" spans="3:17" s="849" customFormat="1" ht="15">
      <c r="C1265" s="712"/>
      <c r="D1265" s="713"/>
      <c r="E1265" s="532"/>
      <c r="F1265" s="532"/>
      <c r="G1265" s="533"/>
      <c r="H1265" s="534"/>
      <c r="I1265" s="534"/>
      <c r="J1265" s="535"/>
      <c r="K1265" s="534"/>
      <c r="L1265" s="534"/>
      <c r="M1265" s="534"/>
      <c r="N1265" s="534"/>
      <c r="O1265" s="534"/>
      <c r="P1265" s="535"/>
      <c r="Q1265" s="534"/>
    </row>
    <row r="1266" spans="3:17" s="849" customFormat="1" ht="15">
      <c r="C1266" s="712"/>
      <c r="D1266" s="713"/>
      <c r="E1266" s="532"/>
      <c r="F1266" s="532"/>
      <c r="G1266" s="533"/>
      <c r="H1266" s="534"/>
      <c r="I1266" s="534"/>
      <c r="J1266" s="535"/>
      <c r="K1266" s="534"/>
      <c r="L1266" s="534"/>
      <c r="M1266" s="534"/>
      <c r="N1266" s="534"/>
      <c r="O1266" s="534"/>
      <c r="P1266" s="535"/>
      <c r="Q1266" s="534"/>
    </row>
    <row r="1267" spans="3:17" s="849" customFormat="1" ht="15">
      <c r="C1267" s="712"/>
      <c r="D1267" s="713"/>
      <c r="E1267" s="532"/>
      <c r="F1267" s="532"/>
      <c r="G1267" s="533"/>
      <c r="H1267" s="534"/>
      <c r="I1267" s="534"/>
      <c r="J1267" s="535"/>
      <c r="K1267" s="534"/>
      <c r="L1267" s="534"/>
      <c r="M1267" s="534"/>
      <c r="N1267" s="534"/>
      <c r="O1267" s="534"/>
      <c r="P1267" s="535"/>
      <c r="Q1267" s="534"/>
    </row>
    <row r="1268" spans="3:17" s="849" customFormat="1" ht="15">
      <c r="C1268" s="712"/>
      <c r="D1268" s="713"/>
      <c r="E1268" s="532"/>
      <c r="F1268" s="532"/>
      <c r="G1268" s="533"/>
      <c r="H1268" s="534"/>
      <c r="I1268" s="534"/>
      <c r="J1268" s="535"/>
      <c r="K1268" s="534"/>
      <c r="L1268" s="534"/>
      <c r="M1268" s="534"/>
      <c r="N1268" s="534"/>
      <c r="O1268" s="534"/>
      <c r="P1268" s="535"/>
      <c r="Q1268" s="534"/>
    </row>
    <row r="1269" spans="3:17" s="849" customFormat="1" ht="15">
      <c r="C1269" s="712"/>
      <c r="D1269" s="713"/>
      <c r="E1269" s="532"/>
      <c r="F1269" s="532"/>
      <c r="G1269" s="533"/>
      <c r="H1269" s="534"/>
      <c r="I1269" s="534"/>
      <c r="J1269" s="535"/>
      <c r="K1269" s="534"/>
      <c r="L1269" s="534"/>
      <c r="M1269" s="534"/>
      <c r="N1269" s="534"/>
      <c r="O1269" s="534"/>
      <c r="P1269" s="535"/>
      <c r="Q1269" s="534"/>
    </row>
    <row r="1270" spans="3:17" s="849" customFormat="1" ht="15">
      <c r="C1270" s="712"/>
      <c r="D1270" s="713"/>
      <c r="E1270" s="532"/>
      <c r="F1270" s="532"/>
      <c r="G1270" s="533"/>
      <c r="H1270" s="534"/>
      <c r="I1270" s="534"/>
      <c r="J1270" s="535"/>
      <c r="K1270" s="534"/>
      <c r="L1270" s="534"/>
      <c r="M1270" s="534"/>
      <c r="N1270" s="534"/>
      <c r="O1270" s="534"/>
      <c r="P1270" s="535"/>
      <c r="Q1270" s="534"/>
    </row>
    <row r="1271" spans="3:17" s="849" customFormat="1" ht="15">
      <c r="C1271" s="712"/>
      <c r="D1271" s="713"/>
      <c r="E1271" s="532"/>
      <c r="F1271" s="532"/>
      <c r="G1271" s="533"/>
      <c r="H1271" s="534"/>
      <c r="I1271" s="534"/>
      <c r="J1271" s="535"/>
      <c r="K1271" s="534"/>
      <c r="L1271" s="534"/>
      <c r="M1271" s="534"/>
      <c r="N1271" s="534"/>
      <c r="O1271" s="534"/>
      <c r="P1271" s="535"/>
      <c r="Q1271" s="534"/>
    </row>
    <row r="1272" spans="3:17" s="849" customFormat="1" ht="15">
      <c r="C1272" s="712"/>
      <c r="D1272" s="713"/>
      <c r="E1272" s="532"/>
      <c r="F1272" s="532"/>
      <c r="G1272" s="533"/>
      <c r="H1272" s="534"/>
      <c r="I1272" s="534"/>
      <c r="J1272" s="535"/>
      <c r="K1272" s="534"/>
      <c r="L1272" s="534"/>
      <c r="M1272" s="534"/>
      <c r="N1272" s="534"/>
      <c r="O1272" s="534"/>
      <c r="P1272" s="535"/>
      <c r="Q1272" s="534"/>
    </row>
    <row r="1273" spans="3:17" s="849" customFormat="1" ht="15">
      <c r="C1273" s="712"/>
      <c r="D1273" s="713"/>
      <c r="E1273" s="532"/>
      <c r="F1273" s="532"/>
      <c r="G1273" s="533"/>
      <c r="H1273" s="534"/>
      <c r="I1273" s="534"/>
      <c r="J1273" s="535"/>
      <c r="K1273" s="534"/>
      <c r="L1273" s="534"/>
      <c r="M1273" s="534"/>
      <c r="N1273" s="534"/>
      <c r="O1273" s="534"/>
      <c r="P1273" s="535"/>
      <c r="Q1273" s="534"/>
    </row>
    <row r="1274" spans="3:17" s="849" customFormat="1" ht="15">
      <c r="C1274" s="712"/>
      <c r="D1274" s="713"/>
      <c r="E1274" s="532"/>
      <c r="F1274" s="532"/>
      <c r="G1274" s="533"/>
      <c r="H1274" s="534"/>
      <c r="I1274" s="534"/>
      <c r="J1274" s="535"/>
      <c r="K1274" s="534"/>
      <c r="L1274" s="534"/>
      <c r="M1274" s="534"/>
      <c r="N1274" s="534"/>
      <c r="O1274" s="534"/>
      <c r="P1274" s="535"/>
      <c r="Q1274" s="534"/>
    </row>
    <row r="1275" spans="3:17" s="849" customFormat="1" ht="15">
      <c r="C1275" s="712"/>
      <c r="D1275" s="713"/>
      <c r="E1275" s="532"/>
      <c r="F1275" s="532"/>
      <c r="G1275" s="533"/>
      <c r="H1275" s="534"/>
      <c r="I1275" s="534"/>
      <c r="J1275" s="535"/>
      <c r="K1275" s="534"/>
      <c r="L1275" s="534"/>
      <c r="M1275" s="534"/>
      <c r="N1275" s="534"/>
      <c r="O1275" s="534"/>
      <c r="P1275" s="535"/>
      <c r="Q1275" s="534"/>
    </row>
    <row r="1276" spans="3:17" s="849" customFormat="1" ht="15">
      <c r="C1276" s="712"/>
      <c r="D1276" s="713"/>
      <c r="E1276" s="532"/>
      <c r="F1276" s="532"/>
      <c r="G1276" s="533"/>
      <c r="H1276" s="534"/>
      <c r="I1276" s="534"/>
      <c r="J1276" s="535"/>
      <c r="K1276" s="534"/>
      <c r="L1276" s="534"/>
      <c r="M1276" s="534"/>
      <c r="N1276" s="534"/>
      <c r="O1276" s="534"/>
      <c r="P1276" s="535"/>
      <c r="Q1276" s="534"/>
    </row>
    <row r="1277" spans="3:17" s="849" customFormat="1" ht="15">
      <c r="C1277" s="712"/>
      <c r="D1277" s="713"/>
      <c r="E1277" s="532"/>
      <c r="F1277" s="532"/>
      <c r="G1277" s="533"/>
      <c r="H1277" s="534"/>
      <c r="I1277" s="534"/>
      <c r="J1277" s="535"/>
      <c r="K1277" s="534"/>
      <c r="L1277" s="534"/>
      <c r="M1277" s="534"/>
      <c r="N1277" s="534"/>
      <c r="O1277" s="534"/>
      <c r="P1277" s="535"/>
      <c r="Q1277" s="534"/>
    </row>
    <row r="1278" spans="3:17" s="849" customFormat="1" ht="15">
      <c r="C1278" s="712"/>
      <c r="D1278" s="713"/>
      <c r="E1278" s="532"/>
      <c r="F1278" s="532"/>
      <c r="G1278" s="533"/>
      <c r="H1278" s="534"/>
      <c r="I1278" s="534"/>
      <c r="J1278" s="535"/>
      <c r="K1278" s="534"/>
      <c r="L1278" s="534"/>
      <c r="M1278" s="534"/>
      <c r="N1278" s="534"/>
      <c r="O1278" s="534"/>
      <c r="P1278" s="535"/>
      <c r="Q1278" s="534"/>
    </row>
    <row r="1279" spans="3:17" s="849" customFormat="1" ht="15">
      <c r="C1279" s="712"/>
      <c r="D1279" s="713"/>
      <c r="E1279" s="532"/>
      <c r="F1279" s="532"/>
      <c r="G1279" s="533"/>
      <c r="H1279" s="534"/>
      <c r="I1279" s="534"/>
      <c r="J1279" s="535"/>
      <c r="K1279" s="534"/>
      <c r="L1279" s="534"/>
      <c r="M1279" s="534"/>
      <c r="N1279" s="534"/>
      <c r="O1279" s="534"/>
      <c r="P1279" s="535"/>
      <c r="Q1279" s="534"/>
    </row>
    <row r="1280" spans="3:17" s="849" customFormat="1" ht="15">
      <c r="C1280" s="712"/>
      <c r="D1280" s="713"/>
      <c r="E1280" s="532"/>
      <c r="F1280" s="532"/>
      <c r="G1280" s="533"/>
      <c r="H1280" s="534"/>
      <c r="I1280" s="534"/>
      <c r="J1280" s="535"/>
      <c r="K1280" s="534"/>
      <c r="L1280" s="534"/>
      <c r="M1280" s="534"/>
      <c r="N1280" s="534"/>
      <c r="O1280" s="534"/>
      <c r="P1280" s="535"/>
      <c r="Q1280" s="534"/>
    </row>
    <row r="1281" spans="3:17" s="849" customFormat="1" ht="15">
      <c r="C1281" s="712"/>
      <c r="D1281" s="713"/>
      <c r="E1281" s="532"/>
      <c r="F1281" s="532"/>
      <c r="G1281" s="533"/>
      <c r="H1281" s="534"/>
      <c r="I1281" s="534"/>
      <c r="J1281" s="535"/>
      <c r="K1281" s="534"/>
      <c r="L1281" s="534"/>
      <c r="M1281" s="534"/>
      <c r="N1281" s="534"/>
      <c r="O1281" s="534"/>
      <c r="P1281" s="535"/>
      <c r="Q1281" s="534"/>
    </row>
    <row r="1282" spans="3:17" s="849" customFormat="1" ht="15">
      <c r="C1282" s="712"/>
      <c r="D1282" s="713"/>
      <c r="E1282" s="532"/>
      <c r="F1282" s="532"/>
      <c r="G1282" s="533"/>
      <c r="H1282" s="534"/>
      <c r="I1282" s="534"/>
      <c r="J1282" s="535"/>
      <c r="K1282" s="534"/>
      <c r="L1282" s="534"/>
      <c r="M1282" s="534"/>
      <c r="N1282" s="534"/>
      <c r="O1282" s="534"/>
      <c r="P1282" s="535"/>
      <c r="Q1282" s="534"/>
    </row>
    <row r="1283" spans="3:17" s="849" customFormat="1" ht="15">
      <c r="C1283" s="712"/>
      <c r="D1283" s="713"/>
      <c r="E1283" s="532"/>
      <c r="F1283" s="532"/>
      <c r="G1283" s="533"/>
      <c r="H1283" s="534"/>
      <c r="I1283" s="534"/>
      <c r="J1283" s="535"/>
      <c r="K1283" s="534"/>
      <c r="L1283" s="534"/>
      <c r="M1283" s="534"/>
      <c r="N1283" s="534"/>
      <c r="O1283" s="534"/>
      <c r="P1283" s="535"/>
      <c r="Q1283" s="534"/>
    </row>
    <row r="1284" spans="3:17" s="849" customFormat="1" ht="15">
      <c r="C1284" s="712"/>
      <c r="D1284" s="713"/>
      <c r="E1284" s="532"/>
      <c r="F1284" s="532"/>
      <c r="G1284" s="533"/>
      <c r="H1284" s="534"/>
      <c r="I1284" s="534"/>
      <c r="J1284" s="535"/>
      <c r="K1284" s="534"/>
      <c r="L1284" s="534"/>
      <c r="M1284" s="534"/>
      <c r="N1284" s="534"/>
      <c r="O1284" s="534"/>
      <c r="P1284" s="535"/>
      <c r="Q1284" s="534"/>
    </row>
    <row r="1285" spans="3:17" s="849" customFormat="1" ht="15">
      <c r="C1285" s="712"/>
      <c r="D1285" s="713"/>
      <c r="E1285" s="532"/>
      <c r="F1285" s="532"/>
      <c r="G1285" s="533"/>
      <c r="H1285" s="534"/>
      <c r="I1285" s="534"/>
      <c r="J1285" s="535"/>
      <c r="K1285" s="534"/>
      <c r="L1285" s="534"/>
      <c r="M1285" s="534"/>
      <c r="N1285" s="534"/>
      <c r="O1285" s="534"/>
      <c r="P1285" s="535"/>
      <c r="Q1285" s="534"/>
    </row>
    <row r="1286" spans="3:17" s="849" customFormat="1" ht="15">
      <c r="C1286" s="712"/>
      <c r="D1286" s="713"/>
      <c r="E1286" s="532"/>
      <c r="F1286" s="532"/>
      <c r="G1286" s="533"/>
      <c r="H1286" s="534"/>
      <c r="I1286" s="534"/>
      <c r="J1286" s="535"/>
      <c r="K1286" s="534"/>
      <c r="L1286" s="534"/>
      <c r="M1286" s="534"/>
      <c r="N1286" s="534"/>
      <c r="O1286" s="534"/>
      <c r="P1286" s="535"/>
      <c r="Q1286" s="534"/>
    </row>
    <row r="1287" spans="3:17" s="849" customFormat="1" ht="15">
      <c r="C1287" s="712"/>
      <c r="D1287" s="713"/>
      <c r="E1287" s="532"/>
      <c r="F1287" s="532"/>
      <c r="G1287" s="533"/>
      <c r="H1287" s="534"/>
      <c r="I1287" s="534"/>
      <c r="J1287" s="535"/>
      <c r="K1287" s="534"/>
      <c r="L1287" s="534"/>
      <c r="M1287" s="534"/>
      <c r="N1287" s="534"/>
      <c r="O1287" s="534"/>
      <c r="P1287" s="535"/>
      <c r="Q1287" s="534"/>
    </row>
    <row r="1288" spans="3:17" s="849" customFormat="1" ht="15">
      <c r="C1288" s="712"/>
      <c r="D1288" s="713"/>
      <c r="E1288" s="532"/>
      <c r="F1288" s="532"/>
      <c r="G1288" s="533"/>
      <c r="H1288" s="534"/>
      <c r="I1288" s="534"/>
      <c r="J1288" s="535"/>
      <c r="K1288" s="534"/>
      <c r="L1288" s="534"/>
      <c r="M1288" s="534"/>
      <c r="N1288" s="534"/>
      <c r="O1288" s="534"/>
      <c r="P1288" s="535"/>
      <c r="Q1288" s="534"/>
    </row>
    <row r="1289" spans="3:17" s="849" customFormat="1" ht="15">
      <c r="C1289" s="712"/>
      <c r="D1289" s="713"/>
      <c r="E1289" s="532"/>
      <c r="F1289" s="532"/>
      <c r="G1289" s="533"/>
      <c r="H1289" s="534"/>
      <c r="I1289" s="534"/>
      <c r="J1289" s="535"/>
      <c r="K1289" s="534"/>
      <c r="L1289" s="534"/>
      <c r="M1289" s="534"/>
      <c r="N1289" s="534"/>
      <c r="O1289" s="534"/>
      <c r="P1289" s="535"/>
      <c r="Q1289" s="534"/>
    </row>
    <row r="1290" spans="3:17" s="849" customFormat="1" ht="15">
      <c r="C1290" s="712"/>
      <c r="D1290" s="713"/>
      <c r="E1290" s="532"/>
      <c r="F1290" s="532"/>
      <c r="G1290" s="533"/>
      <c r="H1290" s="534"/>
      <c r="I1290" s="534"/>
      <c r="J1290" s="535"/>
      <c r="K1290" s="534"/>
      <c r="L1290" s="534"/>
      <c r="M1290" s="534"/>
      <c r="N1290" s="534"/>
      <c r="O1290" s="534"/>
      <c r="P1290" s="535"/>
      <c r="Q1290" s="534"/>
    </row>
    <row r="1291" spans="3:17" s="849" customFormat="1" ht="15">
      <c r="C1291" s="712"/>
      <c r="D1291" s="713"/>
      <c r="E1291" s="532"/>
      <c r="F1291" s="532"/>
      <c r="G1291" s="533"/>
      <c r="H1291" s="534"/>
      <c r="I1291" s="534"/>
      <c r="J1291" s="535"/>
      <c r="K1291" s="534"/>
      <c r="L1291" s="534"/>
      <c r="M1291" s="534"/>
      <c r="N1291" s="534"/>
      <c r="O1291" s="534"/>
      <c r="P1291" s="535"/>
      <c r="Q1291" s="534"/>
    </row>
    <row r="1292" spans="3:17" s="849" customFormat="1" ht="15">
      <c r="C1292" s="712"/>
      <c r="D1292" s="713"/>
      <c r="E1292" s="532"/>
      <c r="F1292" s="532"/>
      <c r="G1292" s="533"/>
      <c r="H1292" s="534"/>
      <c r="I1292" s="534"/>
      <c r="J1292" s="535"/>
      <c r="K1292" s="534"/>
      <c r="L1292" s="534"/>
      <c r="M1292" s="534"/>
      <c r="N1292" s="534"/>
      <c r="O1292" s="534"/>
      <c r="P1292" s="535"/>
      <c r="Q1292" s="534"/>
    </row>
    <row r="1293" spans="3:17" s="849" customFormat="1" ht="15">
      <c r="C1293" s="712"/>
      <c r="D1293" s="713"/>
      <c r="E1293" s="532"/>
      <c r="F1293" s="532"/>
      <c r="G1293" s="533"/>
      <c r="H1293" s="534"/>
      <c r="I1293" s="534"/>
      <c r="J1293" s="535"/>
      <c r="K1293" s="534"/>
      <c r="L1293" s="534"/>
      <c r="M1293" s="534"/>
      <c r="N1293" s="534"/>
      <c r="O1293" s="534"/>
      <c r="P1293" s="535"/>
      <c r="Q1293" s="534"/>
    </row>
    <row r="1294" spans="3:17" s="849" customFormat="1" ht="15">
      <c r="C1294" s="712"/>
      <c r="D1294" s="713"/>
      <c r="E1294" s="532"/>
      <c r="F1294" s="532"/>
      <c r="G1294" s="533"/>
      <c r="H1294" s="534"/>
      <c r="I1294" s="534"/>
      <c r="J1294" s="535"/>
      <c r="K1294" s="534"/>
      <c r="L1294" s="534"/>
      <c r="M1294" s="534"/>
      <c r="N1294" s="534"/>
      <c r="O1294" s="534"/>
      <c r="P1294" s="535"/>
      <c r="Q1294" s="534"/>
    </row>
    <row r="1295" spans="3:17" s="849" customFormat="1" ht="15">
      <c r="C1295" s="712"/>
      <c r="D1295" s="713"/>
      <c r="E1295" s="532"/>
      <c r="F1295" s="532"/>
      <c r="G1295" s="533"/>
      <c r="H1295" s="534"/>
      <c r="I1295" s="534"/>
      <c r="J1295" s="535"/>
      <c r="K1295" s="534"/>
      <c r="L1295" s="534"/>
      <c r="M1295" s="534"/>
      <c r="N1295" s="534"/>
      <c r="O1295" s="534"/>
      <c r="P1295" s="535"/>
      <c r="Q1295" s="534"/>
    </row>
    <row r="1296" spans="3:17" s="849" customFormat="1" ht="15">
      <c r="C1296" s="712"/>
      <c r="D1296" s="713"/>
      <c r="E1296" s="532"/>
      <c r="F1296" s="532"/>
      <c r="G1296" s="533"/>
      <c r="H1296" s="534"/>
      <c r="I1296" s="534"/>
      <c r="J1296" s="535"/>
      <c r="K1296" s="534"/>
      <c r="L1296" s="534"/>
      <c r="M1296" s="534"/>
      <c r="N1296" s="534"/>
      <c r="O1296" s="534"/>
      <c r="P1296" s="535"/>
      <c r="Q1296" s="534"/>
    </row>
    <row r="1297" spans="3:17" s="849" customFormat="1" ht="15">
      <c r="C1297" s="712"/>
      <c r="D1297" s="713"/>
      <c r="E1297" s="532"/>
      <c r="F1297" s="532"/>
      <c r="G1297" s="533"/>
      <c r="H1297" s="534"/>
      <c r="I1297" s="534"/>
      <c r="J1297" s="535"/>
      <c r="K1297" s="534"/>
      <c r="L1297" s="534"/>
      <c r="M1297" s="534"/>
      <c r="N1297" s="534"/>
      <c r="O1297" s="534"/>
      <c r="P1297" s="535"/>
      <c r="Q1297" s="534"/>
    </row>
    <row r="1298" spans="3:17" s="849" customFormat="1" ht="15">
      <c r="C1298" s="712"/>
      <c r="D1298" s="713"/>
      <c r="E1298" s="532"/>
      <c r="F1298" s="532"/>
      <c r="G1298" s="533"/>
      <c r="H1298" s="534"/>
      <c r="I1298" s="534"/>
      <c r="J1298" s="535"/>
      <c r="K1298" s="534"/>
      <c r="L1298" s="534"/>
      <c r="M1298" s="534"/>
      <c r="N1298" s="534"/>
      <c r="O1298" s="534"/>
      <c r="P1298" s="535"/>
      <c r="Q1298" s="534"/>
    </row>
    <row r="1299" spans="3:17" s="849" customFormat="1" ht="15">
      <c r="C1299" s="712"/>
      <c r="D1299" s="713"/>
      <c r="E1299" s="532"/>
      <c r="F1299" s="532"/>
      <c r="G1299" s="533"/>
      <c r="H1299" s="534"/>
      <c r="I1299" s="534"/>
      <c r="J1299" s="535"/>
      <c r="K1299" s="534"/>
      <c r="L1299" s="534"/>
      <c r="M1299" s="534"/>
      <c r="N1299" s="534"/>
      <c r="O1299" s="534"/>
      <c r="P1299" s="535"/>
      <c r="Q1299" s="534"/>
    </row>
    <row r="1300" spans="3:17" s="849" customFormat="1" ht="15">
      <c r="C1300" s="712"/>
      <c r="D1300" s="713"/>
      <c r="E1300" s="532"/>
      <c r="F1300" s="532"/>
      <c r="G1300" s="533"/>
      <c r="H1300" s="534"/>
      <c r="I1300" s="534"/>
      <c r="J1300" s="535"/>
      <c r="K1300" s="534"/>
      <c r="L1300" s="534"/>
      <c r="M1300" s="534"/>
      <c r="N1300" s="534"/>
      <c r="O1300" s="534"/>
      <c r="P1300" s="535"/>
      <c r="Q1300" s="534"/>
    </row>
    <row r="1301" spans="3:17" s="849" customFormat="1" ht="15">
      <c r="C1301" s="712"/>
      <c r="D1301" s="713"/>
      <c r="E1301" s="532"/>
      <c r="F1301" s="532"/>
      <c r="G1301" s="533"/>
      <c r="H1301" s="534"/>
      <c r="I1301" s="534"/>
      <c r="J1301" s="535"/>
      <c r="K1301" s="534"/>
      <c r="L1301" s="534"/>
      <c r="M1301" s="534"/>
      <c r="N1301" s="534"/>
      <c r="O1301" s="534"/>
      <c r="P1301" s="535"/>
      <c r="Q1301" s="534"/>
    </row>
    <row r="1302" spans="3:17" s="849" customFormat="1" ht="15">
      <c r="C1302" s="712"/>
      <c r="D1302" s="713"/>
      <c r="E1302" s="532"/>
      <c r="F1302" s="532"/>
      <c r="G1302" s="533"/>
      <c r="H1302" s="534"/>
      <c r="I1302" s="534"/>
      <c r="J1302" s="535"/>
      <c r="K1302" s="534"/>
      <c r="L1302" s="534"/>
      <c r="M1302" s="534"/>
      <c r="N1302" s="534"/>
      <c r="O1302" s="534"/>
      <c r="P1302" s="535"/>
      <c r="Q1302" s="534"/>
    </row>
    <row r="1303" spans="3:17" s="849" customFormat="1" ht="15">
      <c r="C1303" s="712"/>
      <c r="D1303" s="713"/>
      <c r="E1303" s="532"/>
      <c r="F1303" s="532"/>
      <c r="G1303" s="533"/>
      <c r="H1303" s="534"/>
      <c r="I1303" s="534"/>
      <c r="J1303" s="535"/>
      <c r="K1303" s="534"/>
      <c r="L1303" s="534"/>
      <c r="M1303" s="534"/>
      <c r="N1303" s="534"/>
      <c r="O1303" s="534"/>
      <c r="P1303" s="535"/>
      <c r="Q1303" s="534"/>
    </row>
    <row r="1304" spans="3:17" s="849" customFormat="1" ht="15">
      <c r="C1304" s="712"/>
      <c r="D1304" s="713"/>
      <c r="E1304" s="532"/>
      <c r="F1304" s="532"/>
      <c r="G1304" s="533"/>
      <c r="H1304" s="534"/>
      <c r="I1304" s="534"/>
      <c r="J1304" s="535"/>
      <c r="K1304" s="534"/>
      <c r="L1304" s="534"/>
      <c r="M1304" s="534"/>
      <c r="N1304" s="534"/>
      <c r="O1304" s="534"/>
      <c r="P1304" s="535"/>
      <c r="Q1304" s="534"/>
    </row>
    <row r="1305" spans="3:17" s="849" customFormat="1" ht="15">
      <c r="C1305" s="712"/>
      <c r="D1305" s="713"/>
      <c r="E1305" s="532"/>
      <c r="F1305" s="532"/>
      <c r="G1305" s="533"/>
      <c r="H1305" s="534"/>
      <c r="I1305" s="534"/>
      <c r="J1305" s="535"/>
      <c r="K1305" s="534"/>
      <c r="L1305" s="534"/>
      <c r="M1305" s="534"/>
      <c r="N1305" s="534"/>
      <c r="O1305" s="534"/>
      <c r="P1305" s="535"/>
      <c r="Q1305" s="534"/>
    </row>
    <row r="1306" spans="3:17" s="849" customFormat="1" ht="15">
      <c r="C1306" s="712"/>
      <c r="D1306" s="713"/>
      <c r="E1306" s="532"/>
      <c r="F1306" s="532"/>
      <c r="G1306" s="533"/>
      <c r="H1306" s="534"/>
      <c r="I1306" s="534"/>
      <c r="J1306" s="535"/>
      <c r="K1306" s="534"/>
      <c r="L1306" s="534"/>
      <c r="M1306" s="534"/>
      <c r="N1306" s="534"/>
      <c r="O1306" s="534"/>
      <c r="P1306" s="535"/>
      <c r="Q1306" s="534"/>
    </row>
    <row r="1307" spans="3:17" s="849" customFormat="1" ht="15">
      <c r="C1307" s="712"/>
      <c r="D1307" s="713"/>
      <c r="E1307" s="532"/>
      <c r="F1307" s="532"/>
      <c r="G1307" s="533"/>
      <c r="H1307" s="534"/>
      <c r="I1307" s="534"/>
      <c r="J1307" s="535"/>
      <c r="K1307" s="534"/>
      <c r="L1307" s="534"/>
      <c r="M1307" s="534"/>
      <c r="N1307" s="534"/>
      <c r="O1307" s="534"/>
      <c r="P1307" s="535"/>
      <c r="Q1307" s="534"/>
    </row>
    <row r="1308" spans="3:17" s="849" customFormat="1" ht="15">
      <c r="C1308" s="712"/>
      <c r="D1308" s="713"/>
      <c r="E1308" s="532"/>
      <c r="F1308" s="532"/>
      <c r="G1308" s="533"/>
      <c r="H1308" s="534"/>
      <c r="I1308" s="534"/>
      <c r="J1308" s="535"/>
      <c r="K1308" s="534"/>
      <c r="L1308" s="534"/>
      <c r="M1308" s="534"/>
      <c r="N1308" s="534"/>
      <c r="O1308" s="534"/>
      <c r="P1308" s="535"/>
      <c r="Q1308" s="534"/>
    </row>
    <row r="1309" spans="3:17" s="849" customFormat="1" ht="15">
      <c r="C1309" s="712"/>
      <c r="D1309" s="713"/>
      <c r="E1309" s="532"/>
      <c r="F1309" s="532"/>
      <c r="G1309" s="533"/>
      <c r="H1309" s="534"/>
      <c r="I1309" s="534"/>
      <c r="J1309" s="535"/>
      <c r="K1309" s="534"/>
      <c r="L1309" s="534"/>
      <c r="M1309" s="534"/>
      <c r="N1309" s="534"/>
      <c r="O1309" s="534"/>
      <c r="P1309" s="535"/>
      <c r="Q1309" s="534"/>
    </row>
    <row r="1310" spans="3:17" s="849" customFormat="1" ht="15">
      <c r="C1310" s="712"/>
      <c r="D1310" s="713"/>
      <c r="E1310" s="532"/>
      <c r="F1310" s="532"/>
      <c r="G1310" s="533"/>
      <c r="H1310" s="534"/>
      <c r="I1310" s="534"/>
      <c r="J1310" s="535"/>
      <c r="K1310" s="534"/>
      <c r="L1310" s="534"/>
      <c r="M1310" s="534"/>
      <c r="N1310" s="534"/>
      <c r="O1310" s="534"/>
      <c r="P1310" s="535"/>
      <c r="Q1310" s="534"/>
    </row>
    <row r="1311" spans="3:17" s="849" customFormat="1" ht="15">
      <c r="C1311" s="712"/>
      <c r="D1311" s="713"/>
      <c r="E1311" s="532"/>
      <c r="F1311" s="532"/>
      <c r="G1311" s="533"/>
      <c r="H1311" s="534"/>
      <c r="I1311" s="534"/>
      <c r="J1311" s="535"/>
      <c r="K1311" s="534"/>
      <c r="L1311" s="534"/>
      <c r="M1311" s="534"/>
      <c r="N1311" s="534"/>
      <c r="O1311" s="534"/>
      <c r="P1311" s="535"/>
      <c r="Q1311" s="534"/>
    </row>
    <row r="1312" spans="3:17" s="849" customFormat="1" ht="15">
      <c r="C1312" s="712"/>
      <c r="D1312" s="713"/>
      <c r="E1312" s="532"/>
      <c r="F1312" s="532"/>
      <c r="G1312" s="533"/>
      <c r="H1312" s="534"/>
      <c r="I1312" s="534"/>
      <c r="J1312" s="535"/>
      <c r="K1312" s="534"/>
      <c r="L1312" s="534"/>
      <c r="M1312" s="534"/>
      <c r="N1312" s="534"/>
      <c r="O1312" s="534"/>
      <c r="P1312" s="535"/>
      <c r="Q1312" s="534"/>
    </row>
    <row r="1313" spans="3:17" s="849" customFormat="1" ht="15">
      <c r="C1313" s="712"/>
      <c r="D1313" s="713"/>
      <c r="E1313" s="532"/>
      <c r="F1313" s="532"/>
      <c r="G1313" s="533"/>
      <c r="H1313" s="534"/>
      <c r="I1313" s="534"/>
      <c r="J1313" s="535"/>
      <c r="K1313" s="534"/>
      <c r="L1313" s="534"/>
      <c r="M1313" s="534"/>
      <c r="N1313" s="534"/>
      <c r="O1313" s="534"/>
      <c r="P1313" s="535"/>
      <c r="Q1313" s="534"/>
    </row>
    <row r="1314" spans="3:17" s="849" customFormat="1" ht="15">
      <c r="C1314" s="712"/>
      <c r="D1314" s="713"/>
      <c r="E1314" s="532"/>
      <c r="F1314" s="532"/>
      <c r="G1314" s="533"/>
      <c r="H1314" s="534"/>
      <c r="I1314" s="534"/>
      <c r="J1314" s="535"/>
      <c r="K1314" s="534"/>
      <c r="L1314" s="534"/>
      <c r="M1314" s="534"/>
      <c r="N1314" s="534"/>
      <c r="O1314" s="534"/>
      <c r="P1314" s="535"/>
      <c r="Q1314" s="534"/>
    </row>
    <row r="1315" spans="3:17" s="849" customFormat="1" ht="15">
      <c r="C1315" s="712"/>
      <c r="D1315" s="713"/>
      <c r="E1315" s="532"/>
      <c r="F1315" s="532"/>
      <c r="G1315" s="533"/>
      <c r="H1315" s="534"/>
      <c r="I1315" s="534"/>
      <c r="J1315" s="535"/>
      <c r="K1315" s="534"/>
      <c r="L1315" s="534"/>
      <c r="M1315" s="534"/>
      <c r="N1315" s="534"/>
      <c r="O1315" s="534"/>
      <c r="P1315" s="535"/>
      <c r="Q1315" s="534"/>
    </row>
    <row r="1316" spans="3:17" s="849" customFormat="1" ht="15">
      <c r="C1316" s="712"/>
      <c r="D1316" s="713"/>
      <c r="E1316" s="532"/>
      <c r="F1316" s="532"/>
      <c r="G1316" s="533"/>
      <c r="H1316" s="534"/>
      <c r="I1316" s="534"/>
      <c r="J1316" s="535"/>
      <c r="K1316" s="534"/>
      <c r="L1316" s="534"/>
      <c r="M1316" s="534"/>
      <c r="N1316" s="534"/>
      <c r="O1316" s="534"/>
      <c r="P1316" s="535"/>
      <c r="Q1316" s="534"/>
    </row>
    <row r="1317" spans="3:17" s="849" customFormat="1" ht="15">
      <c r="C1317" s="712"/>
      <c r="D1317" s="713"/>
      <c r="E1317" s="532"/>
      <c r="F1317" s="532"/>
      <c r="G1317" s="533"/>
      <c r="H1317" s="534"/>
      <c r="I1317" s="534"/>
      <c r="J1317" s="535"/>
      <c r="K1317" s="534"/>
      <c r="L1317" s="534"/>
      <c r="M1317" s="534"/>
      <c r="N1317" s="534"/>
      <c r="O1317" s="534"/>
      <c r="P1317" s="535"/>
      <c r="Q1317" s="534"/>
    </row>
    <row r="1318" spans="3:17" s="849" customFormat="1" ht="15">
      <c r="C1318" s="712"/>
      <c r="D1318" s="713"/>
      <c r="E1318" s="532"/>
      <c r="F1318" s="532"/>
      <c r="G1318" s="533"/>
      <c r="H1318" s="534"/>
      <c r="I1318" s="534"/>
      <c r="J1318" s="535"/>
      <c r="K1318" s="534"/>
      <c r="L1318" s="534"/>
      <c r="M1318" s="534"/>
      <c r="N1318" s="534"/>
      <c r="O1318" s="534"/>
      <c r="P1318" s="535"/>
      <c r="Q1318" s="534"/>
    </row>
    <row r="1319" spans="3:17" s="849" customFormat="1" ht="15">
      <c r="C1319" s="712"/>
      <c r="D1319" s="713"/>
      <c r="E1319" s="532"/>
      <c r="F1319" s="532"/>
      <c r="G1319" s="533"/>
      <c r="H1319" s="534"/>
      <c r="I1319" s="534"/>
      <c r="J1319" s="535"/>
      <c r="K1319" s="534"/>
      <c r="L1319" s="534"/>
      <c r="M1319" s="534"/>
      <c r="N1319" s="534"/>
      <c r="O1319" s="534"/>
      <c r="P1319" s="535"/>
      <c r="Q1319" s="534"/>
    </row>
    <row r="1320" spans="3:17" s="849" customFormat="1" ht="15">
      <c r="C1320" s="712"/>
      <c r="D1320" s="713"/>
      <c r="E1320" s="532"/>
      <c r="F1320" s="532"/>
      <c r="G1320" s="533"/>
      <c r="H1320" s="534"/>
      <c r="I1320" s="534"/>
      <c r="J1320" s="535"/>
      <c r="K1320" s="534"/>
      <c r="L1320" s="534"/>
      <c r="M1320" s="534"/>
      <c r="N1320" s="534"/>
      <c r="O1320" s="534"/>
      <c r="P1320" s="535"/>
      <c r="Q1320" s="534"/>
    </row>
    <row r="1321" spans="3:17" s="849" customFormat="1" ht="15">
      <c r="C1321" s="712"/>
      <c r="D1321" s="713"/>
      <c r="E1321" s="532"/>
      <c r="F1321" s="532"/>
      <c r="G1321" s="533"/>
      <c r="H1321" s="534"/>
      <c r="I1321" s="534"/>
      <c r="J1321" s="535"/>
      <c r="K1321" s="534"/>
      <c r="L1321" s="534"/>
      <c r="M1321" s="534"/>
      <c r="N1321" s="534"/>
      <c r="O1321" s="534"/>
      <c r="P1321" s="535"/>
      <c r="Q1321" s="534"/>
    </row>
    <row r="1322" spans="3:17" s="849" customFormat="1" ht="15">
      <c r="C1322" s="712"/>
      <c r="D1322" s="713"/>
      <c r="E1322" s="532"/>
      <c r="F1322" s="532"/>
      <c r="G1322" s="533"/>
      <c r="H1322" s="534"/>
      <c r="I1322" s="534"/>
      <c r="J1322" s="535"/>
      <c r="K1322" s="534"/>
      <c r="L1322" s="534"/>
      <c r="M1322" s="534"/>
      <c r="N1322" s="534"/>
      <c r="O1322" s="534"/>
      <c r="P1322" s="535"/>
      <c r="Q1322" s="534"/>
    </row>
    <row r="1323" spans="3:17" s="849" customFormat="1" ht="15">
      <c r="C1323" s="712"/>
      <c r="D1323" s="713"/>
      <c r="E1323" s="532"/>
      <c r="F1323" s="532"/>
      <c r="G1323" s="533"/>
      <c r="H1323" s="534"/>
      <c r="I1323" s="534"/>
      <c r="J1323" s="535"/>
      <c r="K1323" s="534"/>
      <c r="L1323" s="534"/>
      <c r="M1323" s="534"/>
      <c r="N1323" s="534"/>
      <c r="O1323" s="534"/>
      <c r="P1323" s="535"/>
      <c r="Q1323" s="534"/>
    </row>
    <row r="1324" spans="3:17" s="849" customFormat="1" ht="15">
      <c r="C1324" s="712"/>
      <c r="D1324" s="713"/>
      <c r="E1324" s="532"/>
      <c r="F1324" s="532"/>
      <c r="G1324" s="533"/>
      <c r="H1324" s="534"/>
      <c r="I1324" s="534"/>
      <c r="J1324" s="535"/>
      <c r="K1324" s="534"/>
      <c r="L1324" s="534"/>
      <c r="M1324" s="534"/>
      <c r="N1324" s="534"/>
      <c r="O1324" s="534"/>
      <c r="P1324" s="535"/>
      <c r="Q1324" s="534"/>
    </row>
    <row r="1325" spans="3:17" s="849" customFormat="1" ht="15">
      <c r="C1325" s="712"/>
      <c r="D1325" s="713"/>
      <c r="E1325" s="532"/>
      <c r="F1325" s="532"/>
      <c r="G1325" s="533"/>
      <c r="H1325" s="534"/>
      <c r="I1325" s="534"/>
      <c r="J1325" s="535"/>
      <c r="K1325" s="534"/>
      <c r="L1325" s="534"/>
      <c r="M1325" s="534"/>
      <c r="N1325" s="534"/>
      <c r="O1325" s="534"/>
      <c r="P1325" s="535"/>
      <c r="Q1325" s="534"/>
    </row>
    <row r="1326" spans="3:17" s="849" customFormat="1" ht="15">
      <c r="C1326" s="712"/>
      <c r="D1326" s="713"/>
      <c r="E1326" s="532"/>
      <c r="F1326" s="532"/>
      <c r="G1326" s="533"/>
      <c r="H1326" s="534"/>
      <c r="I1326" s="534"/>
      <c r="J1326" s="535"/>
      <c r="K1326" s="534"/>
      <c r="L1326" s="534"/>
      <c r="M1326" s="534"/>
      <c r="N1326" s="534"/>
      <c r="O1326" s="534"/>
      <c r="P1326" s="535"/>
      <c r="Q1326" s="534"/>
    </row>
    <row r="1327" spans="3:17" s="849" customFormat="1" ht="15">
      <c r="C1327" s="712"/>
      <c r="D1327" s="713"/>
      <c r="E1327" s="532"/>
      <c r="F1327" s="532"/>
      <c r="G1327" s="533"/>
      <c r="H1327" s="534"/>
      <c r="I1327" s="534"/>
      <c r="J1327" s="535"/>
      <c r="K1327" s="534"/>
      <c r="L1327" s="534"/>
      <c r="M1327" s="534"/>
      <c r="N1327" s="534"/>
      <c r="O1327" s="534"/>
      <c r="P1327" s="535"/>
      <c r="Q1327" s="534"/>
    </row>
    <row r="1328" spans="3:17" s="849" customFormat="1" ht="15">
      <c r="C1328" s="712"/>
      <c r="D1328" s="713"/>
      <c r="E1328" s="532"/>
      <c r="F1328" s="532"/>
      <c r="G1328" s="533"/>
      <c r="H1328" s="534"/>
      <c r="I1328" s="534"/>
      <c r="J1328" s="535"/>
      <c r="K1328" s="534"/>
      <c r="L1328" s="534"/>
      <c r="M1328" s="534"/>
      <c r="N1328" s="534"/>
      <c r="O1328" s="534"/>
      <c r="P1328" s="535"/>
      <c r="Q1328" s="534"/>
    </row>
    <row r="1329" spans="3:17" s="849" customFormat="1" ht="15">
      <c r="C1329" s="712"/>
      <c r="D1329" s="713"/>
      <c r="E1329" s="532"/>
      <c r="F1329" s="532"/>
      <c r="G1329" s="533"/>
      <c r="H1329" s="534"/>
      <c r="I1329" s="534"/>
      <c r="J1329" s="535"/>
      <c r="K1329" s="534"/>
      <c r="L1329" s="534"/>
      <c r="M1329" s="534"/>
      <c r="N1329" s="534"/>
      <c r="O1329" s="534"/>
      <c r="P1329" s="535"/>
      <c r="Q1329" s="534"/>
    </row>
    <row r="1330" spans="3:17" s="849" customFormat="1" ht="15">
      <c r="C1330" s="712"/>
      <c r="D1330" s="713"/>
      <c r="E1330" s="532"/>
      <c r="F1330" s="532"/>
      <c r="G1330" s="533"/>
      <c r="H1330" s="534"/>
      <c r="I1330" s="534"/>
      <c r="J1330" s="535"/>
      <c r="K1330" s="534"/>
      <c r="L1330" s="534"/>
      <c r="M1330" s="534"/>
      <c r="N1330" s="534"/>
      <c r="O1330" s="534"/>
      <c r="P1330" s="535"/>
      <c r="Q1330" s="534"/>
    </row>
    <row r="1331" spans="3:17" s="849" customFormat="1" ht="15">
      <c r="C1331" s="712"/>
      <c r="D1331" s="713"/>
      <c r="E1331" s="532"/>
      <c r="F1331" s="532"/>
      <c r="G1331" s="533"/>
      <c r="H1331" s="534"/>
      <c r="I1331" s="534"/>
      <c r="J1331" s="535"/>
      <c r="K1331" s="534"/>
      <c r="L1331" s="534"/>
      <c r="M1331" s="534"/>
      <c r="N1331" s="534"/>
      <c r="O1331" s="534"/>
      <c r="P1331" s="535"/>
      <c r="Q1331" s="534"/>
    </row>
    <row r="1332" spans="3:17" s="849" customFormat="1" ht="15">
      <c r="C1332" s="712"/>
      <c r="D1332" s="713"/>
      <c r="E1332" s="532"/>
      <c r="F1332" s="532"/>
      <c r="G1332" s="533"/>
      <c r="H1332" s="534"/>
      <c r="I1332" s="534"/>
      <c r="J1332" s="535"/>
      <c r="K1332" s="534"/>
      <c r="L1332" s="534"/>
      <c r="M1332" s="534"/>
      <c r="N1332" s="534"/>
      <c r="O1332" s="534"/>
      <c r="P1332" s="535"/>
      <c r="Q1332" s="534"/>
    </row>
    <row r="1333" spans="3:17" s="849" customFormat="1" ht="15">
      <c r="C1333" s="712"/>
      <c r="D1333" s="713"/>
      <c r="E1333" s="532"/>
      <c r="F1333" s="532"/>
      <c r="G1333" s="533"/>
      <c r="H1333" s="534"/>
      <c r="I1333" s="534"/>
      <c r="J1333" s="535"/>
      <c r="K1333" s="534"/>
      <c r="L1333" s="534"/>
      <c r="M1333" s="534"/>
      <c r="N1333" s="534"/>
      <c r="O1333" s="534"/>
      <c r="P1333" s="535"/>
      <c r="Q1333" s="534"/>
    </row>
    <row r="1334" spans="3:17" s="849" customFormat="1" ht="15">
      <c r="C1334" s="712"/>
      <c r="D1334" s="713"/>
      <c r="E1334" s="532"/>
      <c r="F1334" s="532"/>
      <c r="G1334" s="533"/>
      <c r="H1334" s="534"/>
      <c r="I1334" s="534"/>
      <c r="J1334" s="535"/>
      <c r="K1334" s="534"/>
      <c r="L1334" s="534"/>
      <c r="M1334" s="534"/>
      <c r="N1334" s="534"/>
      <c r="O1334" s="534"/>
      <c r="P1334" s="535"/>
      <c r="Q1334" s="534"/>
    </row>
    <row r="1335" spans="3:17" s="849" customFormat="1" ht="15">
      <c r="C1335" s="712"/>
      <c r="D1335" s="713"/>
      <c r="E1335" s="532"/>
      <c r="F1335" s="532"/>
      <c r="G1335" s="533"/>
      <c r="H1335" s="534"/>
      <c r="I1335" s="534"/>
      <c r="J1335" s="535"/>
      <c r="K1335" s="534"/>
      <c r="L1335" s="534"/>
      <c r="M1335" s="534"/>
      <c r="N1335" s="534"/>
      <c r="O1335" s="534"/>
      <c r="P1335" s="535"/>
      <c r="Q1335" s="534"/>
    </row>
    <row r="1336" spans="3:17" s="849" customFormat="1" ht="15">
      <c r="C1336" s="712"/>
      <c r="D1336" s="713"/>
      <c r="E1336" s="532"/>
      <c r="F1336" s="532"/>
      <c r="G1336" s="533"/>
      <c r="H1336" s="534"/>
      <c r="I1336" s="534"/>
      <c r="J1336" s="535"/>
      <c r="K1336" s="534"/>
      <c r="L1336" s="534"/>
      <c r="M1336" s="534"/>
      <c r="N1336" s="534"/>
      <c r="O1336" s="534"/>
      <c r="P1336" s="535"/>
      <c r="Q1336" s="534"/>
    </row>
    <row r="1337" spans="3:17" s="849" customFormat="1" ht="15">
      <c r="C1337" s="712"/>
      <c r="D1337" s="713"/>
      <c r="E1337" s="532"/>
      <c r="F1337" s="532"/>
      <c r="G1337" s="533"/>
      <c r="H1337" s="534"/>
      <c r="I1337" s="534"/>
      <c r="J1337" s="535"/>
      <c r="K1337" s="534"/>
      <c r="L1337" s="534"/>
      <c r="M1337" s="534"/>
      <c r="N1337" s="534"/>
      <c r="O1337" s="534"/>
      <c r="P1337" s="535"/>
      <c r="Q1337" s="534"/>
    </row>
    <row r="1338" spans="3:17" s="849" customFormat="1" ht="15">
      <c r="C1338" s="712"/>
      <c r="D1338" s="713"/>
      <c r="E1338" s="532"/>
      <c r="F1338" s="532"/>
      <c r="G1338" s="533"/>
      <c r="H1338" s="534"/>
      <c r="I1338" s="534"/>
      <c r="J1338" s="535"/>
      <c r="K1338" s="534"/>
      <c r="L1338" s="534"/>
      <c r="M1338" s="534"/>
      <c r="N1338" s="534"/>
      <c r="O1338" s="534"/>
      <c r="P1338" s="535"/>
      <c r="Q1338" s="534"/>
    </row>
    <row r="1339" spans="3:17" s="849" customFormat="1" ht="15">
      <c r="C1339" s="712"/>
      <c r="D1339" s="713"/>
      <c r="E1339" s="532"/>
      <c r="F1339" s="532"/>
      <c r="G1339" s="533"/>
      <c r="H1339" s="534"/>
      <c r="I1339" s="534"/>
      <c r="J1339" s="535"/>
      <c r="K1339" s="534"/>
      <c r="L1339" s="534"/>
      <c r="M1339" s="534"/>
      <c r="N1339" s="534"/>
      <c r="O1339" s="534"/>
      <c r="P1339" s="535"/>
      <c r="Q1339" s="534"/>
    </row>
    <row r="1340" spans="3:17" s="849" customFormat="1" ht="15">
      <c r="C1340" s="712"/>
      <c r="D1340" s="713"/>
      <c r="E1340" s="532"/>
      <c r="F1340" s="532"/>
      <c r="G1340" s="533"/>
      <c r="H1340" s="534"/>
      <c r="I1340" s="534"/>
      <c r="J1340" s="535"/>
      <c r="K1340" s="534"/>
      <c r="L1340" s="534"/>
      <c r="M1340" s="534"/>
      <c r="N1340" s="534"/>
      <c r="O1340" s="534"/>
      <c r="P1340" s="535"/>
      <c r="Q1340" s="534"/>
    </row>
    <row r="1341" spans="3:17" s="849" customFormat="1" ht="15">
      <c r="C1341" s="712"/>
      <c r="D1341" s="713"/>
      <c r="E1341" s="532"/>
      <c r="F1341" s="532"/>
      <c r="G1341" s="533"/>
      <c r="H1341" s="534"/>
      <c r="I1341" s="534"/>
      <c r="J1341" s="535"/>
      <c r="K1341" s="534"/>
      <c r="L1341" s="534"/>
      <c r="M1341" s="534"/>
      <c r="N1341" s="534"/>
      <c r="O1341" s="534"/>
      <c r="P1341" s="535"/>
      <c r="Q1341" s="534"/>
    </row>
    <row r="1342" spans="3:17" s="849" customFormat="1" ht="15">
      <c r="C1342" s="712"/>
      <c r="D1342" s="713"/>
      <c r="E1342" s="532"/>
      <c r="F1342" s="532"/>
      <c r="G1342" s="533"/>
      <c r="H1342" s="534"/>
      <c r="I1342" s="534"/>
      <c r="J1342" s="535"/>
      <c r="K1342" s="534"/>
      <c r="L1342" s="534"/>
      <c r="M1342" s="534"/>
      <c r="N1342" s="534"/>
      <c r="O1342" s="534"/>
      <c r="P1342" s="535"/>
      <c r="Q1342" s="534"/>
    </row>
    <row r="1343" spans="3:17" s="849" customFormat="1" ht="15">
      <c r="C1343" s="712"/>
      <c r="D1343" s="713"/>
      <c r="E1343" s="532"/>
      <c r="F1343" s="532"/>
      <c r="G1343" s="533"/>
      <c r="H1343" s="534"/>
      <c r="I1343" s="534"/>
      <c r="J1343" s="535"/>
      <c r="K1343" s="534"/>
      <c r="L1343" s="534"/>
      <c r="M1343" s="534"/>
      <c r="N1343" s="534"/>
      <c r="O1343" s="534"/>
      <c r="P1343" s="535"/>
      <c r="Q1343" s="534"/>
    </row>
    <row r="1344" spans="3:17" s="849" customFormat="1" ht="15">
      <c r="C1344" s="712"/>
      <c r="D1344" s="713"/>
      <c r="E1344" s="532"/>
      <c r="F1344" s="532"/>
      <c r="G1344" s="533"/>
      <c r="H1344" s="534"/>
      <c r="I1344" s="534"/>
      <c r="J1344" s="535"/>
      <c r="K1344" s="534"/>
      <c r="L1344" s="534"/>
      <c r="M1344" s="534"/>
      <c r="N1344" s="534"/>
      <c r="O1344" s="534"/>
      <c r="P1344" s="535"/>
      <c r="Q1344" s="534"/>
    </row>
    <row r="1345" spans="3:17" s="849" customFormat="1" ht="15">
      <c r="C1345" s="712"/>
      <c r="D1345" s="713"/>
      <c r="E1345" s="532"/>
      <c r="F1345" s="532"/>
      <c r="G1345" s="533"/>
      <c r="H1345" s="534"/>
      <c r="I1345" s="534"/>
      <c r="J1345" s="535"/>
      <c r="K1345" s="534"/>
      <c r="L1345" s="534"/>
      <c r="M1345" s="534"/>
      <c r="N1345" s="534"/>
      <c r="O1345" s="534"/>
      <c r="P1345" s="535"/>
      <c r="Q1345" s="534"/>
    </row>
    <row r="1346" spans="3:17" s="849" customFormat="1" ht="15">
      <c r="C1346" s="712"/>
      <c r="D1346" s="713"/>
      <c r="E1346" s="532"/>
      <c r="F1346" s="532"/>
      <c r="G1346" s="533"/>
      <c r="H1346" s="534"/>
      <c r="I1346" s="534"/>
      <c r="J1346" s="535"/>
      <c r="K1346" s="534"/>
      <c r="L1346" s="534"/>
      <c r="M1346" s="534"/>
      <c r="N1346" s="534"/>
      <c r="O1346" s="534"/>
      <c r="P1346" s="535"/>
      <c r="Q1346" s="534"/>
    </row>
    <row r="1347" spans="3:17" s="849" customFormat="1" ht="15">
      <c r="C1347" s="712"/>
      <c r="D1347" s="713"/>
      <c r="E1347" s="532"/>
      <c r="F1347" s="532"/>
      <c r="G1347" s="533"/>
      <c r="H1347" s="534"/>
      <c r="I1347" s="534"/>
      <c r="J1347" s="535"/>
      <c r="K1347" s="534"/>
      <c r="L1347" s="534"/>
      <c r="M1347" s="534"/>
      <c r="N1347" s="534"/>
      <c r="O1347" s="534"/>
      <c r="P1347" s="535"/>
      <c r="Q1347" s="534"/>
    </row>
    <row r="1348" spans="3:17" s="849" customFormat="1" ht="15">
      <c r="C1348" s="712"/>
      <c r="D1348" s="713"/>
      <c r="E1348" s="532"/>
      <c r="F1348" s="532"/>
      <c r="G1348" s="533"/>
      <c r="H1348" s="534"/>
      <c r="I1348" s="534"/>
      <c r="J1348" s="535"/>
      <c r="K1348" s="534"/>
      <c r="L1348" s="534"/>
      <c r="M1348" s="534"/>
      <c r="N1348" s="534"/>
      <c r="O1348" s="534"/>
      <c r="P1348" s="535"/>
      <c r="Q1348" s="534"/>
    </row>
    <row r="1349" spans="3:17" s="849" customFormat="1" ht="15">
      <c r="C1349" s="712"/>
      <c r="D1349" s="713"/>
      <c r="E1349" s="532"/>
      <c r="F1349" s="532"/>
      <c r="G1349" s="533"/>
      <c r="H1349" s="534"/>
      <c r="I1349" s="534"/>
      <c r="J1349" s="535"/>
      <c r="K1349" s="534"/>
      <c r="L1349" s="534"/>
      <c r="M1349" s="534"/>
      <c r="N1349" s="534"/>
      <c r="O1349" s="534"/>
      <c r="P1349" s="535"/>
      <c r="Q1349" s="534"/>
    </row>
    <row r="1350" spans="3:17" s="849" customFormat="1" ht="15">
      <c r="C1350" s="712"/>
      <c r="D1350" s="713"/>
      <c r="E1350" s="532"/>
      <c r="F1350" s="532"/>
      <c r="G1350" s="533"/>
      <c r="H1350" s="534"/>
      <c r="I1350" s="534"/>
      <c r="J1350" s="535"/>
      <c r="K1350" s="534"/>
      <c r="L1350" s="534"/>
      <c r="M1350" s="534"/>
      <c r="N1350" s="534"/>
      <c r="O1350" s="534"/>
      <c r="P1350" s="535"/>
      <c r="Q1350" s="534"/>
    </row>
    <row r="1351" spans="3:17" s="849" customFormat="1" ht="15">
      <c r="C1351" s="712"/>
      <c r="D1351" s="713"/>
      <c r="E1351" s="532"/>
      <c r="F1351" s="532"/>
      <c r="G1351" s="533"/>
      <c r="H1351" s="534"/>
      <c r="I1351" s="534"/>
      <c r="J1351" s="535"/>
      <c r="K1351" s="534"/>
      <c r="L1351" s="534"/>
      <c r="M1351" s="534"/>
      <c r="N1351" s="534"/>
      <c r="O1351" s="534"/>
      <c r="P1351" s="535"/>
      <c r="Q1351" s="534"/>
    </row>
    <row r="1352" spans="3:17" s="849" customFormat="1" ht="15">
      <c r="C1352" s="712"/>
      <c r="D1352" s="713"/>
      <c r="E1352" s="532"/>
      <c r="F1352" s="532"/>
      <c r="G1352" s="533"/>
      <c r="H1352" s="534"/>
      <c r="I1352" s="534"/>
      <c r="J1352" s="535"/>
      <c r="K1352" s="534"/>
      <c r="L1352" s="534"/>
      <c r="M1352" s="534"/>
      <c r="N1352" s="534"/>
      <c r="O1352" s="534"/>
      <c r="P1352" s="535"/>
      <c r="Q1352" s="534"/>
    </row>
    <row r="1353" spans="3:17" s="849" customFormat="1" ht="15">
      <c r="C1353" s="712"/>
      <c r="D1353" s="713"/>
      <c r="E1353" s="532"/>
      <c r="F1353" s="532"/>
      <c r="G1353" s="533"/>
      <c r="H1353" s="534"/>
      <c r="I1353" s="534"/>
      <c r="J1353" s="535"/>
      <c r="K1353" s="534"/>
      <c r="L1353" s="534"/>
      <c r="M1353" s="534"/>
      <c r="N1353" s="534"/>
      <c r="O1353" s="534"/>
      <c r="P1353" s="535"/>
      <c r="Q1353" s="534"/>
    </row>
    <row r="1354" spans="3:17" s="849" customFormat="1" ht="15">
      <c r="C1354" s="712"/>
      <c r="D1354" s="713"/>
      <c r="E1354" s="532"/>
      <c r="F1354" s="532"/>
      <c r="G1354" s="533"/>
      <c r="H1354" s="534"/>
      <c r="I1354" s="534"/>
      <c r="J1354" s="535"/>
      <c r="K1354" s="534"/>
      <c r="L1354" s="534"/>
      <c r="M1354" s="534"/>
      <c r="N1354" s="534"/>
      <c r="O1354" s="534"/>
      <c r="P1354" s="535"/>
      <c r="Q1354" s="534"/>
    </row>
    <row r="1355" spans="3:17" s="849" customFormat="1" ht="15">
      <c r="C1355" s="712"/>
      <c r="D1355" s="713"/>
      <c r="E1355" s="532"/>
      <c r="F1355" s="532"/>
      <c r="G1355" s="533"/>
      <c r="H1355" s="534"/>
      <c r="I1355" s="534"/>
      <c r="J1355" s="535"/>
      <c r="K1355" s="534"/>
      <c r="L1355" s="534"/>
      <c r="M1355" s="534"/>
      <c r="N1355" s="534"/>
      <c r="O1355" s="534"/>
      <c r="P1355" s="535"/>
      <c r="Q1355" s="534"/>
    </row>
    <row r="1356" spans="3:17" s="849" customFormat="1" ht="15">
      <c r="C1356" s="712"/>
      <c r="D1356" s="713"/>
      <c r="E1356" s="532"/>
      <c r="F1356" s="532"/>
      <c r="G1356" s="533"/>
      <c r="H1356" s="534"/>
      <c r="I1356" s="534"/>
      <c r="J1356" s="535"/>
      <c r="K1356" s="534"/>
      <c r="L1356" s="534"/>
      <c r="M1356" s="534"/>
      <c r="N1356" s="534"/>
      <c r="O1356" s="534"/>
      <c r="P1356" s="535"/>
      <c r="Q1356" s="534"/>
    </row>
    <row r="1357" spans="3:17" s="849" customFormat="1" ht="15">
      <c r="C1357" s="712"/>
      <c r="D1357" s="713"/>
      <c r="E1357" s="532"/>
      <c r="F1357" s="532"/>
      <c r="G1357" s="533"/>
      <c r="H1357" s="534"/>
      <c r="I1357" s="534"/>
      <c r="J1357" s="535"/>
      <c r="K1357" s="534"/>
      <c r="L1357" s="534"/>
      <c r="M1357" s="534"/>
      <c r="N1357" s="534"/>
      <c r="O1357" s="534"/>
      <c r="P1357" s="535"/>
      <c r="Q1357" s="534"/>
    </row>
    <row r="1358" spans="3:17" s="849" customFormat="1" ht="15">
      <c r="C1358" s="712"/>
      <c r="D1358" s="713"/>
      <c r="E1358" s="532"/>
      <c r="F1358" s="532"/>
      <c r="G1358" s="533"/>
      <c r="H1358" s="534"/>
      <c r="I1358" s="534"/>
      <c r="J1358" s="535"/>
      <c r="K1358" s="534"/>
      <c r="L1358" s="534"/>
      <c r="M1358" s="534"/>
      <c r="N1358" s="534"/>
      <c r="O1358" s="534"/>
      <c r="P1358" s="535"/>
      <c r="Q1358" s="534"/>
    </row>
    <row r="1359" spans="3:17" s="849" customFormat="1" ht="15">
      <c r="C1359" s="712"/>
      <c r="D1359" s="713"/>
      <c r="E1359" s="532"/>
      <c r="F1359" s="532"/>
      <c r="G1359" s="533"/>
      <c r="H1359" s="534"/>
      <c r="I1359" s="534"/>
      <c r="J1359" s="535"/>
      <c r="K1359" s="534"/>
      <c r="L1359" s="534"/>
      <c r="M1359" s="534"/>
      <c r="N1359" s="534"/>
      <c r="O1359" s="534"/>
      <c r="P1359" s="535"/>
      <c r="Q1359" s="534"/>
    </row>
    <row r="1360" spans="3:17" s="849" customFormat="1" ht="15">
      <c r="C1360" s="712"/>
      <c r="D1360" s="713"/>
      <c r="E1360" s="532"/>
      <c r="F1360" s="532"/>
      <c r="G1360" s="533"/>
      <c r="H1360" s="534"/>
      <c r="I1360" s="534"/>
      <c r="J1360" s="535"/>
      <c r="K1360" s="534"/>
      <c r="L1360" s="534"/>
      <c r="M1360" s="534"/>
      <c r="N1360" s="534"/>
      <c r="O1360" s="534"/>
      <c r="P1360" s="535"/>
      <c r="Q1360" s="534"/>
    </row>
    <row r="1361" spans="3:17" s="849" customFormat="1" ht="15">
      <c r="C1361" s="712"/>
      <c r="D1361" s="713"/>
      <c r="E1361" s="532"/>
      <c r="F1361" s="532"/>
      <c r="G1361" s="533"/>
      <c r="H1361" s="534"/>
      <c r="I1361" s="534"/>
      <c r="J1361" s="535"/>
      <c r="K1361" s="534"/>
      <c r="L1361" s="534"/>
      <c r="M1361" s="534"/>
      <c r="N1361" s="534"/>
      <c r="O1361" s="534"/>
      <c r="P1361" s="535"/>
      <c r="Q1361" s="534"/>
    </row>
    <row r="1362" spans="3:17" s="849" customFormat="1" ht="15">
      <c r="C1362" s="712"/>
      <c r="D1362" s="713"/>
      <c r="E1362" s="532"/>
      <c r="F1362" s="532"/>
      <c r="G1362" s="533"/>
      <c r="H1362" s="534"/>
      <c r="I1362" s="534"/>
      <c r="J1362" s="535"/>
      <c r="K1362" s="534"/>
      <c r="L1362" s="534"/>
      <c r="M1362" s="534"/>
      <c r="N1362" s="534"/>
      <c r="O1362" s="534"/>
      <c r="P1362" s="535"/>
      <c r="Q1362" s="534"/>
    </row>
    <row r="1363" spans="3:17" s="849" customFormat="1" ht="15">
      <c r="C1363" s="712"/>
      <c r="D1363" s="713"/>
      <c r="E1363" s="532"/>
      <c r="F1363" s="532"/>
      <c r="G1363" s="533"/>
      <c r="H1363" s="534"/>
      <c r="I1363" s="534"/>
      <c r="J1363" s="535"/>
      <c r="K1363" s="534"/>
      <c r="L1363" s="534"/>
      <c r="M1363" s="534"/>
      <c r="N1363" s="534"/>
      <c r="O1363" s="534"/>
      <c r="P1363" s="535"/>
      <c r="Q1363" s="534"/>
    </row>
    <row r="1364" spans="3:17" s="849" customFormat="1" ht="15">
      <c r="C1364" s="712"/>
      <c r="D1364" s="713"/>
      <c r="E1364" s="532"/>
      <c r="F1364" s="532"/>
      <c r="G1364" s="533"/>
      <c r="H1364" s="534"/>
      <c r="I1364" s="534"/>
      <c r="J1364" s="535"/>
      <c r="K1364" s="534"/>
      <c r="L1364" s="534"/>
      <c r="M1364" s="534"/>
      <c r="N1364" s="534"/>
      <c r="O1364" s="534"/>
      <c r="P1364" s="535"/>
      <c r="Q1364" s="534"/>
    </row>
    <row r="1365" spans="3:17" s="849" customFormat="1" ht="15">
      <c r="C1365" s="712"/>
      <c r="D1365" s="713"/>
      <c r="E1365" s="532"/>
      <c r="F1365" s="532"/>
      <c r="G1365" s="533"/>
      <c r="H1365" s="534"/>
      <c r="I1365" s="534"/>
      <c r="J1365" s="535"/>
      <c r="K1365" s="534"/>
      <c r="L1365" s="534"/>
      <c r="M1365" s="534"/>
      <c r="N1365" s="534"/>
      <c r="O1365" s="534"/>
      <c r="P1365" s="535"/>
      <c r="Q1365" s="534"/>
    </row>
    <row r="1366" spans="3:17" s="849" customFormat="1" ht="15">
      <c r="C1366" s="712"/>
      <c r="D1366" s="713"/>
      <c r="E1366" s="532"/>
      <c r="F1366" s="532"/>
      <c r="G1366" s="533"/>
      <c r="H1366" s="534"/>
      <c r="I1366" s="534"/>
      <c r="J1366" s="535"/>
      <c r="K1366" s="534"/>
      <c r="L1366" s="534"/>
      <c r="M1366" s="534"/>
      <c r="N1366" s="534"/>
      <c r="O1366" s="534"/>
      <c r="P1366" s="535"/>
      <c r="Q1366" s="534"/>
    </row>
    <row r="1367" spans="3:17" s="849" customFormat="1" ht="15">
      <c r="C1367" s="712"/>
      <c r="D1367" s="713"/>
      <c r="E1367" s="532"/>
      <c r="F1367" s="532"/>
      <c r="G1367" s="533"/>
      <c r="H1367" s="534"/>
      <c r="I1367" s="534"/>
      <c r="J1367" s="535"/>
      <c r="K1367" s="534"/>
      <c r="L1367" s="534"/>
      <c r="M1367" s="534"/>
      <c r="N1367" s="534"/>
      <c r="O1367" s="534"/>
      <c r="P1367" s="535"/>
      <c r="Q1367" s="534"/>
    </row>
    <row r="1368" spans="3:17" s="849" customFormat="1" ht="15">
      <c r="C1368" s="712"/>
      <c r="D1368" s="713"/>
      <c r="E1368" s="532"/>
      <c r="F1368" s="532"/>
      <c r="G1368" s="533"/>
      <c r="H1368" s="534"/>
      <c r="I1368" s="534"/>
      <c r="J1368" s="535"/>
      <c r="K1368" s="534"/>
      <c r="L1368" s="534"/>
      <c r="M1368" s="534"/>
      <c r="N1368" s="534"/>
      <c r="O1368" s="534"/>
      <c r="P1368" s="535"/>
      <c r="Q1368" s="534"/>
    </row>
    <row r="1369" spans="3:17" s="849" customFormat="1" ht="15">
      <c r="C1369" s="712"/>
      <c r="D1369" s="713"/>
      <c r="E1369" s="532"/>
      <c r="F1369" s="532"/>
      <c r="G1369" s="533"/>
      <c r="H1369" s="534"/>
      <c r="I1369" s="534"/>
      <c r="J1369" s="535"/>
      <c r="K1369" s="534"/>
      <c r="L1369" s="534"/>
      <c r="M1369" s="534"/>
      <c r="N1369" s="534"/>
      <c r="O1369" s="534"/>
      <c r="P1369" s="535"/>
      <c r="Q1369" s="534"/>
    </row>
    <row r="1370" spans="3:17" s="849" customFormat="1" ht="15">
      <c r="C1370" s="712"/>
      <c r="D1370" s="713"/>
      <c r="E1370" s="532"/>
      <c r="F1370" s="532"/>
      <c r="G1370" s="533"/>
      <c r="H1370" s="534"/>
      <c r="I1370" s="534"/>
      <c r="J1370" s="535"/>
      <c r="K1370" s="534"/>
      <c r="L1370" s="534"/>
      <c r="M1370" s="534"/>
      <c r="N1370" s="534"/>
      <c r="O1370" s="534"/>
      <c r="P1370" s="535"/>
      <c r="Q1370" s="534"/>
    </row>
    <row r="1371" spans="3:17" s="849" customFormat="1" ht="15">
      <c r="C1371" s="712"/>
      <c r="D1371" s="713"/>
      <c r="E1371" s="532"/>
      <c r="F1371" s="532"/>
      <c r="G1371" s="533"/>
      <c r="H1371" s="534"/>
      <c r="I1371" s="534"/>
      <c r="J1371" s="535"/>
      <c r="K1371" s="534"/>
      <c r="L1371" s="534"/>
      <c r="M1371" s="534"/>
      <c r="N1371" s="534"/>
      <c r="O1371" s="534"/>
      <c r="P1371" s="535"/>
      <c r="Q1371" s="534"/>
    </row>
    <row r="1372" spans="3:17" s="849" customFormat="1" ht="15">
      <c r="C1372" s="712"/>
      <c r="D1372" s="713"/>
      <c r="E1372" s="532"/>
      <c r="F1372" s="532"/>
      <c r="G1372" s="533"/>
      <c r="H1372" s="534"/>
      <c r="I1372" s="534"/>
      <c r="J1372" s="535"/>
      <c r="K1372" s="534"/>
      <c r="L1372" s="534"/>
      <c r="M1372" s="534"/>
      <c r="N1372" s="534"/>
      <c r="O1372" s="534"/>
      <c r="P1372" s="535"/>
      <c r="Q1372" s="534"/>
    </row>
    <row r="1373" spans="3:17" s="849" customFormat="1" ht="15">
      <c r="C1373" s="712"/>
      <c r="D1373" s="713"/>
      <c r="E1373" s="532"/>
      <c r="F1373" s="532"/>
      <c r="G1373" s="533"/>
      <c r="H1373" s="534"/>
      <c r="I1373" s="534"/>
      <c r="J1373" s="535"/>
      <c r="K1373" s="534"/>
      <c r="L1373" s="534"/>
      <c r="M1373" s="534"/>
      <c r="N1373" s="534"/>
      <c r="O1373" s="534"/>
      <c r="P1373" s="535"/>
      <c r="Q1373" s="534"/>
    </row>
    <row r="1374" spans="3:17" s="849" customFormat="1" ht="15">
      <c r="C1374" s="712"/>
      <c r="D1374" s="713"/>
      <c r="E1374" s="532"/>
      <c r="F1374" s="532"/>
      <c r="G1374" s="533"/>
      <c r="H1374" s="534"/>
      <c r="I1374" s="534"/>
      <c r="J1374" s="535"/>
      <c r="K1374" s="534"/>
      <c r="L1374" s="534"/>
      <c r="M1374" s="534"/>
      <c r="N1374" s="534"/>
      <c r="O1374" s="534"/>
      <c r="P1374" s="535"/>
      <c r="Q1374" s="534"/>
    </row>
    <row r="1375" spans="3:17" s="849" customFormat="1" ht="15">
      <c r="C1375" s="712"/>
      <c r="D1375" s="713"/>
      <c r="E1375" s="532"/>
      <c r="F1375" s="532"/>
      <c r="G1375" s="533"/>
      <c r="H1375" s="534"/>
      <c r="I1375" s="534"/>
      <c r="J1375" s="535"/>
      <c r="K1375" s="534"/>
      <c r="L1375" s="534"/>
      <c r="M1375" s="534"/>
      <c r="N1375" s="534"/>
      <c r="O1375" s="534"/>
      <c r="P1375" s="535"/>
      <c r="Q1375" s="534"/>
    </row>
    <row r="1376" spans="3:17" s="849" customFormat="1" ht="15">
      <c r="C1376" s="712"/>
      <c r="D1376" s="713"/>
      <c r="E1376" s="532"/>
      <c r="F1376" s="532"/>
      <c r="G1376" s="533"/>
      <c r="H1376" s="534"/>
      <c r="I1376" s="534"/>
      <c r="J1376" s="535"/>
      <c r="K1376" s="534"/>
      <c r="L1376" s="534"/>
      <c r="M1376" s="534"/>
      <c r="N1376" s="534"/>
      <c r="O1376" s="534"/>
      <c r="P1376" s="535"/>
      <c r="Q1376" s="534"/>
    </row>
    <row r="1377" spans="3:17" s="849" customFormat="1" ht="15">
      <c r="C1377" s="712"/>
      <c r="D1377" s="713"/>
      <c r="E1377" s="532"/>
      <c r="F1377" s="532"/>
      <c r="G1377" s="533"/>
      <c r="H1377" s="534"/>
      <c r="I1377" s="534"/>
      <c r="J1377" s="535"/>
      <c r="K1377" s="534"/>
      <c r="L1377" s="534"/>
      <c r="M1377" s="534"/>
      <c r="N1377" s="534"/>
      <c r="O1377" s="534"/>
      <c r="P1377" s="535"/>
      <c r="Q1377" s="534"/>
    </row>
    <row r="1378" spans="3:17" s="849" customFormat="1" ht="15">
      <c r="C1378" s="712"/>
      <c r="D1378" s="713"/>
      <c r="E1378" s="532"/>
      <c r="F1378" s="532"/>
      <c r="G1378" s="533"/>
      <c r="H1378" s="534"/>
      <c r="I1378" s="534"/>
      <c r="J1378" s="535"/>
      <c r="K1378" s="534"/>
      <c r="L1378" s="534"/>
      <c r="M1378" s="534"/>
      <c r="N1378" s="534"/>
      <c r="O1378" s="534"/>
      <c r="P1378" s="535"/>
      <c r="Q1378" s="534"/>
    </row>
    <row r="1379" spans="3:17" s="849" customFormat="1" ht="15">
      <c r="C1379" s="712"/>
      <c r="D1379" s="713"/>
      <c r="E1379" s="532"/>
      <c r="F1379" s="532"/>
      <c r="G1379" s="533"/>
      <c r="H1379" s="534"/>
      <c r="I1379" s="534"/>
      <c r="J1379" s="535"/>
      <c r="K1379" s="534"/>
      <c r="L1379" s="534"/>
      <c r="M1379" s="534"/>
      <c r="N1379" s="534"/>
      <c r="O1379" s="534"/>
      <c r="P1379" s="535"/>
      <c r="Q1379" s="534"/>
    </row>
    <row r="1380" spans="3:17" s="849" customFormat="1" ht="15">
      <c r="C1380" s="712"/>
      <c r="D1380" s="713"/>
      <c r="E1380" s="532"/>
      <c r="F1380" s="532"/>
      <c r="G1380" s="533"/>
      <c r="H1380" s="534"/>
      <c r="I1380" s="534"/>
      <c r="J1380" s="535"/>
      <c r="K1380" s="534"/>
      <c r="L1380" s="534"/>
      <c r="M1380" s="534"/>
      <c r="N1380" s="534"/>
      <c r="O1380" s="534"/>
      <c r="P1380" s="535"/>
      <c r="Q1380" s="534"/>
    </row>
    <row r="1381" spans="3:17" s="849" customFormat="1" ht="15">
      <c r="C1381" s="712"/>
      <c r="D1381" s="713"/>
      <c r="E1381" s="532"/>
      <c r="F1381" s="532"/>
      <c r="G1381" s="533"/>
      <c r="H1381" s="534"/>
      <c r="I1381" s="534"/>
      <c r="J1381" s="535"/>
      <c r="K1381" s="534"/>
      <c r="L1381" s="534"/>
      <c r="M1381" s="534"/>
      <c r="N1381" s="534"/>
      <c r="O1381" s="534"/>
      <c r="P1381" s="535"/>
      <c r="Q1381" s="534"/>
    </row>
    <row r="1382" spans="3:17" s="849" customFormat="1" ht="15">
      <c r="C1382" s="712"/>
      <c r="D1382" s="713"/>
      <c r="E1382" s="532"/>
      <c r="F1382" s="532"/>
      <c r="G1382" s="533"/>
      <c r="H1382" s="534"/>
      <c r="I1382" s="534"/>
      <c r="J1382" s="535"/>
      <c r="K1382" s="534"/>
      <c r="L1382" s="534"/>
      <c r="M1382" s="534"/>
      <c r="N1382" s="534"/>
      <c r="O1382" s="534"/>
      <c r="P1382" s="535"/>
      <c r="Q1382" s="534"/>
    </row>
    <row r="1383" spans="3:17" s="849" customFormat="1" ht="15">
      <c r="C1383" s="712"/>
      <c r="D1383" s="713"/>
      <c r="E1383" s="532"/>
      <c r="F1383" s="532"/>
      <c r="G1383" s="533"/>
      <c r="H1383" s="534"/>
      <c r="I1383" s="534"/>
      <c r="J1383" s="535"/>
      <c r="K1383" s="534"/>
      <c r="L1383" s="534"/>
      <c r="M1383" s="534"/>
      <c r="N1383" s="534"/>
      <c r="O1383" s="534"/>
      <c r="P1383" s="535"/>
      <c r="Q1383" s="534"/>
    </row>
    <row r="1384" spans="3:17" s="849" customFormat="1" ht="15">
      <c r="C1384" s="712"/>
      <c r="D1384" s="713"/>
      <c r="E1384" s="532"/>
      <c r="F1384" s="532"/>
      <c r="G1384" s="533"/>
      <c r="H1384" s="534"/>
      <c r="I1384" s="534"/>
      <c r="J1384" s="535"/>
      <c r="K1384" s="534"/>
      <c r="L1384" s="534"/>
      <c r="M1384" s="534"/>
      <c r="N1384" s="534"/>
      <c r="O1384" s="534"/>
      <c r="P1384" s="535"/>
      <c r="Q1384" s="534"/>
    </row>
    <row r="1385" spans="3:17" s="849" customFormat="1" ht="15">
      <c r="C1385" s="712"/>
      <c r="D1385" s="713"/>
      <c r="E1385" s="532"/>
      <c r="F1385" s="532"/>
      <c r="G1385" s="533"/>
      <c r="H1385" s="534"/>
      <c r="I1385" s="534"/>
      <c r="J1385" s="535"/>
      <c r="K1385" s="534"/>
      <c r="L1385" s="534"/>
      <c r="M1385" s="534"/>
      <c r="N1385" s="534"/>
      <c r="O1385" s="534"/>
      <c r="P1385" s="535"/>
      <c r="Q1385" s="534"/>
    </row>
    <row r="1386" spans="3:17" s="849" customFormat="1" ht="15">
      <c r="C1386" s="712"/>
      <c r="D1386" s="713"/>
      <c r="E1386" s="532"/>
      <c r="F1386" s="532"/>
      <c r="G1386" s="533"/>
      <c r="H1386" s="534"/>
      <c r="I1386" s="534"/>
      <c r="J1386" s="535"/>
      <c r="K1386" s="534"/>
      <c r="L1386" s="534"/>
      <c r="M1386" s="534"/>
      <c r="N1386" s="534"/>
      <c r="O1386" s="534"/>
      <c r="P1386" s="535"/>
      <c r="Q1386" s="534"/>
    </row>
    <row r="1387" spans="3:17" s="849" customFormat="1" ht="15">
      <c r="C1387" s="712"/>
      <c r="D1387" s="713"/>
      <c r="E1387" s="532"/>
      <c r="F1387" s="532"/>
      <c r="G1387" s="533"/>
      <c r="H1387" s="534"/>
      <c r="I1387" s="534"/>
      <c r="J1387" s="535"/>
      <c r="K1387" s="534"/>
      <c r="L1387" s="534"/>
      <c r="M1387" s="534"/>
      <c r="N1387" s="534"/>
      <c r="O1387" s="534"/>
      <c r="P1387" s="535"/>
      <c r="Q1387" s="534"/>
    </row>
    <row r="1388" spans="3:17" s="849" customFormat="1" ht="15">
      <c r="C1388" s="712"/>
      <c r="D1388" s="713"/>
      <c r="E1388" s="532"/>
      <c r="F1388" s="532"/>
      <c r="G1388" s="533"/>
      <c r="H1388" s="534"/>
      <c r="I1388" s="534"/>
      <c r="J1388" s="535"/>
      <c r="K1388" s="534"/>
      <c r="L1388" s="534"/>
      <c r="M1388" s="534"/>
      <c r="N1388" s="534"/>
      <c r="O1388" s="534"/>
      <c r="P1388" s="535"/>
      <c r="Q1388" s="534"/>
    </row>
    <row r="1389" spans="3:17" s="849" customFormat="1" ht="15">
      <c r="C1389" s="712"/>
      <c r="D1389" s="713"/>
      <c r="E1389" s="532"/>
      <c r="F1389" s="532"/>
      <c r="G1389" s="533"/>
      <c r="H1389" s="534"/>
      <c r="I1389" s="534"/>
      <c r="J1389" s="535"/>
      <c r="K1389" s="534"/>
      <c r="L1389" s="534"/>
      <c r="M1389" s="534"/>
      <c r="N1389" s="534"/>
      <c r="O1389" s="534"/>
      <c r="P1389" s="535"/>
      <c r="Q1389" s="534"/>
    </row>
    <row r="1390" spans="3:17" s="849" customFormat="1" ht="15">
      <c r="C1390" s="712"/>
      <c r="D1390" s="713"/>
      <c r="E1390" s="532"/>
      <c r="F1390" s="532"/>
      <c r="G1390" s="533"/>
      <c r="H1390" s="534"/>
      <c r="I1390" s="534"/>
      <c r="J1390" s="535"/>
      <c r="K1390" s="534"/>
      <c r="L1390" s="534"/>
      <c r="M1390" s="534"/>
      <c r="N1390" s="534"/>
      <c r="O1390" s="534"/>
      <c r="P1390" s="535"/>
      <c r="Q1390" s="534"/>
    </row>
    <row r="1391" spans="3:17" s="849" customFormat="1" ht="15">
      <c r="C1391" s="712"/>
      <c r="D1391" s="713"/>
      <c r="E1391" s="532"/>
      <c r="F1391" s="532"/>
      <c r="G1391" s="533"/>
      <c r="H1391" s="534"/>
      <c r="I1391" s="534"/>
      <c r="J1391" s="535"/>
      <c r="K1391" s="534"/>
      <c r="L1391" s="534"/>
      <c r="M1391" s="534"/>
      <c r="N1391" s="534"/>
      <c r="O1391" s="534"/>
      <c r="P1391" s="535"/>
      <c r="Q1391" s="534"/>
    </row>
    <row r="1392" spans="3:17" s="849" customFormat="1" ht="15">
      <c r="C1392" s="712"/>
      <c r="D1392" s="713"/>
      <c r="E1392" s="532"/>
      <c r="F1392" s="532"/>
      <c r="G1392" s="533"/>
      <c r="H1392" s="534"/>
      <c r="I1392" s="534"/>
      <c r="J1392" s="535"/>
      <c r="K1392" s="534"/>
      <c r="L1392" s="534"/>
      <c r="M1392" s="534"/>
      <c r="N1392" s="534"/>
      <c r="O1392" s="534"/>
      <c r="P1392" s="535"/>
      <c r="Q1392" s="534"/>
    </row>
    <row r="1393" spans="3:17" s="849" customFormat="1" ht="15">
      <c r="C1393" s="712"/>
      <c r="D1393" s="713"/>
      <c r="E1393" s="532"/>
      <c r="F1393" s="532"/>
      <c r="G1393" s="533"/>
      <c r="H1393" s="534"/>
      <c r="I1393" s="534"/>
      <c r="J1393" s="535"/>
      <c r="K1393" s="534"/>
      <c r="L1393" s="534"/>
      <c r="M1393" s="534"/>
      <c r="N1393" s="534"/>
      <c r="O1393" s="534"/>
      <c r="P1393" s="535"/>
      <c r="Q1393" s="534"/>
    </row>
    <row r="1394" spans="3:17" s="849" customFormat="1" ht="15">
      <c r="C1394" s="712"/>
      <c r="D1394" s="713"/>
      <c r="E1394" s="532"/>
      <c r="F1394" s="532"/>
      <c r="G1394" s="533"/>
      <c r="H1394" s="534"/>
      <c r="I1394" s="534"/>
      <c r="J1394" s="535"/>
      <c r="K1394" s="534"/>
      <c r="L1394" s="534"/>
      <c r="M1394" s="534"/>
      <c r="N1394" s="534"/>
      <c r="O1394" s="534"/>
      <c r="P1394" s="535"/>
      <c r="Q1394" s="534"/>
    </row>
    <row r="1395" spans="3:17" s="849" customFormat="1" ht="15">
      <c r="C1395" s="712"/>
      <c r="D1395" s="713"/>
      <c r="E1395" s="532"/>
      <c r="F1395" s="532"/>
      <c r="G1395" s="533"/>
      <c r="H1395" s="534"/>
      <c r="I1395" s="534"/>
      <c r="J1395" s="535"/>
      <c r="K1395" s="534"/>
      <c r="L1395" s="534"/>
      <c r="M1395" s="534"/>
      <c r="N1395" s="534"/>
      <c r="O1395" s="534"/>
      <c r="P1395" s="535"/>
      <c r="Q1395" s="534"/>
    </row>
    <row r="1396" spans="3:17" s="849" customFormat="1" ht="15">
      <c r="C1396" s="712"/>
      <c r="D1396" s="713"/>
      <c r="E1396" s="532"/>
      <c r="F1396" s="532"/>
      <c r="G1396" s="533"/>
      <c r="H1396" s="534"/>
      <c r="I1396" s="534"/>
      <c r="J1396" s="535"/>
      <c r="K1396" s="534"/>
      <c r="L1396" s="534"/>
      <c r="M1396" s="534"/>
      <c r="N1396" s="534"/>
      <c r="O1396" s="534"/>
      <c r="P1396" s="535"/>
      <c r="Q1396" s="534"/>
    </row>
    <row r="1397" spans="3:17" s="849" customFormat="1" ht="15">
      <c r="C1397" s="712"/>
      <c r="D1397" s="713"/>
      <c r="E1397" s="532"/>
      <c r="F1397" s="532"/>
      <c r="G1397" s="533"/>
      <c r="H1397" s="534"/>
      <c r="I1397" s="534"/>
      <c r="J1397" s="535"/>
      <c r="K1397" s="534"/>
      <c r="L1397" s="534"/>
      <c r="M1397" s="534"/>
      <c r="N1397" s="534"/>
      <c r="O1397" s="534"/>
      <c r="P1397" s="535"/>
      <c r="Q1397" s="534"/>
    </row>
    <row r="1398" spans="3:17" s="849" customFormat="1" ht="15">
      <c r="C1398" s="712"/>
      <c r="D1398" s="713"/>
      <c r="E1398" s="532"/>
      <c r="F1398" s="532"/>
      <c r="G1398" s="533"/>
      <c r="H1398" s="534"/>
      <c r="I1398" s="534"/>
      <c r="J1398" s="535"/>
      <c r="K1398" s="534"/>
      <c r="L1398" s="534"/>
      <c r="M1398" s="534"/>
      <c r="N1398" s="534"/>
      <c r="O1398" s="534"/>
      <c r="P1398" s="535"/>
      <c r="Q1398" s="534"/>
    </row>
    <row r="1399" spans="3:17" s="849" customFormat="1" ht="15">
      <c r="C1399" s="712"/>
      <c r="D1399" s="713"/>
      <c r="E1399" s="532"/>
      <c r="F1399" s="532"/>
      <c r="G1399" s="533"/>
      <c r="H1399" s="534"/>
      <c r="I1399" s="534"/>
      <c r="J1399" s="535"/>
      <c r="K1399" s="534"/>
      <c r="L1399" s="534"/>
      <c r="M1399" s="534"/>
      <c r="N1399" s="534"/>
      <c r="O1399" s="534"/>
      <c r="P1399" s="535"/>
      <c r="Q1399" s="534"/>
    </row>
    <row r="1400" spans="3:17" s="849" customFormat="1" ht="15">
      <c r="C1400" s="712"/>
      <c r="D1400" s="713"/>
      <c r="E1400" s="532"/>
      <c r="F1400" s="532"/>
      <c r="G1400" s="533"/>
      <c r="H1400" s="534"/>
      <c r="I1400" s="534"/>
      <c r="J1400" s="535"/>
      <c r="K1400" s="534"/>
      <c r="L1400" s="534"/>
      <c r="M1400" s="534"/>
      <c r="N1400" s="534"/>
      <c r="O1400" s="534"/>
      <c r="P1400" s="535"/>
      <c r="Q1400" s="534"/>
    </row>
    <row r="1401" spans="3:17" s="849" customFormat="1" ht="15">
      <c r="C1401" s="712"/>
      <c r="D1401" s="713"/>
      <c r="E1401" s="532"/>
      <c r="F1401" s="532"/>
      <c r="G1401" s="533"/>
      <c r="H1401" s="534"/>
      <c r="I1401" s="534"/>
      <c r="J1401" s="535"/>
      <c r="K1401" s="534"/>
      <c r="L1401" s="534"/>
      <c r="M1401" s="534"/>
      <c r="N1401" s="534"/>
      <c r="O1401" s="534"/>
      <c r="P1401" s="535"/>
      <c r="Q1401" s="534"/>
    </row>
    <row r="1402" spans="3:17" s="849" customFormat="1" ht="15">
      <c r="C1402" s="712"/>
      <c r="D1402" s="713"/>
      <c r="E1402" s="532"/>
      <c r="F1402" s="532"/>
      <c r="G1402" s="533"/>
      <c r="H1402" s="534"/>
      <c r="I1402" s="534"/>
      <c r="J1402" s="535"/>
      <c r="K1402" s="534"/>
      <c r="L1402" s="534"/>
      <c r="M1402" s="534"/>
      <c r="N1402" s="534"/>
      <c r="O1402" s="534"/>
      <c r="P1402" s="535"/>
      <c r="Q1402" s="534"/>
    </row>
    <row r="1403" spans="3:17" s="849" customFormat="1" ht="15">
      <c r="C1403" s="712"/>
      <c r="D1403" s="713"/>
      <c r="E1403" s="532"/>
      <c r="F1403" s="532"/>
      <c r="G1403" s="533"/>
      <c r="H1403" s="534"/>
      <c r="I1403" s="534"/>
      <c r="J1403" s="535"/>
      <c r="K1403" s="534"/>
      <c r="L1403" s="534"/>
      <c r="M1403" s="534"/>
      <c r="N1403" s="534"/>
      <c r="O1403" s="534"/>
      <c r="P1403" s="535"/>
      <c r="Q1403" s="534"/>
    </row>
    <row r="1404" spans="3:17" s="849" customFormat="1" ht="15">
      <c r="C1404" s="712"/>
      <c r="D1404" s="713"/>
      <c r="E1404" s="532"/>
      <c r="F1404" s="532"/>
      <c r="G1404" s="533"/>
      <c r="H1404" s="534"/>
      <c r="I1404" s="534"/>
      <c r="J1404" s="535"/>
      <c r="K1404" s="534"/>
      <c r="L1404" s="534"/>
      <c r="M1404" s="534"/>
      <c r="N1404" s="534"/>
      <c r="O1404" s="534"/>
      <c r="P1404" s="535"/>
      <c r="Q1404" s="534"/>
    </row>
    <row r="1405" spans="3:17" s="849" customFormat="1" ht="15">
      <c r="C1405" s="712"/>
      <c r="D1405" s="713"/>
      <c r="E1405" s="532"/>
      <c r="F1405" s="532"/>
      <c r="G1405" s="533"/>
      <c r="H1405" s="534"/>
      <c r="I1405" s="534"/>
      <c r="J1405" s="535"/>
      <c r="K1405" s="534"/>
      <c r="L1405" s="534"/>
      <c r="M1405" s="534"/>
      <c r="N1405" s="534"/>
      <c r="O1405" s="534"/>
      <c r="P1405" s="535"/>
      <c r="Q1405" s="534"/>
    </row>
    <row r="1406" spans="3:17" s="849" customFormat="1" ht="15">
      <c r="C1406" s="712"/>
      <c r="D1406" s="713"/>
      <c r="E1406" s="532"/>
      <c r="F1406" s="532"/>
      <c r="G1406" s="533"/>
      <c r="H1406" s="534"/>
      <c r="I1406" s="534"/>
      <c r="J1406" s="535"/>
      <c r="K1406" s="534"/>
      <c r="L1406" s="534"/>
      <c r="M1406" s="534"/>
      <c r="N1406" s="534"/>
      <c r="O1406" s="534"/>
      <c r="P1406" s="535"/>
      <c r="Q1406" s="534"/>
    </row>
    <row r="1407" spans="3:17" s="849" customFormat="1" ht="15">
      <c r="C1407" s="712"/>
      <c r="D1407" s="713"/>
      <c r="E1407" s="532"/>
      <c r="F1407" s="532"/>
      <c r="G1407" s="533"/>
      <c r="H1407" s="534"/>
      <c r="I1407" s="534"/>
      <c r="J1407" s="535"/>
      <c r="K1407" s="534"/>
      <c r="L1407" s="534"/>
      <c r="M1407" s="534"/>
      <c r="N1407" s="534"/>
      <c r="O1407" s="534"/>
      <c r="P1407" s="535"/>
      <c r="Q1407" s="534"/>
    </row>
    <row r="1408" spans="3:17" s="849" customFormat="1" ht="15">
      <c r="C1408" s="712"/>
      <c r="D1408" s="713"/>
      <c r="E1408" s="532"/>
      <c r="F1408" s="532"/>
      <c r="G1408" s="533"/>
      <c r="H1408" s="534"/>
      <c r="I1408" s="534"/>
      <c r="J1408" s="535"/>
      <c r="K1408" s="534"/>
      <c r="L1408" s="534"/>
      <c r="M1408" s="534"/>
      <c r="N1408" s="534"/>
      <c r="O1408" s="534"/>
      <c r="P1408" s="535"/>
      <c r="Q1408" s="534"/>
    </row>
    <row r="1409" spans="3:17" s="849" customFormat="1" ht="15">
      <c r="C1409" s="712"/>
      <c r="D1409" s="713"/>
      <c r="E1409" s="532"/>
      <c r="F1409" s="532"/>
      <c r="G1409" s="533"/>
      <c r="H1409" s="534"/>
      <c r="I1409" s="534"/>
      <c r="J1409" s="535"/>
      <c r="K1409" s="534"/>
      <c r="L1409" s="534"/>
      <c r="M1409" s="534"/>
      <c r="N1409" s="534"/>
      <c r="O1409" s="534"/>
      <c r="P1409" s="535"/>
      <c r="Q1409" s="534"/>
    </row>
    <row r="1410" spans="3:17" s="849" customFormat="1" ht="15">
      <c r="C1410" s="712"/>
      <c r="D1410" s="713"/>
      <c r="E1410" s="532"/>
      <c r="F1410" s="532"/>
      <c r="G1410" s="533"/>
      <c r="H1410" s="534"/>
      <c r="I1410" s="534"/>
      <c r="J1410" s="535"/>
      <c r="K1410" s="534"/>
      <c r="L1410" s="534"/>
      <c r="M1410" s="534"/>
      <c r="N1410" s="534"/>
      <c r="O1410" s="534"/>
      <c r="P1410" s="535"/>
      <c r="Q1410" s="534"/>
    </row>
    <row r="1411" spans="3:17" s="849" customFormat="1" ht="15">
      <c r="C1411" s="712"/>
      <c r="D1411" s="713"/>
      <c r="E1411" s="532"/>
      <c r="F1411" s="532"/>
      <c r="G1411" s="533"/>
      <c r="H1411" s="534"/>
      <c r="I1411" s="534"/>
      <c r="J1411" s="535"/>
      <c r="K1411" s="534"/>
      <c r="L1411" s="534"/>
      <c r="M1411" s="534"/>
      <c r="N1411" s="534"/>
      <c r="O1411" s="534"/>
      <c r="P1411" s="535"/>
      <c r="Q1411" s="534"/>
    </row>
    <row r="1412" spans="3:17" s="849" customFormat="1" ht="15">
      <c r="C1412" s="712"/>
      <c r="D1412" s="713"/>
      <c r="E1412" s="532"/>
      <c r="F1412" s="532"/>
      <c r="G1412" s="533"/>
      <c r="H1412" s="534"/>
      <c r="I1412" s="534"/>
      <c r="J1412" s="535"/>
      <c r="K1412" s="534"/>
      <c r="L1412" s="534"/>
      <c r="M1412" s="534"/>
      <c r="N1412" s="534"/>
      <c r="O1412" s="534"/>
      <c r="P1412" s="535"/>
      <c r="Q1412" s="534"/>
    </row>
    <row r="1413" spans="3:17" s="849" customFormat="1" ht="15">
      <c r="C1413" s="712"/>
      <c r="D1413" s="713"/>
      <c r="E1413" s="532"/>
      <c r="F1413" s="532"/>
      <c r="G1413" s="533"/>
      <c r="H1413" s="534"/>
      <c r="I1413" s="534"/>
      <c r="J1413" s="535"/>
      <c r="K1413" s="534"/>
      <c r="L1413" s="534"/>
      <c r="M1413" s="534"/>
      <c r="N1413" s="534"/>
      <c r="O1413" s="534"/>
      <c r="P1413" s="535"/>
      <c r="Q1413" s="534"/>
    </row>
    <row r="1414" spans="3:17" s="849" customFormat="1" ht="15">
      <c r="C1414" s="712"/>
      <c r="D1414" s="713"/>
      <c r="E1414" s="532"/>
      <c r="F1414" s="532"/>
      <c r="G1414" s="533"/>
      <c r="H1414" s="534"/>
      <c r="I1414" s="534"/>
      <c r="J1414" s="535"/>
      <c r="K1414" s="534"/>
      <c r="L1414" s="534"/>
      <c r="M1414" s="534"/>
      <c r="N1414" s="534"/>
      <c r="O1414" s="534"/>
      <c r="P1414" s="535"/>
      <c r="Q1414" s="534"/>
    </row>
    <row r="1415" spans="3:17" s="849" customFormat="1" ht="15">
      <c r="C1415" s="712"/>
      <c r="D1415" s="713"/>
      <c r="E1415" s="532"/>
      <c r="F1415" s="532"/>
      <c r="G1415" s="533"/>
      <c r="H1415" s="534"/>
      <c r="I1415" s="534"/>
      <c r="J1415" s="535"/>
      <c r="K1415" s="534"/>
      <c r="L1415" s="534"/>
      <c r="M1415" s="534"/>
      <c r="N1415" s="534"/>
      <c r="O1415" s="534"/>
      <c r="P1415" s="535"/>
      <c r="Q1415" s="534"/>
    </row>
    <row r="1416" spans="3:17" s="849" customFormat="1" ht="15">
      <c r="C1416" s="712"/>
      <c r="D1416" s="713"/>
      <c r="E1416" s="532"/>
      <c r="F1416" s="532"/>
      <c r="G1416" s="533"/>
      <c r="H1416" s="534"/>
      <c r="I1416" s="534"/>
      <c r="J1416" s="535"/>
      <c r="K1416" s="534"/>
      <c r="L1416" s="534"/>
      <c r="M1416" s="534"/>
      <c r="N1416" s="534"/>
      <c r="O1416" s="534"/>
      <c r="P1416" s="535"/>
      <c r="Q1416" s="534"/>
    </row>
    <row r="1417" spans="3:17" s="849" customFormat="1" ht="15">
      <c r="C1417" s="712"/>
      <c r="D1417" s="713"/>
      <c r="E1417" s="532"/>
      <c r="F1417" s="532"/>
      <c r="G1417" s="533"/>
      <c r="H1417" s="534"/>
      <c r="I1417" s="534"/>
      <c r="J1417" s="535"/>
      <c r="K1417" s="534"/>
      <c r="L1417" s="534"/>
      <c r="M1417" s="534"/>
      <c r="N1417" s="534"/>
      <c r="O1417" s="534"/>
      <c r="P1417" s="535"/>
      <c r="Q1417" s="534"/>
    </row>
    <row r="1418" spans="3:17" s="849" customFormat="1" ht="15">
      <c r="C1418" s="712"/>
      <c r="D1418" s="713"/>
      <c r="E1418" s="532"/>
      <c r="F1418" s="532"/>
      <c r="G1418" s="533"/>
      <c r="H1418" s="534"/>
      <c r="I1418" s="534"/>
      <c r="J1418" s="535"/>
      <c r="K1418" s="534"/>
      <c r="L1418" s="534"/>
      <c r="M1418" s="534"/>
      <c r="N1418" s="534"/>
      <c r="O1418" s="534"/>
      <c r="P1418" s="535"/>
      <c r="Q1418" s="534"/>
    </row>
    <row r="1419" spans="3:17" s="849" customFormat="1" ht="15">
      <c r="C1419" s="712"/>
      <c r="D1419" s="713"/>
      <c r="E1419" s="532"/>
      <c r="F1419" s="532"/>
      <c r="G1419" s="533"/>
      <c r="H1419" s="534"/>
      <c r="I1419" s="534"/>
      <c r="J1419" s="535"/>
      <c r="K1419" s="534"/>
      <c r="L1419" s="534"/>
      <c r="M1419" s="534"/>
      <c r="N1419" s="534"/>
      <c r="O1419" s="534"/>
      <c r="P1419" s="535"/>
      <c r="Q1419" s="534"/>
    </row>
    <row r="1420" spans="3:17" s="849" customFormat="1" ht="15">
      <c r="C1420" s="712"/>
      <c r="D1420" s="713"/>
      <c r="E1420" s="532"/>
      <c r="F1420" s="532"/>
      <c r="G1420" s="533"/>
      <c r="H1420" s="534"/>
      <c r="I1420" s="534"/>
      <c r="J1420" s="535"/>
      <c r="K1420" s="534"/>
      <c r="L1420" s="534"/>
      <c r="M1420" s="534"/>
      <c r="N1420" s="534"/>
      <c r="O1420" s="534"/>
      <c r="P1420" s="535"/>
      <c r="Q1420" s="534"/>
    </row>
    <row r="1421" spans="3:17" s="849" customFormat="1" ht="15">
      <c r="C1421" s="712"/>
      <c r="D1421" s="713"/>
      <c r="E1421" s="532"/>
      <c r="F1421" s="532"/>
      <c r="G1421" s="533"/>
      <c r="H1421" s="534"/>
      <c r="I1421" s="534"/>
      <c r="J1421" s="535"/>
      <c r="K1421" s="534"/>
      <c r="L1421" s="534"/>
      <c r="M1421" s="534"/>
      <c r="N1421" s="534"/>
      <c r="O1421" s="534"/>
      <c r="P1421" s="535"/>
      <c r="Q1421" s="534"/>
    </row>
    <row r="1422" spans="3:17" s="849" customFormat="1" ht="15">
      <c r="C1422" s="712"/>
      <c r="D1422" s="713"/>
      <c r="E1422" s="532"/>
      <c r="F1422" s="532"/>
      <c r="G1422" s="533"/>
      <c r="H1422" s="534"/>
      <c r="I1422" s="534"/>
      <c r="J1422" s="535"/>
      <c r="K1422" s="534"/>
      <c r="L1422" s="534"/>
      <c r="M1422" s="534"/>
      <c r="N1422" s="534"/>
      <c r="O1422" s="534"/>
      <c r="P1422" s="535"/>
      <c r="Q1422" s="534"/>
    </row>
    <row r="1423" spans="3:17" s="849" customFormat="1" ht="15">
      <c r="C1423" s="712"/>
      <c r="D1423" s="713"/>
      <c r="E1423" s="532"/>
      <c r="F1423" s="532"/>
      <c r="G1423" s="533"/>
      <c r="H1423" s="534"/>
      <c r="I1423" s="534"/>
      <c r="J1423" s="535"/>
      <c r="K1423" s="534"/>
      <c r="L1423" s="534"/>
      <c r="M1423" s="534"/>
      <c r="N1423" s="534"/>
      <c r="O1423" s="534"/>
      <c r="P1423" s="535"/>
      <c r="Q1423" s="534"/>
    </row>
    <row r="1424" spans="3:17" s="849" customFormat="1" ht="15">
      <c r="C1424" s="712"/>
      <c r="D1424" s="713"/>
      <c r="E1424" s="532"/>
      <c r="F1424" s="532"/>
      <c r="G1424" s="533"/>
      <c r="H1424" s="534"/>
      <c r="I1424" s="534"/>
      <c r="J1424" s="535"/>
      <c r="K1424" s="534"/>
      <c r="L1424" s="534"/>
      <c r="M1424" s="534"/>
      <c r="N1424" s="534"/>
      <c r="O1424" s="534"/>
      <c r="P1424" s="535"/>
      <c r="Q1424" s="534"/>
    </row>
    <row r="1425" spans="3:17" s="849" customFormat="1" ht="15">
      <c r="C1425" s="712"/>
      <c r="D1425" s="713"/>
      <c r="E1425" s="532"/>
      <c r="F1425" s="532"/>
      <c r="G1425" s="533"/>
      <c r="H1425" s="534"/>
      <c r="I1425" s="534"/>
      <c r="J1425" s="535"/>
      <c r="K1425" s="534"/>
      <c r="L1425" s="534"/>
      <c r="M1425" s="534"/>
      <c r="N1425" s="534"/>
      <c r="O1425" s="534"/>
      <c r="P1425" s="535"/>
      <c r="Q1425" s="534"/>
    </row>
    <row r="1426" spans="3:17" s="849" customFormat="1" ht="15">
      <c r="C1426" s="712"/>
      <c r="D1426" s="713"/>
      <c r="E1426" s="532"/>
      <c r="F1426" s="532"/>
      <c r="G1426" s="533"/>
      <c r="H1426" s="534"/>
      <c r="I1426" s="534"/>
      <c r="J1426" s="535"/>
      <c r="K1426" s="534"/>
      <c r="L1426" s="534"/>
      <c r="M1426" s="534"/>
      <c r="N1426" s="534"/>
      <c r="O1426" s="534"/>
      <c r="P1426" s="535"/>
      <c r="Q1426" s="534"/>
    </row>
    <row r="1427" spans="3:17" s="849" customFormat="1" ht="15">
      <c r="C1427" s="712"/>
      <c r="D1427" s="713"/>
      <c r="E1427" s="532"/>
      <c r="F1427" s="532"/>
      <c r="G1427" s="533"/>
      <c r="H1427" s="534"/>
      <c r="I1427" s="534"/>
      <c r="J1427" s="535"/>
      <c r="K1427" s="534"/>
      <c r="L1427" s="534"/>
      <c r="M1427" s="534"/>
      <c r="N1427" s="534"/>
      <c r="O1427" s="534"/>
      <c r="P1427" s="535"/>
      <c r="Q1427" s="534"/>
    </row>
    <row r="1428" spans="3:17" s="849" customFormat="1" ht="15">
      <c r="C1428" s="712"/>
      <c r="D1428" s="713"/>
      <c r="E1428" s="532"/>
      <c r="F1428" s="532"/>
      <c r="G1428" s="533"/>
      <c r="H1428" s="534"/>
      <c r="I1428" s="534"/>
      <c r="J1428" s="535"/>
      <c r="K1428" s="534"/>
      <c r="L1428" s="534"/>
      <c r="M1428" s="534"/>
      <c r="N1428" s="534"/>
      <c r="O1428" s="534"/>
      <c r="P1428" s="535"/>
      <c r="Q1428" s="534"/>
    </row>
    <row r="1429" spans="3:17" s="849" customFormat="1" ht="15">
      <c r="C1429" s="712"/>
      <c r="D1429" s="713"/>
      <c r="E1429" s="532"/>
      <c r="F1429" s="532"/>
      <c r="G1429" s="533"/>
      <c r="H1429" s="534"/>
      <c r="I1429" s="534"/>
      <c r="J1429" s="535"/>
      <c r="K1429" s="534"/>
      <c r="L1429" s="534"/>
      <c r="M1429" s="534"/>
      <c r="N1429" s="534"/>
      <c r="O1429" s="534"/>
      <c r="P1429" s="535"/>
      <c r="Q1429" s="534"/>
    </row>
    <row r="1430" spans="3:17" s="849" customFormat="1" ht="15">
      <c r="C1430" s="712"/>
      <c r="D1430" s="713"/>
      <c r="E1430" s="532"/>
      <c r="F1430" s="532"/>
      <c r="G1430" s="533"/>
      <c r="H1430" s="534"/>
      <c r="I1430" s="534"/>
      <c r="J1430" s="535"/>
      <c r="K1430" s="534"/>
      <c r="L1430" s="534"/>
      <c r="M1430" s="534"/>
      <c r="N1430" s="534"/>
      <c r="O1430" s="534"/>
      <c r="P1430" s="535"/>
      <c r="Q1430" s="534"/>
    </row>
    <row r="1431" spans="3:17" s="849" customFormat="1" ht="15">
      <c r="C1431" s="712"/>
      <c r="D1431" s="713"/>
      <c r="E1431" s="532"/>
      <c r="F1431" s="532"/>
      <c r="G1431" s="533"/>
      <c r="H1431" s="534"/>
      <c r="I1431" s="534"/>
      <c r="J1431" s="535"/>
      <c r="K1431" s="534"/>
      <c r="L1431" s="534"/>
      <c r="M1431" s="534"/>
      <c r="N1431" s="534"/>
      <c r="O1431" s="534"/>
      <c r="P1431" s="535"/>
      <c r="Q1431" s="534"/>
    </row>
    <row r="1432" spans="3:17" s="849" customFormat="1" ht="15">
      <c r="C1432" s="712"/>
      <c r="D1432" s="713"/>
      <c r="E1432" s="532"/>
      <c r="F1432" s="532"/>
      <c r="G1432" s="533"/>
      <c r="H1432" s="534"/>
      <c r="I1432" s="534"/>
      <c r="J1432" s="535"/>
      <c r="K1432" s="534"/>
      <c r="L1432" s="534"/>
      <c r="M1432" s="534"/>
      <c r="N1432" s="534"/>
      <c r="O1432" s="534"/>
      <c r="P1432" s="535"/>
      <c r="Q1432" s="534"/>
    </row>
    <row r="1433" spans="3:17" s="849" customFormat="1" ht="15">
      <c r="C1433" s="712"/>
      <c r="D1433" s="713"/>
      <c r="E1433" s="532"/>
      <c r="F1433" s="532"/>
      <c r="G1433" s="533"/>
      <c r="H1433" s="534"/>
      <c r="I1433" s="534"/>
      <c r="J1433" s="535"/>
      <c r="K1433" s="534"/>
      <c r="L1433" s="534"/>
      <c r="M1433" s="534"/>
      <c r="N1433" s="534"/>
      <c r="O1433" s="534"/>
      <c r="P1433" s="535"/>
      <c r="Q1433" s="534"/>
    </row>
    <row r="1434" spans="3:17" s="849" customFormat="1" ht="15">
      <c r="C1434" s="712"/>
      <c r="D1434" s="713"/>
      <c r="E1434" s="532"/>
      <c r="F1434" s="532"/>
      <c r="G1434" s="533"/>
      <c r="H1434" s="534"/>
      <c r="I1434" s="534"/>
      <c r="J1434" s="535"/>
      <c r="K1434" s="534"/>
      <c r="L1434" s="534"/>
      <c r="M1434" s="534"/>
      <c r="N1434" s="534"/>
      <c r="O1434" s="534"/>
      <c r="P1434" s="535"/>
      <c r="Q1434" s="534"/>
    </row>
    <row r="1435" spans="3:17" s="849" customFormat="1" ht="15">
      <c r="C1435" s="712"/>
      <c r="D1435" s="713"/>
      <c r="E1435" s="532"/>
      <c r="F1435" s="532"/>
      <c r="G1435" s="533"/>
      <c r="H1435" s="534"/>
      <c r="I1435" s="534"/>
      <c r="J1435" s="535"/>
      <c r="K1435" s="534"/>
      <c r="L1435" s="534"/>
      <c r="M1435" s="534"/>
      <c r="N1435" s="534"/>
      <c r="O1435" s="534"/>
      <c r="P1435" s="535"/>
      <c r="Q1435" s="534"/>
    </row>
    <row r="1436" spans="3:17" s="849" customFormat="1" ht="15">
      <c r="C1436" s="712"/>
      <c r="D1436" s="713"/>
      <c r="E1436" s="532"/>
      <c r="F1436" s="532"/>
      <c r="G1436" s="533"/>
      <c r="H1436" s="534"/>
      <c r="I1436" s="534"/>
      <c r="J1436" s="535"/>
      <c r="K1436" s="534"/>
      <c r="L1436" s="534"/>
      <c r="M1436" s="534"/>
      <c r="N1436" s="534"/>
      <c r="O1436" s="534"/>
      <c r="P1436" s="535"/>
      <c r="Q1436" s="534"/>
    </row>
    <row r="1437" spans="3:17" s="849" customFormat="1" ht="15">
      <c r="C1437" s="712"/>
      <c r="D1437" s="713"/>
      <c r="E1437" s="532"/>
      <c r="F1437" s="532"/>
      <c r="G1437" s="533"/>
      <c r="H1437" s="534"/>
      <c r="I1437" s="534"/>
      <c r="J1437" s="535"/>
      <c r="K1437" s="534"/>
      <c r="L1437" s="534"/>
      <c r="M1437" s="534"/>
      <c r="N1437" s="534"/>
      <c r="O1437" s="534"/>
      <c r="P1437" s="535"/>
      <c r="Q1437" s="534"/>
    </row>
    <row r="1438" spans="3:17" s="849" customFormat="1" ht="15">
      <c r="C1438" s="712"/>
      <c r="D1438" s="713"/>
      <c r="E1438" s="532"/>
      <c r="F1438" s="532"/>
      <c r="G1438" s="533"/>
      <c r="H1438" s="534"/>
      <c r="I1438" s="534"/>
      <c r="J1438" s="535"/>
      <c r="K1438" s="534"/>
      <c r="L1438" s="534"/>
      <c r="M1438" s="534"/>
      <c r="N1438" s="534"/>
      <c r="O1438" s="534"/>
      <c r="P1438" s="535"/>
      <c r="Q1438" s="534"/>
    </row>
    <row r="1439" spans="3:17" s="849" customFormat="1" ht="15">
      <c r="C1439" s="712"/>
      <c r="D1439" s="713"/>
      <c r="E1439" s="532"/>
      <c r="F1439" s="532"/>
      <c r="G1439" s="533"/>
      <c r="H1439" s="534"/>
      <c r="I1439" s="534"/>
      <c r="J1439" s="535"/>
      <c r="K1439" s="534"/>
      <c r="L1439" s="534"/>
      <c r="M1439" s="534"/>
      <c r="N1439" s="534"/>
      <c r="O1439" s="534"/>
      <c r="P1439" s="535"/>
      <c r="Q1439" s="534"/>
    </row>
    <row r="1440" spans="3:17" s="849" customFormat="1" ht="15">
      <c r="C1440" s="712"/>
      <c r="D1440" s="713"/>
      <c r="E1440" s="532"/>
      <c r="F1440" s="532"/>
      <c r="G1440" s="533"/>
      <c r="H1440" s="534"/>
      <c r="I1440" s="534"/>
      <c r="J1440" s="535"/>
      <c r="K1440" s="534"/>
      <c r="L1440" s="534"/>
      <c r="M1440" s="534"/>
      <c r="N1440" s="534"/>
      <c r="O1440" s="534"/>
      <c r="P1440" s="535"/>
      <c r="Q1440" s="534"/>
    </row>
    <row r="1441" spans="3:17" s="849" customFormat="1" ht="15">
      <c r="C1441" s="712"/>
      <c r="D1441" s="713"/>
      <c r="E1441" s="532"/>
      <c r="F1441" s="532"/>
      <c r="G1441" s="533"/>
      <c r="H1441" s="534"/>
      <c r="I1441" s="534"/>
      <c r="J1441" s="535"/>
      <c r="K1441" s="534"/>
      <c r="L1441" s="534"/>
      <c r="M1441" s="534"/>
      <c r="N1441" s="534"/>
      <c r="O1441" s="534"/>
      <c r="P1441" s="535"/>
      <c r="Q1441" s="534"/>
    </row>
    <row r="1442" spans="3:17" s="849" customFormat="1" ht="15">
      <c r="C1442" s="712"/>
      <c r="D1442" s="713"/>
      <c r="E1442" s="532"/>
      <c r="F1442" s="532"/>
      <c r="G1442" s="533"/>
      <c r="H1442" s="534"/>
      <c r="I1442" s="534"/>
      <c r="J1442" s="535"/>
      <c r="K1442" s="534"/>
      <c r="L1442" s="534"/>
      <c r="M1442" s="534"/>
      <c r="N1442" s="534"/>
      <c r="O1442" s="534"/>
      <c r="P1442" s="535"/>
      <c r="Q1442" s="534"/>
    </row>
    <row r="1443" spans="3:17" s="849" customFormat="1" ht="15">
      <c r="C1443" s="712"/>
      <c r="D1443" s="713"/>
      <c r="E1443" s="532"/>
      <c r="F1443" s="532"/>
      <c r="G1443" s="533"/>
      <c r="H1443" s="534"/>
      <c r="I1443" s="534"/>
      <c r="J1443" s="535"/>
      <c r="K1443" s="534"/>
      <c r="L1443" s="534"/>
      <c r="M1443" s="534"/>
      <c r="N1443" s="534"/>
      <c r="O1443" s="534"/>
      <c r="P1443" s="535"/>
      <c r="Q1443" s="534"/>
    </row>
    <row r="1444" spans="3:17" s="849" customFormat="1" ht="15">
      <c r="C1444" s="712"/>
      <c r="D1444" s="713"/>
      <c r="E1444" s="532"/>
      <c r="F1444" s="532"/>
      <c r="G1444" s="533"/>
      <c r="H1444" s="534"/>
      <c r="I1444" s="534"/>
      <c r="J1444" s="535"/>
      <c r="K1444" s="534"/>
      <c r="L1444" s="534"/>
      <c r="M1444" s="534"/>
      <c r="N1444" s="534"/>
      <c r="O1444" s="534"/>
      <c r="P1444" s="535"/>
      <c r="Q1444" s="534"/>
    </row>
    <row r="1445" spans="3:17" s="849" customFormat="1" ht="15">
      <c r="C1445" s="712"/>
      <c r="D1445" s="713"/>
      <c r="E1445" s="532"/>
      <c r="F1445" s="532"/>
      <c r="G1445" s="533"/>
      <c r="H1445" s="534"/>
      <c r="I1445" s="534"/>
      <c r="J1445" s="535"/>
      <c r="K1445" s="534"/>
      <c r="L1445" s="534"/>
      <c r="M1445" s="534"/>
      <c r="N1445" s="534"/>
      <c r="O1445" s="534"/>
      <c r="P1445" s="535"/>
      <c r="Q1445" s="534"/>
    </row>
    <row r="1446" spans="3:17" s="849" customFormat="1" ht="15">
      <c r="C1446" s="712"/>
      <c r="D1446" s="713"/>
      <c r="E1446" s="532"/>
      <c r="F1446" s="532"/>
      <c r="G1446" s="533"/>
      <c r="H1446" s="534"/>
      <c r="I1446" s="534"/>
      <c r="J1446" s="535"/>
      <c r="K1446" s="534"/>
      <c r="L1446" s="534"/>
      <c r="M1446" s="534"/>
      <c r="N1446" s="534"/>
      <c r="O1446" s="534"/>
      <c r="P1446" s="535"/>
      <c r="Q1446" s="534"/>
    </row>
    <row r="1447" spans="3:17" s="849" customFormat="1" ht="15">
      <c r="C1447" s="712"/>
      <c r="D1447" s="713"/>
      <c r="E1447" s="532"/>
      <c r="F1447" s="532"/>
      <c r="G1447" s="533"/>
      <c r="H1447" s="534"/>
      <c r="I1447" s="534"/>
      <c r="J1447" s="535"/>
      <c r="K1447" s="534"/>
      <c r="L1447" s="534"/>
      <c r="M1447" s="534"/>
      <c r="N1447" s="534"/>
      <c r="O1447" s="534"/>
      <c r="P1447" s="535"/>
      <c r="Q1447" s="534"/>
    </row>
    <row r="1448" spans="3:17" s="849" customFormat="1" ht="15">
      <c r="C1448" s="712"/>
      <c r="D1448" s="713"/>
      <c r="E1448" s="532"/>
      <c r="F1448" s="532"/>
      <c r="G1448" s="533"/>
      <c r="H1448" s="534"/>
      <c r="I1448" s="534"/>
      <c r="J1448" s="535"/>
      <c r="K1448" s="534"/>
      <c r="L1448" s="534"/>
      <c r="M1448" s="534"/>
      <c r="N1448" s="534"/>
      <c r="O1448" s="534"/>
      <c r="P1448" s="535"/>
      <c r="Q1448" s="534"/>
    </row>
    <row r="1449" spans="3:17" s="849" customFormat="1" ht="15">
      <c r="C1449" s="712"/>
      <c r="D1449" s="713"/>
      <c r="E1449" s="532"/>
      <c r="F1449" s="532"/>
      <c r="G1449" s="533"/>
      <c r="H1449" s="534"/>
      <c r="I1449" s="534"/>
      <c r="J1449" s="535"/>
      <c r="K1449" s="534"/>
      <c r="L1449" s="534"/>
      <c r="M1449" s="534"/>
      <c r="N1449" s="534"/>
      <c r="O1449" s="534"/>
      <c r="P1449" s="535"/>
      <c r="Q1449" s="534"/>
    </row>
    <row r="1450" spans="3:17" s="849" customFormat="1" ht="15">
      <c r="C1450" s="712"/>
      <c r="D1450" s="713"/>
      <c r="E1450" s="532"/>
      <c r="F1450" s="532"/>
      <c r="G1450" s="533"/>
      <c r="H1450" s="534"/>
      <c r="I1450" s="534"/>
      <c r="J1450" s="535"/>
      <c r="K1450" s="534"/>
      <c r="L1450" s="534"/>
      <c r="M1450" s="534"/>
      <c r="N1450" s="534"/>
      <c r="O1450" s="534"/>
      <c r="P1450" s="535"/>
      <c r="Q1450" s="534"/>
    </row>
    <row r="1451" spans="3:17" s="849" customFormat="1" ht="15">
      <c r="C1451" s="712"/>
      <c r="D1451" s="713"/>
      <c r="E1451" s="532"/>
      <c r="F1451" s="532"/>
      <c r="G1451" s="533"/>
      <c r="H1451" s="534"/>
      <c r="I1451" s="534"/>
      <c r="J1451" s="535"/>
      <c r="K1451" s="534"/>
      <c r="L1451" s="534"/>
      <c r="M1451" s="534"/>
      <c r="N1451" s="534"/>
      <c r="O1451" s="534"/>
      <c r="P1451" s="535"/>
      <c r="Q1451" s="534"/>
    </row>
    <row r="1452" spans="3:17" s="849" customFormat="1" ht="15">
      <c r="C1452" s="712"/>
      <c r="D1452" s="713"/>
      <c r="E1452" s="532"/>
      <c r="F1452" s="532"/>
      <c r="G1452" s="533"/>
      <c r="H1452" s="534"/>
      <c r="I1452" s="534"/>
      <c r="J1452" s="535"/>
      <c r="K1452" s="534"/>
      <c r="L1452" s="534"/>
      <c r="M1452" s="534"/>
      <c r="N1452" s="534"/>
      <c r="O1452" s="534"/>
      <c r="P1452" s="535"/>
      <c r="Q1452" s="534"/>
    </row>
    <row r="1453" spans="3:17" s="849" customFormat="1" ht="15">
      <c r="C1453" s="712"/>
      <c r="D1453" s="713"/>
      <c r="E1453" s="532"/>
      <c r="F1453" s="532"/>
      <c r="G1453" s="533"/>
      <c r="H1453" s="534"/>
      <c r="I1453" s="534"/>
      <c r="J1453" s="535"/>
      <c r="K1453" s="534"/>
      <c r="L1453" s="534"/>
      <c r="M1453" s="534"/>
      <c r="N1453" s="534"/>
      <c r="O1453" s="534"/>
      <c r="P1453" s="535"/>
      <c r="Q1453" s="534"/>
    </row>
    <row r="1454" spans="3:17" s="849" customFormat="1" ht="15">
      <c r="C1454" s="712"/>
      <c r="D1454" s="713"/>
      <c r="E1454" s="532"/>
      <c r="F1454" s="532"/>
      <c r="G1454" s="533"/>
      <c r="H1454" s="534"/>
      <c r="I1454" s="534"/>
      <c r="J1454" s="535"/>
      <c r="K1454" s="534"/>
      <c r="L1454" s="534"/>
      <c r="M1454" s="534"/>
      <c r="N1454" s="534"/>
      <c r="O1454" s="534"/>
      <c r="P1454" s="535"/>
      <c r="Q1454" s="534"/>
    </row>
    <row r="1455" spans="3:17" s="849" customFormat="1" ht="15">
      <c r="C1455" s="712"/>
      <c r="D1455" s="713"/>
      <c r="E1455" s="532"/>
      <c r="F1455" s="532"/>
      <c r="G1455" s="533"/>
      <c r="H1455" s="534"/>
      <c r="I1455" s="534"/>
      <c r="J1455" s="535"/>
      <c r="K1455" s="534"/>
      <c r="L1455" s="534"/>
      <c r="M1455" s="534"/>
      <c r="N1455" s="534"/>
      <c r="O1455" s="534"/>
      <c r="P1455" s="535"/>
      <c r="Q1455" s="534"/>
    </row>
    <row r="1456" spans="3:17" s="849" customFormat="1" ht="15">
      <c r="C1456" s="712"/>
      <c r="D1456" s="713"/>
      <c r="E1456" s="532"/>
      <c r="F1456" s="532"/>
      <c r="G1456" s="533"/>
      <c r="H1456" s="534"/>
      <c r="I1456" s="534"/>
      <c r="J1456" s="535"/>
      <c r="K1456" s="534"/>
      <c r="L1456" s="534"/>
      <c r="M1456" s="534"/>
      <c r="N1456" s="534"/>
      <c r="O1456" s="534"/>
      <c r="P1456" s="535"/>
      <c r="Q1456" s="534"/>
    </row>
    <row r="1457" spans="3:17" s="849" customFormat="1" ht="15">
      <c r="C1457" s="712"/>
      <c r="D1457" s="713"/>
      <c r="E1457" s="532"/>
      <c r="F1457" s="532"/>
      <c r="G1457" s="533"/>
      <c r="H1457" s="534"/>
      <c r="I1457" s="534"/>
      <c r="J1457" s="535"/>
      <c r="K1457" s="534"/>
      <c r="L1457" s="534"/>
      <c r="M1457" s="534"/>
      <c r="N1457" s="534"/>
      <c r="O1457" s="534"/>
      <c r="P1457" s="535"/>
      <c r="Q1457" s="534"/>
    </row>
    <row r="1458" spans="3:17" s="849" customFormat="1" ht="15">
      <c r="C1458" s="712"/>
      <c r="D1458" s="713"/>
      <c r="E1458" s="532"/>
      <c r="F1458" s="532"/>
      <c r="G1458" s="533"/>
      <c r="H1458" s="534"/>
      <c r="I1458" s="534"/>
      <c r="J1458" s="535"/>
      <c r="K1458" s="534"/>
      <c r="L1458" s="534"/>
      <c r="M1458" s="534"/>
      <c r="N1458" s="534"/>
      <c r="O1458" s="534"/>
      <c r="P1458" s="535"/>
      <c r="Q1458" s="534"/>
    </row>
    <row r="1459" spans="3:17" s="849" customFormat="1" ht="15">
      <c r="C1459" s="712"/>
      <c r="D1459" s="713"/>
      <c r="E1459" s="532"/>
      <c r="F1459" s="532"/>
      <c r="G1459" s="533"/>
      <c r="H1459" s="534"/>
      <c r="I1459" s="534"/>
      <c r="J1459" s="535"/>
      <c r="K1459" s="534"/>
      <c r="L1459" s="534"/>
      <c r="M1459" s="534"/>
      <c r="N1459" s="534"/>
      <c r="O1459" s="534"/>
      <c r="P1459" s="535"/>
      <c r="Q1459" s="534"/>
    </row>
    <row r="1460" spans="3:17" s="849" customFormat="1" ht="15">
      <c r="C1460" s="712"/>
      <c r="D1460" s="713"/>
      <c r="E1460" s="532"/>
      <c r="F1460" s="532"/>
      <c r="G1460" s="533"/>
      <c r="H1460" s="534"/>
      <c r="I1460" s="534"/>
      <c r="J1460" s="535"/>
      <c r="K1460" s="534"/>
      <c r="L1460" s="534"/>
      <c r="M1460" s="534"/>
      <c r="N1460" s="534"/>
      <c r="O1460" s="534"/>
      <c r="P1460" s="535"/>
      <c r="Q1460" s="534"/>
    </row>
    <row r="1461" spans="3:17" s="849" customFormat="1" ht="15">
      <c r="C1461" s="712"/>
      <c r="D1461" s="713"/>
      <c r="E1461" s="532"/>
      <c r="F1461" s="532"/>
      <c r="G1461" s="533"/>
      <c r="H1461" s="534"/>
      <c r="I1461" s="534"/>
      <c r="J1461" s="535"/>
      <c r="K1461" s="534"/>
      <c r="L1461" s="534"/>
      <c r="M1461" s="534"/>
      <c r="N1461" s="534"/>
      <c r="O1461" s="534"/>
      <c r="P1461" s="535"/>
      <c r="Q1461" s="534"/>
    </row>
    <row r="1462" spans="3:17" s="849" customFormat="1" ht="15">
      <c r="C1462" s="712"/>
      <c r="D1462" s="713"/>
      <c r="E1462" s="532"/>
      <c r="F1462" s="532"/>
      <c r="G1462" s="533"/>
      <c r="H1462" s="534"/>
      <c r="I1462" s="534"/>
      <c r="J1462" s="535"/>
      <c r="K1462" s="534"/>
      <c r="L1462" s="534"/>
      <c r="M1462" s="534"/>
      <c r="N1462" s="534"/>
      <c r="O1462" s="534"/>
      <c r="P1462" s="535"/>
      <c r="Q1462" s="534"/>
    </row>
    <row r="1463" spans="3:17" s="849" customFormat="1" ht="15">
      <c r="C1463" s="712"/>
      <c r="D1463" s="713"/>
      <c r="E1463" s="532"/>
      <c r="F1463" s="532"/>
      <c r="G1463" s="533"/>
      <c r="H1463" s="534"/>
      <c r="I1463" s="534"/>
      <c r="J1463" s="535"/>
      <c r="K1463" s="534"/>
      <c r="L1463" s="534"/>
      <c r="M1463" s="534"/>
      <c r="N1463" s="534"/>
      <c r="O1463" s="534"/>
      <c r="P1463" s="535"/>
      <c r="Q1463" s="534"/>
    </row>
    <row r="1464" spans="3:17" s="849" customFormat="1" ht="15">
      <c r="C1464" s="712"/>
      <c r="D1464" s="713"/>
      <c r="E1464" s="532"/>
      <c r="F1464" s="532"/>
      <c r="G1464" s="533"/>
      <c r="H1464" s="534"/>
      <c r="I1464" s="534"/>
      <c r="J1464" s="535"/>
      <c r="K1464" s="534"/>
      <c r="L1464" s="534"/>
      <c r="M1464" s="534"/>
      <c r="N1464" s="534"/>
      <c r="O1464" s="534"/>
      <c r="P1464" s="535"/>
      <c r="Q1464" s="534"/>
    </row>
    <row r="1465" spans="3:17" s="849" customFormat="1" ht="15">
      <c r="C1465" s="712"/>
      <c r="D1465" s="713"/>
      <c r="E1465" s="532"/>
      <c r="F1465" s="532"/>
      <c r="G1465" s="533"/>
      <c r="H1465" s="534"/>
      <c r="I1465" s="534"/>
      <c r="J1465" s="535"/>
      <c r="K1465" s="534"/>
      <c r="L1465" s="534"/>
      <c r="M1465" s="534"/>
      <c r="N1465" s="534"/>
      <c r="O1465" s="534"/>
      <c r="P1465" s="535"/>
      <c r="Q1465" s="534"/>
    </row>
    <row r="1466" spans="3:17" s="849" customFormat="1" ht="15">
      <c r="C1466" s="712"/>
      <c r="D1466" s="713"/>
      <c r="E1466" s="532"/>
      <c r="F1466" s="532"/>
      <c r="G1466" s="533"/>
      <c r="H1466" s="534"/>
      <c r="I1466" s="534"/>
      <c r="J1466" s="535"/>
      <c r="K1466" s="534"/>
      <c r="L1466" s="534"/>
      <c r="M1466" s="534"/>
      <c r="N1466" s="534"/>
      <c r="O1466" s="534"/>
      <c r="P1466" s="535"/>
      <c r="Q1466" s="534"/>
    </row>
    <row r="1467" spans="3:17" s="849" customFormat="1" ht="15">
      <c r="C1467" s="712"/>
      <c r="D1467" s="713"/>
      <c r="E1467" s="532"/>
      <c r="F1467" s="532"/>
      <c r="G1467" s="533"/>
      <c r="H1467" s="534"/>
      <c r="I1467" s="534"/>
      <c r="J1467" s="535"/>
      <c r="K1467" s="534"/>
      <c r="L1467" s="534"/>
      <c r="M1467" s="534"/>
      <c r="N1467" s="534"/>
      <c r="O1467" s="534"/>
      <c r="P1467" s="535"/>
      <c r="Q1467" s="534"/>
    </row>
    <row r="1468" spans="3:17" s="849" customFormat="1" ht="15">
      <c r="C1468" s="712"/>
      <c r="D1468" s="713"/>
      <c r="E1468" s="532"/>
      <c r="F1468" s="532"/>
      <c r="G1468" s="533"/>
      <c r="H1468" s="534"/>
      <c r="I1468" s="534"/>
      <c r="J1468" s="535"/>
      <c r="K1468" s="534"/>
      <c r="L1468" s="534"/>
      <c r="M1468" s="534"/>
      <c r="N1468" s="534"/>
      <c r="O1468" s="534"/>
      <c r="P1468" s="535"/>
      <c r="Q1468" s="534"/>
    </row>
    <row r="1469" spans="3:17" s="849" customFormat="1" ht="15">
      <c r="C1469" s="712"/>
      <c r="D1469" s="713"/>
      <c r="E1469" s="532"/>
      <c r="F1469" s="532"/>
      <c r="G1469" s="533"/>
      <c r="H1469" s="534"/>
      <c r="I1469" s="534"/>
      <c r="J1469" s="535"/>
      <c r="K1469" s="534"/>
      <c r="L1469" s="534"/>
      <c r="M1469" s="534"/>
      <c r="N1469" s="534"/>
      <c r="O1469" s="534"/>
      <c r="P1469" s="535"/>
      <c r="Q1469" s="534"/>
    </row>
    <row r="1470" spans="3:17" s="849" customFormat="1" ht="15">
      <c r="C1470" s="712"/>
      <c r="D1470" s="713"/>
      <c r="E1470" s="532"/>
      <c r="F1470" s="532"/>
      <c r="G1470" s="533"/>
      <c r="H1470" s="534"/>
      <c r="I1470" s="534"/>
      <c r="J1470" s="535"/>
      <c r="K1470" s="534"/>
      <c r="L1470" s="534"/>
      <c r="M1470" s="534"/>
      <c r="N1470" s="534"/>
      <c r="O1470" s="534"/>
      <c r="P1470" s="535"/>
      <c r="Q1470" s="534"/>
    </row>
    <row r="1471" spans="3:17" s="849" customFormat="1" ht="15">
      <c r="C1471" s="712"/>
      <c r="D1471" s="713"/>
      <c r="E1471" s="532"/>
      <c r="F1471" s="532"/>
      <c r="G1471" s="533"/>
      <c r="H1471" s="534"/>
      <c r="I1471" s="534"/>
      <c r="J1471" s="535"/>
      <c r="K1471" s="534"/>
      <c r="L1471" s="534"/>
      <c r="M1471" s="534"/>
      <c r="N1471" s="534"/>
      <c r="O1471" s="534"/>
      <c r="P1471" s="535"/>
      <c r="Q1471" s="534"/>
    </row>
    <row r="1472" spans="3:17" s="849" customFormat="1" ht="15">
      <c r="C1472" s="712"/>
      <c r="D1472" s="713"/>
      <c r="E1472" s="532"/>
      <c r="F1472" s="532"/>
      <c r="G1472" s="533"/>
      <c r="H1472" s="534"/>
      <c r="I1472" s="534"/>
      <c r="J1472" s="535"/>
      <c r="K1472" s="534"/>
      <c r="L1472" s="534"/>
      <c r="M1472" s="534"/>
      <c r="N1472" s="534"/>
      <c r="O1472" s="534"/>
      <c r="P1472" s="535"/>
      <c r="Q1472" s="534"/>
    </row>
    <row r="1473" spans="3:17" s="849" customFormat="1" ht="15">
      <c r="C1473" s="712"/>
      <c r="D1473" s="713"/>
      <c r="E1473" s="532"/>
      <c r="F1473" s="532"/>
      <c r="G1473" s="533"/>
      <c r="H1473" s="534"/>
      <c r="I1473" s="534"/>
      <c r="J1473" s="535"/>
      <c r="K1473" s="534"/>
      <c r="L1473" s="534"/>
      <c r="M1473" s="534"/>
      <c r="N1473" s="534"/>
      <c r="O1473" s="534"/>
      <c r="P1473" s="535"/>
      <c r="Q1473" s="534"/>
    </row>
    <row r="1474" spans="3:17" s="849" customFormat="1" ht="15">
      <c r="C1474" s="712"/>
      <c r="D1474" s="713"/>
      <c r="E1474" s="532"/>
      <c r="F1474" s="532"/>
      <c r="G1474" s="533"/>
      <c r="H1474" s="534"/>
      <c r="I1474" s="534"/>
      <c r="J1474" s="535"/>
      <c r="K1474" s="534"/>
      <c r="L1474" s="534"/>
      <c r="M1474" s="534"/>
      <c r="N1474" s="534"/>
      <c r="O1474" s="534"/>
      <c r="P1474" s="535"/>
      <c r="Q1474" s="534"/>
    </row>
    <row r="1475" spans="3:17" s="849" customFormat="1" ht="15">
      <c r="C1475" s="712"/>
      <c r="D1475" s="713"/>
      <c r="E1475" s="532"/>
      <c r="F1475" s="532"/>
      <c r="G1475" s="533"/>
      <c r="H1475" s="534"/>
      <c r="I1475" s="534"/>
      <c r="J1475" s="535"/>
      <c r="K1475" s="534"/>
      <c r="L1475" s="534"/>
      <c r="M1475" s="534"/>
      <c r="N1475" s="534"/>
      <c r="O1475" s="534"/>
      <c r="P1475" s="535"/>
      <c r="Q1475" s="534"/>
    </row>
    <row r="1476" spans="3:17" s="849" customFormat="1" ht="15">
      <c r="C1476" s="712"/>
      <c r="D1476" s="713"/>
      <c r="E1476" s="532"/>
      <c r="F1476" s="532"/>
      <c r="G1476" s="533"/>
      <c r="H1476" s="534"/>
      <c r="I1476" s="534"/>
      <c r="J1476" s="535"/>
      <c r="K1476" s="534"/>
      <c r="L1476" s="534"/>
      <c r="M1476" s="534"/>
      <c r="N1476" s="534"/>
      <c r="O1476" s="534"/>
      <c r="P1476" s="535"/>
      <c r="Q1476" s="534"/>
    </row>
    <row r="1477" spans="3:17" s="849" customFormat="1" ht="15">
      <c r="C1477" s="712"/>
      <c r="D1477" s="713"/>
      <c r="E1477" s="532"/>
      <c r="F1477" s="532"/>
      <c r="G1477" s="533"/>
      <c r="H1477" s="534"/>
      <c r="I1477" s="534"/>
      <c r="J1477" s="535"/>
      <c r="K1477" s="534"/>
      <c r="L1477" s="534"/>
      <c r="M1477" s="534"/>
      <c r="N1477" s="534"/>
      <c r="O1477" s="534"/>
      <c r="P1477" s="535"/>
      <c r="Q1477" s="534"/>
    </row>
    <row r="1478" spans="3:17" s="849" customFormat="1" ht="15">
      <c r="C1478" s="712"/>
      <c r="D1478" s="713"/>
      <c r="E1478" s="532"/>
      <c r="F1478" s="532"/>
      <c r="G1478" s="533"/>
      <c r="H1478" s="534"/>
      <c r="I1478" s="534"/>
      <c r="J1478" s="535"/>
      <c r="K1478" s="534"/>
      <c r="L1478" s="534"/>
      <c r="M1478" s="534"/>
      <c r="N1478" s="534"/>
      <c r="O1478" s="534"/>
      <c r="P1478" s="535"/>
      <c r="Q1478" s="534"/>
    </row>
    <row r="1479" spans="3:17" s="849" customFormat="1" ht="15">
      <c r="C1479" s="712"/>
      <c r="D1479" s="713"/>
      <c r="E1479" s="532"/>
      <c r="F1479" s="532"/>
      <c r="G1479" s="533"/>
      <c r="H1479" s="534"/>
      <c r="I1479" s="534"/>
      <c r="J1479" s="535"/>
      <c r="K1479" s="534"/>
      <c r="L1479" s="534"/>
      <c r="M1479" s="534"/>
      <c r="N1479" s="534"/>
      <c r="O1479" s="534"/>
      <c r="P1479" s="535"/>
      <c r="Q1479" s="534"/>
    </row>
    <row r="1480" spans="3:17" s="849" customFormat="1" ht="15">
      <c r="C1480" s="712"/>
      <c r="D1480" s="713"/>
      <c r="E1480" s="532"/>
      <c r="F1480" s="532"/>
      <c r="G1480" s="533"/>
      <c r="H1480" s="534"/>
      <c r="I1480" s="534"/>
      <c r="J1480" s="535"/>
      <c r="K1480" s="534"/>
      <c r="L1480" s="534"/>
      <c r="M1480" s="534"/>
      <c r="N1480" s="534"/>
      <c r="O1480" s="534"/>
      <c r="P1480" s="535"/>
      <c r="Q1480" s="534"/>
    </row>
    <row r="1481" spans="3:17" s="849" customFormat="1" ht="15">
      <c r="C1481" s="712"/>
      <c r="D1481" s="713"/>
      <c r="E1481" s="532"/>
      <c r="F1481" s="532"/>
      <c r="G1481" s="533"/>
      <c r="H1481" s="534"/>
      <c r="I1481" s="534"/>
      <c r="J1481" s="535"/>
      <c r="K1481" s="534"/>
      <c r="L1481" s="534"/>
      <c r="M1481" s="534"/>
      <c r="N1481" s="534"/>
      <c r="O1481" s="534"/>
      <c r="P1481" s="535"/>
      <c r="Q1481" s="534"/>
    </row>
    <row r="1482" spans="3:17" s="849" customFormat="1" ht="15">
      <c r="C1482" s="712"/>
      <c r="D1482" s="713"/>
      <c r="E1482" s="532"/>
      <c r="F1482" s="532"/>
      <c r="G1482" s="533"/>
      <c r="H1482" s="534"/>
      <c r="I1482" s="534"/>
      <c r="J1482" s="535"/>
      <c r="K1482" s="534"/>
      <c r="L1482" s="534"/>
      <c r="M1482" s="534"/>
      <c r="N1482" s="534"/>
      <c r="O1482" s="534"/>
      <c r="P1482" s="535"/>
      <c r="Q1482" s="534"/>
    </row>
    <row r="1483" spans="3:17" s="849" customFormat="1" ht="15">
      <c r="C1483" s="712"/>
      <c r="D1483" s="713"/>
      <c r="E1483" s="532"/>
      <c r="F1483" s="532"/>
      <c r="G1483" s="533"/>
      <c r="H1483" s="534"/>
      <c r="I1483" s="534"/>
      <c r="J1483" s="535"/>
      <c r="K1483" s="534"/>
      <c r="L1483" s="534"/>
      <c r="M1483" s="534"/>
      <c r="N1483" s="534"/>
      <c r="O1483" s="534"/>
      <c r="P1483" s="535"/>
      <c r="Q1483" s="534"/>
    </row>
    <row r="1484" spans="3:17" s="849" customFormat="1" ht="15">
      <c r="C1484" s="712"/>
      <c r="D1484" s="713"/>
      <c r="E1484" s="532"/>
      <c r="F1484" s="532"/>
      <c r="G1484" s="533"/>
      <c r="H1484" s="534"/>
      <c r="I1484" s="534"/>
      <c r="J1484" s="535"/>
      <c r="K1484" s="534"/>
      <c r="L1484" s="534"/>
      <c r="M1484" s="534"/>
      <c r="N1484" s="534"/>
      <c r="O1484" s="534"/>
      <c r="P1484" s="535"/>
      <c r="Q1484" s="534"/>
    </row>
    <row r="1485" spans="3:17" s="849" customFormat="1" ht="15">
      <c r="C1485" s="712"/>
      <c r="D1485" s="713"/>
      <c r="E1485" s="532"/>
      <c r="F1485" s="532"/>
      <c r="G1485" s="533"/>
      <c r="H1485" s="534"/>
      <c r="I1485" s="534"/>
      <c r="J1485" s="535"/>
      <c r="K1485" s="534"/>
      <c r="L1485" s="534"/>
      <c r="M1485" s="534"/>
      <c r="N1485" s="534"/>
      <c r="O1485" s="534"/>
      <c r="P1485" s="535"/>
      <c r="Q1485" s="534"/>
    </row>
    <row r="1486" spans="3:17" s="849" customFormat="1" ht="15">
      <c r="C1486" s="712"/>
      <c r="D1486" s="713"/>
      <c r="E1486" s="532"/>
      <c r="F1486" s="532"/>
      <c r="G1486" s="533"/>
      <c r="H1486" s="534"/>
      <c r="I1486" s="534"/>
      <c r="J1486" s="535"/>
      <c r="K1486" s="534"/>
      <c r="L1486" s="534"/>
      <c r="M1486" s="534"/>
      <c r="N1486" s="534"/>
      <c r="O1486" s="534"/>
      <c r="P1486" s="535"/>
      <c r="Q1486" s="534"/>
    </row>
    <row r="1487" spans="3:17" s="849" customFormat="1" ht="15">
      <c r="C1487" s="712"/>
      <c r="D1487" s="713"/>
      <c r="E1487" s="532"/>
      <c r="F1487" s="532"/>
      <c r="G1487" s="533"/>
      <c r="H1487" s="534"/>
      <c r="I1487" s="534"/>
      <c r="J1487" s="535"/>
      <c r="K1487" s="534"/>
      <c r="L1487" s="534"/>
      <c r="M1487" s="534"/>
      <c r="N1487" s="534"/>
      <c r="O1487" s="534"/>
      <c r="P1487" s="535"/>
      <c r="Q1487" s="534"/>
    </row>
    <row r="1488" spans="3:17" s="849" customFormat="1" ht="15">
      <c r="C1488" s="712"/>
      <c r="D1488" s="713"/>
      <c r="E1488" s="532"/>
      <c r="F1488" s="532"/>
      <c r="G1488" s="533"/>
      <c r="H1488" s="534"/>
      <c r="I1488" s="534"/>
      <c r="J1488" s="535"/>
      <c r="K1488" s="534"/>
      <c r="L1488" s="534"/>
      <c r="M1488" s="534"/>
      <c r="N1488" s="534"/>
      <c r="O1488" s="534"/>
      <c r="P1488" s="535"/>
      <c r="Q1488" s="534"/>
    </row>
    <row r="1489" spans="3:17" s="849" customFormat="1" ht="15">
      <c r="C1489" s="712"/>
      <c r="D1489" s="713"/>
      <c r="E1489" s="532"/>
      <c r="F1489" s="532"/>
      <c r="G1489" s="533"/>
      <c r="H1489" s="534"/>
      <c r="I1489" s="534"/>
      <c r="J1489" s="535"/>
      <c r="K1489" s="534"/>
      <c r="L1489" s="534"/>
      <c r="M1489" s="534"/>
      <c r="N1489" s="534"/>
      <c r="O1489" s="534"/>
      <c r="P1489" s="535"/>
      <c r="Q1489" s="534"/>
    </row>
    <row r="1490" spans="3:17" s="849" customFormat="1" ht="15">
      <c r="C1490" s="712"/>
      <c r="D1490" s="713"/>
      <c r="E1490" s="532"/>
      <c r="F1490" s="532"/>
      <c r="G1490" s="533"/>
      <c r="H1490" s="534"/>
      <c r="I1490" s="534"/>
      <c r="J1490" s="535"/>
      <c r="K1490" s="534"/>
      <c r="L1490" s="534"/>
      <c r="M1490" s="534"/>
      <c r="N1490" s="534"/>
      <c r="O1490" s="534"/>
      <c r="P1490" s="535"/>
      <c r="Q1490" s="534"/>
    </row>
    <row r="1491" spans="3:17" s="849" customFormat="1" ht="15">
      <c r="C1491" s="712"/>
      <c r="D1491" s="713"/>
      <c r="E1491" s="532"/>
      <c r="F1491" s="532"/>
      <c r="G1491" s="533"/>
      <c r="H1491" s="534"/>
      <c r="I1491" s="534"/>
      <c r="J1491" s="535"/>
      <c r="K1491" s="534"/>
      <c r="L1491" s="534"/>
      <c r="M1491" s="534"/>
      <c r="N1491" s="534"/>
      <c r="O1491" s="534"/>
      <c r="P1491" s="535"/>
      <c r="Q1491" s="534"/>
    </row>
    <row r="1492" spans="3:17" s="849" customFormat="1" ht="15">
      <c r="C1492" s="712"/>
      <c r="D1492" s="713"/>
      <c r="E1492" s="532"/>
      <c r="F1492" s="532"/>
      <c r="G1492" s="533"/>
      <c r="H1492" s="534"/>
      <c r="I1492" s="534"/>
      <c r="J1492" s="535"/>
      <c r="K1492" s="534"/>
      <c r="L1492" s="534"/>
      <c r="M1492" s="534"/>
      <c r="N1492" s="534"/>
      <c r="O1492" s="534"/>
      <c r="P1492" s="535"/>
      <c r="Q1492" s="534"/>
    </row>
    <row r="1493" spans="3:17" s="849" customFormat="1" ht="15">
      <c r="C1493" s="712"/>
      <c r="D1493" s="713"/>
      <c r="E1493" s="532"/>
      <c r="F1493" s="532"/>
      <c r="G1493" s="533"/>
      <c r="H1493" s="534"/>
      <c r="I1493" s="534"/>
      <c r="J1493" s="535"/>
      <c r="K1493" s="534"/>
      <c r="L1493" s="534"/>
      <c r="M1493" s="534"/>
      <c r="N1493" s="534"/>
      <c r="O1493" s="534"/>
      <c r="P1493" s="535"/>
      <c r="Q1493" s="534"/>
    </row>
    <row r="1494" spans="3:17" s="849" customFormat="1" ht="15">
      <c r="C1494" s="712"/>
      <c r="D1494" s="713"/>
      <c r="E1494" s="532"/>
      <c r="F1494" s="532"/>
      <c r="G1494" s="533"/>
      <c r="H1494" s="534"/>
      <c r="I1494" s="534"/>
      <c r="J1494" s="535"/>
      <c r="K1494" s="534"/>
      <c r="L1494" s="534"/>
      <c r="M1494" s="534"/>
      <c r="N1494" s="534"/>
      <c r="O1494" s="534"/>
      <c r="P1494" s="535"/>
      <c r="Q1494" s="534"/>
    </row>
    <row r="1495" spans="3:17" s="849" customFormat="1" ht="15">
      <c r="C1495" s="712"/>
      <c r="D1495" s="713"/>
      <c r="E1495" s="532"/>
      <c r="F1495" s="532"/>
      <c r="G1495" s="533"/>
      <c r="H1495" s="534"/>
      <c r="I1495" s="534"/>
      <c r="J1495" s="535"/>
      <c r="K1495" s="534"/>
      <c r="L1495" s="534"/>
      <c r="M1495" s="534"/>
      <c r="N1495" s="534"/>
      <c r="O1495" s="534"/>
      <c r="P1495" s="535"/>
      <c r="Q1495" s="534"/>
    </row>
    <row r="1496" spans="3:17" s="849" customFormat="1" ht="15">
      <c r="C1496" s="712"/>
      <c r="D1496" s="713"/>
      <c r="E1496" s="532"/>
      <c r="F1496" s="532"/>
      <c r="G1496" s="533"/>
      <c r="H1496" s="534"/>
      <c r="I1496" s="534"/>
      <c r="J1496" s="535"/>
      <c r="K1496" s="534"/>
      <c r="L1496" s="534"/>
      <c r="M1496" s="534"/>
      <c r="N1496" s="534"/>
      <c r="O1496" s="534"/>
      <c r="P1496" s="535"/>
      <c r="Q1496" s="534"/>
    </row>
    <row r="1497" spans="3:17" s="849" customFormat="1" ht="15">
      <c r="C1497" s="712"/>
      <c r="D1497" s="713"/>
      <c r="E1497" s="532"/>
      <c r="F1497" s="532"/>
      <c r="G1497" s="533"/>
      <c r="H1497" s="534"/>
      <c r="I1497" s="534"/>
      <c r="J1497" s="535"/>
      <c r="K1497" s="534"/>
      <c r="L1497" s="534"/>
      <c r="M1497" s="534"/>
      <c r="N1497" s="534"/>
      <c r="O1497" s="534"/>
      <c r="P1497" s="535"/>
      <c r="Q1497" s="534"/>
    </row>
    <row r="1498" spans="3:17" s="849" customFormat="1" ht="15">
      <c r="C1498" s="712"/>
      <c r="D1498" s="713"/>
      <c r="E1498" s="532"/>
      <c r="F1498" s="532"/>
      <c r="G1498" s="533"/>
      <c r="H1498" s="534"/>
      <c r="I1498" s="534"/>
      <c r="J1498" s="535"/>
      <c r="K1498" s="534"/>
      <c r="L1498" s="534"/>
      <c r="M1498" s="534"/>
      <c r="N1498" s="534"/>
      <c r="O1498" s="534"/>
      <c r="P1498" s="535"/>
      <c r="Q1498" s="534"/>
    </row>
    <row r="1499" spans="3:17" s="849" customFormat="1" ht="15">
      <c r="C1499" s="712"/>
      <c r="D1499" s="713"/>
      <c r="E1499" s="532"/>
      <c r="F1499" s="532"/>
      <c r="G1499" s="533"/>
      <c r="H1499" s="534"/>
      <c r="I1499" s="534"/>
      <c r="J1499" s="535"/>
      <c r="K1499" s="534"/>
      <c r="L1499" s="534"/>
      <c r="M1499" s="534"/>
      <c r="N1499" s="534"/>
      <c r="O1499" s="534"/>
      <c r="P1499" s="535"/>
      <c r="Q1499" s="534"/>
    </row>
    <row r="1500" spans="3:17" s="849" customFormat="1" ht="15">
      <c r="C1500" s="712"/>
      <c r="D1500" s="713"/>
      <c r="E1500" s="532"/>
      <c r="F1500" s="532"/>
      <c r="G1500" s="533"/>
      <c r="H1500" s="534"/>
      <c r="I1500" s="534"/>
      <c r="J1500" s="535"/>
      <c r="K1500" s="534"/>
      <c r="L1500" s="534"/>
      <c r="M1500" s="534"/>
      <c r="N1500" s="534"/>
      <c r="O1500" s="534"/>
      <c r="P1500" s="535"/>
      <c r="Q1500" s="534"/>
    </row>
    <row r="1501" spans="3:17" s="849" customFormat="1" ht="15">
      <c r="C1501" s="712"/>
      <c r="D1501" s="713"/>
      <c r="E1501" s="532"/>
      <c r="F1501" s="532"/>
      <c r="G1501" s="533"/>
      <c r="H1501" s="534"/>
      <c r="I1501" s="534"/>
      <c r="J1501" s="535"/>
      <c r="K1501" s="534"/>
      <c r="L1501" s="534"/>
      <c r="M1501" s="534"/>
      <c r="N1501" s="534"/>
      <c r="O1501" s="534"/>
      <c r="P1501" s="535"/>
      <c r="Q1501" s="534"/>
    </row>
    <row r="1502" spans="3:17" s="849" customFormat="1" ht="15">
      <c r="C1502" s="712"/>
      <c r="D1502" s="713"/>
      <c r="E1502" s="532"/>
      <c r="F1502" s="532"/>
      <c r="G1502" s="533"/>
      <c r="H1502" s="534"/>
      <c r="I1502" s="534"/>
      <c r="J1502" s="535"/>
      <c r="K1502" s="534"/>
      <c r="L1502" s="534"/>
      <c r="M1502" s="534"/>
      <c r="N1502" s="534"/>
      <c r="O1502" s="534"/>
      <c r="P1502" s="535"/>
      <c r="Q1502" s="534"/>
    </row>
    <row r="1503" spans="3:17" s="849" customFormat="1" ht="15">
      <c r="C1503" s="712"/>
      <c r="D1503" s="713"/>
      <c r="E1503" s="532"/>
      <c r="F1503" s="532"/>
      <c r="G1503" s="533"/>
      <c r="H1503" s="534"/>
      <c r="I1503" s="534"/>
      <c r="J1503" s="535"/>
      <c r="K1503" s="534"/>
      <c r="L1503" s="534"/>
      <c r="M1503" s="534"/>
      <c r="N1503" s="534"/>
      <c r="O1503" s="534"/>
      <c r="P1503" s="535"/>
      <c r="Q1503" s="534"/>
    </row>
    <row r="1504" spans="3:17" s="849" customFormat="1" ht="15">
      <c r="C1504" s="712"/>
      <c r="D1504" s="713"/>
      <c r="E1504" s="532"/>
      <c r="F1504" s="532"/>
      <c r="G1504" s="533"/>
      <c r="H1504" s="534"/>
      <c r="I1504" s="534"/>
      <c r="J1504" s="535"/>
      <c r="K1504" s="534"/>
      <c r="L1504" s="534"/>
      <c r="M1504" s="534"/>
      <c r="N1504" s="534"/>
      <c r="O1504" s="534"/>
      <c r="P1504" s="535"/>
      <c r="Q1504" s="534"/>
    </row>
    <row r="1505" spans="3:17" s="849" customFormat="1" ht="15">
      <c r="C1505" s="712"/>
      <c r="D1505" s="713"/>
      <c r="E1505" s="532"/>
      <c r="F1505" s="532"/>
      <c r="G1505" s="533"/>
      <c r="H1505" s="534"/>
      <c r="I1505" s="534"/>
      <c r="J1505" s="535"/>
      <c r="K1505" s="534"/>
      <c r="L1505" s="534"/>
      <c r="M1505" s="534"/>
      <c r="N1505" s="534"/>
      <c r="O1505" s="534"/>
      <c r="P1505" s="535"/>
      <c r="Q1505" s="534"/>
    </row>
    <row r="1506" spans="3:17" s="849" customFormat="1" ht="15">
      <c r="C1506" s="712"/>
      <c r="D1506" s="713"/>
      <c r="E1506" s="532"/>
      <c r="F1506" s="532"/>
      <c r="G1506" s="533"/>
      <c r="H1506" s="534"/>
      <c r="I1506" s="534"/>
      <c r="J1506" s="535"/>
      <c r="K1506" s="534"/>
      <c r="L1506" s="534"/>
      <c r="M1506" s="534"/>
      <c r="N1506" s="534"/>
      <c r="O1506" s="534"/>
      <c r="P1506" s="535"/>
      <c r="Q1506" s="534"/>
    </row>
    <row r="1507" spans="3:17" s="849" customFormat="1" ht="15">
      <c r="C1507" s="712"/>
      <c r="D1507" s="713"/>
      <c r="E1507" s="532"/>
      <c r="F1507" s="532"/>
      <c r="G1507" s="533"/>
      <c r="H1507" s="534"/>
      <c r="I1507" s="534"/>
      <c r="J1507" s="535"/>
      <c r="K1507" s="534"/>
      <c r="L1507" s="534"/>
      <c r="M1507" s="534"/>
      <c r="N1507" s="534"/>
      <c r="O1507" s="534"/>
      <c r="P1507" s="535"/>
      <c r="Q1507" s="534"/>
    </row>
    <row r="1508" spans="3:17" s="849" customFormat="1" ht="15">
      <c r="C1508" s="712"/>
      <c r="D1508" s="713"/>
      <c r="E1508" s="532"/>
      <c r="F1508" s="532"/>
      <c r="G1508" s="533"/>
      <c r="H1508" s="534"/>
      <c r="I1508" s="534"/>
      <c r="J1508" s="535"/>
      <c r="K1508" s="534"/>
      <c r="L1508" s="534"/>
      <c r="M1508" s="534"/>
      <c r="N1508" s="534"/>
      <c r="O1508" s="534"/>
      <c r="P1508" s="535"/>
      <c r="Q1508" s="534"/>
    </row>
    <row r="1509" spans="3:17" s="849" customFormat="1" ht="15">
      <c r="C1509" s="712"/>
      <c r="D1509" s="713"/>
      <c r="E1509" s="532"/>
      <c r="F1509" s="532"/>
      <c r="G1509" s="533"/>
      <c r="H1509" s="534"/>
      <c r="I1509" s="534"/>
      <c r="J1509" s="535"/>
      <c r="K1509" s="534"/>
      <c r="L1509" s="534"/>
      <c r="M1509" s="534"/>
      <c r="N1509" s="534"/>
      <c r="O1509" s="534"/>
      <c r="P1509" s="535"/>
      <c r="Q1509" s="534"/>
    </row>
    <row r="1510" spans="3:17" s="849" customFormat="1" ht="15">
      <c r="C1510" s="712"/>
      <c r="D1510" s="713"/>
      <c r="E1510" s="532"/>
      <c r="F1510" s="532"/>
      <c r="G1510" s="533"/>
      <c r="H1510" s="534"/>
      <c r="I1510" s="534"/>
      <c r="J1510" s="535"/>
      <c r="K1510" s="534"/>
      <c r="L1510" s="534"/>
      <c r="M1510" s="534"/>
      <c r="N1510" s="534"/>
      <c r="O1510" s="534"/>
      <c r="P1510" s="535"/>
      <c r="Q1510" s="534"/>
    </row>
    <row r="1511" spans="3:17" s="849" customFormat="1" ht="15">
      <c r="C1511" s="712"/>
      <c r="D1511" s="713"/>
      <c r="E1511" s="532"/>
      <c r="F1511" s="532"/>
      <c r="G1511" s="533"/>
      <c r="H1511" s="534"/>
      <c r="I1511" s="534"/>
      <c r="J1511" s="535"/>
      <c r="K1511" s="534"/>
      <c r="L1511" s="534"/>
      <c r="M1511" s="534"/>
      <c r="N1511" s="534"/>
      <c r="O1511" s="534"/>
      <c r="P1511" s="535"/>
      <c r="Q1511" s="534"/>
    </row>
    <row r="1512" spans="3:17" s="849" customFormat="1" ht="15">
      <c r="C1512" s="712"/>
      <c r="D1512" s="713"/>
      <c r="E1512" s="532"/>
      <c r="F1512" s="532"/>
      <c r="G1512" s="533"/>
      <c r="H1512" s="534"/>
      <c r="I1512" s="534"/>
      <c r="J1512" s="535"/>
      <c r="K1512" s="534"/>
      <c r="L1512" s="534"/>
      <c r="M1512" s="534"/>
      <c r="N1512" s="534"/>
      <c r="O1512" s="534"/>
      <c r="P1512" s="535"/>
      <c r="Q1512" s="534"/>
    </row>
    <row r="1513" spans="3:17" s="849" customFormat="1" ht="15">
      <c r="C1513" s="712"/>
      <c r="D1513" s="713"/>
      <c r="E1513" s="532"/>
      <c r="F1513" s="532"/>
      <c r="G1513" s="533"/>
      <c r="H1513" s="534"/>
      <c r="I1513" s="534"/>
      <c r="J1513" s="535"/>
      <c r="K1513" s="534"/>
      <c r="L1513" s="534"/>
      <c r="M1513" s="534"/>
      <c r="N1513" s="534"/>
      <c r="O1513" s="534"/>
      <c r="P1513" s="535"/>
      <c r="Q1513" s="534"/>
    </row>
    <row r="1514" spans="3:17" s="849" customFormat="1" ht="15">
      <c r="C1514" s="712"/>
      <c r="D1514" s="713"/>
      <c r="E1514" s="532"/>
      <c r="F1514" s="532"/>
      <c r="G1514" s="533"/>
      <c r="H1514" s="534"/>
      <c r="I1514" s="534"/>
      <c r="J1514" s="535"/>
      <c r="K1514" s="534"/>
      <c r="L1514" s="534"/>
      <c r="M1514" s="534"/>
      <c r="N1514" s="534"/>
      <c r="O1514" s="534"/>
      <c r="P1514" s="535"/>
      <c r="Q1514" s="534"/>
    </row>
    <row r="1515" spans="3:17" s="849" customFormat="1" ht="15">
      <c r="C1515" s="712"/>
      <c r="D1515" s="713"/>
      <c r="E1515" s="532"/>
      <c r="F1515" s="532"/>
      <c r="G1515" s="533"/>
      <c r="H1515" s="534"/>
      <c r="I1515" s="534"/>
      <c r="J1515" s="535"/>
      <c r="K1515" s="534"/>
      <c r="L1515" s="534"/>
      <c r="M1515" s="534"/>
      <c r="N1515" s="534"/>
      <c r="O1515" s="534"/>
      <c r="P1515" s="535"/>
      <c r="Q1515" s="534"/>
    </row>
    <row r="1516" spans="3:17" s="849" customFormat="1" ht="15">
      <c r="C1516" s="712"/>
      <c r="D1516" s="713"/>
      <c r="E1516" s="532"/>
      <c r="F1516" s="532"/>
      <c r="G1516" s="533"/>
      <c r="H1516" s="534"/>
      <c r="I1516" s="534"/>
      <c r="J1516" s="535"/>
      <c r="K1516" s="534"/>
      <c r="L1516" s="534"/>
      <c r="M1516" s="534"/>
      <c r="N1516" s="534"/>
      <c r="O1516" s="534"/>
      <c r="P1516" s="535"/>
      <c r="Q1516" s="534"/>
    </row>
    <row r="1517" spans="3:17" s="849" customFormat="1" ht="15">
      <c r="C1517" s="712"/>
      <c r="D1517" s="713"/>
      <c r="E1517" s="532"/>
      <c r="F1517" s="532"/>
      <c r="G1517" s="533"/>
      <c r="H1517" s="534"/>
      <c r="I1517" s="534"/>
      <c r="J1517" s="535"/>
      <c r="K1517" s="534"/>
      <c r="L1517" s="534"/>
      <c r="M1517" s="534"/>
      <c r="N1517" s="534"/>
      <c r="O1517" s="534"/>
      <c r="P1517" s="535"/>
      <c r="Q1517" s="534"/>
    </row>
    <row r="1518" spans="3:17" s="849" customFormat="1" ht="15">
      <c r="C1518" s="712"/>
      <c r="D1518" s="713"/>
      <c r="E1518" s="532"/>
      <c r="F1518" s="532"/>
      <c r="G1518" s="533"/>
      <c r="H1518" s="534"/>
      <c r="I1518" s="534"/>
      <c r="J1518" s="535"/>
      <c r="K1518" s="534"/>
      <c r="L1518" s="534"/>
      <c r="M1518" s="534"/>
      <c r="N1518" s="534"/>
      <c r="O1518" s="534"/>
      <c r="P1518" s="535"/>
      <c r="Q1518" s="534"/>
    </row>
    <row r="1519" spans="3:17" s="849" customFormat="1" ht="15">
      <c r="C1519" s="712"/>
      <c r="D1519" s="713"/>
      <c r="E1519" s="532"/>
      <c r="F1519" s="532"/>
      <c r="G1519" s="533"/>
      <c r="H1519" s="534"/>
      <c r="I1519" s="534"/>
      <c r="J1519" s="535"/>
      <c r="K1519" s="534"/>
      <c r="L1519" s="534"/>
      <c r="M1519" s="534"/>
      <c r="N1519" s="534"/>
      <c r="O1519" s="534"/>
      <c r="P1519" s="535"/>
      <c r="Q1519" s="534"/>
    </row>
    <row r="1520" spans="3:17" s="849" customFormat="1" ht="15">
      <c r="C1520" s="712"/>
      <c r="D1520" s="713"/>
      <c r="E1520" s="532"/>
      <c r="F1520" s="532"/>
      <c r="G1520" s="533"/>
      <c r="H1520" s="534"/>
      <c r="I1520" s="534"/>
      <c r="J1520" s="535"/>
      <c r="K1520" s="534"/>
      <c r="L1520" s="534"/>
      <c r="M1520" s="534"/>
      <c r="N1520" s="534"/>
      <c r="O1520" s="534"/>
      <c r="P1520" s="535"/>
      <c r="Q1520" s="534"/>
    </row>
    <row r="1521" spans="3:17" s="849" customFormat="1" ht="15">
      <c r="C1521" s="712"/>
      <c r="D1521" s="713"/>
      <c r="E1521" s="532"/>
      <c r="F1521" s="532"/>
      <c r="G1521" s="533"/>
      <c r="H1521" s="534"/>
      <c r="I1521" s="534"/>
      <c r="J1521" s="535"/>
      <c r="K1521" s="534"/>
      <c r="L1521" s="534"/>
      <c r="M1521" s="534"/>
      <c r="N1521" s="534"/>
      <c r="O1521" s="534"/>
      <c r="P1521" s="535"/>
      <c r="Q1521" s="534"/>
    </row>
    <row r="1522" spans="3:17" s="849" customFormat="1" ht="15">
      <c r="C1522" s="712"/>
      <c r="D1522" s="713"/>
      <c r="E1522" s="532"/>
      <c r="F1522" s="532"/>
      <c r="G1522" s="533"/>
      <c r="H1522" s="534"/>
      <c r="I1522" s="534"/>
      <c r="J1522" s="535"/>
      <c r="K1522" s="534"/>
      <c r="L1522" s="534"/>
      <c r="M1522" s="534"/>
      <c r="N1522" s="534"/>
      <c r="O1522" s="534"/>
      <c r="P1522" s="535"/>
      <c r="Q1522" s="534"/>
    </row>
    <row r="1523" spans="3:17" s="849" customFormat="1" ht="15">
      <c r="C1523" s="712"/>
      <c r="D1523" s="713"/>
      <c r="E1523" s="532"/>
      <c r="F1523" s="532"/>
      <c r="G1523" s="533"/>
      <c r="H1523" s="534"/>
      <c r="I1523" s="534"/>
      <c r="J1523" s="535"/>
      <c r="K1523" s="534"/>
      <c r="L1523" s="534"/>
      <c r="M1523" s="534"/>
      <c r="N1523" s="534"/>
      <c r="O1523" s="534"/>
      <c r="P1523" s="535"/>
      <c r="Q1523" s="534"/>
    </row>
    <row r="1524" spans="3:17" s="849" customFormat="1" ht="15">
      <c r="C1524" s="712"/>
      <c r="D1524" s="713"/>
      <c r="E1524" s="532"/>
      <c r="F1524" s="532"/>
      <c r="G1524" s="533"/>
      <c r="H1524" s="534"/>
      <c r="I1524" s="534"/>
      <c r="J1524" s="535"/>
      <c r="K1524" s="534"/>
      <c r="L1524" s="534"/>
      <c r="M1524" s="534"/>
      <c r="N1524" s="534"/>
      <c r="O1524" s="534"/>
      <c r="P1524" s="535"/>
      <c r="Q1524" s="534"/>
    </row>
    <row r="1525" spans="3:17" s="849" customFormat="1" ht="15">
      <c r="C1525" s="712"/>
      <c r="D1525" s="713"/>
      <c r="E1525" s="532"/>
      <c r="F1525" s="532"/>
      <c r="G1525" s="533"/>
      <c r="H1525" s="534"/>
      <c r="I1525" s="534"/>
      <c r="J1525" s="535"/>
      <c r="K1525" s="534"/>
      <c r="L1525" s="534"/>
      <c r="M1525" s="534"/>
      <c r="N1525" s="534"/>
      <c r="O1525" s="534"/>
      <c r="P1525" s="535"/>
      <c r="Q1525" s="534"/>
    </row>
    <row r="1526" spans="3:17" s="849" customFormat="1" ht="15">
      <c r="C1526" s="712"/>
      <c r="D1526" s="713"/>
      <c r="E1526" s="532"/>
      <c r="F1526" s="532"/>
      <c r="G1526" s="533"/>
      <c r="H1526" s="534"/>
      <c r="I1526" s="534"/>
      <c r="J1526" s="535"/>
      <c r="K1526" s="534"/>
      <c r="L1526" s="534"/>
      <c r="M1526" s="534"/>
      <c r="N1526" s="534"/>
      <c r="O1526" s="534"/>
      <c r="P1526" s="535"/>
      <c r="Q1526" s="534"/>
    </row>
    <row r="1527" spans="3:17" s="849" customFormat="1" ht="15">
      <c r="C1527" s="712"/>
      <c r="D1527" s="713"/>
      <c r="E1527" s="532"/>
      <c r="F1527" s="532"/>
      <c r="G1527" s="533"/>
      <c r="H1527" s="534"/>
      <c r="I1527" s="534"/>
      <c r="J1527" s="535"/>
      <c r="K1527" s="534"/>
      <c r="L1527" s="534"/>
      <c r="M1527" s="534"/>
      <c r="N1527" s="534"/>
      <c r="O1527" s="534"/>
      <c r="P1527" s="535"/>
      <c r="Q1527" s="534"/>
    </row>
    <row r="1528" spans="3:17" s="849" customFormat="1" ht="15">
      <c r="C1528" s="712"/>
      <c r="D1528" s="713"/>
      <c r="E1528" s="532"/>
      <c r="F1528" s="532"/>
      <c r="G1528" s="533"/>
      <c r="H1528" s="534"/>
      <c r="I1528" s="534"/>
      <c r="J1528" s="535"/>
      <c r="K1528" s="534"/>
      <c r="L1528" s="534"/>
      <c r="M1528" s="534"/>
      <c r="N1528" s="534"/>
      <c r="O1528" s="534"/>
      <c r="P1528" s="535"/>
      <c r="Q1528" s="534"/>
    </row>
    <row r="1529" spans="3:17" s="849" customFormat="1" ht="15">
      <c r="C1529" s="712"/>
      <c r="D1529" s="713"/>
      <c r="E1529" s="532"/>
      <c r="F1529" s="532"/>
      <c r="G1529" s="533"/>
      <c r="H1529" s="534"/>
      <c r="I1529" s="534"/>
      <c r="J1529" s="535"/>
      <c r="K1529" s="534"/>
      <c r="L1529" s="534"/>
      <c r="M1529" s="534"/>
      <c r="N1529" s="534"/>
      <c r="O1529" s="534"/>
      <c r="P1529" s="535"/>
      <c r="Q1529" s="534"/>
    </row>
    <row r="1530" spans="3:17" s="849" customFormat="1" ht="15">
      <c r="C1530" s="712"/>
      <c r="D1530" s="713"/>
      <c r="E1530" s="532"/>
      <c r="F1530" s="532"/>
      <c r="G1530" s="533"/>
      <c r="H1530" s="534"/>
      <c r="I1530" s="534"/>
      <c r="J1530" s="535"/>
      <c r="K1530" s="534"/>
      <c r="L1530" s="534"/>
      <c r="M1530" s="534"/>
      <c r="N1530" s="534"/>
      <c r="O1530" s="534"/>
      <c r="P1530" s="535"/>
      <c r="Q1530" s="534"/>
    </row>
    <row r="1531" spans="3:17" s="849" customFormat="1" ht="15">
      <c r="C1531" s="712"/>
      <c r="D1531" s="713"/>
      <c r="E1531" s="532"/>
      <c r="F1531" s="532"/>
      <c r="G1531" s="533"/>
      <c r="H1531" s="534"/>
      <c r="I1531" s="534"/>
      <c r="J1531" s="535"/>
      <c r="K1531" s="534"/>
      <c r="L1531" s="534"/>
      <c r="M1531" s="534"/>
      <c r="N1531" s="534"/>
      <c r="O1531" s="534"/>
      <c r="P1531" s="535"/>
      <c r="Q1531" s="534"/>
    </row>
    <row r="1532" spans="3:17" s="849" customFormat="1" ht="15">
      <c r="C1532" s="712"/>
      <c r="D1532" s="713"/>
      <c r="E1532" s="532"/>
      <c r="F1532" s="532"/>
      <c r="G1532" s="533"/>
      <c r="H1532" s="534"/>
      <c r="I1532" s="534"/>
      <c r="J1532" s="535"/>
      <c r="K1532" s="534"/>
      <c r="L1532" s="534"/>
      <c r="M1532" s="534"/>
      <c r="N1532" s="534"/>
      <c r="O1532" s="534"/>
      <c r="P1532" s="535"/>
      <c r="Q1532" s="534"/>
    </row>
    <row r="1533" spans="3:17" s="849" customFormat="1" ht="15">
      <c r="C1533" s="712"/>
      <c r="D1533" s="713"/>
      <c r="E1533" s="532"/>
      <c r="F1533" s="532"/>
      <c r="G1533" s="533"/>
      <c r="H1533" s="534"/>
      <c r="I1533" s="534"/>
      <c r="J1533" s="535"/>
      <c r="K1533" s="534"/>
      <c r="L1533" s="534"/>
      <c r="M1533" s="534"/>
      <c r="N1533" s="534"/>
      <c r="O1533" s="534"/>
      <c r="P1533" s="535"/>
      <c r="Q1533" s="534"/>
    </row>
    <row r="1534" spans="3:17" s="849" customFormat="1" ht="15">
      <c r="C1534" s="712"/>
      <c r="D1534" s="713"/>
      <c r="E1534" s="532"/>
      <c r="F1534" s="532"/>
      <c r="G1534" s="533"/>
      <c r="H1534" s="534"/>
      <c r="I1534" s="534"/>
      <c r="J1534" s="535"/>
      <c r="K1534" s="534"/>
      <c r="L1534" s="534"/>
      <c r="M1534" s="534"/>
      <c r="N1534" s="534"/>
      <c r="O1534" s="534"/>
      <c r="P1534" s="535"/>
      <c r="Q1534" s="534"/>
    </row>
    <row r="1535" spans="3:17" s="849" customFormat="1" ht="15">
      <c r="C1535" s="712"/>
      <c r="D1535" s="713"/>
      <c r="E1535" s="532"/>
      <c r="F1535" s="532"/>
      <c r="G1535" s="533"/>
      <c r="H1535" s="534"/>
      <c r="I1535" s="534"/>
      <c r="J1535" s="535"/>
      <c r="K1535" s="534"/>
      <c r="L1535" s="534"/>
      <c r="M1535" s="534"/>
      <c r="N1535" s="534"/>
      <c r="O1535" s="534"/>
      <c r="P1535" s="535"/>
      <c r="Q1535" s="534"/>
    </row>
    <row r="1536" spans="3:17" s="849" customFormat="1" ht="15">
      <c r="C1536" s="712"/>
      <c r="D1536" s="713"/>
      <c r="E1536" s="532"/>
      <c r="F1536" s="532"/>
      <c r="G1536" s="533"/>
      <c r="H1536" s="534"/>
      <c r="I1536" s="534"/>
      <c r="J1536" s="535"/>
      <c r="K1536" s="534"/>
      <c r="L1536" s="534"/>
      <c r="M1536" s="534"/>
      <c r="N1536" s="534"/>
      <c r="O1536" s="534"/>
      <c r="P1536" s="535"/>
      <c r="Q1536" s="534"/>
    </row>
    <row r="1537" spans="3:17" s="849" customFormat="1" ht="15">
      <c r="C1537" s="712"/>
      <c r="D1537" s="713"/>
      <c r="E1537" s="532"/>
      <c r="F1537" s="532"/>
      <c r="G1537" s="533"/>
      <c r="H1537" s="534"/>
      <c r="I1537" s="534"/>
      <c r="J1537" s="535"/>
      <c r="K1537" s="534"/>
      <c r="L1537" s="534"/>
      <c r="M1537" s="534"/>
      <c r="N1537" s="534"/>
      <c r="O1537" s="534"/>
      <c r="P1537" s="535"/>
      <c r="Q1537" s="534"/>
    </row>
    <row r="1538" spans="3:17" s="849" customFormat="1" ht="15">
      <c r="C1538" s="712"/>
      <c r="D1538" s="713"/>
      <c r="E1538" s="532"/>
      <c r="F1538" s="532"/>
      <c r="G1538" s="533"/>
      <c r="H1538" s="534"/>
      <c r="I1538" s="534"/>
      <c r="J1538" s="535"/>
      <c r="K1538" s="534"/>
      <c r="L1538" s="534"/>
      <c r="M1538" s="534"/>
      <c r="N1538" s="534"/>
      <c r="O1538" s="534"/>
      <c r="P1538" s="535"/>
      <c r="Q1538" s="534"/>
    </row>
    <row r="1539" spans="3:17" s="849" customFormat="1" ht="15">
      <c r="C1539" s="712"/>
      <c r="D1539" s="713"/>
      <c r="E1539" s="532"/>
      <c r="F1539" s="532"/>
      <c r="G1539" s="533"/>
      <c r="H1539" s="534"/>
      <c r="I1539" s="534"/>
      <c r="J1539" s="535"/>
      <c r="K1539" s="534"/>
      <c r="L1539" s="534"/>
      <c r="M1539" s="534"/>
      <c r="N1539" s="534"/>
      <c r="O1539" s="534"/>
      <c r="P1539" s="535"/>
      <c r="Q1539" s="534"/>
    </row>
    <row r="1540" spans="3:17" s="849" customFormat="1" ht="15">
      <c r="C1540" s="712"/>
      <c r="D1540" s="713"/>
      <c r="E1540" s="532"/>
      <c r="F1540" s="532"/>
      <c r="G1540" s="533"/>
      <c r="H1540" s="534"/>
      <c r="I1540" s="534"/>
      <c r="J1540" s="535"/>
      <c r="K1540" s="534"/>
      <c r="L1540" s="534"/>
      <c r="M1540" s="534"/>
      <c r="N1540" s="534"/>
      <c r="O1540" s="534"/>
      <c r="P1540" s="535"/>
      <c r="Q1540" s="534"/>
    </row>
    <row r="1541" spans="3:17" s="849" customFormat="1" ht="15">
      <c r="C1541" s="712"/>
      <c r="D1541" s="713"/>
      <c r="E1541" s="532"/>
      <c r="F1541" s="532"/>
      <c r="G1541" s="533"/>
      <c r="H1541" s="534"/>
      <c r="I1541" s="534"/>
      <c r="J1541" s="535"/>
      <c r="K1541" s="534"/>
      <c r="L1541" s="534"/>
      <c r="M1541" s="534"/>
      <c r="N1541" s="534"/>
      <c r="O1541" s="534"/>
      <c r="P1541" s="535"/>
      <c r="Q1541" s="534"/>
    </row>
    <row r="1542" spans="3:17" s="849" customFormat="1" ht="15">
      <c r="C1542" s="712"/>
      <c r="D1542" s="713"/>
      <c r="E1542" s="532"/>
      <c r="F1542" s="532"/>
      <c r="G1542" s="533"/>
      <c r="H1542" s="534"/>
      <c r="I1542" s="534"/>
      <c r="J1542" s="535"/>
      <c r="K1542" s="534"/>
      <c r="L1542" s="534"/>
      <c r="M1542" s="534"/>
      <c r="N1542" s="534"/>
      <c r="O1542" s="534"/>
      <c r="P1542" s="535"/>
      <c r="Q1542" s="534"/>
    </row>
    <row r="1543" spans="3:17" s="849" customFormat="1" ht="15">
      <c r="C1543" s="712"/>
      <c r="D1543" s="713"/>
      <c r="E1543" s="532"/>
      <c r="F1543" s="532"/>
      <c r="G1543" s="533"/>
      <c r="H1543" s="534"/>
      <c r="I1543" s="534"/>
      <c r="J1543" s="535"/>
      <c r="K1543" s="534"/>
      <c r="L1543" s="534"/>
      <c r="M1543" s="534"/>
      <c r="N1543" s="534"/>
      <c r="O1543" s="534"/>
      <c r="P1543" s="535"/>
      <c r="Q1543" s="534"/>
    </row>
    <row r="1544" spans="3:17" s="849" customFormat="1" ht="15">
      <c r="C1544" s="712"/>
      <c r="D1544" s="713"/>
      <c r="E1544" s="532"/>
      <c r="F1544" s="532"/>
      <c r="G1544" s="533"/>
      <c r="H1544" s="534"/>
      <c r="I1544" s="534"/>
      <c r="J1544" s="535"/>
      <c r="K1544" s="534"/>
      <c r="L1544" s="534"/>
      <c r="M1544" s="534"/>
      <c r="N1544" s="534"/>
      <c r="O1544" s="534"/>
      <c r="P1544" s="535"/>
      <c r="Q1544" s="534"/>
    </row>
    <row r="1545" spans="3:17" s="849" customFormat="1" ht="15">
      <c r="C1545" s="712"/>
      <c r="D1545" s="713"/>
      <c r="E1545" s="532"/>
      <c r="F1545" s="532"/>
      <c r="G1545" s="533"/>
      <c r="H1545" s="534"/>
      <c r="I1545" s="534"/>
      <c r="J1545" s="535"/>
      <c r="K1545" s="534"/>
      <c r="L1545" s="534"/>
      <c r="M1545" s="534"/>
      <c r="N1545" s="534"/>
      <c r="O1545" s="534"/>
      <c r="P1545" s="535"/>
      <c r="Q1545" s="534"/>
    </row>
    <row r="1546" spans="3:17" s="849" customFormat="1" ht="15">
      <c r="C1546" s="712"/>
      <c r="D1546" s="713"/>
      <c r="E1546" s="532"/>
      <c r="F1546" s="532"/>
      <c r="G1546" s="533"/>
      <c r="H1546" s="534"/>
      <c r="I1546" s="534"/>
      <c r="J1546" s="535"/>
      <c r="K1546" s="534"/>
      <c r="L1546" s="534"/>
      <c r="M1546" s="534"/>
      <c r="N1546" s="534"/>
      <c r="O1546" s="534"/>
      <c r="P1546" s="535"/>
      <c r="Q1546" s="534"/>
    </row>
    <row r="1547" spans="3:17" s="849" customFormat="1" ht="15">
      <c r="C1547" s="712"/>
      <c r="D1547" s="713"/>
      <c r="E1547" s="532"/>
      <c r="F1547" s="532"/>
      <c r="G1547" s="533"/>
      <c r="H1547" s="534"/>
      <c r="I1547" s="534"/>
      <c r="J1547" s="535"/>
      <c r="K1547" s="534"/>
      <c r="L1547" s="534"/>
      <c r="M1547" s="534"/>
      <c r="N1547" s="534"/>
      <c r="O1547" s="534"/>
      <c r="P1547" s="535"/>
      <c r="Q1547" s="534"/>
    </row>
    <row r="1548" spans="3:17" s="849" customFormat="1" ht="15">
      <c r="C1548" s="712"/>
      <c r="D1548" s="713"/>
      <c r="E1548" s="532"/>
      <c r="F1548" s="532"/>
      <c r="G1548" s="533"/>
      <c r="H1548" s="534"/>
      <c r="I1548" s="534"/>
      <c r="J1548" s="535"/>
      <c r="K1548" s="534"/>
      <c r="L1548" s="534"/>
      <c r="M1548" s="534"/>
      <c r="N1548" s="534"/>
      <c r="O1548" s="534"/>
      <c r="P1548" s="535"/>
      <c r="Q1548" s="534"/>
    </row>
    <row r="1549" spans="3:17" s="849" customFormat="1" ht="15">
      <c r="C1549" s="712"/>
      <c r="D1549" s="713"/>
      <c r="E1549" s="532"/>
      <c r="F1549" s="532"/>
      <c r="G1549" s="533"/>
      <c r="H1549" s="534"/>
      <c r="I1549" s="534"/>
      <c r="J1549" s="535"/>
      <c r="K1549" s="534"/>
      <c r="L1549" s="534"/>
      <c r="M1549" s="534"/>
      <c r="N1549" s="534"/>
      <c r="O1549" s="534"/>
      <c r="P1549" s="535"/>
      <c r="Q1549" s="534"/>
    </row>
    <row r="1550" spans="3:17" s="849" customFormat="1" ht="15">
      <c r="C1550" s="712"/>
      <c r="D1550" s="713"/>
      <c r="E1550" s="532"/>
      <c r="F1550" s="532"/>
      <c r="G1550" s="533"/>
      <c r="H1550" s="534"/>
      <c r="I1550" s="534"/>
      <c r="J1550" s="535"/>
      <c r="K1550" s="534"/>
      <c r="L1550" s="534"/>
      <c r="M1550" s="534"/>
      <c r="N1550" s="534"/>
      <c r="O1550" s="534"/>
      <c r="P1550" s="535"/>
      <c r="Q1550" s="534"/>
    </row>
    <row r="1551" spans="3:17" s="849" customFormat="1" ht="15">
      <c r="C1551" s="712"/>
      <c r="D1551" s="713"/>
      <c r="E1551" s="532"/>
      <c r="F1551" s="532"/>
      <c r="G1551" s="533"/>
      <c r="H1551" s="534"/>
      <c r="I1551" s="534"/>
      <c r="J1551" s="535"/>
      <c r="K1551" s="534"/>
      <c r="L1551" s="534"/>
      <c r="M1551" s="534"/>
      <c r="N1551" s="534"/>
      <c r="O1551" s="534"/>
      <c r="P1551" s="535"/>
      <c r="Q1551" s="534"/>
    </row>
    <row r="1552" spans="3:17" s="849" customFormat="1" ht="15">
      <c r="C1552" s="712"/>
      <c r="D1552" s="713"/>
      <c r="E1552" s="532"/>
      <c r="F1552" s="532"/>
      <c r="G1552" s="533"/>
      <c r="H1552" s="534"/>
      <c r="I1552" s="534"/>
      <c r="J1552" s="535"/>
      <c r="K1552" s="534"/>
      <c r="L1552" s="534"/>
      <c r="M1552" s="534"/>
      <c r="N1552" s="534"/>
      <c r="O1552" s="534"/>
      <c r="P1552" s="535"/>
      <c r="Q1552" s="534"/>
    </row>
    <row r="1553" spans="3:17" s="849" customFormat="1" ht="15">
      <c r="C1553" s="712"/>
      <c r="D1553" s="713"/>
      <c r="E1553" s="532"/>
      <c r="F1553" s="532"/>
      <c r="G1553" s="533"/>
      <c r="H1553" s="534"/>
      <c r="I1553" s="534"/>
      <c r="J1553" s="535"/>
      <c r="K1553" s="534"/>
      <c r="L1553" s="534"/>
      <c r="M1553" s="534"/>
      <c r="N1553" s="534"/>
      <c r="O1553" s="534"/>
      <c r="P1553" s="535"/>
      <c r="Q1553" s="534"/>
    </row>
    <row r="1554" spans="3:17" s="849" customFormat="1" ht="15">
      <c r="C1554" s="712"/>
      <c r="D1554" s="713"/>
      <c r="E1554" s="532"/>
      <c r="F1554" s="532"/>
      <c r="G1554" s="533"/>
      <c r="H1554" s="534"/>
      <c r="I1554" s="534"/>
      <c r="J1554" s="535"/>
      <c r="K1554" s="534"/>
      <c r="L1554" s="534"/>
      <c r="M1554" s="534"/>
      <c r="N1554" s="534"/>
      <c r="O1554" s="534"/>
      <c r="P1554" s="535"/>
      <c r="Q1554" s="534"/>
    </row>
    <row r="1555" spans="3:17" s="849" customFormat="1" ht="15">
      <c r="C1555" s="712"/>
      <c r="D1555" s="713"/>
      <c r="E1555" s="532"/>
      <c r="F1555" s="532"/>
      <c r="G1555" s="533"/>
      <c r="H1555" s="534"/>
      <c r="I1555" s="534"/>
      <c r="J1555" s="535"/>
      <c r="K1555" s="534"/>
      <c r="L1555" s="534"/>
      <c r="M1555" s="534"/>
      <c r="N1555" s="534"/>
      <c r="O1555" s="534"/>
      <c r="P1555" s="535"/>
      <c r="Q1555" s="534"/>
    </row>
    <row r="1556" spans="3:17" s="849" customFormat="1" ht="15">
      <c r="C1556" s="712"/>
      <c r="D1556" s="713"/>
      <c r="E1556" s="532"/>
      <c r="F1556" s="532"/>
      <c r="G1556" s="533"/>
      <c r="H1556" s="534"/>
      <c r="I1556" s="534"/>
      <c r="J1556" s="535"/>
      <c r="K1556" s="534"/>
      <c r="L1556" s="534"/>
      <c r="M1556" s="534"/>
      <c r="N1556" s="534"/>
      <c r="O1556" s="534"/>
      <c r="P1556" s="535"/>
      <c r="Q1556" s="534"/>
    </row>
    <row r="1557" spans="3:17" s="849" customFormat="1" ht="15">
      <c r="C1557" s="712"/>
      <c r="D1557" s="713"/>
      <c r="E1557" s="532"/>
      <c r="F1557" s="532"/>
      <c r="G1557" s="533"/>
      <c r="H1557" s="534"/>
      <c r="I1557" s="534"/>
      <c r="J1557" s="535"/>
      <c r="K1557" s="534"/>
      <c r="L1557" s="534"/>
      <c r="M1557" s="534"/>
      <c r="N1557" s="534"/>
      <c r="O1557" s="534"/>
      <c r="P1557" s="535"/>
      <c r="Q1557" s="534"/>
    </row>
    <row r="1558" spans="3:17" s="849" customFormat="1" ht="15">
      <c r="C1558" s="712"/>
      <c r="D1558" s="713"/>
      <c r="E1558" s="532"/>
      <c r="F1558" s="532"/>
      <c r="G1558" s="533"/>
      <c r="H1558" s="534"/>
      <c r="I1558" s="534"/>
      <c r="J1558" s="535"/>
      <c r="K1558" s="534"/>
      <c r="L1558" s="534"/>
      <c r="M1558" s="534"/>
      <c r="N1558" s="534"/>
      <c r="O1558" s="534"/>
      <c r="P1558" s="535"/>
      <c r="Q1558" s="534"/>
    </row>
    <row r="1559" spans="3:17" s="849" customFormat="1" ht="15">
      <c r="C1559" s="712"/>
      <c r="D1559" s="713"/>
      <c r="E1559" s="532"/>
      <c r="F1559" s="532"/>
      <c r="G1559" s="533"/>
      <c r="H1559" s="534"/>
      <c r="I1559" s="534"/>
      <c r="J1559" s="535"/>
      <c r="K1559" s="534"/>
      <c r="L1559" s="534"/>
      <c r="M1559" s="534"/>
      <c r="N1559" s="534"/>
      <c r="O1559" s="534"/>
      <c r="P1559" s="535"/>
      <c r="Q1559" s="534"/>
    </row>
    <row r="1560" spans="3:17" s="849" customFormat="1" ht="15">
      <c r="C1560" s="712"/>
      <c r="D1560" s="713"/>
      <c r="E1560" s="532"/>
      <c r="F1560" s="532"/>
      <c r="G1560" s="533"/>
      <c r="H1560" s="534"/>
      <c r="I1560" s="534"/>
      <c r="J1560" s="535"/>
      <c r="K1560" s="534"/>
      <c r="L1560" s="534"/>
      <c r="M1560" s="534"/>
      <c r="N1560" s="534"/>
      <c r="O1560" s="534"/>
      <c r="P1560" s="535"/>
      <c r="Q1560" s="534"/>
    </row>
    <row r="1561" spans="3:17" s="849" customFormat="1" ht="15">
      <c r="C1561" s="712"/>
      <c r="D1561" s="713"/>
      <c r="E1561" s="532"/>
      <c r="F1561" s="532"/>
      <c r="G1561" s="533"/>
      <c r="H1561" s="534"/>
      <c r="I1561" s="534"/>
      <c r="J1561" s="535"/>
      <c r="K1561" s="534"/>
      <c r="L1561" s="534"/>
      <c r="M1561" s="534"/>
      <c r="N1561" s="534"/>
      <c r="O1561" s="534"/>
      <c r="P1561" s="535"/>
      <c r="Q1561" s="534"/>
    </row>
    <row r="1562" spans="3:17" s="849" customFormat="1" ht="15">
      <c r="C1562" s="712"/>
      <c r="D1562" s="713"/>
      <c r="E1562" s="532"/>
      <c r="F1562" s="532"/>
      <c r="G1562" s="533"/>
      <c r="H1562" s="534"/>
      <c r="I1562" s="534"/>
      <c r="J1562" s="535"/>
      <c r="K1562" s="534"/>
      <c r="L1562" s="534"/>
      <c r="M1562" s="534"/>
      <c r="N1562" s="534"/>
      <c r="O1562" s="534"/>
      <c r="P1562" s="535"/>
      <c r="Q1562" s="534"/>
    </row>
    <row r="1563" spans="3:17" s="849" customFormat="1" ht="15">
      <c r="C1563" s="712"/>
      <c r="D1563" s="713"/>
      <c r="E1563" s="532"/>
      <c r="F1563" s="532"/>
      <c r="G1563" s="533"/>
      <c r="H1563" s="534"/>
      <c r="I1563" s="534"/>
      <c r="J1563" s="535"/>
      <c r="K1563" s="534"/>
      <c r="L1563" s="534"/>
      <c r="M1563" s="534"/>
      <c r="N1563" s="534"/>
      <c r="O1563" s="534"/>
      <c r="P1563" s="535"/>
      <c r="Q1563" s="534"/>
    </row>
    <row r="1564" spans="3:17" s="849" customFormat="1" ht="15">
      <c r="C1564" s="712"/>
      <c r="D1564" s="713"/>
      <c r="E1564" s="532"/>
      <c r="F1564" s="532"/>
      <c r="G1564" s="533"/>
      <c r="H1564" s="534"/>
      <c r="I1564" s="534"/>
      <c r="J1564" s="535"/>
      <c r="K1564" s="534"/>
      <c r="L1564" s="534"/>
      <c r="M1564" s="534"/>
      <c r="N1564" s="534"/>
      <c r="O1564" s="534"/>
      <c r="P1564" s="535"/>
      <c r="Q1564" s="534"/>
    </row>
    <row r="1565" spans="3:17" s="849" customFormat="1" ht="15">
      <c r="C1565" s="712"/>
      <c r="D1565" s="713"/>
      <c r="E1565" s="532"/>
      <c r="F1565" s="532"/>
      <c r="G1565" s="533"/>
      <c r="H1565" s="534"/>
      <c r="I1565" s="534"/>
      <c r="J1565" s="535"/>
      <c r="K1565" s="534"/>
      <c r="L1565" s="534"/>
      <c r="M1565" s="534"/>
      <c r="N1565" s="534"/>
      <c r="O1565" s="534"/>
      <c r="P1565" s="535"/>
      <c r="Q1565" s="534"/>
    </row>
    <row r="1566" spans="3:17" s="849" customFormat="1" ht="15">
      <c r="C1566" s="712"/>
      <c r="D1566" s="713"/>
      <c r="E1566" s="532"/>
      <c r="F1566" s="532"/>
      <c r="G1566" s="533"/>
      <c r="H1566" s="534"/>
      <c r="I1566" s="534"/>
      <c r="J1566" s="535"/>
      <c r="K1566" s="534"/>
      <c r="L1566" s="534"/>
      <c r="M1566" s="534"/>
      <c r="N1566" s="534"/>
      <c r="O1566" s="534"/>
      <c r="P1566" s="535"/>
      <c r="Q1566" s="534"/>
    </row>
    <row r="1567" spans="3:17" s="849" customFormat="1" ht="15">
      <c r="C1567" s="712"/>
      <c r="D1567" s="713"/>
      <c r="E1567" s="532"/>
      <c r="F1567" s="532"/>
      <c r="G1567" s="533"/>
      <c r="H1567" s="534"/>
      <c r="I1567" s="534"/>
      <c r="J1567" s="535"/>
      <c r="K1567" s="534"/>
      <c r="L1567" s="534"/>
      <c r="M1567" s="534"/>
      <c r="N1567" s="534"/>
      <c r="O1567" s="534"/>
      <c r="P1567" s="535"/>
      <c r="Q1567" s="534"/>
    </row>
    <row r="1568" spans="3:17" s="849" customFormat="1" ht="15">
      <c r="C1568" s="712"/>
      <c r="D1568" s="713"/>
      <c r="E1568" s="532"/>
      <c r="F1568" s="532"/>
      <c r="G1568" s="533"/>
      <c r="H1568" s="534"/>
      <c r="I1568" s="534"/>
      <c r="J1568" s="535"/>
      <c r="K1568" s="534"/>
      <c r="L1568" s="534"/>
      <c r="M1568" s="534"/>
      <c r="N1568" s="534"/>
      <c r="O1568" s="534"/>
      <c r="P1568" s="535"/>
      <c r="Q1568" s="534"/>
    </row>
    <row r="1569" spans="3:17" s="849" customFormat="1" ht="15">
      <c r="C1569" s="712"/>
      <c r="D1569" s="713"/>
      <c r="E1569" s="532"/>
      <c r="F1569" s="532"/>
      <c r="G1569" s="533"/>
      <c r="H1569" s="534"/>
      <c r="I1569" s="534"/>
      <c r="J1569" s="535"/>
      <c r="K1569" s="534"/>
      <c r="L1569" s="534"/>
      <c r="M1569" s="534"/>
      <c r="N1569" s="534"/>
      <c r="O1569" s="534"/>
      <c r="P1569" s="535"/>
      <c r="Q1569" s="534"/>
    </row>
    <row r="1570" spans="3:17" s="849" customFormat="1" ht="15">
      <c r="C1570" s="712"/>
      <c r="D1570" s="713"/>
      <c r="E1570" s="532"/>
      <c r="F1570" s="532"/>
      <c r="G1570" s="533"/>
      <c r="H1570" s="534"/>
      <c r="I1570" s="534"/>
      <c r="J1570" s="535"/>
      <c r="K1570" s="534"/>
      <c r="L1570" s="534"/>
      <c r="M1570" s="534"/>
      <c r="N1570" s="534"/>
      <c r="O1570" s="534"/>
      <c r="P1570" s="535"/>
      <c r="Q1570" s="534"/>
    </row>
    <row r="1571" spans="3:17" s="849" customFormat="1" ht="15">
      <c r="C1571" s="712"/>
      <c r="D1571" s="713"/>
      <c r="E1571" s="532"/>
      <c r="F1571" s="532"/>
      <c r="G1571" s="533"/>
      <c r="H1571" s="534"/>
      <c r="I1571" s="534"/>
      <c r="J1571" s="535"/>
      <c r="K1571" s="534"/>
      <c r="L1571" s="534"/>
      <c r="M1571" s="534"/>
      <c r="N1571" s="534"/>
      <c r="O1571" s="534"/>
      <c r="P1571" s="535"/>
      <c r="Q1571" s="534"/>
    </row>
    <row r="1572" spans="3:17" s="849" customFormat="1" ht="15">
      <c r="C1572" s="712"/>
      <c r="D1572" s="713"/>
      <c r="E1572" s="532"/>
      <c r="F1572" s="532"/>
      <c r="G1572" s="533"/>
      <c r="H1572" s="534"/>
      <c r="I1572" s="534"/>
      <c r="J1572" s="535"/>
      <c r="K1572" s="534"/>
      <c r="L1572" s="534"/>
      <c r="M1572" s="534"/>
      <c r="N1572" s="534"/>
      <c r="O1572" s="534"/>
      <c r="P1572" s="535"/>
      <c r="Q1572" s="534"/>
    </row>
    <row r="1573" spans="3:17" s="849" customFormat="1" ht="15">
      <c r="C1573" s="712"/>
      <c r="D1573" s="713"/>
      <c r="E1573" s="532"/>
      <c r="F1573" s="532"/>
      <c r="G1573" s="533"/>
      <c r="H1573" s="534"/>
      <c r="I1573" s="534"/>
      <c r="J1573" s="535"/>
      <c r="K1573" s="534"/>
      <c r="L1573" s="534"/>
      <c r="M1573" s="534"/>
      <c r="N1573" s="534"/>
      <c r="O1573" s="534"/>
      <c r="P1573" s="535"/>
      <c r="Q1573" s="534"/>
    </row>
    <row r="1574" spans="3:17" s="849" customFormat="1" ht="15">
      <c r="C1574" s="712"/>
      <c r="D1574" s="713"/>
      <c r="E1574" s="532"/>
      <c r="F1574" s="532"/>
      <c r="G1574" s="533"/>
      <c r="H1574" s="534"/>
      <c r="I1574" s="534"/>
      <c r="J1574" s="535"/>
      <c r="K1574" s="534"/>
      <c r="L1574" s="534"/>
      <c r="M1574" s="534"/>
      <c r="N1574" s="534"/>
      <c r="O1574" s="534"/>
      <c r="P1574" s="535"/>
      <c r="Q1574" s="534"/>
    </row>
    <row r="1575" spans="3:17" s="849" customFormat="1" ht="15">
      <c r="C1575" s="712"/>
      <c r="D1575" s="713"/>
      <c r="E1575" s="532"/>
      <c r="F1575" s="532"/>
      <c r="G1575" s="533"/>
      <c r="H1575" s="534"/>
      <c r="I1575" s="534"/>
      <c r="J1575" s="535"/>
      <c r="K1575" s="534"/>
      <c r="L1575" s="534"/>
      <c r="M1575" s="534"/>
      <c r="N1575" s="534"/>
      <c r="O1575" s="534"/>
      <c r="P1575" s="535"/>
      <c r="Q1575" s="534"/>
    </row>
    <row r="1576" spans="3:17" s="849" customFormat="1" ht="15">
      <c r="C1576" s="712"/>
      <c r="D1576" s="713"/>
      <c r="E1576" s="532"/>
      <c r="F1576" s="532"/>
      <c r="G1576" s="533"/>
      <c r="H1576" s="534"/>
      <c r="I1576" s="534"/>
      <c r="J1576" s="535"/>
      <c r="K1576" s="534"/>
      <c r="L1576" s="534"/>
      <c r="M1576" s="534"/>
      <c r="N1576" s="534"/>
      <c r="O1576" s="534"/>
      <c r="P1576" s="535"/>
      <c r="Q1576" s="534"/>
    </row>
    <row r="1577" spans="3:17" s="849" customFormat="1" ht="15">
      <c r="C1577" s="712"/>
      <c r="D1577" s="713"/>
      <c r="E1577" s="532"/>
      <c r="F1577" s="532"/>
      <c r="G1577" s="533"/>
      <c r="H1577" s="534"/>
      <c r="I1577" s="534"/>
      <c r="J1577" s="535"/>
      <c r="K1577" s="534"/>
      <c r="L1577" s="534"/>
      <c r="M1577" s="534"/>
      <c r="N1577" s="534"/>
      <c r="O1577" s="534"/>
      <c r="P1577" s="535"/>
      <c r="Q1577" s="534"/>
    </row>
    <row r="1578" spans="3:17" s="849" customFormat="1" ht="15">
      <c r="C1578" s="712"/>
      <c r="D1578" s="713"/>
      <c r="E1578" s="532"/>
      <c r="F1578" s="532"/>
      <c r="G1578" s="533"/>
      <c r="H1578" s="534"/>
      <c r="I1578" s="534"/>
      <c r="J1578" s="535"/>
      <c r="K1578" s="534"/>
      <c r="L1578" s="534"/>
      <c r="M1578" s="534"/>
      <c r="N1578" s="534"/>
      <c r="O1578" s="534"/>
      <c r="P1578" s="535"/>
      <c r="Q1578" s="534"/>
    </row>
    <row r="1579" spans="3:17" s="849" customFormat="1" ht="15">
      <c r="C1579" s="712"/>
      <c r="D1579" s="713"/>
      <c r="E1579" s="532"/>
      <c r="F1579" s="532"/>
      <c r="G1579" s="533"/>
      <c r="H1579" s="534"/>
      <c r="I1579" s="534"/>
      <c r="J1579" s="535"/>
      <c r="K1579" s="534"/>
      <c r="L1579" s="534"/>
      <c r="M1579" s="534"/>
      <c r="N1579" s="534"/>
      <c r="O1579" s="534"/>
      <c r="P1579" s="535"/>
      <c r="Q1579" s="534"/>
    </row>
    <row r="1580" spans="3:17" s="849" customFormat="1" ht="15">
      <c r="C1580" s="712"/>
      <c r="D1580" s="713"/>
      <c r="E1580" s="532"/>
      <c r="F1580" s="532"/>
      <c r="G1580" s="533"/>
      <c r="H1580" s="534"/>
      <c r="I1580" s="534"/>
      <c r="J1580" s="535"/>
      <c r="K1580" s="534"/>
      <c r="L1580" s="534"/>
      <c r="M1580" s="534"/>
      <c r="N1580" s="534"/>
      <c r="O1580" s="534"/>
      <c r="P1580" s="535"/>
      <c r="Q1580" s="534"/>
    </row>
    <row r="1581" spans="3:17" s="849" customFormat="1" ht="15">
      <c r="C1581" s="712"/>
      <c r="D1581" s="713"/>
      <c r="E1581" s="532"/>
      <c r="F1581" s="532"/>
      <c r="G1581" s="533"/>
      <c r="H1581" s="534"/>
      <c r="I1581" s="534"/>
      <c r="J1581" s="535"/>
      <c r="K1581" s="534"/>
      <c r="L1581" s="534"/>
      <c r="M1581" s="534"/>
      <c r="N1581" s="534"/>
      <c r="O1581" s="534"/>
      <c r="P1581" s="535"/>
      <c r="Q1581" s="534"/>
    </row>
    <row r="1582" spans="3:17" s="849" customFormat="1" ht="15">
      <c r="C1582" s="712"/>
      <c r="D1582" s="713"/>
      <c r="E1582" s="532"/>
      <c r="F1582" s="532"/>
      <c r="G1582" s="533"/>
      <c r="H1582" s="534"/>
      <c r="I1582" s="534"/>
      <c r="J1582" s="535"/>
      <c r="K1582" s="534"/>
      <c r="L1582" s="534"/>
      <c r="M1582" s="534"/>
      <c r="N1582" s="534"/>
      <c r="O1582" s="534"/>
      <c r="P1582" s="535"/>
      <c r="Q1582" s="534"/>
    </row>
    <row r="1583" spans="3:17" s="849" customFormat="1" ht="15">
      <c r="C1583" s="712"/>
      <c r="D1583" s="713"/>
      <c r="E1583" s="532"/>
      <c r="F1583" s="532"/>
      <c r="G1583" s="533"/>
      <c r="H1583" s="534"/>
      <c r="I1583" s="534"/>
      <c r="J1583" s="535"/>
      <c r="K1583" s="534"/>
      <c r="L1583" s="534"/>
      <c r="M1583" s="534"/>
      <c r="N1583" s="534"/>
      <c r="O1583" s="534"/>
      <c r="P1583" s="535"/>
      <c r="Q1583" s="534"/>
    </row>
    <row r="1584" spans="3:17" s="849" customFormat="1" ht="15">
      <c r="C1584" s="712"/>
      <c r="D1584" s="713"/>
      <c r="E1584" s="532"/>
      <c r="F1584" s="532"/>
      <c r="G1584" s="533"/>
      <c r="H1584" s="534"/>
      <c r="I1584" s="534"/>
      <c r="J1584" s="535"/>
      <c r="K1584" s="534"/>
      <c r="L1584" s="534"/>
      <c r="M1584" s="534"/>
      <c r="N1584" s="534"/>
      <c r="O1584" s="534"/>
      <c r="P1584" s="535"/>
      <c r="Q1584" s="534"/>
    </row>
    <row r="1585" spans="3:17" s="849" customFormat="1" ht="15">
      <c r="C1585" s="712"/>
      <c r="D1585" s="713"/>
      <c r="E1585" s="532"/>
      <c r="F1585" s="532"/>
      <c r="G1585" s="533"/>
      <c r="H1585" s="534"/>
      <c r="I1585" s="534"/>
      <c r="J1585" s="535"/>
      <c r="K1585" s="534"/>
      <c r="L1585" s="534"/>
      <c r="M1585" s="534"/>
      <c r="N1585" s="534"/>
      <c r="O1585" s="534"/>
      <c r="P1585" s="535"/>
      <c r="Q1585" s="534"/>
    </row>
    <row r="1586" spans="3:17" s="849" customFormat="1" ht="15">
      <c r="C1586" s="712"/>
      <c r="D1586" s="713"/>
      <c r="E1586" s="532"/>
      <c r="F1586" s="532"/>
      <c r="G1586" s="533"/>
      <c r="H1586" s="534"/>
      <c r="I1586" s="534"/>
      <c r="J1586" s="535"/>
      <c r="K1586" s="534"/>
      <c r="L1586" s="534"/>
      <c r="M1586" s="534"/>
      <c r="N1586" s="534"/>
      <c r="O1586" s="534"/>
      <c r="P1586" s="535"/>
      <c r="Q1586" s="534"/>
    </row>
    <row r="1587" spans="3:17" s="849" customFormat="1" ht="15">
      <c r="C1587" s="712"/>
      <c r="D1587" s="713"/>
      <c r="E1587" s="532"/>
      <c r="F1587" s="532"/>
      <c r="G1587" s="533"/>
      <c r="H1587" s="534"/>
      <c r="I1587" s="534"/>
      <c r="J1587" s="535"/>
      <c r="K1587" s="534"/>
      <c r="L1587" s="534"/>
      <c r="M1587" s="534"/>
      <c r="N1587" s="534"/>
      <c r="O1587" s="534"/>
      <c r="P1587" s="535"/>
      <c r="Q1587" s="534"/>
    </row>
    <row r="1588" spans="3:17" s="849" customFormat="1" ht="15">
      <c r="C1588" s="712"/>
      <c r="D1588" s="713"/>
      <c r="E1588" s="532"/>
      <c r="F1588" s="532"/>
      <c r="G1588" s="533"/>
      <c r="H1588" s="534"/>
      <c r="I1588" s="534"/>
      <c r="J1588" s="535"/>
      <c r="K1588" s="534"/>
      <c r="L1588" s="534"/>
      <c r="M1588" s="534"/>
      <c r="N1588" s="534"/>
      <c r="O1588" s="534"/>
      <c r="P1588" s="535"/>
      <c r="Q1588" s="534"/>
    </row>
    <row r="1589" spans="3:17" s="849" customFormat="1" ht="15">
      <c r="C1589" s="712"/>
      <c r="D1589" s="713"/>
      <c r="E1589" s="532"/>
      <c r="F1589" s="532"/>
      <c r="G1589" s="533"/>
      <c r="H1589" s="534"/>
      <c r="I1589" s="534"/>
      <c r="J1589" s="535"/>
      <c r="K1589" s="534"/>
      <c r="L1589" s="534"/>
      <c r="M1589" s="534"/>
      <c r="N1589" s="534"/>
      <c r="O1589" s="534"/>
      <c r="P1589" s="535"/>
      <c r="Q1589" s="534"/>
    </row>
    <row r="1590" spans="3:17" s="849" customFormat="1" ht="15">
      <c r="C1590" s="712"/>
      <c r="D1590" s="713"/>
      <c r="E1590" s="532"/>
      <c r="F1590" s="532"/>
      <c r="G1590" s="533"/>
      <c r="H1590" s="534"/>
      <c r="I1590" s="534"/>
      <c r="J1590" s="535"/>
      <c r="K1590" s="534"/>
      <c r="L1590" s="534"/>
      <c r="M1590" s="534"/>
      <c r="N1590" s="534"/>
      <c r="O1590" s="534"/>
      <c r="P1590" s="535"/>
      <c r="Q1590" s="534"/>
    </row>
    <row r="1591" spans="3:17" s="849" customFormat="1" ht="15">
      <c r="C1591" s="712"/>
      <c r="D1591" s="713"/>
      <c r="E1591" s="532"/>
      <c r="F1591" s="532"/>
      <c r="G1591" s="533"/>
      <c r="H1591" s="534"/>
      <c r="I1591" s="534"/>
      <c r="J1591" s="535"/>
      <c r="K1591" s="534"/>
      <c r="L1591" s="534"/>
      <c r="M1591" s="534"/>
      <c r="N1591" s="534"/>
      <c r="O1591" s="534"/>
      <c r="P1591" s="535"/>
      <c r="Q1591" s="534"/>
    </row>
    <row r="1592" spans="3:17" s="849" customFormat="1" ht="15">
      <c r="C1592" s="712"/>
      <c r="D1592" s="713"/>
      <c r="E1592" s="532"/>
      <c r="F1592" s="532"/>
      <c r="G1592" s="533"/>
      <c r="H1592" s="534"/>
      <c r="I1592" s="534"/>
      <c r="J1592" s="535"/>
      <c r="K1592" s="534"/>
      <c r="L1592" s="534"/>
      <c r="M1592" s="534"/>
      <c r="N1592" s="534"/>
      <c r="O1592" s="534"/>
      <c r="P1592" s="535"/>
      <c r="Q1592" s="534"/>
    </row>
    <row r="1593" spans="3:17" s="849" customFormat="1" ht="15">
      <c r="C1593" s="712"/>
      <c r="D1593" s="713"/>
      <c r="E1593" s="532"/>
      <c r="F1593" s="532"/>
      <c r="G1593" s="533"/>
      <c r="H1593" s="534"/>
      <c r="I1593" s="534"/>
      <c r="J1593" s="535"/>
      <c r="K1593" s="534"/>
      <c r="L1593" s="534"/>
      <c r="M1593" s="534"/>
      <c r="N1593" s="534"/>
      <c r="O1593" s="534"/>
      <c r="P1593" s="535"/>
      <c r="Q1593" s="534"/>
    </row>
    <row r="1594" spans="3:17" s="849" customFormat="1" ht="15">
      <c r="C1594" s="712"/>
      <c r="D1594" s="713"/>
      <c r="E1594" s="532"/>
      <c r="F1594" s="532"/>
      <c r="G1594" s="533"/>
      <c r="H1594" s="534"/>
      <c r="I1594" s="534"/>
      <c r="J1594" s="535"/>
      <c r="K1594" s="534"/>
      <c r="L1594" s="534"/>
      <c r="M1594" s="534"/>
      <c r="N1594" s="534"/>
      <c r="O1594" s="534"/>
      <c r="P1594" s="535"/>
      <c r="Q1594" s="534"/>
    </row>
    <row r="1595" spans="3:17" s="849" customFormat="1" ht="15">
      <c r="C1595" s="712"/>
      <c r="D1595" s="713"/>
      <c r="E1595" s="532"/>
      <c r="F1595" s="532"/>
      <c r="G1595" s="533"/>
      <c r="H1595" s="534"/>
      <c r="I1595" s="534"/>
      <c r="J1595" s="535"/>
      <c r="K1595" s="534"/>
      <c r="L1595" s="534"/>
      <c r="M1595" s="534"/>
      <c r="N1595" s="534"/>
      <c r="O1595" s="534"/>
      <c r="P1595" s="535"/>
      <c r="Q1595" s="534"/>
    </row>
    <row r="1596" spans="3:17" s="849" customFormat="1" ht="15">
      <c r="C1596" s="712"/>
      <c r="D1596" s="713"/>
      <c r="E1596" s="532"/>
      <c r="F1596" s="532"/>
      <c r="G1596" s="533"/>
      <c r="H1596" s="534"/>
      <c r="I1596" s="534"/>
      <c r="J1596" s="535"/>
      <c r="K1596" s="534"/>
      <c r="L1596" s="534"/>
      <c r="M1596" s="534"/>
      <c r="N1596" s="534"/>
      <c r="O1596" s="534"/>
      <c r="P1596" s="535"/>
      <c r="Q1596" s="534"/>
    </row>
    <row r="1597" spans="3:17" s="849" customFormat="1" ht="15">
      <c r="C1597" s="712"/>
      <c r="D1597" s="713"/>
      <c r="E1597" s="532"/>
      <c r="F1597" s="532"/>
      <c r="G1597" s="533"/>
      <c r="H1597" s="534"/>
      <c r="I1597" s="534"/>
      <c r="J1597" s="535"/>
      <c r="K1597" s="534"/>
      <c r="L1597" s="534"/>
      <c r="M1597" s="534"/>
      <c r="N1597" s="534"/>
      <c r="O1597" s="534"/>
      <c r="P1597" s="535"/>
      <c r="Q1597" s="534"/>
    </row>
    <row r="1598" spans="3:17" s="849" customFormat="1" ht="15">
      <c r="C1598" s="712"/>
      <c r="D1598" s="713"/>
      <c r="E1598" s="532"/>
      <c r="F1598" s="532"/>
      <c r="G1598" s="533"/>
      <c r="H1598" s="534"/>
      <c r="I1598" s="534"/>
      <c r="J1598" s="535"/>
      <c r="K1598" s="534"/>
      <c r="L1598" s="534"/>
      <c r="M1598" s="534"/>
      <c r="N1598" s="534"/>
      <c r="O1598" s="534"/>
      <c r="P1598" s="535"/>
      <c r="Q1598" s="534"/>
    </row>
    <row r="1599" spans="3:17" s="849" customFormat="1" ht="15">
      <c r="C1599" s="712"/>
      <c r="D1599" s="713"/>
      <c r="E1599" s="532"/>
      <c r="F1599" s="532"/>
      <c r="G1599" s="533"/>
      <c r="H1599" s="534"/>
      <c r="I1599" s="534"/>
      <c r="J1599" s="535"/>
      <c r="K1599" s="534"/>
      <c r="L1599" s="534"/>
      <c r="M1599" s="534"/>
      <c r="N1599" s="534"/>
      <c r="O1599" s="534"/>
      <c r="P1599" s="535"/>
      <c r="Q1599" s="534"/>
    </row>
    <row r="1600" spans="3:17" s="849" customFormat="1" ht="15">
      <c r="C1600" s="712"/>
      <c r="D1600" s="713"/>
      <c r="E1600" s="532"/>
      <c r="F1600" s="532"/>
      <c r="G1600" s="533"/>
      <c r="H1600" s="534"/>
      <c r="I1600" s="534"/>
      <c r="J1600" s="535"/>
      <c r="K1600" s="534"/>
      <c r="L1600" s="534"/>
      <c r="M1600" s="534"/>
      <c r="N1600" s="534"/>
      <c r="O1600" s="534"/>
      <c r="P1600" s="535"/>
      <c r="Q1600" s="534"/>
    </row>
    <row r="1601" spans="3:17" s="849" customFormat="1" ht="15">
      <c r="C1601" s="712"/>
      <c r="D1601" s="713"/>
      <c r="E1601" s="532"/>
      <c r="F1601" s="532"/>
      <c r="G1601" s="533"/>
      <c r="H1601" s="534"/>
      <c r="I1601" s="534"/>
      <c r="J1601" s="535"/>
      <c r="K1601" s="534"/>
      <c r="L1601" s="534"/>
      <c r="M1601" s="534"/>
      <c r="N1601" s="534"/>
      <c r="O1601" s="534"/>
      <c r="P1601" s="535"/>
      <c r="Q1601" s="534"/>
    </row>
    <row r="1602" spans="3:17" s="849" customFormat="1" ht="15">
      <c r="C1602" s="712"/>
      <c r="D1602" s="713"/>
      <c r="E1602" s="532"/>
      <c r="F1602" s="532"/>
      <c r="G1602" s="533"/>
      <c r="H1602" s="534"/>
      <c r="I1602" s="534"/>
      <c r="J1602" s="535"/>
      <c r="K1602" s="534"/>
      <c r="L1602" s="534"/>
      <c r="M1602" s="534"/>
      <c r="N1602" s="534"/>
      <c r="O1602" s="534"/>
      <c r="P1602" s="535"/>
      <c r="Q1602" s="534"/>
    </row>
    <row r="1603" spans="3:17" s="849" customFormat="1" ht="15">
      <c r="C1603" s="712"/>
      <c r="D1603" s="713"/>
      <c r="E1603" s="532"/>
      <c r="F1603" s="532"/>
      <c r="G1603" s="533"/>
      <c r="H1603" s="534"/>
      <c r="I1603" s="534"/>
      <c r="J1603" s="535"/>
      <c r="K1603" s="534"/>
      <c r="L1603" s="534"/>
      <c r="M1603" s="534"/>
      <c r="N1603" s="534"/>
      <c r="O1603" s="534"/>
      <c r="P1603" s="535"/>
      <c r="Q1603" s="534"/>
    </row>
    <row r="1604" spans="3:17" s="849" customFormat="1" ht="15">
      <c r="C1604" s="712"/>
      <c r="D1604" s="713"/>
      <c r="E1604" s="532"/>
      <c r="F1604" s="532"/>
      <c r="G1604" s="533"/>
      <c r="H1604" s="534"/>
      <c r="I1604" s="534"/>
      <c r="J1604" s="535"/>
      <c r="K1604" s="534"/>
      <c r="L1604" s="534"/>
      <c r="M1604" s="534"/>
      <c r="N1604" s="534"/>
      <c r="O1604" s="534"/>
      <c r="P1604" s="535"/>
      <c r="Q1604" s="534"/>
    </row>
    <row r="1605" spans="3:17" s="849" customFormat="1" ht="15">
      <c r="C1605" s="712"/>
      <c r="D1605" s="713"/>
      <c r="E1605" s="532"/>
      <c r="F1605" s="532"/>
      <c r="G1605" s="533"/>
      <c r="H1605" s="534"/>
      <c r="I1605" s="534"/>
      <c r="J1605" s="535"/>
      <c r="K1605" s="534"/>
      <c r="L1605" s="534"/>
      <c r="M1605" s="534"/>
      <c r="N1605" s="534"/>
      <c r="O1605" s="534"/>
      <c r="P1605" s="535"/>
      <c r="Q1605" s="534"/>
    </row>
    <row r="1606" spans="3:17" s="849" customFormat="1" ht="15">
      <c r="C1606" s="712"/>
      <c r="D1606" s="713"/>
      <c r="E1606" s="532"/>
      <c r="F1606" s="532"/>
      <c r="G1606" s="533"/>
      <c r="H1606" s="534"/>
      <c r="I1606" s="534"/>
      <c r="J1606" s="535"/>
      <c r="K1606" s="534"/>
      <c r="L1606" s="534"/>
      <c r="M1606" s="534"/>
      <c r="N1606" s="534"/>
      <c r="O1606" s="534"/>
      <c r="P1606" s="535"/>
      <c r="Q1606" s="534"/>
    </row>
    <row r="1607" spans="3:17" s="849" customFormat="1" ht="15">
      <c r="C1607" s="712"/>
      <c r="D1607" s="713"/>
      <c r="E1607" s="532"/>
      <c r="F1607" s="532"/>
      <c r="G1607" s="533"/>
      <c r="H1607" s="534"/>
      <c r="I1607" s="534"/>
      <c r="J1607" s="535"/>
      <c r="K1607" s="534"/>
      <c r="L1607" s="534"/>
      <c r="M1607" s="534"/>
      <c r="N1607" s="534"/>
      <c r="O1607" s="534"/>
      <c r="P1607" s="535"/>
      <c r="Q1607" s="534"/>
    </row>
    <row r="1608" spans="3:17" s="849" customFormat="1" ht="15">
      <c r="C1608" s="712"/>
      <c r="D1608" s="713"/>
      <c r="E1608" s="532"/>
      <c r="F1608" s="532"/>
      <c r="G1608" s="533"/>
      <c r="H1608" s="534"/>
      <c r="I1608" s="534"/>
      <c r="J1608" s="535"/>
      <c r="K1608" s="534"/>
      <c r="L1608" s="534"/>
      <c r="M1608" s="534"/>
      <c r="N1608" s="534"/>
      <c r="O1608" s="534"/>
      <c r="P1608" s="535"/>
      <c r="Q1608" s="534"/>
    </row>
    <row r="1609" spans="3:17" s="849" customFormat="1" ht="15">
      <c r="C1609" s="712"/>
      <c r="D1609" s="713"/>
      <c r="E1609" s="532"/>
      <c r="F1609" s="532"/>
      <c r="G1609" s="533"/>
      <c r="H1609" s="534"/>
      <c r="I1609" s="534"/>
      <c r="J1609" s="535"/>
      <c r="K1609" s="534"/>
      <c r="L1609" s="534"/>
      <c r="M1609" s="534"/>
      <c r="N1609" s="534"/>
      <c r="O1609" s="534"/>
      <c r="P1609" s="535"/>
      <c r="Q1609" s="534"/>
    </row>
    <row r="1610" spans="3:17" s="849" customFormat="1" ht="15">
      <c r="C1610" s="712"/>
      <c r="D1610" s="713"/>
      <c r="E1610" s="532"/>
      <c r="F1610" s="532"/>
      <c r="G1610" s="533"/>
      <c r="H1610" s="534"/>
      <c r="I1610" s="534"/>
      <c r="J1610" s="535"/>
      <c r="K1610" s="534"/>
      <c r="L1610" s="534"/>
      <c r="M1610" s="534"/>
      <c r="N1610" s="534"/>
      <c r="O1610" s="534"/>
      <c r="P1610" s="535"/>
      <c r="Q1610" s="534"/>
    </row>
    <row r="1611" spans="3:17" s="849" customFormat="1" ht="15">
      <c r="C1611" s="712"/>
      <c r="D1611" s="713"/>
      <c r="E1611" s="532"/>
      <c r="F1611" s="532"/>
      <c r="G1611" s="533"/>
      <c r="H1611" s="534"/>
      <c r="I1611" s="534"/>
      <c r="J1611" s="535"/>
      <c r="K1611" s="534"/>
      <c r="L1611" s="534"/>
      <c r="M1611" s="534"/>
      <c r="N1611" s="534"/>
      <c r="O1611" s="534"/>
      <c r="P1611" s="535"/>
      <c r="Q1611" s="534"/>
    </row>
    <row r="1612" spans="3:17" s="849" customFormat="1" ht="15">
      <c r="C1612" s="712"/>
      <c r="D1612" s="713"/>
      <c r="E1612" s="532"/>
      <c r="F1612" s="532"/>
      <c r="G1612" s="533"/>
      <c r="H1612" s="534"/>
      <c r="I1612" s="534"/>
      <c r="J1612" s="535"/>
      <c r="K1612" s="534"/>
      <c r="L1612" s="534"/>
      <c r="M1612" s="534"/>
      <c r="N1612" s="534"/>
      <c r="O1612" s="534"/>
      <c r="P1612" s="535"/>
      <c r="Q1612" s="534"/>
    </row>
    <row r="1613" spans="3:17" s="849" customFormat="1" ht="15">
      <c r="C1613" s="712"/>
      <c r="D1613" s="713"/>
      <c r="E1613" s="532"/>
      <c r="F1613" s="532"/>
      <c r="G1613" s="533"/>
      <c r="H1613" s="534"/>
      <c r="I1613" s="534"/>
      <c r="J1613" s="535"/>
      <c r="K1613" s="534"/>
      <c r="L1613" s="534"/>
      <c r="M1613" s="534"/>
      <c r="N1613" s="534"/>
      <c r="O1613" s="534"/>
      <c r="P1613" s="535"/>
      <c r="Q1613" s="534"/>
    </row>
    <row r="1614" spans="3:17" s="849" customFormat="1" ht="15">
      <c r="C1614" s="712"/>
      <c r="D1614" s="713"/>
      <c r="E1614" s="532"/>
      <c r="F1614" s="532"/>
      <c r="G1614" s="533"/>
      <c r="H1614" s="534"/>
      <c r="I1614" s="534"/>
      <c r="J1614" s="535"/>
      <c r="K1614" s="534"/>
      <c r="L1614" s="534"/>
      <c r="M1614" s="534"/>
      <c r="N1614" s="534"/>
      <c r="O1614" s="534"/>
      <c r="P1614" s="535"/>
      <c r="Q1614" s="534"/>
    </row>
    <row r="1615" spans="3:17" s="849" customFormat="1" ht="15">
      <c r="C1615" s="712"/>
      <c r="D1615" s="713"/>
      <c r="E1615" s="532"/>
      <c r="F1615" s="532"/>
      <c r="G1615" s="533"/>
      <c r="H1615" s="534"/>
      <c r="I1615" s="534"/>
      <c r="J1615" s="535"/>
      <c r="K1615" s="534"/>
      <c r="L1615" s="534"/>
      <c r="M1615" s="534"/>
      <c r="N1615" s="534"/>
      <c r="O1615" s="534"/>
      <c r="P1615" s="535"/>
      <c r="Q1615" s="534"/>
    </row>
    <row r="1616" spans="3:17" s="849" customFormat="1" ht="15">
      <c r="C1616" s="712"/>
      <c r="D1616" s="713"/>
      <c r="E1616" s="532"/>
      <c r="F1616" s="532"/>
      <c r="G1616" s="533"/>
      <c r="H1616" s="534"/>
      <c r="I1616" s="534"/>
      <c r="J1616" s="535"/>
      <c r="K1616" s="534"/>
      <c r="L1616" s="534"/>
      <c r="M1616" s="534"/>
      <c r="N1616" s="534"/>
      <c r="O1616" s="534"/>
      <c r="P1616" s="535"/>
      <c r="Q1616" s="534"/>
    </row>
    <row r="1617" spans="3:17" s="849" customFormat="1" ht="15">
      <c r="C1617" s="712"/>
      <c r="D1617" s="713"/>
      <c r="E1617" s="532"/>
      <c r="F1617" s="532"/>
      <c r="G1617" s="533"/>
      <c r="H1617" s="534"/>
      <c r="I1617" s="534"/>
      <c r="J1617" s="535"/>
      <c r="K1617" s="534"/>
      <c r="L1617" s="534"/>
      <c r="M1617" s="534"/>
      <c r="N1617" s="534"/>
      <c r="O1617" s="534"/>
      <c r="P1617" s="535"/>
      <c r="Q1617" s="534"/>
    </row>
    <row r="1618" spans="3:17" s="849" customFormat="1" ht="15">
      <c r="C1618" s="712"/>
      <c r="D1618" s="713"/>
      <c r="E1618" s="532"/>
      <c r="F1618" s="532"/>
      <c r="G1618" s="533"/>
      <c r="H1618" s="534"/>
      <c r="I1618" s="534"/>
      <c r="J1618" s="535"/>
      <c r="K1618" s="534"/>
      <c r="L1618" s="534"/>
      <c r="M1618" s="534"/>
      <c r="N1618" s="534"/>
      <c r="O1618" s="534"/>
      <c r="P1618" s="535"/>
      <c r="Q1618" s="534"/>
    </row>
    <row r="1619" spans="3:17" s="849" customFormat="1" ht="15">
      <c r="C1619" s="712"/>
      <c r="D1619" s="713"/>
      <c r="E1619" s="532"/>
      <c r="F1619" s="532"/>
      <c r="G1619" s="533"/>
      <c r="H1619" s="534"/>
      <c r="I1619" s="534"/>
      <c r="J1619" s="535"/>
      <c r="K1619" s="534"/>
      <c r="L1619" s="534"/>
      <c r="M1619" s="534"/>
      <c r="N1619" s="534"/>
      <c r="O1619" s="534"/>
      <c r="P1619" s="535"/>
      <c r="Q1619" s="534"/>
    </row>
    <row r="1620" spans="3:17" s="849" customFormat="1" ht="15">
      <c r="C1620" s="712"/>
      <c r="D1620" s="713"/>
      <c r="E1620" s="532"/>
      <c r="F1620" s="532"/>
      <c r="G1620" s="533"/>
      <c r="H1620" s="534"/>
      <c r="I1620" s="534"/>
      <c r="J1620" s="535"/>
      <c r="K1620" s="534"/>
      <c r="L1620" s="534"/>
      <c r="M1620" s="534"/>
      <c r="N1620" s="534"/>
      <c r="O1620" s="534"/>
      <c r="P1620" s="535"/>
      <c r="Q1620" s="534"/>
    </row>
    <row r="1621" spans="3:17" s="849" customFormat="1" ht="15">
      <c r="C1621" s="712"/>
      <c r="D1621" s="713"/>
      <c r="E1621" s="532"/>
      <c r="F1621" s="532"/>
      <c r="G1621" s="533"/>
      <c r="H1621" s="534"/>
      <c r="I1621" s="534"/>
      <c r="J1621" s="535"/>
      <c r="K1621" s="534"/>
      <c r="L1621" s="534"/>
      <c r="M1621" s="534"/>
      <c r="N1621" s="534"/>
      <c r="O1621" s="534"/>
      <c r="P1621" s="535"/>
      <c r="Q1621" s="534"/>
    </row>
    <row r="1622" spans="3:17" s="849" customFormat="1" ht="15">
      <c r="C1622" s="712"/>
      <c r="D1622" s="713"/>
      <c r="E1622" s="532"/>
      <c r="F1622" s="532"/>
      <c r="G1622" s="533"/>
      <c r="H1622" s="534"/>
      <c r="I1622" s="534"/>
      <c r="J1622" s="535"/>
      <c r="K1622" s="534"/>
      <c r="L1622" s="534"/>
      <c r="M1622" s="534"/>
      <c r="N1622" s="534"/>
      <c r="O1622" s="534"/>
      <c r="P1622" s="535"/>
      <c r="Q1622" s="534"/>
    </row>
    <row r="1623" spans="3:17" s="849" customFormat="1" ht="15">
      <c r="C1623" s="712"/>
      <c r="D1623" s="713"/>
      <c r="E1623" s="532"/>
      <c r="F1623" s="532"/>
      <c r="G1623" s="533"/>
      <c r="H1623" s="534"/>
      <c r="I1623" s="534"/>
      <c r="J1623" s="535"/>
      <c r="K1623" s="534"/>
      <c r="L1623" s="534"/>
      <c r="M1623" s="534"/>
      <c r="N1623" s="534"/>
      <c r="O1623" s="534"/>
      <c r="P1623" s="535"/>
      <c r="Q1623" s="534"/>
    </row>
    <row r="1624" spans="3:17" s="849" customFormat="1" ht="15">
      <c r="C1624" s="712"/>
      <c r="D1624" s="713"/>
      <c r="E1624" s="532"/>
      <c r="F1624" s="532"/>
      <c r="G1624" s="533"/>
      <c r="H1624" s="534"/>
      <c r="I1624" s="534"/>
      <c r="J1624" s="535"/>
      <c r="K1624" s="534"/>
      <c r="L1624" s="534"/>
      <c r="M1624" s="534"/>
      <c r="N1624" s="534"/>
      <c r="O1624" s="534"/>
      <c r="P1624" s="535"/>
      <c r="Q1624" s="534"/>
    </row>
    <row r="1625" spans="3:17" s="849" customFormat="1" ht="15">
      <c r="C1625" s="712"/>
      <c r="D1625" s="713"/>
      <c r="E1625" s="532"/>
      <c r="F1625" s="532"/>
      <c r="G1625" s="533"/>
      <c r="H1625" s="534"/>
      <c r="I1625" s="534"/>
      <c r="J1625" s="535"/>
      <c r="K1625" s="534"/>
      <c r="L1625" s="534"/>
      <c r="M1625" s="534"/>
      <c r="N1625" s="534"/>
      <c r="O1625" s="534"/>
      <c r="P1625" s="535"/>
      <c r="Q1625" s="534"/>
    </row>
    <row r="1626" spans="3:17" s="849" customFormat="1" ht="15">
      <c r="C1626" s="712"/>
      <c r="D1626" s="713"/>
      <c r="E1626" s="532"/>
      <c r="F1626" s="532"/>
      <c r="G1626" s="533"/>
      <c r="H1626" s="534"/>
      <c r="I1626" s="534"/>
      <c r="J1626" s="535"/>
      <c r="K1626" s="534"/>
      <c r="L1626" s="534"/>
      <c r="M1626" s="534"/>
      <c r="N1626" s="534"/>
      <c r="O1626" s="534"/>
      <c r="P1626" s="535"/>
      <c r="Q1626" s="534"/>
    </row>
    <row r="1627" spans="3:17" s="849" customFormat="1" ht="15">
      <c r="C1627" s="712"/>
      <c r="D1627" s="713"/>
      <c r="E1627" s="532"/>
      <c r="F1627" s="532"/>
      <c r="G1627" s="533"/>
      <c r="H1627" s="534"/>
      <c r="I1627" s="534"/>
      <c r="J1627" s="535"/>
      <c r="K1627" s="534"/>
      <c r="L1627" s="534"/>
      <c r="M1627" s="534"/>
      <c r="N1627" s="534"/>
      <c r="O1627" s="534"/>
      <c r="P1627" s="535"/>
      <c r="Q1627" s="534"/>
    </row>
    <row r="1628" spans="3:17" s="849" customFormat="1" ht="15">
      <c r="C1628" s="712"/>
      <c r="D1628" s="713"/>
      <c r="E1628" s="532"/>
      <c r="F1628" s="532"/>
      <c r="G1628" s="533"/>
      <c r="H1628" s="534"/>
      <c r="I1628" s="534"/>
      <c r="J1628" s="535"/>
      <c r="K1628" s="534"/>
      <c r="L1628" s="534"/>
      <c r="M1628" s="534"/>
      <c r="N1628" s="534"/>
      <c r="O1628" s="534"/>
      <c r="P1628" s="535"/>
      <c r="Q1628" s="534"/>
    </row>
    <row r="1629" spans="3:17" s="849" customFormat="1" ht="15">
      <c r="C1629" s="712"/>
      <c r="D1629" s="713"/>
      <c r="E1629" s="532"/>
      <c r="F1629" s="532"/>
      <c r="G1629" s="533"/>
      <c r="H1629" s="534"/>
      <c r="I1629" s="534"/>
      <c r="J1629" s="535"/>
      <c r="K1629" s="534"/>
      <c r="L1629" s="534"/>
      <c r="M1629" s="534"/>
      <c r="N1629" s="534"/>
      <c r="O1629" s="534"/>
      <c r="P1629" s="535"/>
      <c r="Q1629" s="534"/>
    </row>
    <row r="1630" spans="3:17" s="849" customFormat="1" ht="15">
      <c r="C1630" s="712"/>
      <c r="D1630" s="713"/>
      <c r="E1630" s="532"/>
      <c r="F1630" s="532"/>
      <c r="G1630" s="533"/>
      <c r="H1630" s="534"/>
      <c r="I1630" s="534"/>
      <c r="J1630" s="535"/>
      <c r="K1630" s="534"/>
      <c r="L1630" s="534"/>
      <c r="M1630" s="534"/>
      <c r="N1630" s="534"/>
      <c r="O1630" s="534"/>
      <c r="P1630" s="535"/>
      <c r="Q1630" s="534"/>
    </row>
    <row r="1631" spans="3:17" s="849" customFormat="1" ht="15">
      <c r="C1631" s="712"/>
      <c r="D1631" s="713"/>
      <c r="E1631" s="532"/>
      <c r="F1631" s="532"/>
      <c r="G1631" s="533"/>
      <c r="H1631" s="534"/>
      <c r="I1631" s="534"/>
      <c r="J1631" s="535"/>
      <c r="K1631" s="534"/>
      <c r="L1631" s="534"/>
      <c r="M1631" s="534"/>
      <c r="N1631" s="534"/>
      <c r="O1631" s="534"/>
      <c r="P1631" s="535"/>
      <c r="Q1631" s="534"/>
    </row>
    <row r="1632" spans="3:17" s="849" customFormat="1" ht="15">
      <c r="C1632" s="712"/>
      <c r="D1632" s="713"/>
      <c r="E1632" s="532"/>
      <c r="F1632" s="532"/>
      <c r="G1632" s="533"/>
      <c r="H1632" s="534"/>
      <c r="I1632" s="534"/>
      <c r="J1632" s="535"/>
      <c r="K1632" s="534"/>
      <c r="L1632" s="534"/>
      <c r="M1632" s="534"/>
      <c r="N1632" s="534"/>
      <c r="O1632" s="534"/>
      <c r="P1632" s="535"/>
      <c r="Q1632" s="534"/>
    </row>
    <row r="1633" spans="3:17" s="849" customFormat="1" ht="15">
      <c r="C1633" s="712"/>
      <c r="D1633" s="713"/>
      <c r="E1633" s="532"/>
      <c r="F1633" s="532"/>
      <c r="G1633" s="533"/>
      <c r="H1633" s="534"/>
      <c r="I1633" s="534"/>
      <c r="J1633" s="535"/>
      <c r="K1633" s="534"/>
      <c r="L1633" s="534"/>
      <c r="M1633" s="534"/>
      <c r="N1633" s="534"/>
      <c r="O1633" s="534"/>
      <c r="P1633" s="535"/>
      <c r="Q1633" s="534"/>
    </row>
    <row r="1634" spans="3:17" s="849" customFormat="1" ht="15">
      <c r="C1634" s="712"/>
      <c r="D1634" s="713"/>
      <c r="E1634" s="532"/>
      <c r="F1634" s="532"/>
      <c r="G1634" s="533"/>
      <c r="H1634" s="534"/>
      <c r="I1634" s="534"/>
      <c r="J1634" s="535"/>
      <c r="K1634" s="534"/>
      <c r="L1634" s="534"/>
      <c r="M1634" s="534"/>
      <c r="N1634" s="534"/>
      <c r="O1634" s="534"/>
      <c r="P1634" s="535"/>
      <c r="Q1634" s="534"/>
    </row>
    <row r="1635" spans="3:17" s="849" customFormat="1" ht="15">
      <c r="C1635" s="712"/>
      <c r="D1635" s="713"/>
      <c r="E1635" s="532"/>
      <c r="F1635" s="532"/>
      <c r="G1635" s="533"/>
      <c r="H1635" s="534"/>
      <c r="I1635" s="534"/>
      <c r="J1635" s="535"/>
      <c r="K1635" s="534"/>
      <c r="L1635" s="534"/>
      <c r="M1635" s="534"/>
      <c r="N1635" s="534"/>
      <c r="O1635" s="534"/>
      <c r="P1635" s="535"/>
      <c r="Q1635" s="534"/>
    </row>
    <row r="1636" spans="3:17" s="849" customFormat="1" ht="15">
      <c r="C1636" s="712"/>
      <c r="D1636" s="713"/>
      <c r="E1636" s="532"/>
      <c r="F1636" s="532"/>
      <c r="G1636" s="533"/>
      <c r="H1636" s="534"/>
      <c r="I1636" s="534"/>
      <c r="J1636" s="535"/>
      <c r="K1636" s="534"/>
      <c r="L1636" s="534"/>
      <c r="M1636" s="534"/>
      <c r="N1636" s="534"/>
      <c r="O1636" s="534"/>
      <c r="P1636" s="535"/>
      <c r="Q1636" s="534"/>
    </row>
    <row r="1637" spans="3:17" s="849" customFormat="1" ht="15">
      <c r="C1637" s="712"/>
      <c r="D1637" s="713"/>
      <c r="E1637" s="532"/>
      <c r="F1637" s="532"/>
      <c r="G1637" s="533"/>
      <c r="H1637" s="534"/>
      <c r="I1637" s="534"/>
      <c r="J1637" s="535"/>
      <c r="K1637" s="534"/>
      <c r="L1637" s="534"/>
      <c r="M1637" s="534"/>
      <c r="N1637" s="534"/>
      <c r="O1637" s="534"/>
      <c r="P1637" s="535"/>
      <c r="Q1637" s="534"/>
    </row>
    <row r="1638" spans="3:17" s="849" customFormat="1" ht="15">
      <c r="C1638" s="712"/>
      <c r="D1638" s="713"/>
      <c r="E1638" s="532"/>
      <c r="F1638" s="532"/>
      <c r="G1638" s="533"/>
      <c r="H1638" s="534"/>
      <c r="I1638" s="534"/>
      <c r="J1638" s="535"/>
      <c r="K1638" s="534"/>
      <c r="L1638" s="534"/>
      <c r="M1638" s="534"/>
      <c r="N1638" s="534"/>
      <c r="O1638" s="534"/>
      <c r="P1638" s="535"/>
      <c r="Q1638" s="534"/>
    </row>
    <row r="1639" spans="3:17" s="849" customFormat="1" ht="15">
      <c r="C1639" s="712"/>
      <c r="D1639" s="713"/>
      <c r="E1639" s="532"/>
      <c r="F1639" s="532"/>
      <c r="G1639" s="533"/>
      <c r="H1639" s="534"/>
      <c r="I1639" s="534"/>
      <c r="J1639" s="535"/>
      <c r="K1639" s="534"/>
      <c r="L1639" s="534"/>
      <c r="M1639" s="534"/>
      <c r="N1639" s="534"/>
      <c r="O1639" s="534"/>
      <c r="P1639" s="535"/>
      <c r="Q1639" s="534"/>
    </row>
    <row r="1640" spans="3:17" s="849" customFormat="1" ht="15">
      <c r="C1640" s="712"/>
      <c r="D1640" s="713"/>
      <c r="E1640" s="532"/>
      <c r="F1640" s="532"/>
      <c r="G1640" s="533"/>
      <c r="H1640" s="534"/>
      <c r="I1640" s="534"/>
      <c r="J1640" s="535"/>
      <c r="K1640" s="534"/>
      <c r="L1640" s="534"/>
      <c r="M1640" s="534"/>
      <c r="N1640" s="534"/>
      <c r="O1640" s="534"/>
      <c r="P1640" s="535"/>
      <c r="Q1640" s="534"/>
    </row>
    <row r="1641" spans="3:17" s="849" customFormat="1" ht="15">
      <c r="C1641" s="712"/>
      <c r="D1641" s="713"/>
      <c r="E1641" s="532"/>
      <c r="F1641" s="532"/>
      <c r="G1641" s="533"/>
      <c r="H1641" s="534"/>
      <c r="I1641" s="534"/>
      <c r="J1641" s="535"/>
      <c r="K1641" s="534"/>
      <c r="L1641" s="534"/>
      <c r="M1641" s="534"/>
      <c r="N1641" s="534"/>
      <c r="O1641" s="534"/>
      <c r="P1641" s="535"/>
      <c r="Q1641" s="534"/>
    </row>
    <row r="1642" spans="3:17" s="849" customFormat="1" ht="15">
      <c r="C1642" s="712"/>
      <c r="D1642" s="713"/>
      <c r="E1642" s="532"/>
      <c r="F1642" s="532"/>
      <c r="G1642" s="533"/>
      <c r="H1642" s="534"/>
      <c r="I1642" s="534"/>
      <c r="J1642" s="535"/>
      <c r="K1642" s="534"/>
      <c r="L1642" s="534"/>
      <c r="M1642" s="534"/>
      <c r="N1642" s="534"/>
      <c r="O1642" s="534"/>
      <c r="P1642" s="535"/>
      <c r="Q1642" s="534"/>
    </row>
    <row r="1643" spans="3:17" s="849" customFormat="1" ht="15">
      <c r="C1643" s="712"/>
      <c r="D1643" s="713"/>
      <c r="E1643" s="532"/>
      <c r="F1643" s="532"/>
      <c r="G1643" s="533"/>
      <c r="H1643" s="534"/>
      <c r="I1643" s="534"/>
      <c r="J1643" s="535"/>
      <c r="K1643" s="534"/>
      <c r="L1643" s="534"/>
      <c r="M1643" s="534"/>
      <c r="N1643" s="534"/>
      <c r="O1643" s="534"/>
      <c r="P1643" s="535"/>
      <c r="Q1643" s="534"/>
    </row>
    <row r="1644" spans="3:17" s="849" customFormat="1" ht="15">
      <c r="C1644" s="712"/>
      <c r="D1644" s="713"/>
      <c r="E1644" s="532"/>
      <c r="F1644" s="532"/>
      <c r="G1644" s="533"/>
      <c r="H1644" s="534"/>
      <c r="I1644" s="534"/>
      <c r="J1644" s="535"/>
      <c r="K1644" s="534"/>
      <c r="L1644" s="534"/>
      <c r="M1644" s="534"/>
      <c r="N1644" s="534"/>
      <c r="O1644" s="534"/>
      <c r="P1644" s="535"/>
      <c r="Q1644" s="534"/>
    </row>
    <row r="1645" spans="3:17" s="849" customFormat="1" ht="15">
      <c r="C1645" s="712"/>
      <c r="D1645" s="713"/>
      <c r="E1645" s="532"/>
      <c r="F1645" s="532"/>
      <c r="G1645" s="533"/>
      <c r="H1645" s="534"/>
      <c r="I1645" s="534"/>
      <c r="J1645" s="535"/>
      <c r="K1645" s="534"/>
      <c r="L1645" s="534"/>
      <c r="M1645" s="534"/>
      <c r="N1645" s="534"/>
      <c r="O1645" s="534"/>
      <c r="P1645" s="535"/>
      <c r="Q1645" s="534"/>
    </row>
    <row r="1646" spans="3:17" s="849" customFormat="1" ht="15">
      <c r="C1646" s="712"/>
      <c r="D1646" s="713"/>
      <c r="E1646" s="532"/>
      <c r="F1646" s="532"/>
      <c r="G1646" s="533"/>
      <c r="H1646" s="534"/>
      <c r="I1646" s="534"/>
      <c r="J1646" s="535"/>
      <c r="K1646" s="534"/>
      <c r="L1646" s="534"/>
      <c r="M1646" s="534"/>
      <c r="N1646" s="534"/>
      <c r="O1646" s="534"/>
      <c r="P1646" s="535"/>
      <c r="Q1646" s="534"/>
    </row>
    <row r="1647" spans="3:17" s="849" customFormat="1" ht="15">
      <c r="C1647" s="712"/>
      <c r="D1647" s="713"/>
      <c r="E1647" s="532"/>
      <c r="F1647" s="532"/>
      <c r="G1647" s="533"/>
      <c r="H1647" s="534"/>
      <c r="I1647" s="534"/>
      <c r="J1647" s="535"/>
      <c r="K1647" s="534"/>
      <c r="L1647" s="534"/>
      <c r="M1647" s="534"/>
      <c r="N1647" s="534"/>
      <c r="O1647" s="534"/>
      <c r="P1647" s="535"/>
      <c r="Q1647" s="534"/>
    </row>
    <row r="1648" spans="3:17" s="849" customFormat="1" ht="15">
      <c r="C1648" s="712"/>
      <c r="D1648" s="713"/>
      <c r="E1648" s="532"/>
      <c r="F1648" s="532"/>
      <c r="G1648" s="533"/>
      <c r="H1648" s="534"/>
      <c r="I1648" s="534"/>
      <c r="J1648" s="535"/>
      <c r="K1648" s="534"/>
      <c r="L1648" s="534"/>
      <c r="M1648" s="534"/>
      <c r="N1648" s="534"/>
      <c r="O1648" s="534"/>
      <c r="P1648" s="535"/>
      <c r="Q1648" s="534"/>
    </row>
    <row r="1649" spans="3:17" s="849" customFormat="1" ht="15">
      <c r="C1649" s="712"/>
      <c r="D1649" s="713"/>
      <c r="E1649" s="532"/>
      <c r="F1649" s="532"/>
      <c r="G1649" s="533"/>
      <c r="H1649" s="534"/>
      <c r="I1649" s="534"/>
      <c r="J1649" s="535"/>
      <c r="K1649" s="534"/>
      <c r="L1649" s="534"/>
      <c r="M1649" s="534"/>
      <c r="N1649" s="534"/>
      <c r="O1649" s="534"/>
      <c r="P1649" s="535"/>
      <c r="Q1649" s="534"/>
    </row>
    <row r="1650" spans="3:17" s="849" customFormat="1" ht="15">
      <c r="C1650" s="712"/>
      <c r="D1650" s="713"/>
      <c r="E1650" s="532"/>
      <c r="F1650" s="532"/>
      <c r="G1650" s="533"/>
      <c r="H1650" s="534"/>
      <c r="I1650" s="534"/>
      <c r="J1650" s="535"/>
      <c r="K1650" s="534"/>
      <c r="L1650" s="534"/>
      <c r="M1650" s="534"/>
      <c r="N1650" s="534"/>
      <c r="O1650" s="534"/>
      <c r="P1650" s="535"/>
      <c r="Q1650" s="534"/>
    </row>
    <row r="1651" spans="3:17" s="849" customFormat="1" ht="15">
      <c r="C1651" s="712"/>
      <c r="D1651" s="713"/>
      <c r="E1651" s="532"/>
      <c r="F1651" s="532"/>
      <c r="G1651" s="533"/>
      <c r="H1651" s="534"/>
      <c r="I1651" s="534"/>
      <c r="J1651" s="535"/>
      <c r="K1651" s="534"/>
      <c r="L1651" s="534"/>
      <c r="M1651" s="534"/>
      <c r="N1651" s="534"/>
      <c r="O1651" s="534"/>
      <c r="P1651" s="535"/>
      <c r="Q1651" s="534"/>
    </row>
    <row r="1652" spans="3:17" s="849" customFormat="1" ht="15">
      <c r="C1652" s="712"/>
      <c r="D1652" s="713"/>
      <c r="E1652" s="532"/>
      <c r="F1652" s="532"/>
      <c r="G1652" s="533"/>
      <c r="H1652" s="534"/>
      <c r="I1652" s="534"/>
      <c r="J1652" s="535"/>
      <c r="K1652" s="534"/>
      <c r="L1652" s="534"/>
      <c r="M1652" s="534"/>
      <c r="N1652" s="534"/>
      <c r="O1652" s="534"/>
      <c r="P1652" s="535"/>
      <c r="Q1652" s="534"/>
    </row>
    <row r="1653" spans="3:17" s="849" customFormat="1" ht="15">
      <c r="C1653" s="712"/>
      <c r="D1653" s="713"/>
      <c r="E1653" s="532"/>
      <c r="F1653" s="532"/>
      <c r="G1653" s="533"/>
      <c r="H1653" s="534"/>
      <c r="I1653" s="534"/>
      <c r="J1653" s="535"/>
      <c r="K1653" s="534"/>
      <c r="L1653" s="534"/>
      <c r="M1653" s="534"/>
      <c r="N1653" s="534"/>
      <c r="O1653" s="534"/>
      <c r="P1653" s="535"/>
      <c r="Q1653" s="534"/>
    </row>
    <row r="1654" spans="3:17" s="849" customFormat="1" ht="15">
      <c r="C1654" s="712"/>
      <c r="D1654" s="713"/>
      <c r="E1654" s="532"/>
      <c r="F1654" s="532"/>
      <c r="G1654" s="533"/>
      <c r="H1654" s="534"/>
      <c r="I1654" s="534"/>
      <c r="J1654" s="535"/>
      <c r="K1654" s="534"/>
      <c r="L1654" s="534"/>
      <c r="M1654" s="534"/>
      <c r="N1654" s="534"/>
      <c r="O1654" s="534"/>
      <c r="P1654" s="535"/>
      <c r="Q1654" s="534"/>
    </row>
    <row r="1655" spans="3:17" s="849" customFormat="1" ht="15">
      <c r="C1655" s="712"/>
      <c r="D1655" s="713"/>
      <c r="E1655" s="532"/>
      <c r="F1655" s="532"/>
      <c r="G1655" s="533"/>
      <c r="H1655" s="534"/>
      <c r="I1655" s="534"/>
      <c r="J1655" s="535"/>
      <c r="K1655" s="534"/>
      <c r="L1655" s="534"/>
      <c r="M1655" s="534"/>
      <c r="N1655" s="534"/>
      <c r="O1655" s="534"/>
      <c r="P1655" s="535"/>
      <c r="Q1655" s="534"/>
    </row>
    <row r="1656" spans="3:17" s="849" customFormat="1" ht="15">
      <c r="C1656" s="712"/>
      <c r="D1656" s="713"/>
      <c r="E1656" s="532"/>
      <c r="F1656" s="532"/>
      <c r="G1656" s="533"/>
      <c r="H1656" s="534"/>
      <c r="I1656" s="534"/>
      <c r="J1656" s="535"/>
      <c r="K1656" s="534"/>
      <c r="L1656" s="534"/>
      <c r="M1656" s="534"/>
      <c r="N1656" s="534"/>
      <c r="O1656" s="534"/>
      <c r="P1656" s="535"/>
      <c r="Q1656" s="534"/>
    </row>
    <row r="1657" spans="3:17" s="849" customFormat="1" ht="15">
      <c r="C1657" s="712"/>
      <c r="D1657" s="713"/>
      <c r="E1657" s="532"/>
      <c r="F1657" s="532"/>
      <c r="G1657" s="533"/>
      <c r="H1657" s="534"/>
      <c r="I1657" s="534"/>
      <c r="J1657" s="535"/>
      <c r="K1657" s="534"/>
      <c r="L1657" s="534"/>
      <c r="M1657" s="534"/>
      <c r="N1657" s="534"/>
      <c r="O1657" s="534"/>
      <c r="P1657" s="535"/>
      <c r="Q1657" s="534"/>
    </row>
    <row r="1658" spans="3:17" s="849" customFormat="1" ht="15">
      <c r="C1658" s="712"/>
      <c r="D1658" s="713"/>
      <c r="E1658" s="532"/>
      <c r="F1658" s="532"/>
      <c r="G1658" s="533"/>
      <c r="H1658" s="534"/>
      <c r="I1658" s="534"/>
      <c r="J1658" s="535"/>
      <c r="K1658" s="534"/>
      <c r="L1658" s="534"/>
      <c r="M1658" s="534"/>
      <c r="N1658" s="534"/>
      <c r="O1658" s="534"/>
      <c r="P1658" s="535"/>
      <c r="Q1658" s="534"/>
    </row>
    <row r="1659" spans="3:17" s="849" customFormat="1" ht="15">
      <c r="C1659" s="712"/>
      <c r="D1659" s="713"/>
      <c r="E1659" s="532"/>
      <c r="F1659" s="532"/>
      <c r="G1659" s="533"/>
      <c r="H1659" s="534"/>
      <c r="I1659" s="534"/>
      <c r="J1659" s="535"/>
      <c r="K1659" s="534"/>
      <c r="L1659" s="534"/>
      <c r="M1659" s="534"/>
      <c r="N1659" s="534"/>
      <c r="O1659" s="534"/>
      <c r="P1659" s="535"/>
      <c r="Q1659" s="534"/>
    </row>
    <row r="1660" spans="3:17" s="849" customFormat="1" ht="15">
      <c r="C1660" s="712"/>
      <c r="D1660" s="713"/>
      <c r="E1660" s="532"/>
      <c r="F1660" s="532"/>
      <c r="G1660" s="533"/>
      <c r="H1660" s="534"/>
      <c r="I1660" s="534"/>
      <c r="J1660" s="535"/>
      <c r="K1660" s="534"/>
      <c r="L1660" s="534"/>
      <c r="M1660" s="534"/>
      <c r="N1660" s="534"/>
      <c r="O1660" s="534"/>
      <c r="P1660" s="535"/>
      <c r="Q1660" s="534"/>
    </row>
    <row r="1661" spans="3:17" s="849" customFormat="1" ht="15">
      <c r="C1661" s="712"/>
      <c r="D1661" s="713"/>
      <c r="E1661" s="532"/>
      <c r="F1661" s="532"/>
      <c r="G1661" s="533"/>
      <c r="H1661" s="534"/>
      <c r="I1661" s="534"/>
      <c r="J1661" s="535"/>
      <c r="K1661" s="534"/>
      <c r="L1661" s="534"/>
      <c r="M1661" s="534"/>
      <c r="N1661" s="534"/>
      <c r="O1661" s="534"/>
      <c r="P1661" s="535"/>
      <c r="Q1661" s="534"/>
    </row>
    <row r="1662" spans="3:17" s="849" customFormat="1" ht="15">
      <c r="C1662" s="712"/>
      <c r="D1662" s="713"/>
      <c r="E1662" s="532"/>
      <c r="F1662" s="532"/>
      <c r="G1662" s="533"/>
      <c r="H1662" s="534"/>
      <c r="I1662" s="534"/>
      <c r="J1662" s="535"/>
      <c r="K1662" s="534"/>
      <c r="L1662" s="534"/>
      <c r="M1662" s="534"/>
      <c r="N1662" s="534"/>
      <c r="O1662" s="534"/>
      <c r="P1662" s="535"/>
      <c r="Q1662" s="534"/>
    </row>
    <row r="1663" spans="3:17" s="849" customFormat="1" ht="15">
      <c r="C1663" s="712"/>
      <c r="D1663" s="713"/>
      <c r="E1663" s="532"/>
      <c r="F1663" s="532"/>
      <c r="G1663" s="533"/>
      <c r="H1663" s="534"/>
      <c r="I1663" s="534"/>
      <c r="J1663" s="535"/>
      <c r="K1663" s="534"/>
      <c r="L1663" s="534"/>
      <c r="M1663" s="534"/>
      <c r="N1663" s="534"/>
      <c r="O1663" s="534"/>
      <c r="P1663" s="535"/>
      <c r="Q1663" s="534"/>
    </row>
    <row r="1664" spans="3:17" s="849" customFormat="1" ht="15">
      <c r="C1664" s="712"/>
      <c r="D1664" s="713"/>
      <c r="E1664" s="532"/>
      <c r="F1664" s="532"/>
      <c r="G1664" s="533"/>
      <c r="H1664" s="534"/>
      <c r="I1664" s="534"/>
      <c r="J1664" s="535"/>
      <c r="K1664" s="534"/>
      <c r="L1664" s="534"/>
      <c r="M1664" s="534"/>
      <c r="N1664" s="534"/>
      <c r="O1664" s="534"/>
      <c r="P1664" s="535"/>
      <c r="Q1664" s="534"/>
    </row>
    <row r="1665" spans="3:17" s="849" customFormat="1" ht="15">
      <c r="C1665" s="712"/>
      <c r="D1665" s="713"/>
      <c r="E1665" s="532"/>
      <c r="F1665" s="532"/>
      <c r="G1665" s="533"/>
      <c r="H1665" s="534"/>
      <c r="I1665" s="534"/>
      <c r="J1665" s="535"/>
      <c r="K1665" s="534"/>
      <c r="L1665" s="534"/>
      <c r="M1665" s="534"/>
      <c r="N1665" s="534"/>
      <c r="O1665" s="534"/>
      <c r="P1665" s="535"/>
      <c r="Q1665" s="534"/>
    </row>
    <row r="1666" spans="3:17" s="849" customFormat="1" ht="15">
      <c r="C1666" s="712"/>
      <c r="D1666" s="713"/>
      <c r="E1666" s="532"/>
      <c r="F1666" s="532"/>
      <c r="G1666" s="533"/>
      <c r="H1666" s="534"/>
      <c r="I1666" s="534"/>
      <c r="J1666" s="535"/>
      <c r="K1666" s="534"/>
      <c r="L1666" s="534"/>
      <c r="M1666" s="534"/>
      <c r="N1666" s="534"/>
      <c r="O1666" s="534"/>
      <c r="P1666" s="535"/>
      <c r="Q1666" s="534"/>
    </row>
    <row r="1667" spans="3:17" s="849" customFormat="1" ht="15">
      <c r="C1667" s="712"/>
      <c r="D1667" s="713"/>
      <c r="E1667" s="532"/>
      <c r="F1667" s="532"/>
      <c r="G1667" s="533"/>
      <c r="H1667" s="534"/>
      <c r="I1667" s="534"/>
      <c r="J1667" s="535"/>
      <c r="K1667" s="534"/>
      <c r="L1667" s="534"/>
      <c r="M1667" s="534"/>
      <c r="N1667" s="534"/>
      <c r="O1667" s="534"/>
      <c r="P1667" s="535"/>
      <c r="Q1667" s="534"/>
    </row>
    <row r="1668" spans="3:17" s="849" customFormat="1" ht="15">
      <c r="C1668" s="712"/>
      <c r="D1668" s="713"/>
      <c r="E1668" s="532"/>
      <c r="F1668" s="532"/>
      <c r="G1668" s="533"/>
      <c r="H1668" s="534"/>
      <c r="I1668" s="534"/>
      <c r="J1668" s="535"/>
      <c r="K1668" s="534"/>
      <c r="L1668" s="534"/>
      <c r="M1668" s="534"/>
      <c r="N1668" s="534"/>
      <c r="O1668" s="534"/>
      <c r="P1668" s="535"/>
      <c r="Q1668" s="534"/>
    </row>
    <row r="1669" spans="3:17" s="849" customFormat="1" ht="15">
      <c r="C1669" s="712"/>
      <c r="D1669" s="713"/>
      <c r="E1669" s="532"/>
      <c r="F1669" s="532"/>
      <c r="G1669" s="533"/>
      <c r="H1669" s="534"/>
      <c r="I1669" s="534"/>
      <c r="J1669" s="535"/>
      <c r="K1669" s="534"/>
      <c r="L1669" s="534"/>
      <c r="M1669" s="534"/>
      <c r="N1669" s="534"/>
      <c r="O1669" s="534"/>
      <c r="P1669" s="535"/>
      <c r="Q1669" s="534"/>
    </row>
    <row r="1670" spans="3:17" s="849" customFormat="1" ht="15">
      <c r="C1670" s="712"/>
      <c r="D1670" s="713"/>
      <c r="E1670" s="532"/>
      <c r="F1670" s="532"/>
      <c r="G1670" s="533"/>
      <c r="H1670" s="534"/>
      <c r="I1670" s="534"/>
      <c r="J1670" s="535"/>
      <c r="K1670" s="534"/>
      <c r="L1670" s="534"/>
      <c r="M1670" s="534"/>
      <c r="N1670" s="534"/>
      <c r="O1670" s="534"/>
      <c r="P1670" s="535"/>
      <c r="Q1670" s="534"/>
    </row>
    <row r="1671" spans="3:17" s="849" customFormat="1" ht="15">
      <c r="C1671" s="712"/>
      <c r="D1671" s="713"/>
      <c r="E1671" s="532"/>
      <c r="F1671" s="532"/>
      <c r="G1671" s="533"/>
      <c r="H1671" s="534"/>
      <c r="I1671" s="534"/>
      <c r="J1671" s="535"/>
      <c r="K1671" s="534"/>
      <c r="L1671" s="534"/>
      <c r="M1671" s="534"/>
      <c r="N1671" s="534"/>
      <c r="O1671" s="534"/>
      <c r="P1671" s="535"/>
      <c r="Q1671" s="534"/>
    </row>
    <row r="1672" spans="3:17" s="849" customFormat="1" ht="15">
      <c r="C1672" s="712"/>
      <c r="D1672" s="713"/>
      <c r="E1672" s="532"/>
      <c r="F1672" s="532"/>
      <c r="G1672" s="533"/>
      <c r="H1672" s="534"/>
      <c r="I1672" s="534"/>
      <c r="J1672" s="535"/>
      <c r="K1672" s="534"/>
      <c r="L1672" s="534"/>
      <c r="M1672" s="534"/>
      <c r="N1672" s="534"/>
      <c r="O1672" s="534"/>
      <c r="P1672" s="535"/>
      <c r="Q1672" s="534"/>
    </row>
    <row r="1673" spans="3:17" s="849" customFormat="1" ht="15">
      <c r="C1673" s="712"/>
      <c r="D1673" s="713"/>
      <c r="E1673" s="532"/>
      <c r="F1673" s="532"/>
      <c r="G1673" s="533"/>
      <c r="H1673" s="534"/>
      <c r="I1673" s="534"/>
      <c r="J1673" s="535"/>
      <c r="K1673" s="534"/>
      <c r="L1673" s="534"/>
      <c r="M1673" s="534"/>
      <c r="N1673" s="534"/>
      <c r="O1673" s="534"/>
      <c r="P1673" s="535"/>
      <c r="Q1673" s="534"/>
    </row>
    <row r="1674" spans="3:17" s="849" customFormat="1" ht="15">
      <c r="C1674" s="712"/>
      <c r="D1674" s="713"/>
      <c r="E1674" s="532"/>
      <c r="F1674" s="532"/>
      <c r="G1674" s="533"/>
      <c r="H1674" s="534"/>
      <c r="I1674" s="534"/>
      <c r="J1674" s="535"/>
      <c r="K1674" s="534"/>
      <c r="L1674" s="534"/>
      <c r="M1674" s="534"/>
      <c r="N1674" s="534"/>
      <c r="O1674" s="534"/>
      <c r="P1674" s="535"/>
      <c r="Q1674" s="534"/>
    </row>
    <row r="1675" spans="3:17" s="849" customFormat="1" ht="15">
      <c r="C1675" s="712"/>
      <c r="D1675" s="713"/>
      <c r="E1675" s="532"/>
      <c r="F1675" s="532"/>
      <c r="G1675" s="533"/>
      <c r="H1675" s="534"/>
      <c r="I1675" s="534"/>
      <c r="J1675" s="535"/>
      <c r="K1675" s="534"/>
      <c r="L1675" s="534"/>
      <c r="M1675" s="534"/>
      <c r="N1675" s="534"/>
      <c r="O1675" s="534"/>
      <c r="P1675" s="535"/>
      <c r="Q1675" s="534"/>
    </row>
    <row r="1676" spans="3:17" s="849" customFormat="1" ht="15">
      <c r="C1676" s="712"/>
      <c r="D1676" s="713"/>
      <c r="E1676" s="532"/>
      <c r="F1676" s="532"/>
      <c r="G1676" s="533"/>
      <c r="H1676" s="534"/>
      <c r="I1676" s="534"/>
      <c r="J1676" s="535"/>
      <c r="K1676" s="534"/>
      <c r="L1676" s="534"/>
      <c r="M1676" s="534"/>
      <c r="N1676" s="534"/>
      <c r="O1676" s="534"/>
      <c r="P1676" s="535"/>
      <c r="Q1676" s="534"/>
    </row>
    <row r="1677" spans="3:17" s="849" customFormat="1" ht="15">
      <c r="C1677" s="712"/>
      <c r="D1677" s="713"/>
      <c r="E1677" s="532"/>
      <c r="F1677" s="532"/>
      <c r="G1677" s="533"/>
      <c r="H1677" s="534"/>
      <c r="I1677" s="534"/>
      <c r="J1677" s="535"/>
      <c r="K1677" s="534"/>
      <c r="L1677" s="534"/>
      <c r="M1677" s="534"/>
      <c r="N1677" s="534"/>
      <c r="O1677" s="534"/>
      <c r="P1677" s="535"/>
      <c r="Q1677" s="534"/>
    </row>
    <row r="1678" spans="3:17" s="849" customFormat="1" ht="15">
      <c r="C1678" s="712"/>
      <c r="D1678" s="713"/>
      <c r="E1678" s="532"/>
      <c r="F1678" s="532"/>
      <c r="G1678" s="533"/>
      <c r="H1678" s="534"/>
      <c r="I1678" s="534"/>
      <c r="J1678" s="535"/>
      <c r="K1678" s="534"/>
      <c r="L1678" s="534"/>
      <c r="M1678" s="534"/>
      <c r="N1678" s="534"/>
      <c r="O1678" s="534"/>
      <c r="P1678" s="535"/>
      <c r="Q1678" s="534"/>
    </row>
    <row r="1679" spans="3:17" s="849" customFormat="1" ht="15">
      <c r="C1679" s="712"/>
      <c r="D1679" s="713"/>
      <c r="E1679" s="532"/>
      <c r="F1679" s="532"/>
      <c r="G1679" s="533"/>
      <c r="H1679" s="534"/>
      <c r="I1679" s="534"/>
      <c r="J1679" s="535"/>
      <c r="K1679" s="534"/>
      <c r="L1679" s="534"/>
      <c r="M1679" s="534"/>
      <c r="N1679" s="534"/>
      <c r="O1679" s="534"/>
      <c r="P1679" s="535"/>
      <c r="Q1679" s="534"/>
    </row>
    <row r="1680" spans="3:17" s="849" customFormat="1" ht="15">
      <c r="C1680" s="712"/>
      <c r="D1680" s="713"/>
      <c r="E1680" s="532"/>
      <c r="F1680" s="532"/>
      <c r="G1680" s="533"/>
      <c r="H1680" s="534"/>
      <c r="I1680" s="534"/>
      <c r="J1680" s="535"/>
      <c r="K1680" s="534"/>
      <c r="L1680" s="534"/>
      <c r="M1680" s="534"/>
      <c r="N1680" s="534"/>
      <c r="O1680" s="534"/>
      <c r="P1680" s="535"/>
      <c r="Q1680" s="534"/>
    </row>
    <row r="1681" spans="3:17" s="849" customFormat="1" ht="15">
      <c r="C1681" s="712"/>
      <c r="D1681" s="713"/>
      <c r="E1681" s="532"/>
      <c r="F1681" s="532"/>
      <c r="G1681" s="533"/>
      <c r="H1681" s="534"/>
      <c r="I1681" s="534"/>
      <c r="J1681" s="535"/>
      <c r="K1681" s="534"/>
      <c r="L1681" s="534"/>
      <c r="M1681" s="534"/>
      <c r="N1681" s="534"/>
      <c r="O1681" s="534"/>
      <c r="P1681" s="535"/>
      <c r="Q1681" s="534"/>
    </row>
    <row r="1682" spans="3:17" s="849" customFormat="1" ht="15">
      <c r="C1682" s="712"/>
      <c r="D1682" s="713"/>
      <c r="E1682" s="532"/>
      <c r="F1682" s="532"/>
      <c r="G1682" s="533"/>
      <c r="H1682" s="534"/>
      <c r="I1682" s="534"/>
      <c r="J1682" s="535"/>
      <c r="K1682" s="534"/>
      <c r="L1682" s="534"/>
      <c r="M1682" s="534"/>
      <c r="N1682" s="534"/>
      <c r="O1682" s="534"/>
      <c r="P1682" s="535"/>
      <c r="Q1682" s="534"/>
    </row>
    <row r="1683" spans="3:17" s="849" customFormat="1" ht="15">
      <c r="C1683" s="712"/>
      <c r="D1683" s="713"/>
      <c r="E1683" s="532"/>
      <c r="F1683" s="532"/>
      <c r="G1683" s="533"/>
      <c r="H1683" s="534"/>
      <c r="I1683" s="534"/>
      <c r="J1683" s="535"/>
      <c r="K1683" s="534"/>
      <c r="L1683" s="534"/>
      <c r="M1683" s="534"/>
      <c r="N1683" s="534"/>
      <c r="O1683" s="534"/>
      <c r="P1683" s="535"/>
      <c r="Q1683" s="534"/>
    </row>
    <row r="1684" spans="3:17" s="849" customFormat="1" ht="15">
      <c r="C1684" s="712"/>
      <c r="D1684" s="713"/>
      <c r="E1684" s="532"/>
      <c r="F1684" s="532"/>
      <c r="G1684" s="533"/>
      <c r="H1684" s="534"/>
      <c r="I1684" s="534"/>
      <c r="J1684" s="535"/>
      <c r="K1684" s="534"/>
      <c r="L1684" s="534"/>
      <c r="M1684" s="534"/>
      <c r="N1684" s="534"/>
      <c r="O1684" s="534"/>
      <c r="P1684" s="535"/>
      <c r="Q1684" s="534"/>
    </row>
    <row r="1685" spans="3:17" s="849" customFormat="1" ht="15">
      <c r="C1685" s="712"/>
      <c r="D1685" s="713"/>
      <c r="E1685" s="532"/>
      <c r="F1685" s="532"/>
      <c r="G1685" s="533"/>
      <c r="H1685" s="534"/>
      <c r="I1685" s="534"/>
      <c r="J1685" s="535"/>
      <c r="K1685" s="534"/>
      <c r="L1685" s="534"/>
      <c r="M1685" s="534"/>
      <c r="N1685" s="534"/>
      <c r="O1685" s="534"/>
      <c r="P1685" s="535"/>
      <c r="Q1685" s="534"/>
    </row>
    <row r="1686" spans="3:17" s="849" customFormat="1" ht="15">
      <c r="C1686" s="712"/>
      <c r="D1686" s="713"/>
      <c r="E1686" s="532"/>
      <c r="F1686" s="532"/>
      <c r="G1686" s="533"/>
      <c r="H1686" s="534"/>
      <c r="I1686" s="534"/>
      <c r="J1686" s="535"/>
      <c r="K1686" s="534"/>
      <c r="L1686" s="534"/>
      <c r="M1686" s="534"/>
      <c r="N1686" s="534"/>
      <c r="O1686" s="534"/>
      <c r="P1686" s="535"/>
      <c r="Q1686" s="534"/>
    </row>
    <row r="1687" spans="3:17" s="849" customFormat="1" ht="15">
      <c r="C1687" s="712"/>
      <c r="D1687" s="713"/>
      <c r="E1687" s="532"/>
      <c r="F1687" s="532"/>
      <c r="G1687" s="533"/>
      <c r="H1687" s="534"/>
      <c r="I1687" s="534"/>
      <c r="J1687" s="535"/>
      <c r="K1687" s="534"/>
      <c r="L1687" s="534"/>
      <c r="M1687" s="534"/>
      <c r="N1687" s="534"/>
      <c r="O1687" s="534"/>
      <c r="P1687" s="535"/>
      <c r="Q1687" s="534"/>
    </row>
    <row r="1688" spans="3:17" s="849" customFormat="1" ht="15">
      <c r="C1688" s="712"/>
      <c r="D1688" s="713"/>
      <c r="E1688" s="532"/>
      <c r="F1688" s="532"/>
      <c r="G1688" s="533"/>
      <c r="H1688" s="534"/>
      <c r="I1688" s="534"/>
      <c r="J1688" s="535"/>
      <c r="K1688" s="534"/>
      <c r="L1688" s="534"/>
      <c r="M1688" s="534"/>
      <c r="N1688" s="534"/>
      <c r="O1688" s="534"/>
      <c r="P1688" s="535"/>
      <c r="Q1688" s="534"/>
    </row>
    <row r="1689" spans="3:17" s="849" customFormat="1" ht="15">
      <c r="C1689" s="712"/>
      <c r="D1689" s="713"/>
      <c r="E1689" s="532"/>
      <c r="F1689" s="532"/>
      <c r="G1689" s="533"/>
      <c r="H1689" s="534"/>
      <c r="I1689" s="534"/>
      <c r="J1689" s="535"/>
      <c r="K1689" s="534"/>
      <c r="L1689" s="534"/>
      <c r="M1689" s="534"/>
      <c r="N1689" s="534"/>
      <c r="O1689" s="534"/>
      <c r="P1689" s="535"/>
      <c r="Q1689" s="534"/>
    </row>
    <row r="1690" spans="3:17" s="849" customFormat="1" ht="15">
      <c r="C1690" s="712"/>
      <c r="D1690" s="713"/>
      <c r="E1690" s="532"/>
      <c r="F1690" s="532"/>
      <c r="G1690" s="533"/>
      <c r="H1690" s="534"/>
      <c r="I1690" s="534"/>
      <c r="J1690" s="535"/>
      <c r="K1690" s="534"/>
      <c r="L1690" s="534"/>
      <c r="M1690" s="534"/>
      <c r="N1690" s="534"/>
      <c r="O1690" s="534"/>
      <c r="P1690" s="535"/>
      <c r="Q1690" s="534"/>
    </row>
    <row r="1691" spans="3:17" s="849" customFormat="1" ht="15">
      <c r="C1691" s="712"/>
      <c r="D1691" s="713"/>
      <c r="E1691" s="532"/>
      <c r="F1691" s="532"/>
      <c r="G1691" s="533"/>
      <c r="H1691" s="534"/>
      <c r="I1691" s="534"/>
      <c r="J1691" s="535"/>
      <c r="K1691" s="534"/>
      <c r="L1691" s="534"/>
      <c r="M1691" s="534"/>
      <c r="N1691" s="534"/>
      <c r="O1691" s="534"/>
      <c r="P1691" s="535"/>
      <c r="Q1691" s="534"/>
    </row>
    <row r="1692" spans="3:17" s="849" customFormat="1" ht="15">
      <c r="C1692" s="712"/>
      <c r="D1692" s="713"/>
      <c r="E1692" s="532"/>
      <c r="F1692" s="532"/>
      <c r="G1692" s="533"/>
      <c r="H1692" s="534"/>
      <c r="I1692" s="534"/>
      <c r="J1692" s="535"/>
      <c r="K1692" s="534"/>
      <c r="L1692" s="534"/>
      <c r="M1692" s="534"/>
      <c r="N1692" s="534"/>
      <c r="O1692" s="534"/>
      <c r="P1692" s="535"/>
      <c r="Q1692" s="534"/>
    </row>
    <row r="1693" spans="3:17" s="849" customFormat="1" ht="15">
      <c r="C1693" s="712"/>
      <c r="D1693" s="713"/>
      <c r="E1693" s="532"/>
      <c r="F1693" s="532"/>
      <c r="G1693" s="533"/>
      <c r="H1693" s="534"/>
      <c r="I1693" s="534"/>
      <c r="J1693" s="535"/>
      <c r="K1693" s="534"/>
      <c r="L1693" s="534"/>
      <c r="M1693" s="534"/>
      <c r="N1693" s="534"/>
      <c r="O1693" s="534"/>
      <c r="P1693" s="535"/>
      <c r="Q1693" s="534"/>
    </row>
    <row r="1694" spans="3:17" s="849" customFormat="1" ht="15">
      <c r="C1694" s="712"/>
      <c r="D1694" s="713"/>
      <c r="E1694" s="532"/>
      <c r="F1694" s="532"/>
      <c r="G1694" s="533"/>
      <c r="H1694" s="534"/>
      <c r="I1694" s="534"/>
      <c r="J1694" s="535"/>
      <c r="K1694" s="534"/>
      <c r="L1694" s="534"/>
      <c r="M1694" s="534"/>
      <c r="N1694" s="534"/>
      <c r="O1694" s="534"/>
      <c r="P1694" s="535"/>
      <c r="Q1694" s="534"/>
    </row>
    <row r="1695" spans="3:17" s="849" customFormat="1" ht="15">
      <c r="C1695" s="712"/>
      <c r="D1695" s="713"/>
      <c r="E1695" s="532"/>
      <c r="F1695" s="532"/>
      <c r="G1695" s="533"/>
      <c r="H1695" s="534"/>
      <c r="I1695" s="534"/>
      <c r="J1695" s="535"/>
      <c r="K1695" s="534"/>
      <c r="L1695" s="534"/>
      <c r="M1695" s="534"/>
      <c r="N1695" s="534"/>
      <c r="O1695" s="534"/>
      <c r="P1695" s="535"/>
      <c r="Q1695" s="534"/>
    </row>
    <row r="1696" spans="3:17" s="849" customFormat="1" ht="15">
      <c r="C1696" s="712"/>
      <c r="D1696" s="713"/>
      <c r="E1696" s="532"/>
      <c r="F1696" s="532"/>
      <c r="G1696" s="533"/>
      <c r="H1696" s="534"/>
      <c r="I1696" s="534"/>
      <c r="J1696" s="535"/>
      <c r="K1696" s="534"/>
      <c r="L1696" s="534"/>
      <c r="M1696" s="534"/>
      <c r="N1696" s="534"/>
      <c r="O1696" s="534"/>
      <c r="P1696" s="535"/>
      <c r="Q1696" s="534"/>
    </row>
    <row r="1697" spans="3:17" s="849" customFormat="1" ht="15">
      <c r="C1697" s="712"/>
      <c r="D1697" s="713"/>
      <c r="E1697" s="532"/>
      <c r="F1697" s="532"/>
      <c r="G1697" s="533"/>
      <c r="H1697" s="534"/>
      <c r="I1697" s="534"/>
      <c r="J1697" s="535"/>
      <c r="K1697" s="534"/>
      <c r="L1697" s="534"/>
      <c r="M1697" s="534"/>
      <c r="N1697" s="534"/>
      <c r="O1697" s="534"/>
      <c r="P1697" s="535"/>
      <c r="Q1697" s="534"/>
    </row>
    <row r="1698" spans="3:17" s="849" customFormat="1" ht="15">
      <c r="C1698" s="712"/>
      <c r="D1698" s="713"/>
      <c r="E1698" s="532"/>
      <c r="F1698" s="532"/>
      <c r="G1698" s="533"/>
      <c r="H1698" s="534"/>
      <c r="I1698" s="534"/>
      <c r="J1698" s="535"/>
      <c r="K1698" s="534"/>
      <c r="L1698" s="534"/>
      <c r="M1698" s="534"/>
      <c r="N1698" s="534"/>
      <c r="O1698" s="534"/>
      <c r="P1698" s="535"/>
      <c r="Q1698" s="534"/>
    </row>
    <row r="1699" spans="3:17" s="849" customFormat="1" ht="15">
      <c r="C1699" s="712"/>
      <c r="D1699" s="713"/>
      <c r="E1699" s="532"/>
      <c r="F1699" s="532"/>
      <c r="G1699" s="533"/>
      <c r="H1699" s="534"/>
      <c r="I1699" s="534"/>
      <c r="J1699" s="535"/>
      <c r="K1699" s="534"/>
      <c r="L1699" s="534"/>
      <c r="M1699" s="534"/>
      <c r="N1699" s="534"/>
      <c r="O1699" s="534"/>
      <c r="P1699" s="535"/>
      <c r="Q1699" s="534"/>
    </row>
    <row r="1700" spans="3:17" s="849" customFormat="1" ht="15">
      <c r="C1700" s="712"/>
      <c r="D1700" s="713"/>
      <c r="E1700" s="532"/>
      <c r="F1700" s="532"/>
      <c r="G1700" s="533"/>
      <c r="H1700" s="534"/>
      <c r="I1700" s="534"/>
      <c r="J1700" s="535"/>
      <c r="K1700" s="534"/>
      <c r="L1700" s="534"/>
      <c r="M1700" s="534"/>
      <c r="N1700" s="534"/>
      <c r="O1700" s="534"/>
      <c r="P1700" s="535"/>
      <c r="Q1700" s="534"/>
    </row>
    <row r="1701" spans="3:17" s="849" customFormat="1" ht="15">
      <c r="C1701" s="712"/>
      <c r="D1701" s="713"/>
      <c r="E1701" s="532"/>
      <c r="F1701" s="532"/>
      <c r="G1701" s="533"/>
      <c r="H1701" s="534"/>
      <c r="I1701" s="534"/>
      <c r="J1701" s="535"/>
      <c r="K1701" s="534"/>
      <c r="L1701" s="534"/>
      <c r="M1701" s="534"/>
      <c r="N1701" s="534"/>
      <c r="O1701" s="534"/>
      <c r="P1701" s="535"/>
      <c r="Q1701" s="534"/>
    </row>
    <row r="1702" spans="3:17" s="849" customFormat="1" ht="15">
      <c r="C1702" s="712"/>
      <c r="D1702" s="713"/>
      <c r="E1702" s="532"/>
      <c r="F1702" s="532"/>
      <c r="G1702" s="533"/>
      <c r="H1702" s="534"/>
      <c r="I1702" s="534"/>
      <c r="J1702" s="535"/>
      <c r="K1702" s="534"/>
      <c r="L1702" s="534"/>
      <c r="M1702" s="534"/>
      <c r="N1702" s="534"/>
      <c r="O1702" s="534"/>
      <c r="P1702" s="535"/>
      <c r="Q1702" s="534"/>
    </row>
    <row r="1703" spans="3:17" s="849" customFormat="1" ht="15">
      <c r="C1703" s="712"/>
      <c r="D1703" s="713"/>
      <c r="E1703" s="532"/>
      <c r="F1703" s="532"/>
      <c r="G1703" s="533"/>
      <c r="H1703" s="534"/>
      <c r="I1703" s="534"/>
      <c r="J1703" s="535"/>
      <c r="K1703" s="534"/>
      <c r="L1703" s="534"/>
      <c r="M1703" s="534"/>
      <c r="N1703" s="534"/>
      <c r="O1703" s="534"/>
      <c r="P1703" s="535"/>
      <c r="Q1703" s="534"/>
    </row>
    <row r="1704" spans="3:17" s="849" customFormat="1" ht="15">
      <c r="C1704" s="712"/>
      <c r="D1704" s="713"/>
      <c r="E1704" s="532"/>
      <c r="F1704" s="532"/>
      <c r="G1704" s="533"/>
      <c r="H1704" s="534"/>
      <c r="I1704" s="534"/>
      <c r="J1704" s="535"/>
      <c r="K1704" s="534"/>
      <c r="L1704" s="534"/>
      <c r="M1704" s="534"/>
      <c r="N1704" s="534"/>
      <c r="O1704" s="534"/>
      <c r="P1704" s="535"/>
      <c r="Q1704" s="534"/>
    </row>
    <row r="1705" spans="3:17" s="849" customFormat="1" ht="15">
      <c r="C1705" s="712"/>
      <c r="D1705" s="713"/>
      <c r="E1705" s="532"/>
      <c r="F1705" s="532"/>
      <c r="G1705" s="533"/>
      <c r="H1705" s="534"/>
      <c r="I1705" s="534"/>
      <c r="J1705" s="535"/>
      <c r="K1705" s="534"/>
      <c r="L1705" s="534"/>
      <c r="M1705" s="534"/>
      <c r="N1705" s="534"/>
      <c r="O1705" s="534"/>
      <c r="P1705" s="535"/>
      <c r="Q1705" s="534"/>
    </row>
    <row r="1706" spans="3:17" s="849" customFormat="1" ht="15">
      <c r="C1706" s="712"/>
      <c r="D1706" s="713"/>
      <c r="E1706" s="532"/>
      <c r="F1706" s="532"/>
      <c r="G1706" s="533"/>
      <c r="H1706" s="534"/>
      <c r="I1706" s="534"/>
      <c r="J1706" s="535"/>
      <c r="K1706" s="534"/>
      <c r="L1706" s="534"/>
      <c r="M1706" s="534"/>
      <c r="N1706" s="534"/>
      <c r="O1706" s="534"/>
      <c r="P1706" s="535"/>
      <c r="Q1706" s="534"/>
    </row>
    <row r="1707" spans="3:17" s="849" customFormat="1" ht="15">
      <c r="C1707" s="712"/>
      <c r="D1707" s="713"/>
      <c r="E1707" s="532"/>
      <c r="F1707" s="532"/>
      <c r="G1707" s="533"/>
      <c r="H1707" s="534"/>
      <c r="I1707" s="534"/>
      <c r="J1707" s="535"/>
      <c r="K1707" s="534"/>
      <c r="L1707" s="534"/>
      <c r="M1707" s="534"/>
      <c r="N1707" s="534"/>
      <c r="O1707" s="534"/>
      <c r="P1707" s="535"/>
      <c r="Q1707" s="534"/>
    </row>
    <row r="1708" spans="3:17" s="849" customFormat="1" ht="15">
      <c r="C1708" s="712"/>
      <c r="D1708" s="713"/>
      <c r="E1708" s="532"/>
      <c r="F1708" s="532"/>
      <c r="G1708" s="533"/>
      <c r="H1708" s="534"/>
      <c r="I1708" s="534"/>
      <c r="J1708" s="535"/>
      <c r="K1708" s="534"/>
      <c r="L1708" s="534"/>
      <c r="M1708" s="534"/>
      <c r="N1708" s="534"/>
      <c r="O1708" s="534"/>
      <c r="P1708" s="535"/>
      <c r="Q1708" s="534"/>
    </row>
    <row r="1709" spans="3:17" s="849" customFormat="1" ht="15">
      <c r="C1709" s="712"/>
      <c r="D1709" s="713"/>
      <c r="E1709" s="532"/>
      <c r="F1709" s="532"/>
      <c r="G1709" s="533"/>
      <c r="H1709" s="534"/>
      <c r="I1709" s="534"/>
      <c r="J1709" s="535"/>
      <c r="K1709" s="534"/>
      <c r="L1709" s="534"/>
      <c r="M1709" s="534"/>
      <c r="N1709" s="534"/>
      <c r="O1709" s="534"/>
      <c r="P1709" s="535"/>
      <c r="Q1709" s="534"/>
    </row>
    <row r="1710" spans="3:17" s="849" customFormat="1" ht="15">
      <c r="C1710" s="712"/>
      <c r="D1710" s="713"/>
      <c r="E1710" s="532"/>
      <c r="F1710" s="532"/>
      <c r="G1710" s="533"/>
      <c r="H1710" s="534"/>
      <c r="I1710" s="534"/>
      <c r="J1710" s="535"/>
      <c r="K1710" s="534"/>
      <c r="L1710" s="534"/>
      <c r="M1710" s="534"/>
      <c r="N1710" s="534"/>
      <c r="O1710" s="534"/>
      <c r="P1710" s="535"/>
      <c r="Q1710" s="534"/>
    </row>
    <row r="1711" spans="3:17" s="849" customFormat="1" ht="15">
      <c r="C1711" s="712"/>
      <c r="D1711" s="713"/>
      <c r="E1711" s="532"/>
      <c r="F1711" s="532"/>
      <c r="G1711" s="533"/>
      <c r="H1711" s="534"/>
      <c r="I1711" s="534"/>
      <c r="J1711" s="535"/>
      <c r="K1711" s="534"/>
      <c r="L1711" s="534"/>
      <c r="M1711" s="534"/>
      <c r="N1711" s="534"/>
      <c r="O1711" s="534"/>
      <c r="P1711" s="535"/>
      <c r="Q1711" s="534"/>
    </row>
    <row r="1712" spans="3:17" s="849" customFormat="1" ht="15">
      <c r="C1712" s="712"/>
      <c r="D1712" s="713"/>
      <c r="E1712" s="532"/>
      <c r="F1712" s="532"/>
      <c r="G1712" s="533"/>
      <c r="H1712" s="534"/>
      <c r="I1712" s="534"/>
      <c r="J1712" s="535"/>
      <c r="K1712" s="534"/>
      <c r="L1712" s="534"/>
      <c r="M1712" s="534"/>
      <c r="N1712" s="534"/>
      <c r="O1712" s="534"/>
      <c r="P1712" s="535"/>
      <c r="Q1712" s="534"/>
    </row>
    <row r="1713" spans="3:17" s="849" customFormat="1" ht="15">
      <c r="C1713" s="712"/>
      <c r="D1713" s="713"/>
      <c r="E1713" s="532"/>
      <c r="F1713" s="532"/>
      <c r="G1713" s="533"/>
      <c r="H1713" s="534"/>
      <c r="I1713" s="534"/>
      <c r="J1713" s="535"/>
      <c r="K1713" s="534"/>
      <c r="L1713" s="534"/>
      <c r="M1713" s="534"/>
      <c r="N1713" s="534"/>
      <c r="O1713" s="534"/>
      <c r="P1713" s="535"/>
      <c r="Q1713" s="534"/>
    </row>
    <row r="1714" spans="3:17" s="849" customFormat="1" ht="15">
      <c r="C1714" s="712"/>
      <c r="D1714" s="713"/>
      <c r="E1714" s="532"/>
      <c r="F1714" s="532"/>
      <c r="G1714" s="533"/>
      <c r="H1714" s="534"/>
      <c r="I1714" s="534"/>
      <c r="J1714" s="535"/>
      <c r="K1714" s="534"/>
      <c r="L1714" s="534"/>
      <c r="M1714" s="534"/>
      <c r="N1714" s="534"/>
      <c r="O1714" s="534"/>
      <c r="P1714" s="535"/>
      <c r="Q1714" s="534"/>
    </row>
    <row r="1715" spans="3:17" s="849" customFormat="1" ht="15">
      <c r="C1715" s="712"/>
      <c r="D1715" s="713"/>
      <c r="E1715" s="532"/>
      <c r="F1715" s="532"/>
      <c r="G1715" s="533"/>
      <c r="H1715" s="534"/>
      <c r="I1715" s="534"/>
      <c r="J1715" s="535"/>
      <c r="K1715" s="534"/>
      <c r="L1715" s="534"/>
      <c r="M1715" s="534"/>
      <c r="N1715" s="534"/>
      <c r="O1715" s="534"/>
      <c r="P1715" s="535"/>
      <c r="Q1715" s="534"/>
    </row>
    <row r="1716" spans="3:17" s="849" customFormat="1" ht="15">
      <c r="C1716" s="712"/>
      <c r="D1716" s="713"/>
      <c r="E1716" s="532"/>
      <c r="F1716" s="532"/>
      <c r="G1716" s="533"/>
      <c r="H1716" s="534"/>
      <c r="I1716" s="534"/>
      <c r="J1716" s="535"/>
      <c r="K1716" s="534"/>
      <c r="L1716" s="534"/>
      <c r="M1716" s="534"/>
      <c r="N1716" s="534"/>
      <c r="O1716" s="534"/>
      <c r="P1716" s="535"/>
      <c r="Q1716" s="534"/>
    </row>
    <row r="1717" spans="3:17" s="849" customFormat="1" ht="15">
      <c r="C1717" s="712"/>
      <c r="D1717" s="713"/>
      <c r="E1717" s="532"/>
      <c r="F1717" s="532"/>
      <c r="G1717" s="533"/>
      <c r="H1717" s="534"/>
      <c r="I1717" s="534"/>
      <c r="J1717" s="535"/>
      <c r="K1717" s="534"/>
      <c r="L1717" s="534"/>
      <c r="M1717" s="534"/>
      <c r="N1717" s="534"/>
      <c r="O1717" s="534"/>
      <c r="P1717" s="535"/>
      <c r="Q1717" s="534"/>
    </row>
    <row r="1718" spans="3:17" s="849" customFormat="1" ht="15">
      <c r="C1718" s="712"/>
      <c r="D1718" s="713"/>
      <c r="E1718" s="532"/>
      <c r="F1718" s="532"/>
      <c r="G1718" s="533"/>
      <c r="H1718" s="534"/>
      <c r="I1718" s="534"/>
      <c r="J1718" s="535"/>
      <c r="K1718" s="534"/>
      <c r="L1718" s="534"/>
      <c r="M1718" s="534"/>
      <c r="N1718" s="534"/>
      <c r="O1718" s="534"/>
      <c r="P1718" s="535"/>
      <c r="Q1718" s="534"/>
    </row>
    <row r="1719" spans="3:17" s="849" customFormat="1" ht="15">
      <c r="C1719" s="712"/>
      <c r="D1719" s="713"/>
      <c r="E1719" s="532"/>
      <c r="F1719" s="532"/>
      <c r="G1719" s="533"/>
      <c r="H1719" s="534"/>
      <c r="I1719" s="534"/>
      <c r="J1719" s="535"/>
      <c r="K1719" s="534"/>
      <c r="L1719" s="534"/>
      <c r="M1719" s="534"/>
      <c r="N1719" s="534"/>
      <c r="O1719" s="534"/>
      <c r="P1719" s="535"/>
      <c r="Q1719" s="534"/>
    </row>
    <row r="1720" spans="3:17" s="849" customFormat="1" ht="15">
      <c r="C1720" s="712"/>
      <c r="D1720" s="713"/>
      <c r="E1720" s="532"/>
      <c r="F1720" s="532"/>
      <c r="G1720" s="533"/>
      <c r="H1720" s="534"/>
      <c r="I1720" s="534"/>
      <c r="J1720" s="535"/>
      <c r="K1720" s="534"/>
      <c r="L1720" s="534"/>
      <c r="M1720" s="534"/>
      <c r="N1720" s="534"/>
      <c r="O1720" s="534"/>
      <c r="P1720" s="535"/>
      <c r="Q1720" s="534"/>
    </row>
    <row r="1721" spans="3:17" s="849" customFormat="1" ht="15">
      <c r="C1721" s="712"/>
      <c r="D1721" s="713"/>
      <c r="E1721" s="532"/>
      <c r="F1721" s="532"/>
      <c r="G1721" s="533"/>
      <c r="H1721" s="534"/>
      <c r="I1721" s="534"/>
      <c r="J1721" s="535"/>
      <c r="K1721" s="534"/>
      <c r="L1721" s="534"/>
      <c r="M1721" s="534"/>
      <c r="N1721" s="534"/>
      <c r="O1721" s="534"/>
      <c r="P1721" s="535"/>
      <c r="Q1721" s="534"/>
    </row>
    <row r="1722" spans="3:17" s="849" customFormat="1" ht="15">
      <c r="C1722" s="712"/>
      <c r="D1722" s="713"/>
      <c r="E1722" s="532"/>
      <c r="F1722" s="532"/>
      <c r="G1722" s="533"/>
      <c r="H1722" s="534"/>
      <c r="I1722" s="534"/>
      <c r="J1722" s="535"/>
      <c r="K1722" s="534"/>
      <c r="L1722" s="534"/>
      <c r="M1722" s="534"/>
      <c r="N1722" s="534"/>
      <c r="O1722" s="534"/>
      <c r="P1722" s="535"/>
      <c r="Q1722" s="534"/>
    </row>
    <row r="1723" spans="3:17" s="849" customFormat="1" ht="15">
      <c r="C1723" s="712"/>
      <c r="D1723" s="713"/>
      <c r="E1723" s="532"/>
      <c r="F1723" s="532"/>
      <c r="G1723" s="533"/>
      <c r="H1723" s="534"/>
      <c r="I1723" s="534"/>
      <c r="J1723" s="535"/>
      <c r="K1723" s="534"/>
      <c r="L1723" s="534"/>
      <c r="M1723" s="534"/>
      <c r="N1723" s="534"/>
      <c r="O1723" s="534"/>
      <c r="P1723" s="535"/>
      <c r="Q1723" s="534"/>
    </row>
    <row r="1724" spans="3:17" s="849" customFormat="1" ht="15">
      <c r="C1724" s="712"/>
      <c r="D1724" s="713"/>
      <c r="E1724" s="532"/>
      <c r="F1724" s="532"/>
      <c r="G1724" s="533"/>
      <c r="H1724" s="534"/>
      <c r="I1724" s="534"/>
      <c r="J1724" s="535"/>
      <c r="K1724" s="534"/>
      <c r="L1724" s="534"/>
      <c r="M1724" s="534"/>
      <c r="N1724" s="534"/>
      <c r="O1724" s="534"/>
      <c r="P1724" s="535"/>
      <c r="Q1724" s="534"/>
    </row>
    <row r="1725" spans="3:17" s="849" customFormat="1" ht="15">
      <c r="C1725" s="712"/>
      <c r="D1725" s="713"/>
      <c r="E1725" s="532"/>
      <c r="F1725" s="532"/>
      <c r="G1725" s="533"/>
      <c r="H1725" s="534"/>
      <c r="I1725" s="534"/>
      <c r="J1725" s="535"/>
      <c r="K1725" s="534"/>
      <c r="L1725" s="534"/>
      <c r="M1725" s="534"/>
      <c r="N1725" s="534"/>
      <c r="O1725" s="534"/>
      <c r="P1725" s="535"/>
      <c r="Q1725" s="534"/>
    </row>
    <row r="1726" spans="3:17" s="849" customFormat="1" ht="15">
      <c r="C1726" s="712"/>
      <c r="D1726" s="713"/>
      <c r="E1726" s="532"/>
      <c r="F1726" s="532"/>
      <c r="G1726" s="533"/>
      <c r="H1726" s="534"/>
      <c r="I1726" s="534"/>
      <c r="J1726" s="535"/>
      <c r="K1726" s="534"/>
      <c r="L1726" s="534"/>
      <c r="M1726" s="534"/>
      <c r="N1726" s="534"/>
      <c r="O1726" s="534"/>
      <c r="P1726" s="535"/>
      <c r="Q1726" s="534"/>
    </row>
    <row r="1727" spans="3:17" s="849" customFormat="1" ht="15">
      <c r="C1727" s="712"/>
      <c r="D1727" s="713"/>
      <c r="E1727" s="532"/>
      <c r="F1727" s="532"/>
      <c r="G1727" s="533"/>
      <c r="H1727" s="534"/>
      <c r="I1727" s="534"/>
      <c r="J1727" s="535"/>
      <c r="K1727" s="534"/>
      <c r="L1727" s="534"/>
      <c r="M1727" s="534"/>
      <c r="N1727" s="534"/>
      <c r="O1727" s="534"/>
      <c r="P1727" s="535"/>
      <c r="Q1727" s="534"/>
    </row>
    <row r="1728" spans="3:17" s="849" customFormat="1" ht="15">
      <c r="C1728" s="712"/>
      <c r="D1728" s="713"/>
      <c r="E1728" s="532"/>
      <c r="F1728" s="532"/>
      <c r="G1728" s="533"/>
      <c r="H1728" s="534"/>
      <c r="I1728" s="534"/>
      <c r="J1728" s="535"/>
      <c r="K1728" s="534"/>
      <c r="L1728" s="534"/>
      <c r="M1728" s="534"/>
      <c r="N1728" s="534"/>
      <c r="O1728" s="534"/>
      <c r="P1728" s="535"/>
      <c r="Q1728" s="534"/>
    </row>
    <row r="1729" spans="3:17" s="849" customFormat="1" ht="15">
      <c r="C1729" s="712"/>
      <c r="D1729" s="713"/>
      <c r="E1729" s="532"/>
      <c r="F1729" s="532"/>
      <c r="G1729" s="533"/>
      <c r="H1729" s="534"/>
      <c r="I1729" s="534"/>
      <c r="J1729" s="535"/>
      <c r="K1729" s="534"/>
      <c r="L1729" s="534"/>
      <c r="M1729" s="534"/>
      <c r="N1729" s="534"/>
      <c r="O1729" s="534"/>
      <c r="P1729" s="535"/>
      <c r="Q1729" s="534"/>
    </row>
    <row r="1730" spans="3:17" s="849" customFormat="1" ht="15">
      <c r="C1730" s="712"/>
      <c r="D1730" s="713"/>
      <c r="E1730" s="532"/>
      <c r="F1730" s="532"/>
      <c r="G1730" s="533"/>
      <c r="H1730" s="534"/>
      <c r="I1730" s="534"/>
      <c r="J1730" s="535"/>
      <c r="K1730" s="534"/>
      <c r="L1730" s="534"/>
      <c r="M1730" s="534"/>
      <c r="N1730" s="534"/>
      <c r="O1730" s="534"/>
      <c r="P1730" s="535"/>
      <c r="Q1730" s="534"/>
    </row>
    <row r="1731" spans="3:17" s="849" customFormat="1" ht="15">
      <c r="C1731" s="712"/>
      <c r="D1731" s="713"/>
      <c r="E1731" s="532"/>
      <c r="F1731" s="532"/>
      <c r="G1731" s="533"/>
      <c r="H1731" s="534"/>
      <c r="I1731" s="534"/>
      <c r="J1731" s="535"/>
      <c r="K1731" s="534"/>
      <c r="L1731" s="534"/>
      <c r="M1731" s="534"/>
      <c r="N1731" s="534"/>
      <c r="O1731" s="534"/>
      <c r="P1731" s="535"/>
      <c r="Q1731" s="534"/>
    </row>
    <row r="1732" spans="3:17" s="849" customFormat="1" ht="15">
      <c r="C1732" s="712"/>
      <c r="D1732" s="713"/>
      <c r="E1732" s="532"/>
      <c r="F1732" s="532"/>
      <c r="G1732" s="533"/>
      <c r="H1732" s="534"/>
      <c r="I1732" s="534"/>
      <c r="J1732" s="535"/>
      <c r="K1732" s="534"/>
      <c r="L1732" s="534"/>
      <c r="M1732" s="534"/>
      <c r="N1732" s="534"/>
      <c r="O1732" s="534"/>
      <c r="P1732" s="535"/>
      <c r="Q1732" s="534"/>
    </row>
    <row r="1733" spans="3:17" s="849" customFormat="1" ht="15">
      <c r="C1733" s="712"/>
      <c r="D1733" s="713"/>
      <c r="E1733" s="532"/>
      <c r="F1733" s="532"/>
      <c r="G1733" s="533"/>
      <c r="H1733" s="534"/>
      <c r="I1733" s="534"/>
      <c r="J1733" s="535"/>
      <c r="K1733" s="534"/>
      <c r="L1733" s="534"/>
      <c r="M1733" s="534"/>
      <c r="N1733" s="534"/>
      <c r="O1733" s="534"/>
      <c r="P1733" s="535"/>
      <c r="Q1733" s="534"/>
    </row>
    <row r="1734" spans="3:17" s="849" customFormat="1" ht="15">
      <c r="C1734" s="712"/>
      <c r="D1734" s="713"/>
      <c r="E1734" s="532"/>
      <c r="F1734" s="532"/>
      <c r="G1734" s="533"/>
      <c r="H1734" s="534"/>
      <c r="I1734" s="534"/>
      <c r="J1734" s="535"/>
      <c r="K1734" s="534"/>
      <c r="L1734" s="534"/>
      <c r="M1734" s="534"/>
      <c r="N1734" s="534"/>
      <c r="O1734" s="534"/>
      <c r="P1734" s="535"/>
      <c r="Q1734" s="534"/>
    </row>
    <row r="1735" spans="3:17" s="849" customFormat="1" ht="15">
      <c r="C1735" s="712"/>
      <c r="D1735" s="713"/>
      <c r="E1735" s="532"/>
      <c r="F1735" s="532"/>
      <c r="G1735" s="533"/>
      <c r="H1735" s="534"/>
      <c r="I1735" s="534"/>
      <c r="J1735" s="535"/>
      <c r="K1735" s="534"/>
      <c r="L1735" s="534"/>
      <c r="M1735" s="534"/>
      <c r="N1735" s="534"/>
      <c r="O1735" s="534"/>
      <c r="P1735" s="535"/>
      <c r="Q1735" s="534"/>
    </row>
    <row r="1736" spans="3:17" s="849" customFormat="1" ht="15">
      <c r="C1736" s="712"/>
      <c r="D1736" s="713"/>
      <c r="E1736" s="532"/>
      <c r="F1736" s="532"/>
      <c r="G1736" s="533"/>
      <c r="H1736" s="534"/>
      <c r="I1736" s="534"/>
      <c r="J1736" s="535"/>
      <c r="K1736" s="534"/>
      <c r="L1736" s="534"/>
      <c r="M1736" s="534"/>
      <c r="N1736" s="534"/>
      <c r="O1736" s="534"/>
      <c r="P1736" s="535"/>
      <c r="Q1736" s="534"/>
    </row>
    <row r="1737" spans="3:17" s="849" customFormat="1" ht="15">
      <c r="C1737" s="712"/>
      <c r="D1737" s="713"/>
      <c r="E1737" s="532"/>
      <c r="F1737" s="532"/>
      <c r="G1737" s="533"/>
      <c r="H1737" s="534"/>
      <c r="I1737" s="534"/>
      <c r="J1737" s="535"/>
      <c r="K1737" s="534"/>
      <c r="L1737" s="534"/>
      <c r="M1737" s="534"/>
      <c r="N1737" s="534"/>
      <c r="O1737" s="534"/>
      <c r="P1737" s="535"/>
      <c r="Q1737" s="534"/>
    </row>
    <row r="1738" spans="3:17" s="849" customFormat="1" ht="15">
      <c r="C1738" s="712"/>
      <c r="D1738" s="713"/>
      <c r="E1738" s="532"/>
      <c r="F1738" s="532"/>
      <c r="G1738" s="533"/>
      <c r="H1738" s="534"/>
      <c r="I1738" s="534"/>
      <c r="J1738" s="535"/>
      <c r="K1738" s="534"/>
      <c r="L1738" s="534"/>
      <c r="M1738" s="534"/>
      <c r="N1738" s="534"/>
      <c r="O1738" s="534"/>
      <c r="P1738" s="535"/>
      <c r="Q1738" s="534"/>
    </row>
    <row r="1739" spans="3:17" s="849" customFormat="1" ht="15">
      <c r="C1739" s="712"/>
      <c r="D1739" s="713"/>
      <c r="E1739" s="532"/>
      <c r="F1739" s="532"/>
      <c r="G1739" s="533"/>
      <c r="H1739" s="534"/>
      <c r="I1739" s="534"/>
      <c r="J1739" s="535"/>
      <c r="K1739" s="534"/>
      <c r="L1739" s="534"/>
      <c r="M1739" s="534"/>
      <c r="N1739" s="534"/>
      <c r="O1739" s="534"/>
      <c r="P1739" s="535"/>
      <c r="Q1739" s="534"/>
    </row>
    <row r="1740" spans="3:17" s="849" customFormat="1" ht="15">
      <c r="C1740" s="712"/>
      <c r="D1740" s="713"/>
      <c r="E1740" s="532"/>
      <c r="F1740" s="532"/>
      <c r="G1740" s="533"/>
      <c r="H1740" s="534"/>
      <c r="I1740" s="534"/>
      <c r="J1740" s="535"/>
      <c r="K1740" s="534"/>
      <c r="L1740" s="534"/>
      <c r="M1740" s="534"/>
      <c r="N1740" s="534"/>
      <c r="O1740" s="534"/>
      <c r="P1740" s="535"/>
      <c r="Q1740" s="534"/>
    </row>
    <row r="1741" spans="3:17" s="849" customFormat="1" ht="15">
      <c r="C1741" s="712"/>
      <c r="D1741" s="713"/>
      <c r="E1741" s="532"/>
      <c r="F1741" s="532"/>
      <c r="G1741" s="533"/>
      <c r="H1741" s="534"/>
      <c r="I1741" s="534"/>
      <c r="J1741" s="535"/>
      <c r="K1741" s="534"/>
      <c r="L1741" s="534"/>
      <c r="M1741" s="534"/>
      <c r="N1741" s="534"/>
      <c r="O1741" s="534"/>
      <c r="P1741" s="535"/>
      <c r="Q1741" s="534"/>
    </row>
    <row r="1742" spans="3:17" s="849" customFormat="1" ht="15">
      <c r="C1742" s="712"/>
      <c r="D1742" s="713"/>
      <c r="E1742" s="532"/>
      <c r="F1742" s="532"/>
      <c r="G1742" s="533"/>
      <c r="H1742" s="534"/>
      <c r="I1742" s="534"/>
      <c r="J1742" s="535"/>
      <c r="K1742" s="534"/>
      <c r="L1742" s="534"/>
      <c r="M1742" s="534"/>
      <c r="N1742" s="534"/>
      <c r="O1742" s="534"/>
      <c r="P1742" s="535"/>
      <c r="Q1742" s="534"/>
    </row>
    <row r="1743" spans="3:17" s="849" customFormat="1" ht="15">
      <c r="C1743" s="712"/>
      <c r="D1743" s="713"/>
      <c r="E1743" s="532"/>
      <c r="F1743" s="532"/>
      <c r="G1743" s="533"/>
      <c r="H1743" s="534"/>
      <c r="I1743" s="534"/>
      <c r="J1743" s="535"/>
      <c r="K1743" s="534"/>
      <c r="L1743" s="534"/>
      <c r="M1743" s="534"/>
      <c r="N1743" s="534"/>
      <c r="O1743" s="534"/>
      <c r="P1743" s="535"/>
      <c r="Q1743" s="534"/>
    </row>
    <row r="1744" spans="3:17" s="849" customFormat="1" ht="15">
      <c r="C1744" s="712"/>
      <c r="D1744" s="713"/>
      <c r="E1744" s="532"/>
      <c r="F1744" s="532"/>
      <c r="G1744" s="533"/>
      <c r="H1744" s="534"/>
      <c r="I1744" s="534"/>
      <c r="J1744" s="535"/>
      <c r="K1744" s="534"/>
      <c r="L1744" s="534"/>
      <c r="M1744" s="534"/>
      <c r="N1744" s="534"/>
      <c r="O1744" s="534"/>
      <c r="P1744" s="535"/>
      <c r="Q1744" s="534"/>
    </row>
    <row r="1745" spans="3:17" s="849" customFormat="1" ht="15">
      <c r="C1745" s="712"/>
      <c r="D1745" s="713"/>
      <c r="E1745" s="532"/>
      <c r="F1745" s="532"/>
      <c r="G1745" s="533"/>
      <c r="H1745" s="534"/>
      <c r="I1745" s="534"/>
      <c r="J1745" s="535"/>
      <c r="K1745" s="534"/>
      <c r="L1745" s="534"/>
      <c r="M1745" s="534"/>
      <c r="N1745" s="534"/>
      <c r="O1745" s="534"/>
      <c r="P1745" s="535"/>
      <c r="Q1745" s="534"/>
    </row>
    <row r="1746" spans="3:17" s="849" customFormat="1" ht="15">
      <c r="C1746" s="712"/>
      <c r="D1746" s="713"/>
      <c r="E1746" s="532"/>
      <c r="F1746" s="532"/>
      <c r="G1746" s="533"/>
      <c r="H1746" s="534"/>
      <c r="I1746" s="534"/>
      <c r="J1746" s="535"/>
      <c r="K1746" s="534"/>
      <c r="L1746" s="534"/>
      <c r="M1746" s="534"/>
      <c r="N1746" s="534"/>
      <c r="O1746" s="534"/>
      <c r="P1746" s="535"/>
      <c r="Q1746" s="534"/>
    </row>
    <row r="1747" spans="3:17" s="849" customFormat="1" ht="15">
      <c r="C1747" s="712"/>
      <c r="D1747" s="713"/>
      <c r="E1747" s="532"/>
      <c r="F1747" s="532"/>
      <c r="G1747" s="533"/>
      <c r="H1747" s="534"/>
      <c r="I1747" s="534"/>
      <c r="J1747" s="535"/>
      <c r="K1747" s="534"/>
      <c r="L1747" s="534"/>
      <c r="M1747" s="534"/>
      <c r="N1747" s="534"/>
      <c r="O1747" s="534"/>
      <c r="P1747" s="535"/>
      <c r="Q1747" s="534"/>
    </row>
    <row r="1748" spans="3:17" s="849" customFormat="1" ht="15">
      <c r="C1748" s="712"/>
      <c r="D1748" s="713"/>
      <c r="E1748" s="532"/>
      <c r="F1748" s="532"/>
      <c r="G1748" s="533"/>
      <c r="H1748" s="534"/>
      <c r="I1748" s="534"/>
      <c r="J1748" s="535"/>
      <c r="K1748" s="534"/>
      <c r="L1748" s="534"/>
      <c r="M1748" s="534"/>
      <c r="N1748" s="534"/>
      <c r="O1748" s="534"/>
      <c r="P1748" s="535"/>
      <c r="Q1748" s="534"/>
    </row>
    <row r="1749" spans="3:17" s="849" customFormat="1" ht="15">
      <c r="C1749" s="712"/>
      <c r="D1749" s="713"/>
      <c r="E1749" s="532"/>
      <c r="F1749" s="532"/>
      <c r="G1749" s="533"/>
      <c r="H1749" s="534"/>
      <c r="I1749" s="534"/>
      <c r="J1749" s="535"/>
      <c r="K1749" s="534"/>
      <c r="L1749" s="534"/>
      <c r="M1749" s="534"/>
      <c r="N1749" s="534"/>
      <c r="O1749" s="534"/>
      <c r="P1749" s="535"/>
      <c r="Q1749" s="534"/>
    </row>
    <row r="1750" spans="3:17" s="849" customFormat="1" ht="15">
      <c r="C1750" s="712"/>
      <c r="D1750" s="713"/>
      <c r="E1750" s="532"/>
      <c r="F1750" s="532"/>
      <c r="G1750" s="533"/>
      <c r="H1750" s="534"/>
      <c r="I1750" s="534"/>
      <c r="J1750" s="535"/>
      <c r="K1750" s="534"/>
      <c r="L1750" s="534"/>
      <c r="M1750" s="534"/>
      <c r="N1750" s="534"/>
      <c r="O1750" s="534"/>
      <c r="P1750" s="535"/>
      <c r="Q1750" s="534"/>
    </row>
    <row r="1751" spans="3:17" s="849" customFormat="1" ht="15">
      <c r="C1751" s="712"/>
      <c r="D1751" s="713"/>
      <c r="E1751" s="532"/>
      <c r="F1751" s="532"/>
      <c r="G1751" s="533"/>
      <c r="H1751" s="534"/>
      <c r="I1751" s="534"/>
      <c r="J1751" s="535"/>
      <c r="K1751" s="534"/>
      <c r="L1751" s="534"/>
      <c r="M1751" s="534"/>
      <c r="N1751" s="534"/>
      <c r="O1751" s="534"/>
      <c r="P1751" s="535"/>
      <c r="Q1751" s="534"/>
    </row>
    <row r="1752" spans="3:17" s="849" customFormat="1" ht="15">
      <c r="C1752" s="712"/>
      <c r="D1752" s="713"/>
      <c r="E1752" s="532"/>
      <c r="F1752" s="532"/>
      <c r="G1752" s="533"/>
      <c r="H1752" s="534"/>
      <c r="I1752" s="534"/>
      <c r="J1752" s="535"/>
      <c r="K1752" s="534"/>
      <c r="L1752" s="534"/>
      <c r="M1752" s="534"/>
      <c r="N1752" s="534"/>
      <c r="O1752" s="534"/>
      <c r="P1752" s="535"/>
      <c r="Q1752" s="534"/>
    </row>
    <row r="1753" spans="3:17" s="849" customFormat="1" ht="15">
      <c r="C1753" s="712"/>
      <c r="D1753" s="713"/>
      <c r="E1753" s="532"/>
      <c r="F1753" s="532"/>
      <c r="G1753" s="533"/>
      <c r="H1753" s="534"/>
      <c r="I1753" s="534"/>
      <c r="J1753" s="535"/>
      <c r="K1753" s="534"/>
      <c r="L1753" s="534"/>
      <c r="M1753" s="534"/>
      <c r="N1753" s="534"/>
      <c r="O1753" s="534"/>
      <c r="P1753" s="535"/>
      <c r="Q1753" s="534"/>
    </row>
    <row r="1754" spans="3:17" s="849" customFormat="1" ht="15">
      <c r="C1754" s="712"/>
      <c r="D1754" s="713"/>
      <c r="E1754" s="532"/>
      <c r="F1754" s="532"/>
      <c r="G1754" s="533"/>
      <c r="H1754" s="534"/>
      <c r="I1754" s="534"/>
      <c r="J1754" s="535"/>
      <c r="K1754" s="534"/>
      <c r="L1754" s="534"/>
      <c r="M1754" s="534"/>
      <c r="N1754" s="534"/>
      <c r="O1754" s="534"/>
      <c r="P1754" s="535"/>
      <c r="Q1754" s="534"/>
    </row>
    <row r="1755" spans="3:17" s="849" customFormat="1" ht="15">
      <c r="C1755" s="712"/>
      <c r="D1755" s="713"/>
      <c r="E1755" s="532"/>
      <c r="F1755" s="532"/>
      <c r="G1755" s="533"/>
      <c r="H1755" s="534"/>
      <c r="I1755" s="534"/>
      <c r="J1755" s="535"/>
      <c r="K1755" s="534"/>
      <c r="L1755" s="534"/>
      <c r="M1755" s="534"/>
      <c r="N1755" s="534"/>
      <c r="O1755" s="534"/>
      <c r="P1755" s="535"/>
      <c r="Q1755" s="534"/>
    </row>
    <row r="1756" spans="3:17" s="849" customFormat="1" ht="15">
      <c r="C1756" s="712"/>
      <c r="D1756" s="713"/>
      <c r="E1756" s="532"/>
      <c r="F1756" s="532"/>
      <c r="G1756" s="533"/>
      <c r="H1756" s="534"/>
      <c r="I1756" s="534"/>
      <c r="J1756" s="535"/>
      <c r="K1756" s="534"/>
      <c r="L1756" s="534"/>
      <c r="M1756" s="534"/>
      <c r="N1756" s="534"/>
      <c r="O1756" s="534"/>
      <c r="P1756" s="535"/>
      <c r="Q1756" s="534"/>
    </row>
    <row r="1757" spans="3:17" s="849" customFormat="1" ht="15">
      <c r="C1757" s="712"/>
      <c r="D1757" s="713"/>
      <c r="E1757" s="532"/>
      <c r="F1757" s="532"/>
      <c r="G1757" s="533"/>
      <c r="H1757" s="534"/>
      <c r="I1757" s="534"/>
      <c r="J1757" s="535"/>
      <c r="K1757" s="534"/>
      <c r="L1757" s="534"/>
      <c r="M1757" s="534"/>
      <c r="N1757" s="534"/>
      <c r="O1757" s="534"/>
      <c r="P1757" s="535"/>
      <c r="Q1757" s="534"/>
    </row>
    <row r="1758" spans="3:17" s="849" customFormat="1" ht="15">
      <c r="C1758" s="712"/>
      <c r="D1758" s="713"/>
      <c r="E1758" s="532"/>
      <c r="F1758" s="532"/>
      <c r="G1758" s="533"/>
      <c r="H1758" s="534"/>
      <c r="I1758" s="534"/>
      <c r="J1758" s="535"/>
      <c r="K1758" s="534"/>
      <c r="L1758" s="534"/>
      <c r="M1758" s="534"/>
      <c r="N1758" s="534"/>
      <c r="O1758" s="534"/>
      <c r="P1758" s="535"/>
      <c r="Q1758" s="534"/>
    </row>
    <row r="1759" spans="3:17" s="849" customFormat="1" ht="15">
      <c r="C1759" s="712"/>
      <c r="D1759" s="713"/>
      <c r="E1759" s="532"/>
      <c r="F1759" s="532"/>
      <c r="G1759" s="533"/>
      <c r="H1759" s="534"/>
      <c r="I1759" s="534"/>
      <c r="J1759" s="535"/>
      <c r="K1759" s="534"/>
      <c r="L1759" s="534"/>
      <c r="M1759" s="534"/>
      <c r="N1759" s="534"/>
      <c r="O1759" s="534"/>
      <c r="P1759" s="535"/>
      <c r="Q1759" s="534"/>
    </row>
    <row r="1760" spans="3:17" s="849" customFormat="1" ht="15">
      <c r="C1760" s="712"/>
      <c r="D1760" s="713"/>
      <c r="E1760" s="532"/>
      <c r="F1760" s="532"/>
      <c r="G1760" s="533"/>
      <c r="H1760" s="534"/>
      <c r="I1760" s="534"/>
      <c r="J1760" s="535"/>
      <c r="K1760" s="534"/>
      <c r="L1760" s="534"/>
      <c r="M1760" s="534"/>
      <c r="N1760" s="534"/>
      <c r="O1760" s="534"/>
      <c r="P1760" s="535"/>
      <c r="Q1760" s="534"/>
    </row>
    <row r="1761" spans="3:17" s="849" customFormat="1" ht="15">
      <c r="C1761" s="712"/>
      <c r="D1761" s="713"/>
      <c r="E1761" s="532"/>
      <c r="F1761" s="532"/>
      <c r="G1761" s="533"/>
      <c r="H1761" s="534"/>
      <c r="I1761" s="534"/>
      <c r="J1761" s="535"/>
      <c r="K1761" s="534"/>
      <c r="L1761" s="534"/>
      <c r="M1761" s="534"/>
      <c r="N1761" s="534"/>
      <c r="O1761" s="534"/>
      <c r="P1761" s="535"/>
      <c r="Q1761" s="534"/>
    </row>
    <row r="1762" spans="3:17" s="849" customFormat="1" ht="15">
      <c r="C1762" s="712"/>
      <c r="D1762" s="713"/>
      <c r="E1762" s="532"/>
      <c r="F1762" s="532"/>
      <c r="G1762" s="533"/>
      <c r="H1762" s="534"/>
      <c r="I1762" s="534"/>
      <c r="J1762" s="535"/>
      <c r="K1762" s="534"/>
      <c r="L1762" s="534"/>
      <c r="M1762" s="534"/>
      <c r="N1762" s="534"/>
      <c r="O1762" s="534"/>
      <c r="P1762" s="535"/>
      <c r="Q1762" s="534"/>
    </row>
    <row r="1763" spans="3:17" s="849" customFormat="1" ht="15">
      <c r="C1763" s="712"/>
      <c r="D1763" s="713"/>
      <c r="E1763" s="532"/>
      <c r="F1763" s="532"/>
      <c r="G1763" s="533"/>
      <c r="H1763" s="534"/>
      <c r="I1763" s="534"/>
      <c r="J1763" s="535"/>
      <c r="K1763" s="534"/>
      <c r="L1763" s="534"/>
      <c r="M1763" s="534"/>
      <c r="N1763" s="534"/>
      <c r="O1763" s="534"/>
      <c r="P1763" s="535"/>
      <c r="Q1763" s="534"/>
    </row>
    <row r="1764" spans="3:17" s="849" customFormat="1" ht="15">
      <c r="C1764" s="712"/>
      <c r="D1764" s="713"/>
      <c r="E1764" s="532"/>
      <c r="F1764" s="532"/>
      <c r="G1764" s="533"/>
      <c r="H1764" s="534"/>
      <c r="I1764" s="534"/>
      <c r="J1764" s="535"/>
      <c r="K1764" s="534"/>
      <c r="L1764" s="534"/>
      <c r="M1764" s="534"/>
      <c r="N1764" s="534"/>
      <c r="O1764" s="534"/>
      <c r="P1764" s="535"/>
      <c r="Q1764" s="534"/>
    </row>
    <row r="1765" spans="3:17" s="849" customFormat="1" ht="15">
      <c r="C1765" s="712"/>
      <c r="D1765" s="713"/>
      <c r="E1765" s="532"/>
      <c r="F1765" s="532"/>
      <c r="G1765" s="533"/>
      <c r="H1765" s="534"/>
      <c r="I1765" s="534"/>
      <c r="J1765" s="535"/>
      <c r="K1765" s="534"/>
      <c r="L1765" s="534"/>
      <c r="M1765" s="534"/>
      <c r="N1765" s="534"/>
      <c r="O1765" s="534"/>
      <c r="P1765" s="535"/>
      <c r="Q1765" s="534"/>
    </row>
    <row r="1766" spans="3:17" s="849" customFormat="1" ht="15">
      <c r="C1766" s="712"/>
      <c r="D1766" s="713"/>
      <c r="E1766" s="532"/>
      <c r="F1766" s="532"/>
      <c r="G1766" s="533"/>
      <c r="H1766" s="534"/>
      <c r="I1766" s="534"/>
      <c r="J1766" s="535"/>
      <c r="K1766" s="534"/>
      <c r="L1766" s="534"/>
      <c r="M1766" s="534"/>
      <c r="N1766" s="534"/>
      <c r="O1766" s="534"/>
      <c r="P1766" s="535"/>
      <c r="Q1766" s="534"/>
    </row>
    <row r="1767" spans="3:17" s="849" customFormat="1" ht="15">
      <c r="C1767" s="712"/>
      <c r="D1767" s="713"/>
      <c r="E1767" s="532"/>
      <c r="F1767" s="532"/>
      <c r="G1767" s="533"/>
      <c r="H1767" s="534"/>
      <c r="I1767" s="534"/>
      <c r="J1767" s="535"/>
      <c r="K1767" s="534"/>
      <c r="L1767" s="534"/>
      <c r="M1767" s="534"/>
      <c r="N1767" s="534"/>
      <c r="O1767" s="534"/>
      <c r="P1767" s="535"/>
      <c r="Q1767" s="534"/>
    </row>
    <row r="1768" spans="3:17" s="849" customFormat="1" ht="15">
      <c r="C1768" s="712"/>
      <c r="D1768" s="713"/>
      <c r="E1768" s="532"/>
      <c r="F1768" s="532"/>
      <c r="G1768" s="533"/>
      <c r="H1768" s="534"/>
      <c r="I1768" s="534"/>
      <c r="J1768" s="535"/>
      <c r="K1768" s="534"/>
      <c r="L1768" s="534"/>
      <c r="M1768" s="534"/>
      <c r="N1768" s="534"/>
      <c r="O1768" s="534"/>
      <c r="P1768" s="535"/>
      <c r="Q1768" s="534"/>
    </row>
    <row r="1769" spans="3:17" s="849" customFormat="1" ht="15">
      <c r="C1769" s="712"/>
      <c r="D1769" s="713"/>
      <c r="E1769" s="532"/>
      <c r="F1769" s="532"/>
      <c r="G1769" s="533"/>
      <c r="H1769" s="534"/>
      <c r="I1769" s="534"/>
      <c r="J1769" s="535"/>
      <c r="K1769" s="534"/>
      <c r="L1769" s="534"/>
      <c r="M1769" s="534"/>
      <c r="N1769" s="534"/>
      <c r="O1769" s="534"/>
      <c r="P1769" s="535"/>
      <c r="Q1769" s="534"/>
    </row>
    <row r="1770" spans="3:17" s="849" customFormat="1" ht="15">
      <c r="C1770" s="712"/>
      <c r="D1770" s="713"/>
      <c r="E1770" s="532"/>
      <c r="F1770" s="532"/>
      <c r="G1770" s="533"/>
      <c r="H1770" s="534"/>
      <c r="I1770" s="534"/>
      <c r="J1770" s="535"/>
      <c r="K1770" s="534"/>
      <c r="L1770" s="534"/>
      <c r="M1770" s="534"/>
      <c r="N1770" s="534"/>
      <c r="O1770" s="534"/>
      <c r="P1770" s="535"/>
      <c r="Q1770" s="534"/>
    </row>
    <row r="1771" spans="3:17" s="849" customFormat="1" ht="15">
      <c r="C1771" s="712"/>
      <c r="D1771" s="713"/>
      <c r="E1771" s="532"/>
      <c r="F1771" s="532"/>
      <c r="G1771" s="533"/>
      <c r="H1771" s="534"/>
      <c r="I1771" s="534"/>
      <c r="J1771" s="535"/>
      <c r="K1771" s="534"/>
      <c r="L1771" s="534"/>
      <c r="M1771" s="534"/>
      <c r="N1771" s="534"/>
      <c r="O1771" s="534"/>
      <c r="P1771" s="535"/>
      <c r="Q1771" s="534"/>
    </row>
    <row r="1772" spans="3:17" s="849" customFormat="1" ht="15">
      <c r="C1772" s="712"/>
      <c r="D1772" s="713"/>
      <c r="E1772" s="532"/>
      <c r="F1772" s="532"/>
      <c r="G1772" s="533"/>
      <c r="H1772" s="534"/>
      <c r="I1772" s="534"/>
      <c r="J1772" s="535"/>
      <c r="K1772" s="534"/>
      <c r="L1772" s="534"/>
      <c r="M1772" s="534"/>
      <c r="N1772" s="534"/>
      <c r="O1772" s="534"/>
      <c r="P1772" s="535"/>
      <c r="Q1772" s="534"/>
    </row>
    <row r="1773" spans="3:17" s="849" customFormat="1" ht="15">
      <c r="C1773" s="712"/>
      <c r="D1773" s="713"/>
      <c r="E1773" s="532"/>
      <c r="F1773" s="532"/>
      <c r="G1773" s="533"/>
      <c r="H1773" s="534"/>
      <c r="I1773" s="534"/>
      <c r="J1773" s="535"/>
      <c r="K1773" s="534"/>
      <c r="L1773" s="534"/>
      <c r="M1773" s="534"/>
      <c r="N1773" s="534"/>
      <c r="O1773" s="534"/>
      <c r="P1773" s="535"/>
      <c r="Q1773" s="534"/>
    </row>
    <row r="1774" spans="3:17" s="849" customFormat="1" ht="15">
      <c r="C1774" s="712"/>
      <c r="D1774" s="713"/>
      <c r="E1774" s="532"/>
      <c r="F1774" s="532"/>
      <c r="G1774" s="533"/>
      <c r="H1774" s="534"/>
      <c r="I1774" s="534"/>
      <c r="J1774" s="535"/>
      <c r="K1774" s="534"/>
      <c r="L1774" s="534"/>
      <c r="M1774" s="534"/>
      <c r="N1774" s="534"/>
      <c r="O1774" s="534"/>
      <c r="P1774" s="535"/>
      <c r="Q1774" s="534"/>
    </row>
    <row r="1775" spans="3:17" s="849" customFormat="1" ht="15">
      <c r="C1775" s="712"/>
      <c r="D1775" s="713"/>
      <c r="E1775" s="532"/>
      <c r="F1775" s="532"/>
      <c r="G1775" s="533"/>
      <c r="H1775" s="534"/>
      <c r="I1775" s="534"/>
      <c r="J1775" s="535"/>
      <c r="K1775" s="534"/>
      <c r="L1775" s="534"/>
      <c r="M1775" s="534"/>
      <c r="N1775" s="534"/>
      <c r="O1775" s="534"/>
      <c r="P1775" s="535"/>
      <c r="Q1775" s="534"/>
    </row>
    <row r="1776" spans="3:17" s="849" customFormat="1" ht="15">
      <c r="C1776" s="712"/>
      <c r="D1776" s="713"/>
      <c r="E1776" s="532"/>
      <c r="F1776" s="532"/>
      <c r="G1776" s="533"/>
      <c r="H1776" s="534"/>
      <c r="I1776" s="534"/>
      <c r="J1776" s="535"/>
      <c r="K1776" s="534"/>
      <c r="L1776" s="534"/>
      <c r="M1776" s="534"/>
      <c r="N1776" s="534"/>
      <c r="O1776" s="534"/>
      <c r="P1776" s="535"/>
      <c r="Q1776" s="534"/>
    </row>
    <row r="1777" spans="3:17" s="849" customFormat="1" ht="15">
      <c r="C1777" s="712"/>
      <c r="D1777" s="713"/>
      <c r="E1777" s="532"/>
      <c r="F1777" s="532"/>
      <c r="G1777" s="533"/>
      <c r="H1777" s="534"/>
      <c r="I1777" s="534"/>
      <c r="J1777" s="535"/>
      <c r="K1777" s="534"/>
      <c r="L1777" s="534"/>
      <c r="M1777" s="534"/>
      <c r="N1777" s="534"/>
      <c r="O1777" s="534"/>
      <c r="P1777" s="535"/>
      <c r="Q1777" s="534"/>
    </row>
    <row r="1778" spans="3:17" s="849" customFormat="1" ht="15">
      <c r="C1778" s="712"/>
      <c r="D1778" s="713"/>
      <c r="E1778" s="532"/>
      <c r="F1778" s="532"/>
      <c r="G1778" s="533"/>
      <c r="H1778" s="534"/>
      <c r="I1778" s="534"/>
      <c r="J1778" s="535"/>
      <c r="K1778" s="534"/>
      <c r="L1778" s="534"/>
      <c r="M1778" s="534"/>
      <c r="N1778" s="534"/>
      <c r="O1778" s="534"/>
      <c r="P1778" s="535"/>
      <c r="Q1778" s="534"/>
    </row>
    <row r="1779" spans="3:17" s="849" customFormat="1" ht="15">
      <c r="C1779" s="712"/>
      <c r="D1779" s="713"/>
      <c r="E1779" s="532"/>
      <c r="F1779" s="532"/>
      <c r="G1779" s="533"/>
      <c r="H1779" s="534"/>
      <c r="I1779" s="534"/>
      <c r="J1779" s="535"/>
      <c r="K1779" s="534"/>
      <c r="L1779" s="534"/>
      <c r="M1779" s="534"/>
      <c r="N1779" s="534"/>
      <c r="O1779" s="534"/>
      <c r="P1779" s="535"/>
      <c r="Q1779" s="534"/>
    </row>
    <row r="1780" spans="3:17" s="849" customFormat="1" ht="15">
      <c r="C1780" s="712"/>
      <c r="D1780" s="713"/>
      <c r="E1780" s="532"/>
      <c r="F1780" s="532"/>
      <c r="G1780" s="533"/>
      <c r="H1780" s="534"/>
      <c r="I1780" s="534"/>
      <c r="J1780" s="535"/>
      <c r="K1780" s="534"/>
      <c r="L1780" s="534"/>
      <c r="M1780" s="534"/>
      <c r="N1780" s="534"/>
      <c r="O1780" s="534"/>
      <c r="P1780" s="535"/>
      <c r="Q1780" s="534"/>
    </row>
    <row r="1781" spans="3:17" s="849" customFormat="1" ht="15">
      <c r="C1781" s="712"/>
      <c r="D1781" s="713"/>
      <c r="E1781" s="532"/>
      <c r="F1781" s="532"/>
      <c r="G1781" s="533"/>
      <c r="H1781" s="534"/>
      <c r="I1781" s="534"/>
      <c r="J1781" s="535"/>
      <c r="K1781" s="534"/>
      <c r="L1781" s="534"/>
      <c r="M1781" s="534"/>
      <c r="N1781" s="534"/>
      <c r="O1781" s="534"/>
      <c r="P1781" s="535"/>
      <c r="Q1781" s="534"/>
    </row>
    <row r="1782" spans="3:17" s="849" customFormat="1" ht="15">
      <c r="C1782" s="712"/>
      <c r="D1782" s="713"/>
      <c r="E1782" s="532"/>
      <c r="F1782" s="532"/>
      <c r="G1782" s="533"/>
      <c r="H1782" s="534"/>
      <c r="I1782" s="534"/>
      <c r="J1782" s="535"/>
      <c r="K1782" s="534"/>
      <c r="L1782" s="534"/>
      <c r="M1782" s="534"/>
      <c r="N1782" s="534"/>
      <c r="O1782" s="534"/>
      <c r="P1782" s="535"/>
      <c r="Q1782" s="534"/>
    </row>
    <row r="1783" spans="3:17" s="849" customFormat="1" ht="15">
      <c r="C1783" s="712"/>
      <c r="D1783" s="713"/>
      <c r="E1783" s="532"/>
      <c r="F1783" s="532"/>
      <c r="G1783" s="533"/>
      <c r="H1783" s="534"/>
      <c r="I1783" s="534"/>
      <c r="J1783" s="535"/>
      <c r="K1783" s="534"/>
      <c r="L1783" s="534"/>
      <c r="M1783" s="534"/>
      <c r="N1783" s="534"/>
      <c r="O1783" s="534"/>
      <c r="P1783" s="535"/>
      <c r="Q1783" s="534"/>
    </row>
    <row r="1784" spans="3:17" s="849" customFormat="1" ht="15">
      <c r="C1784" s="712"/>
      <c r="D1784" s="713"/>
      <c r="E1784" s="532"/>
      <c r="F1784" s="532"/>
      <c r="G1784" s="533"/>
      <c r="H1784" s="534"/>
      <c r="I1784" s="534"/>
      <c r="J1784" s="535"/>
      <c r="K1784" s="534"/>
      <c r="L1784" s="534"/>
      <c r="M1784" s="534"/>
      <c r="N1784" s="534"/>
      <c r="O1784" s="534"/>
      <c r="P1784" s="535"/>
      <c r="Q1784" s="534"/>
    </row>
    <row r="1785" spans="3:17" s="849" customFormat="1" ht="15">
      <c r="C1785" s="712"/>
      <c r="D1785" s="713"/>
      <c r="E1785" s="532"/>
      <c r="F1785" s="532"/>
      <c r="G1785" s="533"/>
      <c r="H1785" s="534"/>
      <c r="I1785" s="534"/>
      <c r="J1785" s="535"/>
      <c r="K1785" s="534"/>
      <c r="L1785" s="534"/>
      <c r="M1785" s="534"/>
      <c r="N1785" s="534"/>
      <c r="O1785" s="534"/>
      <c r="P1785" s="535"/>
      <c r="Q1785" s="534"/>
    </row>
    <row r="1786" spans="3:17" s="849" customFormat="1" ht="15">
      <c r="C1786" s="712"/>
      <c r="D1786" s="713"/>
      <c r="E1786" s="532"/>
      <c r="F1786" s="532"/>
      <c r="G1786" s="533"/>
      <c r="H1786" s="534"/>
      <c r="I1786" s="534"/>
      <c r="J1786" s="535"/>
      <c r="K1786" s="534"/>
      <c r="L1786" s="534"/>
      <c r="M1786" s="534"/>
      <c r="N1786" s="534"/>
      <c r="O1786" s="534"/>
      <c r="P1786" s="535"/>
      <c r="Q1786" s="534"/>
    </row>
    <row r="1787" spans="3:17" s="849" customFormat="1" ht="15">
      <c r="C1787" s="712"/>
      <c r="D1787" s="713"/>
      <c r="E1787" s="532"/>
      <c r="F1787" s="532"/>
      <c r="G1787" s="533"/>
      <c r="H1787" s="534"/>
      <c r="I1787" s="534"/>
      <c r="J1787" s="535"/>
      <c r="K1787" s="534"/>
      <c r="L1787" s="534"/>
      <c r="M1787" s="534"/>
      <c r="N1787" s="534"/>
      <c r="O1787" s="534"/>
      <c r="P1787" s="535"/>
      <c r="Q1787" s="534"/>
    </row>
    <row r="1788" spans="3:17" s="849" customFormat="1" ht="15">
      <c r="C1788" s="712"/>
      <c r="D1788" s="713"/>
      <c r="E1788" s="532"/>
      <c r="F1788" s="532"/>
      <c r="G1788" s="533"/>
      <c r="H1788" s="534"/>
      <c r="I1788" s="534"/>
      <c r="J1788" s="535"/>
      <c r="K1788" s="534"/>
      <c r="L1788" s="534"/>
      <c r="M1788" s="534"/>
      <c r="N1788" s="534"/>
      <c r="O1788" s="534"/>
      <c r="P1788" s="535"/>
      <c r="Q1788" s="534"/>
    </row>
    <row r="1789" spans="3:17" s="849" customFormat="1" ht="15">
      <c r="C1789" s="712"/>
      <c r="D1789" s="713"/>
      <c r="E1789" s="532"/>
      <c r="F1789" s="532"/>
      <c r="G1789" s="533"/>
      <c r="H1789" s="534"/>
      <c r="I1789" s="534"/>
      <c r="J1789" s="535"/>
      <c r="K1789" s="534"/>
      <c r="L1789" s="534"/>
      <c r="M1789" s="534"/>
      <c r="N1789" s="534"/>
      <c r="O1789" s="534"/>
      <c r="P1789" s="535"/>
      <c r="Q1789" s="534"/>
    </row>
    <row r="1790" spans="3:17" s="849" customFormat="1" ht="15">
      <c r="C1790" s="712"/>
      <c r="D1790" s="713"/>
      <c r="E1790" s="532"/>
      <c r="F1790" s="532"/>
      <c r="G1790" s="533"/>
      <c r="H1790" s="534"/>
      <c r="I1790" s="534"/>
      <c r="J1790" s="535"/>
      <c r="K1790" s="534"/>
      <c r="L1790" s="534"/>
      <c r="M1790" s="534"/>
      <c r="N1790" s="534"/>
      <c r="O1790" s="534"/>
      <c r="P1790" s="535"/>
      <c r="Q1790" s="534"/>
    </row>
    <row r="1791" spans="3:17" s="849" customFormat="1" ht="15">
      <c r="C1791" s="712"/>
      <c r="D1791" s="713"/>
      <c r="E1791" s="532"/>
      <c r="F1791" s="532"/>
      <c r="G1791" s="533"/>
      <c r="H1791" s="534"/>
      <c r="I1791" s="534"/>
      <c r="J1791" s="535"/>
      <c r="K1791" s="534"/>
      <c r="L1791" s="534"/>
      <c r="M1791" s="534"/>
      <c r="N1791" s="534"/>
      <c r="O1791" s="534"/>
      <c r="P1791" s="535"/>
      <c r="Q1791" s="534"/>
    </row>
    <row r="1792" spans="3:17" s="849" customFormat="1" ht="15">
      <c r="C1792" s="712"/>
      <c r="D1792" s="713"/>
      <c r="E1792" s="532"/>
      <c r="F1792" s="532"/>
      <c r="G1792" s="533"/>
      <c r="H1792" s="534"/>
      <c r="I1792" s="534"/>
      <c r="J1792" s="535"/>
      <c r="K1792" s="534"/>
      <c r="L1792" s="534"/>
      <c r="M1792" s="534"/>
      <c r="N1792" s="534"/>
      <c r="O1792" s="534"/>
      <c r="P1792" s="535"/>
      <c r="Q1792" s="534"/>
    </row>
    <row r="1793" spans="3:17" s="849" customFormat="1" ht="15">
      <c r="C1793" s="712"/>
      <c r="D1793" s="713"/>
      <c r="E1793" s="532"/>
      <c r="F1793" s="532"/>
      <c r="G1793" s="533"/>
      <c r="H1793" s="534"/>
      <c r="I1793" s="534"/>
      <c r="J1793" s="535"/>
      <c r="K1793" s="534"/>
      <c r="L1793" s="534"/>
      <c r="M1793" s="534"/>
      <c r="N1793" s="534"/>
      <c r="O1793" s="534"/>
      <c r="P1793" s="535"/>
      <c r="Q1793" s="534"/>
    </row>
    <row r="1794" spans="3:17" s="849" customFormat="1" ht="15">
      <c r="C1794" s="712"/>
      <c r="D1794" s="713"/>
      <c r="E1794" s="532"/>
      <c r="F1794" s="532"/>
      <c r="G1794" s="533"/>
      <c r="H1794" s="534"/>
      <c r="I1794" s="534"/>
      <c r="J1794" s="535"/>
      <c r="K1794" s="534"/>
      <c r="L1794" s="534"/>
      <c r="M1794" s="534"/>
      <c r="N1794" s="534"/>
      <c r="O1794" s="534"/>
      <c r="P1794" s="535"/>
      <c r="Q1794" s="534"/>
    </row>
    <row r="1795" spans="3:17" s="849" customFormat="1" ht="15">
      <c r="C1795" s="712"/>
      <c r="D1795" s="713"/>
      <c r="E1795" s="532"/>
      <c r="F1795" s="532"/>
      <c r="G1795" s="533"/>
      <c r="H1795" s="534"/>
      <c r="I1795" s="534"/>
      <c r="J1795" s="535"/>
      <c r="K1795" s="534"/>
      <c r="L1795" s="534"/>
      <c r="M1795" s="534"/>
      <c r="N1795" s="534"/>
      <c r="O1795" s="534"/>
      <c r="P1795" s="535"/>
      <c r="Q1795" s="534"/>
    </row>
    <row r="1796" spans="3:17" s="849" customFormat="1" ht="15">
      <c r="C1796" s="712"/>
      <c r="D1796" s="713"/>
      <c r="E1796" s="532"/>
      <c r="F1796" s="532"/>
      <c r="G1796" s="533"/>
      <c r="H1796" s="534"/>
      <c r="I1796" s="534"/>
      <c r="J1796" s="535"/>
      <c r="K1796" s="534"/>
      <c r="L1796" s="534"/>
      <c r="M1796" s="534"/>
      <c r="N1796" s="534"/>
      <c r="O1796" s="534"/>
      <c r="P1796" s="535"/>
      <c r="Q1796" s="534"/>
    </row>
    <row r="1797" spans="3:17" s="849" customFormat="1" ht="15">
      <c r="C1797" s="712"/>
      <c r="D1797" s="713"/>
      <c r="E1797" s="532"/>
      <c r="F1797" s="532"/>
      <c r="G1797" s="533"/>
      <c r="H1797" s="534"/>
      <c r="I1797" s="534"/>
      <c r="J1797" s="535"/>
      <c r="K1797" s="534"/>
      <c r="L1797" s="534"/>
      <c r="M1797" s="534"/>
      <c r="N1797" s="534"/>
      <c r="O1797" s="534"/>
      <c r="P1797" s="535"/>
      <c r="Q1797" s="534"/>
    </row>
    <row r="1798" spans="3:17" s="849" customFormat="1" ht="15">
      <c r="C1798" s="712"/>
      <c r="D1798" s="713"/>
      <c r="E1798" s="532"/>
      <c r="F1798" s="532"/>
      <c r="G1798" s="533"/>
      <c r="H1798" s="534"/>
      <c r="I1798" s="534"/>
      <c r="J1798" s="535"/>
      <c r="K1798" s="534"/>
      <c r="L1798" s="534"/>
      <c r="M1798" s="534"/>
      <c r="N1798" s="534"/>
      <c r="O1798" s="534"/>
      <c r="P1798" s="535"/>
      <c r="Q1798" s="534"/>
    </row>
    <row r="1799" spans="3:17" s="849" customFormat="1" ht="15">
      <c r="C1799" s="712"/>
      <c r="D1799" s="713"/>
      <c r="E1799" s="532"/>
      <c r="F1799" s="532"/>
      <c r="G1799" s="533"/>
      <c r="H1799" s="534"/>
      <c r="I1799" s="534"/>
      <c r="J1799" s="535"/>
      <c r="K1799" s="534"/>
      <c r="L1799" s="534"/>
      <c r="M1799" s="534"/>
      <c r="N1799" s="534"/>
      <c r="O1799" s="534"/>
      <c r="P1799" s="535"/>
      <c r="Q1799" s="534"/>
    </row>
    <row r="1800" spans="3:17" s="849" customFormat="1" ht="15">
      <c r="C1800" s="712"/>
      <c r="D1800" s="713"/>
      <c r="E1800" s="532"/>
      <c r="F1800" s="532"/>
      <c r="G1800" s="533"/>
      <c r="H1800" s="534"/>
      <c r="I1800" s="534"/>
      <c r="J1800" s="535"/>
      <c r="K1800" s="534"/>
      <c r="L1800" s="534"/>
      <c r="M1800" s="534"/>
      <c r="N1800" s="534"/>
      <c r="O1800" s="534"/>
      <c r="P1800" s="535"/>
      <c r="Q1800" s="534"/>
    </row>
    <row r="1801" spans="3:17" s="849" customFormat="1" ht="15">
      <c r="C1801" s="712"/>
      <c r="D1801" s="713"/>
      <c r="E1801" s="532"/>
      <c r="F1801" s="532"/>
      <c r="G1801" s="533"/>
      <c r="H1801" s="534"/>
      <c r="I1801" s="534"/>
      <c r="J1801" s="535"/>
      <c r="K1801" s="534"/>
      <c r="L1801" s="534"/>
      <c r="M1801" s="534"/>
      <c r="N1801" s="534"/>
      <c r="O1801" s="534"/>
      <c r="P1801" s="535"/>
      <c r="Q1801" s="534"/>
    </row>
    <row r="1802" spans="3:17" s="849" customFormat="1" ht="15">
      <c r="C1802" s="712"/>
      <c r="D1802" s="713"/>
      <c r="E1802" s="532"/>
      <c r="F1802" s="532"/>
      <c r="G1802" s="533"/>
      <c r="H1802" s="534"/>
      <c r="I1802" s="534"/>
      <c r="J1802" s="535"/>
      <c r="K1802" s="534"/>
      <c r="L1802" s="534"/>
      <c r="M1802" s="534"/>
      <c r="N1802" s="534"/>
      <c r="O1802" s="534"/>
      <c r="P1802" s="535"/>
      <c r="Q1802" s="534"/>
    </row>
    <row r="1803" spans="3:17" s="849" customFormat="1" ht="15">
      <c r="C1803" s="712"/>
      <c r="D1803" s="713"/>
      <c r="E1803" s="532"/>
      <c r="F1803" s="532"/>
      <c r="G1803" s="533"/>
      <c r="H1803" s="534"/>
      <c r="I1803" s="534"/>
      <c r="J1803" s="535"/>
      <c r="K1803" s="534"/>
      <c r="L1803" s="534"/>
      <c r="M1803" s="534"/>
      <c r="N1803" s="534"/>
      <c r="O1803" s="534"/>
      <c r="P1803" s="535"/>
      <c r="Q1803" s="534"/>
    </row>
    <row r="1804" spans="3:17" s="849" customFormat="1" ht="15">
      <c r="C1804" s="712"/>
      <c r="D1804" s="713"/>
      <c r="E1804" s="532"/>
      <c r="F1804" s="532"/>
      <c r="G1804" s="533"/>
      <c r="H1804" s="534"/>
      <c r="I1804" s="534"/>
      <c r="J1804" s="535"/>
      <c r="K1804" s="534"/>
      <c r="L1804" s="534"/>
      <c r="M1804" s="534"/>
      <c r="N1804" s="534"/>
      <c r="O1804" s="534"/>
      <c r="P1804" s="535"/>
      <c r="Q1804" s="534"/>
    </row>
    <row r="1805" spans="3:17" s="849" customFormat="1" ht="15">
      <c r="C1805" s="712"/>
      <c r="D1805" s="713"/>
      <c r="E1805" s="532"/>
      <c r="F1805" s="532"/>
      <c r="G1805" s="533"/>
      <c r="H1805" s="534"/>
      <c r="I1805" s="534"/>
      <c r="J1805" s="535"/>
      <c r="K1805" s="534"/>
      <c r="L1805" s="534"/>
      <c r="M1805" s="534"/>
      <c r="N1805" s="534"/>
      <c r="O1805" s="534"/>
      <c r="P1805" s="535"/>
      <c r="Q1805" s="534"/>
    </row>
    <row r="1806" spans="3:17" s="849" customFormat="1" ht="15">
      <c r="C1806" s="712"/>
      <c r="D1806" s="713"/>
      <c r="E1806" s="532"/>
      <c r="F1806" s="532"/>
      <c r="G1806" s="533"/>
      <c r="H1806" s="534"/>
      <c r="I1806" s="534"/>
      <c r="J1806" s="535"/>
      <c r="K1806" s="534"/>
      <c r="L1806" s="534"/>
      <c r="M1806" s="534"/>
      <c r="N1806" s="534"/>
      <c r="O1806" s="534"/>
      <c r="P1806" s="535"/>
      <c r="Q1806" s="534"/>
    </row>
    <row r="1807" spans="3:17" s="849" customFormat="1" ht="15">
      <c r="C1807" s="712"/>
      <c r="D1807" s="713"/>
      <c r="E1807" s="532"/>
      <c r="F1807" s="532"/>
      <c r="G1807" s="533"/>
      <c r="H1807" s="534"/>
      <c r="I1807" s="534"/>
      <c r="J1807" s="535"/>
      <c r="K1807" s="534"/>
      <c r="L1807" s="534"/>
      <c r="M1807" s="534"/>
      <c r="N1807" s="534"/>
      <c r="O1807" s="534"/>
      <c r="P1807" s="535"/>
      <c r="Q1807" s="534"/>
    </row>
    <row r="1808" spans="3:17" s="849" customFormat="1" ht="15">
      <c r="C1808" s="712"/>
      <c r="D1808" s="713"/>
      <c r="E1808" s="532"/>
      <c r="F1808" s="532"/>
      <c r="G1808" s="533"/>
      <c r="H1808" s="534"/>
      <c r="I1808" s="534"/>
      <c r="J1808" s="535"/>
      <c r="K1808" s="534"/>
      <c r="L1808" s="534"/>
      <c r="M1808" s="534"/>
      <c r="N1808" s="534"/>
      <c r="O1808" s="534"/>
      <c r="P1808" s="535"/>
      <c r="Q1808" s="534"/>
    </row>
    <row r="1809" spans="3:17" s="849" customFormat="1" ht="15">
      <c r="C1809" s="712"/>
      <c r="D1809" s="713"/>
      <c r="E1809" s="532"/>
      <c r="F1809" s="532"/>
      <c r="G1809" s="533"/>
      <c r="H1809" s="534"/>
      <c r="I1809" s="534"/>
      <c r="J1809" s="535"/>
      <c r="K1809" s="534"/>
      <c r="L1809" s="534"/>
      <c r="M1809" s="534"/>
      <c r="N1809" s="534"/>
      <c r="O1809" s="534"/>
      <c r="P1809" s="535"/>
      <c r="Q1809" s="534"/>
    </row>
    <row r="1810" spans="3:17" s="849" customFormat="1" ht="15">
      <c r="C1810" s="712"/>
      <c r="D1810" s="713"/>
      <c r="E1810" s="532"/>
      <c r="F1810" s="532"/>
      <c r="G1810" s="533"/>
      <c r="H1810" s="534"/>
      <c r="I1810" s="534"/>
      <c r="J1810" s="535"/>
      <c r="K1810" s="534"/>
      <c r="L1810" s="534"/>
      <c r="M1810" s="534"/>
      <c r="N1810" s="534"/>
      <c r="O1810" s="534"/>
      <c r="P1810" s="535"/>
      <c r="Q1810" s="534"/>
    </row>
    <row r="1811" spans="3:17" s="849" customFormat="1" ht="15">
      <c r="C1811" s="712"/>
      <c r="D1811" s="713"/>
      <c r="E1811" s="532"/>
      <c r="F1811" s="532"/>
      <c r="G1811" s="533"/>
      <c r="H1811" s="534"/>
      <c r="I1811" s="534"/>
      <c r="J1811" s="535"/>
      <c r="K1811" s="534"/>
      <c r="L1811" s="534"/>
      <c r="M1811" s="534"/>
      <c r="N1811" s="534"/>
      <c r="O1811" s="534"/>
      <c r="P1811" s="535"/>
      <c r="Q1811" s="534"/>
    </row>
    <row r="1812" spans="3:17" s="849" customFormat="1" ht="15">
      <c r="C1812" s="712"/>
      <c r="D1812" s="713"/>
      <c r="E1812" s="532"/>
      <c r="F1812" s="532"/>
      <c r="G1812" s="533"/>
      <c r="H1812" s="534"/>
      <c r="I1812" s="534"/>
      <c r="J1812" s="535"/>
      <c r="K1812" s="534"/>
      <c r="L1812" s="534"/>
      <c r="M1812" s="534"/>
      <c r="N1812" s="534"/>
      <c r="O1812" s="534"/>
      <c r="P1812" s="535"/>
      <c r="Q1812" s="534"/>
    </row>
    <row r="1813" spans="3:17" s="849" customFormat="1" ht="15">
      <c r="C1813" s="712"/>
      <c r="D1813" s="713"/>
      <c r="E1813" s="532"/>
      <c r="F1813" s="532"/>
      <c r="G1813" s="533"/>
      <c r="H1813" s="534"/>
      <c r="I1813" s="534"/>
      <c r="J1813" s="535"/>
      <c r="K1813" s="534"/>
      <c r="L1813" s="534"/>
      <c r="M1813" s="534"/>
      <c r="N1813" s="534"/>
      <c r="O1813" s="534"/>
      <c r="P1813" s="535"/>
      <c r="Q1813" s="534"/>
    </row>
    <row r="1814" spans="3:17" s="849" customFormat="1" ht="15">
      <c r="C1814" s="712"/>
      <c r="D1814" s="713"/>
      <c r="E1814" s="532"/>
      <c r="F1814" s="532"/>
      <c r="G1814" s="533"/>
      <c r="H1814" s="534"/>
      <c r="I1814" s="534"/>
      <c r="J1814" s="535"/>
      <c r="K1814" s="534"/>
      <c r="L1814" s="534"/>
      <c r="M1814" s="534"/>
      <c r="N1814" s="534"/>
      <c r="O1814" s="534"/>
      <c r="P1814" s="535"/>
      <c r="Q1814" s="534"/>
    </row>
    <row r="1815" spans="3:17" s="849" customFormat="1" ht="15">
      <c r="C1815" s="712"/>
      <c r="D1815" s="713"/>
      <c r="E1815" s="532"/>
      <c r="F1815" s="532"/>
      <c r="G1815" s="533"/>
      <c r="H1815" s="534"/>
      <c r="I1815" s="534"/>
      <c r="J1815" s="535"/>
      <c r="K1815" s="534"/>
      <c r="L1815" s="534"/>
      <c r="M1815" s="534"/>
      <c r="N1815" s="534"/>
      <c r="O1815" s="534"/>
      <c r="P1815" s="535"/>
      <c r="Q1815" s="534"/>
    </row>
    <row r="1816" spans="3:17" s="849" customFormat="1" ht="15">
      <c r="C1816" s="712"/>
      <c r="D1816" s="713"/>
      <c r="E1816" s="532"/>
      <c r="F1816" s="532"/>
      <c r="G1816" s="533"/>
      <c r="H1816" s="534"/>
      <c r="I1816" s="534"/>
      <c r="J1816" s="535"/>
      <c r="K1816" s="534"/>
      <c r="L1816" s="534"/>
      <c r="M1816" s="534"/>
      <c r="N1816" s="534"/>
      <c r="O1816" s="534"/>
      <c r="P1816" s="535"/>
      <c r="Q1816" s="534"/>
    </row>
    <row r="1817" spans="3:17" s="849" customFormat="1" ht="15">
      <c r="C1817" s="712"/>
      <c r="D1817" s="713"/>
      <c r="E1817" s="532"/>
      <c r="F1817" s="532"/>
      <c r="G1817" s="533"/>
      <c r="H1817" s="534"/>
      <c r="I1817" s="534"/>
      <c r="J1817" s="535"/>
      <c r="K1817" s="534"/>
      <c r="L1817" s="534"/>
      <c r="M1817" s="534"/>
      <c r="N1817" s="534"/>
      <c r="O1817" s="534"/>
      <c r="P1817" s="535"/>
      <c r="Q1817" s="534"/>
    </row>
    <row r="1818" spans="3:17" s="849" customFormat="1" ht="15">
      <c r="C1818" s="712"/>
      <c r="D1818" s="713"/>
      <c r="E1818" s="532"/>
      <c r="F1818" s="532"/>
      <c r="G1818" s="533"/>
      <c r="H1818" s="534"/>
      <c r="I1818" s="534"/>
      <c r="J1818" s="535"/>
      <c r="K1818" s="534"/>
      <c r="L1818" s="534"/>
      <c r="M1818" s="534"/>
      <c r="N1818" s="534"/>
      <c r="O1818" s="534"/>
      <c r="P1818" s="535"/>
      <c r="Q1818" s="534"/>
    </row>
    <row r="1819" spans="3:17" s="849" customFormat="1" ht="15">
      <c r="C1819" s="712"/>
      <c r="D1819" s="713"/>
      <c r="E1819" s="532"/>
      <c r="F1819" s="532"/>
      <c r="G1819" s="533"/>
      <c r="H1819" s="534"/>
      <c r="I1819" s="534"/>
      <c r="J1819" s="535"/>
      <c r="K1819" s="534"/>
      <c r="L1819" s="534"/>
      <c r="M1819" s="534"/>
      <c r="N1819" s="534"/>
      <c r="O1819" s="534"/>
      <c r="P1819" s="535"/>
      <c r="Q1819" s="534"/>
    </row>
    <row r="1820" spans="3:17" s="849" customFormat="1" ht="15">
      <c r="C1820" s="712"/>
      <c r="D1820" s="713"/>
      <c r="E1820" s="532"/>
      <c r="F1820" s="532"/>
      <c r="G1820" s="533"/>
      <c r="H1820" s="534"/>
      <c r="I1820" s="534"/>
      <c r="J1820" s="535"/>
      <c r="K1820" s="534"/>
      <c r="L1820" s="534"/>
      <c r="M1820" s="534"/>
      <c r="N1820" s="534"/>
      <c r="O1820" s="534"/>
      <c r="P1820" s="535"/>
      <c r="Q1820" s="534"/>
    </row>
    <row r="1821" spans="3:17" s="849" customFormat="1" ht="15">
      <c r="C1821" s="712"/>
      <c r="D1821" s="713"/>
      <c r="E1821" s="532"/>
      <c r="F1821" s="532"/>
      <c r="G1821" s="533"/>
      <c r="H1821" s="534"/>
      <c r="I1821" s="534"/>
      <c r="J1821" s="535"/>
      <c r="K1821" s="534"/>
      <c r="L1821" s="534"/>
      <c r="M1821" s="534"/>
      <c r="N1821" s="534"/>
      <c r="O1821" s="534"/>
      <c r="P1821" s="535"/>
      <c r="Q1821" s="534"/>
    </row>
    <row r="1822" spans="3:17" s="849" customFormat="1" ht="15">
      <c r="C1822" s="712"/>
      <c r="D1822" s="713"/>
      <c r="E1822" s="532"/>
      <c r="F1822" s="532"/>
      <c r="G1822" s="533"/>
      <c r="H1822" s="534"/>
      <c r="I1822" s="534"/>
      <c r="J1822" s="535"/>
      <c r="K1822" s="534"/>
      <c r="L1822" s="534"/>
      <c r="M1822" s="534"/>
      <c r="N1822" s="534"/>
      <c r="O1822" s="534"/>
      <c r="P1822" s="535"/>
      <c r="Q1822" s="534"/>
    </row>
    <row r="1823" spans="3:17" s="849" customFormat="1" ht="15">
      <c r="C1823" s="712"/>
      <c r="D1823" s="713"/>
      <c r="E1823" s="532"/>
      <c r="F1823" s="532"/>
      <c r="G1823" s="533"/>
      <c r="H1823" s="534"/>
      <c r="I1823" s="534"/>
      <c r="J1823" s="535"/>
      <c r="K1823" s="534"/>
      <c r="L1823" s="534"/>
      <c r="M1823" s="534"/>
      <c r="N1823" s="534"/>
      <c r="O1823" s="534"/>
      <c r="P1823" s="535"/>
      <c r="Q1823" s="534"/>
    </row>
    <row r="1824" spans="3:17" s="849" customFormat="1" ht="15">
      <c r="C1824" s="712"/>
      <c r="D1824" s="713"/>
      <c r="E1824" s="532"/>
      <c r="F1824" s="532"/>
      <c r="G1824" s="533"/>
      <c r="H1824" s="534"/>
      <c r="I1824" s="534"/>
      <c r="J1824" s="535"/>
      <c r="K1824" s="534"/>
      <c r="L1824" s="534"/>
      <c r="M1824" s="534"/>
      <c r="N1824" s="534"/>
      <c r="O1824" s="534"/>
      <c r="P1824" s="535"/>
      <c r="Q1824" s="534"/>
    </row>
    <row r="1825" spans="3:17" s="849" customFormat="1" ht="15">
      <c r="C1825" s="712"/>
      <c r="D1825" s="713"/>
      <c r="E1825" s="532"/>
      <c r="F1825" s="532"/>
      <c r="G1825" s="533"/>
      <c r="H1825" s="534"/>
      <c r="I1825" s="534"/>
      <c r="J1825" s="535"/>
      <c r="K1825" s="534"/>
      <c r="L1825" s="534"/>
      <c r="M1825" s="534"/>
      <c r="N1825" s="534"/>
      <c r="O1825" s="534"/>
      <c r="P1825" s="535"/>
      <c r="Q1825" s="534"/>
    </row>
    <row r="1826" spans="3:17" s="849" customFormat="1" ht="15">
      <c r="C1826" s="712"/>
      <c r="D1826" s="713"/>
      <c r="E1826" s="532"/>
      <c r="F1826" s="532"/>
      <c r="G1826" s="533"/>
      <c r="H1826" s="534"/>
      <c r="I1826" s="534"/>
      <c r="J1826" s="535"/>
      <c r="K1826" s="534"/>
      <c r="L1826" s="534"/>
      <c r="M1826" s="534"/>
      <c r="N1826" s="534"/>
      <c r="O1826" s="534"/>
      <c r="P1826" s="535"/>
      <c r="Q1826" s="534"/>
    </row>
    <row r="1827" spans="3:17" s="849" customFormat="1" ht="15">
      <c r="C1827" s="712"/>
      <c r="D1827" s="713"/>
      <c r="E1827" s="532"/>
      <c r="F1827" s="532"/>
      <c r="G1827" s="533"/>
      <c r="H1827" s="534"/>
      <c r="I1827" s="534"/>
      <c r="J1827" s="535"/>
      <c r="K1827" s="534"/>
      <c r="L1827" s="534"/>
      <c r="M1827" s="534"/>
      <c r="N1827" s="534"/>
      <c r="O1827" s="534"/>
      <c r="P1827" s="535"/>
      <c r="Q1827" s="534"/>
    </row>
    <row r="1828" spans="3:17" s="849" customFormat="1" ht="15">
      <c r="C1828" s="712"/>
      <c r="D1828" s="713"/>
      <c r="E1828" s="532"/>
      <c r="F1828" s="532"/>
      <c r="G1828" s="533"/>
      <c r="H1828" s="534"/>
      <c r="I1828" s="534"/>
      <c r="J1828" s="535"/>
      <c r="K1828" s="534"/>
      <c r="L1828" s="534"/>
      <c r="M1828" s="534"/>
      <c r="N1828" s="534"/>
      <c r="O1828" s="534"/>
      <c r="P1828" s="535"/>
      <c r="Q1828" s="534"/>
    </row>
    <row r="1829" spans="3:17" s="849" customFormat="1" ht="15">
      <c r="C1829" s="712"/>
      <c r="D1829" s="713"/>
      <c r="E1829" s="532"/>
      <c r="F1829" s="532"/>
      <c r="G1829" s="533"/>
      <c r="H1829" s="534"/>
      <c r="I1829" s="534"/>
      <c r="J1829" s="535"/>
      <c r="K1829" s="534"/>
      <c r="L1829" s="534"/>
      <c r="M1829" s="534"/>
      <c r="N1829" s="534"/>
      <c r="O1829" s="534"/>
      <c r="P1829" s="535"/>
      <c r="Q1829" s="534"/>
    </row>
    <row r="1830" spans="3:17" s="849" customFormat="1" ht="15">
      <c r="C1830" s="712"/>
      <c r="D1830" s="713"/>
      <c r="E1830" s="532"/>
      <c r="F1830" s="532"/>
      <c r="G1830" s="533"/>
      <c r="H1830" s="534"/>
      <c r="I1830" s="534"/>
      <c r="J1830" s="535"/>
      <c r="K1830" s="534"/>
      <c r="L1830" s="534"/>
      <c r="M1830" s="534"/>
      <c r="N1830" s="534"/>
      <c r="O1830" s="534"/>
      <c r="P1830" s="535"/>
      <c r="Q1830" s="534"/>
    </row>
    <row r="1831" spans="3:17" s="849" customFormat="1" ht="15">
      <c r="C1831" s="712"/>
      <c r="D1831" s="713"/>
      <c r="E1831" s="532"/>
      <c r="F1831" s="532"/>
      <c r="G1831" s="533"/>
      <c r="H1831" s="534"/>
      <c r="I1831" s="534"/>
      <c r="J1831" s="535"/>
      <c r="K1831" s="534"/>
      <c r="L1831" s="534"/>
      <c r="M1831" s="534"/>
      <c r="N1831" s="534"/>
      <c r="O1831" s="534"/>
      <c r="P1831" s="535"/>
      <c r="Q1831" s="534"/>
    </row>
    <row r="1832" spans="3:17" s="849" customFormat="1" ht="15">
      <c r="C1832" s="712"/>
      <c r="D1832" s="713"/>
      <c r="E1832" s="532"/>
      <c r="F1832" s="532"/>
      <c r="G1832" s="533"/>
      <c r="H1832" s="534"/>
      <c r="I1832" s="534"/>
      <c r="J1832" s="535"/>
      <c r="K1832" s="534"/>
      <c r="L1832" s="534"/>
      <c r="M1832" s="534"/>
      <c r="N1832" s="534"/>
      <c r="O1832" s="534"/>
      <c r="P1832" s="535"/>
      <c r="Q1832" s="534"/>
    </row>
    <row r="1833" spans="3:17" s="849" customFormat="1" ht="15">
      <c r="C1833" s="712"/>
      <c r="D1833" s="713"/>
      <c r="E1833" s="532"/>
      <c r="F1833" s="532"/>
      <c r="G1833" s="533"/>
      <c r="H1833" s="534"/>
      <c r="I1833" s="534"/>
      <c r="J1833" s="535"/>
      <c r="K1833" s="534"/>
      <c r="L1833" s="534"/>
      <c r="M1833" s="534"/>
      <c r="N1833" s="534"/>
      <c r="O1833" s="534"/>
      <c r="P1833" s="535"/>
      <c r="Q1833" s="534"/>
    </row>
    <row r="1834" spans="3:17" s="849" customFormat="1" ht="15">
      <c r="C1834" s="712"/>
      <c r="D1834" s="713"/>
      <c r="E1834" s="532"/>
      <c r="F1834" s="532"/>
      <c r="G1834" s="533"/>
      <c r="H1834" s="534"/>
      <c r="I1834" s="534"/>
      <c r="J1834" s="535"/>
      <c r="K1834" s="534"/>
      <c r="L1834" s="534"/>
      <c r="M1834" s="534"/>
      <c r="N1834" s="534"/>
      <c r="O1834" s="534"/>
      <c r="P1834" s="535"/>
      <c r="Q1834" s="534"/>
    </row>
    <row r="1835" spans="3:17" s="849" customFormat="1" ht="15">
      <c r="C1835" s="712"/>
      <c r="D1835" s="713"/>
      <c r="E1835" s="532"/>
      <c r="F1835" s="532"/>
      <c r="G1835" s="533"/>
      <c r="H1835" s="534"/>
      <c r="I1835" s="534"/>
      <c r="J1835" s="535"/>
      <c r="K1835" s="534"/>
      <c r="L1835" s="534"/>
      <c r="M1835" s="534"/>
      <c r="N1835" s="534"/>
      <c r="O1835" s="534"/>
      <c r="P1835" s="535"/>
      <c r="Q1835" s="534"/>
    </row>
    <row r="1836" spans="3:17" s="849" customFormat="1" ht="15">
      <c r="C1836" s="712"/>
      <c r="D1836" s="713"/>
      <c r="E1836" s="532"/>
      <c r="F1836" s="532"/>
      <c r="G1836" s="533"/>
      <c r="H1836" s="534"/>
      <c r="I1836" s="534"/>
      <c r="J1836" s="535"/>
      <c r="K1836" s="534"/>
      <c r="L1836" s="534"/>
      <c r="M1836" s="534"/>
      <c r="N1836" s="534"/>
      <c r="O1836" s="534"/>
      <c r="P1836" s="535"/>
      <c r="Q1836" s="534"/>
    </row>
    <row r="1837" spans="3:17" s="849" customFormat="1" ht="15">
      <c r="C1837" s="712"/>
      <c r="D1837" s="713"/>
      <c r="E1837" s="532"/>
      <c r="F1837" s="532"/>
      <c r="G1837" s="533"/>
      <c r="H1837" s="534"/>
      <c r="I1837" s="534"/>
      <c r="J1837" s="535"/>
      <c r="K1837" s="534"/>
      <c r="L1837" s="534"/>
      <c r="M1837" s="534"/>
      <c r="N1837" s="534"/>
      <c r="O1837" s="534"/>
      <c r="P1837" s="535"/>
      <c r="Q1837" s="534"/>
    </row>
    <row r="1838" spans="3:17" s="849" customFormat="1" ht="15">
      <c r="C1838" s="712"/>
      <c r="D1838" s="713"/>
      <c r="E1838" s="532"/>
      <c r="F1838" s="532"/>
      <c r="G1838" s="533"/>
      <c r="H1838" s="534"/>
      <c r="I1838" s="534"/>
      <c r="J1838" s="535"/>
      <c r="K1838" s="534"/>
      <c r="L1838" s="534"/>
      <c r="M1838" s="534"/>
      <c r="N1838" s="534"/>
      <c r="O1838" s="534"/>
      <c r="P1838" s="535"/>
      <c r="Q1838" s="534"/>
    </row>
    <row r="1839" spans="3:17" s="849" customFormat="1" ht="15">
      <c r="C1839" s="712"/>
      <c r="D1839" s="713"/>
      <c r="E1839" s="532"/>
      <c r="F1839" s="532"/>
      <c r="G1839" s="533"/>
      <c r="H1839" s="534"/>
      <c r="I1839" s="534"/>
      <c r="J1839" s="535"/>
      <c r="K1839" s="534"/>
      <c r="L1839" s="534"/>
      <c r="M1839" s="534"/>
      <c r="N1839" s="534"/>
      <c r="O1839" s="534"/>
      <c r="P1839" s="535"/>
      <c r="Q1839" s="534"/>
    </row>
    <row r="1840" spans="3:17" s="849" customFormat="1" ht="15">
      <c r="C1840" s="712"/>
      <c r="D1840" s="713"/>
      <c r="E1840" s="532"/>
      <c r="F1840" s="532"/>
      <c r="G1840" s="533"/>
      <c r="H1840" s="534"/>
      <c r="I1840" s="534"/>
      <c r="J1840" s="535"/>
      <c r="K1840" s="534"/>
      <c r="L1840" s="534"/>
      <c r="M1840" s="534"/>
      <c r="N1840" s="534"/>
      <c r="O1840" s="534"/>
      <c r="P1840" s="535"/>
      <c r="Q1840" s="534"/>
    </row>
    <row r="1841" spans="3:17" s="849" customFormat="1" ht="15">
      <c r="C1841" s="712"/>
      <c r="D1841" s="713"/>
      <c r="E1841" s="532"/>
      <c r="F1841" s="532"/>
      <c r="G1841" s="533"/>
      <c r="H1841" s="534"/>
      <c r="I1841" s="534"/>
      <c r="J1841" s="535"/>
      <c r="K1841" s="534"/>
      <c r="L1841" s="534"/>
      <c r="M1841" s="534"/>
      <c r="N1841" s="534"/>
      <c r="O1841" s="534"/>
      <c r="P1841" s="535"/>
      <c r="Q1841" s="534"/>
    </row>
    <row r="1842" spans="3:17" s="849" customFormat="1" ht="15">
      <c r="C1842" s="712"/>
      <c r="D1842" s="713"/>
      <c r="E1842" s="532"/>
      <c r="F1842" s="532"/>
      <c r="G1842" s="533"/>
      <c r="H1842" s="534"/>
      <c r="I1842" s="534"/>
      <c r="J1842" s="535"/>
      <c r="K1842" s="534"/>
      <c r="L1842" s="534"/>
      <c r="M1842" s="534"/>
      <c r="N1842" s="534"/>
      <c r="O1842" s="534"/>
      <c r="P1842" s="535"/>
      <c r="Q1842" s="534"/>
    </row>
    <row r="1843" spans="3:17" s="849" customFormat="1" ht="15">
      <c r="C1843" s="712"/>
      <c r="D1843" s="713"/>
      <c r="E1843" s="532"/>
      <c r="F1843" s="532"/>
      <c r="G1843" s="533"/>
      <c r="H1843" s="534"/>
      <c r="I1843" s="534"/>
      <c r="J1843" s="535"/>
      <c r="K1843" s="534"/>
      <c r="L1843" s="534"/>
      <c r="M1843" s="534"/>
      <c r="N1843" s="534"/>
      <c r="O1843" s="534"/>
      <c r="P1843" s="535"/>
      <c r="Q1843" s="534"/>
    </row>
    <row r="1844" spans="3:17" s="849" customFormat="1" ht="15">
      <c r="C1844" s="712"/>
      <c r="D1844" s="713"/>
      <c r="E1844" s="532"/>
      <c r="F1844" s="532"/>
      <c r="G1844" s="533"/>
      <c r="H1844" s="534"/>
      <c r="I1844" s="534"/>
      <c r="J1844" s="535"/>
      <c r="K1844" s="534"/>
      <c r="L1844" s="534"/>
      <c r="M1844" s="534"/>
      <c r="N1844" s="534"/>
      <c r="O1844" s="534"/>
      <c r="P1844" s="535"/>
      <c r="Q1844" s="534"/>
    </row>
    <row r="1845" spans="3:17" s="849" customFormat="1" ht="15">
      <c r="C1845" s="712"/>
      <c r="D1845" s="713"/>
      <c r="E1845" s="532"/>
      <c r="F1845" s="532"/>
      <c r="G1845" s="533"/>
      <c r="H1845" s="534"/>
      <c r="I1845" s="534"/>
      <c r="J1845" s="535"/>
      <c r="K1845" s="534"/>
      <c r="L1845" s="534"/>
      <c r="M1845" s="534"/>
      <c r="N1845" s="534"/>
      <c r="O1845" s="534"/>
      <c r="P1845" s="535"/>
      <c r="Q1845" s="534"/>
    </row>
    <row r="1846" spans="3:17" s="849" customFormat="1" ht="15">
      <c r="C1846" s="712"/>
      <c r="D1846" s="713"/>
      <c r="E1846" s="532"/>
      <c r="F1846" s="532"/>
      <c r="G1846" s="533"/>
      <c r="H1846" s="534"/>
      <c r="I1846" s="534"/>
      <c r="J1846" s="535"/>
      <c r="K1846" s="534"/>
      <c r="L1846" s="534"/>
      <c r="M1846" s="534"/>
      <c r="N1846" s="534"/>
      <c r="O1846" s="534"/>
      <c r="P1846" s="535"/>
      <c r="Q1846" s="534"/>
    </row>
    <row r="1847" spans="3:17" s="849" customFormat="1" ht="15">
      <c r="C1847" s="712"/>
      <c r="D1847" s="713"/>
      <c r="E1847" s="532"/>
      <c r="F1847" s="532"/>
      <c r="G1847" s="533"/>
      <c r="H1847" s="534"/>
      <c r="I1847" s="534"/>
      <c r="J1847" s="535"/>
      <c r="K1847" s="534"/>
      <c r="L1847" s="534"/>
      <c r="M1847" s="534"/>
      <c r="N1847" s="534"/>
      <c r="O1847" s="534"/>
      <c r="P1847" s="535"/>
      <c r="Q1847" s="534"/>
    </row>
    <row r="1848" spans="3:17" s="849" customFormat="1" ht="15">
      <c r="C1848" s="712"/>
      <c r="D1848" s="713"/>
      <c r="E1848" s="532"/>
      <c r="F1848" s="532"/>
      <c r="G1848" s="533"/>
      <c r="H1848" s="534"/>
      <c r="I1848" s="534"/>
      <c r="J1848" s="535"/>
      <c r="K1848" s="534"/>
      <c r="L1848" s="534"/>
      <c r="M1848" s="534"/>
      <c r="N1848" s="534"/>
      <c r="O1848" s="534"/>
      <c r="P1848" s="535"/>
      <c r="Q1848" s="534"/>
    </row>
    <row r="1849" spans="3:17" s="849" customFormat="1" ht="15">
      <c r="C1849" s="712"/>
      <c r="D1849" s="713"/>
      <c r="E1849" s="532"/>
      <c r="F1849" s="532"/>
      <c r="G1849" s="533"/>
      <c r="H1849" s="534"/>
      <c r="I1849" s="534"/>
      <c r="J1849" s="535"/>
      <c r="K1849" s="534"/>
      <c r="L1849" s="534"/>
      <c r="M1849" s="534"/>
      <c r="N1849" s="534"/>
      <c r="O1849" s="534"/>
      <c r="P1849" s="535"/>
      <c r="Q1849" s="534"/>
    </row>
    <row r="1850" spans="3:17" s="849" customFormat="1" ht="15">
      <c r="C1850" s="712"/>
      <c r="D1850" s="713"/>
      <c r="E1850" s="532"/>
      <c r="F1850" s="532"/>
      <c r="G1850" s="533"/>
      <c r="H1850" s="534"/>
      <c r="I1850" s="534"/>
      <c r="J1850" s="535"/>
      <c r="K1850" s="534"/>
      <c r="L1850" s="534"/>
      <c r="M1850" s="534"/>
      <c r="N1850" s="534"/>
      <c r="O1850" s="534"/>
      <c r="P1850" s="535"/>
      <c r="Q1850" s="534"/>
    </row>
    <row r="1851" spans="3:17" s="849" customFormat="1" ht="15">
      <c r="C1851" s="712"/>
      <c r="D1851" s="713"/>
      <c r="E1851" s="532"/>
      <c r="F1851" s="532"/>
      <c r="G1851" s="533"/>
      <c r="H1851" s="534"/>
      <c r="I1851" s="534"/>
      <c r="J1851" s="535"/>
      <c r="K1851" s="534"/>
      <c r="L1851" s="534"/>
      <c r="M1851" s="534"/>
      <c r="N1851" s="534"/>
      <c r="O1851" s="534"/>
      <c r="P1851" s="535"/>
      <c r="Q1851" s="534"/>
    </row>
    <row r="1852" spans="3:17" s="849" customFormat="1" ht="15">
      <c r="C1852" s="712"/>
      <c r="D1852" s="713"/>
      <c r="E1852" s="532"/>
      <c r="F1852" s="532"/>
      <c r="G1852" s="533"/>
      <c r="H1852" s="534"/>
      <c r="I1852" s="534"/>
      <c r="J1852" s="535"/>
      <c r="K1852" s="534"/>
      <c r="L1852" s="534"/>
      <c r="M1852" s="534"/>
      <c r="N1852" s="534"/>
      <c r="O1852" s="534"/>
      <c r="P1852" s="535"/>
      <c r="Q1852" s="534"/>
    </row>
    <row r="1853" spans="3:17" s="849" customFormat="1" ht="15">
      <c r="C1853" s="712"/>
      <c r="D1853" s="713"/>
      <c r="E1853" s="532"/>
      <c r="F1853" s="532"/>
      <c r="G1853" s="533"/>
      <c r="H1853" s="534"/>
      <c r="I1853" s="534"/>
      <c r="J1853" s="535"/>
      <c r="K1853" s="534"/>
      <c r="L1853" s="534"/>
      <c r="M1853" s="534"/>
      <c r="N1853" s="534"/>
      <c r="O1853" s="534"/>
      <c r="P1853" s="535"/>
      <c r="Q1853" s="534"/>
    </row>
    <row r="1854" spans="3:17" s="849" customFormat="1" ht="15">
      <c r="C1854" s="712"/>
      <c r="D1854" s="713"/>
      <c r="E1854" s="532"/>
      <c r="F1854" s="532"/>
      <c r="G1854" s="533"/>
      <c r="H1854" s="534"/>
      <c r="I1854" s="534"/>
      <c r="J1854" s="535"/>
      <c r="K1854" s="534"/>
      <c r="L1854" s="534"/>
      <c r="M1854" s="534"/>
      <c r="N1854" s="534"/>
      <c r="O1854" s="534"/>
      <c r="P1854" s="535"/>
      <c r="Q1854" s="534"/>
    </row>
    <row r="1855" spans="3:17" s="849" customFormat="1" ht="15">
      <c r="C1855" s="712"/>
      <c r="D1855" s="713"/>
      <c r="E1855" s="532"/>
      <c r="F1855" s="532"/>
      <c r="G1855" s="533"/>
      <c r="H1855" s="534"/>
      <c r="I1855" s="534"/>
      <c r="J1855" s="535"/>
      <c r="K1855" s="534"/>
      <c r="L1855" s="534"/>
      <c r="M1855" s="534"/>
      <c r="N1855" s="534"/>
      <c r="O1855" s="534"/>
      <c r="P1855" s="535"/>
      <c r="Q1855" s="534"/>
    </row>
    <row r="1856" spans="3:17" s="849" customFormat="1" ht="15">
      <c r="C1856" s="712"/>
      <c r="D1856" s="713"/>
      <c r="E1856" s="532"/>
      <c r="F1856" s="532"/>
      <c r="G1856" s="533"/>
      <c r="H1856" s="534"/>
      <c r="I1856" s="534"/>
      <c r="J1856" s="535"/>
      <c r="K1856" s="534"/>
      <c r="L1856" s="534"/>
      <c r="M1856" s="534"/>
      <c r="N1856" s="534"/>
      <c r="O1856" s="534"/>
      <c r="P1856" s="535"/>
      <c r="Q1856" s="534"/>
    </row>
    <row r="1857" spans="3:17" s="849" customFormat="1" ht="15">
      <c r="C1857" s="712"/>
      <c r="D1857" s="713"/>
      <c r="E1857" s="532"/>
      <c r="F1857" s="532"/>
      <c r="G1857" s="533"/>
      <c r="H1857" s="534"/>
      <c r="I1857" s="534"/>
      <c r="J1857" s="535"/>
      <c r="K1857" s="534"/>
      <c r="L1857" s="534"/>
      <c r="M1857" s="534"/>
      <c r="N1857" s="534"/>
      <c r="O1857" s="534"/>
      <c r="P1857" s="535"/>
      <c r="Q1857" s="534"/>
    </row>
    <row r="1858" spans="3:17" s="849" customFormat="1" ht="15">
      <c r="C1858" s="712"/>
      <c r="D1858" s="713"/>
      <c r="E1858" s="532"/>
      <c r="F1858" s="532"/>
      <c r="G1858" s="533"/>
      <c r="H1858" s="534"/>
      <c r="I1858" s="534"/>
      <c r="J1858" s="535"/>
      <c r="K1858" s="534"/>
      <c r="L1858" s="534"/>
      <c r="M1858" s="534"/>
      <c r="N1858" s="534"/>
      <c r="O1858" s="534"/>
      <c r="P1858" s="535"/>
      <c r="Q1858" s="534"/>
    </row>
    <row r="1859" spans="3:17" s="849" customFormat="1" ht="15">
      <c r="C1859" s="712"/>
      <c r="D1859" s="713"/>
      <c r="E1859" s="532"/>
      <c r="F1859" s="532"/>
      <c r="G1859" s="533"/>
      <c r="H1859" s="534"/>
      <c r="I1859" s="534"/>
      <c r="J1859" s="535"/>
      <c r="K1859" s="534"/>
      <c r="L1859" s="534"/>
      <c r="M1859" s="534"/>
      <c r="N1859" s="534"/>
      <c r="O1859" s="534"/>
      <c r="P1859" s="535"/>
      <c r="Q1859" s="534"/>
    </row>
    <row r="1860" spans="3:17" s="849" customFormat="1" ht="15">
      <c r="C1860" s="712"/>
      <c r="D1860" s="713"/>
      <c r="E1860" s="532"/>
      <c r="F1860" s="532"/>
      <c r="G1860" s="533"/>
      <c r="H1860" s="534"/>
      <c r="I1860" s="534"/>
      <c r="J1860" s="535"/>
      <c r="K1860" s="534"/>
      <c r="L1860" s="534"/>
      <c r="M1860" s="534"/>
      <c r="N1860" s="534"/>
      <c r="O1860" s="534"/>
      <c r="P1860" s="535"/>
      <c r="Q1860" s="534"/>
    </row>
    <row r="1861" spans="3:17" s="849" customFormat="1" ht="15">
      <c r="C1861" s="712"/>
      <c r="D1861" s="713"/>
      <c r="E1861" s="532"/>
      <c r="F1861" s="532"/>
      <c r="G1861" s="533"/>
      <c r="H1861" s="534"/>
      <c r="I1861" s="534"/>
      <c r="J1861" s="535"/>
      <c r="K1861" s="534"/>
      <c r="L1861" s="534"/>
      <c r="M1861" s="534"/>
      <c r="N1861" s="534"/>
      <c r="O1861" s="534"/>
      <c r="P1861" s="535"/>
      <c r="Q1861" s="534"/>
    </row>
    <row r="1862" spans="3:17" s="849" customFormat="1" ht="15">
      <c r="C1862" s="712"/>
      <c r="D1862" s="713"/>
      <c r="E1862" s="532"/>
      <c r="F1862" s="532"/>
      <c r="G1862" s="533"/>
      <c r="H1862" s="534"/>
      <c r="I1862" s="534"/>
      <c r="J1862" s="535"/>
      <c r="K1862" s="534"/>
      <c r="L1862" s="534"/>
      <c r="M1862" s="534"/>
      <c r="N1862" s="534"/>
      <c r="O1862" s="534"/>
      <c r="P1862" s="535"/>
      <c r="Q1862" s="534"/>
    </row>
    <row r="1863" spans="3:17" s="849" customFormat="1" ht="15">
      <c r="C1863" s="712"/>
      <c r="D1863" s="713"/>
      <c r="E1863" s="532"/>
      <c r="F1863" s="532"/>
      <c r="G1863" s="533"/>
      <c r="H1863" s="534"/>
      <c r="I1863" s="534"/>
      <c r="J1863" s="535"/>
      <c r="K1863" s="534"/>
      <c r="L1863" s="534"/>
      <c r="M1863" s="534"/>
      <c r="N1863" s="534"/>
      <c r="O1863" s="534"/>
      <c r="P1863" s="535"/>
      <c r="Q1863" s="534"/>
    </row>
    <row r="1864" spans="3:17" s="849" customFormat="1" ht="15">
      <c r="C1864" s="712"/>
      <c r="D1864" s="713"/>
      <c r="E1864" s="532"/>
      <c r="F1864" s="532"/>
      <c r="G1864" s="533"/>
      <c r="H1864" s="534"/>
      <c r="I1864" s="534"/>
      <c r="J1864" s="535"/>
      <c r="K1864" s="534"/>
      <c r="L1864" s="534"/>
      <c r="M1864" s="534"/>
      <c r="N1864" s="534"/>
      <c r="O1864" s="534"/>
      <c r="P1864" s="535"/>
      <c r="Q1864" s="534"/>
    </row>
    <row r="1865" spans="3:17" s="849" customFormat="1" ht="15">
      <c r="C1865" s="712"/>
      <c r="D1865" s="713"/>
      <c r="E1865" s="532"/>
      <c r="F1865" s="532"/>
      <c r="G1865" s="533"/>
      <c r="H1865" s="534"/>
      <c r="I1865" s="534"/>
      <c r="J1865" s="535"/>
      <c r="K1865" s="534"/>
      <c r="L1865" s="534"/>
      <c r="M1865" s="534"/>
      <c r="N1865" s="534"/>
      <c r="O1865" s="534"/>
      <c r="P1865" s="535"/>
      <c r="Q1865" s="534"/>
    </row>
    <row r="1866" spans="3:17" s="849" customFormat="1" ht="15">
      <c r="C1866" s="712"/>
      <c r="D1866" s="713"/>
      <c r="E1866" s="532"/>
      <c r="F1866" s="532"/>
      <c r="G1866" s="533"/>
      <c r="H1866" s="534"/>
      <c r="I1866" s="534"/>
      <c r="J1866" s="535"/>
      <c r="K1866" s="534"/>
      <c r="L1866" s="534"/>
      <c r="M1866" s="534"/>
      <c r="N1866" s="534"/>
      <c r="O1866" s="534"/>
      <c r="P1866" s="535"/>
      <c r="Q1866" s="534"/>
    </row>
    <row r="1867" spans="3:17" s="849" customFormat="1" ht="15">
      <c r="C1867" s="712"/>
      <c r="D1867" s="713"/>
      <c r="E1867" s="532"/>
      <c r="F1867" s="532"/>
      <c r="G1867" s="533"/>
      <c r="H1867" s="534"/>
      <c r="I1867" s="534"/>
      <c r="J1867" s="535"/>
      <c r="K1867" s="534"/>
      <c r="L1867" s="534"/>
      <c r="M1867" s="534"/>
      <c r="N1867" s="534"/>
      <c r="O1867" s="534"/>
      <c r="P1867" s="535"/>
      <c r="Q1867" s="534"/>
    </row>
    <row r="1868" spans="3:17" s="849" customFormat="1" ht="15">
      <c r="C1868" s="712"/>
      <c r="D1868" s="713"/>
      <c r="E1868" s="532"/>
      <c r="F1868" s="532"/>
      <c r="G1868" s="533"/>
      <c r="H1868" s="534"/>
      <c r="I1868" s="534"/>
      <c r="J1868" s="535"/>
      <c r="K1868" s="534"/>
      <c r="L1868" s="534"/>
      <c r="M1868" s="534"/>
      <c r="N1868" s="534"/>
      <c r="O1868" s="534"/>
      <c r="P1868" s="535"/>
      <c r="Q1868" s="534"/>
    </row>
    <row r="1869" spans="3:17" s="849" customFormat="1" ht="15">
      <c r="C1869" s="712"/>
      <c r="D1869" s="713"/>
      <c r="E1869" s="532"/>
      <c r="F1869" s="532"/>
      <c r="G1869" s="533"/>
      <c r="H1869" s="534"/>
      <c r="I1869" s="534"/>
      <c r="J1869" s="535"/>
      <c r="K1869" s="534"/>
      <c r="L1869" s="534"/>
      <c r="M1869" s="534"/>
      <c r="N1869" s="534"/>
      <c r="O1869" s="534"/>
      <c r="P1869" s="535"/>
      <c r="Q1869" s="534"/>
    </row>
    <row r="1870" spans="3:17" s="849" customFormat="1" ht="15">
      <c r="C1870" s="712"/>
      <c r="D1870" s="713"/>
      <c r="E1870" s="532"/>
      <c r="F1870" s="532"/>
      <c r="G1870" s="533"/>
      <c r="H1870" s="534"/>
      <c r="I1870" s="534"/>
      <c r="J1870" s="535"/>
      <c r="K1870" s="534"/>
      <c r="L1870" s="534"/>
      <c r="M1870" s="534"/>
      <c r="N1870" s="534"/>
      <c r="O1870" s="534"/>
      <c r="P1870" s="535"/>
      <c r="Q1870" s="534"/>
    </row>
    <row r="1871" spans="3:17" s="849" customFormat="1" ht="15">
      <c r="C1871" s="712"/>
      <c r="D1871" s="713"/>
      <c r="E1871" s="532"/>
      <c r="F1871" s="532"/>
      <c r="G1871" s="533"/>
      <c r="H1871" s="534"/>
      <c r="I1871" s="534"/>
      <c r="J1871" s="535"/>
      <c r="K1871" s="534"/>
      <c r="L1871" s="534"/>
      <c r="M1871" s="534"/>
      <c r="N1871" s="534"/>
      <c r="O1871" s="534"/>
      <c r="P1871" s="535"/>
      <c r="Q1871" s="534"/>
    </row>
    <row r="1872" spans="3:17" s="849" customFormat="1" ht="15">
      <c r="C1872" s="712"/>
      <c r="D1872" s="713"/>
      <c r="E1872" s="532"/>
      <c r="F1872" s="532"/>
      <c r="G1872" s="533"/>
      <c r="H1872" s="534"/>
      <c r="I1872" s="534"/>
      <c r="J1872" s="535"/>
      <c r="K1872" s="534"/>
      <c r="L1872" s="534"/>
      <c r="M1872" s="534"/>
      <c r="N1872" s="534"/>
      <c r="O1872" s="534"/>
      <c r="P1872" s="535"/>
      <c r="Q1872" s="534"/>
    </row>
    <row r="1873" spans="3:17" s="849" customFormat="1" ht="15">
      <c r="C1873" s="712"/>
      <c r="D1873" s="713"/>
      <c r="E1873" s="532"/>
      <c r="F1873" s="532"/>
      <c r="G1873" s="533"/>
      <c r="H1873" s="534"/>
      <c r="I1873" s="534"/>
      <c r="J1873" s="535"/>
      <c r="K1873" s="534"/>
      <c r="L1873" s="534"/>
      <c r="M1873" s="534"/>
      <c r="N1873" s="534"/>
      <c r="O1873" s="534"/>
      <c r="P1873" s="535"/>
      <c r="Q1873" s="534"/>
    </row>
    <row r="1874" spans="3:17" s="849" customFormat="1" ht="15">
      <c r="C1874" s="712"/>
      <c r="D1874" s="713"/>
      <c r="E1874" s="532"/>
      <c r="F1874" s="532"/>
      <c r="G1874" s="533"/>
      <c r="H1874" s="534"/>
      <c r="I1874" s="534"/>
      <c r="J1874" s="535"/>
      <c r="K1874" s="534"/>
      <c r="L1874" s="534"/>
      <c r="M1874" s="534"/>
      <c r="N1874" s="534"/>
      <c r="O1874" s="534"/>
      <c r="P1874" s="535"/>
      <c r="Q1874" s="534"/>
    </row>
    <row r="1875" spans="3:17" s="849" customFormat="1" ht="15">
      <c r="C1875" s="712"/>
      <c r="D1875" s="713"/>
      <c r="E1875" s="532"/>
      <c r="F1875" s="532"/>
      <c r="G1875" s="533"/>
      <c r="H1875" s="534"/>
      <c r="I1875" s="534"/>
      <c r="J1875" s="535"/>
      <c r="K1875" s="534"/>
      <c r="L1875" s="534"/>
      <c r="M1875" s="534"/>
      <c r="N1875" s="534"/>
      <c r="O1875" s="534"/>
      <c r="P1875" s="535"/>
      <c r="Q1875" s="534"/>
    </row>
    <row r="1876" spans="3:17" s="849" customFormat="1" ht="15">
      <c r="C1876" s="712"/>
      <c r="D1876" s="713"/>
      <c r="E1876" s="532"/>
      <c r="F1876" s="532"/>
      <c r="G1876" s="533"/>
      <c r="H1876" s="534"/>
      <c r="I1876" s="534"/>
      <c r="J1876" s="535"/>
      <c r="K1876" s="534"/>
      <c r="L1876" s="534"/>
      <c r="M1876" s="534"/>
      <c r="N1876" s="534"/>
      <c r="O1876" s="534"/>
      <c r="P1876" s="535"/>
      <c r="Q1876" s="534"/>
    </row>
    <row r="1877" spans="3:17" s="849" customFormat="1" ht="15">
      <c r="C1877" s="712"/>
      <c r="D1877" s="713"/>
      <c r="E1877" s="532"/>
      <c r="F1877" s="532"/>
      <c r="G1877" s="533"/>
      <c r="H1877" s="534"/>
      <c r="I1877" s="534"/>
      <c r="J1877" s="535"/>
      <c r="K1877" s="534"/>
      <c r="L1877" s="534"/>
      <c r="M1877" s="534"/>
      <c r="N1877" s="534"/>
      <c r="O1877" s="534"/>
      <c r="P1877" s="535"/>
      <c r="Q1877" s="534"/>
    </row>
    <row r="1878" spans="3:17" s="849" customFormat="1" ht="15">
      <c r="C1878" s="712"/>
      <c r="D1878" s="713"/>
      <c r="E1878" s="532"/>
      <c r="F1878" s="532"/>
      <c r="G1878" s="533"/>
      <c r="H1878" s="534"/>
      <c r="I1878" s="534"/>
      <c r="J1878" s="535"/>
      <c r="K1878" s="534"/>
      <c r="L1878" s="534"/>
      <c r="M1878" s="534"/>
      <c r="N1878" s="534"/>
      <c r="O1878" s="534"/>
      <c r="P1878" s="535"/>
      <c r="Q1878" s="534"/>
    </row>
    <row r="1879" spans="3:17" s="849" customFormat="1" ht="15">
      <c r="C1879" s="712"/>
      <c r="D1879" s="713"/>
      <c r="E1879" s="532"/>
      <c r="F1879" s="532"/>
      <c r="G1879" s="533"/>
      <c r="H1879" s="534"/>
      <c r="I1879" s="534"/>
      <c r="J1879" s="535"/>
      <c r="K1879" s="534"/>
      <c r="L1879" s="534"/>
      <c r="M1879" s="534"/>
      <c r="N1879" s="534"/>
      <c r="O1879" s="534"/>
      <c r="P1879" s="535"/>
      <c r="Q1879" s="534"/>
    </row>
    <row r="1880" spans="3:17" s="849" customFormat="1" ht="15">
      <c r="C1880" s="712"/>
      <c r="D1880" s="713"/>
      <c r="E1880" s="532"/>
      <c r="F1880" s="532"/>
      <c r="G1880" s="533"/>
      <c r="H1880" s="534"/>
      <c r="I1880" s="534"/>
      <c r="J1880" s="535"/>
      <c r="K1880" s="534"/>
      <c r="L1880" s="534"/>
      <c r="M1880" s="534"/>
      <c r="N1880" s="534"/>
      <c r="O1880" s="534"/>
      <c r="P1880" s="535"/>
      <c r="Q1880" s="534"/>
    </row>
    <row r="1881" spans="3:17" s="849" customFormat="1" ht="15">
      <c r="C1881" s="712"/>
      <c r="D1881" s="713"/>
      <c r="E1881" s="532"/>
      <c r="F1881" s="532"/>
      <c r="G1881" s="533"/>
      <c r="H1881" s="534"/>
      <c r="I1881" s="534"/>
      <c r="J1881" s="535"/>
      <c r="K1881" s="534"/>
      <c r="L1881" s="534"/>
      <c r="M1881" s="534"/>
      <c r="N1881" s="534"/>
      <c r="O1881" s="534"/>
      <c r="P1881" s="535"/>
      <c r="Q1881" s="534"/>
    </row>
    <row r="1882" spans="3:17" s="849" customFormat="1" ht="15">
      <c r="C1882" s="712"/>
      <c r="D1882" s="713"/>
      <c r="E1882" s="532"/>
      <c r="F1882" s="532"/>
      <c r="G1882" s="533"/>
      <c r="H1882" s="534"/>
      <c r="I1882" s="534"/>
      <c r="J1882" s="535"/>
      <c r="K1882" s="534"/>
      <c r="L1882" s="534"/>
      <c r="M1882" s="534"/>
      <c r="N1882" s="534"/>
      <c r="O1882" s="534"/>
      <c r="P1882" s="535"/>
      <c r="Q1882" s="534"/>
    </row>
    <row r="1883" spans="3:17" s="849" customFormat="1" ht="15">
      <c r="C1883" s="712"/>
      <c r="D1883" s="713"/>
      <c r="E1883" s="532"/>
      <c r="F1883" s="532"/>
      <c r="G1883" s="533"/>
      <c r="H1883" s="534"/>
      <c r="I1883" s="534"/>
      <c r="J1883" s="535"/>
      <c r="K1883" s="534"/>
      <c r="L1883" s="534"/>
      <c r="M1883" s="534"/>
      <c r="N1883" s="534"/>
      <c r="O1883" s="534"/>
      <c r="P1883" s="535"/>
      <c r="Q1883" s="534"/>
    </row>
    <row r="1884" spans="3:17" s="849" customFormat="1" ht="15">
      <c r="C1884" s="712"/>
      <c r="D1884" s="713"/>
      <c r="E1884" s="532"/>
      <c r="F1884" s="532"/>
      <c r="G1884" s="533"/>
      <c r="H1884" s="534"/>
      <c r="I1884" s="534"/>
      <c r="J1884" s="535"/>
      <c r="K1884" s="534"/>
      <c r="L1884" s="534"/>
      <c r="M1884" s="534"/>
      <c r="N1884" s="534"/>
      <c r="O1884" s="534"/>
      <c r="P1884" s="535"/>
      <c r="Q1884" s="534"/>
    </row>
    <row r="1885" spans="3:17" s="849" customFormat="1" ht="15">
      <c r="C1885" s="712"/>
      <c r="D1885" s="713"/>
      <c r="E1885" s="532"/>
      <c r="F1885" s="532"/>
      <c r="G1885" s="533"/>
      <c r="H1885" s="534"/>
      <c r="I1885" s="534"/>
      <c r="J1885" s="535"/>
      <c r="K1885" s="534"/>
      <c r="L1885" s="534"/>
      <c r="M1885" s="534"/>
      <c r="N1885" s="534"/>
      <c r="O1885" s="534"/>
      <c r="P1885" s="535"/>
      <c r="Q1885" s="534"/>
    </row>
    <row r="1886" spans="3:17" s="849" customFormat="1" ht="15">
      <c r="C1886" s="712"/>
      <c r="D1886" s="713"/>
      <c r="E1886" s="532"/>
      <c r="F1886" s="532"/>
      <c r="G1886" s="533"/>
      <c r="H1886" s="534"/>
      <c r="I1886" s="534"/>
      <c r="J1886" s="535"/>
      <c r="K1886" s="534"/>
      <c r="L1886" s="534"/>
      <c r="M1886" s="534"/>
      <c r="N1886" s="534"/>
      <c r="O1886" s="534"/>
      <c r="P1886" s="535"/>
      <c r="Q1886" s="534"/>
    </row>
    <row r="1887" spans="3:17" s="849" customFormat="1" ht="15">
      <c r="C1887" s="712"/>
      <c r="D1887" s="713"/>
      <c r="E1887" s="532"/>
      <c r="F1887" s="532"/>
      <c r="G1887" s="533"/>
      <c r="H1887" s="534"/>
      <c r="I1887" s="534"/>
      <c r="J1887" s="535"/>
      <c r="K1887" s="534"/>
      <c r="L1887" s="534"/>
      <c r="M1887" s="534"/>
      <c r="N1887" s="534"/>
      <c r="O1887" s="534"/>
      <c r="P1887" s="535"/>
      <c r="Q1887" s="534"/>
    </row>
    <row r="1888" spans="3:17" s="849" customFormat="1" ht="15">
      <c r="C1888" s="712"/>
      <c r="D1888" s="713"/>
      <c r="E1888" s="532"/>
      <c r="F1888" s="532"/>
      <c r="G1888" s="533"/>
      <c r="H1888" s="534"/>
      <c r="I1888" s="534"/>
      <c r="J1888" s="535"/>
      <c r="K1888" s="534"/>
      <c r="L1888" s="534"/>
      <c r="M1888" s="534"/>
      <c r="N1888" s="534"/>
      <c r="O1888" s="534"/>
      <c r="P1888" s="535"/>
      <c r="Q1888" s="534"/>
    </row>
    <row r="1889" spans="3:17" s="849" customFormat="1" ht="15">
      <c r="C1889" s="712"/>
      <c r="D1889" s="713"/>
      <c r="E1889" s="532"/>
      <c r="F1889" s="532"/>
      <c r="G1889" s="533"/>
      <c r="H1889" s="534"/>
      <c r="I1889" s="534"/>
      <c r="J1889" s="535"/>
      <c r="K1889" s="534"/>
      <c r="L1889" s="534"/>
      <c r="M1889" s="534"/>
      <c r="N1889" s="534"/>
      <c r="O1889" s="534"/>
      <c r="P1889" s="535"/>
      <c r="Q1889" s="534"/>
    </row>
    <row r="1890" spans="3:17" s="849" customFormat="1" ht="15">
      <c r="C1890" s="712"/>
      <c r="D1890" s="713"/>
      <c r="E1890" s="532"/>
      <c r="F1890" s="532"/>
      <c r="G1890" s="533"/>
      <c r="H1890" s="534"/>
      <c r="I1890" s="534"/>
      <c r="J1890" s="535"/>
      <c r="K1890" s="534"/>
      <c r="L1890" s="534"/>
      <c r="M1890" s="534"/>
      <c r="N1890" s="534"/>
      <c r="O1890" s="534"/>
      <c r="P1890" s="535"/>
      <c r="Q1890" s="534"/>
    </row>
    <row r="1891" spans="3:17" s="849" customFormat="1" ht="15">
      <c r="C1891" s="712"/>
      <c r="D1891" s="713"/>
      <c r="E1891" s="532"/>
      <c r="F1891" s="532"/>
      <c r="G1891" s="533"/>
      <c r="H1891" s="534"/>
      <c r="I1891" s="534"/>
      <c r="J1891" s="535"/>
      <c r="K1891" s="534"/>
      <c r="L1891" s="534"/>
      <c r="M1891" s="534"/>
      <c r="N1891" s="534"/>
      <c r="O1891" s="534"/>
      <c r="P1891" s="535"/>
      <c r="Q1891" s="534"/>
    </row>
    <row r="1892" spans="3:17" s="849" customFormat="1" ht="15">
      <c r="C1892" s="712"/>
      <c r="D1892" s="713"/>
      <c r="E1892" s="532"/>
      <c r="F1892" s="532"/>
      <c r="G1892" s="533"/>
      <c r="H1892" s="534"/>
      <c r="I1892" s="534"/>
      <c r="J1892" s="535"/>
      <c r="K1892" s="534"/>
      <c r="L1892" s="534"/>
      <c r="M1892" s="534"/>
      <c r="N1892" s="534"/>
      <c r="O1892" s="534"/>
      <c r="P1892" s="535"/>
      <c r="Q1892" s="534"/>
    </row>
    <row r="1893" spans="3:17" s="849" customFormat="1" ht="15">
      <c r="C1893" s="712"/>
      <c r="D1893" s="713"/>
      <c r="E1893" s="532"/>
      <c r="F1893" s="532"/>
      <c r="G1893" s="533"/>
      <c r="H1893" s="534"/>
      <c r="I1893" s="534"/>
      <c r="J1893" s="535"/>
      <c r="K1893" s="534"/>
      <c r="L1893" s="534"/>
      <c r="M1893" s="534"/>
      <c r="N1893" s="534"/>
      <c r="O1893" s="534"/>
      <c r="P1893" s="535"/>
      <c r="Q1893" s="534"/>
    </row>
    <row r="1894" spans="3:17" s="849" customFormat="1" ht="15">
      <c r="C1894" s="712"/>
      <c r="D1894" s="713"/>
      <c r="E1894" s="532"/>
      <c r="F1894" s="532"/>
      <c r="G1894" s="533"/>
      <c r="H1894" s="534"/>
      <c r="I1894" s="534"/>
      <c r="J1894" s="535"/>
      <c r="K1894" s="534"/>
      <c r="L1894" s="534"/>
      <c r="M1894" s="534"/>
      <c r="N1894" s="534"/>
      <c r="O1894" s="534"/>
      <c r="P1894" s="535"/>
      <c r="Q1894" s="534"/>
    </row>
    <row r="1895" spans="3:17" s="849" customFormat="1" ht="15">
      <c r="C1895" s="712"/>
      <c r="D1895" s="713"/>
      <c r="E1895" s="532"/>
      <c r="F1895" s="532"/>
      <c r="G1895" s="533"/>
      <c r="H1895" s="534"/>
      <c r="I1895" s="534"/>
      <c r="J1895" s="535"/>
      <c r="K1895" s="534"/>
      <c r="L1895" s="534"/>
      <c r="M1895" s="534"/>
      <c r="N1895" s="534"/>
      <c r="O1895" s="534"/>
      <c r="P1895" s="535"/>
      <c r="Q1895" s="534"/>
    </row>
    <row r="1896" spans="3:17" s="849" customFormat="1" ht="15">
      <c r="C1896" s="712"/>
      <c r="D1896" s="713"/>
      <c r="E1896" s="532"/>
      <c r="F1896" s="532"/>
      <c r="G1896" s="533"/>
      <c r="H1896" s="534"/>
      <c r="I1896" s="534"/>
      <c r="J1896" s="535"/>
      <c r="K1896" s="534"/>
      <c r="L1896" s="534"/>
      <c r="M1896" s="534"/>
      <c r="N1896" s="534"/>
      <c r="O1896" s="534"/>
      <c r="P1896" s="535"/>
      <c r="Q1896" s="534"/>
    </row>
    <row r="1897" spans="3:17" s="849" customFormat="1" ht="15">
      <c r="C1897" s="712"/>
      <c r="D1897" s="713"/>
      <c r="E1897" s="532"/>
      <c r="F1897" s="532"/>
      <c r="G1897" s="533"/>
      <c r="H1897" s="534"/>
      <c r="I1897" s="534"/>
      <c r="J1897" s="535"/>
      <c r="K1897" s="534"/>
      <c r="L1897" s="534"/>
      <c r="M1897" s="534"/>
      <c r="N1897" s="534"/>
      <c r="O1897" s="534"/>
      <c r="P1897" s="535"/>
      <c r="Q1897" s="534"/>
    </row>
    <row r="1898" spans="3:17" s="849" customFormat="1" ht="15">
      <c r="C1898" s="712"/>
      <c r="D1898" s="713"/>
      <c r="E1898" s="532"/>
      <c r="F1898" s="532"/>
      <c r="G1898" s="533"/>
      <c r="H1898" s="534"/>
      <c r="I1898" s="534"/>
      <c r="J1898" s="535"/>
      <c r="K1898" s="534"/>
      <c r="L1898" s="534"/>
      <c r="M1898" s="534"/>
      <c r="N1898" s="534"/>
      <c r="O1898" s="534"/>
      <c r="P1898" s="535"/>
      <c r="Q1898" s="534"/>
    </row>
    <row r="1899" spans="3:17" s="849" customFormat="1" ht="15">
      <c r="C1899" s="712"/>
      <c r="D1899" s="713"/>
      <c r="E1899" s="532"/>
      <c r="F1899" s="532"/>
      <c r="G1899" s="533"/>
      <c r="H1899" s="534"/>
      <c r="I1899" s="534"/>
      <c r="J1899" s="535"/>
      <c r="K1899" s="534"/>
      <c r="L1899" s="534"/>
      <c r="M1899" s="534"/>
      <c r="N1899" s="534"/>
      <c r="O1899" s="534"/>
      <c r="P1899" s="535"/>
      <c r="Q1899" s="534"/>
    </row>
    <row r="1900" spans="3:17" s="849" customFormat="1" ht="15">
      <c r="C1900" s="712"/>
      <c r="D1900" s="713"/>
      <c r="E1900" s="532"/>
      <c r="F1900" s="532"/>
      <c r="G1900" s="533"/>
      <c r="H1900" s="534"/>
      <c r="I1900" s="534"/>
      <c r="J1900" s="535"/>
      <c r="K1900" s="534"/>
      <c r="L1900" s="534"/>
      <c r="M1900" s="534"/>
      <c r="N1900" s="534"/>
      <c r="O1900" s="534"/>
      <c r="P1900" s="535"/>
      <c r="Q1900" s="534"/>
    </row>
    <row r="1901" spans="3:17" s="849" customFormat="1" ht="15">
      <c r="C1901" s="712"/>
      <c r="D1901" s="713"/>
      <c r="E1901" s="532"/>
      <c r="F1901" s="532"/>
      <c r="G1901" s="533"/>
      <c r="H1901" s="534"/>
      <c r="I1901" s="534"/>
      <c r="J1901" s="535"/>
      <c r="K1901" s="534"/>
      <c r="L1901" s="534"/>
      <c r="M1901" s="534"/>
      <c r="N1901" s="534"/>
      <c r="O1901" s="534"/>
      <c r="P1901" s="535"/>
      <c r="Q1901" s="534"/>
    </row>
    <row r="1902" spans="3:17" s="849" customFormat="1" ht="15">
      <c r="C1902" s="712"/>
      <c r="D1902" s="713"/>
      <c r="E1902" s="532"/>
      <c r="F1902" s="532"/>
      <c r="G1902" s="533"/>
      <c r="H1902" s="534"/>
      <c r="I1902" s="534"/>
      <c r="J1902" s="535"/>
      <c r="K1902" s="534"/>
      <c r="L1902" s="534"/>
      <c r="M1902" s="534"/>
      <c r="N1902" s="534"/>
      <c r="O1902" s="534"/>
      <c r="P1902" s="535"/>
      <c r="Q1902" s="534"/>
    </row>
    <row r="1903" spans="3:17" s="849" customFormat="1" ht="15">
      <c r="C1903" s="712"/>
      <c r="D1903" s="713"/>
      <c r="E1903" s="532"/>
      <c r="F1903" s="532"/>
      <c r="G1903" s="533"/>
      <c r="H1903" s="534"/>
      <c r="I1903" s="534"/>
      <c r="J1903" s="535"/>
      <c r="K1903" s="534"/>
      <c r="L1903" s="534"/>
      <c r="M1903" s="534"/>
      <c r="N1903" s="534"/>
      <c r="O1903" s="534"/>
      <c r="P1903" s="535"/>
      <c r="Q1903" s="534"/>
    </row>
    <row r="1904" spans="3:17" s="849" customFormat="1" ht="15">
      <c r="C1904" s="712"/>
      <c r="D1904" s="713"/>
      <c r="E1904" s="532"/>
      <c r="F1904" s="532"/>
      <c r="G1904" s="533"/>
      <c r="H1904" s="534"/>
      <c r="I1904" s="534"/>
      <c r="J1904" s="535"/>
      <c r="K1904" s="534"/>
      <c r="L1904" s="534"/>
      <c r="M1904" s="534"/>
      <c r="N1904" s="534"/>
      <c r="O1904" s="534"/>
      <c r="P1904" s="535"/>
      <c r="Q1904" s="534"/>
    </row>
    <row r="1905" spans="3:17" s="849" customFormat="1" ht="15">
      <c r="C1905" s="712"/>
      <c r="D1905" s="713"/>
      <c r="E1905" s="532"/>
      <c r="F1905" s="532"/>
      <c r="G1905" s="533"/>
      <c r="H1905" s="534"/>
      <c r="I1905" s="534"/>
      <c r="J1905" s="535"/>
      <c r="K1905" s="534"/>
      <c r="L1905" s="534"/>
      <c r="M1905" s="534"/>
      <c r="N1905" s="534"/>
      <c r="O1905" s="534"/>
      <c r="P1905" s="535"/>
      <c r="Q1905" s="534"/>
    </row>
    <row r="1906" spans="3:17" s="849" customFormat="1" ht="15">
      <c r="C1906" s="712"/>
      <c r="D1906" s="713"/>
      <c r="E1906" s="532"/>
      <c r="F1906" s="532"/>
      <c r="G1906" s="533"/>
      <c r="H1906" s="534"/>
      <c r="I1906" s="534"/>
      <c r="J1906" s="535"/>
      <c r="K1906" s="534"/>
      <c r="L1906" s="534"/>
      <c r="M1906" s="534"/>
      <c r="N1906" s="534"/>
      <c r="O1906" s="534"/>
      <c r="P1906" s="535"/>
      <c r="Q1906" s="534"/>
    </row>
    <row r="1907" spans="3:17" s="849" customFormat="1" ht="15">
      <c r="C1907" s="712"/>
      <c r="D1907" s="713"/>
      <c r="E1907" s="532"/>
      <c r="F1907" s="532"/>
      <c r="G1907" s="533"/>
      <c r="H1907" s="534"/>
      <c r="I1907" s="534"/>
      <c r="J1907" s="535"/>
      <c r="K1907" s="534"/>
      <c r="L1907" s="534"/>
      <c r="M1907" s="534"/>
      <c r="N1907" s="534"/>
      <c r="O1907" s="534"/>
      <c r="P1907" s="535"/>
      <c r="Q1907" s="534"/>
    </row>
    <row r="1908" spans="3:17" s="849" customFormat="1" ht="15">
      <c r="C1908" s="712"/>
      <c r="D1908" s="713"/>
      <c r="E1908" s="532"/>
      <c r="F1908" s="532"/>
      <c r="G1908" s="533"/>
      <c r="H1908" s="534"/>
      <c r="I1908" s="534"/>
      <c r="J1908" s="535"/>
      <c r="K1908" s="534"/>
      <c r="L1908" s="534"/>
      <c r="M1908" s="534"/>
      <c r="N1908" s="534"/>
      <c r="O1908" s="534"/>
      <c r="P1908" s="535"/>
      <c r="Q1908" s="534"/>
    </row>
    <row r="1909" spans="3:17" s="849" customFormat="1" ht="15">
      <c r="C1909" s="712"/>
      <c r="D1909" s="713"/>
      <c r="E1909" s="532"/>
      <c r="F1909" s="532"/>
      <c r="G1909" s="533"/>
      <c r="H1909" s="534"/>
      <c r="I1909" s="534"/>
      <c r="J1909" s="535"/>
      <c r="K1909" s="534"/>
      <c r="L1909" s="534"/>
      <c r="M1909" s="534"/>
      <c r="N1909" s="534"/>
      <c r="O1909" s="534"/>
      <c r="P1909" s="535"/>
      <c r="Q1909" s="534"/>
    </row>
    <row r="1910" spans="3:17" s="849" customFormat="1" ht="15">
      <c r="C1910" s="712"/>
      <c r="D1910" s="713"/>
      <c r="E1910" s="532"/>
      <c r="F1910" s="532"/>
      <c r="G1910" s="533"/>
      <c r="H1910" s="534"/>
      <c r="I1910" s="534"/>
      <c r="J1910" s="535"/>
      <c r="K1910" s="534"/>
      <c r="L1910" s="534"/>
      <c r="M1910" s="534"/>
      <c r="N1910" s="534"/>
      <c r="O1910" s="534"/>
      <c r="P1910" s="535"/>
      <c r="Q1910" s="534"/>
    </row>
    <row r="1911" spans="3:17" s="849" customFormat="1" ht="15">
      <c r="C1911" s="712"/>
      <c r="D1911" s="713"/>
      <c r="E1911" s="532"/>
      <c r="F1911" s="532"/>
      <c r="G1911" s="533"/>
      <c r="H1911" s="534"/>
      <c r="I1911" s="534"/>
      <c r="J1911" s="535"/>
      <c r="K1911" s="534"/>
      <c r="L1911" s="534"/>
      <c r="M1911" s="534"/>
      <c r="N1911" s="534"/>
      <c r="O1911" s="534"/>
      <c r="P1911" s="535"/>
      <c r="Q1911" s="534"/>
    </row>
    <row r="1912" spans="3:17" s="849" customFormat="1" ht="15">
      <c r="C1912" s="712"/>
      <c r="D1912" s="713"/>
      <c r="E1912" s="532"/>
      <c r="F1912" s="532"/>
      <c r="G1912" s="533"/>
      <c r="H1912" s="534"/>
      <c r="I1912" s="534"/>
      <c r="J1912" s="535"/>
      <c r="K1912" s="534"/>
      <c r="L1912" s="534"/>
      <c r="M1912" s="534"/>
      <c r="N1912" s="534"/>
      <c r="O1912" s="534"/>
      <c r="P1912" s="535"/>
      <c r="Q1912" s="534"/>
    </row>
    <row r="1913" spans="3:17" s="849" customFormat="1" ht="15">
      <c r="C1913" s="712"/>
      <c r="D1913" s="713"/>
      <c r="E1913" s="532"/>
      <c r="F1913" s="532"/>
      <c r="G1913" s="533"/>
      <c r="H1913" s="534"/>
      <c r="I1913" s="534"/>
      <c r="J1913" s="535"/>
      <c r="K1913" s="534"/>
      <c r="L1913" s="534"/>
      <c r="M1913" s="534"/>
      <c r="N1913" s="534"/>
      <c r="O1913" s="534"/>
      <c r="P1913" s="535"/>
      <c r="Q1913" s="534"/>
    </row>
    <row r="1914" spans="3:17" s="849" customFormat="1" ht="15">
      <c r="C1914" s="712"/>
      <c r="D1914" s="713"/>
      <c r="E1914" s="532"/>
      <c r="F1914" s="532"/>
      <c r="G1914" s="533"/>
      <c r="H1914" s="534"/>
      <c r="I1914" s="534"/>
      <c r="J1914" s="535"/>
      <c r="K1914" s="534"/>
      <c r="L1914" s="534"/>
      <c r="M1914" s="534"/>
      <c r="N1914" s="534"/>
      <c r="O1914" s="534"/>
      <c r="P1914" s="535"/>
      <c r="Q1914" s="534"/>
    </row>
    <row r="1915" spans="3:17" s="849" customFormat="1" ht="15">
      <c r="C1915" s="712"/>
      <c r="D1915" s="713"/>
      <c r="E1915" s="532"/>
      <c r="F1915" s="532"/>
      <c r="G1915" s="533"/>
      <c r="H1915" s="534"/>
      <c r="I1915" s="534"/>
      <c r="J1915" s="535"/>
      <c r="K1915" s="534"/>
      <c r="L1915" s="534"/>
      <c r="M1915" s="534"/>
      <c r="N1915" s="534"/>
      <c r="O1915" s="534"/>
      <c r="P1915" s="535"/>
      <c r="Q1915" s="534"/>
    </row>
    <row r="1916" spans="3:17" s="849" customFormat="1" ht="15">
      <c r="C1916" s="712"/>
      <c r="D1916" s="713"/>
      <c r="E1916" s="532"/>
      <c r="F1916" s="532"/>
      <c r="G1916" s="533"/>
      <c r="H1916" s="534"/>
      <c r="I1916" s="534"/>
      <c r="J1916" s="535"/>
      <c r="K1916" s="534"/>
      <c r="L1916" s="534"/>
      <c r="M1916" s="534"/>
      <c r="N1916" s="534"/>
      <c r="O1916" s="534"/>
      <c r="P1916" s="535"/>
      <c r="Q1916" s="534"/>
    </row>
    <row r="1917" spans="3:17" s="849" customFormat="1" ht="15">
      <c r="C1917" s="712"/>
      <c r="D1917" s="713"/>
      <c r="E1917" s="532"/>
      <c r="F1917" s="532"/>
      <c r="G1917" s="533"/>
      <c r="H1917" s="534"/>
      <c r="I1917" s="534"/>
      <c r="J1917" s="535"/>
      <c r="K1917" s="534"/>
      <c r="L1917" s="534"/>
      <c r="M1917" s="534"/>
      <c r="N1917" s="534"/>
      <c r="O1917" s="534"/>
      <c r="P1917" s="535"/>
      <c r="Q1917" s="534"/>
    </row>
    <row r="1918" spans="3:17" s="849" customFormat="1" ht="15">
      <c r="C1918" s="712"/>
      <c r="D1918" s="713"/>
      <c r="E1918" s="532"/>
      <c r="F1918" s="532"/>
      <c r="G1918" s="533"/>
      <c r="H1918" s="534"/>
      <c r="I1918" s="534"/>
      <c r="J1918" s="535"/>
      <c r="K1918" s="534"/>
      <c r="L1918" s="534"/>
      <c r="M1918" s="534"/>
      <c r="N1918" s="534"/>
      <c r="O1918" s="534"/>
      <c r="P1918" s="535"/>
      <c r="Q1918" s="534"/>
    </row>
    <row r="1919" spans="3:17" s="849" customFormat="1" ht="15">
      <c r="C1919" s="712"/>
      <c r="D1919" s="713"/>
      <c r="E1919" s="532"/>
      <c r="F1919" s="532"/>
      <c r="G1919" s="533"/>
      <c r="H1919" s="534"/>
      <c r="I1919" s="534"/>
      <c r="J1919" s="535"/>
      <c r="K1919" s="534"/>
      <c r="L1919" s="534"/>
      <c r="M1919" s="534"/>
      <c r="N1919" s="534"/>
      <c r="O1919" s="534"/>
      <c r="P1919" s="535"/>
      <c r="Q1919" s="534"/>
    </row>
    <row r="1920" spans="3:17" s="849" customFormat="1" ht="15">
      <c r="C1920" s="712"/>
      <c r="D1920" s="713"/>
      <c r="E1920" s="532"/>
      <c r="F1920" s="532"/>
      <c r="G1920" s="533"/>
      <c r="H1920" s="534"/>
      <c r="I1920" s="534"/>
      <c r="J1920" s="535"/>
      <c r="K1920" s="534"/>
      <c r="L1920" s="534"/>
      <c r="M1920" s="534"/>
      <c r="N1920" s="534"/>
      <c r="O1920" s="534"/>
      <c r="P1920" s="535"/>
      <c r="Q1920" s="534"/>
    </row>
    <row r="1921" spans="3:17" s="849" customFormat="1" ht="15">
      <c r="C1921" s="712"/>
      <c r="D1921" s="713"/>
      <c r="E1921" s="532"/>
      <c r="F1921" s="532"/>
      <c r="G1921" s="533"/>
      <c r="H1921" s="534"/>
      <c r="I1921" s="534"/>
      <c r="J1921" s="535"/>
      <c r="K1921" s="534"/>
      <c r="L1921" s="534"/>
      <c r="M1921" s="534"/>
      <c r="N1921" s="534"/>
      <c r="O1921" s="534"/>
      <c r="P1921" s="535"/>
      <c r="Q1921" s="534"/>
    </row>
    <row r="1922" spans="3:17" s="849" customFormat="1" ht="15">
      <c r="C1922" s="712"/>
      <c r="D1922" s="713"/>
      <c r="E1922" s="532"/>
      <c r="F1922" s="532"/>
      <c r="G1922" s="533"/>
      <c r="H1922" s="534"/>
      <c r="I1922" s="534"/>
      <c r="J1922" s="535"/>
      <c r="K1922" s="534"/>
      <c r="L1922" s="534"/>
      <c r="M1922" s="534"/>
      <c r="N1922" s="534"/>
      <c r="O1922" s="534"/>
      <c r="P1922" s="535"/>
      <c r="Q1922" s="534"/>
    </row>
    <row r="1923" spans="3:17" s="849" customFormat="1" ht="15">
      <c r="C1923" s="712"/>
      <c r="D1923" s="713"/>
      <c r="E1923" s="532"/>
      <c r="F1923" s="532"/>
      <c r="G1923" s="533"/>
      <c r="H1923" s="534"/>
      <c r="I1923" s="534"/>
      <c r="J1923" s="535"/>
      <c r="K1923" s="534"/>
      <c r="L1923" s="534"/>
      <c r="M1923" s="534"/>
      <c r="N1923" s="534"/>
      <c r="O1923" s="534"/>
      <c r="P1923" s="535"/>
      <c r="Q1923" s="534"/>
    </row>
    <row r="1924" spans="3:17" s="849" customFormat="1" ht="15">
      <c r="C1924" s="712"/>
      <c r="D1924" s="713"/>
      <c r="E1924" s="532"/>
      <c r="F1924" s="532"/>
      <c r="G1924" s="533"/>
      <c r="H1924" s="534"/>
      <c r="I1924" s="534"/>
      <c r="J1924" s="535"/>
      <c r="K1924" s="534"/>
      <c r="L1924" s="534"/>
      <c r="M1924" s="534"/>
      <c r="N1924" s="534"/>
      <c r="O1924" s="534"/>
      <c r="P1924" s="535"/>
      <c r="Q1924" s="534"/>
    </row>
    <row r="1925" spans="3:17" s="849" customFormat="1" ht="15">
      <c r="C1925" s="712"/>
      <c r="D1925" s="713"/>
      <c r="E1925" s="532"/>
      <c r="F1925" s="532"/>
      <c r="G1925" s="533"/>
      <c r="H1925" s="534"/>
      <c r="I1925" s="534"/>
      <c r="J1925" s="535"/>
      <c r="K1925" s="534"/>
      <c r="L1925" s="534"/>
      <c r="M1925" s="534"/>
      <c r="N1925" s="534"/>
      <c r="O1925" s="534"/>
      <c r="P1925" s="535"/>
      <c r="Q1925" s="534"/>
    </row>
    <row r="1926" spans="3:17" s="849" customFormat="1" ht="15">
      <c r="C1926" s="712"/>
      <c r="D1926" s="713"/>
      <c r="E1926" s="532"/>
      <c r="F1926" s="532"/>
      <c r="G1926" s="533"/>
      <c r="H1926" s="534"/>
      <c r="I1926" s="534"/>
      <c r="J1926" s="535"/>
      <c r="K1926" s="534"/>
      <c r="L1926" s="534"/>
      <c r="M1926" s="534"/>
      <c r="N1926" s="534"/>
      <c r="O1926" s="534"/>
      <c r="P1926" s="535"/>
      <c r="Q1926" s="534"/>
    </row>
    <row r="1927" spans="3:17" s="849" customFormat="1" ht="15">
      <c r="C1927" s="712"/>
      <c r="D1927" s="713"/>
      <c r="E1927" s="532"/>
      <c r="F1927" s="532"/>
      <c r="G1927" s="533"/>
      <c r="H1927" s="534"/>
      <c r="I1927" s="534"/>
      <c r="J1927" s="535"/>
      <c r="K1927" s="534"/>
      <c r="L1927" s="534"/>
      <c r="M1927" s="534"/>
      <c r="N1927" s="534"/>
      <c r="O1927" s="534"/>
      <c r="P1927" s="535"/>
      <c r="Q1927" s="534"/>
    </row>
    <row r="1928" spans="3:17" s="849" customFormat="1" ht="15">
      <c r="C1928" s="712"/>
      <c r="D1928" s="713"/>
      <c r="E1928" s="532"/>
      <c r="F1928" s="532"/>
      <c r="G1928" s="533"/>
      <c r="H1928" s="534"/>
      <c r="I1928" s="534"/>
      <c r="J1928" s="535"/>
      <c r="K1928" s="534"/>
      <c r="L1928" s="534"/>
      <c r="M1928" s="534"/>
      <c r="N1928" s="534"/>
      <c r="O1928" s="534"/>
      <c r="P1928" s="535"/>
      <c r="Q1928" s="534"/>
    </row>
    <row r="1929" spans="3:17" s="849" customFormat="1" ht="15">
      <c r="C1929" s="712"/>
      <c r="D1929" s="713"/>
      <c r="E1929" s="532"/>
      <c r="F1929" s="532"/>
      <c r="G1929" s="533"/>
      <c r="H1929" s="534"/>
      <c r="I1929" s="534"/>
      <c r="J1929" s="535"/>
      <c r="K1929" s="534"/>
      <c r="L1929" s="534"/>
      <c r="M1929" s="534"/>
      <c r="N1929" s="534"/>
      <c r="O1929" s="534"/>
      <c r="P1929" s="535"/>
      <c r="Q1929" s="534"/>
    </row>
    <row r="1930" spans="3:17" s="849" customFormat="1" ht="15">
      <c r="C1930" s="712"/>
      <c r="D1930" s="713"/>
      <c r="E1930" s="532"/>
      <c r="F1930" s="532"/>
      <c r="G1930" s="533"/>
      <c r="H1930" s="534"/>
      <c r="I1930" s="534"/>
      <c r="J1930" s="535"/>
      <c r="K1930" s="534"/>
      <c r="L1930" s="534"/>
      <c r="M1930" s="534"/>
      <c r="N1930" s="534"/>
      <c r="O1930" s="534"/>
      <c r="P1930" s="535"/>
      <c r="Q1930" s="534"/>
    </row>
    <row r="1931" spans="3:17" s="849" customFormat="1" ht="15">
      <c r="C1931" s="712"/>
      <c r="D1931" s="713"/>
      <c r="E1931" s="532"/>
      <c r="F1931" s="532"/>
      <c r="G1931" s="533"/>
      <c r="H1931" s="534"/>
      <c r="I1931" s="534"/>
      <c r="J1931" s="535"/>
      <c r="K1931" s="534"/>
      <c r="L1931" s="534"/>
      <c r="M1931" s="534"/>
      <c r="N1931" s="534"/>
      <c r="O1931" s="534"/>
      <c r="P1931" s="535"/>
      <c r="Q1931" s="534"/>
    </row>
    <row r="1932" spans="3:17" s="849" customFormat="1" ht="15">
      <c r="C1932" s="712"/>
      <c r="D1932" s="713"/>
      <c r="E1932" s="532"/>
      <c r="F1932" s="532"/>
      <c r="G1932" s="533"/>
      <c r="H1932" s="534"/>
      <c r="I1932" s="534"/>
      <c r="J1932" s="535"/>
      <c r="K1932" s="534"/>
      <c r="L1932" s="534"/>
      <c r="M1932" s="534"/>
      <c r="N1932" s="534"/>
      <c r="O1932" s="534"/>
      <c r="P1932" s="535"/>
      <c r="Q1932" s="534"/>
    </row>
    <row r="1933" spans="3:17" s="849" customFormat="1" ht="15">
      <c r="C1933" s="712"/>
      <c r="D1933" s="713"/>
      <c r="E1933" s="532"/>
      <c r="F1933" s="532"/>
      <c r="G1933" s="533"/>
      <c r="H1933" s="534"/>
      <c r="I1933" s="534"/>
      <c r="J1933" s="535"/>
      <c r="K1933" s="534"/>
      <c r="L1933" s="534"/>
      <c r="M1933" s="534"/>
      <c r="N1933" s="534"/>
      <c r="O1933" s="534"/>
      <c r="P1933" s="535"/>
      <c r="Q1933" s="534"/>
    </row>
    <row r="1934" spans="3:17" s="849" customFormat="1" ht="15">
      <c r="C1934" s="712"/>
      <c r="D1934" s="713"/>
      <c r="E1934" s="532"/>
      <c r="F1934" s="532"/>
      <c r="G1934" s="533"/>
      <c r="H1934" s="534"/>
      <c r="I1934" s="534"/>
      <c r="J1934" s="535"/>
      <c r="K1934" s="534"/>
      <c r="L1934" s="534"/>
      <c r="M1934" s="534"/>
      <c r="N1934" s="534"/>
      <c r="O1934" s="534"/>
      <c r="P1934" s="535"/>
      <c r="Q1934" s="534"/>
    </row>
    <row r="1935" spans="3:17" s="849" customFormat="1" ht="15">
      <c r="C1935" s="712"/>
      <c r="D1935" s="713"/>
      <c r="E1935" s="532"/>
      <c r="F1935" s="532"/>
      <c r="G1935" s="533"/>
      <c r="H1935" s="534"/>
      <c r="I1935" s="534"/>
      <c r="J1935" s="535"/>
      <c r="K1935" s="534"/>
      <c r="L1935" s="534"/>
      <c r="M1935" s="534"/>
      <c r="N1935" s="534"/>
      <c r="O1935" s="534"/>
      <c r="P1935" s="535"/>
      <c r="Q1935" s="534"/>
    </row>
    <row r="1936" spans="3:17" s="849" customFormat="1" ht="15">
      <c r="C1936" s="712"/>
      <c r="D1936" s="713"/>
      <c r="E1936" s="532"/>
      <c r="F1936" s="532"/>
      <c r="G1936" s="533"/>
      <c r="H1936" s="534"/>
      <c r="I1936" s="534"/>
      <c r="J1936" s="535"/>
      <c r="K1936" s="534"/>
      <c r="L1936" s="534"/>
      <c r="M1936" s="534"/>
      <c r="N1936" s="534"/>
      <c r="O1936" s="534"/>
      <c r="P1936" s="535"/>
      <c r="Q1936" s="534"/>
    </row>
    <row r="1937" spans="3:17" s="849" customFormat="1" ht="15">
      <c r="C1937" s="712"/>
      <c r="D1937" s="713"/>
      <c r="E1937" s="532"/>
      <c r="F1937" s="532"/>
      <c r="G1937" s="533"/>
      <c r="H1937" s="534"/>
      <c r="I1937" s="534"/>
      <c r="J1937" s="535"/>
      <c r="K1937" s="534"/>
      <c r="L1937" s="534"/>
      <c r="M1937" s="534"/>
      <c r="N1937" s="534"/>
      <c r="O1937" s="534"/>
      <c r="P1937" s="535"/>
      <c r="Q1937" s="534"/>
    </row>
    <row r="1938" spans="3:17" s="849" customFormat="1" ht="15">
      <c r="C1938" s="712"/>
      <c r="D1938" s="713"/>
      <c r="E1938" s="532"/>
      <c r="F1938" s="532"/>
      <c r="G1938" s="533"/>
      <c r="H1938" s="534"/>
      <c r="I1938" s="534"/>
      <c r="J1938" s="535"/>
      <c r="K1938" s="534"/>
      <c r="L1938" s="534"/>
      <c r="M1938" s="534"/>
      <c r="N1938" s="534"/>
      <c r="O1938" s="534"/>
      <c r="P1938" s="535"/>
      <c r="Q1938" s="534"/>
    </row>
    <row r="1939" spans="3:17" s="849" customFormat="1" ht="15">
      <c r="C1939" s="712"/>
      <c r="D1939" s="713"/>
      <c r="E1939" s="532"/>
      <c r="F1939" s="532"/>
      <c r="G1939" s="533"/>
      <c r="H1939" s="534"/>
      <c r="I1939" s="534"/>
      <c r="J1939" s="535"/>
      <c r="K1939" s="534"/>
      <c r="L1939" s="534"/>
      <c r="M1939" s="534"/>
      <c r="N1939" s="534"/>
      <c r="O1939" s="534"/>
      <c r="P1939" s="535"/>
      <c r="Q1939" s="534"/>
    </row>
    <row r="1940" spans="3:17" s="849" customFormat="1" ht="15">
      <c r="C1940" s="712"/>
      <c r="D1940" s="713"/>
      <c r="E1940" s="532"/>
      <c r="F1940" s="532"/>
      <c r="G1940" s="533"/>
      <c r="H1940" s="534"/>
      <c r="I1940" s="534"/>
      <c r="J1940" s="535"/>
      <c r="K1940" s="534"/>
      <c r="L1940" s="534"/>
      <c r="M1940" s="534"/>
      <c r="N1940" s="534"/>
      <c r="O1940" s="534"/>
      <c r="P1940" s="535"/>
      <c r="Q1940" s="534"/>
    </row>
    <row r="1941" spans="3:17" s="849" customFormat="1" ht="15">
      <c r="C1941" s="712"/>
      <c r="D1941" s="713"/>
      <c r="E1941" s="532"/>
      <c r="F1941" s="532"/>
      <c r="G1941" s="533"/>
      <c r="H1941" s="534"/>
      <c r="I1941" s="534"/>
      <c r="J1941" s="535"/>
      <c r="K1941" s="534"/>
      <c r="L1941" s="534"/>
      <c r="M1941" s="534"/>
      <c r="N1941" s="534"/>
      <c r="O1941" s="534"/>
      <c r="P1941" s="535"/>
      <c r="Q1941" s="534"/>
    </row>
    <row r="1942" spans="3:17" s="849" customFormat="1" ht="15">
      <c r="C1942" s="712"/>
      <c r="D1942" s="713"/>
      <c r="E1942" s="532"/>
      <c r="F1942" s="532"/>
      <c r="G1942" s="533"/>
      <c r="H1942" s="534"/>
      <c r="I1942" s="534"/>
      <c r="J1942" s="535"/>
      <c r="K1942" s="534"/>
      <c r="L1942" s="534"/>
      <c r="M1942" s="534"/>
      <c r="N1942" s="534"/>
      <c r="O1942" s="534"/>
      <c r="P1942" s="535"/>
      <c r="Q1942" s="534"/>
    </row>
    <row r="1943" spans="3:17" s="849" customFormat="1" ht="15">
      <c r="C1943" s="712"/>
      <c r="D1943" s="713"/>
      <c r="E1943" s="532"/>
      <c r="F1943" s="532"/>
      <c r="G1943" s="533"/>
      <c r="H1943" s="534"/>
      <c r="I1943" s="534"/>
      <c r="J1943" s="535"/>
      <c r="K1943" s="534"/>
      <c r="L1943" s="534"/>
      <c r="M1943" s="534"/>
      <c r="N1943" s="534"/>
      <c r="O1943" s="534"/>
      <c r="P1943" s="535"/>
      <c r="Q1943" s="534"/>
    </row>
    <row r="1944" spans="3:17" s="849" customFormat="1" ht="15">
      <c r="C1944" s="712"/>
      <c r="D1944" s="713"/>
      <c r="E1944" s="532"/>
      <c r="F1944" s="532"/>
      <c r="G1944" s="533"/>
      <c r="H1944" s="534"/>
      <c r="I1944" s="534"/>
      <c r="J1944" s="535"/>
      <c r="K1944" s="534"/>
      <c r="L1944" s="534"/>
      <c r="M1944" s="534"/>
      <c r="N1944" s="534"/>
      <c r="O1944" s="534"/>
      <c r="P1944" s="535"/>
      <c r="Q1944" s="534"/>
    </row>
    <row r="1945" spans="3:17" s="849" customFormat="1" ht="15">
      <c r="C1945" s="712"/>
      <c r="D1945" s="713"/>
      <c r="E1945" s="532"/>
      <c r="F1945" s="532"/>
      <c r="G1945" s="533"/>
      <c r="H1945" s="534"/>
      <c r="I1945" s="534"/>
      <c r="J1945" s="535"/>
      <c r="K1945" s="534"/>
      <c r="L1945" s="534"/>
      <c r="M1945" s="534"/>
      <c r="N1945" s="534"/>
      <c r="O1945" s="534"/>
      <c r="P1945" s="535"/>
      <c r="Q1945" s="534"/>
    </row>
    <row r="1946" spans="3:17" s="849" customFormat="1" ht="15">
      <c r="C1946" s="712"/>
      <c r="D1946" s="713"/>
      <c r="E1946" s="532"/>
      <c r="F1946" s="532"/>
      <c r="G1946" s="533"/>
      <c r="H1946" s="534"/>
      <c r="I1946" s="534"/>
      <c r="J1946" s="535"/>
      <c r="K1946" s="534"/>
      <c r="L1946" s="534"/>
      <c r="M1946" s="534"/>
      <c r="N1946" s="534"/>
      <c r="O1946" s="534"/>
      <c r="P1946" s="535"/>
      <c r="Q1946" s="534"/>
    </row>
    <row r="1947" spans="3:17" s="849" customFormat="1" ht="15">
      <c r="C1947" s="712"/>
      <c r="D1947" s="713"/>
      <c r="E1947" s="532"/>
      <c r="F1947" s="532"/>
      <c r="G1947" s="533"/>
      <c r="H1947" s="534"/>
      <c r="I1947" s="534"/>
      <c r="J1947" s="535"/>
      <c r="K1947" s="534"/>
      <c r="L1947" s="534"/>
      <c r="M1947" s="534"/>
      <c r="N1947" s="534"/>
      <c r="O1947" s="534"/>
      <c r="P1947" s="535"/>
      <c r="Q1947" s="534"/>
    </row>
    <row r="1948" spans="3:17" s="849" customFormat="1" ht="15">
      <c r="C1948" s="712"/>
      <c r="D1948" s="713"/>
      <c r="E1948" s="532"/>
      <c r="F1948" s="532"/>
      <c r="G1948" s="533"/>
      <c r="H1948" s="534"/>
      <c r="I1948" s="534"/>
      <c r="J1948" s="535"/>
      <c r="K1948" s="534"/>
      <c r="L1948" s="534"/>
      <c r="M1948" s="534"/>
      <c r="N1948" s="534"/>
      <c r="O1948" s="534"/>
      <c r="P1948" s="535"/>
      <c r="Q1948" s="534"/>
    </row>
    <row r="1949" spans="3:17" s="849" customFormat="1" ht="15">
      <c r="C1949" s="712"/>
      <c r="D1949" s="713"/>
      <c r="E1949" s="532"/>
      <c r="F1949" s="532"/>
      <c r="G1949" s="533"/>
      <c r="H1949" s="534"/>
      <c r="I1949" s="534"/>
      <c r="J1949" s="535"/>
      <c r="K1949" s="534"/>
      <c r="L1949" s="534"/>
      <c r="M1949" s="534"/>
      <c r="N1949" s="534"/>
      <c r="O1949" s="534"/>
      <c r="P1949" s="535"/>
      <c r="Q1949" s="534"/>
    </row>
    <row r="1950" spans="3:17" s="849" customFormat="1" ht="15">
      <c r="C1950" s="712"/>
      <c r="D1950" s="713"/>
      <c r="E1950" s="532"/>
      <c r="F1950" s="532"/>
      <c r="G1950" s="533"/>
      <c r="H1950" s="534"/>
      <c r="I1950" s="534"/>
      <c r="J1950" s="535"/>
      <c r="K1950" s="534"/>
      <c r="L1950" s="534"/>
      <c r="M1950" s="534"/>
      <c r="N1950" s="534"/>
      <c r="O1950" s="534"/>
      <c r="P1950" s="535"/>
      <c r="Q1950" s="534"/>
    </row>
    <row r="1951" spans="3:17" s="849" customFormat="1" ht="15">
      <c r="C1951" s="712"/>
      <c r="D1951" s="713"/>
      <c r="E1951" s="532"/>
      <c r="F1951" s="532"/>
      <c r="G1951" s="533"/>
      <c r="H1951" s="534"/>
      <c r="I1951" s="534"/>
      <c r="J1951" s="535"/>
      <c r="K1951" s="534"/>
      <c r="L1951" s="534"/>
      <c r="M1951" s="534"/>
      <c r="N1951" s="534"/>
      <c r="O1951" s="534"/>
      <c r="P1951" s="535"/>
      <c r="Q1951" s="534"/>
    </row>
    <row r="1952" spans="3:17" s="849" customFormat="1" ht="15">
      <c r="C1952" s="712"/>
      <c r="D1952" s="713"/>
      <c r="E1952" s="532"/>
      <c r="F1952" s="532"/>
      <c r="G1952" s="533"/>
      <c r="H1952" s="534"/>
      <c r="I1952" s="534"/>
      <c r="J1952" s="535"/>
      <c r="K1952" s="534"/>
      <c r="L1952" s="534"/>
      <c r="M1952" s="534"/>
      <c r="N1952" s="534"/>
      <c r="O1952" s="534"/>
      <c r="P1952" s="535"/>
      <c r="Q1952" s="534"/>
    </row>
    <row r="1953" spans="3:17" s="849" customFormat="1" ht="15">
      <c r="C1953" s="712"/>
      <c r="D1953" s="713"/>
      <c r="E1953" s="532"/>
      <c r="F1953" s="532"/>
      <c r="G1953" s="533"/>
      <c r="H1953" s="534"/>
      <c r="I1953" s="534"/>
      <c r="J1953" s="535"/>
      <c r="K1953" s="534"/>
      <c r="L1953" s="534"/>
      <c r="M1953" s="534"/>
      <c r="N1953" s="534"/>
      <c r="O1953" s="534"/>
      <c r="P1953" s="535"/>
      <c r="Q1953" s="534"/>
    </row>
    <row r="1954" spans="3:17" s="849" customFormat="1" ht="15">
      <c r="C1954" s="712"/>
      <c r="D1954" s="713"/>
      <c r="E1954" s="532"/>
      <c r="F1954" s="532"/>
      <c r="G1954" s="533"/>
      <c r="H1954" s="534"/>
      <c r="I1954" s="534"/>
      <c r="J1954" s="535"/>
      <c r="K1954" s="534"/>
      <c r="L1954" s="534"/>
      <c r="M1954" s="534"/>
      <c r="N1954" s="534"/>
      <c r="O1954" s="534"/>
      <c r="P1954" s="535"/>
      <c r="Q1954" s="534"/>
    </row>
    <row r="1955" spans="3:17" s="849" customFormat="1" ht="15">
      <c r="C1955" s="712"/>
      <c r="D1955" s="713"/>
      <c r="E1955" s="532"/>
      <c r="F1955" s="532"/>
      <c r="G1955" s="533"/>
      <c r="H1955" s="534"/>
      <c r="I1955" s="534"/>
      <c r="J1955" s="535"/>
      <c r="K1955" s="534"/>
      <c r="L1955" s="534"/>
      <c r="M1955" s="534"/>
      <c r="N1955" s="534"/>
      <c r="O1955" s="534"/>
      <c r="P1955" s="535"/>
      <c r="Q1955" s="534"/>
    </row>
    <row r="1956" spans="3:17" s="849" customFormat="1" ht="15">
      <c r="C1956" s="712"/>
      <c r="D1956" s="713"/>
      <c r="E1956" s="532"/>
      <c r="F1956" s="532"/>
      <c r="G1956" s="533"/>
      <c r="H1956" s="534"/>
      <c r="I1956" s="534"/>
      <c r="J1956" s="535"/>
      <c r="K1956" s="534"/>
      <c r="L1956" s="534"/>
      <c r="M1956" s="534"/>
      <c r="N1956" s="534"/>
      <c r="O1956" s="534"/>
      <c r="P1956" s="535"/>
      <c r="Q1956" s="534"/>
    </row>
    <row r="1957" spans="3:17" s="849" customFormat="1" ht="15">
      <c r="C1957" s="712"/>
      <c r="D1957" s="713"/>
      <c r="E1957" s="532"/>
      <c r="F1957" s="532"/>
      <c r="G1957" s="533"/>
      <c r="H1957" s="534"/>
      <c r="I1957" s="534"/>
      <c r="J1957" s="535"/>
      <c r="K1957" s="534"/>
      <c r="L1957" s="534"/>
      <c r="M1957" s="534"/>
      <c r="N1957" s="534"/>
      <c r="O1957" s="534"/>
      <c r="P1957" s="535"/>
      <c r="Q1957" s="534"/>
    </row>
    <row r="1958" spans="3:17" s="849" customFormat="1" ht="15">
      <c r="C1958" s="712"/>
      <c r="D1958" s="713"/>
      <c r="E1958" s="532"/>
      <c r="F1958" s="532"/>
      <c r="G1958" s="533"/>
      <c r="H1958" s="534"/>
      <c r="I1958" s="534"/>
      <c r="J1958" s="535"/>
      <c r="K1958" s="534"/>
      <c r="L1958" s="534"/>
      <c r="M1958" s="534"/>
      <c r="N1958" s="534"/>
      <c r="O1958" s="534"/>
      <c r="P1958" s="535"/>
      <c r="Q1958" s="534"/>
    </row>
    <row r="1959" spans="3:17" s="849" customFormat="1" ht="15">
      <c r="C1959" s="712"/>
      <c r="D1959" s="713"/>
      <c r="E1959" s="532"/>
      <c r="F1959" s="532"/>
      <c r="G1959" s="533"/>
      <c r="H1959" s="534"/>
      <c r="I1959" s="534"/>
      <c r="J1959" s="535"/>
      <c r="K1959" s="534"/>
      <c r="L1959" s="534"/>
      <c r="M1959" s="534"/>
      <c r="N1959" s="534"/>
      <c r="O1959" s="534"/>
      <c r="P1959" s="535"/>
      <c r="Q1959" s="534"/>
    </row>
    <row r="1960" spans="3:17" s="849" customFormat="1" ht="15">
      <c r="C1960" s="712"/>
      <c r="D1960" s="713"/>
      <c r="E1960" s="532"/>
      <c r="F1960" s="532"/>
      <c r="G1960" s="533"/>
      <c r="H1960" s="534"/>
      <c r="I1960" s="534"/>
      <c r="J1960" s="535"/>
      <c r="K1960" s="534"/>
      <c r="L1960" s="534"/>
      <c r="M1960" s="534"/>
      <c r="N1960" s="534"/>
      <c r="O1960" s="534"/>
      <c r="P1960" s="535"/>
      <c r="Q1960" s="534"/>
    </row>
    <row r="1961" spans="3:17" s="849" customFormat="1" ht="15">
      <c r="C1961" s="712"/>
      <c r="D1961" s="713"/>
      <c r="E1961" s="532"/>
      <c r="F1961" s="532"/>
      <c r="G1961" s="533"/>
      <c r="H1961" s="534"/>
      <c r="I1961" s="534"/>
      <c r="J1961" s="535"/>
      <c r="K1961" s="534"/>
      <c r="L1961" s="534"/>
      <c r="M1961" s="534"/>
      <c r="N1961" s="534"/>
      <c r="O1961" s="534"/>
      <c r="P1961" s="535"/>
      <c r="Q1961" s="534"/>
    </row>
    <row r="1962" spans="3:17" s="849" customFormat="1" ht="15">
      <c r="C1962" s="712"/>
      <c r="D1962" s="713"/>
      <c r="E1962" s="532"/>
      <c r="F1962" s="532"/>
      <c r="G1962" s="533"/>
      <c r="H1962" s="534"/>
      <c r="I1962" s="534"/>
      <c r="J1962" s="535"/>
      <c r="K1962" s="534"/>
      <c r="L1962" s="534"/>
      <c r="M1962" s="534"/>
      <c r="N1962" s="534"/>
      <c r="O1962" s="534"/>
      <c r="P1962" s="535"/>
      <c r="Q1962" s="534"/>
    </row>
    <row r="1963" spans="3:17" s="849" customFormat="1" ht="15">
      <c r="C1963" s="712"/>
      <c r="D1963" s="713"/>
      <c r="E1963" s="532"/>
      <c r="F1963" s="532"/>
      <c r="G1963" s="533"/>
      <c r="H1963" s="534"/>
      <c r="I1963" s="534"/>
      <c r="J1963" s="535"/>
      <c r="K1963" s="534"/>
      <c r="L1963" s="534"/>
      <c r="M1963" s="534"/>
      <c r="N1963" s="534"/>
      <c r="O1963" s="534"/>
      <c r="P1963" s="535"/>
      <c r="Q1963" s="534"/>
    </row>
    <row r="1964" spans="3:17" s="849" customFormat="1" ht="15">
      <c r="C1964" s="712"/>
      <c r="D1964" s="713"/>
      <c r="E1964" s="532"/>
      <c r="F1964" s="532"/>
      <c r="G1964" s="533"/>
      <c r="H1964" s="534"/>
      <c r="I1964" s="534"/>
      <c r="J1964" s="535"/>
      <c r="K1964" s="534"/>
      <c r="L1964" s="534"/>
      <c r="M1964" s="534"/>
      <c r="N1964" s="534"/>
      <c r="O1964" s="534"/>
      <c r="P1964" s="535"/>
      <c r="Q1964" s="534"/>
    </row>
    <row r="1965" spans="3:17" s="849" customFormat="1" ht="15">
      <c r="C1965" s="712"/>
      <c r="D1965" s="713"/>
      <c r="E1965" s="532"/>
      <c r="F1965" s="532"/>
      <c r="G1965" s="533"/>
      <c r="H1965" s="534"/>
      <c r="I1965" s="534"/>
      <c r="J1965" s="535"/>
      <c r="K1965" s="534"/>
      <c r="L1965" s="534"/>
      <c r="M1965" s="534"/>
      <c r="N1965" s="534"/>
      <c r="O1965" s="534"/>
      <c r="P1965" s="535"/>
      <c r="Q1965" s="534"/>
    </row>
    <row r="1966" spans="3:17" s="849" customFormat="1" ht="15">
      <c r="C1966" s="712"/>
      <c r="D1966" s="713"/>
      <c r="E1966" s="532"/>
      <c r="F1966" s="532"/>
      <c r="G1966" s="533"/>
      <c r="H1966" s="534"/>
      <c r="I1966" s="534"/>
      <c r="J1966" s="535"/>
      <c r="K1966" s="534"/>
      <c r="L1966" s="534"/>
      <c r="M1966" s="534"/>
      <c r="N1966" s="534"/>
      <c r="O1966" s="534"/>
      <c r="P1966" s="535"/>
      <c r="Q1966" s="534"/>
    </row>
    <row r="1967" spans="3:17" s="849" customFormat="1" ht="15">
      <c r="C1967" s="712"/>
      <c r="D1967" s="713"/>
      <c r="E1967" s="532"/>
      <c r="F1967" s="532"/>
      <c r="G1967" s="533"/>
      <c r="H1967" s="534"/>
      <c r="I1967" s="534"/>
      <c r="J1967" s="535"/>
      <c r="K1967" s="534"/>
      <c r="L1967" s="534"/>
      <c r="M1967" s="534"/>
      <c r="N1967" s="534"/>
      <c r="O1967" s="534"/>
      <c r="P1967" s="535"/>
      <c r="Q1967" s="534"/>
    </row>
    <row r="1968" spans="3:17" s="849" customFormat="1" ht="15">
      <c r="C1968" s="712"/>
      <c r="D1968" s="713"/>
      <c r="E1968" s="532"/>
      <c r="F1968" s="532"/>
      <c r="G1968" s="533"/>
      <c r="H1968" s="534"/>
      <c r="I1968" s="534"/>
      <c r="J1968" s="535"/>
      <c r="K1968" s="534"/>
      <c r="L1968" s="534"/>
      <c r="M1968" s="534"/>
      <c r="N1968" s="534"/>
      <c r="O1968" s="534"/>
      <c r="P1968" s="535"/>
      <c r="Q1968" s="534"/>
    </row>
    <row r="1969" spans="3:17" s="849" customFormat="1" ht="15">
      <c r="C1969" s="712"/>
      <c r="D1969" s="713"/>
      <c r="E1969" s="532"/>
      <c r="F1969" s="532"/>
      <c r="G1969" s="533"/>
      <c r="H1969" s="534"/>
      <c r="I1969" s="534"/>
      <c r="J1969" s="535"/>
      <c r="K1969" s="534"/>
      <c r="L1969" s="534"/>
      <c r="M1969" s="534"/>
      <c r="N1969" s="534"/>
      <c r="O1969" s="534"/>
      <c r="P1969" s="535"/>
      <c r="Q1969" s="534"/>
    </row>
    <row r="1970" spans="3:17" s="849" customFormat="1" ht="15">
      <c r="C1970" s="712"/>
      <c r="D1970" s="713"/>
      <c r="E1970" s="532"/>
      <c r="F1970" s="532"/>
      <c r="G1970" s="533"/>
      <c r="H1970" s="534"/>
      <c r="I1970" s="534"/>
      <c r="J1970" s="535"/>
      <c r="K1970" s="534"/>
      <c r="L1970" s="534"/>
      <c r="M1970" s="534"/>
      <c r="N1970" s="534"/>
      <c r="O1970" s="534"/>
      <c r="P1970" s="535"/>
      <c r="Q1970" s="534"/>
    </row>
    <row r="1971" spans="3:17" s="849" customFormat="1" ht="15">
      <c r="C1971" s="712"/>
      <c r="D1971" s="713"/>
      <c r="E1971" s="532"/>
      <c r="F1971" s="532"/>
      <c r="G1971" s="533"/>
      <c r="H1971" s="534"/>
      <c r="I1971" s="534"/>
      <c r="J1971" s="535"/>
      <c r="K1971" s="534"/>
      <c r="L1971" s="534"/>
      <c r="M1971" s="534"/>
      <c r="N1971" s="534"/>
      <c r="O1971" s="534"/>
      <c r="P1971" s="535"/>
      <c r="Q1971" s="534"/>
    </row>
    <row r="1972" spans="3:17" s="849" customFormat="1" ht="15">
      <c r="C1972" s="712"/>
      <c r="D1972" s="713"/>
      <c r="E1972" s="532"/>
      <c r="F1972" s="532"/>
      <c r="G1972" s="533"/>
      <c r="H1972" s="534"/>
      <c r="I1972" s="534"/>
      <c r="J1972" s="535"/>
      <c r="K1972" s="534"/>
      <c r="L1972" s="534"/>
      <c r="M1972" s="534"/>
      <c r="N1972" s="534"/>
      <c r="O1972" s="534"/>
      <c r="P1972" s="535"/>
      <c r="Q1972" s="534"/>
    </row>
    <row r="1973" spans="3:17" s="849" customFormat="1" ht="15">
      <c r="C1973" s="712"/>
      <c r="D1973" s="713"/>
      <c r="E1973" s="532"/>
      <c r="F1973" s="532"/>
      <c r="G1973" s="533"/>
      <c r="H1973" s="534"/>
      <c r="I1973" s="534"/>
      <c r="J1973" s="535"/>
      <c r="K1973" s="534"/>
      <c r="L1973" s="534"/>
      <c r="M1973" s="534"/>
      <c r="N1973" s="534"/>
      <c r="O1973" s="534"/>
      <c r="P1973" s="535"/>
      <c r="Q1973" s="534"/>
    </row>
    <row r="1974" spans="3:17" s="849" customFormat="1" ht="15">
      <c r="C1974" s="712"/>
      <c r="D1974" s="713"/>
      <c r="E1974" s="532"/>
      <c r="F1974" s="532"/>
      <c r="G1974" s="533"/>
      <c r="H1974" s="534"/>
      <c r="I1974" s="534"/>
      <c r="J1974" s="535"/>
      <c r="K1974" s="534"/>
      <c r="L1974" s="534"/>
      <c r="M1974" s="534"/>
      <c r="N1974" s="534"/>
      <c r="O1974" s="534"/>
      <c r="P1974" s="535"/>
      <c r="Q1974" s="534"/>
    </row>
    <row r="1975" spans="3:17" s="849" customFormat="1" ht="15">
      <c r="C1975" s="712"/>
      <c r="D1975" s="713"/>
      <c r="E1975" s="532"/>
      <c r="F1975" s="532"/>
      <c r="G1975" s="533"/>
      <c r="H1975" s="534"/>
      <c r="I1975" s="534"/>
      <c r="J1975" s="535"/>
      <c r="K1975" s="534"/>
      <c r="L1975" s="534"/>
      <c r="M1975" s="534"/>
      <c r="N1975" s="534"/>
      <c r="O1975" s="534"/>
      <c r="P1975" s="535"/>
      <c r="Q1975" s="534"/>
    </row>
    <row r="1976" spans="3:17" s="849" customFormat="1" ht="15">
      <c r="C1976" s="712"/>
      <c r="D1976" s="713"/>
      <c r="E1976" s="532"/>
      <c r="F1976" s="532"/>
      <c r="G1976" s="533"/>
      <c r="H1976" s="534"/>
      <c r="I1976" s="534"/>
      <c r="J1976" s="535"/>
      <c r="K1976" s="534"/>
      <c r="L1976" s="534"/>
      <c r="M1976" s="534"/>
      <c r="N1976" s="534"/>
      <c r="O1976" s="534"/>
      <c r="P1976" s="535"/>
      <c r="Q1976" s="534"/>
    </row>
    <row r="1977" spans="3:17" s="849" customFormat="1" ht="15">
      <c r="C1977" s="712"/>
      <c r="D1977" s="713"/>
      <c r="E1977" s="532"/>
      <c r="F1977" s="532"/>
      <c r="G1977" s="533"/>
      <c r="H1977" s="534"/>
      <c r="I1977" s="534"/>
      <c r="J1977" s="535"/>
      <c r="K1977" s="534"/>
      <c r="L1977" s="534"/>
      <c r="M1977" s="534"/>
      <c r="N1977" s="534"/>
      <c r="O1977" s="534"/>
      <c r="P1977" s="535"/>
      <c r="Q1977" s="534"/>
    </row>
    <row r="1978" spans="3:17" s="849" customFormat="1" ht="15">
      <c r="C1978" s="712"/>
      <c r="D1978" s="713"/>
      <c r="E1978" s="532"/>
      <c r="F1978" s="532"/>
      <c r="G1978" s="533"/>
      <c r="H1978" s="534"/>
      <c r="I1978" s="534"/>
      <c r="J1978" s="535"/>
      <c r="K1978" s="534"/>
      <c r="L1978" s="534"/>
      <c r="M1978" s="534"/>
      <c r="N1978" s="534"/>
      <c r="O1978" s="534"/>
      <c r="P1978" s="535"/>
      <c r="Q1978" s="534"/>
    </row>
    <row r="1979" spans="3:17" s="849" customFormat="1" ht="15">
      <c r="C1979" s="712"/>
      <c r="D1979" s="713"/>
      <c r="E1979" s="532"/>
      <c r="F1979" s="532"/>
      <c r="G1979" s="533"/>
      <c r="H1979" s="534"/>
      <c r="I1979" s="534"/>
      <c r="J1979" s="535"/>
      <c r="K1979" s="534"/>
      <c r="L1979" s="534"/>
      <c r="M1979" s="534"/>
      <c r="N1979" s="534"/>
      <c r="O1979" s="534"/>
      <c r="P1979" s="535"/>
      <c r="Q1979" s="534"/>
    </row>
    <row r="1980" spans="3:17" s="849" customFormat="1" ht="15">
      <c r="C1980" s="712"/>
      <c r="D1980" s="713"/>
      <c r="E1980" s="532"/>
      <c r="F1980" s="532"/>
      <c r="G1980" s="533"/>
      <c r="H1980" s="534"/>
      <c r="I1980" s="534"/>
      <c r="J1980" s="535"/>
      <c r="K1980" s="534"/>
      <c r="L1980" s="534"/>
      <c r="M1980" s="534"/>
      <c r="N1980" s="534"/>
      <c r="O1980" s="534"/>
      <c r="P1980" s="535"/>
      <c r="Q1980" s="534"/>
    </row>
    <row r="1981" spans="3:17" s="849" customFormat="1" ht="15">
      <c r="C1981" s="712"/>
      <c r="D1981" s="713"/>
      <c r="E1981" s="532"/>
      <c r="F1981" s="532"/>
      <c r="G1981" s="533"/>
      <c r="H1981" s="534"/>
      <c r="I1981" s="534"/>
      <c r="J1981" s="535"/>
      <c r="K1981" s="534"/>
      <c r="L1981" s="534"/>
      <c r="M1981" s="534"/>
      <c r="N1981" s="534"/>
      <c r="O1981" s="534"/>
      <c r="P1981" s="535"/>
      <c r="Q1981" s="534"/>
    </row>
    <row r="1982" spans="3:17" s="849" customFormat="1" ht="15">
      <c r="C1982" s="712"/>
      <c r="D1982" s="713"/>
      <c r="E1982" s="532"/>
      <c r="F1982" s="532"/>
      <c r="G1982" s="533"/>
      <c r="H1982" s="534"/>
      <c r="I1982" s="534"/>
      <c r="J1982" s="535"/>
      <c r="K1982" s="534"/>
      <c r="L1982" s="534"/>
      <c r="M1982" s="534"/>
      <c r="N1982" s="534"/>
      <c r="O1982" s="534"/>
      <c r="P1982" s="535"/>
      <c r="Q1982" s="534"/>
    </row>
    <row r="1983" spans="3:17" s="849" customFormat="1" ht="15">
      <c r="C1983" s="712"/>
      <c r="D1983" s="713"/>
      <c r="E1983" s="532"/>
      <c r="F1983" s="532"/>
      <c r="G1983" s="533"/>
      <c r="H1983" s="534"/>
      <c r="I1983" s="534"/>
      <c r="J1983" s="535"/>
      <c r="K1983" s="534"/>
      <c r="L1983" s="534"/>
      <c r="M1983" s="534"/>
      <c r="N1983" s="534"/>
      <c r="O1983" s="534"/>
      <c r="P1983" s="535"/>
      <c r="Q1983" s="534"/>
    </row>
    <row r="1984" spans="3:17" s="849" customFormat="1" ht="15">
      <c r="C1984" s="712"/>
      <c r="D1984" s="713"/>
      <c r="E1984" s="532"/>
      <c r="F1984" s="532"/>
      <c r="G1984" s="533"/>
      <c r="H1984" s="534"/>
      <c r="I1984" s="534"/>
      <c r="J1984" s="535"/>
      <c r="K1984" s="534"/>
      <c r="L1984" s="534"/>
      <c r="M1984" s="534"/>
      <c r="N1984" s="534"/>
      <c r="O1984" s="534"/>
      <c r="P1984" s="535"/>
      <c r="Q1984" s="534"/>
    </row>
    <row r="1985" spans="3:17" s="849" customFormat="1" ht="15">
      <c r="C1985" s="712"/>
      <c r="D1985" s="713"/>
      <c r="E1985" s="532"/>
      <c r="F1985" s="532"/>
      <c r="G1985" s="533"/>
      <c r="H1985" s="534"/>
      <c r="I1985" s="534"/>
      <c r="J1985" s="535"/>
      <c r="K1985" s="534"/>
      <c r="L1985" s="534"/>
      <c r="M1985" s="534"/>
      <c r="N1985" s="534"/>
      <c r="O1985" s="534"/>
      <c r="P1985" s="535"/>
      <c r="Q1985" s="534"/>
    </row>
    <row r="1986" spans="3:17" s="849" customFormat="1" ht="15">
      <c r="C1986" s="712"/>
      <c r="D1986" s="713"/>
      <c r="E1986" s="532"/>
      <c r="F1986" s="532"/>
      <c r="G1986" s="533"/>
      <c r="H1986" s="534"/>
      <c r="I1986" s="534"/>
      <c r="J1986" s="535"/>
      <c r="K1986" s="534"/>
      <c r="L1986" s="534"/>
      <c r="M1986" s="534"/>
      <c r="N1986" s="534"/>
      <c r="O1986" s="534"/>
      <c r="P1986" s="535"/>
      <c r="Q1986" s="534"/>
    </row>
    <row r="1987" spans="3:17" s="849" customFormat="1" ht="15">
      <c r="C1987" s="712"/>
      <c r="D1987" s="713"/>
      <c r="E1987" s="532"/>
      <c r="F1987" s="532"/>
      <c r="G1987" s="533"/>
      <c r="H1987" s="534"/>
      <c r="I1987" s="534"/>
      <c r="J1987" s="535"/>
      <c r="K1987" s="534"/>
      <c r="L1987" s="534"/>
      <c r="M1987" s="534"/>
      <c r="N1987" s="534"/>
      <c r="O1987" s="534"/>
      <c r="P1987" s="535"/>
      <c r="Q1987" s="534"/>
    </row>
    <row r="1988" spans="3:17" s="849" customFormat="1" ht="15">
      <c r="C1988" s="712"/>
      <c r="D1988" s="713"/>
      <c r="E1988" s="532"/>
      <c r="F1988" s="532"/>
      <c r="G1988" s="533"/>
      <c r="H1988" s="534"/>
      <c r="I1988" s="534"/>
      <c r="J1988" s="535"/>
      <c r="K1988" s="534"/>
      <c r="L1988" s="534"/>
      <c r="M1988" s="534"/>
      <c r="N1988" s="534"/>
      <c r="O1988" s="534"/>
      <c r="P1988" s="535"/>
      <c r="Q1988" s="534"/>
    </row>
    <row r="1989" spans="3:17" s="849" customFormat="1" ht="15">
      <c r="C1989" s="712"/>
      <c r="D1989" s="713"/>
      <c r="E1989" s="532"/>
      <c r="F1989" s="532"/>
      <c r="G1989" s="533"/>
      <c r="H1989" s="534"/>
      <c r="I1989" s="534"/>
      <c r="J1989" s="535"/>
      <c r="K1989" s="534"/>
      <c r="L1989" s="534"/>
      <c r="M1989" s="534"/>
      <c r="N1989" s="534"/>
      <c r="O1989" s="534"/>
      <c r="P1989" s="535"/>
      <c r="Q1989" s="534"/>
    </row>
    <row r="1990" spans="3:17" s="849" customFormat="1" ht="15">
      <c r="C1990" s="712"/>
      <c r="D1990" s="713"/>
      <c r="E1990" s="532"/>
      <c r="F1990" s="532"/>
      <c r="G1990" s="533"/>
      <c r="H1990" s="534"/>
      <c r="I1990" s="534"/>
      <c r="J1990" s="535"/>
      <c r="K1990" s="534"/>
      <c r="L1990" s="534"/>
      <c r="M1990" s="534"/>
      <c r="N1990" s="534"/>
      <c r="O1990" s="534"/>
      <c r="P1990" s="535"/>
      <c r="Q1990" s="534"/>
    </row>
    <row r="1991" spans="3:17" s="849" customFormat="1" ht="15">
      <c r="C1991" s="712"/>
      <c r="D1991" s="713"/>
      <c r="E1991" s="532"/>
      <c r="F1991" s="532"/>
      <c r="G1991" s="533"/>
      <c r="H1991" s="534"/>
      <c r="I1991" s="534"/>
      <c r="J1991" s="535"/>
      <c r="K1991" s="534"/>
      <c r="L1991" s="534"/>
      <c r="M1991" s="534"/>
      <c r="N1991" s="534"/>
      <c r="O1991" s="534"/>
      <c r="P1991" s="535"/>
      <c r="Q1991" s="534"/>
    </row>
    <row r="1992" spans="3:17" s="849" customFormat="1" ht="15">
      <c r="C1992" s="712"/>
      <c r="D1992" s="713"/>
      <c r="E1992" s="532"/>
      <c r="F1992" s="532"/>
      <c r="G1992" s="533"/>
      <c r="H1992" s="534"/>
      <c r="I1992" s="534"/>
      <c r="J1992" s="535"/>
      <c r="K1992" s="534"/>
      <c r="L1992" s="534"/>
      <c r="M1992" s="534"/>
      <c r="N1992" s="534"/>
      <c r="O1992" s="534"/>
      <c r="P1992" s="535"/>
      <c r="Q1992" s="534"/>
    </row>
    <row r="1993" spans="3:17" s="849" customFormat="1" ht="15">
      <c r="C1993" s="712"/>
      <c r="D1993" s="713"/>
      <c r="E1993" s="532"/>
      <c r="F1993" s="532"/>
      <c r="G1993" s="533"/>
      <c r="H1993" s="534"/>
      <c r="I1993" s="534"/>
      <c r="J1993" s="535"/>
      <c r="K1993" s="534"/>
      <c r="L1993" s="534"/>
      <c r="M1993" s="534"/>
      <c r="N1993" s="534"/>
      <c r="O1993" s="534"/>
      <c r="P1993" s="535"/>
      <c r="Q1993" s="534"/>
    </row>
    <row r="1994" spans="3:17" s="849" customFormat="1" ht="15">
      <c r="C1994" s="712"/>
      <c r="D1994" s="713"/>
      <c r="E1994" s="532"/>
      <c r="F1994" s="532"/>
      <c r="G1994" s="533"/>
      <c r="H1994" s="534"/>
      <c r="I1994" s="534"/>
      <c r="J1994" s="535"/>
      <c r="K1994" s="534"/>
      <c r="L1994" s="534"/>
      <c r="M1994" s="534"/>
      <c r="N1994" s="534"/>
      <c r="O1994" s="534"/>
      <c r="P1994" s="535"/>
      <c r="Q1994" s="534"/>
    </row>
    <row r="1995" spans="3:17" s="849" customFormat="1" ht="15">
      <c r="C1995" s="712"/>
      <c r="D1995" s="713"/>
      <c r="E1995" s="532"/>
      <c r="F1995" s="532"/>
      <c r="G1995" s="533"/>
      <c r="H1995" s="534"/>
      <c r="I1995" s="534"/>
      <c r="J1995" s="535"/>
      <c r="K1995" s="534"/>
      <c r="L1995" s="534"/>
      <c r="M1995" s="534"/>
      <c r="N1995" s="534"/>
      <c r="O1995" s="534"/>
      <c r="P1995" s="535"/>
      <c r="Q1995" s="534"/>
    </row>
    <row r="1996" spans="3:17" s="849" customFormat="1" ht="15">
      <c r="C1996" s="712"/>
      <c r="D1996" s="713"/>
      <c r="E1996" s="532"/>
      <c r="F1996" s="532"/>
      <c r="G1996" s="533"/>
      <c r="H1996" s="534"/>
      <c r="I1996" s="534"/>
      <c r="J1996" s="535"/>
      <c r="K1996" s="534"/>
      <c r="L1996" s="534"/>
      <c r="M1996" s="534"/>
      <c r="N1996" s="534"/>
      <c r="O1996" s="534"/>
      <c r="P1996" s="535"/>
      <c r="Q1996" s="534"/>
    </row>
    <row r="1997" spans="3:17" s="849" customFormat="1" ht="15">
      <c r="C1997" s="712"/>
      <c r="D1997" s="713"/>
      <c r="E1997" s="532"/>
      <c r="F1997" s="532"/>
      <c r="G1997" s="533"/>
      <c r="H1997" s="534"/>
      <c r="I1997" s="534"/>
      <c r="J1997" s="535"/>
      <c r="K1997" s="534"/>
      <c r="L1997" s="534"/>
      <c r="M1997" s="534"/>
      <c r="N1997" s="534"/>
      <c r="O1997" s="534"/>
      <c r="P1997" s="535"/>
      <c r="Q1997" s="534"/>
    </row>
    <row r="1998" spans="3:17" s="849" customFormat="1" ht="15">
      <c r="C1998" s="712"/>
      <c r="D1998" s="713"/>
      <c r="E1998" s="532"/>
      <c r="F1998" s="532"/>
      <c r="G1998" s="533"/>
      <c r="H1998" s="534"/>
      <c r="I1998" s="534"/>
      <c r="J1998" s="535"/>
      <c r="K1998" s="534"/>
      <c r="L1998" s="534"/>
      <c r="M1998" s="534"/>
      <c r="N1998" s="534"/>
      <c r="O1998" s="534"/>
      <c r="P1998" s="535"/>
      <c r="Q1998" s="534"/>
    </row>
    <row r="1999" spans="3:17" s="849" customFormat="1" ht="15">
      <c r="C1999" s="712"/>
      <c r="D1999" s="713"/>
      <c r="E1999" s="532"/>
      <c r="F1999" s="532"/>
      <c r="G1999" s="533"/>
      <c r="H1999" s="534"/>
      <c r="I1999" s="534"/>
      <c r="J1999" s="535"/>
      <c r="K1999" s="534"/>
      <c r="L1999" s="534"/>
      <c r="M1999" s="534"/>
      <c r="N1999" s="534"/>
      <c r="O1999" s="534"/>
      <c r="P1999" s="535"/>
      <c r="Q1999" s="534"/>
    </row>
    <row r="2000" spans="3:17" s="849" customFormat="1" ht="15">
      <c r="C2000" s="712"/>
      <c r="D2000" s="713"/>
      <c r="E2000" s="532"/>
      <c r="F2000" s="532"/>
      <c r="G2000" s="533"/>
      <c r="H2000" s="534"/>
      <c r="I2000" s="534"/>
      <c r="J2000" s="535"/>
      <c r="K2000" s="534"/>
      <c r="L2000" s="534"/>
      <c r="M2000" s="534"/>
      <c r="N2000" s="534"/>
      <c r="O2000" s="534"/>
      <c r="P2000" s="535"/>
      <c r="Q2000" s="534"/>
    </row>
    <row r="2001" spans="3:17" s="849" customFormat="1" ht="15">
      <c r="C2001" s="712"/>
      <c r="D2001" s="713"/>
      <c r="E2001" s="532"/>
      <c r="F2001" s="532"/>
      <c r="G2001" s="533"/>
      <c r="H2001" s="534"/>
      <c r="I2001" s="534"/>
      <c r="J2001" s="535"/>
      <c r="K2001" s="534"/>
      <c r="L2001" s="534"/>
      <c r="M2001" s="534"/>
      <c r="N2001" s="534"/>
      <c r="O2001" s="534"/>
      <c r="P2001" s="535"/>
      <c r="Q2001" s="534"/>
    </row>
    <row r="2002" spans="3:17" s="849" customFormat="1" ht="15">
      <c r="C2002" s="712"/>
      <c r="D2002" s="713"/>
      <c r="E2002" s="532"/>
      <c r="F2002" s="532"/>
      <c r="G2002" s="533"/>
      <c r="H2002" s="534"/>
      <c r="I2002" s="534"/>
      <c r="J2002" s="535"/>
      <c r="K2002" s="534"/>
      <c r="L2002" s="534"/>
      <c r="M2002" s="534"/>
      <c r="N2002" s="534"/>
      <c r="O2002" s="534"/>
      <c r="P2002" s="535"/>
      <c r="Q2002" s="534"/>
    </row>
    <row r="2003" spans="3:17" s="849" customFormat="1" ht="15">
      <c r="C2003" s="712"/>
      <c r="D2003" s="713"/>
      <c r="E2003" s="532"/>
      <c r="F2003" s="532"/>
      <c r="G2003" s="533"/>
      <c r="H2003" s="534"/>
      <c r="I2003" s="534"/>
      <c r="J2003" s="535"/>
      <c r="K2003" s="534"/>
      <c r="L2003" s="534"/>
      <c r="M2003" s="534"/>
      <c r="N2003" s="534"/>
      <c r="O2003" s="534"/>
      <c r="P2003" s="535"/>
      <c r="Q2003" s="534"/>
    </row>
    <row r="2004" spans="3:17" s="849" customFormat="1" ht="15">
      <c r="C2004" s="712"/>
      <c r="D2004" s="713"/>
      <c r="E2004" s="532"/>
      <c r="F2004" s="532"/>
      <c r="G2004" s="533"/>
      <c r="H2004" s="534"/>
      <c r="I2004" s="534"/>
      <c r="J2004" s="535"/>
      <c r="K2004" s="534"/>
      <c r="L2004" s="534"/>
      <c r="M2004" s="534"/>
      <c r="N2004" s="534"/>
      <c r="O2004" s="534"/>
      <c r="P2004" s="535"/>
      <c r="Q2004" s="534"/>
    </row>
    <row r="2005" spans="3:17" s="849" customFormat="1" ht="15">
      <c r="C2005" s="712"/>
      <c r="D2005" s="713"/>
      <c r="E2005" s="532"/>
      <c r="F2005" s="532"/>
      <c r="G2005" s="533"/>
      <c r="H2005" s="534"/>
      <c r="I2005" s="534"/>
      <c r="J2005" s="535"/>
      <c r="K2005" s="534"/>
      <c r="L2005" s="534"/>
      <c r="M2005" s="534"/>
      <c r="N2005" s="534"/>
      <c r="O2005" s="534"/>
      <c r="P2005" s="535"/>
      <c r="Q2005" s="534"/>
    </row>
    <row r="2006" spans="3:17" s="849" customFormat="1" ht="15">
      <c r="C2006" s="712"/>
      <c r="D2006" s="713"/>
      <c r="E2006" s="532"/>
      <c r="F2006" s="532"/>
      <c r="G2006" s="533"/>
      <c r="H2006" s="534"/>
      <c r="I2006" s="534"/>
      <c r="J2006" s="535"/>
      <c r="K2006" s="534"/>
      <c r="L2006" s="534"/>
      <c r="M2006" s="534"/>
      <c r="N2006" s="534"/>
      <c r="O2006" s="534"/>
      <c r="P2006" s="535"/>
      <c r="Q2006" s="534"/>
    </row>
    <row r="2007" spans="3:17" s="849" customFormat="1" ht="15">
      <c r="C2007" s="712"/>
      <c r="D2007" s="713"/>
      <c r="E2007" s="532"/>
      <c r="F2007" s="532"/>
      <c r="G2007" s="533"/>
      <c r="H2007" s="534"/>
      <c r="I2007" s="534"/>
      <c r="J2007" s="535"/>
      <c r="K2007" s="534"/>
      <c r="L2007" s="534"/>
      <c r="M2007" s="534"/>
      <c r="N2007" s="534"/>
      <c r="O2007" s="534"/>
      <c r="P2007" s="535"/>
      <c r="Q2007" s="534"/>
    </row>
    <row r="2008" spans="3:17" s="849" customFormat="1" ht="15">
      <c r="C2008" s="712"/>
      <c r="D2008" s="713"/>
      <c r="E2008" s="532"/>
      <c r="F2008" s="532"/>
      <c r="G2008" s="533"/>
      <c r="H2008" s="534"/>
      <c r="I2008" s="534"/>
      <c r="J2008" s="535"/>
      <c r="K2008" s="534"/>
      <c r="L2008" s="534"/>
      <c r="M2008" s="534"/>
      <c r="N2008" s="534"/>
      <c r="O2008" s="534"/>
      <c r="P2008" s="535"/>
      <c r="Q2008" s="534"/>
    </row>
    <row r="2009" spans="3:17" s="849" customFormat="1" ht="15">
      <c r="C2009" s="712"/>
      <c r="D2009" s="713"/>
      <c r="E2009" s="532"/>
      <c r="F2009" s="532"/>
      <c r="G2009" s="533"/>
      <c r="H2009" s="534"/>
      <c r="I2009" s="534"/>
      <c r="J2009" s="535"/>
      <c r="K2009" s="534"/>
      <c r="L2009" s="534"/>
      <c r="M2009" s="534"/>
      <c r="N2009" s="534"/>
      <c r="O2009" s="534"/>
      <c r="P2009" s="535"/>
      <c r="Q2009" s="534"/>
    </row>
    <row r="2010" spans="3:17" s="849" customFormat="1" ht="15">
      <c r="C2010" s="712"/>
      <c r="D2010" s="713"/>
      <c r="E2010" s="532"/>
      <c r="F2010" s="532"/>
      <c r="G2010" s="533"/>
      <c r="H2010" s="534"/>
      <c r="I2010" s="534"/>
      <c r="J2010" s="535"/>
      <c r="K2010" s="534"/>
      <c r="L2010" s="534"/>
      <c r="M2010" s="534"/>
      <c r="N2010" s="534"/>
      <c r="O2010" s="534"/>
      <c r="P2010" s="535"/>
      <c r="Q2010" s="534"/>
    </row>
    <row r="2011" spans="3:17" s="849" customFormat="1" ht="15">
      <c r="C2011" s="712"/>
      <c r="D2011" s="713"/>
      <c r="E2011" s="532"/>
      <c r="F2011" s="532"/>
      <c r="G2011" s="533"/>
      <c r="H2011" s="534"/>
      <c r="I2011" s="534"/>
      <c r="J2011" s="535"/>
      <c r="K2011" s="534"/>
      <c r="L2011" s="534"/>
      <c r="M2011" s="534"/>
      <c r="N2011" s="534"/>
      <c r="O2011" s="534"/>
      <c r="P2011" s="535"/>
      <c r="Q2011" s="534"/>
    </row>
    <row r="2012" spans="3:17" s="849" customFormat="1" ht="15">
      <c r="C2012" s="712"/>
      <c r="D2012" s="713"/>
      <c r="E2012" s="532"/>
      <c r="F2012" s="532"/>
      <c r="G2012" s="533"/>
      <c r="H2012" s="534"/>
      <c r="I2012" s="534"/>
      <c r="J2012" s="535"/>
      <c r="K2012" s="534"/>
      <c r="L2012" s="534"/>
      <c r="M2012" s="534"/>
      <c r="N2012" s="534"/>
      <c r="O2012" s="534"/>
      <c r="P2012" s="535"/>
      <c r="Q2012" s="534"/>
    </row>
    <row r="2013" spans="3:17" s="849" customFormat="1" ht="15">
      <c r="C2013" s="712"/>
      <c r="D2013" s="713"/>
      <c r="E2013" s="532"/>
      <c r="F2013" s="532"/>
      <c r="G2013" s="533"/>
      <c r="H2013" s="534"/>
      <c r="I2013" s="534"/>
      <c r="J2013" s="535"/>
      <c r="K2013" s="534"/>
      <c r="L2013" s="534"/>
      <c r="M2013" s="534"/>
      <c r="N2013" s="534"/>
      <c r="O2013" s="534"/>
      <c r="P2013" s="535"/>
      <c r="Q2013" s="534"/>
    </row>
    <row r="2014" spans="3:17" s="849" customFormat="1" ht="15">
      <c r="C2014" s="712"/>
      <c r="D2014" s="713"/>
      <c r="E2014" s="532"/>
      <c r="F2014" s="532"/>
      <c r="G2014" s="533"/>
      <c r="H2014" s="534"/>
      <c r="I2014" s="534"/>
      <c r="J2014" s="535"/>
      <c r="K2014" s="534"/>
      <c r="L2014" s="534"/>
      <c r="M2014" s="534"/>
      <c r="N2014" s="534"/>
      <c r="O2014" s="534"/>
      <c r="P2014" s="535"/>
      <c r="Q2014" s="534"/>
    </row>
    <row r="2015" spans="3:17" s="849" customFormat="1" ht="15">
      <c r="C2015" s="712"/>
      <c r="D2015" s="713"/>
      <c r="E2015" s="532"/>
      <c r="F2015" s="532"/>
      <c r="G2015" s="533"/>
      <c r="H2015" s="534"/>
      <c r="I2015" s="534"/>
      <c r="J2015" s="535"/>
      <c r="K2015" s="534"/>
      <c r="L2015" s="534"/>
      <c r="M2015" s="534"/>
      <c r="N2015" s="534"/>
      <c r="O2015" s="534"/>
      <c r="P2015" s="535"/>
      <c r="Q2015" s="534"/>
    </row>
    <row r="2016" spans="3:17" s="849" customFormat="1" ht="15">
      <c r="C2016" s="712"/>
      <c r="D2016" s="713"/>
      <c r="E2016" s="532"/>
      <c r="F2016" s="532"/>
      <c r="G2016" s="533"/>
      <c r="H2016" s="534"/>
      <c r="I2016" s="534"/>
      <c r="J2016" s="535"/>
      <c r="K2016" s="534"/>
      <c r="L2016" s="534"/>
      <c r="M2016" s="534"/>
      <c r="N2016" s="534"/>
      <c r="O2016" s="534"/>
      <c r="P2016" s="535"/>
      <c r="Q2016" s="534"/>
    </row>
    <row r="2017" spans="3:17" s="849" customFormat="1" ht="15">
      <c r="C2017" s="712"/>
      <c r="D2017" s="713"/>
      <c r="E2017" s="532"/>
      <c r="F2017" s="532"/>
      <c r="G2017" s="533"/>
      <c r="H2017" s="534"/>
      <c r="I2017" s="534"/>
      <c r="J2017" s="535"/>
      <c r="K2017" s="534"/>
      <c r="L2017" s="534"/>
      <c r="M2017" s="534"/>
      <c r="N2017" s="534"/>
      <c r="O2017" s="534"/>
      <c r="P2017" s="535"/>
      <c r="Q2017" s="534"/>
    </row>
    <row r="2018" spans="3:17" s="849" customFormat="1" ht="15">
      <c r="C2018" s="712"/>
      <c r="D2018" s="713"/>
      <c r="E2018" s="532"/>
      <c r="F2018" s="532"/>
      <c r="G2018" s="533"/>
      <c r="H2018" s="534"/>
      <c r="I2018" s="534"/>
      <c r="J2018" s="535"/>
      <c r="K2018" s="534"/>
      <c r="L2018" s="534"/>
      <c r="M2018" s="534"/>
      <c r="N2018" s="534"/>
      <c r="O2018" s="534"/>
      <c r="P2018" s="535"/>
      <c r="Q2018" s="534"/>
    </row>
    <row r="2019" spans="3:17" s="849" customFormat="1" ht="15">
      <c r="C2019" s="712"/>
      <c r="D2019" s="713"/>
      <c r="E2019" s="532"/>
      <c r="F2019" s="532"/>
      <c r="G2019" s="533"/>
      <c r="H2019" s="534"/>
      <c r="I2019" s="534"/>
      <c r="J2019" s="535"/>
      <c r="K2019" s="534"/>
      <c r="L2019" s="534"/>
      <c r="M2019" s="534"/>
      <c r="N2019" s="534"/>
      <c r="O2019" s="534"/>
      <c r="P2019" s="535"/>
      <c r="Q2019" s="534"/>
    </row>
    <row r="2020" spans="3:17" s="849" customFormat="1" ht="15">
      <c r="C2020" s="712"/>
      <c r="D2020" s="713"/>
      <c r="E2020" s="532"/>
      <c r="F2020" s="532"/>
      <c r="G2020" s="533"/>
      <c r="H2020" s="534"/>
      <c r="I2020" s="534"/>
      <c r="J2020" s="535"/>
      <c r="K2020" s="534"/>
      <c r="L2020" s="534"/>
      <c r="M2020" s="534"/>
      <c r="N2020" s="534"/>
      <c r="O2020" s="534"/>
      <c r="P2020" s="535"/>
      <c r="Q2020" s="534"/>
    </row>
    <row r="2021" spans="3:17" s="849" customFormat="1" ht="15">
      <c r="C2021" s="712"/>
      <c r="D2021" s="713"/>
      <c r="E2021" s="532"/>
      <c r="F2021" s="532"/>
      <c r="G2021" s="533"/>
      <c r="H2021" s="534"/>
      <c r="I2021" s="534"/>
      <c r="J2021" s="535"/>
      <c r="K2021" s="534"/>
      <c r="L2021" s="534"/>
      <c r="M2021" s="534"/>
      <c r="N2021" s="534"/>
      <c r="O2021" s="534"/>
      <c r="P2021" s="535"/>
      <c r="Q2021" s="534"/>
    </row>
    <row r="2022" spans="3:17" s="849" customFormat="1" ht="15">
      <c r="C2022" s="712"/>
      <c r="D2022" s="713"/>
      <c r="E2022" s="532"/>
      <c r="F2022" s="532"/>
      <c r="G2022" s="533"/>
      <c r="H2022" s="534"/>
      <c r="I2022" s="534"/>
      <c r="J2022" s="535"/>
      <c r="K2022" s="534"/>
      <c r="L2022" s="534"/>
      <c r="M2022" s="534"/>
      <c r="N2022" s="534"/>
      <c r="O2022" s="534"/>
      <c r="P2022" s="535"/>
      <c r="Q2022" s="534"/>
    </row>
    <row r="2023" spans="3:17" s="849" customFormat="1" ht="15">
      <c r="C2023" s="712"/>
      <c r="D2023" s="713"/>
      <c r="E2023" s="532"/>
      <c r="F2023" s="532"/>
      <c r="G2023" s="533"/>
      <c r="H2023" s="534"/>
      <c r="I2023" s="534"/>
      <c r="J2023" s="535"/>
      <c r="K2023" s="534"/>
      <c r="L2023" s="534"/>
      <c r="M2023" s="534"/>
      <c r="N2023" s="534"/>
      <c r="O2023" s="534"/>
      <c r="P2023" s="535"/>
      <c r="Q2023" s="534"/>
    </row>
    <row r="2024" spans="3:17" s="849" customFormat="1" ht="15">
      <c r="C2024" s="712"/>
      <c r="D2024" s="713"/>
      <c r="E2024" s="532"/>
      <c r="F2024" s="532"/>
      <c r="G2024" s="533"/>
      <c r="H2024" s="534"/>
      <c r="I2024" s="534"/>
      <c r="J2024" s="535"/>
      <c r="K2024" s="534"/>
      <c r="L2024" s="534"/>
      <c r="M2024" s="534"/>
      <c r="N2024" s="534"/>
      <c r="O2024" s="534"/>
      <c r="P2024" s="535"/>
      <c r="Q2024" s="534"/>
    </row>
    <row r="2025" spans="3:17" s="849" customFormat="1" ht="15">
      <c r="C2025" s="712"/>
      <c r="D2025" s="713"/>
      <c r="E2025" s="532"/>
      <c r="F2025" s="532"/>
      <c r="G2025" s="533"/>
      <c r="H2025" s="534"/>
      <c r="I2025" s="534"/>
      <c r="J2025" s="535"/>
      <c r="K2025" s="534"/>
      <c r="L2025" s="534"/>
      <c r="M2025" s="534"/>
      <c r="N2025" s="534"/>
      <c r="O2025" s="534"/>
      <c r="P2025" s="535"/>
      <c r="Q2025" s="534"/>
    </row>
    <row r="2026" spans="3:17" s="849" customFormat="1" ht="15">
      <c r="C2026" s="712"/>
      <c r="D2026" s="713"/>
      <c r="E2026" s="532"/>
      <c r="F2026" s="532"/>
      <c r="G2026" s="533"/>
      <c r="H2026" s="534"/>
      <c r="I2026" s="534"/>
      <c r="J2026" s="535"/>
      <c r="K2026" s="534"/>
      <c r="L2026" s="534"/>
      <c r="M2026" s="534"/>
      <c r="N2026" s="534"/>
      <c r="O2026" s="534"/>
      <c r="P2026" s="535"/>
      <c r="Q2026" s="534"/>
    </row>
    <row r="2027" spans="3:17" s="849" customFormat="1" ht="15">
      <c r="C2027" s="712"/>
      <c r="D2027" s="713"/>
      <c r="E2027" s="532"/>
      <c r="F2027" s="532"/>
      <c r="G2027" s="533"/>
      <c r="H2027" s="534"/>
      <c r="I2027" s="534"/>
      <c r="J2027" s="535"/>
      <c r="K2027" s="534"/>
      <c r="L2027" s="534"/>
      <c r="M2027" s="534"/>
      <c r="N2027" s="534"/>
      <c r="O2027" s="534"/>
      <c r="P2027" s="535"/>
      <c r="Q2027" s="534"/>
    </row>
    <row r="2028" spans="3:17" s="849" customFormat="1" ht="15">
      <c r="C2028" s="712"/>
      <c r="D2028" s="713"/>
      <c r="E2028" s="532"/>
      <c r="F2028" s="532"/>
      <c r="G2028" s="533"/>
      <c r="H2028" s="534"/>
      <c r="I2028" s="534"/>
      <c r="J2028" s="535"/>
      <c r="K2028" s="534"/>
      <c r="L2028" s="534"/>
      <c r="M2028" s="534"/>
      <c r="N2028" s="534"/>
      <c r="O2028" s="534"/>
      <c r="P2028" s="535"/>
      <c r="Q2028" s="534"/>
    </row>
    <row r="2029" spans="3:17" s="849" customFormat="1" ht="15">
      <c r="C2029" s="712"/>
      <c r="D2029" s="713"/>
      <c r="E2029" s="532"/>
      <c r="F2029" s="532"/>
      <c r="G2029" s="533"/>
      <c r="H2029" s="534"/>
      <c r="I2029" s="534"/>
      <c r="J2029" s="535"/>
      <c r="K2029" s="534"/>
      <c r="L2029" s="534"/>
      <c r="M2029" s="534"/>
      <c r="N2029" s="534"/>
      <c r="O2029" s="534"/>
      <c r="P2029" s="535"/>
      <c r="Q2029" s="534"/>
    </row>
    <row r="2030" spans="3:17" s="849" customFormat="1" ht="15">
      <c r="C2030" s="712"/>
      <c r="D2030" s="713"/>
      <c r="E2030" s="532"/>
      <c r="F2030" s="532"/>
      <c r="G2030" s="533"/>
      <c r="H2030" s="534"/>
      <c r="I2030" s="534"/>
      <c r="J2030" s="535"/>
      <c r="K2030" s="534"/>
      <c r="L2030" s="534"/>
      <c r="M2030" s="534"/>
      <c r="N2030" s="534"/>
      <c r="O2030" s="534"/>
      <c r="P2030" s="535"/>
      <c r="Q2030" s="534"/>
    </row>
    <row r="2031" spans="3:17" s="849" customFormat="1" ht="15">
      <c r="C2031" s="712"/>
      <c r="D2031" s="713"/>
      <c r="E2031" s="532"/>
      <c r="F2031" s="532"/>
      <c r="G2031" s="533"/>
      <c r="H2031" s="534"/>
      <c r="I2031" s="534"/>
      <c r="J2031" s="535"/>
      <c r="K2031" s="534"/>
      <c r="L2031" s="534"/>
      <c r="M2031" s="534"/>
      <c r="N2031" s="534"/>
      <c r="O2031" s="534"/>
      <c r="P2031" s="535"/>
      <c r="Q2031" s="534"/>
    </row>
    <row r="2032" spans="3:17" s="849" customFormat="1" ht="15">
      <c r="C2032" s="712"/>
      <c r="D2032" s="713"/>
      <c r="E2032" s="532"/>
      <c r="F2032" s="532"/>
      <c r="G2032" s="533"/>
      <c r="H2032" s="534"/>
      <c r="I2032" s="534"/>
      <c r="J2032" s="535"/>
      <c r="K2032" s="534"/>
      <c r="L2032" s="534"/>
      <c r="M2032" s="534"/>
      <c r="N2032" s="534"/>
      <c r="O2032" s="534"/>
      <c r="P2032" s="535"/>
      <c r="Q2032" s="534"/>
    </row>
    <row r="2033" spans="3:17" s="849" customFormat="1" ht="15">
      <c r="C2033" s="712"/>
      <c r="D2033" s="713"/>
      <c r="E2033" s="532"/>
      <c r="F2033" s="532"/>
      <c r="G2033" s="533"/>
      <c r="H2033" s="534"/>
      <c r="I2033" s="534"/>
      <c r="J2033" s="535"/>
      <c r="K2033" s="534"/>
      <c r="L2033" s="534"/>
      <c r="M2033" s="534"/>
      <c r="N2033" s="534"/>
      <c r="O2033" s="534"/>
      <c r="P2033" s="535"/>
      <c r="Q2033" s="534"/>
    </row>
    <row r="2034" spans="3:17" s="849" customFormat="1" ht="15">
      <c r="C2034" s="712"/>
      <c r="D2034" s="713"/>
      <c r="E2034" s="532"/>
      <c r="F2034" s="532"/>
      <c r="G2034" s="533"/>
      <c r="H2034" s="534"/>
      <c r="I2034" s="534"/>
      <c r="J2034" s="535"/>
      <c r="K2034" s="534"/>
      <c r="L2034" s="534"/>
      <c r="M2034" s="534"/>
      <c r="N2034" s="534"/>
      <c r="O2034" s="534"/>
      <c r="P2034" s="535"/>
      <c r="Q2034" s="534"/>
    </row>
    <row r="2035" spans="3:17" s="849" customFormat="1" ht="15">
      <c r="C2035" s="712"/>
      <c r="D2035" s="713"/>
      <c r="E2035" s="532"/>
      <c r="F2035" s="532"/>
      <c r="G2035" s="533"/>
      <c r="H2035" s="534"/>
      <c r="I2035" s="534"/>
      <c r="J2035" s="535"/>
      <c r="K2035" s="534"/>
      <c r="L2035" s="534"/>
      <c r="M2035" s="534"/>
      <c r="N2035" s="534"/>
      <c r="O2035" s="534"/>
      <c r="P2035" s="535"/>
      <c r="Q2035" s="534"/>
    </row>
    <row r="2036" spans="3:17" s="849" customFormat="1" ht="15">
      <c r="C2036" s="712"/>
      <c r="D2036" s="713"/>
      <c r="E2036" s="532"/>
      <c r="F2036" s="532"/>
      <c r="G2036" s="533"/>
      <c r="H2036" s="534"/>
      <c r="I2036" s="534"/>
      <c r="J2036" s="535"/>
      <c r="K2036" s="534"/>
      <c r="L2036" s="534"/>
      <c r="M2036" s="534"/>
      <c r="N2036" s="534"/>
      <c r="O2036" s="534"/>
      <c r="P2036" s="535"/>
      <c r="Q2036" s="534"/>
    </row>
    <row r="2037" spans="3:17" s="849" customFormat="1" ht="15">
      <c r="C2037" s="712"/>
      <c r="D2037" s="713"/>
      <c r="E2037" s="532"/>
      <c r="F2037" s="532"/>
      <c r="G2037" s="533"/>
      <c r="H2037" s="534"/>
      <c r="I2037" s="534"/>
      <c r="J2037" s="535"/>
      <c r="K2037" s="534"/>
      <c r="L2037" s="534"/>
      <c r="M2037" s="534"/>
      <c r="N2037" s="534"/>
      <c r="O2037" s="534"/>
      <c r="P2037" s="535"/>
      <c r="Q2037" s="534"/>
    </row>
    <row r="2038" spans="3:17" s="849" customFormat="1" ht="15">
      <c r="C2038" s="712"/>
      <c r="D2038" s="713"/>
      <c r="E2038" s="532"/>
      <c r="F2038" s="532"/>
      <c r="G2038" s="533"/>
      <c r="H2038" s="534"/>
      <c r="I2038" s="534"/>
      <c r="J2038" s="535"/>
      <c r="K2038" s="534"/>
      <c r="L2038" s="534"/>
      <c r="M2038" s="534"/>
      <c r="N2038" s="534"/>
      <c r="O2038" s="534"/>
      <c r="P2038" s="535"/>
      <c r="Q2038" s="534"/>
    </row>
    <row r="2039" spans="3:17" s="849" customFormat="1" ht="15">
      <c r="C2039" s="712"/>
      <c r="D2039" s="713"/>
      <c r="E2039" s="532"/>
      <c r="F2039" s="532"/>
      <c r="G2039" s="533"/>
      <c r="H2039" s="534"/>
      <c r="I2039" s="534"/>
      <c r="J2039" s="535"/>
      <c r="K2039" s="534"/>
      <c r="L2039" s="534"/>
      <c r="M2039" s="534"/>
      <c r="N2039" s="534"/>
      <c r="O2039" s="534"/>
      <c r="P2039" s="535"/>
      <c r="Q2039" s="534"/>
    </row>
    <row r="2040" spans="3:17" s="849" customFormat="1" ht="15">
      <c r="C2040" s="712"/>
      <c r="D2040" s="713"/>
      <c r="E2040" s="532"/>
      <c r="F2040" s="532"/>
      <c r="G2040" s="533"/>
      <c r="H2040" s="534"/>
      <c r="I2040" s="534"/>
      <c r="J2040" s="535"/>
      <c r="K2040" s="534"/>
      <c r="L2040" s="534"/>
      <c r="M2040" s="534"/>
      <c r="N2040" s="534"/>
      <c r="O2040" s="534"/>
      <c r="P2040" s="535"/>
      <c r="Q2040" s="534"/>
    </row>
    <row r="2041" spans="3:17" s="849" customFormat="1" ht="15">
      <c r="C2041" s="712"/>
      <c r="D2041" s="713"/>
      <c r="E2041" s="532"/>
      <c r="F2041" s="532"/>
      <c r="G2041" s="533"/>
      <c r="H2041" s="534"/>
      <c r="I2041" s="534"/>
      <c r="J2041" s="535"/>
      <c r="K2041" s="534"/>
      <c r="L2041" s="534"/>
      <c r="M2041" s="534"/>
      <c r="N2041" s="534"/>
      <c r="O2041" s="534"/>
      <c r="P2041" s="535"/>
      <c r="Q2041" s="534"/>
    </row>
    <row r="2042" spans="3:17" s="849" customFormat="1" ht="15">
      <c r="C2042" s="712"/>
      <c r="D2042" s="713"/>
      <c r="E2042" s="532"/>
      <c r="F2042" s="532"/>
      <c r="G2042" s="533"/>
      <c r="H2042" s="534"/>
      <c r="I2042" s="534"/>
      <c r="J2042" s="535"/>
      <c r="K2042" s="534"/>
      <c r="L2042" s="534"/>
      <c r="M2042" s="534"/>
      <c r="N2042" s="534"/>
      <c r="O2042" s="534"/>
      <c r="P2042" s="535"/>
      <c r="Q2042" s="534"/>
    </row>
    <row r="2043" spans="3:17" s="849" customFormat="1" ht="15">
      <c r="C2043" s="712"/>
      <c r="D2043" s="713"/>
      <c r="E2043" s="532"/>
      <c r="F2043" s="532"/>
      <c r="G2043" s="533"/>
      <c r="H2043" s="534"/>
      <c r="I2043" s="534"/>
      <c r="J2043" s="535"/>
      <c r="K2043" s="534"/>
      <c r="L2043" s="534"/>
      <c r="M2043" s="534"/>
      <c r="N2043" s="534"/>
      <c r="O2043" s="534"/>
      <c r="P2043" s="535"/>
      <c r="Q2043" s="534"/>
    </row>
    <row r="2044" spans="3:17" s="849" customFormat="1" ht="15">
      <c r="C2044" s="712"/>
      <c r="D2044" s="713"/>
      <c r="E2044" s="532"/>
      <c r="F2044" s="532"/>
      <c r="G2044" s="533"/>
      <c r="H2044" s="534"/>
      <c r="I2044" s="534"/>
      <c r="J2044" s="535"/>
      <c r="K2044" s="534"/>
      <c r="L2044" s="534"/>
      <c r="M2044" s="534"/>
      <c r="N2044" s="534"/>
      <c r="O2044" s="534"/>
      <c r="P2044" s="535"/>
      <c r="Q2044" s="534"/>
    </row>
    <row r="2045" spans="3:17" s="849" customFormat="1" ht="15">
      <c r="C2045" s="712"/>
      <c r="D2045" s="713"/>
      <c r="E2045" s="532"/>
      <c r="F2045" s="532"/>
      <c r="G2045" s="533"/>
      <c r="H2045" s="534"/>
      <c r="I2045" s="534"/>
      <c r="J2045" s="535"/>
      <c r="K2045" s="534"/>
      <c r="L2045" s="534"/>
      <c r="M2045" s="534"/>
      <c r="N2045" s="534"/>
      <c r="O2045" s="534"/>
      <c r="P2045" s="535"/>
      <c r="Q2045" s="534"/>
    </row>
    <row r="2046" spans="3:17" s="849" customFormat="1" ht="15">
      <c r="C2046" s="712"/>
      <c r="D2046" s="713"/>
      <c r="E2046" s="532"/>
      <c r="F2046" s="532"/>
      <c r="G2046" s="533"/>
      <c r="H2046" s="534"/>
      <c r="I2046" s="534"/>
      <c r="J2046" s="535"/>
      <c r="K2046" s="534"/>
      <c r="L2046" s="534"/>
      <c r="M2046" s="534"/>
      <c r="N2046" s="534"/>
      <c r="O2046" s="534"/>
      <c r="P2046" s="535"/>
      <c r="Q2046" s="534"/>
    </row>
    <row r="2047" spans="3:17" s="849" customFormat="1" ht="15">
      <c r="C2047" s="712"/>
      <c r="D2047" s="713"/>
      <c r="E2047" s="532"/>
      <c r="F2047" s="532"/>
      <c r="G2047" s="533"/>
      <c r="H2047" s="534"/>
      <c r="I2047" s="534"/>
      <c r="J2047" s="535"/>
      <c r="K2047" s="534"/>
      <c r="L2047" s="534"/>
      <c r="M2047" s="534"/>
      <c r="N2047" s="534"/>
      <c r="O2047" s="534"/>
      <c r="P2047" s="535"/>
      <c r="Q2047" s="534"/>
    </row>
    <row r="2048" spans="3:17" s="849" customFormat="1" ht="15">
      <c r="C2048" s="712"/>
      <c r="D2048" s="713"/>
      <c r="E2048" s="532"/>
      <c r="F2048" s="532"/>
      <c r="G2048" s="533"/>
      <c r="H2048" s="534"/>
      <c r="I2048" s="534"/>
      <c r="J2048" s="535"/>
      <c r="K2048" s="534"/>
      <c r="L2048" s="534"/>
      <c r="M2048" s="534"/>
      <c r="N2048" s="534"/>
      <c r="O2048" s="534"/>
      <c r="P2048" s="535"/>
      <c r="Q2048" s="534"/>
    </row>
    <row r="2049" spans="3:17" s="849" customFormat="1" ht="15">
      <c r="C2049" s="712"/>
      <c r="D2049" s="713"/>
      <c r="E2049" s="532"/>
      <c r="F2049" s="532"/>
      <c r="G2049" s="533"/>
      <c r="H2049" s="534"/>
      <c r="I2049" s="534"/>
      <c r="J2049" s="535"/>
      <c r="K2049" s="534"/>
      <c r="L2049" s="534"/>
      <c r="M2049" s="534"/>
      <c r="N2049" s="534"/>
      <c r="O2049" s="534"/>
      <c r="P2049" s="535"/>
      <c r="Q2049" s="534"/>
    </row>
    <row r="2050" spans="3:17" s="849" customFormat="1" ht="15">
      <c r="C2050" s="712"/>
      <c r="D2050" s="713"/>
      <c r="E2050" s="532"/>
      <c r="F2050" s="532"/>
      <c r="G2050" s="533"/>
      <c r="H2050" s="534"/>
      <c r="I2050" s="534"/>
      <c r="J2050" s="535"/>
      <c r="K2050" s="534"/>
      <c r="L2050" s="534"/>
      <c r="M2050" s="534"/>
      <c r="N2050" s="534"/>
      <c r="O2050" s="534"/>
      <c r="P2050" s="535"/>
      <c r="Q2050" s="534"/>
    </row>
    <row r="2051" spans="3:17" s="849" customFormat="1" ht="15">
      <c r="C2051" s="712"/>
      <c r="D2051" s="713"/>
      <c r="E2051" s="532"/>
      <c r="F2051" s="532"/>
      <c r="G2051" s="533"/>
      <c r="H2051" s="534"/>
      <c r="I2051" s="534"/>
      <c r="J2051" s="535"/>
      <c r="K2051" s="534"/>
      <c r="L2051" s="534"/>
      <c r="M2051" s="534"/>
      <c r="N2051" s="534"/>
      <c r="O2051" s="534"/>
      <c r="P2051" s="535"/>
      <c r="Q2051" s="534"/>
    </row>
    <row r="2052" spans="3:17" s="849" customFormat="1" ht="15">
      <c r="C2052" s="712"/>
      <c r="D2052" s="713"/>
      <c r="E2052" s="532"/>
      <c r="F2052" s="532"/>
      <c r="G2052" s="533"/>
      <c r="H2052" s="534"/>
      <c r="I2052" s="534"/>
      <c r="J2052" s="535"/>
      <c r="K2052" s="534"/>
      <c r="L2052" s="534"/>
      <c r="M2052" s="534"/>
      <c r="N2052" s="534"/>
      <c r="O2052" s="534"/>
      <c r="P2052" s="535"/>
      <c r="Q2052" s="534"/>
    </row>
    <row r="2053" spans="3:17" s="849" customFormat="1" ht="15">
      <c r="C2053" s="712"/>
      <c r="D2053" s="713"/>
      <c r="E2053" s="532"/>
      <c r="F2053" s="532"/>
      <c r="G2053" s="533"/>
      <c r="H2053" s="534"/>
      <c r="I2053" s="534"/>
      <c r="J2053" s="535"/>
      <c r="K2053" s="534"/>
      <c r="L2053" s="534"/>
      <c r="M2053" s="534"/>
      <c r="N2053" s="534"/>
      <c r="O2053" s="534"/>
      <c r="P2053" s="535"/>
      <c r="Q2053" s="534"/>
    </row>
    <row r="2054" spans="3:17" s="849" customFormat="1" ht="15">
      <c r="C2054" s="712"/>
      <c r="D2054" s="713"/>
      <c r="E2054" s="532"/>
      <c r="F2054" s="532"/>
      <c r="G2054" s="533"/>
      <c r="H2054" s="534"/>
      <c r="I2054" s="534"/>
      <c r="J2054" s="535"/>
      <c r="K2054" s="534"/>
      <c r="L2054" s="534"/>
      <c r="M2054" s="534"/>
      <c r="N2054" s="534"/>
      <c r="O2054" s="534"/>
      <c r="P2054" s="535"/>
      <c r="Q2054" s="534"/>
    </row>
    <row r="2055" spans="3:17" s="849" customFormat="1" ht="15">
      <c r="C2055" s="712"/>
      <c r="D2055" s="713"/>
      <c r="E2055" s="532"/>
      <c r="F2055" s="532"/>
      <c r="G2055" s="533"/>
      <c r="H2055" s="534"/>
      <c r="I2055" s="534"/>
      <c r="J2055" s="535"/>
      <c r="K2055" s="534"/>
      <c r="L2055" s="534"/>
      <c r="M2055" s="534"/>
      <c r="N2055" s="534"/>
      <c r="O2055" s="534"/>
      <c r="P2055" s="535"/>
      <c r="Q2055" s="534"/>
    </row>
    <row r="2056" spans="3:17" s="849" customFormat="1" ht="15">
      <c r="C2056" s="712"/>
      <c r="D2056" s="713"/>
      <c r="E2056" s="532"/>
      <c r="F2056" s="532"/>
      <c r="G2056" s="533"/>
      <c r="H2056" s="534"/>
      <c r="I2056" s="534"/>
      <c r="J2056" s="535"/>
      <c r="K2056" s="534"/>
      <c r="L2056" s="534"/>
      <c r="M2056" s="534"/>
      <c r="N2056" s="534"/>
      <c r="O2056" s="534"/>
      <c r="P2056" s="535"/>
      <c r="Q2056" s="534"/>
    </row>
    <row r="2057" spans="3:17" s="849" customFormat="1" ht="15">
      <c r="C2057" s="712"/>
      <c r="D2057" s="713"/>
      <c r="E2057" s="532"/>
      <c r="F2057" s="532"/>
      <c r="G2057" s="533"/>
      <c r="H2057" s="534"/>
      <c r="I2057" s="534"/>
      <c r="J2057" s="535"/>
      <c r="K2057" s="534"/>
      <c r="L2057" s="534"/>
      <c r="M2057" s="534"/>
      <c r="N2057" s="534"/>
      <c r="O2057" s="534"/>
      <c r="P2057" s="535"/>
      <c r="Q2057" s="534"/>
    </row>
    <row r="2058" spans="3:17" s="849" customFormat="1" ht="15">
      <c r="C2058" s="712"/>
      <c r="D2058" s="713"/>
      <c r="E2058" s="532"/>
      <c r="F2058" s="532"/>
      <c r="G2058" s="533"/>
      <c r="H2058" s="534"/>
      <c r="I2058" s="534"/>
      <c r="J2058" s="535"/>
      <c r="K2058" s="534"/>
      <c r="L2058" s="534"/>
      <c r="M2058" s="534"/>
      <c r="N2058" s="534"/>
      <c r="O2058" s="534"/>
      <c r="P2058" s="535"/>
      <c r="Q2058" s="534"/>
    </row>
    <row r="2059" spans="3:17" s="849" customFormat="1" ht="15">
      <c r="C2059" s="712"/>
      <c r="D2059" s="713"/>
      <c r="E2059" s="532"/>
      <c r="F2059" s="532"/>
      <c r="G2059" s="533"/>
      <c r="H2059" s="534"/>
      <c r="I2059" s="534"/>
      <c r="J2059" s="535"/>
      <c r="K2059" s="534"/>
      <c r="L2059" s="534"/>
      <c r="M2059" s="534"/>
      <c r="N2059" s="534"/>
      <c r="O2059" s="534"/>
      <c r="P2059" s="535"/>
      <c r="Q2059" s="534"/>
    </row>
    <row r="2060" spans="3:17" s="849" customFormat="1" ht="15">
      <c r="C2060" s="712"/>
      <c r="D2060" s="713"/>
      <c r="E2060" s="532"/>
      <c r="F2060" s="532"/>
      <c r="G2060" s="533"/>
      <c r="H2060" s="534"/>
      <c r="I2060" s="534"/>
      <c r="J2060" s="535"/>
      <c r="K2060" s="534"/>
      <c r="L2060" s="534"/>
      <c r="M2060" s="534"/>
      <c r="N2060" s="534"/>
      <c r="O2060" s="534"/>
      <c r="P2060" s="535"/>
      <c r="Q2060" s="534"/>
    </row>
    <row r="2061" spans="3:17" s="849" customFormat="1" ht="15">
      <c r="C2061" s="712"/>
      <c r="D2061" s="713"/>
      <c r="E2061" s="532"/>
      <c r="F2061" s="532"/>
      <c r="G2061" s="533"/>
      <c r="H2061" s="534"/>
      <c r="I2061" s="534"/>
      <c r="J2061" s="535"/>
      <c r="K2061" s="534"/>
      <c r="L2061" s="534"/>
      <c r="M2061" s="534"/>
      <c r="N2061" s="534"/>
      <c r="O2061" s="534"/>
      <c r="P2061" s="535"/>
      <c r="Q2061" s="534"/>
    </row>
    <row r="2062" spans="3:17" s="849" customFormat="1" ht="15">
      <c r="C2062" s="712"/>
      <c r="D2062" s="713"/>
      <c r="E2062" s="532"/>
      <c r="F2062" s="532"/>
      <c r="G2062" s="533"/>
      <c r="H2062" s="534"/>
      <c r="I2062" s="534"/>
      <c r="J2062" s="535"/>
      <c r="K2062" s="534"/>
      <c r="L2062" s="534"/>
      <c r="M2062" s="534"/>
      <c r="N2062" s="534"/>
      <c r="O2062" s="534"/>
      <c r="P2062" s="535"/>
      <c r="Q2062" s="534"/>
    </row>
    <row r="2063" spans="3:17" s="849" customFormat="1" ht="15">
      <c r="C2063" s="712"/>
      <c r="D2063" s="713"/>
      <c r="E2063" s="532"/>
      <c r="F2063" s="532"/>
      <c r="G2063" s="533"/>
      <c r="H2063" s="534"/>
      <c r="I2063" s="534"/>
      <c r="J2063" s="535"/>
      <c r="K2063" s="534"/>
      <c r="L2063" s="534"/>
      <c r="M2063" s="534"/>
      <c r="N2063" s="534"/>
      <c r="O2063" s="534"/>
      <c r="P2063" s="535"/>
      <c r="Q2063" s="534"/>
    </row>
    <row r="2064" spans="3:17" s="849" customFormat="1" ht="15">
      <c r="C2064" s="712"/>
      <c r="D2064" s="713"/>
      <c r="E2064" s="532"/>
      <c r="F2064" s="532"/>
      <c r="G2064" s="533"/>
      <c r="H2064" s="534"/>
      <c r="I2064" s="534"/>
      <c r="J2064" s="535"/>
      <c r="K2064" s="534"/>
      <c r="L2064" s="534"/>
      <c r="M2064" s="534"/>
      <c r="N2064" s="534"/>
      <c r="O2064" s="534"/>
      <c r="P2064" s="535"/>
      <c r="Q2064" s="534"/>
    </row>
    <row r="2065" spans="3:17" s="849" customFormat="1" ht="15">
      <c r="C2065" s="712"/>
      <c r="D2065" s="713"/>
      <c r="E2065" s="532"/>
      <c r="F2065" s="532"/>
      <c r="G2065" s="533"/>
      <c r="H2065" s="534"/>
      <c r="I2065" s="534"/>
      <c r="J2065" s="535"/>
      <c r="K2065" s="534"/>
      <c r="L2065" s="534"/>
      <c r="M2065" s="534"/>
      <c r="N2065" s="534"/>
      <c r="O2065" s="534"/>
      <c r="P2065" s="535"/>
      <c r="Q2065" s="534"/>
    </row>
    <row r="2066" spans="3:17" s="849" customFormat="1" ht="15">
      <c r="C2066" s="712"/>
      <c r="D2066" s="713"/>
      <c r="E2066" s="532"/>
      <c r="F2066" s="532"/>
      <c r="G2066" s="533"/>
      <c r="H2066" s="534"/>
      <c r="I2066" s="534"/>
      <c r="J2066" s="535"/>
      <c r="K2066" s="534"/>
      <c r="L2066" s="534"/>
      <c r="M2066" s="534"/>
      <c r="N2066" s="534"/>
      <c r="O2066" s="534"/>
      <c r="P2066" s="535"/>
      <c r="Q2066" s="534"/>
    </row>
    <row r="2067" spans="3:17" s="849" customFormat="1" ht="15">
      <c r="C2067" s="712"/>
      <c r="D2067" s="713"/>
      <c r="E2067" s="532"/>
      <c r="F2067" s="532"/>
      <c r="G2067" s="533"/>
      <c r="H2067" s="534"/>
      <c r="I2067" s="534"/>
      <c r="J2067" s="535"/>
      <c r="K2067" s="534"/>
      <c r="L2067" s="534"/>
      <c r="M2067" s="534"/>
      <c r="N2067" s="534"/>
      <c r="O2067" s="534"/>
      <c r="P2067" s="535"/>
      <c r="Q2067" s="534"/>
    </row>
    <row r="2068" spans="3:17" s="849" customFormat="1" ht="15">
      <c r="C2068" s="712"/>
      <c r="D2068" s="713"/>
      <c r="E2068" s="532"/>
      <c r="F2068" s="532"/>
      <c r="G2068" s="533"/>
      <c r="H2068" s="534"/>
      <c r="I2068" s="534"/>
      <c r="J2068" s="535"/>
      <c r="K2068" s="534"/>
      <c r="L2068" s="534"/>
      <c r="M2068" s="534"/>
      <c r="N2068" s="534"/>
      <c r="O2068" s="534"/>
      <c r="P2068" s="535"/>
      <c r="Q2068" s="534"/>
    </row>
    <row r="2069" spans="3:17" s="849" customFormat="1" ht="15">
      <c r="C2069" s="712"/>
      <c r="D2069" s="713"/>
      <c r="E2069" s="532"/>
      <c r="F2069" s="532"/>
      <c r="G2069" s="533"/>
      <c r="H2069" s="534"/>
      <c r="I2069" s="534"/>
      <c r="J2069" s="535"/>
      <c r="K2069" s="534"/>
      <c r="L2069" s="534"/>
      <c r="M2069" s="534"/>
      <c r="N2069" s="534"/>
      <c r="O2069" s="534"/>
      <c r="P2069" s="535"/>
      <c r="Q2069" s="534"/>
    </row>
    <row r="2070" spans="3:17" s="849" customFormat="1" ht="15">
      <c r="C2070" s="712"/>
      <c r="D2070" s="713"/>
      <c r="E2070" s="532"/>
      <c r="F2070" s="532"/>
      <c r="G2070" s="533"/>
      <c r="H2070" s="534"/>
      <c r="I2070" s="534"/>
      <c r="J2070" s="535"/>
      <c r="K2070" s="534"/>
      <c r="L2070" s="534"/>
      <c r="M2070" s="534"/>
      <c r="N2070" s="534"/>
      <c r="O2070" s="534"/>
      <c r="P2070" s="535"/>
      <c r="Q2070" s="534"/>
    </row>
    <row r="2071" spans="3:17" s="849" customFormat="1" ht="15">
      <c r="C2071" s="712"/>
      <c r="D2071" s="713"/>
      <c r="E2071" s="532"/>
      <c r="F2071" s="532"/>
      <c r="G2071" s="533"/>
      <c r="H2071" s="534"/>
      <c r="I2071" s="534"/>
      <c r="J2071" s="535"/>
      <c r="K2071" s="534"/>
      <c r="L2071" s="534"/>
      <c r="M2071" s="534"/>
      <c r="N2071" s="534"/>
      <c r="O2071" s="534"/>
      <c r="P2071" s="535"/>
      <c r="Q2071" s="534"/>
    </row>
    <row r="2072" spans="3:17" s="849" customFormat="1" ht="15">
      <c r="C2072" s="712"/>
      <c r="D2072" s="713"/>
      <c r="E2072" s="532"/>
      <c r="F2072" s="532"/>
      <c r="G2072" s="533"/>
      <c r="H2072" s="534"/>
      <c r="I2072" s="534"/>
      <c r="J2072" s="535"/>
      <c r="K2072" s="534"/>
      <c r="L2072" s="534"/>
      <c r="M2072" s="534"/>
      <c r="N2072" s="534"/>
      <c r="O2072" s="534"/>
      <c r="P2072" s="535"/>
      <c r="Q2072" s="534"/>
    </row>
    <row r="2073" spans="3:17" s="849" customFormat="1" ht="15">
      <c r="C2073" s="712"/>
      <c r="D2073" s="713"/>
      <c r="E2073" s="532"/>
      <c r="F2073" s="532"/>
      <c r="G2073" s="533"/>
      <c r="H2073" s="534"/>
      <c r="I2073" s="534"/>
      <c r="J2073" s="535"/>
      <c r="K2073" s="534"/>
      <c r="L2073" s="534"/>
      <c r="M2073" s="534"/>
      <c r="N2073" s="534"/>
      <c r="O2073" s="534"/>
      <c r="P2073" s="535"/>
      <c r="Q2073" s="534"/>
    </row>
    <row r="2074" spans="3:17" s="849" customFormat="1" ht="15">
      <c r="C2074" s="712"/>
      <c r="D2074" s="713"/>
      <c r="E2074" s="532"/>
      <c r="F2074" s="532"/>
      <c r="G2074" s="533"/>
      <c r="H2074" s="534"/>
      <c r="I2074" s="534"/>
      <c r="J2074" s="535"/>
      <c r="K2074" s="534"/>
      <c r="L2074" s="534"/>
      <c r="M2074" s="534"/>
      <c r="N2074" s="534"/>
      <c r="O2074" s="534"/>
      <c r="P2074" s="535"/>
      <c r="Q2074" s="534"/>
    </row>
    <row r="2075" spans="3:17" s="849" customFormat="1" ht="15">
      <c r="C2075" s="712"/>
      <c r="D2075" s="713"/>
      <c r="E2075" s="532"/>
      <c r="F2075" s="532"/>
      <c r="G2075" s="533"/>
      <c r="H2075" s="534"/>
      <c r="I2075" s="534"/>
      <c r="J2075" s="535"/>
      <c r="K2075" s="534"/>
      <c r="L2075" s="534"/>
      <c r="M2075" s="534"/>
      <c r="N2075" s="534"/>
      <c r="O2075" s="534"/>
      <c r="P2075" s="535"/>
      <c r="Q2075" s="534"/>
    </row>
    <row r="2076" spans="3:17" s="849" customFormat="1" ht="15">
      <c r="C2076" s="712"/>
      <c r="D2076" s="713"/>
      <c r="E2076" s="532"/>
      <c r="F2076" s="532"/>
      <c r="G2076" s="533"/>
      <c r="H2076" s="534"/>
      <c r="I2076" s="534"/>
      <c r="J2076" s="535"/>
      <c r="K2076" s="534"/>
      <c r="L2076" s="534"/>
      <c r="M2076" s="534"/>
      <c r="N2076" s="534"/>
      <c r="O2076" s="534"/>
      <c r="P2076" s="535"/>
      <c r="Q2076" s="534"/>
    </row>
    <row r="2077" spans="3:17" s="849" customFormat="1" ht="15">
      <c r="C2077" s="712"/>
      <c r="D2077" s="713"/>
      <c r="E2077" s="532"/>
      <c r="F2077" s="532"/>
      <c r="G2077" s="533"/>
      <c r="H2077" s="534"/>
      <c r="I2077" s="534"/>
      <c r="J2077" s="535"/>
      <c r="K2077" s="534"/>
      <c r="L2077" s="534"/>
      <c r="M2077" s="534"/>
      <c r="N2077" s="534"/>
      <c r="O2077" s="534"/>
      <c r="P2077" s="535"/>
      <c r="Q2077" s="534"/>
    </row>
    <row r="2078" spans="3:17" s="849" customFormat="1" ht="15">
      <c r="C2078" s="712"/>
      <c r="D2078" s="713"/>
      <c r="E2078" s="532"/>
      <c r="F2078" s="532"/>
      <c r="G2078" s="533"/>
      <c r="H2078" s="534"/>
      <c r="I2078" s="534"/>
      <c r="J2078" s="535"/>
      <c r="K2078" s="534"/>
      <c r="L2078" s="534"/>
      <c r="M2078" s="534"/>
      <c r="N2078" s="534"/>
      <c r="O2078" s="534"/>
      <c r="P2078" s="535"/>
      <c r="Q2078" s="534"/>
    </row>
    <row r="2079" spans="3:17" s="849" customFormat="1" ht="15">
      <c r="C2079" s="712"/>
      <c r="D2079" s="713"/>
      <c r="E2079" s="532"/>
      <c r="F2079" s="532"/>
      <c r="G2079" s="533"/>
      <c r="H2079" s="534"/>
      <c r="I2079" s="534"/>
      <c r="J2079" s="535"/>
      <c r="K2079" s="534"/>
      <c r="L2079" s="534"/>
      <c r="M2079" s="534"/>
      <c r="N2079" s="534"/>
      <c r="O2079" s="534"/>
      <c r="P2079" s="535"/>
      <c r="Q2079" s="534"/>
    </row>
    <row r="2080" spans="3:17" s="849" customFormat="1" ht="15">
      <c r="C2080" s="712"/>
      <c r="D2080" s="713"/>
      <c r="E2080" s="532"/>
      <c r="F2080" s="532"/>
      <c r="G2080" s="533"/>
      <c r="H2080" s="534"/>
      <c r="I2080" s="534"/>
      <c r="J2080" s="535"/>
      <c r="K2080" s="534"/>
      <c r="L2080" s="534"/>
      <c r="M2080" s="534"/>
      <c r="N2080" s="534"/>
      <c r="O2080" s="534"/>
      <c r="P2080" s="535"/>
      <c r="Q2080" s="534"/>
    </row>
    <row r="2081" spans="3:17" s="849" customFormat="1" ht="15">
      <c r="C2081" s="712"/>
      <c r="D2081" s="713"/>
      <c r="E2081" s="532"/>
      <c r="F2081" s="532"/>
      <c r="G2081" s="533"/>
      <c r="H2081" s="534"/>
      <c r="I2081" s="534"/>
      <c r="J2081" s="535"/>
      <c r="K2081" s="534"/>
      <c r="L2081" s="534"/>
      <c r="M2081" s="534"/>
      <c r="N2081" s="534"/>
      <c r="O2081" s="534"/>
      <c r="P2081" s="535"/>
      <c r="Q2081" s="534"/>
    </row>
    <row r="2082" spans="3:17" s="849" customFormat="1" ht="15">
      <c r="C2082" s="712"/>
      <c r="D2082" s="713"/>
      <c r="E2082" s="532"/>
      <c r="F2082" s="532"/>
      <c r="G2082" s="533"/>
      <c r="H2082" s="534"/>
      <c r="I2082" s="534"/>
      <c r="J2082" s="535"/>
      <c r="K2082" s="534"/>
      <c r="L2082" s="534"/>
      <c r="M2082" s="534"/>
      <c r="N2082" s="534"/>
      <c r="O2082" s="534"/>
      <c r="P2082" s="535"/>
      <c r="Q2082" s="534"/>
    </row>
    <row r="2083" spans="3:17" s="849" customFormat="1" ht="15">
      <c r="C2083" s="712"/>
      <c r="D2083" s="713"/>
      <c r="E2083" s="532"/>
      <c r="F2083" s="532"/>
      <c r="G2083" s="533"/>
      <c r="H2083" s="534"/>
      <c r="I2083" s="534"/>
      <c r="J2083" s="535"/>
      <c r="K2083" s="534"/>
      <c r="L2083" s="534"/>
      <c r="M2083" s="534"/>
      <c r="N2083" s="534"/>
      <c r="O2083" s="534"/>
      <c r="P2083" s="535"/>
      <c r="Q2083" s="534"/>
    </row>
    <row r="2084" spans="3:17" s="849" customFormat="1" ht="15">
      <c r="C2084" s="712"/>
      <c r="D2084" s="713"/>
      <c r="E2084" s="532"/>
      <c r="F2084" s="532"/>
      <c r="G2084" s="533"/>
      <c r="H2084" s="534"/>
      <c r="I2084" s="534"/>
      <c r="J2084" s="535"/>
      <c r="K2084" s="534"/>
      <c r="L2084" s="534"/>
      <c r="M2084" s="534"/>
      <c r="N2084" s="534"/>
      <c r="O2084" s="534"/>
      <c r="P2084" s="535"/>
      <c r="Q2084" s="534"/>
    </row>
    <row r="2085" spans="3:17" s="849" customFormat="1" ht="15">
      <c r="C2085" s="712"/>
      <c r="D2085" s="713"/>
      <c r="E2085" s="532"/>
      <c r="F2085" s="532"/>
      <c r="G2085" s="533"/>
      <c r="H2085" s="534"/>
      <c r="I2085" s="534"/>
      <c r="J2085" s="535"/>
      <c r="K2085" s="534"/>
      <c r="L2085" s="534"/>
      <c r="M2085" s="534"/>
      <c r="N2085" s="534"/>
      <c r="O2085" s="534"/>
      <c r="P2085" s="535"/>
      <c r="Q2085" s="534"/>
    </row>
    <row r="2086" spans="3:17" s="849" customFormat="1" ht="15">
      <c r="C2086" s="712"/>
      <c r="D2086" s="713"/>
      <c r="E2086" s="532"/>
      <c r="F2086" s="532"/>
      <c r="G2086" s="533"/>
      <c r="H2086" s="534"/>
      <c r="I2086" s="534"/>
      <c r="J2086" s="535"/>
      <c r="K2086" s="534"/>
      <c r="L2086" s="534"/>
      <c r="M2086" s="534"/>
      <c r="N2086" s="534"/>
      <c r="O2086" s="534"/>
      <c r="P2086" s="535"/>
      <c r="Q2086" s="534"/>
    </row>
    <row r="2087" spans="3:17" s="849" customFormat="1" ht="15">
      <c r="C2087" s="712"/>
      <c r="D2087" s="713"/>
      <c r="E2087" s="532"/>
      <c r="F2087" s="532"/>
      <c r="G2087" s="533"/>
      <c r="H2087" s="534"/>
      <c r="I2087" s="534"/>
      <c r="J2087" s="535"/>
      <c r="K2087" s="534"/>
      <c r="L2087" s="534"/>
      <c r="M2087" s="534"/>
      <c r="N2087" s="534"/>
      <c r="O2087" s="534"/>
      <c r="P2087" s="535"/>
      <c r="Q2087" s="534"/>
    </row>
    <row r="2088" spans="3:17" s="849" customFormat="1" ht="15">
      <c r="C2088" s="712"/>
      <c r="D2088" s="713"/>
      <c r="E2088" s="532"/>
      <c r="F2088" s="532"/>
      <c r="G2088" s="533"/>
      <c r="H2088" s="534"/>
      <c r="I2088" s="534"/>
      <c r="J2088" s="535"/>
      <c r="K2088" s="534"/>
      <c r="L2088" s="534"/>
      <c r="M2088" s="534"/>
      <c r="N2088" s="534"/>
      <c r="O2088" s="534"/>
      <c r="P2088" s="535"/>
      <c r="Q2088" s="534"/>
    </row>
    <row r="2089" spans="3:17" s="849" customFormat="1" ht="15">
      <c r="C2089" s="712"/>
      <c r="D2089" s="713"/>
      <c r="E2089" s="532"/>
      <c r="F2089" s="532"/>
      <c r="G2089" s="533"/>
      <c r="H2089" s="534"/>
      <c r="I2089" s="534"/>
      <c r="J2089" s="535"/>
      <c r="K2089" s="534"/>
      <c r="L2089" s="534"/>
      <c r="M2089" s="534"/>
      <c r="N2089" s="534"/>
      <c r="O2089" s="534"/>
      <c r="P2089" s="535"/>
      <c r="Q2089" s="534"/>
    </row>
    <row r="2090" spans="3:17" s="849" customFormat="1" ht="15">
      <c r="C2090" s="712"/>
      <c r="D2090" s="713"/>
      <c r="E2090" s="532"/>
      <c r="F2090" s="532"/>
      <c r="G2090" s="533"/>
      <c r="H2090" s="534"/>
      <c r="I2090" s="534"/>
      <c r="J2090" s="535"/>
      <c r="K2090" s="534"/>
      <c r="L2090" s="534"/>
      <c r="M2090" s="534"/>
      <c r="N2090" s="534"/>
      <c r="O2090" s="534"/>
      <c r="P2090" s="535"/>
      <c r="Q2090" s="534"/>
    </row>
    <row r="2091" spans="3:17" s="849" customFormat="1" ht="15">
      <c r="C2091" s="712"/>
      <c r="D2091" s="713"/>
      <c r="E2091" s="532"/>
      <c r="F2091" s="532"/>
      <c r="G2091" s="533"/>
      <c r="H2091" s="534"/>
      <c r="I2091" s="534"/>
      <c r="J2091" s="535"/>
      <c r="K2091" s="534"/>
      <c r="L2091" s="534"/>
      <c r="M2091" s="534"/>
      <c r="N2091" s="534"/>
      <c r="O2091" s="534"/>
      <c r="P2091" s="535"/>
      <c r="Q2091" s="534"/>
    </row>
    <row r="2092" spans="3:17" s="849" customFormat="1" ht="15">
      <c r="C2092" s="712"/>
      <c r="D2092" s="713"/>
      <c r="E2092" s="532"/>
      <c r="F2092" s="532"/>
      <c r="G2092" s="533"/>
      <c r="H2092" s="534"/>
      <c r="I2092" s="534"/>
      <c r="J2092" s="535"/>
      <c r="K2092" s="534"/>
      <c r="L2092" s="534"/>
      <c r="M2092" s="534"/>
      <c r="N2092" s="534"/>
      <c r="O2092" s="534"/>
      <c r="P2092" s="535"/>
      <c r="Q2092" s="534"/>
    </row>
    <row r="2093" spans="3:17" s="849" customFormat="1" ht="15">
      <c r="C2093" s="712"/>
      <c r="D2093" s="713"/>
      <c r="E2093" s="532"/>
      <c r="F2093" s="532"/>
      <c r="G2093" s="533"/>
      <c r="H2093" s="534"/>
      <c r="I2093" s="534"/>
      <c r="J2093" s="535"/>
      <c r="K2093" s="534"/>
      <c r="L2093" s="534"/>
      <c r="M2093" s="534"/>
      <c r="N2093" s="534"/>
      <c r="O2093" s="534"/>
      <c r="P2093" s="535"/>
      <c r="Q2093" s="534"/>
    </row>
    <row r="2094" spans="3:17" s="849" customFormat="1" ht="15">
      <c r="C2094" s="712"/>
      <c r="D2094" s="713"/>
      <c r="E2094" s="532"/>
      <c r="F2094" s="532"/>
      <c r="G2094" s="533"/>
      <c r="H2094" s="534"/>
      <c r="I2094" s="534"/>
      <c r="J2094" s="535"/>
      <c r="K2094" s="534"/>
      <c r="L2094" s="534"/>
      <c r="M2094" s="534"/>
      <c r="N2094" s="534"/>
      <c r="O2094" s="534"/>
      <c r="P2094" s="535"/>
      <c r="Q2094" s="534"/>
    </row>
    <row r="2095" spans="3:17" s="849" customFormat="1" ht="15">
      <c r="C2095" s="712"/>
      <c r="D2095" s="713"/>
      <c r="E2095" s="532"/>
      <c r="F2095" s="532"/>
      <c r="G2095" s="533"/>
      <c r="H2095" s="534"/>
      <c r="I2095" s="534"/>
      <c r="J2095" s="535"/>
      <c r="K2095" s="534"/>
      <c r="L2095" s="534"/>
      <c r="M2095" s="534"/>
      <c r="N2095" s="534"/>
      <c r="O2095" s="534"/>
      <c r="P2095" s="535"/>
      <c r="Q2095" s="534"/>
    </row>
    <row r="2096" spans="3:17" s="849" customFormat="1" ht="15">
      <c r="C2096" s="712"/>
      <c r="D2096" s="713"/>
      <c r="E2096" s="532"/>
      <c r="F2096" s="532"/>
      <c r="G2096" s="533"/>
      <c r="H2096" s="534"/>
      <c r="I2096" s="534"/>
      <c r="J2096" s="535"/>
      <c r="K2096" s="534"/>
      <c r="L2096" s="534"/>
      <c r="M2096" s="534"/>
      <c r="N2096" s="534"/>
      <c r="O2096" s="534"/>
      <c r="P2096" s="535"/>
      <c r="Q2096" s="534"/>
    </row>
    <row r="2097" spans="3:17" s="849" customFormat="1" ht="15">
      <c r="C2097" s="712"/>
      <c r="D2097" s="713"/>
      <c r="E2097" s="532"/>
      <c r="F2097" s="532"/>
      <c r="G2097" s="533"/>
      <c r="H2097" s="534"/>
      <c r="I2097" s="534"/>
      <c r="J2097" s="535"/>
      <c r="K2097" s="534"/>
      <c r="L2097" s="534"/>
      <c r="M2097" s="534"/>
      <c r="N2097" s="534"/>
      <c r="O2097" s="534"/>
      <c r="P2097" s="535"/>
      <c r="Q2097" s="534"/>
    </row>
    <row r="2098" spans="3:17" s="849" customFormat="1" ht="15">
      <c r="C2098" s="712"/>
      <c r="D2098" s="713"/>
      <c r="E2098" s="532"/>
      <c r="F2098" s="532"/>
      <c r="G2098" s="533"/>
      <c r="H2098" s="534"/>
      <c r="I2098" s="534"/>
      <c r="J2098" s="535"/>
      <c r="K2098" s="534"/>
      <c r="L2098" s="534"/>
      <c r="M2098" s="534"/>
      <c r="N2098" s="534"/>
      <c r="O2098" s="534"/>
      <c r="P2098" s="535"/>
      <c r="Q2098" s="534"/>
    </row>
    <row r="2099" spans="3:17" s="849" customFormat="1" ht="15">
      <c r="C2099" s="712"/>
      <c r="D2099" s="713"/>
      <c r="E2099" s="532"/>
      <c r="F2099" s="532"/>
      <c r="G2099" s="533"/>
      <c r="H2099" s="534"/>
      <c r="I2099" s="534"/>
      <c r="J2099" s="535"/>
      <c r="K2099" s="534"/>
      <c r="L2099" s="534"/>
      <c r="M2099" s="534"/>
      <c r="N2099" s="534"/>
      <c r="O2099" s="534"/>
      <c r="P2099" s="535"/>
      <c r="Q2099" s="534"/>
    </row>
    <row r="2100" spans="3:17" s="849" customFormat="1" ht="15">
      <c r="C2100" s="712"/>
      <c r="D2100" s="713"/>
      <c r="E2100" s="532"/>
      <c r="F2100" s="532"/>
      <c r="G2100" s="533"/>
      <c r="H2100" s="534"/>
      <c r="I2100" s="534"/>
      <c r="J2100" s="535"/>
      <c r="K2100" s="534"/>
      <c r="L2100" s="534"/>
      <c r="M2100" s="534"/>
      <c r="N2100" s="534"/>
      <c r="O2100" s="534"/>
      <c r="P2100" s="535"/>
      <c r="Q2100" s="534"/>
    </row>
    <row r="2101" spans="3:17" s="849" customFormat="1" ht="15">
      <c r="C2101" s="712"/>
      <c r="D2101" s="713"/>
      <c r="E2101" s="532"/>
      <c r="F2101" s="532"/>
      <c r="G2101" s="533"/>
      <c r="H2101" s="534"/>
      <c r="I2101" s="534"/>
      <c r="J2101" s="535"/>
      <c r="K2101" s="534"/>
      <c r="L2101" s="534"/>
      <c r="M2101" s="534"/>
      <c r="N2101" s="534"/>
      <c r="O2101" s="534"/>
      <c r="P2101" s="535"/>
      <c r="Q2101" s="534"/>
    </row>
    <row r="2102" spans="3:17" s="849" customFormat="1" ht="15">
      <c r="C2102" s="712"/>
      <c r="D2102" s="713"/>
      <c r="E2102" s="532"/>
      <c r="F2102" s="532"/>
      <c r="G2102" s="533"/>
      <c r="H2102" s="534"/>
      <c r="I2102" s="534"/>
      <c r="J2102" s="535"/>
      <c r="K2102" s="534"/>
      <c r="L2102" s="534"/>
      <c r="M2102" s="534"/>
      <c r="N2102" s="534"/>
      <c r="O2102" s="534"/>
      <c r="P2102" s="535"/>
      <c r="Q2102" s="534"/>
    </row>
    <row r="2103" spans="3:17" s="849" customFormat="1" ht="15">
      <c r="C2103" s="712"/>
      <c r="D2103" s="713"/>
      <c r="E2103" s="532"/>
      <c r="F2103" s="532"/>
      <c r="G2103" s="533"/>
      <c r="H2103" s="534"/>
      <c r="I2103" s="534"/>
      <c r="J2103" s="535"/>
      <c r="K2103" s="534"/>
      <c r="L2103" s="534"/>
      <c r="M2103" s="534"/>
      <c r="N2103" s="534"/>
      <c r="O2103" s="534"/>
      <c r="P2103" s="535"/>
      <c r="Q2103" s="534"/>
    </row>
    <row r="2104" spans="3:17" s="849" customFormat="1" ht="15">
      <c r="C2104" s="712"/>
      <c r="D2104" s="713"/>
      <c r="E2104" s="532"/>
      <c r="F2104" s="532"/>
      <c r="G2104" s="533"/>
      <c r="H2104" s="534"/>
      <c r="I2104" s="534"/>
      <c r="J2104" s="535"/>
      <c r="K2104" s="534"/>
      <c r="L2104" s="534"/>
      <c r="M2104" s="534"/>
      <c r="N2104" s="534"/>
      <c r="O2104" s="534"/>
      <c r="P2104" s="535"/>
      <c r="Q2104" s="534"/>
    </row>
    <row r="2105" spans="3:17" s="849" customFormat="1" ht="15">
      <c r="C2105" s="712"/>
      <c r="D2105" s="713"/>
      <c r="E2105" s="532"/>
      <c r="F2105" s="532"/>
      <c r="G2105" s="533"/>
      <c r="H2105" s="534"/>
      <c r="I2105" s="534"/>
      <c r="J2105" s="535"/>
      <c r="K2105" s="534"/>
      <c r="L2105" s="534"/>
      <c r="M2105" s="534"/>
      <c r="N2105" s="534"/>
      <c r="O2105" s="534"/>
      <c r="P2105" s="535"/>
      <c r="Q2105" s="534"/>
    </row>
    <row r="2106" spans="3:17" s="849" customFormat="1" ht="15">
      <c r="C2106" s="712"/>
      <c r="D2106" s="713"/>
      <c r="E2106" s="532"/>
      <c r="F2106" s="532"/>
      <c r="G2106" s="533"/>
      <c r="H2106" s="534"/>
      <c r="I2106" s="534"/>
      <c r="J2106" s="535"/>
      <c r="K2106" s="534"/>
      <c r="L2106" s="534"/>
      <c r="M2106" s="534"/>
      <c r="N2106" s="534"/>
      <c r="O2106" s="534"/>
      <c r="P2106" s="535"/>
      <c r="Q2106" s="534"/>
    </row>
    <row r="2107" spans="3:17" s="849" customFormat="1" ht="15">
      <c r="C2107" s="712"/>
      <c r="D2107" s="713"/>
      <c r="E2107" s="532"/>
      <c r="F2107" s="532"/>
      <c r="G2107" s="533"/>
      <c r="H2107" s="534"/>
      <c r="I2107" s="534"/>
      <c r="J2107" s="535"/>
      <c r="K2107" s="534"/>
      <c r="L2107" s="534"/>
      <c r="M2107" s="534"/>
      <c r="N2107" s="534"/>
      <c r="O2107" s="534"/>
      <c r="P2107" s="535"/>
      <c r="Q2107" s="534"/>
    </row>
    <row r="2108" spans="3:17" s="849" customFormat="1" ht="15">
      <c r="C2108" s="712"/>
      <c r="D2108" s="713"/>
      <c r="E2108" s="532"/>
      <c r="F2108" s="532"/>
      <c r="G2108" s="533"/>
      <c r="H2108" s="534"/>
      <c r="I2108" s="534"/>
      <c r="J2108" s="535"/>
      <c r="K2108" s="534"/>
      <c r="L2108" s="534"/>
      <c r="M2108" s="534"/>
      <c r="N2108" s="534"/>
      <c r="O2108" s="534"/>
      <c r="P2108" s="535"/>
      <c r="Q2108" s="534"/>
    </row>
    <row r="2109" spans="3:17" s="849" customFormat="1" ht="15">
      <c r="C2109" s="712"/>
      <c r="D2109" s="713"/>
      <c r="E2109" s="532"/>
      <c r="F2109" s="532"/>
      <c r="G2109" s="533"/>
      <c r="H2109" s="534"/>
      <c r="I2109" s="534"/>
      <c r="J2109" s="535"/>
      <c r="K2109" s="534"/>
      <c r="L2109" s="534"/>
      <c r="M2109" s="534"/>
      <c r="N2109" s="534"/>
      <c r="O2109" s="534"/>
      <c r="P2109" s="535"/>
      <c r="Q2109" s="534"/>
    </row>
    <row r="2110" spans="3:17" s="849" customFormat="1" ht="15">
      <c r="C2110" s="712"/>
      <c r="D2110" s="713"/>
      <c r="E2110" s="532"/>
      <c r="F2110" s="532"/>
      <c r="G2110" s="533"/>
      <c r="H2110" s="534"/>
      <c r="I2110" s="534"/>
      <c r="J2110" s="535"/>
      <c r="K2110" s="534"/>
      <c r="L2110" s="534"/>
      <c r="M2110" s="534"/>
      <c r="N2110" s="534"/>
      <c r="O2110" s="534"/>
      <c r="P2110" s="535"/>
      <c r="Q2110" s="534"/>
    </row>
    <row r="2111" spans="3:17" s="849" customFormat="1" ht="15">
      <c r="C2111" s="712"/>
      <c r="D2111" s="713"/>
      <c r="E2111" s="532"/>
      <c r="F2111" s="532"/>
      <c r="G2111" s="533"/>
      <c r="H2111" s="534"/>
      <c r="I2111" s="534"/>
      <c r="J2111" s="535"/>
      <c r="K2111" s="534"/>
      <c r="L2111" s="534"/>
      <c r="M2111" s="534"/>
      <c r="N2111" s="534"/>
      <c r="O2111" s="534"/>
      <c r="P2111" s="535"/>
      <c r="Q2111" s="534"/>
    </row>
    <row r="2112" spans="3:17" s="849" customFormat="1" ht="15">
      <c r="C2112" s="712"/>
      <c r="D2112" s="713"/>
      <c r="E2112" s="532"/>
      <c r="F2112" s="532"/>
      <c r="G2112" s="533"/>
      <c r="H2112" s="534"/>
      <c r="I2112" s="534"/>
      <c r="J2112" s="535"/>
      <c r="K2112" s="534"/>
      <c r="L2112" s="534"/>
      <c r="M2112" s="534"/>
      <c r="N2112" s="534"/>
      <c r="O2112" s="534"/>
      <c r="P2112" s="535"/>
      <c r="Q2112" s="534"/>
    </row>
    <row r="2113" spans="3:17" s="849" customFormat="1" ht="15">
      <c r="C2113" s="712"/>
      <c r="D2113" s="713"/>
      <c r="E2113" s="532"/>
      <c r="F2113" s="532"/>
      <c r="G2113" s="533"/>
      <c r="H2113" s="534"/>
      <c r="I2113" s="534"/>
      <c r="J2113" s="535"/>
      <c r="K2113" s="534"/>
      <c r="L2113" s="534"/>
      <c r="M2113" s="534"/>
      <c r="N2113" s="534"/>
      <c r="O2113" s="534"/>
      <c r="P2113" s="535"/>
      <c r="Q2113" s="534"/>
    </row>
    <row r="2114" spans="3:17" s="849" customFormat="1" ht="15">
      <c r="C2114" s="712"/>
      <c r="D2114" s="713"/>
      <c r="E2114" s="532"/>
      <c r="F2114" s="532"/>
      <c r="G2114" s="533"/>
      <c r="H2114" s="534"/>
      <c r="I2114" s="534"/>
      <c r="J2114" s="535"/>
      <c r="K2114" s="534"/>
      <c r="L2114" s="534"/>
      <c r="M2114" s="534"/>
      <c r="N2114" s="534"/>
      <c r="O2114" s="534"/>
      <c r="P2114" s="535"/>
      <c r="Q2114" s="534"/>
    </row>
    <row r="2115" spans="3:17" s="849" customFormat="1" ht="15">
      <c r="C2115" s="712"/>
      <c r="D2115" s="713"/>
      <c r="E2115" s="532"/>
      <c r="F2115" s="532"/>
      <c r="G2115" s="533"/>
      <c r="H2115" s="534"/>
      <c r="I2115" s="534"/>
      <c r="J2115" s="535"/>
      <c r="K2115" s="534"/>
      <c r="L2115" s="534"/>
      <c r="M2115" s="534"/>
      <c r="N2115" s="534"/>
      <c r="O2115" s="534"/>
      <c r="P2115" s="535"/>
      <c r="Q2115" s="534"/>
    </row>
    <row r="2116" spans="3:17" s="849" customFormat="1" ht="15">
      <c r="C2116" s="712"/>
      <c r="D2116" s="713"/>
      <c r="E2116" s="532"/>
      <c r="F2116" s="532"/>
      <c r="G2116" s="533"/>
      <c r="H2116" s="534"/>
      <c r="I2116" s="534"/>
      <c r="J2116" s="535"/>
      <c r="K2116" s="534"/>
      <c r="L2116" s="534"/>
      <c r="M2116" s="534"/>
      <c r="N2116" s="534"/>
      <c r="O2116" s="534"/>
      <c r="P2116" s="535"/>
      <c r="Q2116" s="534"/>
    </row>
    <row r="2117" spans="3:17" s="849" customFormat="1" ht="15">
      <c r="C2117" s="712"/>
      <c r="D2117" s="713"/>
      <c r="E2117" s="532"/>
      <c r="F2117" s="532"/>
      <c r="G2117" s="533"/>
      <c r="H2117" s="534"/>
      <c r="I2117" s="534"/>
      <c r="J2117" s="535"/>
      <c r="K2117" s="534"/>
      <c r="L2117" s="534"/>
      <c r="M2117" s="534"/>
      <c r="N2117" s="534"/>
      <c r="O2117" s="534"/>
      <c r="P2117" s="535"/>
      <c r="Q2117" s="534"/>
    </row>
    <row r="2118" spans="3:17" s="849" customFormat="1" ht="15">
      <c r="C2118" s="712"/>
      <c r="D2118" s="713"/>
      <c r="E2118" s="532"/>
      <c r="F2118" s="532"/>
      <c r="G2118" s="533"/>
      <c r="H2118" s="534"/>
      <c r="I2118" s="534"/>
      <c r="J2118" s="535"/>
      <c r="K2118" s="534"/>
      <c r="L2118" s="534"/>
      <c r="M2118" s="534"/>
      <c r="N2118" s="534"/>
      <c r="O2118" s="534"/>
      <c r="P2118" s="535"/>
      <c r="Q2118" s="534"/>
    </row>
    <row r="2119" spans="3:17" s="849" customFormat="1" ht="15">
      <c r="C2119" s="712"/>
      <c r="D2119" s="713"/>
      <c r="E2119" s="532"/>
      <c r="F2119" s="532"/>
      <c r="G2119" s="533"/>
      <c r="H2119" s="534"/>
      <c r="I2119" s="534"/>
      <c r="J2119" s="535"/>
      <c r="K2119" s="534"/>
      <c r="L2119" s="534"/>
      <c r="M2119" s="534"/>
      <c r="N2119" s="534"/>
      <c r="O2119" s="534"/>
      <c r="P2119" s="535"/>
      <c r="Q2119" s="534"/>
    </row>
    <row r="2120" spans="3:17" s="849" customFormat="1" ht="15">
      <c r="C2120" s="712"/>
      <c r="D2120" s="713"/>
      <c r="E2120" s="532"/>
      <c r="F2120" s="532"/>
      <c r="G2120" s="533"/>
      <c r="H2120" s="534"/>
      <c r="I2120" s="534"/>
      <c r="J2120" s="535"/>
      <c r="K2120" s="534"/>
      <c r="L2120" s="534"/>
      <c r="M2120" s="534"/>
      <c r="N2120" s="534"/>
      <c r="O2120" s="534"/>
      <c r="P2120" s="535"/>
      <c r="Q2120" s="534"/>
    </row>
    <row r="2121" spans="3:17" s="849" customFormat="1" ht="15">
      <c r="C2121" s="712"/>
      <c r="D2121" s="713"/>
      <c r="E2121" s="532"/>
      <c r="F2121" s="532"/>
      <c r="G2121" s="533"/>
      <c r="H2121" s="534"/>
      <c r="I2121" s="534"/>
      <c r="J2121" s="535"/>
      <c r="K2121" s="534"/>
      <c r="L2121" s="534"/>
      <c r="M2121" s="534"/>
      <c r="N2121" s="534"/>
      <c r="O2121" s="534"/>
      <c r="P2121" s="535"/>
      <c r="Q2121" s="534"/>
    </row>
    <row r="2122" spans="3:17" s="849" customFormat="1" ht="15">
      <c r="C2122" s="712"/>
      <c r="D2122" s="713"/>
      <c r="E2122" s="532"/>
      <c r="F2122" s="532"/>
      <c r="G2122" s="533"/>
      <c r="H2122" s="534"/>
      <c r="I2122" s="534"/>
      <c r="J2122" s="535"/>
      <c r="K2122" s="534"/>
      <c r="L2122" s="534"/>
      <c r="M2122" s="534"/>
      <c r="N2122" s="534"/>
      <c r="O2122" s="534"/>
      <c r="P2122" s="535"/>
      <c r="Q2122" s="534"/>
    </row>
    <row r="2123" spans="3:17" s="849" customFormat="1" ht="15">
      <c r="C2123" s="712"/>
      <c r="D2123" s="713"/>
      <c r="E2123" s="532"/>
      <c r="F2123" s="532"/>
      <c r="G2123" s="533"/>
      <c r="H2123" s="534"/>
      <c r="I2123" s="534"/>
      <c r="J2123" s="535"/>
      <c r="K2123" s="534"/>
      <c r="L2123" s="534"/>
      <c r="M2123" s="534"/>
      <c r="N2123" s="534"/>
      <c r="O2123" s="534"/>
      <c r="P2123" s="535"/>
      <c r="Q2123" s="534"/>
    </row>
    <row r="2124" spans="3:17" s="849" customFormat="1" ht="15">
      <c r="C2124" s="712"/>
      <c r="D2124" s="713"/>
      <c r="E2124" s="532"/>
      <c r="F2124" s="532"/>
      <c r="G2124" s="533"/>
      <c r="H2124" s="534"/>
      <c r="I2124" s="534"/>
      <c r="J2124" s="535"/>
      <c r="K2124" s="534"/>
      <c r="L2124" s="534"/>
      <c r="M2124" s="534"/>
      <c r="N2124" s="534"/>
      <c r="O2124" s="534"/>
      <c r="P2124" s="535"/>
      <c r="Q2124" s="534"/>
    </row>
    <row r="2125" spans="3:17" s="849" customFormat="1" ht="15">
      <c r="C2125" s="712"/>
      <c r="D2125" s="713"/>
      <c r="E2125" s="532"/>
      <c r="F2125" s="532"/>
      <c r="G2125" s="533"/>
      <c r="H2125" s="534"/>
      <c r="I2125" s="534"/>
      <c r="J2125" s="535"/>
      <c r="K2125" s="534"/>
      <c r="L2125" s="534"/>
      <c r="M2125" s="534"/>
      <c r="N2125" s="534"/>
      <c r="O2125" s="534"/>
      <c r="P2125" s="535"/>
      <c r="Q2125" s="534"/>
    </row>
    <row r="2126" spans="3:17" s="849" customFormat="1" ht="15">
      <c r="C2126" s="712"/>
      <c r="D2126" s="713"/>
      <c r="E2126" s="532"/>
      <c r="F2126" s="532"/>
      <c r="G2126" s="533"/>
      <c r="H2126" s="534"/>
      <c r="I2126" s="534"/>
      <c r="J2126" s="535"/>
      <c r="K2126" s="534"/>
      <c r="L2126" s="534"/>
      <c r="M2126" s="534"/>
      <c r="N2126" s="534"/>
      <c r="O2126" s="534"/>
      <c r="P2126" s="535"/>
      <c r="Q2126" s="534"/>
    </row>
    <row r="2127" spans="3:17" s="849" customFormat="1" ht="15">
      <c r="C2127" s="712"/>
      <c r="D2127" s="713"/>
      <c r="E2127" s="532"/>
      <c r="F2127" s="532"/>
      <c r="G2127" s="533"/>
      <c r="H2127" s="534"/>
      <c r="I2127" s="534"/>
      <c r="J2127" s="535"/>
      <c r="K2127" s="534"/>
      <c r="L2127" s="534"/>
      <c r="M2127" s="534"/>
      <c r="N2127" s="534"/>
      <c r="O2127" s="534"/>
      <c r="P2127" s="535"/>
      <c r="Q2127" s="534"/>
    </row>
    <row r="2128" spans="3:17" s="849" customFormat="1" ht="15">
      <c r="C2128" s="712"/>
      <c r="D2128" s="713"/>
      <c r="E2128" s="532"/>
      <c r="F2128" s="532"/>
      <c r="G2128" s="533"/>
      <c r="H2128" s="534"/>
      <c r="I2128" s="534"/>
      <c r="J2128" s="535"/>
      <c r="K2128" s="534"/>
      <c r="L2128" s="534"/>
      <c r="M2128" s="534"/>
      <c r="N2128" s="534"/>
      <c r="O2128" s="534"/>
      <c r="P2128" s="535"/>
      <c r="Q2128" s="534"/>
    </row>
    <row r="2129" spans="3:17" s="849" customFormat="1" ht="15">
      <c r="C2129" s="712"/>
      <c r="D2129" s="713"/>
      <c r="E2129" s="532"/>
      <c r="F2129" s="532"/>
      <c r="G2129" s="533"/>
      <c r="H2129" s="534"/>
      <c r="I2129" s="534"/>
      <c r="J2129" s="535"/>
      <c r="K2129" s="534"/>
      <c r="L2129" s="534"/>
      <c r="M2129" s="534"/>
      <c r="N2129" s="534"/>
      <c r="O2129" s="534"/>
      <c r="P2129" s="535"/>
      <c r="Q2129" s="534"/>
    </row>
    <row r="2130" spans="3:17" s="849" customFormat="1" ht="15">
      <c r="C2130" s="712"/>
      <c r="D2130" s="713"/>
      <c r="E2130" s="532"/>
      <c r="F2130" s="532"/>
      <c r="G2130" s="533"/>
      <c r="H2130" s="534"/>
      <c r="I2130" s="534"/>
      <c r="J2130" s="535"/>
      <c r="K2130" s="534"/>
      <c r="L2130" s="534"/>
      <c r="M2130" s="534"/>
      <c r="N2130" s="534"/>
      <c r="O2130" s="534"/>
      <c r="P2130" s="535"/>
      <c r="Q2130" s="534"/>
    </row>
    <row r="2131" spans="3:17" s="849" customFormat="1" ht="15">
      <c r="C2131" s="712"/>
      <c r="D2131" s="713"/>
      <c r="E2131" s="532"/>
      <c r="F2131" s="532"/>
      <c r="G2131" s="533"/>
      <c r="H2131" s="534"/>
      <c r="I2131" s="534"/>
      <c r="J2131" s="535"/>
      <c r="K2131" s="534"/>
      <c r="L2131" s="534"/>
      <c r="M2131" s="534"/>
      <c r="N2131" s="534"/>
      <c r="O2131" s="534"/>
      <c r="P2131" s="535"/>
      <c r="Q2131" s="534"/>
    </row>
    <row r="2132" spans="3:17" s="849" customFormat="1" ht="15">
      <c r="C2132" s="712"/>
      <c r="D2132" s="713"/>
      <c r="E2132" s="532"/>
      <c r="F2132" s="532"/>
      <c r="G2132" s="533"/>
      <c r="H2132" s="534"/>
      <c r="I2132" s="534"/>
      <c r="J2132" s="535"/>
      <c r="K2132" s="534"/>
      <c r="L2132" s="534"/>
      <c r="M2132" s="534"/>
      <c r="N2132" s="534"/>
      <c r="O2132" s="534"/>
      <c r="P2132" s="535"/>
      <c r="Q2132" s="534"/>
    </row>
    <row r="2133" spans="3:17" s="849" customFormat="1" ht="15">
      <c r="C2133" s="712"/>
      <c r="D2133" s="713"/>
      <c r="E2133" s="532"/>
      <c r="F2133" s="532"/>
      <c r="G2133" s="533"/>
      <c r="H2133" s="534"/>
      <c r="I2133" s="534"/>
      <c r="J2133" s="535"/>
      <c r="K2133" s="534"/>
      <c r="L2133" s="534"/>
      <c r="M2133" s="534"/>
      <c r="N2133" s="534"/>
      <c r="O2133" s="534"/>
      <c r="P2133" s="535"/>
      <c r="Q2133" s="534"/>
    </row>
    <row r="2134" spans="3:17" s="849" customFormat="1" ht="15">
      <c r="C2134" s="712"/>
      <c r="D2134" s="713"/>
      <c r="E2134" s="532"/>
      <c r="F2134" s="532"/>
      <c r="G2134" s="533"/>
      <c r="H2134" s="534"/>
      <c r="I2134" s="534"/>
      <c r="J2134" s="535"/>
      <c r="K2134" s="534"/>
      <c r="L2134" s="534"/>
      <c r="M2134" s="534"/>
      <c r="N2134" s="534"/>
      <c r="O2134" s="534"/>
      <c r="P2134" s="535"/>
      <c r="Q2134" s="534"/>
    </row>
    <row r="2135" spans="3:17" s="849" customFormat="1" ht="15">
      <c r="C2135" s="712"/>
      <c r="D2135" s="713"/>
      <c r="E2135" s="532"/>
      <c r="F2135" s="532"/>
      <c r="G2135" s="533"/>
      <c r="H2135" s="534"/>
      <c r="I2135" s="534"/>
      <c r="J2135" s="535"/>
      <c r="K2135" s="534"/>
      <c r="L2135" s="534"/>
      <c r="M2135" s="534"/>
      <c r="N2135" s="534"/>
      <c r="O2135" s="534"/>
      <c r="P2135" s="535"/>
      <c r="Q2135" s="534"/>
    </row>
    <row r="2136" spans="3:17" s="849" customFormat="1" ht="15">
      <c r="C2136" s="712"/>
      <c r="D2136" s="713"/>
      <c r="E2136" s="532"/>
      <c r="F2136" s="532"/>
      <c r="G2136" s="533"/>
      <c r="H2136" s="534"/>
      <c r="I2136" s="534"/>
      <c r="J2136" s="535"/>
      <c r="K2136" s="534"/>
      <c r="L2136" s="534"/>
      <c r="M2136" s="534"/>
      <c r="N2136" s="534"/>
      <c r="O2136" s="534"/>
      <c r="P2136" s="535"/>
      <c r="Q2136" s="534"/>
    </row>
    <row r="2137" spans="3:17" s="849" customFormat="1" ht="15">
      <c r="C2137" s="712"/>
      <c r="D2137" s="713"/>
      <c r="E2137" s="532"/>
      <c r="F2137" s="532"/>
      <c r="G2137" s="533"/>
      <c r="H2137" s="534"/>
      <c r="I2137" s="534"/>
      <c r="J2137" s="535"/>
      <c r="K2137" s="534"/>
      <c r="L2137" s="534"/>
      <c r="M2137" s="534"/>
      <c r="N2137" s="534"/>
      <c r="O2137" s="534"/>
      <c r="P2137" s="535"/>
      <c r="Q2137" s="534"/>
    </row>
    <row r="2138" spans="3:17" s="849" customFormat="1" ht="15">
      <c r="C2138" s="712"/>
      <c r="D2138" s="713"/>
      <c r="E2138" s="532"/>
      <c r="F2138" s="532"/>
      <c r="G2138" s="533"/>
      <c r="H2138" s="534"/>
      <c r="I2138" s="534"/>
      <c r="J2138" s="535"/>
      <c r="K2138" s="534"/>
      <c r="L2138" s="534"/>
      <c r="M2138" s="534"/>
      <c r="N2138" s="534"/>
      <c r="O2138" s="534"/>
      <c r="P2138" s="535"/>
      <c r="Q2138" s="534"/>
    </row>
    <row r="2139" spans="3:17" s="849" customFormat="1" ht="15">
      <c r="C2139" s="712"/>
      <c r="D2139" s="713"/>
      <c r="E2139" s="532"/>
      <c r="F2139" s="532"/>
      <c r="G2139" s="533"/>
      <c r="H2139" s="534"/>
      <c r="I2139" s="534"/>
      <c r="J2139" s="535"/>
      <c r="K2139" s="534"/>
      <c r="L2139" s="534"/>
      <c r="M2139" s="534"/>
      <c r="N2139" s="534"/>
      <c r="O2139" s="534"/>
      <c r="P2139" s="535"/>
      <c r="Q2139" s="534"/>
    </row>
    <row r="2140" spans="3:17" s="849" customFormat="1" ht="15">
      <c r="C2140" s="712"/>
      <c r="D2140" s="713"/>
      <c r="E2140" s="532"/>
      <c r="F2140" s="532"/>
      <c r="G2140" s="533"/>
      <c r="H2140" s="534"/>
      <c r="I2140" s="534"/>
      <c r="J2140" s="535"/>
      <c r="K2140" s="534"/>
      <c r="L2140" s="534"/>
      <c r="M2140" s="534"/>
      <c r="N2140" s="534"/>
      <c r="O2140" s="534"/>
      <c r="P2140" s="535"/>
      <c r="Q2140" s="534"/>
    </row>
    <row r="2141" spans="3:17" s="849" customFormat="1" ht="15">
      <c r="C2141" s="712"/>
      <c r="D2141" s="713"/>
      <c r="E2141" s="532"/>
      <c r="F2141" s="532"/>
      <c r="G2141" s="533"/>
      <c r="H2141" s="534"/>
      <c r="I2141" s="534"/>
      <c r="J2141" s="535"/>
      <c r="K2141" s="534"/>
      <c r="L2141" s="534"/>
      <c r="M2141" s="534"/>
      <c r="N2141" s="534"/>
      <c r="O2141" s="534"/>
      <c r="P2141" s="535"/>
      <c r="Q2141" s="534"/>
    </row>
    <row r="2142" spans="3:17" s="849" customFormat="1" ht="15">
      <c r="C2142" s="712"/>
      <c r="D2142" s="713"/>
      <c r="E2142" s="532"/>
      <c r="F2142" s="532"/>
      <c r="G2142" s="533"/>
      <c r="H2142" s="534"/>
      <c r="I2142" s="534"/>
      <c r="J2142" s="535"/>
      <c r="K2142" s="534"/>
      <c r="L2142" s="534"/>
      <c r="M2142" s="534"/>
      <c r="N2142" s="534"/>
      <c r="O2142" s="534"/>
      <c r="P2142" s="535"/>
      <c r="Q2142" s="534"/>
    </row>
    <row r="2143" spans="3:17" s="849" customFormat="1" ht="15">
      <c r="C2143" s="712"/>
      <c r="D2143" s="713"/>
      <c r="E2143" s="532"/>
      <c r="F2143" s="532"/>
      <c r="G2143" s="533"/>
      <c r="H2143" s="534"/>
      <c r="I2143" s="534"/>
      <c r="J2143" s="535"/>
      <c r="K2143" s="534"/>
      <c r="L2143" s="534"/>
      <c r="M2143" s="534"/>
      <c r="N2143" s="534"/>
      <c r="O2143" s="534"/>
      <c r="P2143" s="535"/>
      <c r="Q2143" s="534"/>
    </row>
    <row r="2144" spans="3:17" s="849" customFormat="1" ht="15">
      <c r="C2144" s="712"/>
      <c r="D2144" s="713"/>
      <c r="E2144" s="532"/>
      <c r="F2144" s="532"/>
      <c r="G2144" s="533"/>
      <c r="H2144" s="534"/>
      <c r="I2144" s="534"/>
      <c r="J2144" s="535"/>
      <c r="K2144" s="534"/>
      <c r="L2144" s="534"/>
      <c r="M2144" s="534"/>
      <c r="N2144" s="534"/>
      <c r="O2144" s="534"/>
      <c r="P2144" s="535"/>
      <c r="Q2144" s="534"/>
    </row>
    <row r="2145" spans="3:17" s="849" customFormat="1" ht="15">
      <c r="C2145" s="712"/>
      <c r="D2145" s="713"/>
      <c r="E2145" s="532"/>
      <c r="F2145" s="532"/>
      <c r="G2145" s="533"/>
      <c r="H2145" s="534"/>
      <c r="I2145" s="534"/>
      <c r="J2145" s="535"/>
      <c r="K2145" s="534"/>
      <c r="L2145" s="534"/>
      <c r="M2145" s="534"/>
      <c r="N2145" s="534"/>
      <c r="O2145" s="534"/>
      <c r="P2145" s="535"/>
      <c r="Q2145" s="534"/>
    </row>
    <row r="2146" spans="3:17" s="849" customFormat="1" ht="15">
      <c r="C2146" s="712"/>
      <c r="D2146" s="713"/>
      <c r="E2146" s="532"/>
      <c r="F2146" s="532"/>
      <c r="G2146" s="533"/>
      <c r="H2146" s="534"/>
      <c r="I2146" s="534"/>
      <c r="J2146" s="535"/>
      <c r="K2146" s="534"/>
      <c r="L2146" s="534"/>
      <c r="M2146" s="534"/>
      <c r="N2146" s="534"/>
      <c r="O2146" s="534"/>
      <c r="P2146" s="535"/>
      <c r="Q2146" s="534"/>
    </row>
    <row r="2147" spans="3:17" s="849" customFormat="1" ht="15">
      <c r="C2147" s="712"/>
      <c r="D2147" s="713"/>
      <c r="E2147" s="532"/>
      <c r="F2147" s="532"/>
      <c r="G2147" s="533"/>
      <c r="H2147" s="534"/>
      <c r="I2147" s="534"/>
      <c r="J2147" s="535"/>
      <c r="K2147" s="534"/>
      <c r="L2147" s="534"/>
      <c r="M2147" s="534"/>
      <c r="N2147" s="534"/>
      <c r="O2147" s="534"/>
      <c r="P2147" s="535"/>
      <c r="Q2147" s="534"/>
    </row>
    <row r="2148" spans="3:17" s="849" customFormat="1" ht="15">
      <c r="C2148" s="712"/>
      <c r="D2148" s="713"/>
      <c r="E2148" s="532"/>
      <c r="F2148" s="532"/>
      <c r="G2148" s="533"/>
      <c r="H2148" s="534"/>
      <c r="I2148" s="534"/>
      <c r="J2148" s="535"/>
      <c r="K2148" s="534"/>
      <c r="L2148" s="534"/>
      <c r="M2148" s="534"/>
      <c r="N2148" s="534"/>
      <c r="O2148" s="534"/>
      <c r="P2148" s="535"/>
      <c r="Q2148" s="534"/>
    </row>
    <row r="2149" spans="3:17" s="849" customFormat="1" ht="15">
      <c r="C2149" s="712"/>
      <c r="D2149" s="713"/>
      <c r="E2149" s="532"/>
      <c r="F2149" s="532"/>
      <c r="G2149" s="533"/>
      <c r="H2149" s="534"/>
      <c r="I2149" s="534"/>
      <c r="J2149" s="535"/>
      <c r="K2149" s="534"/>
      <c r="L2149" s="534"/>
      <c r="M2149" s="534"/>
      <c r="N2149" s="534"/>
      <c r="O2149" s="534"/>
      <c r="P2149" s="535"/>
      <c r="Q2149" s="534"/>
    </row>
    <row r="2150" spans="3:17" s="849" customFormat="1" ht="15">
      <c r="C2150" s="712"/>
      <c r="D2150" s="713"/>
      <c r="E2150" s="532"/>
      <c r="F2150" s="532"/>
      <c r="G2150" s="533"/>
      <c r="H2150" s="534"/>
      <c r="I2150" s="534"/>
      <c r="J2150" s="535"/>
      <c r="K2150" s="534"/>
      <c r="L2150" s="534"/>
      <c r="M2150" s="534"/>
      <c r="N2150" s="534"/>
      <c r="O2150" s="534"/>
      <c r="P2150" s="535"/>
      <c r="Q2150" s="534"/>
    </row>
    <row r="2151" spans="3:17" s="849" customFormat="1" ht="15">
      <c r="C2151" s="712"/>
      <c r="D2151" s="713"/>
      <c r="E2151" s="532"/>
      <c r="F2151" s="532"/>
      <c r="G2151" s="533"/>
      <c r="H2151" s="534"/>
      <c r="I2151" s="534"/>
      <c r="J2151" s="535"/>
      <c r="K2151" s="534"/>
      <c r="L2151" s="534"/>
      <c r="M2151" s="534"/>
      <c r="N2151" s="534"/>
      <c r="O2151" s="534"/>
      <c r="P2151" s="535"/>
      <c r="Q2151" s="534"/>
    </row>
    <row r="2152" spans="3:17" s="849" customFormat="1" ht="15">
      <c r="C2152" s="712"/>
      <c r="D2152" s="713"/>
      <c r="E2152" s="532"/>
      <c r="F2152" s="532"/>
      <c r="G2152" s="533"/>
      <c r="H2152" s="534"/>
      <c r="I2152" s="534"/>
      <c r="J2152" s="535"/>
      <c r="K2152" s="534"/>
      <c r="L2152" s="534"/>
      <c r="M2152" s="534"/>
      <c r="N2152" s="534"/>
      <c r="O2152" s="534"/>
      <c r="P2152" s="535"/>
      <c r="Q2152" s="534"/>
    </row>
    <row r="2153" spans="3:17" s="849" customFormat="1" ht="15">
      <c r="C2153" s="712"/>
      <c r="D2153" s="713"/>
      <c r="E2153" s="532"/>
      <c r="F2153" s="532"/>
      <c r="G2153" s="533"/>
      <c r="H2153" s="534"/>
      <c r="I2153" s="534"/>
      <c r="J2153" s="535"/>
      <c r="K2153" s="534"/>
      <c r="L2153" s="534"/>
      <c r="M2153" s="534"/>
      <c r="N2153" s="534"/>
      <c r="O2153" s="534"/>
      <c r="P2153" s="535"/>
      <c r="Q2153" s="534"/>
    </row>
    <row r="2154" spans="3:17" s="849" customFormat="1" ht="15">
      <c r="C2154" s="712"/>
      <c r="D2154" s="713"/>
      <c r="E2154" s="532"/>
      <c r="F2154" s="532"/>
      <c r="G2154" s="533"/>
      <c r="H2154" s="534"/>
      <c r="I2154" s="534"/>
      <c r="J2154" s="535"/>
      <c r="K2154" s="534"/>
      <c r="L2154" s="534"/>
      <c r="M2154" s="534"/>
      <c r="N2154" s="534"/>
      <c r="O2154" s="534"/>
      <c r="P2154" s="535"/>
      <c r="Q2154" s="534"/>
    </row>
    <row r="2155" spans="3:17" s="849" customFormat="1" ht="15">
      <c r="C2155" s="712"/>
      <c r="D2155" s="713"/>
      <c r="E2155" s="532"/>
      <c r="F2155" s="532"/>
      <c r="G2155" s="533"/>
      <c r="H2155" s="534"/>
      <c r="I2155" s="534"/>
      <c r="J2155" s="535"/>
      <c r="K2155" s="534"/>
      <c r="L2155" s="534"/>
      <c r="M2155" s="534"/>
      <c r="N2155" s="534"/>
      <c r="O2155" s="534"/>
      <c r="P2155" s="535"/>
      <c r="Q2155" s="534"/>
    </row>
    <row r="2156" spans="3:17" s="849" customFormat="1" ht="15">
      <c r="C2156" s="712"/>
      <c r="D2156" s="713"/>
      <c r="E2156" s="532"/>
      <c r="F2156" s="532"/>
      <c r="G2156" s="533"/>
      <c r="H2156" s="534"/>
      <c r="I2156" s="534"/>
      <c r="J2156" s="535"/>
      <c r="K2156" s="534"/>
      <c r="L2156" s="534"/>
      <c r="M2156" s="534"/>
      <c r="N2156" s="534"/>
      <c r="O2156" s="534"/>
      <c r="P2156" s="535"/>
      <c r="Q2156" s="534"/>
    </row>
    <row r="2157" spans="3:17" s="849" customFormat="1" ht="15">
      <c r="C2157" s="712"/>
      <c r="D2157" s="713"/>
      <c r="E2157" s="532"/>
      <c r="F2157" s="532"/>
      <c r="G2157" s="533"/>
      <c r="H2157" s="534"/>
      <c r="I2157" s="534"/>
      <c r="J2157" s="535"/>
      <c r="K2157" s="534"/>
      <c r="L2157" s="534"/>
      <c r="M2157" s="534"/>
      <c r="N2157" s="534"/>
      <c r="O2157" s="534"/>
      <c r="P2157" s="535"/>
      <c r="Q2157" s="534"/>
    </row>
    <row r="2158" spans="3:17" s="849" customFormat="1" ht="15">
      <c r="C2158" s="712"/>
      <c r="D2158" s="713"/>
      <c r="E2158" s="532"/>
      <c r="F2158" s="532"/>
      <c r="G2158" s="533"/>
      <c r="H2158" s="534"/>
      <c r="I2158" s="534"/>
      <c r="J2158" s="535"/>
      <c r="K2158" s="534"/>
      <c r="L2158" s="534"/>
      <c r="M2158" s="534"/>
      <c r="N2158" s="534"/>
      <c r="O2158" s="534"/>
      <c r="P2158" s="535"/>
      <c r="Q2158" s="534"/>
    </row>
    <row r="2159" spans="3:17" s="849" customFormat="1" ht="15">
      <c r="C2159" s="712"/>
      <c r="D2159" s="713"/>
      <c r="E2159" s="532"/>
      <c r="F2159" s="532"/>
      <c r="G2159" s="533"/>
      <c r="H2159" s="534"/>
      <c r="I2159" s="534"/>
      <c r="J2159" s="535"/>
      <c r="K2159" s="534"/>
      <c r="L2159" s="534"/>
      <c r="M2159" s="534"/>
      <c r="N2159" s="534"/>
      <c r="O2159" s="534"/>
      <c r="P2159" s="535"/>
      <c r="Q2159" s="534"/>
    </row>
    <row r="2160" spans="3:17" s="849" customFormat="1" ht="15">
      <c r="C2160" s="712"/>
      <c r="D2160" s="713"/>
      <c r="E2160" s="532"/>
      <c r="F2160" s="532"/>
      <c r="G2160" s="533"/>
      <c r="H2160" s="534"/>
      <c r="I2160" s="534"/>
      <c r="J2160" s="535"/>
      <c r="K2160" s="534"/>
      <c r="L2160" s="534"/>
      <c r="M2160" s="534"/>
      <c r="N2160" s="534"/>
      <c r="O2160" s="534"/>
      <c r="P2160" s="535"/>
      <c r="Q2160" s="534"/>
    </row>
    <row r="2161" spans="3:17" s="849" customFormat="1" ht="15">
      <c r="C2161" s="712"/>
      <c r="D2161" s="713"/>
      <c r="E2161" s="532"/>
      <c r="F2161" s="532"/>
      <c r="G2161" s="533"/>
      <c r="H2161" s="534"/>
      <c r="I2161" s="534"/>
      <c r="J2161" s="535"/>
      <c r="K2161" s="534"/>
      <c r="L2161" s="534"/>
      <c r="M2161" s="534"/>
      <c r="N2161" s="534"/>
      <c r="O2161" s="534"/>
      <c r="P2161" s="535"/>
      <c r="Q2161" s="534"/>
    </row>
    <row r="2162" spans="3:17" s="849" customFormat="1" ht="15">
      <c r="C2162" s="712"/>
      <c r="D2162" s="713"/>
      <c r="E2162" s="532"/>
      <c r="F2162" s="532"/>
      <c r="G2162" s="533"/>
      <c r="H2162" s="534"/>
      <c r="I2162" s="534"/>
      <c r="J2162" s="535"/>
      <c r="K2162" s="534"/>
      <c r="L2162" s="534"/>
      <c r="M2162" s="534"/>
      <c r="N2162" s="534"/>
      <c r="O2162" s="534"/>
      <c r="P2162" s="535"/>
      <c r="Q2162" s="534"/>
    </row>
    <row r="2163" spans="3:17" s="849" customFormat="1" ht="15">
      <c r="C2163" s="712"/>
      <c r="D2163" s="713"/>
      <c r="E2163" s="532"/>
      <c r="F2163" s="532"/>
      <c r="G2163" s="533"/>
      <c r="H2163" s="534"/>
      <c r="I2163" s="534"/>
      <c r="J2163" s="535"/>
      <c r="K2163" s="534"/>
      <c r="L2163" s="534"/>
      <c r="M2163" s="534"/>
      <c r="N2163" s="534"/>
      <c r="O2163" s="534"/>
      <c r="P2163" s="535"/>
      <c r="Q2163" s="534"/>
    </row>
    <row r="2164" spans="3:17" s="849" customFormat="1" ht="15">
      <c r="C2164" s="712"/>
      <c r="D2164" s="713"/>
      <c r="E2164" s="532"/>
      <c r="F2164" s="532"/>
      <c r="G2164" s="533"/>
      <c r="H2164" s="534"/>
      <c r="I2164" s="534"/>
      <c r="J2164" s="535"/>
      <c r="K2164" s="534"/>
      <c r="L2164" s="534"/>
      <c r="M2164" s="534"/>
      <c r="N2164" s="534"/>
      <c r="O2164" s="534"/>
      <c r="P2164" s="535"/>
      <c r="Q2164" s="534"/>
    </row>
    <row r="2165" spans="3:17" s="849" customFormat="1" ht="15">
      <c r="C2165" s="712"/>
      <c r="D2165" s="713"/>
      <c r="E2165" s="532"/>
      <c r="F2165" s="532"/>
      <c r="G2165" s="533"/>
      <c r="H2165" s="534"/>
      <c r="I2165" s="534"/>
      <c r="J2165" s="535"/>
      <c r="K2165" s="534"/>
      <c r="L2165" s="534"/>
      <c r="M2165" s="534"/>
      <c r="N2165" s="534"/>
      <c r="O2165" s="534"/>
      <c r="P2165" s="535"/>
      <c r="Q2165" s="534"/>
    </row>
    <row r="2166" spans="3:17" s="849" customFormat="1" ht="15">
      <c r="C2166" s="712"/>
      <c r="D2166" s="713"/>
      <c r="E2166" s="532"/>
      <c r="F2166" s="532"/>
      <c r="G2166" s="533"/>
      <c r="H2166" s="534"/>
      <c r="I2166" s="534"/>
      <c r="J2166" s="535"/>
      <c r="K2166" s="534"/>
      <c r="L2166" s="534"/>
      <c r="M2166" s="534"/>
      <c r="N2166" s="534"/>
      <c r="O2166" s="534"/>
      <c r="P2166" s="535"/>
      <c r="Q2166" s="534"/>
    </row>
    <row r="2167" spans="3:17" s="849" customFormat="1" ht="15">
      <c r="C2167" s="712"/>
      <c r="D2167" s="713"/>
      <c r="E2167" s="532"/>
      <c r="F2167" s="532"/>
      <c r="G2167" s="533"/>
      <c r="H2167" s="534"/>
      <c r="I2167" s="534"/>
      <c r="J2167" s="535"/>
      <c r="K2167" s="534"/>
      <c r="L2167" s="534"/>
      <c r="M2167" s="534"/>
      <c r="N2167" s="534"/>
      <c r="O2167" s="534"/>
      <c r="P2167" s="535"/>
      <c r="Q2167" s="534"/>
    </row>
    <row r="2168" spans="3:17" s="849" customFormat="1" ht="15">
      <c r="C2168" s="712"/>
      <c r="D2168" s="713"/>
      <c r="E2168" s="532"/>
      <c r="F2168" s="532"/>
      <c r="G2168" s="533"/>
      <c r="H2168" s="534"/>
      <c r="I2168" s="534"/>
      <c r="J2168" s="535"/>
      <c r="K2168" s="534"/>
      <c r="L2168" s="534"/>
      <c r="M2168" s="534"/>
      <c r="N2168" s="534"/>
      <c r="O2168" s="534"/>
      <c r="P2168" s="535"/>
      <c r="Q2168" s="534"/>
    </row>
    <row r="2169" spans="3:17" s="849" customFormat="1" ht="15">
      <c r="C2169" s="712"/>
      <c r="D2169" s="713"/>
      <c r="E2169" s="532"/>
      <c r="F2169" s="532"/>
      <c r="G2169" s="533"/>
      <c r="H2169" s="534"/>
      <c r="I2169" s="534"/>
      <c r="J2169" s="535"/>
      <c r="K2169" s="534"/>
      <c r="L2169" s="534"/>
      <c r="M2169" s="534"/>
      <c r="N2169" s="534"/>
      <c r="O2169" s="534"/>
      <c r="P2169" s="535"/>
      <c r="Q2169" s="534"/>
    </row>
    <row r="2170" spans="3:17" s="849" customFormat="1" ht="15">
      <c r="C2170" s="712"/>
      <c r="D2170" s="713"/>
      <c r="E2170" s="532"/>
      <c r="F2170" s="532"/>
      <c r="G2170" s="533"/>
      <c r="H2170" s="534"/>
      <c r="I2170" s="534"/>
      <c r="J2170" s="535"/>
      <c r="K2170" s="534"/>
      <c r="L2170" s="534"/>
      <c r="M2170" s="534"/>
      <c r="N2170" s="534"/>
      <c r="O2170" s="534"/>
      <c r="P2170" s="535"/>
      <c r="Q2170" s="534"/>
    </row>
    <row r="2171" spans="3:17" s="849" customFormat="1" ht="15">
      <c r="C2171" s="712"/>
      <c r="D2171" s="713"/>
      <c r="E2171" s="532"/>
      <c r="F2171" s="532"/>
      <c r="G2171" s="533"/>
      <c r="H2171" s="534"/>
      <c r="I2171" s="534"/>
      <c r="J2171" s="535"/>
      <c r="K2171" s="534"/>
      <c r="L2171" s="534"/>
      <c r="M2171" s="534"/>
      <c r="N2171" s="534"/>
      <c r="O2171" s="534"/>
      <c r="P2171" s="535"/>
      <c r="Q2171" s="534"/>
    </row>
    <row r="2172" spans="3:17" s="849" customFormat="1" ht="15">
      <c r="C2172" s="712"/>
      <c r="D2172" s="713"/>
      <c r="E2172" s="532"/>
      <c r="F2172" s="532"/>
      <c r="G2172" s="533"/>
      <c r="H2172" s="534"/>
      <c r="I2172" s="534"/>
      <c r="J2172" s="535"/>
      <c r="K2172" s="534"/>
      <c r="L2172" s="534"/>
      <c r="M2172" s="534"/>
      <c r="N2172" s="534"/>
      <c r="O2172" s="534"/>
      <c r="P2172" s="535"/>
      <c r="Q2172" s="534"/>
    </row>
    <row r="2173" spans="3:17" s="849" customFormat="1" ht="15">
      <c r="C2173" s="712"/>
      <c r="D2173" s="713"/>
      <c r="E2173" s="532"/>
      <c r="F2173" s="532"/>
      <c r="G2173" s="533"/>
      <c r="H2173" s="534"/>
      <c r="I2173" s="534"/>
      <c r="J2173" s="535"/>
      <c r="K2173" s="534"/>
      <c r="L2173" s="534"/>
      <c r="M2173" s="534"/>
      <c r="N2173" s="534"/>
      <c r="O2173" s="534"/>
      <c r="P2173" s="535"/>
      <c r="Q2173" s="534"/>
    </row>
    <row r="2174" spans="3:17" s="849" customFormat="1" ht="15">
      <c r="C2174" s="712"/>
      <c r="D2174" s="713"/>
      <c r="E2174" s="532"/>
      <c r="F2174" s="532"/>
      <c r="G2174" s="533"/>
      <c r="H2174" s="534"/>
      <c r="I2174" s="534"/>
      <c r="J2174" s="535"/>
      <c r="K2174" s="534"/>
      <c r="L2174" s="534"/>
      <c r="M2174" s="534"/>
      <c r="N2174" s="534"/>
      <c r="O2174" s="534"/>
      <c r="P2174" s="535"/>
      <c r="Q2174" s="534"/>
    </row>
    <row r="2175" spans="3:17" s="849" customFormat="1" ht="15">
      <c r="C2175" s="712"/>
      <c r="D2175" s="713"/>
      <c r="E2175" s="532"/>
      <c r="F2175" s="532"/>
      <c r="G2175" s="533"/>
      <c r="H2175" s="534"/>
      <c r="I2175" s="534"/>
      <c r="J2175" s="535"/>
      <c r="K2175" s="534"/>
      <c r="L2175" s="534"/>
      <c r="M2175" s="534"/>
      <c r="N2175" s="534"/>
      <c r="O2175" s="534"/>
      <c r="P2175" s="535"/>
      <c r="Q2175" s="534"/>
    </row>
    <row r="2176" spans="3:17" s="849" customFormat="1" ht="15">
      <c r="C2176" s="712"/>
      <c r="D2176" s="713"/>
      <c r="E2176" s="532"/>
      <c r="F2176" s="532"/>
      <c r="G2176" s="533"/>
      <c r="H2176" s="534"/>
      <c r="I2176" s="534"/>
      <c r="J2176" s="535"/>
      <c r="K2176" s="534"/>
      <c r="L2176" s="534"/>
      <c r="M2176" s="534"/>
      <c r="N2176" s="534"/>
      <c r="O2176" s="534"/>
      <c r="P2176" s="535"/>
      <c r="Q2176" s="534"/>
    </row>
    <row r="2177" spans="3:17" s="849" customFormat="1" ht="15">
      <c r="C2177" s="712"/>
      <c r="D2177" s="713"/>
      <c r="E2177" s="532"/>
      <c r="F2177" s="532"/>
      <c r="G2177" s="533"/>
      <c r="H2177" s="534"/>
      <c r="I2177" s="534"/>
      <c r="J2177" s="535"/>
      <c r="K2177" s="534"/>
      <c r="L2177" s="534"/>
      <c r="M2177" s="534"/>
      <c r="N2177" s="534"/>
      <c r="O2177" s="534"/>
      <c r="P2177" s="535"/>
      <c r="Q2177" s="534"/>
    </row>
    <row r="2178" spans="3:17" s="849" customFormat="1" ht="15">
      <c r="C2178" s="712"/>
      <c r="D2178" s="713"/>
      <c r="E2178" s="532"/>
      <c r="F2178" s="532"/>
      <c r="G2178" s="533"/>
      <c r="H2178" s="534"/>
      <c r="I2178" s="534"/>
      <c r="J2178" s="535"/>
      <c r="K2178" s="534"/>
      <c r="L2178" s="534"/>
      <c r="M2178" s="534"/>
      <c r="N2178" s="534"/>
      <c r="O2178" s="534"/>
      <c r="P2178" s="535"/>
      <c r="Q2178" s="534"/>
    </row>
    <row r="2179" spans="3:17" s="849" customFormat="1" ht="15">
      <c r="C2179" s="712"/>
      <c r="D2179" s="713"/>
      <c r="E2179" s="532"/>
      <c r="F2179" s="532"/>
      <c r="G2179" s="533"/>
      <c r="H2179" s="534"/>
      <c r="I2179" s="534"/>
      <c r="J2179" s="535"/>
      <c r="K2179" s="534"/>
      <c r="L2179" s="534"/>
      <c r="M2179" s="534"/>
      <c r="N2179" s="534"/>
      <c r="O2179" s="534"/>
      <c r="P2179" s="535"/>
      <c r="Q2179" s="534"/>
    </row>
    <row r="2180" spans="3:17" s="849" customFormat="1" ht="15">
      <c r="C2180" s="712"/>
      <c r="D2180" s="713"/>
      <c r="E2180" s="532"/>
      <c r="F2180" s="532"/>
      <c r="G2180" s="533"/>
      <c r="H2180" s="534"/>
      <c r="I2180" s="534"/>
      <c r="J2180" s="535"/>
      <c r="K2180" s="534"/>
      <c r="L2180" s="534"/>
      <c r="M2180" s="534"/>
      <c r="N2180" s="534"/>
      <c r="O2180" s="534"/>
      <c r="P2180" s="535"/>
      <c r="Q2180" s="534"/>
    </row>
    <row r="2181" spans="3:17" s="849" customFormat="1" ht="15">
      <c r="C2181" s="712"/>
      <c r="D2181" s="713"/>
      <c r="E2181" s="532"/>
      <c r="F2181" s="532"/>
      <c r="G2181" s="533"/>
      <c r="H2181" s="534"/>
      <c r="I2181" s="534"/>
      <c r="J2181" s="535"/>
      <c r="K2181" s="534"/>
      <c r="L2181" s="534"/>
      <c r="M2181" s="534"/>
      <c r="N2181" s="534"/>
      <c r="O2181" s="534"/>
      <c r="P2181" s="535"/>
      <c r="Q2181" s="534"/>
    </row>
    <row r="2182" spans="3:17" s="849" customFormat="1" ht="15">
      <c r="C2182" s="712"/>
      <c r="D2182" s="713"/>
      <c r="E2182" s="532"/>
      <c r="F2182" s="532"/>
      <c r="G2182" s="533"/>
      <c r="H2182" s="534"/>
      <c r="I2182" s="534"/>
      <c r="J2182" s="535"/>
      <c r="K2182" s="534"/>
      <c r="L2182" s="534"/>
      <c r="M2182" s="534"/>
      <c r="N2182" s="534"/>
      <c r="O2182" s="534"/>
      <c r="P2182" s="535"/>
      <c r="Q2182" s="534"/>
    </row>
    <row r="2183" spans="3:17" s="849" customFormat="1" ht="15">
      <c r="C2183" s="712"/>
      <c r="D2183" s="713"/>
      <c r="E2183" s="532"/>
      <c r="F2183" s="532"/>
      <c r="G2183" s="533"/>
      <c r="H2183" s="534"/>
      <c r="I2183" s="534"/>
      <c r="J2183" s="535"/>
      <c r="K2183" s="534"/>
      <c r="L2183" s="534"/>
      <c r="M2183" s="534"/>
      <c r="N2183" s="534"/>
      <c r="O2183" s="534"/>
      <c r="P2183" s="535"/>
      <c r="Q2183" s="534"/>
    </row>
    <row r="2184" spans="3:17" s="849" customFormat="1" ht="15">
      <c r="C2184" s="712"/>
      <c r="D2184" s="713"/>
      <c r="E2184" s="532"/>
      <c r="F2184" s="532"/>
      <c r="G2184" s="533"/>
      <c r="H2184" s="534"/>
      <c r="I2184" s="534"/>
      <c r="J2184" s="535"/>
      <c r="K2184" s="534"/>
      <c r="L2184" s="534"/>
      <c r="M2184" s="534"/>
      <c r="N2184" s="534"/>
      <c r="O2184" s="534"/>
      <c r="P2184" s="535"/>
      <c r="Q2184" s="534"/>
    </row>
    <row r="2185" spans="3:17" s="849" customFormat="1" ht="15">
      <c r="C2185" s="712"/>
      <c r="D2185" s="713"/>
      <c r="E2185" s="532"/>
      <c r="F2185" s="532"/>
      <c r="G2185" s="533"/>
      <c r="H2185" s="534"/>
      <c r="I2185" s="534"/>
      <c r="J2185" s="535"/>
      <c r="K2185" s="534"/>
      <c r="L2185" s="534"/>
      <c r="M2185" s="534"/>
      <c r="N2185" s="534"/>
      <c r="O2185" s="534"/>
      <c r="P2185" s="535"/>
      <c r="Q2185" s="534"/>
    </row>
    <row r="2186" spans="3:17" s="849" customFormat="1" ht="15">
      <c r="C2186" s="712"/>
      <c r="D2186" s="713"/>
      <c r="E2186" s="532"/>
      <c r="F2186" s="532"/>
      <c r="G2186" s="533"/>
      <c r="H2186" s="534"/>
      <c r="I2186" s="534"/>
      <c r="J2186" s="535"/>
      <c r="K2186" s="534"/>
      <c r="L2186" s="534"/>
      <c r="M2186" s="534"/>
      <c r="N2186" s="534"/>
      <c r="O2186" s="534"/>
      <c r="P2186" s="535"/>
      <c r="Q2186" s="534"/>
    </row>
    <row r="2187" spans="3:17" s="849" customFormat="1" ht="15">
      <c r="C2187" s="712"/>
      <c r="D2187" s="713"/>
      <c r="E2187" s="532"/>
      <c r="F2187" s="532"/>
      <c r="G2187" s="533"/>
      <c r="H2187" s="534"/>
      <c r="I2187" s="534"/>
      <c r="J2187" s="535"/>
      <c r="K2187" s="534"/>
      <c r="L2187" s="534"/>
      <c r="M2187" s="534"/>
      <c r="N2187" s="534"/>
      <c r="O2187" s="534"/>
      <c r="P2187" s="535"/>
      <c r="Q2187" s="534"/>
    </row>
    <row r="2188" spans="3:17" s="849" customFormat="1" ht="15">
      <c r="C2188" s="712"/>
      <c r="D2188" s="713"/>
      <c r="E2188" s="532"/>
      <c r="F2188" s="532"/>
      <c r="G2188" s="533"/>
      <c r="H2188" s="534"/>
      <c r="I2188" s="534"/>
      <c r="J2188" s="535"/>
      <c r="K2188" s="534"/>
      <c r="L2188" s="534"/>
      <c r="M2188" s="534"/>
      <c r="N2188" s="534"/>
      <c r="O2188" s="534"/>
      <c r="P2188" s="535"/>
      <c r="Q2188" s="534"/>
    </row>
    <row r="2189" spans="3:17" s="849" customFormat="1" ht="15">
      <c r="C2189" s="712"/>
      <c r="D2189" s="713"/>
      <c r="E2189" s="532"/>
      <c r="F2189" s="532"/>
      <c r="G2189" s="533"/>
      <c r="H2189" s="534"/>
      <c r="I2189" s="534"/>
      <c r="J2189" s="535"/>
      <c r="K2189" s="534"/>
      <c r="L2189" s="534"/>
      <c r="M2189" s="534"/>
      <c r="N2189" s="534"/>
      <c r="O2189" s="534"/>
      <c r="P2189" s="535"/>
      <c r="Q2189" s="534"/>
    </row>
    <row r="2190" spans="3:17" s="849" customFormat="1" ht="15">
      <c r="C2190" s="712"/>
      <c r="D2190" s="713"/>
      <c r="E2190" s="532"/>
      <c r="F2190" s="532"/>
      <c r="G2190" s="533"/>
      <c r="H2190" s="534"/>
      <c r="I2190" s="534"/>
      <c r="J2190" s="535"/>
      <c r="K2190" s="534"/>
      <c r="L2190" s="534"/>
      <c r="M2190" s="534"/>
      <c r="N2190" s="534"/>
      <c r="O2190" s="534"/>
      <c r="P2190" s="535"/>
      <c r="Q2190" s="534"/>
    </row>
    <row r="2191" spans="3:17" s="849" customFormat="1" ht="15">
      <c r="C2191" s="712"/>
      <c r="D2191" s="713"/>
      <c r="E2191" s="532"/>
      <c r="F2191" s="532"/>
      <c r="G2191" s="533"/>
      <c r="H2191" s="534"/>
      <c r="I2191" s="534"/>
      <c r="J2191" s="535"/>
      <c r="K2191" s="534"/>
      <c r="L2191" s="534"/>
      <c r="M2191" s="534"/>
      <c r="N2191" s="534"/>
      <c r="O2191" s="534"/>
      <c r="P2191" s="535"/>
      <c r="Q2191" s="534"/>
    </row>
    <row r="2192" spans="3:17" s="849" customFormat="1" ht="15">
      <c r="C2192" s="712"/>
      <c r="D2192" s="713"/>
      <c r="E2192" s="532"/>
      <c r="F2192" s="532"/>
      <c r="G2192" s="533"/>
      <c r="H2192" s="534"/>
      <c r="I2192" s="534"/>
      <c r="J2192" s="535"/>
      <c r="K2192" s="534"/>
      <c r="L2192" s="534"/>
      <c r="M2192" s="534"/>
      <c r="N2192" s="534"/>
      <c r="O2192" s="534"/>
      <c r="P2192" s="535"/>
      <c r="Q2192" s="534"/>
    </row>
    <row r="2193" spans="3:17" s="849" customFormat="1" ht="15">
      <c r="C2193" s="712"/>
      <c r="D2193" s="713"/>
      <c r="E2193" s="532"/>
      <c r="F2193" s="532"/>
      <c r="G2193" s="533"/>
      <c r="H2193" s="534"/>
      <c r="I2193" s="534"/>
      <c r="J2193" s="535"/>
      <c r="K2193" s="534"/>
      <c r="L2193" s="534"/>
      <c r="M2193" s="534"/>
      <c r="N2193" s="534"/>
      <c r="O2193" s="534"/>
      <c r="P2193" s="535"/>
      <c r="Q2193" s="534"/>
    </row>
    <row r="2194" spans="3:17" s="849" customFormat="1" ht="15">
      <c r="C2194" s="712"/>
      <c r="D2194" s="713"/>
      <c r="E2194" s="532"/>
      <c r="F2194" s="532"/>
      <c r="G2194" s="533"/>
      <c r="H2194" s="534"/>
      <c r="I2194" s="534"/>
      <c r="J2194" s="535"/>
      <c r="K2194" s="534"/>
      <c r="L2194" s="534"/>
      <c r="M2194" s="534"/>
      <c r="N2194" s="534"/>
      <c r="O2194" s="534"/>
      <c r="P2194" s="535"/>
      <c r="Q2194" s="534"/>
    </row>
    <row r="2195" spans="3:17" s="849" customFormat="1" ht="15">
      <c r="C2195" s="712"/>
      <c r="D2195" s="713"/>
      <c r="E2195" s="532"/>
      <c r="F2195" s="532"/>
      <c r="G2195" s="533"/>
      <c r="H2195" s="534"/>
      <c r="I2195" s="534"/>
      <c r="J2195" s="535"/>
      <c r="K2195" s="534"/>
      <c r="L2195" s="534"/>
      <c r="M2195" s="534"/>
      <c r="N2195" s="534"/>
      <c r="O2195" s="534"/>
      <c r="P2195" s="535"/>
      <c r="Q2195" s="534"/>
    </row>
    <row r="2196" spans="3:17" s="849" customFormat="1" ht="15">
      <c r="C2196" s="712"/>
      <c r="D2196" s="713"/>
      <c r="E2196" s="532"/>
      <c r="F2196" s="532"/>
      <c r="G2196" s="533"/>
      <c r="H2196" s="534"/>
      <c r="I2196" s="534"/>
      <c r="J2196" s="535"/>
      <c r="K2196" s="534"/>
      <c r="L2196" s="534"/>
      <c r="M2196" s="534"/>
      <c r="N2196" s="534"/>
      <c r="O2196" s="534"/>
      <c r="P2196" s="535"/>
      <c r="Q2196" s="534"/>
    </row>
    <row r="2197" spans="3:17" s="849" customFormat="1" ht="15">
      <c r="C2197" s="712"/>
      <c r="D2197" s="713"/>
      <c r="E2197" s="532"/>
      <c r="F2197" s="532"/>
      <c r="G2197" s="533"/>
      <c r="H2197" s="534"/>
      <c r="I2197" s="534"/>
      <c r="J2197" s="535"/>
      <c r="K2197" s="534"/>
      <c r="L2197" s="534"/>
      <c r="M2197" s="534"/>
      <c r="N2197" s="534"/>
      <c r="O2197" s="534"/>
      <c r="P2197" s="535"/>
      <c r="Q2197" s="534"/>
    </row>
    <row r="2198" spans="3:17" s="849" customFormat="1" ht="15">
      <c r="C2198" s="712"/>
      <c r="D2198" s="713"/>
      <c r="E2198" s="532"/>
      <c r="F2198" s="532"/>
      <c r="G2198" s="533"/>
      <c r="H2198" s="534"/>
      <c r="I2198" s="534"/>
      <c r="J2198" s="535"/>
      <c r="K2198" s="534"/>
      <c r="L2198" s="534"/>
      <c r="M2198" s="534"/>
      <c r="N2198" s="534"/>
      <c r="O2198" s="534"/>
      <c r="P2198" s="535"/>
      <c r="Q2198" s="534"/>
    </row>
    <row r="2199" spans="3:17" s="849" customFormat="1" ht="15">
      <c r="C2199" s="712"/>
      <c r="D2199" s="713"/>
      <c r="E2199" s="532"/>
      <c r="F2199" s="532"/>
      <c r="G2199" s="533"/>
      <c r="H2199" s="534"/>
      <c r="I2199" s="534"/>
      <c r="J2199" s="535"/>
      <c r="K2199" s="534"/>
      <c r="L2199" s="534"/>
      <c r="M2199" s="534"/>
      <c r="N2199" s="534"/>
      <c r="O2199" s="534"/>
      <c r="P2199" s="535"/>
      <c r="Q2199" s="534"/>
    </row>
    <row r="2200" spans="3:17" s="849" customFormat="1" ht="15">
      <c r="C2200" s="712"/>
      <c r="D2200" s="713"/>
      <c r="E2200" s="532"/>
      <c r="F2200" s="532"/>
      <c r="G2200" s="533"/>
      <c r="H2200" s="534"/>
      <c r="I2200" s="534"/>
      <c r="J2200" s="535"/>
      <c r="K2200" s="534"/>
      <c r="L2200" s="534"/>
      <c r="M2200" s="534"/>
      <c r="N2200" s="534"/>
      <c r="O2200" s="534"/>
      <c r="P2200" s="535"/>
      <c r="Q2200" s="534"/>
    </row>
    <row r="2201" spans="3:17" s="849" customFormat="1" ht="15">
      <c r="C2201" s="712"/>
      <c r="D2201" s="713"/>
      <c r="E2201" s="532"/>
      <c r="F2201" s="532"/>
      <c r="G2201" s="533"/>
      <c r="H2201" s="534"/>
      <c r="I2201" s="534"/>
      <c r="J2201" s="535"/>
      <c r="K2201" s="534"/>
      <c r="L2201" s="534"/>
      <c r="M2201" s="534"/>
      <c r="N2201" s="534"/>
      <c r="O2201" s="534"/>
      <c r="P2201" s="535"/>
      <c r="Q2201" s="534"/>
    </row>
    <row r="2202" spans="3:17" s="849" customFormat="1" ht="15">
      <c r="C2202" s="712"/>
      <c r="D2202" s="713"/>
      <c r="E2202" s="532"/>
      <c r="F2202" s="532"/>
      <c r="G2202" s="533"/>
      <c r="H2202" s="534"/>
      <c r="I2202" s="534"/>
      <c r="J2202" s="535"/>
      <c r="K2202" s="534"/>
      <c r="L2202" s="534"/>
      <c r="M2202" s="534"/>
      <c r="N2202" s="534"/>
      <c r="O2202" s="534"/>
      <c r="P2202" s="535"/>
      <c r="Q2202" s="534"/>
    </row>
    <row r="2203" spans="3:17" s="849" customFormat="1" ht="15">
      <c r="C2203" s="712"/>
      <c r="D2203" s="713"/>
      <c r="E2203" s="532"/>
      <c r="F2203" s="532"/>
      <c r="G2203" s="533"/>
      <c r="H2203" s="534"/>
      <c r="I2203" s="534"/>
      <c r="J2203" s="535"/>
      <c r="K2203" s="534"/>
      <c r="L2203" s="534"/>
      <c r="M2203" s="534"/>
      <c r="N2203" s="534"/>
      <c r="O2203" s="534"/>
      <c r="P2203" s="535"/>
      <c r="Q2203" s="534"/>
    </row>
    <row r="2204" spans="3:17" s="849" customFormat="1" ht="15">
      <c r="C2204" s="712"/>
      <c r="D2204" s="713"/>
      <c r="E2204" s="532"/>
      <c r="F2204" s="532"/>
      <c r="G2204" s="533"/>
      <c r="H2204" s="534"/>
      <c r="I2204" s="534"/>
      <c r="J2204" s="535"/>
      <c r="K2204" s="534"/>
      <c r="L2204" s="534"/>
      <c r="M2204" s="534"/>
      <c r="N2204" s="534"/>
      <c r="O2204" s="534"/>
      <c r="P2204" s="535"/>
      <c r="Q2204" s="534"/>
    </row>
    <row r="2205" spans="3:17" s="849" customFormat="1" ht="15">
      <c r="C2205" s="712"/>
      <c r="D2205" s="713"/>
      <c r="E2205" s="532"/>
      <c r="F2205" s="532"/>
      <c r="G2205" s="533"/>
      <c r="H2205" s="534"/>
      <c r="I2205" s="534"/>
      <c r="J2205" s="535"/>
      <c r="K2205" s="534"/>
      <c r="L2205" s="534"/>
      <c r="M2205" s="534"/>
      <c r="N2205" s="534"/>
      <c r="O2205" s="534"/>
      <c r="P2205" s="535"/>
      <c r="Q2205" s="534"/>
    </row>
    <row r="2206" spans="3:17" s="849" customFormat="1" ht="15">
      <c r="C2206" s="712"/>
      <c r="D2206" s="713"/>
      <c r="E2206" s="532"/>
      <c r="F2206" s="532"/>
      <c r="G2206" s="533"/>
      <c r="H2206" s="534"/>
      <c r="I2206" s="534"/>
      <c r="J2206" s="535"/>
      <c r="K2206" s="534"/>
      <c r="L2206" s="534"/>
      <c r="M2206" s="534"/>
      <c r="N2206" s="534"/>
      <c r="O2206" s="534"/>
      <c r="P2206" s="535"/>
      <c r="Q2206" s="534"/>
    </row>
    <row r="2207" spans="3:17" s="849" customFormat="1" ht="15">
      <c r="C2207" s="712"/>
      <c r="D2207" s="713"/>
      <c r="E2207" s="532"/>
      <c r="F2207" s="532"/>
      <c r="G2207" s="533"/>
      <c r="H2207" s="534"/>
      <c r="I2207" s="534"/>
      <c r="J2207" s="535"/>
      <c r="K2207" s="534"/>
      <c r="L2207" s="534"/>
      <c r="M2207" s="534"/>
      <c r="N2207" s="534"/>
      <c r="O2207" s="534"/>
      <c r="P2207" s="535"/>
      <c r="Q2207" s="534"/>
    </row>
    <row r="2208" spans="3:17" s="849" customFormat="1" ht="15">
      <c r="C2208" s="712"/>
      <c r="D2208" s="713"/>
      <c r="E2208" s="532"/>
      <c r="F2208" s="532"/>
      <c r="G2208" s="533"/>
      <c r="H2208" s="534"/>
      <c r="I2208" s="534"/>
      <c r="J2208" s="535"/>
      <c r="K2208" s="534"/>
      <c r="L2208" s="534"/>
      <c r="M2208" s="534"/>
      <c r="N2208" s="534"/>
      <c r="O2208" s="534"/>
      <c r="P2208" s="535"/>
      <c r="Q2208" s="534"/>
    </row>
    <row r="2209" spans="3:17" s="849" customFormat="1" ht="15">
      <c r="C2209" s="712"/>
      <c r="D2209" s="713"/>
      <c r="E2209" s="532"/>
      <c r="F2209" s="532"/>
      <c r="G2209" s="533"/>
      <c r="H2209" s="534"/>
      <c r="I2209" s="534"/>
      <c r="J2209" s="535"/>
      <c r="K2209" s="534"/>
      <c r="L2209" s="534"/>
      <c r="M2209" s="534"/>
      <c r="N2209" s="534"/>
      <c r="O2209" s="534"/>
      <c r="P2209" s="535"/>
      <c r="Q2209" s="534"/>
    </row>
    <row r="2210" spans="3:17" s="849" customFormat="1" ht="15">
      <c r="C2210" s="712"/>
      <c r="D2210" s="713"/>
      <c r="E2210" s="532"/>
      <c r="F2210" s="532"/>
      <c r="G2210" s="533"/>
      <c r="H2210" s="534"/>
      <c r="I2210" s="534"/>
      <c r="J2210" s="535"/>
      <c r="K2210" s="534"/>
      <c r="L2210" s="534"/>
      <c r="M2210" s="534"/>
      <c r="N2210" s="534"/>
      <c r="O2210" s="534"/>
      <c r="P2210" s="535"/>
      <c r="Q2210" s="534"/>
    </row>
    <row r="2211" spans="3:17" s="849" customFormat="1" ht="15">
      <c r="C2211" s="712"/>
      <c r="D2211" s="713"/>
      <c r="E2211" s="532"/>
      <c r="F2211" s="532"/>
      <c r="G2211" s="533"/>
      <c r="H2211" s="534"/>
      <c r="I2211" s="534"/>
      <c r="J2211" s="535"/>
      <c r="K2211" s="534"/>
      <c r="L2211" s="534"/>
      <c r="M2211" s="534"/>
      <c r="N2211" s="534"/>
      <c r="O2211" s="534"/>
      <c r="P2211" s="535"/>
      <c r="Q2211" s="534"/>
    </row>
    <row r="2212" spans="3:17" s="849" customFormat="1" ht="15">
      <c r="C2212" s="712"/>
      <c r="D2212" s="713"/>
      <c r="E2212" s="532"/>
      <c r="F2212" s="532"/>
      <c r="G2212" s="533"/>
      <c r="H2212" s="534"/>
      <c r="I2212" s="534"/>
      <c r="J2212" s="535"/>
      <c r="K2212" s="534"/>
      <c r="L2212" s="534"/>
      <c r="M2212" s="534"/>
      <c r="N2212" s="534"/>
      <c r="O2212" s="534"/>
      <c r="P2212" s="535"/>
      <c r="Q2212" s="534"/>
    </row>
    <row r="2213" spans="3:17" s="849" customFormat="1" ht="15">
      <c r="C2213" s="712"/>
      <c r="D2213" s="713"/>
      <c r="E2213" s="532"/>
      <c r="F2213" s="532"/>
      <c r="G2213" s="533"/>
      <c r="H2213" s="534"/>
      <c r="I2213" s="534"/>
      <c r="J2213" s="535"/>
      <c r="K2213" s="534"/>
      <c r="L2213" s="534"/>
      <c r="M2213" s="534"/>
      <c r="N2213" s="534"/>
      <c r="O2213" s="534"/>
      <c r="P2213" s="535"/>
      <c r="Q2213" s="534"/>
    </row>
    <row r="2214" spans="3:17" s="849" customFormat="1" ht="15">
      <c r="C2214" s="712"/>
      <c r="D2214" s="713"/>
      <c r="E2214" s="532"/>
      <c r="F2214" s="532"/>
      <c r="G2214" s="533"/>
      <c r="H2214" s="534"/>
      <c r="I2214" s="534"/>
      <c r="J2214" s="535"/>
      <c r="K2214" s="534"/>
      <c r="L2214" s="534"/>
      <c r="M2214" s="534"/>
      <c r="N2214" s="534"/>
      <c r="O2214" s="534"/>
      <c r="P2214" s="535"/>
      <c r="Q2214" s="534"/>
    </row>
    <row r="2215" spans="3:17" s="849" customFormat="1" ht="15">
      <c r="C2215" s="712"/>
      <c r="D2215" s="713"/>
      <c r="E2215" s="532"/>
      <c r="F2215" s="532"/>
      <c r="G2215" s="533"/>
      <c r="H2215" s="534"/>
      <c r="I2215" s="534"/>
      <c r="J2215" s="535"/>
      <c r="K2215" s="534"/>
      <c r="L2215" s="534"/>
      <c r="M2215" s="534"/>
      <c r="N2215" s="534"/>
      <c r="O2215" s="534"/>
      <c r="P2215" s="535"/>
      <c r="Q2215" s="534"/>
    </row>
    <row r="2216" spans="3:17" s="849" customFormat="1" ht="15">
      <c r="C2216" s="712"/>
      <c r="D2216" s="713"/>
      <c r="E2216" s="532"/>
      <c r="F2216" s="532"/>
      <c r="G2216" s="533"/>
      <c r="H2216" s="534"/>
      <c r="I2216" s="534"/>
      <c r="J2216" s="535"/>
      <c r="K2216" s="534"/>
      <c r="L2216" s="534"/>
      <c r="M2216" s="534"/>
      <c r="N2216" s="534"/>
      <c r="O2216" s="534"/>
      <c r="P2216" s="535"/>
      <c r="Q2216" s="534"/>
    </row>
    <row r="2217" spans="3:17" s="849" customFormat="1" ht="15">
      <c r="C2217" s="712"/>
      <c r="D2217" s="713"/>
      <c r="E2217" s="532"/>
      <c r="F2217" s="532"/>
      <c r="G2217" s="533"/>
      <c r="H2217" s="534"/>
      <c r="I2217" s="534"/>
      <c r="J2217" s="535"/>
      <c r="K2217" s="534"/>
      <c r="L2217" s="534"/>
      <c r="M2217" s="534"/>
      <c r="N2217" s="534"/>
      <c r="O2217" s="534"/>
      <c r="P2217" s="535"/>
      <c r="Q2217" s="534"/>
    </row>
    <row r="2218" spans="3:17" s="849" customFormat="1" ht="15">
      <c r="C2218" s="712"/>
      <c r="D2218" s="713"/>
      <c r="E2218" s="532"/>
      <c r="F2218" s="532"/>
      <c r="G2218" s="533"/>
      <c r="H2218" s="534"/>
      <c r="I2218" s="534"/>
      <c r="J2218" s="535"/>
      <c r="K2218" s="534"/>
      <c r="L2218" s="534"/>
      <c r="M2218" s="534"/>
      <c r="N2218" s="534"/>
      <c r="O2218" s="534"/>
      <c r="P2218" s="535"/>
      <c r="Q2218" s="534"/>
    </row>
    <row r="2219" spans="3:17" s="849" customFormat="1" ht="15">
      <c r="C2219" s="712"/>
      <c r="D2219" s="713"/>
      <c r="E2219" s="532"/>
      <c r="F2219" s="532"/>
      <c r="G2219" s="533"/>
      <c r="H2219" s="534"/>
      <c r="I2219" s="534"/>
      <c r="J2219" s="535"/>
      <c r="K2219" s="534"/>
      <c r="L2219" s="534"/>
      <c r="M2219" s="534"/>
      <c r="N2219" s="534"/>
      <c r="O2219" s="534"/>
      <c r="P2219" s="535"/>
      <c r="Q2219" s="534"/>
    </row>
    <row r="2220" spans="3:17" s="849" customFormat="1" ht="15">
      <c r="C2220" s="712"/>
      <c r="D2220" s="713"/>
      <c r="E2220" s="532"/>
      <c r="F2220" s="532"/>
      <c r="G2220" s="533"/>
      <c r="H2220" s="534"/>
      <c r="I2220" s="534"/>
      <c r="J2220" s="535"/>
      <c r="K2220" s="534"/>
      <c r="L2220" s="534"/>
      <c r="M2220" s="534"/>
      <c r="N2220" s="534"/>
      <c r="O2220" s="534"/>
      <c r="P2220" s="535"/>
      <c r="Q2220" s="534"/>
    </row>
    <row r="2221" spans="3:17" s="849" customFormat="1" ht="15">
      <c r="C2221" s="712"/>
      <c r="D2221" s="713"/>
      <c r="E2221" s="532"/>
      <c r="F2221" s="532"/>
      <c r="G2221" s="533"/>
      <c r="H2221" s="534"/>
      <c r="I2221" s="534"/>
      <c r="J2221" s="535"/>
      <c r="K2221" s="534"/>
      <c r="L2221" s="534"/>
      <c r="M2221" s="534"/>
      <c r="N2221" s="534"/>
      <c r="O2221" s="534"/>
      <c r="P2221" s="535"/>
      <c r="Q2221" s="534"/>
    </row>
    <row r="2222" spans="3:17" s="849" customFormat="1" ht="15">
      <c r="C2222" s="712"/>
      <c r="D2222" s="713"/>
      <c r="E2222" s="532"/>
      <c r="F2222" s="532"/>
      <c r="G2222" s="533"/>
      <c r="H2222" s="534"/>
      <c r="I2222" s="534"/>
      <c r="J2222" s="535"/>
      <c r="K2222" s="534"/>
      <c r="L2222" s="534"/>
      <c r="M2222" s="534"/>
      <c r="N2222" s="534"/>
      <c r="O2222" s="534"/>
      <c r="P2222" s="535"/>
      <c r="Q2222" s="534"/>
    </row>
    <row r="2223" spans="3:17" s="849" customFormat="1" ht="15">
      <c r="C2223" s="712"/>
      <c r="D2223" s="713"/>
      <c r="E2223" s="532"/>
      <c r="F2223" s="532"/>
      <c r="G2223" s="533"/>
      <c r="H2223" s="534"/>
      <c r="I2223" s="534"/>
      <c r="J2223" s="535"/>
      <c r="K2223" s="534"/>
      <c r="L2223" s="534"/>
      <c r="M2223" s="534"/>
      <c r="N2223" s="534"/>
      <c r="O2223" s="534"/>
      <c r="P2223" s="535"/>
      <c r="Q2223" s="534"/>
    </row>
    <row r="2224" spans="3:17" s="849" customFormat="1" ht="15">
      <c r="C2224" s="712"/>
      <c r="D2224" s="713"/>
      <c r="E2224" s="532"/>
      <c r="F2224" s="532"/>
      <c r="G2224" s="533"/>
      <c r="H2224" s="534"/>
      <c r="I2224" s="534"/>
      <c r="J2224" s="535"/>
      <c r="K2224" s="534"/>
      <c r="L2224" s="534"/>
      <c r="M2224" s="534"/>
      <c r="N2224" s="534"/>
      <c r="O2224" s="534"/>
      <c r="P2224" s="535"/>
      <c r="Q2224" s="534"/>
    </row>
    <row r="2225" spans="3:17" s="849" customFormat="1" ht="15">
      <c r="C2225" s="712"/>
      <c r="D2225" s="713"/>
      <c r="E2225" s="532"/>
      <c r="F2225" s="532"/>
      <c r="G2225" s="533"/>
      <c r="H2225" s="534"/>
      <c r="I2225" s="534"/>
      <c r="J2225" s="535"/>
      <c r="K2225" s="534"/>
      <c r="L2225" s="534"/>
      <c r="M2225" s="534"/>
      <c r="N2225" s="534"/>
      <c r="O2225" s="534"/>
      <c r="P2225" s="535"/>
      <c r="Q2225" s="534"/>
    </row>
    <row r="2226" spans="3:17" s="849" customFormat="1" ht="15">
      <c r="C2226" s="712"/>
      <c r="D2226" s="713"/>
      <c r="E2226" s="532"/>
      <c r="F2226" s="532"/>
      <c r="G2226" s="533"/>
      <c r="H2226" s="534"/>
      <c r="I2226" s="534"/>
      <c r="J2226" s="535"/>
      <c r="K2226" s="534"/>
      <c r="L2226" s="534"/>
      <c r="M2226" s="534"/>
      <c r="N2226" s="534"/>
      <c r="O2226" s="534"/>
      <c r="P2226" s="535"/>
      <c r="Q2226" s="534"/>
    </row>
    <row r="2227" spans="3:17" s="849" customFormat="1" ht="15">
      <c r="C2227" s="712"/>
      <c r="D2227" s="713"/>
      <c r="E2227" s="532"/>
      <c r="F2227" s="532"/>
      <c r="G2227" s="533"/>
      <c r="H2227" s="534"/>
      <c r="I2227" s="534"/>
      <c r="J2227" s="535"/>
      <c r="K2227" s="534"/>
      <c r="L2227" s="534"/>
      <c r="M2227" s="534"/>
      <c r="N2227" s="534"/>
      <c r="O2227" s="534"/>
      <c r="P2227" s="535"/>
      <c r="Q2227" s="534"/>
    </row>
    <row r="2228" spans="3:17" s="849" customFormat="1" ht="15">
      <c r="C2228" s="712"/>
      <c r="D2228" s="713"/>
      <c r="E2228" s="532"/>
      <c r="F2228" s="532"/>
      <c r="G2228" s="533"/>
      <c r="H2228" s="534"/>
      <c r="I2228" s="534"/>
      <c r="J2228" s="535"/>
      <c r="K2228" s="534"/>
      <c r="L2228" s="534"/>
      <c r="M2228" s="534"/>
      <c r="N2228" s="534"/>
      <c r="O2228" s="534"/>
      <c r="P2228" s="535"/>
      <c r="Q2228" s="534"/>
    </row>
    <row r="2229" spans="3:17" s="849" customFormat="1" ht="15">
      <c r="C2229" s="712"/>
      <c r="D2229" s="713"/>
      <c r="E2229" s="532"/>
      <c r="F2229" s="532"/>
      <c r="G2229" s="533"/>
      <c r="H2229" s="534"/>
      <c r="I2229" s="534"/>
      <c r="J2229" s="535"/>
      <c r="K2229" s="534"/>
      <c r="L2229" s="534"/>
      <c r="M2229" s="534"/>
      <c r="N2229" s="534"/>
      <c r="O2229" s="534"/>
      <c r="P2229" s="535"/>
      <c r="Q2229" s="534"/>
    </row>
    <row r="2230" spans="3:17" s="849" customFormat="1" ht="15">
      <c r="C2230" s="712"/>
      <c r="D2230" s="713"/>
      <c r="E2230" s="532"/>
      <c r="F2230" s="532"/>
      <c r="G2230" s="533"/>
      <c r="H2230" s="534"/>
      <c r="I2230" s="534"/>
      <c r="J2230" s="535"/>
      <c r="K2230" s="534"/>
      <c r="L2230" s="534"/>
      <c r="M2230" s="534"/>
      <c r="N2230" s="534"/>
      <c r="O2230" s="534"/>
      <c r="P2230" s="535"/>
      <c r="Q2230" s="534"/>
    </row>
    <row r="2231" spans="3:17" s="849" customFormat="1" ht="15">
      <c r="C2231" s="712"/>
      <c r="D2231" s="713"/>
      <c r="E2231" s="532"/>
      <c r="F2231" s="532"/>
      <c r="G2231" s="533"/>
      <c r="H2231" s="534"/>
      <c r="I2231" s="534"/>
      <c r="J2231" s="535"/>
      <c r="K2231" s="534"/>
      <c r="L2231" s="534"/>
      <c r="M2231" s="534"/>
      <c r="N2231" s="534"/>
      <c r="O2231" s="534"/>
      <c r="P2231" s="535"/>
      <c r="Q2231" s="534"/>
    </row>
    <row r="2232" spans="3:17" s="849" customFormat="1" ht="15">
      <c r="C2232" s="712"/>
      <c r="D2232" s="713"/>
      <c r="E2232" s="532"/>
      <c r="F2232" s="532"/>
      <c r="G2232" s="533"/>
      <c r="H2232" s="534"/>
      <c r="I2232" s="534"/>
      <c r="J2232" s="535"/>
      <c r="K2232" s="534"/>
      <c r="L2232" s="534"/>
      <c r="M2232" s="534"/>
      <c r="N2232" s="534"/>
      <c r="O2232" s="534"/>
      <c r="P2232" s="535"/>
      <c r="Q2232" s="534"/>
    </row>
    <row r="2233" spans="3:17" s="849" customFormat="1" ht="15">
      <c r="C2233" s="712"/>
      <c r="D2233" s="713"/>
      <c r="E2233" s="532"/>
      <c r="F2233" s="532"/>
      <c r="G2233" s="533"/>
      <c r="H2233" s="534"/>
      <c r="I2233" s="534"/>
      <c r="J2233" s="535"/>
      <c r="K2233" s="534"/>
      <c r="L2233" s="534"/>
      <c r="M2233" s="534"/>
      <c r="N2233" s="534"/>
      <c r="O2233" s="534"/>
      <c r="P2233" s="535"/>
      <c r="Q2233" s="534"/>
    </row>
    <row r="2234" spans="3:17" s="849" customFormat="1" ht="15">
      <c r="C2234" s="712"/>
      <c r="D2234" s="713"/>
      <c r="E2234" s="532"/>
      <c r="F2234" s="532"/>
      <c r="G2234" s="533"/>
      <c r="H2234" s="534"/>
      <c r="I2234" s="534"/>
      <c r="J2234" s="535"/>
      <c r="K2234" s="534"/>
      <c r="L2234" s="534"/>
      <c r="M2234" s="534"/>
      <c r="N2234" s="534"/>
      <c r="O2234" s="534"/>
      <c r="P2234" s="535"/>
      <c r="Q2234" s="534"/>
    </row>
    <row r="2235" spans="3:17" s="849" customFormat="1" ht="15">
      <c r="C2235" s="712"/>
      <c r="D2235" s="713"/>
      <c r="E2235" s="532"/>
      <c r="F2235" s="532"/>
      <c r="G2235" s="533"/>
      <c r="H2235" s="534"/>
      <c r="I2235" s="534"/>
      <c r="J2235" s="535"/>
      <c r="K2235" s="534"/>
      <c r="L2235" s="534"/>
      <c r="M2235" s="534"/>
      <c r="N2235" s="534"/>
      <c r="O2235" s="534"/>
      <c r="P2235" s="535"/>
      <c r="Q2235" s="534"/>
    </row>
    <row r="2236" spans="3:17" s="849" customFormat="1" ht="15">
      <c r="C2236" s="712"/>
      <c r="D2236" s="713"/>
      <c r="E2236" s="532"/>
      <c r="F2236" s="532"/>
      <c r="G2236" s="533"/>
      <c r="H2236" s="534"/>
      <c r="I2236" s="534"/>
      <c r="J2236" s="535"/>
      <c r="K2236" s="534"/>
      <c r="L2236" s="534"/>
      <c r="M2236" s="534"/>
      <c r="N2236" s="534"/>
      <c r="O2236" s="534"/>
      <c r="P2236" s="535"/>
      <c r="Q2236" s="534"/>
    </row>
    <row r="2237" spans="3:17" s="849" customFormat="1" ht="15">
      <c r="C2237" s="712"/>
      <c r="D2237" s="713"/>
      <c r="E2237" s="532"/>
      <c r="F2237" s="532"/>
      <c r="G2237" s="533"/>
      <c r="H2237" s="534"/>
      <c r="I2237" s="534"/>
      <c r="J2237" s="535"/>
      <c r="K2237" s="534"/>
      <c r="L2237" s="534"/>
      <c r="M2237" s="534"/>
      <c r="N2237" s="534"/>
      <c r="O2237" s="534"/>
      <c r="P2237" s="535"/>
      <c r="Q2237" s="534"/>
    </row>
    <row r="2238" spans="3:17" s="849" customFormat="1" ht="15">
      <c r="C2238" s="712"/>
      <c r="D2238" s="713"/>
      <c r="E2238" s="532"/>
      <c r="F2238" s="532"/>
      <c r="G2238" s="533"/>
      <c r="H2238" s="534"/>
      <c r="I2238" s="534"/>
      <c r="J2238" s="535"/>
      <c r="K2238" s="534"/>
      <c r="L2238" s="534"/>
      <c r="M2238" s="534"/>
      <c r="N2238" s="534"/>
      <c r="O2238" s="534"/>
      <c r="P2238" s="535"/>
      <c r="Q2238" s="534"/>
    </row>
    <row r="2239" spans="3:17" s="849" customFormat="1" ht="15">
      <c r="C2239" s="712"/>
      <c r="D2239" s="713"/>
      <c r="E2239" s="532"/>
      <c r="F2239" s="532"/>
      <c r="G2239" s="533"/>
      <c r="H2239" s="534"/>
      <c r="I2239" s="534"/>
      <c r="J2239" s="535"/>
      <c r="K2239" s="534"/>
      <c r="L2239" s="534"/>
      <c r="M2239" s="534"/>
      <c r="N2239" s="534"/>
      <c r="O2239" s="534"/>
      <c r="P2239" s="535"/>
      <c r="Q2239" s="534"/>
    </row>
    <row r="2240" spans="3:17" s="849" customFormat="1" ht="15">
      <c r="C2240" s="712"/>
      <c r="D2240" s="713"/>
      <c r="E2240" s="532"/>
      <c r="F2240" s="532"/>
      <c r="G2240" s="533"/>
      <c r="H2240" s="534"/>
      <c r="I2240" s="534"/>
      <c r="J2240" s="535"/>
      <c r="K2240" s="534"/>
      <c r="L2240" s="534"/>
      <c r="M2240" s="534"/>
      <c r="N2240" s="534"/>
      <c r="O2240" s="534"/>
      <c r="P2240" s="535"/>
      <c r="Q2240" s="534"/>
    </row>
    <row r="2241" spans="3:17" s="849" customFormat="1" ht="15">
      <c r="C2241" s="712"/>
      <c r="D2241" s="713"/>
      <c r="E2241" s="532"/>
      <c r="F2241" s="532"/>
      <c r="G2241" s="533"/>
      <c r="H2241" s="534"/>
      <c r="I2241" s="534"/>
      <c r="J2241" s="535"/>
      <c r="K2241" s="534"/>
      <c r="L2241" s="534"/>
      <c r="M2241" s="534"/>
      <c r="N2241" s="534"/>
      <c r="O2241" s="534"/>
      <c r="P2241" s="535"/>
      <c r="Q2241" s="534"/>
    </row>
    <row r="2242" spans="3:17" s="849" customFormat="1" ht="15">
      <c r="C2242" s="712"/>
      <c r="D2242" s="713"/>
      <c r="E2242" s="532"/>
      <c r="F2242" s="532"/>
      <c r="G2242" s="533"/>
      <c r="H2242" s="534"/>
      <c r="I2242" s="534"/>
      <c r="J2242" s="535"/>
      <c r="K2242" s="534"/>
      <c r="L2242" s="534"/>
      <c r="M2242" s="534"/>
      <c r="N2242" s="534"/>
      <c r="O2242" s="534"/>
      <c r="P2242" s="535"/>
      <c r="Q2242" s="534"/>
    </row>
    <row r="2243" spans="3:17" s="849" customFormat="1" ht="15">
      <c r="C2243" s="712"/>
      <c r="D2243" s="713"/>
      <c r="E2243" s="532"/>
      <c r="F2243" s="532"/>
      <c r="G2243" s="533"/>
      <c r="H2243" s="534"/>
      <c r="I2243" s="534"/>
      <c r="J2243" s="535"/>
      <c r="K2243" s="534"/>
      <c r="L2243" s="534"/>
      <c r="M2243" s="534"/>
      <c r="N2243" s="534"/>
      <c r="O2243" s="534"/>
      <c r="P2243" s="535"/>
      <c r="Q2243" s="534"/>
    </row>
    <row r="2244" spans="3:17" s="849" customFormat="1" ht="15">
      <c r="C2244" s="712"/>
      <c r="D2244" s="713"/>
      <c r="E2244" s="532"/>
      <c r="F2244" s="532"/>
      <c r="G2244" s="533"/>
      <c r="H2244" s="534"/>
      <c r="I2244" s="534"/>
      <c r="J2244" s="535"/>
      <c r="K2244" s="534"/>
      <c r="L2244" s="534"/>
      <c r="M2244" s="534"/>
      <c r="N2244" s="534"/>
      <c r="O2244" s="534"/>
      <c r="P2244" s="535"/>
      <c r="Q2244" s="534"/>
    </row>
    <row r="2245" spans="3:17" s="849" customFormat="1" ht="15">
      <c r="C2245" s="712"/>
      <c r="D2245" s="713"/>
      <c r="E2245" s="532"/>
      <c r="F2245" s="532"/>
      <c r="G2245" s="533"/>
      <c r="H2245" s="534"/>
      <c r="I2245" s="534"/>
      <c r="J2245" s="535"/>
      <c r="K2245" s="534"/>
      <c r="L2245" s="534"/>
      <c r="M2245" s="534"/>
      <c r="N2245" s="534"/>
      <c r="O2245" s="534"/>
      <c r="P2245" s="535"/>
      <c r="Q2245" s="534"/>
    </row>
    <row r="2246" spans="3:17" s="849" customFormat="1" ht="15">
      <c r="C2246" s="712"/>
      <c r="D2246" s="713"/>
      <c r="E2246" s="532"/>
      <c r="F2246" s="532"/>
      <c r="G2246" s="533"/>
      <c r="H2246" s="534"/>
      <c r="I2246" s="534"/>
      <c r="J2246" s="535"/>
      <c r="K2246" s="534"/>
      <c r="L2246" s="534"/>
      <c r="M2246" s="534"/>
      <c r="N2246" s="534"/>
      <c r="O2246" s="534"/>
      <c r="P2246" s="535"/>
      <c r="Q2246" s="534"/>
    </row>
    <row r="2247" spans="3:17" s="849" customFormat="1" ht="15">
      <c r="C2247" s="712"/>
      <c r="D2247" s="713"/>
      <c r="E2247" s="532"/>
      <c r="F2247" s="532"/>
      <c r="G2247" s="533"/>
      <c r="H2247" s="534"/>
      <c r="I2247" s="534"/>
      <c r="J2247" s="535"/>
      <c r="K2247" s="534"/>
      <c r="L2247" s="534"/>
      <c r="M2247" s="534"/>
      <c r="N2247" s="534"/>
      <c r="O2247" s="534"/>
      <c r="P2247" s="535"/>
      <c r="Q2247" s="534"/>
    </row>
    <row r="2248" spans="3:17" s="849" customFormat="1" ht="15">
      <c r="C2248" s="712"/>
      <c r="D2248" s="713"/>
      <c r="E2248" s="532"/>
      <c r="F2248" s="532"/>
      <c r="G2248" s="533"/>
      <c r="H2248" s="534"/>
      <c r="I2248" s="534"/>
      <c r="J2248" s="535"/>
      <c r="K2248" s="534"/>
      <c r="L2248" s="534"/>
      <c r="M2248" s="534"/>
      <c r="N2248" s="534"/>
      <c r="O2248" s="534"/>
      <c r="P2248" s="535"/>
      <c r="Q2248" s="534"/>
    </row>
    <row r="2249" spans="3:17" s="849" customFormat="1" ht="15">
      <c r="C2249" s="712"/>
      <c r="D2249" s="713"/>
      <c r="E2249" s="532"/>
      <c r="F2249" s="532"/>
      <c r="G2249" s="533"/>
      <c r="H2249" s="534"/>
      <c r="I2249" s="534"/>
      <c r="J2249" s="535"/>
      <c r="K2249" s="534"/>
      <c r="L2249" s="534"/>
      <c r="M2249" s="534"/>
      <c r="N2249" s="534"/>
      <c r="O2249" s="534"/>
      <c r="P2249" s="535"/>
      <c r="Q2249" s="534"/>
    </row>
    <row r="2250" spans="3:17" s="849" customFormat="1" ht="15">
      <c r="C2250" s="712"/>
      <c r="D2250" s="713"/>
      <c r="E2250" s="532"/>
      <c r="F2250" s="532"/>
      <c r="G2250" s="533"/>
      <c r="H2250" s="534"/>
      <c r="I2250" s="534"/>
      <c r="J2250" s="535"/>
      <c r="K2250" s="534"/>
      <c r="L2250" s="534"/>
      <c r="M2250" s="534"/>
      <c r="N2250" s="534"/>
      <c r="O2250" s="534"/>
      <c r="P2250" s="535"/>
      <c r="Q2250" s="534"/>
    </row>
    <row r="2251" spans="3:17" s="849" customFormat="1" ht="15">
      <c r="C2251" s="712"/>
      <c r="D2251" s="713"/>
      <c r="E2251" s="532"/>
      <c r="F2251" s="532"/>
      <c r="G2251" s="533"/>
      <c r="H2251" s="534"/>
      <c r="I2251" s="534"/>
      <c r="J2251" s="535"/>
      <c r="K2251" s="534"/>
      <c r="L2251" s="534"/>
      <c r="M2251" s="534"/>
      <c r="N2251" s="534"/>
      <c r="O2251" s="534"/>
      <c r="P2251" s="535"/>
      <c r="Q2251" s="534"/>
    </row>
    <row r="2252" spans="3:17" s="849" customFormat="1" ht="15">
      <c r="C2252" s="712"/>
      <c r="D2252" s="713"/>
      <c r="E2252" s="532"/>
      <c r="F2252" s="532"/>
      <c r="G2252" s="533"/>
      <c r="H2252" s="534"/>
      <c r="I2252" s="534"/>
      <c r="J2252" s="535"/>
      <c r="K2252" s="534"/>
      <c r="L2252" s="534"/>
      <c r="M2252" s="534"/>
      <c r="N2252" s="534"/>
      <c r="O2252" s="534"/>
      <c r="P2252" s="535"/>
      <c r="Q2252" s="534"/>
    </row>
    <row r="2253" spans="3:17" s="849" customFormat="1" ht="15">
      <c r="C2253" s="712"/>
      <c r="D2253" s="713"/>
      <c r="E2253" s="532"/>
      <c r="F2253" s="532"/>
      <c r="G2253" s="533"/>
      <c r="H2253" s="534"/>
      <c r="I2253" s="534"/>
      <c r="J2253" s="535"/>
      <c r="K2253" s="534"/>
      <c r="L2253" s="534"/>
      <c r="M2253" s="534"/>
      <c r="N2253" s="534"/>
      <c r="O2253" s="534"/>
      <c r="P2253" s="535"/>
      <c r="Q2253" s="534"/>
    </row>
    <row r="2254" spans="3:17" s="849" customFormat="1" ht="15">
      <c r="C2254" s="712"/>
      <c r="D2254" s="713"/>
      <c r="E2254" s="532"/>
      <c r="F2254" s="532"/>
      <c r="G2254" s="533"/>
      <c r="H2254" s="534"/>
      <c r="I2254" s="534"/>
      <c r="J2254" s="535"/>
      <c r="K2254" s="534"/>
      <c r="L2254" s="534"/>
      <c r="M2254" s="534"/>
      <c r="N2254" s="534"/>
      <c r="O2254" s="534"/>
      <c r="P2254" s="535"/>
      <c r="Q2254" s="534"/>
    </row>
    <row r="2255" spans="3:17" s="849" customFormat="1" ht="15">
      <c r="C2255" s="712"/>
      <c r="D2255" s="713"/>
      <c r="E2255" s="532"/>
      <c r="F2255" s="532"/>
      <c r="G2255" s="533"/>
      <c r="H2255" s="534"/>
      <c r="I2255" s="534"/>
      <c r="J2255" s="535"/>
      <c r="K2255" s="534"/>
      <c r="L2255" s="534"/>
      <c r="M2255" s="534"/>
      <c r="N2255" s="534"/>
      <c r="O2255" s="534"/>
      <c r="P2255" s="535"/>
      <c r="Q2255" s="534"/>
    </row>
    <row r="2256" spans="3:17" s="849" customFormat="1" ht="15">
      <c r="C2256" s="712"/>
      <c r="D2256" s="713"/>
      <c r="E2256" s="532"/>
      <c r="F2256" s="532"/>
      <c r="G2256" s="533"/>
      <c r="H2256" s="534"/>
      <c r="I2256" s="534"/>
      <c r="J2256" s="535"/>
      <c r="K2256" s="534"/>
      <c r="L2256" s="534"/>
      <c r="M2256" s="534"/>
      <c r="N2256" s="534"/>
      <c r="O2256" s="534"/>
      <c r="P2256" s="535"/>
      <c r="Q2256" s="534"/>
    </row>
    <row r="2257" spans="3:17" s="849" customFormat="1" ht="15">
      <c r="C2257" s="712"/>
      <c r="D2257" s="713"/>
      <c r="E2257" s="532"/>
      <c r="F2257" s="532"/>
      <c r="G2257" s="533"/>
      <c r="H2257" s="534"/>
      <c r="I2257" s="534"/>
      <c r="J2257" s="535"/>
      <c r="K2257" s="534"/>
      <c r="L2257" s="534"/>
      <c r="M2257" s="534"/>
      <c r="N2257" s="534"/>
      <c r="O2257" s="534"/>
      <c r="P2257" s="535"/>
      <c r="Q2257" s="534"/>
    </row>
    <row r="2258" spans="3:17" s="849" customFormat="1" ht="15">
      <c r="C2258" s="712"/>
      <c r="D2258" s="713"/>
      <c r="E2258" s="532"/>
      <c r="F2258" s="532"/>
      <c r="G2258" s="533"/>
      <c r="H2258" s="534"/>
      <c r="I2258" s="534"/>
      <c r="J2258" s="535"/>
      <c r="K2258" s="534"/>
      <c r="L2258" s="534"/>
      <c r="M2258" s="534"/>
      <c r="N2258" s="534"/>
      <c r="O2258" s="534"/>
      <c r="P2258" s="535"/>
      <c r="Q2258" s="534"/>
    </row>
    <row r="2259" spans="3:17" s="849" customFormat="1" ht="15">
      <c r="C2259" s="712"/>
      <c r="D2259" s="713"/>
      <c r="E2259" s="532"/>
      <c r="F2259" s="532"/>
      <c r="G2259" s="533"/>
      <c r="H2259" s="534"/>
      <c r="I2259" s="534"/>
      <c r="J2259" s="535"/>
      <c r="K2259" s="534"/>
      <c r="L2259" s="534"/>
      <c r="M2259" s="534"/>
      <c r="N2259" s="534"/>
      <c r="O2259" s="534"/>
      <c r="P2259" s="535"/>
      <c r="Q2259" s="534"/>
    </row>
    <row r="2260" spans="3:17" s="849" customFormat="1" ht="15">
      <c r="C2260" s="712"/>
      <c r="D2260" s="713"/>
      <c r="E2260" s="532"/>
      <c r="F2260" s="532"/>
      <c r="G2260" s="533"/>
      <c r="H2260" s="534"/>
      <c r="I2260" s="534"/>
      <c r="J2260" s="535"/>
      <c r="K2260" s="534"/>
      <c r="L2260" s="534"/>
      <c r="M2260" s="534"/>
      <c r="N2260" s="534"/>
      <c r="O2260" s="534"/>
      <c r="P2260" s="535"/>
      <c r="Q2260" s="534"/>
    </row>
    <row r="2261" spans="3:17" s="849" customFormat="1" ht="15">
      <c r="C2261" s="712"/>
      <c r="D2261" s="713"/>
      <c r="E2261" s="532"/>
      <c r="F2261" s="532"/>
      <c r="G2261" s="533"/>
      <c r="H2261" s="534"/>
      <c r="I2261" s="534"/>
      <c r="J2261" s="535"/>
      <c r="K2261" s="534"/>
      <c r="L2261" s="534"/>
      <c r="M2261" s="534"/>
      <c r="N2261" s="534"/>
      <c r="O2261" s="534"/>
      <c r="P2261" s="535"/>
      <c r="Q2261" s="534"/>
    </row>
    <row r="2262" spans="3:17" s="849" customFormat="1" ht="15">
      <c r="C2262" s="712"/>
      <c r="D2262" s="713"/>
      <c r="E2262" s="532"/>
      <c r="F2262" s="532"/>
      <c r="G2262" s="533"/>
      <c r="H2262" s="534"/>
      <c r="I2262" s="534"/>
      <c r="J2262" s="535"/>
      <c r="K2262" s="534"/>
      <c r="L2262" s="534"/>
      <c r="M2262" s="534"/>
      <c r="N2262" s="534"/>
      <c r="O2262" s="534"/>
      <c r="P2262" s="535"/>
      <c r="Q2262" s="534"/>
    </row>
    <row r="2263" spans="3:17" s="849" customFormat="1" ht="15">
      <c r="C2263" s="712"/>
      <c r="D2263" s="713"/>
      <c r="E2263" s="532"/>
      <c r="F2263" s="532"/>
      <c r="G2263" s="533"/>
      <c r="H2263" s="534"/>
      <c r="I2263" s="534"/>
      <c r="J2263" s="535"/>
      <c r="K2263" s="534"/>
      <c r="L2263" s="534"/>
      <c r="M2263" s="534"/>
      <c r="N2263" s="534"/>
      <c r="O2263" s="534"/>
      <c r="P2263" s="535"/>
      <c r="Q2263" s="534"/>
    </row>
    <row r="2264" spans="3:17" s="849" customFormat="1" ht="15">
      <c r="C2264" s="712"/>
      <c r="D2264" s="713"/>
      <c r="E2264" s="532"/>
      <c r="F2264" s="532"/>
      <c r="G2264" s="533"/>
      <c r="H2264" s="534"/>
      <c r="I2264" s="534"/>
      <c r="J2264" s="535"/>
      <c r="K2264" s="534"/>
      <c r="L2264" s="534"/>
      <c r="M2264" s="534"/>
      <c r="N2264" s="534"/>
      <c r="O2264" s="534"/>
      <c r="P2264" s="535"/>
      <c r="Q2264" s="534"/>
    </row>
    <row r="2265" spans="3:17" s="849" customFormat="1" ht="15">
      <c r="C2265" s="712"/>
      <c r="D2265" s="713"/>
      <c r="E2265" s="532"/>
      <c r="F2265" s="532"/>
      <c r="G2265" s="533"/>
      <c r="H2265" s="534"/>
      <c r="I2265" s="534"/>
      <c r="J2265" s="535"/>
      <c r="K2265" s="534"/>
      <c r="L2265" s="534"/>
      <c r="M2265" s="534"/>
      <c r="N2265" s="534"/>
      <c r="O2265" s="534"/>
      <c r="P2265" s="535"/>
      <c r="Q2265" s="534"/>
    </row>
    <row r="2266" spans="3:17" s="849" customFormat="1" ht="15">
      <c r="C2266" s="712"/>
      <c r="D2266" s="713"/>
      <c r="E2266" s="532"/>
      <c r="F2266" s="532"/>
      <c r="G2266" s="533"/>
      <c r="H2266" s="534"/>
      <c r="I2266" s="534"/>
      <c r="J2266" s="535"/>
      <c r="K2266" s="534"/>
      <c r="L2266" s="534"/>
      <c r="M2266" s="534"/>
      <c r="N2266" s="534"/>
      <c r="O2266" s="534"/>
      <c r="P2266" s="535"/>
      <c r="Q2266" s="534"/>
    </row>
    <row r="2267" spans="3:17" s="849" customFormat="1" ht="15">
      <c r="C2267" s="712"/>
      <c r="D2267" s="713"/>
      <c r="E2267" s="532"/>
      <c r="F2267" s="532"/>
      <c r="G2267" s="533"/>
      <c r="H2267" s="534"/>
      <c r="I2267" s="534"/>
      <c r="J2267" s="535"/>
      <c r="K2267" s="534"/>
      <c r="L2267" s="534"/>
      <c r="M2267" s="534"/>
      <c r="N2267" s="534"/>
      <c r="O2267" s="534"/>
      <c r="P2267" s="535"/>
      <c r="Q2267" s="534"/>
    </row>
    <row r="2268" spans="3:17" s="849" customFormat="1" ht="15">
      <c r="C2268" s="712"/>
      <c r="D2268" s="713"/>
      <c r="E2268" s="532"/>
      <c r="F2268" s="532"/>
      <c r="G2268" s="533"/>
      <c r="H2268" s="534"/>
      <c r="I2268" s="534"/>
      <c r="J2268" s="535"/>
      <c r="K2268" s="534"/>
      <c r="L2268" s="534"/>
      <c r="M2268" s="534"/>
      <c r="N2268" s="534"/>
      <c r="O2268" s="534"/>
      <c r="P2268" s="535"/>
      <c r="Q2268" s="534"/>
    </row>
    <row r="2269" spans="3:17" s="849" customFormat="1" ht="15">
      <c r="C2269" s="712"/>
      <c r="D2269" s="713"/>
      <c r="E2269" s="532"/>
      <c r="F2269" s="532"/>
      <c r="G2269" s="533"/>
      <c r="H2269" s="534"/>
      <c r="I2269" s="534"/>
      <c r="J2269" s="535"/>
      <c r="K2269" s="534"/>
      <c r="L2269" s="534"/>
      <c r="M2269" s="534"/>
      <c r="N2269" s="534"/>
      <c r="O2269" s="534"/>
      <c r="P2269" s="535"/>
      <c r="Q2269" s="534"/>
    </row>
    <row r="2270" spans="3:17" s="849" customFormat="1" ht="15">
      <c r="C2270" s="712"/>
      <c r="D2270" s="713"/>
      <c r="E2270" s="532"/>
      <c r="F2270" s="532"/>
      <c r="G2270" s="533"/>
      <c r="H2270" s="534"/>
      <c r="I2270" s="534"/>
      <c r="J2270" s="535"/>
      <c r="K2270" s="534"/>
      <c r="L2270" s="534"/>
      <c r="M2270" s="534"/>
      <c r="N2270" s="534"/>
      <c r="O2270" s="534"/>
      <c r="P2270" s="535"/>
      <c r="Q2270" s="534"/>
    </row>
    <row r="2271" spans="3:17" s="849" customFormat="1" ht="15">
      <c r="C2271" s="712"/>
      <c r="D2271" s="713"/>
      <c r="E2271" s="532"/>
      <c r="F2271" s="532"/>
      <c r="G2271" s="533"/>
      <c r="H2271" s="534"/>
      <c r="I2271" s="534"/>
      <c r="J2271" s="535"/>
      <c r="K2271" s="534"/>
      <c r="L2271" s="534"/>
      <c r="M2271" s="534"/>
      <c r="N2271" s="534"/>
      <c r="O2271" s="534"/>
      <c r="P2271" s="535"/>
      <c r="Q2271" s="534"/>
    </row>
    <row r="2272" spans="3:17" s="849" customFormat="1" ht="15">
      <c r="C2272" s="712"/>
      <c r="D2272" s="713"/>
      <c r="E2272" s="532"/>
      <c r="F2272" s="532"/>
      <c r="G2272" s="533"/>
      <c r="H2272" s="534"/>
      <c r="I2272" s="534"/>
      <c r="J2272" s="535"/>
      <c r="K2272" s="534"/>
      <c r="L2272" s="534"/>
      <c r="M2272" s="534"/>
      <c r="N2272" s="534"/>
      <c r="O2272" s="534"/>
      <c r="P2272" s="535"/>
      <c r="Q2272" s="534"/>
    </row>
    <row r="2273" spans="3:17" s="849" customFormat="1" ht="15">
      <c r="C2273" s="712"/>
      <c r="D2273" s="713"/>
      <c r="E2273" s="532"/>
      <c r="F2273" s="532"/>
      <c r="G2273" s="533"/>
      <c r="H2273" s="534"/>
      <c r="I2273" s="534"/>
      <c r="J2273" s="535"/>
      <c r="K2273" s="534"/>
      <c r="L2273" s="534"/>
      <c r="M2273" s="534"/>
      <c r="N2273" s="534"/>
      <c r="O2273" s="534"/>
      <c r="P2273" s="535"/>
      <c r="Q2273" s="534"/>
    </row>
    <row r="2274" spans="3:17" s="849" customFormat="1" ht="15">
      <c r="C2274" s="712"/>
      <c r="D2274" s="713"/>
      <c r="E2274" s="532"/>
      <c r="F2274" s="532"/>
      <c r="G2274" s="533"/>
      <c r="H2274" s="534"/>
      <c r="I2274" s="534"/>
      <c r="J2274" s="535"/>
      <c r="K2274" s="534"/>
      <c r="L2274" s="534"/>
      <c r="M2274" s="534"/>
      <c r="N2274" s="534"/>
      <c r="O2274" s="534"/>
      <c r="P2274" s="535"/>
      <c r="Q2274" s="534"/>
    </row>
    <row r="2275" spans="3:17" s="849" customFormat="1" ht="15">
      <c r="C2275" s="712"/>
      <c r="D2275" s="713"/>
      <c r="E2275" s="532"/>
      <c r="F2275" s="532"/>
      <c r="G2275" s="533"/>
      <c r="H2275" s="534"/>
      <c r="I2275" s="534"/>
      <c r="J2275" s="535"/>
      <c r="K2275" s="534"/>
      <c r="L2275" s="534"/>
      <c r="M2275" s="534"/>
      <c r="N2275" s="534"/>
      <c r="O2275" s="534"/>
      <c r="P2275" s="535"/>
      <c r="Q2275" s="534"/>
    </row>
    <row r="2276" spans="3:17" s="849" customFormat="1" ht="15">
      <c r="C2276" s="712"/>
      <c r="D2276" s="713"/>
      <c r="E2276" s="532"/>
      <c r="F2276" s="532"/>
      <c r="G2276" s="533"/>
      <c r="H2276" s="534"/>
      <c r="I2276" s="534"/>
      <c r="J2276" s="535"/>
      <c r="K2276" s="534"/>
      <c r="L2276" s="534"/>
      <c r="M2276" s="534"/>
      <c r="N2276" s="534"/>
      <c r="O2276" s="534"/>
      <c r="P2276" s="535"/>
      <c r="Q2276" s="534"/>
    </row>
    <row r="2277" spans="3:17" s="849" customFormat="1" ht="15">
      <c r="C2277" s="712"/>
      <c r="D2277" s="713"/>
      <c r="E2277" s="532"/>
      <c r="F2277" s="532"/>
      <c r="G2277" s="533"/>
      <c r="H2277" s="534"/>
      <c r="I2277" s="534"/>
      <c r="J2277" s="535"/>
      <c r="K2277" s="534"/>
      <c r="L2277" s="534"/>
      <c r="M2277" s="534"/>
      <c r="N2277" s="534"/>
      <c r="O2277" s="534"/>
      <c r="P2277" s="535"/>
      <c r="Q2277" s="534"/>
    </row>
    <row r="2278" spans="3:17" s="849" customFormat="1" ht="15">
      <c r="C2278" s="712"/>
      <c r="D2278" s="713"/>
      <c r="E2278" s="532"/>
      <c r="F2278" s="532"/>
      <c r="G2278" s="533"/>
      <c r="H2278" s="534"/>
      <c r="I2278" s="534"/>
      <c r="J2278" s="535"/>
      <c r="K2278" s="534"/>
      <c r="L2278" s="534"/>
      <c r="M2278" s="534"/>
      <c r="N2278" s="534"/>
      <c r="O2278" s="534"/>
      <c r="P2278" s="535"/>
      <c r="Q2278" s="534"/>
    </row>
    <row r="2279" spans="3:17" s="849" customFormat="1" ht="15">
      <c r="C2279" s="712"/>
      <c r="D2279" s="713"/>
      <c r="E2279" s="532"/>
      <c r="F2279" s="532"/>
      <c r="G2279" s="533"/>
      <c r="H2279" s="534"/>
      <c r="I2279" s="534"/>
      <c r="J2279" s="535"/>
      <c r="K2279" s="534"/>
      <c r="L2279" s="534"/>
      <c r="M2279" s="534"/>
      <c r="N2279" s="534"/>
      <c r="O2279" s="534"/>
      <c r="P2279" s="535"/>
      <c r="Q2279" s="534"/>
    </row>
    <row r="2280" spans="3:17" s="849" customFormat="1" ht="15">
      <c r="C2280" s="712"/>
      <c r="D2280" s="713"/>
      <c r="E2280" s="532"/>
      <c r="F2280" s="532"/>
      <c r="G2280" s="533"/>
      <c r="H2280" s="534"/>
      <c r="I2280" s="534"/>
      <c r="J2280" s="535"/>
      <c r="K2280" s="534"/>
      <c r="L2280" s="534"/>
      <c r="M2280" s="534"/>
      <c r="N2280" s="534"/>
      <c r="O2280" s="534"/>
      <c r="P2280" s="535"/>
      <c r="Q2280" s="534"/>
    </row>
    <row r="2281" spans="3:17" s="849" customFormat="1" ht="15">
      <c r="C2281" s="712"/>
      <c r="D2281" s="713"/>
      <c r="E2281" s="532"/>
      <c r="F2281" s="532"/>
      <c r="G2281" s="533"/>
      <c r="H2281" s="534"/>
      <c r="I2281" s="534"/>
      <c r="J2281" s="535"/>
      <c r="K2281" s="534"/>
      <c r="L2281" s="534"/>
      <c r="M2281" s="534"/>
      <c r="N2281" s="534"/>
      <c r="O2281" s="534"/>
      <c r="P2281" s="535"/>
      <c r="Q2281" s="534"/>
    </row>
    <row r="2282" spans="3:17" s="849" customFormat="1" ht="15">
      <c r="C2282" s="712"/>
      <c r="D2282" s="713"/>
      <c r="E2282" s="532"/>
      <c r="F2282" s="532"/>
      <c r="G2282" s="533"/>
      <c r="H2282" s="534"/>
      <c r="I2282" s="534"/>
      <c r="J2282" s="535"/>
      <c r="K2282" s="534"/>
      <c r="L2282" s="534"/>
      <c r="M2282" s="534"/>
      <c r="N2282" s="534"/>
      <c r="O2282" s="534"/>
      <c r="P2282" s="535"/>
      <c r="Q2282" s="534"/>
    </row>
    <row r="2283" spans="3:17" s="849" customFormat="1" ht="15">
      <c r="C2283" s="712"/>
      <c r="D2283" s="713"/>
      <c r="E2283" s="532"/>
      <c r="F2283" s="532"/>
      <c r="G2283" s="533"/>
      <c r="H2283" s="534"/>
      <c r="I2283" s="534"/>
      <c r="J2283" s="535"/>
      <c r="K2283" s="534"/>
      <c r="L2283" s="534"/>
      <c r="M2283" s="534"/>
      <c r="N2283" s="534"/>
      <c r="O2283" s="534"/>
      <c r="P2283" s="535"/>
      <c r="Q2283" s="534"/>
    </row>
    <row r="2284" spans="3:17" s="849" customFormat="1" ht="15">
      <c r="C2284" s="712"/>
      <c r="D2284" s="713"/>
      <c r="E2284" s="532"/>
      <c r="F2284" s="532"/>
      <c r="G2284" s="533"/>
      <c r="H2284" s="534"/>
      <c r="I2284" s="534"/>
      <c r="J2284" s="535"/>
      <c r="K2284" s="534"/>
      <c r="L2284" s="534"/>
      <c r="M2284" s="534"/>
      <c r="N2284" s="534"/>
      <c r="O2284" s="534"/>
      <c r="P2284" s="535"/>
      <c r="Q2284" s="534"/>
    </row>
    <row r="2285" spans="3:17" s="849" customFormat="1" ht="15">
      <c r="C2285" s="712"/>
      <c r="D2285" s="713"/>
      <c r="E2285" s="532"/>
      <c r="F2285" s="532"/>
      <c r="G2285" s="533"/>
      <c r="H2285" s="534"/>
      <c r="I2285" s="534"/>
      <c r="J2285" s="535"/>
      <c r="K2285" s="534"/>
      <c r="L2285" s="534"/>
      <c r="M2285" s="534"/>
      <c r="N2285" s="534"/>
      <c r="O2285" s="534"/>
      <c r="P2285" s="535"/>
      <c r="Q2285" s="534"/>
    </row>
    <row r="2286" spans="3:17" s="849" customFormat="1" ht="15">
      <c r="C2286" s="712"/>
      <c r="D2286" s="713"/>
      <c r="E2286" s="532"/>
      <c r="F2286" s="532"/>
      <c r="G2286" s="533"/>
      <c r="H2286" s="534"/>
      <c r="I2286" s="534"/>
      <c r="J2286" s="535"/>
      <c r="K2286" s="534"/>
      <c r="L2286" s="534"/>
      <c r="M2286" s="534"/>
      <c r="N2286" s="534"/>
      <c r="O2286" s="534"/>
      <c r="P2286" s="535"/>
      <c r="Q2286" s="534"/>
    </row>
    <row r="2287" spans="3:17" s="849" customFormat="1" ht="15">
      <c r="C2287" s="712"/>
      <c r="D2287" s="713"/>
      <c r="E2287" s="532"/>
      <c r="F2287" s="532"/>
      <c r="G2287" s="533"/>
      <c r="H2287" s="534"/>
      <c r="I2287" s="534"/>
      <c r="J2287" s="535"/>
      <c r="K2287" s="534"/>
      <c r="L2287" s="534"/>
      <c r="M2287" s="534"/>
      <c r="N2287" s="534"/>
      <c r="O2287" s="534"/>
      <c r="P2287" s="535"/>
      <c r="Q2287" s="534"/>
    </row>
    <row r="2288" spans="3:17" s="849" customFormat="1" ht="15">
      <c r="C2288" s="712"/>
      <c r="D2288" s="713"/>
      <c r="E2288" s="532"/>
      <c r="F2288" s="532"/>
      <c r="G2288" s="533"/>
      <c r="H2288" s="534"/>
      <c r="I2288" s="534"/>
      <c r="J2288" s="535"/>
      <c r="K2288" s="534"/>
      <c r="L2288" s="534"/>
      <c r="M2288" s="534"/>
      <c r="N2288" s="534"/>
      <c r="O2288" s="534"/>
      <c r="P2288" s="535"/>
      <c r="Q2288" s="534"/>
    </row>
    <row r="2289" spans="3:17" s="849" customFormat="1" ht="15">
      <c r="C2289" s="712"/>
      <c r="D2289" s="713"/>
      <c r="E2289" s="532"/>
      <c r="F2289" s="532"/>
      <c r="G2289" s="533"/>
      <c r="H2289" s="534"/>
      <c r="I2289" s="534"/>
      <c r="J2289" s="535"/>
      <c r="K2289" s="534"/>
      <c r="L2289" s="534"/>
      <c r="M2289" s="534"/>
      <c r="N2289" s="534"/>
      <c r="O2289" s="534"/>
      <c r="P2289" s="535"/>
      <c r="Q2289" s="534"/>
    </row>
    <row r="2290" spans="3:17" s="849" customFormat="1" ht="15">
      <c r="C2290" s="712"/>
      <c r="D2290" s="713"/>
      <c r="E2290" s="532"/>
      <c r="F2290" s="532"/>
      <c r="G2290" s="533"/>
      <c r="H2290" s="534"/>
      <c r="I2290" s="534"/>
      <c r="J2290" s="535"/>
      <c r="K2290" s="534"/>
      <c r="L2290" s="534"/>
      <c r="M2290" s="534"/>
      <c r="N2290" s="534"/>
      <c r="O2290" s="534"/>
      <c r="P2290" s="535"/>
      <c r="Q2290" s="534"/>
    </row>
    <row r="2291" spans="3:17" s="849" customFormat="1" ht="15">
      <c r="C2291" s="712"/>
      <c r="D2291" s="713"/>
      <c r="E2291" s="532"/>
      <c r="F2291" s="532"/>
      <c r="G2291" s="533"/>
      <c r="H2291" s="534"/>
      <c r="I2291" s="534"/>
      <c r="J2291" s="535"/>
      <c r="K2291" s="534"/>
      <c r="L2291" s="534"/>
      <c r="M2291" s="534"/>
      <c r="N2291" s="534"/>
      <c r="O2291" s="534"/>
      <c r="P2291" s="535"/>
      <c r="Q2291" s="534"/>
    </row>
    <row r="2292" spans="3:17" s="849" customFormat="1" ht="15">
      <c r="C2292" s="712"/>
      <c r="D2292" s="713"/>
      <c r="E2292" s="532"/>
      <c r="F2292" s="532"/>
      <c r="G2292" s="533"/>
      <c r="H2292" s="534"/>
      <c r="I2292" s="534"/>
      <c r="J2292" s="535"/>
      <c r="K2292" s="534"/>
      <c r="L2292" s="534"/>
      <c r="M2292" s="534"/>
      <c r="N2292" s="534"/>
      <c r="O2292" s="534"/>
      <c r="P2292" s="535"/>
      <c r="Q2292" s="534"/>
    </row>
    <row r="2293" spans="3:17" s="849" customFormat="1" ht="15">
      <c r="C2293" s="712"/>
      <c r="D2293" s="713"/>
      <c r="E2293" s="532"/>
      <c r="F2293" s="532"/>
      <c r="G2293" s="533"/>
      <c r="H2293" s="534"/>
      <c r="I2293" s="534"/>
      <c r="J2293" s="535"/>
      <c r="K2293" s="534"/>
      <c r="L2293" s="534"/>
      <c r="M2293" s="534"/>
      <c r="N2293" s="534"/>
      <c r="O2293" s="534"/>
      <c r="P2293" s="535"/>
      <c r="Q2293" s="534"/>
    </row>
    <row r="2294" spans="3:17" s="849" customFormat="1" ht="15">
      <c r="C2294" s="712"/>
      <c r="D2294" s="713"/>
      <c r="E2294" s="532"/>
      <c r="F2294" s="532"/>
      <c r="G2294" s="533"/>
      <c r="H2294" s="534"/>
      <c r="I2294" s="534"/>
      <c r="J2294" s="535"/>
      <c r="K2294" s="534"/>
      <c r="L2294" s="534"/>
      <c r="M2294" s="534"/>
      <c r="N2294" s="534"/>
      <c r="O2294" s="534"/>
      <c r="P2294" s="535"/>
      <c r="Q2294" s="534"/>
    </row>
    <row r="2295" spans="3:17" s="849" customFormat="1" ht="15">
      <c r="C2295" s="712"/>
      <c r="D2295" s="713"/>
      <c r="E2295" s="532"/>
      <c r="F2295" s="532"/>
      <c r="G2295" s="533"/>
      <c r="H2295" s="534"/>
      <c r="I2295" s="534"/>
      <c r="J2295" s="535"/>
      <c r="K2295" s="534"/>
      <c r="L2295" s="534"/>
      <c r="M2295" s="534"/>
      <c r="N2295" s="534"/>
      <c r="O2295" s="534"/>
      <c r="P2295" s="535"/>
      <c r="Q2295" s="534"/>
    </row>
    <row r="2296" spans="3:17" s="849" customFormat="1" ht="15">
      <c r="C2296" s="712"/>
      <c r="D2296" s="713"/>
      <c r="E2296" s="532"/>
      <c r="F2296" s="532"/>
      <c r="G2296" s="533"/>
      <c r="H2296" s="534"/>
      <c r="I2296" s="534"/>
      <c r="J2296" s="535"/>
      <c r="K2296" s="534"/>
      <c r="L2296" s="534"/>
      <c r="M2296" s="534"/>
      <c r="N2296" s="534"/>
      <c r="O2296" s="534"/>
      <c r="P2296" s="535"/>
      <c r="Q2296" s="534"/>
    </row>
    <row r="2297" spans="3:17" s="849" customFormat="1" ht="15">
      <c r="C2297" s="712"/>
      <c r="D2297" s="713"/>
      <c r="E2297" s="532"/>
      <c r="F2297" s="532"/>
      <c r="G2297" s="533"/>
      <c r="H2297" s="534"/>
      <c r="I2297" s="534"/>
      <c r="J2297" s="535"/>
      <c r="K2297" s="534"/>
      <c r="L2297" s="534"/>
      <c r="M2297" s="534"/>
      <c r="N2297" s="534"/>
      <c r="O2297" s="534"/>
      <c r="P2297" s="535"/>
      <c r="Q2297" s="534"/>
    </row>
    <row r="2298" spans="3:17" s="849" customFormat="1" ht="15">
      <c r="C2298" s="712"/>
      <c r="D2298" s="713"/>
      <c r="E2298" s="532"/>
      <c r="F2298" s="532"/>
      <c r="G2298" s="533"/>
      <c r="H2298" s="534"/>
      <c r="I2298" s="534"/>
      <c r="J2298" s="535"/>
      <c r="K2298" s="534"/>
      <c r="L2298" s="534"/>
      <c r="M2298" s="534"/>
      <c r="N2298" s="534"/>
      <c r="O2298" s="534"/>
      <c r="P2298" s="535"/>
      <c r="Q2298" s="534"/>
    </row>
    <row r="2299" spans="3:17" s="849" customFormat="1" ht="15">
      <c r="C2299" s="712"/>
      <c r="D2299" s="713"/>
      <c r="E2299" s="532"/>
      <c r="F2299" s="532"/>
      <c r="G2299" s="533"/>
      <c r="H2299" s="534"/>
      <c r="I2299" s="534"/>
      <c r="J2299" s="535"/>
      <c r="K2299" s="534"/>
      <c r="L2299" s="534"/>
      <c r="M2299" s="534"/>
      <c r="N2299" s="534"/>
      <c r="O2299" s="534"/>
      <c r="P2299" s="535"/>
      <c r="Q2299" s="534"/>
    </row>
    <row r="2300" spans="3:17" s="849" customFormat="1" ht="15">
      <c r="C2300" s="712"/>
      <c r="D2300" s="713"/>
      <c r="E2300" s="532"/>
      <c r="F2300" s="532"/>
      <c r="G2300" s="533"/>
      <c r="H2300" s="534"/>
      <c r="I2300" s="534"/>
      <c r="J2300" s="535"/>
      <c r="K2300" s="534"/>
      <c r="L2300" s="534"/>
      <c r="M2300" s="534"/>
      <c r="N2300" s="534"/>
      <c r="O2300" s="534"/>
      <c r="P2300" s="535"/>
      <c r="Q2300" s="534"/>
    </row>
    <row r="2301" spans="3:17" s="849" customFormat="1" ht="15">
      <c r="C2301" s="712"/>
      <c r="D2301" s="713"/>
      <c r="E2301" s="532"/>
      <c r="F2301" s="532"/>
      <c r="G2301" s="533"/>
      <c r="H2301" s="534"/>
      <c r="I2301" s="534"/>
      <c r="J2301" s="535"/>
      <c r="K2301" s="534"/>
      <c r="L2301" s="534"/>
      <c r="M2301" s="534"/>
      <c r="N2301" s="534"/>
      <c r="O2301" s="534"/>
      <c r="P2301" s="535"/>
      <c r="Q2301" s="534"/>
    </row>
    <row r="2302" spans="3:17" s="849" customFormat="1" ht="15">
      <c r="C2302" s="712"/>
      <c r="D2302" s="713"/>
      <c r="E2302" s="532"/>
      <c r="F2302" s="532"/>
      <c r="G2302" s="533"/>
      <c r="H2302" s="534"/>
      <c r="I2302" s="534"/>
      <c r="J2302" s="535"/>
      <c r="K2302" s="534"/>
      <c r="L2302" s="534"/>
      <c r="M2302" s="534"/>
      <c r="N2302" s="534"/>
      <c r="O2302" s="534"/>
      <c r="P2302" s="535"/>
      <c r="Q2302" s="534"/>
    </row>
    <row r="2303" spans="3:17" s="849" customFormat="1" ht="15">
      <c r="C2303" s="712"/>
      <c r="D2303" s="713"/>
      <c r="E2303" s="532"/>
      <c r="F2303" s="532"/>
      <c r="G2303" s="533"/>
      <c r="H2303" s="534"/>
      <c r="I2303" s="534"/>
      <c r="J2303" s="535"/>
      <c r="K2303" s="534"/>
      <c r="L2303" s="534"/>
      <c r="M2303" s="534"/>
      <c r="N2303" s="534"/>
      <c r="O2303" s="534"/>
      <c r="P2303" s="535"/>
      <c r="Q2303" s="534"/>
    </row>
    <row r="2304" spans="3:17" s="849" customFormat="1" ht="15">
      <c r="C2304" s="712"/>
      <c r="D2304" s="713"/>
      <c r="E2304" s="532"/>
      <c r="F2304" s="532"/>
      <c r="G2304" s="533"/>
      <c r="H2304" s="534"/>
      <c r="I2304" s="534"/>
      <c r="J2304" s="535"/>
      <c r="K2304" s="534"/>
      <c r="L2304" s="534"/>
      <c r="M2304" s="534"/>
      <c r="N2304" s="534"/>
      <c r="O2304" s="534"/>
      <c r="P2304" s="535"/>
      <c r="Q2304" s="534"/>
    </row>
    <row r="2305" spans="3:17" s="849" customFormat="1" ht="15">
      <c r="C2305" s="712"/>
      <c r="D2305" s="713"/>
      <c r="E2305" s="532"/>
      <c r="F2305" s="532"/>
      <c r="G2305" s="533"/>
      <c r="H2305" s="534"/>
      <c r="I2305" s="534"/>
      <c r="J2305" s="535"/>
      <c r="K2305" s="534"/>
      <c r="L2305" s="534"/>
      <c r="M2305" s="534"/>
      <c r="N2305" s="534"/>
      <c r="O2305" s="534"/>
      <c r="P2305" s="535"/>
      <c r="Q2305" s="534"/>
    </row>
    <row r="2306" spans="3:17" s="849" customFormat="1" ht="15">
      <c r="C2306" s="712"/>
      <c r="D2306" s="713"/>
      <c r="E2306" s="532"/>
      <c r="F2306" s="532"/>
      <c r="G2306" s="533"/>
      <c r="H2306" s="534"/>
      <c r="I2306" s="534"/>
      <c r="J2306" s="535"/>
      <c r="K2306" s="534"/>
      <c r="L2306" s="534"/>
      <c r="M2306" s="534"/>
      <c r="N2306" s="534"/>
      <c r="O2306" s="534"/>
      <c r="P2306" s="535"/>
      <c r="Q2306" s="534"/>
    </row>
    <row r="2307" spans="3:17" s="849" customFormat="1" ht="15">
      <c r="C2307" s="712"/>
      <c r="D2307" s="713"/>
      <c r="E2307" s="532"/>
      <c r="F2307" s="532"/>
      <c r="G2307" s="533"/>
      <c r="H2307" s="534"/>
      <c r="I2307" s="534"/>
      <c r="J2307" s="535"/>
      <c r="K2307" s="534"/>
      <c r="L2307" s="534"/>
      <c r="M2307" s="534"/>
      <c r="N2307" s="534"/>
      <c r="O2307" s="534"/>
      <c r="P2307" s="535"/>
      <c r="Q2307" s="534"/>
    </row>
    <row r="2308" spans="3:17" s="849" customFormat="1" ht="15">
      <c r="C2308" s="712"/>
      <c r="D2308" s="713"/>
      <c r="E2308" s="532"/>
      <c r="F2308" s="532"/>
      <c r="G2308" s="533"/>
      <c r="H2308" s="534"/>
      <c r="I2308" s="534"/>
      <c r="J2308" s="535"/>
      <c r="K2308" s="534"/>
      <c r="L2308" s="534"/>
      <c r="M2308" s="534"/>
      <c r="N2308" s="534"/>
      <c r="O2308" s="534"/>
      <c r="P2308" s="535"/>
      <c r="Q2308" s="534"/>
    </row>
    <row r="2309" spans="3:17" s="849" customFormat="1" ht="15">
      <c r="C2309" s="712"/>
      <c r="D2309" s="713"/>
      <c r="E2309" s="532"/>
      <c r="F2309" s="532"/>
      <c r="G2309" s="533"/>
      <c r="H2309" s="534"/>
      <c r="I2309" s="534"/>
      <c r="J2309" s="535"/>
      <c r="K2309" s="534"/>
      <c r="L2309" s="534"/>
      <c r="M2309" s="534"/>
      <c r="N2309" s="534"/>
      <c r="O2309" s="534"/>
      <c r="P2309" s="535"/>
      <c r="Q2309" s="534"/>
    </row>
    <row r="2310" spans="3:17" s="849" customFormat="1" ht="15">
      <c r="C2310" s="712"/>
      <c r="D2310" s="713"/>
      <c r="E2310" s="532"/>
      <c r="F2310" s="532"/>
      <c r="G2310" s="533"/>
      <c r="H2310" s="534"/>
      <c r="I2310" s="534"/>
      <c r="J2310" s="535"/>
      <c r="K2310" s="534"/>
      <c r="L2310" s="534"/>
      <c r="M2310" s="534"/>
      <c r="N2310" s="534"/>
      <c r="O2310" s="534"/>
      <c r="P2310" s="535"/>
      <c r="Q2310" s="534"/>
    </row>
    <row r="2311" spans="3:17" s="849" customFormat="1" ht="15">
      <c r="C2311" s="712"/>
      <c r="D2311" s="713"/>
      <c r="E2311" s="532"/>
      <c r="F2311" s="532"/>
      <c r="G2311" s="533"/>
      <c r="H2311" s="534"/>
      <c r="I2311" s="534"/>
      <c r="J2311" s="535"/>
      <c r="K2311" s="534"/>
      <c r="L2311" s="534"/>
      <c r="M2311" s="534"/>
      <c r="N2311" s="534"/>
      <c r="O2311" s="534"/>
      <c r="P2311" s="535"/>
      <c r="Q2311" s="534"/>
    </row>
    <row r="2312" spans="3:17" s="849" customFormat="1" ht="15">
      <c r="C2312" s="712"/>
      <c r="D2312" s="713"/>
      <c r="E2312" s="532"/>
      <c r="F2312" s="532"/>
      <c r="G2312" s="533"/>
      <c r="H2312" s="534"/>
      <c r="I2312" s="534"/>
      <c r="J2312" s="535"/>
      <c r="K2312" s="534"/>
      <c r="L2312" s="534"/>
      <c r="M2312" s="534"/>
      <c r="N2312" s="534"/>
      <c r="O2312" s="534"/>
      <c r="P2312" s="535"/>
      <c r="Q2312" s="534"/>
    </row>
    <row r="2313" spans="3:17" s="849" customFormat="1" ht="15">
      <c r="C2313" s="712"/>
      <c r="D2313" s="713"/>
      <c r="E2313" s="532"/>
      <c r="F2313" s="532"/>
      <c r="G2313" s="533"/>
      <c r="H2313" s="534"/>
      <c r="I2313" s="534"/>
      <c r="J2313" s="535"/>
      <c r="K2313" s="534"/>
      <c r="L2313" s="534"/>
      <c r="M2313" s="534"/>
      <c r="N2313" s="534"/>
      <c r="O2313" s="534"/>
      <c r="P2313" s="535"/>
      <c r="Q2313" s="534"/>
    </row>
    <row r="2314" spans="3:17" s="849" customFormat="1" ht="15">
      <c r="C2314" s="712"/>
      <c r="D2314" s="713"/>
      <c r="E2314" s="532"/>
      <c r="F2314" s="532"/>
      <c r="G2314" s="533"/>
      <c r="H2314" s="534"/>
      <c r="I2314" s="534"/>
      <c r="J2314" s="535"/>
      <c r="K2314" s="534"/>
      <c r="L2314" s="534"/>
      <c r="M2314" s="534"/>
      <c r="N2314" s="534"/>
      <c r="O2314" s="534"/>
      <c r="P2314" s="535"/>
      <c r="Q2314" s="534"/>
    </row>
    <row r="2315" spans="3:17" s="849" customFormat="1" ht="15">
      <c r="C2315" s="712"/>
      <c r="D2315" s="713"/>
      <c r="E2315" s="532"/>
      <c r="F2315" s="532"/>
      <c r="G2315" s="533"/>
      <c r="H2315" s="534"/>
      <c r="I2315" s="534"/>
      <c r="J2315" s="535"/>
      <c r="K2315" s="534"/>
      <c r="L2315" s="534"/>
      <c r="M2315" s="534"/>
      <c r="N2315" s="534"/>
      <c r="O2315" s="534"/>
      <c r="P2315" s="535"/>
      <c r="Q2315" s="534"/>
    </row>
    <row r="2316" spans="3:17" s="849" customFormat="1" ht="15">
      <c r="C2316" s="712"/>
      <c r="D2316" s="713"/>
      <c r="E2316" s="532"/>
      <c r="F2316" s="532"/>
      <c r="G2316" s="533"/>
      <c r="H2316" s="534"/>
      <c r="I2316" s="534"/>
      <c r="J2316" s="535"/>
      <c r="K2316" s="534"/>
      <c r="L2316" s="534"/>
      <c r="M2316" s="534"/>
      <c r="N2316" s="534"/>
      <c r="O2316" s="534"/>
      <c r="P2316" s="535"/>
      <c r="Q2316" s="534"/>
    </row>
    <row r="2317" spans="3:17" s="849" customFormat="1" ht="15">
      <c r="C2317" s="712"/>
      <c r="D2317" s="713"/>
      <c r="E2317" s="532"/>
      <c r="F2317" s="532"/>
      <c r="G2317" s="533"/>
      <c r="H2317" s="534"/>
      <c r="I2317" s="534"/>
      <c r="J2317" s="535"/>
      <c r="K2317" s="534"/>
      <c r="L2317" s="534"/>
      <c r="M2317" s="534"/>
      <c r="N2317" s="534"/>
      <c r="O2317" s="534"/>
      <c r="P2317" s="535"/>
      <c r="Q2317" s="534"/>
    </row>
    <row r="2318" spans="3:17" s="849" customFormat="1" ht="15">
      <c r="C2318" s="712"/>
      <c r="D2318" s="713"/>
      <c r="E2318" s="532"/>
      <c r="F2318" s="532"/>
      <c r="G2318" s="533"/>
      <c r="H2318" s="534"/>
      <c r="I2318" s="534"/>
      <c r="J2318" s="535"/>
      <c r="K2318" s="534"/>
      <c r="L2318" s="534"/>
      <c r="M2318" s="534"/>
      <c r="N2318" s="534"/>
      <c r="O2318" s="534"/>
      <c r="P2318" s="535"/>
      <c r="Q2318" s="534"/>
    </row>
    <row r="2319" spans="3:17" s="849" customFormat="1" ht="15">
      <c r="C2319" s="712"/>
      <c r="D2319" s="713"/>
      <c r="E2319" s="532"/>
      <c r="F2319" s="532"/>
      <c r="G2319" s="533"/>
      <c r="H2319" s="534"/>
      <c r="I2319" s="534"/>
      <c r="J2319" s="535"/>
      <c r="K2319" s="534"/>
      <c r="L2319" s="534"/>
      <c r="M2319" s="534"/>
      <c r="N2319" s="534"/>
      <c r="O2319" s="534"/>
      <c r="P2319" s="535"/>
      <c r="Q2319" s="534"/>
    </row>
    <row r="2320" spans="3:17" s="849" customFormat="1" ht="15">
      <c r="C2320" s="712"/>
      <c r="D2320" s="713"/>
      <c r="E2320" s="532"/>
      <c r="F2320" s="532"/>
      <c r="G2320" s="533"/>
      <c r="H2320" s="534"/>
      <c r="I2320" s="534"/>
      <c r="J2320" s="535"/>
      <c r="K2320" s="534"/>
      <c r="L2320" s="534"/>
      <c r="M2320" s="534"/>
      <c r="N2320" s="534"/>
      <c r="O2320" s="534"/>
      <c r="P2320" s="535"/>
      <c r="Q2320" s="534"/>
    </row>
    <row r="2321" spans="3:17" s="849" customFormat="1" ht="15">
      <c r="C2321" s="712"/>
      <c r="D2321" s="713"/>
      <c r="E2321" s="532"/>
      <c r="F2321" s="532"/>
      <c r="G2321" s="533"/>
      <c r="H2321" s="534"/>
      <c r="I2321" s="534"/>
      <c r="J2321" s="535"/>
      <c r="K2321" s="534"/>
      <c r="L2321" s="534"/>
      <c r="M2321" s="534"/>
      <c r="N2321" s="534"/>
      <c r="O2321" s="534"/>
      <c r="P2321" s="535"/>
      <c r="Q2321" s="534"/>
    </row>
    <row r="2322" spans="3:17" s="849" customFormat="1" ht="15">
      <c r="C2322" s="712"/>
      <c r="D2322" s="713"/>
      <c r="E2322" s="532"/>
      <c r="F2322" s="532"/>
      <c r="G2322" s="533"/>
      <c r="H2322" s="534"/>
      <c r="I2322" s="534"/>
      <c r="J2322" s="535"/>
      <c r="K2322" s="534"/>
      <c r="L2322" s="534"/>
      <c r="M2322" s="534"/>
      <c r="N2322" s="534"/>
      <c r="O2322" s="534"/>
      <c r="P2322" s="535"/>
      <c r="Q2322" s="534"/>
    </row>
    <row r="2323" spans="3:17" s="849" customFormat="1" ht="15">
      <c r="C2323" s="712"/>
      <c r="D2323" s="713"/>
      <c r="E2323" s="532"/>
      <c r="F2323" s="532"/>
      <c r="G2323" s="533"/>
      <c r="H2323" s="534"/>
      <c r="I2323" s="534"/>
      <c r="J2323" s="535"/>
      <c r="K2323" s="534"/>
      <c r="L2323" s="534"/>
      <c r="M2323" s="534"/>
      <c r="N2323" s="534"/>
      <c r="O2323" s="534"/>
      <c r="P2323" s="535"/>
      <c r="Q2323" s="534"/>
    </row>
    <row r="2324" spans="3:17" s="849" customFormat="1" ht="15">
      <c r="C2324" s="712"/>
      <c r="D2324" s="713"/>
      <c r="E2324" s="532"/>
      <c r="F2324" s="532"/>
      <c r="G2324" s="533"/>
      <c r="H2324" s="534"/>
      <c r="I2324" s="534"/>
      <c r="J2324" s="535"/>
      <c r="K2324" s="534"/>
      <c r="L2324" s="534"/>
      <c r="M2324" s="534"/>
      <c r="N2324" s="534"/>
      <c r="O2324" s="534"/>
      <c r="P2324" s="535"/>
      <c r="Q2324" s="534"/>
    </row>
    <row r="2325" spans="3:17" s="849" customFormat="1" ht="15">
      <c r="C2325" s="712"/>
      <c r="D2325" s="713"/>
      <c r="E2325" s="532"/>
      <c r="F2325" s="532"/>
      <c r="G2325" s="533"/>
      <c r="H2325" s="534"/>
      <c r="I2325" s="534"/>
      <c r="J2325" s="535"/>
      <c r="K2325" s="534"/>
      <c r="L2325" s="534"/>
      <c r="M2325" s="534"/>
      <c r="N2325" s="534"/>
      <c r="O2325" s="534"/>
      <c r="P2325" s="535"/>
      <c r="Q2325" s="534"/>
    </row>
    <row r="2326" spans="3:17" s="849" customFormat="1" ht="15">
      <c r="C2326" s="712"/>
      <c r="D2326" s="713"/>
      <c r="E2326" s="532"/>
      <c r="F2326" s="532"/>
      <c r="G2326" s="533"/>
      <c r="H2326" s="534"/>
      <c r="I2326" s="534"/>
      <c r="J2326" s="535"/>
      <c r="K2326" s="534"/>
      <c r="L2326" s="534"/>
      <c r="M2326" s="534"/>
      <c r="N2326" s="534"/>
      <c r="O2326" s="534"/>
      <c r="P2326" s="535"/>
      <c r="Q2326" s="534"/>
    </row>
    <row r="2327" spans="3:17" s="849" customFormat="1" ht="15">
      <c r="C2327" s="712"/>
      <c r="D2327" s="713"/>
      <c r="E2327" s="532"/>
      <c r="F2327" s="532"/>
      <c r="G2327" s="533"/>
      <c r="H2327" s="534"/>
      <c r="I2327" s="534"/>
      <c r="J2327" s="535"/>
      <c r="K2327" s="534"/>
      <c r="L2327" s="534"/>
      <c r="M2327" s="534"/>
      <c r="N2327" s="534"/>
      <c r="O2327" s="534"/>
      <c r="P2327" s="535"/>
      <c r="Q2327" s="534"/>
    </row>
    <row r="2328" spans="3:17" s="849" customFormat="1" ht="15">
      <c r="C2328" s="712"/>
      <c r="D2328" s="713"/>
      <c r="E2328" s="532"/>
      <c r="F2328" s="532"/>
      <c r="G2328" s="533"/>
      <c r="H2328" s="534"/>
      <c r="I2328" s="534"/>
      <c r="J2328" s="535"/>
      <c r="K2328" s="534"/>
      <c r="L2328" s="534"/>
      <c r="M2328" s="534"/>
      <c r="N2328" s="534"/>
      <c r="O2328" s="534"/>
      <c r="P2328" s="535"/>
      <c r="Q2328" s="534"/>
    </row>
    <row r="2329" spans="3:17" s="849" customFormat="1" ht="15">
      <c r="C2329" s="712"/>
      <c r="D2329" s="713"/>
      <c r="E2329" s="532"/>
      <c r="F2329" s="532"/>
      <c r="G2329" s="533"/>
      <c r="H2329" s="534"/>
      <c r="I2329" s="534"/>
      <c r="J2329" s="535"/>
      <c r="K2329" s="534"/>
      <c r="L2329" s="534"/>
      <c r="M2329" s="534"/>
      <c r="N2329" s="534"/>
      <c r="O2329" s="534"/>
      <c r="P2329" s="535"/>
      <c r="Q2329" s="534"/>
    </row>
    <row r="2330" spans="3:17" s="849" customFormat="1" ht="15">
      <c r="C2330" s="712"/>
      <c r="D2330" s="713"/>
      <c r="E2330" s="532"/>
      <c r="F2330" s="532"/>
      <c r="G2330" s="533"/>
      <c r="H2330" s="534"/>
      <c r="I2330" s="534"/>
      <c r="J2330" s="535"/>
      <c r="K2330" s="534"/>
      <c r="L2330" s="534"/>
      <c r="M2330" s="534"/>
      <c r="N2330" s="534"/>
      <c r="O2330" s="534"/>
      <c r="P2330" s="535"/>
      <c r="Q2330" s="534"/>
    </row>
    <row r="2331" spans="3:17" s="849" customFormat="1" ht="15">
      <c r="C2331" s="712"/>
      <c r="D2331" s="713"/>
      <c r="E2331" s="532"/>
      <c r="F2331" s="532"/>
      <c r="G2331" s="533"/>
      <c r="H2331" s="534"/>
      <c r="I2331" s="534"/>
      <c r="J2331" s="535"/>
      <c r="K2331" s="534"/>
      <c r="L2331" s="534"/>
      <c r="M2331" s="534"/>
      <c r="N2331" s="534"/>
      <c r="O2331" s="534"/>
      <c r="P2331" s="535"/>
      <c r="Q2331" s="534"/>
    </row>
    <row r="2332" spans="3:17" s="849" customFormat="1" ht="15">
      <c r="C2332" s="712"/>
      <c r="D2332" s="713"/>
      <c r="E2332" s="532"/>
      <c r="F2332" s="532"/>
      <c r="G2332" s="533"/>
      <c r="H2332" s="534"/>
      <c r="I2332" s="534"/>
      <c r="J2332" s="535"/>
      <c r="K2332" s="534"/>
      <c r="L2332" s="534"/>
      <c r="M2332" s="534"/>
      <c r="N2332" s="534"/>
      <c r="O2332" s="534"/>
      <c r="P2332" s="535"/>
      <c r="Q2332" s="534"/>
    </row>
    <row r="2333" spans="3:17" s="849" customFormat="1" ht="15">
      <c r="C2333" s="712"/>
      <c r="D2333" s="713"/>
      <c r="E2333" s="532"/>
      <c r="F2333" s="532"/>
      <c r="G2333" s="533"/>
      <c r="H2333" s="534"/>
      <c r="I2333" s="534"/>
      <c r="J2333" s="535"/>
      <c r="K2333" s="534"/>
      <c r="L2333" s="534"/>
      <c r="M2333" s="534"/>
      <c r="N2333" s="534"/>
      <c r="O2333" s="534"/>
      <c r="P2333" s="535"/>
      <c r="Q2333" s="534"/>
    </row>
    <row r="2334" spans="3:17" s="849" customFormat="1" ht="15">
      <c r="C2334" s="712"/>
      <c r="D2334" s="713"/>
      <c r="E2334" s="532"/>
      <c r="F2334" s="532"/>
      <c r="G2334" s="533"/>
      <c r="H2334" s="534"/>
      <c r="I2334" s="534"/>
      <c r="J2334" s="535"/>
      <c r="K2334" s="534"/>
      <c r="L2334" s="534"/>
      <c r="M2334" s="534"/>
      <c r="N2334" s="534"/>
      <c r="O2334" s="534"/>
      <c r="P2334" s="535"/>
      <c r="Q2334" s="534"/>
    </row>
    <row r="2335" spans="3:17" s="849" customFormat="1" ht="15">
      <c r="C2335" s="712"/>
      <c r="D2335" s="713"/>
      <c r="E2335" s="532"/>
      <c r="F2335" s="532"/>
      <c r="G2335" s="533"/>
      <c r="H2335" s="534"/>
      <c r="I2335" s="534"/>
      <c r="J2335" s="535"/>
      <c r="K2335" s="534"/>
      <c r="L2335" s="534"/>
      <c r="M2335" s="534"/>
      <c r="N2335" s="534"/>
      <c r="O2335" s="534"/>
      <c r="P2335" s="535"/>
      <c r="Q2335" s="534"/>
    </row>
    <row r="2336" spans="3:17" s="849" customFormat="1" ht="15">
      <c r="C2336" s="712"/>
      <c r="D2336" s="713"/>
      <c r="E2336" s="532"/>
      <c r="F2336" s="532"/>
      <c r="G2336" s="533"/>
      <c r="H2336" s="534"/>
      <c r="I2336" s="534"/>
      <c r="J2336" s="535"/>
      <c r="K2336" s="534"/>
      <c r="L2336" s="534"/>
      <c r="M2336" s="534"/>
      <c r="N2336" s="534"/>
      <c r="O2336" s="534"/>
      <c r="P2336" s="535"/>
      <c r="Q2336" s="534"/>
    </row>
    <row r="2337" spans="3:17" s="849" customFormat="1" ht="15">
      <c r="C2337" s="712"/>
      <c r="D2337" s="713"/>
      <c r="E2337" s="532"/>
      <c r="F2337" s="532"/>
      <c r="G2337" s="533"/>
      <c r="H2337" s="534"/>
      <c r="I2337" s="534"/>
      <c r="J2337" s="535"/>
      <c r="K2337" s="534"/>
      <c r="L2337" s="534"/>
      <c r="M2337" s="534"/>
      <c r="N2337" s="534"/>
      <c r="O2337" s="534"/>
      <c r="P2337" s="535"/>
      <c r="Q2337" s="534"/>
    </row>
    <row r="2338" spans="3:17" s="849" customFormat="1" ht="15">
      <c r="C2338" s="712"/>
      <c r="D2338" s="713"/>
      <c r="E2338" s="532"/>
      <c r="F2338" s="532"/>
      <c r="G2338" s="533"/>
      <c r="H2338" s="534"/>
      <c r="I2338" s="534"/>
      <c r="J2338" s="535"/>
      <c r="K2338" s="534"/>
      <c r="L2338" s="534"/>
      <c r="M2338" s="534"/>
      <c r="N2338" s="534"/>
      <c r="O2338" s="534"/>
      <c r="P2338" s="535"/>
      <c r="Q2338" s="534"/>
    </row>
    <row r="2339" spans="3:17" s="849" customFormat="1" ht="15">
      <c r="C2339" s="712"/>
      <c r="D2339" s="713"/>
      <c r="E2339" s="532"/>
      <c r="F2339" s="532"/>
      <c r="G2339" s="533"/>
      <c r="H2339" s="534"/>
      <c r="I2339" s="534"/>
      <c r="J2339" s="535"/>
      <c r="K2339" s="534"/>
      <c r="L2339" s="534"/>
      <c r="M2339" s="534"/>
      <c r="N2339" s="534"/>
      <c r="O2339" s="534"/>
      <c r="P2339" s="535"/>
      <c r="Q2339" s="534"/>
    </row>
    <row r="2340" spans="3:17" s="849" customFormat="1" ht="15">
      <c r="C2340" s="712"/>
      <c r="D2340" s="713"/>
      <c r="E2340" s="532"/>
      <c r="F2340" s="532"/>
      <c r="G2340" s="533"/>
      <c r="H2340" s="534"/>
      <c r="I2340" s="534"/>
      <c r="J2340" s="535"/>
      <c r="K2340" s="534"/>
      <c r="L2340" s="534"/>
      <c r="M2340" s="534"/>
      <c r="N2340" s="534"/>
      <c r="O2340" s="534"/>
      <c r="P2340" s="535"/>
      <c r="Q2340" s="534"/>
    </row>
    <row r="2341" spans="3:17" s="849" customFormat="1" ht="15">
      <c r="C2341" s="712"/>
      <c r="D2341" s="713"/>
      <c r="E2341" s="532"/>
      <c r="F2341" s="532"/>
      <c r="G2341" s="533"/>
      <c r="H2341" s="534"/>
      <c r="I2341" s="534"/>
      <c r="J2341" s="535"/>
      <c r="K2341" s="534"/>
      <c r="L2341" s="534"/>
      <c r="M2341" s="534"/>
      <c r="N2341" s="534"/>
      <c r="O2341" s="534"/>
      <c r="P2341" s="535"/>
      <c r="Q2341" s="534"/>
    </row>
    <row r="2342" spans="3:17" s="849" customFormat="1" ht="15">
      <c r="C2342" s="712"/>
      <c r="D2342" s="713"/>
      <c r="E2342" s="532"/>
      <c r="F2342" s="532"/>
      <c r="G2342" s="533"/>
      <c r="H2342" s="534"/>
      <c r="I2342" s="534"/>
      <c r="J2342" s="535"/>
      <c r="K2342" s="534"/>
      <c r="L2342" s="534"/>
      <c r="M2342" s="534"/>
      <c r="N2342" s="534"/>
      <c r="O2342" s="534"/>
      <c r="P2342" s="535"/>
      <c r="Q2342" s="534"/>
    </row>
    <row r="2343" spans="3:17" s="849" customFormat="1" ht="15">
      <c r="C2343" s="712"/>
      <c r="D2343" s="713"/>
      <c r="E2343" s="532"/>
      <c r="F2343" s="532"/>
      <c r="G2343" s="533"/>
      <c r="H2343" s="534"/>
      <c r="I2343" s="534"/>
      <c r="J2343" s="535"/>
      <c r="K2343" s="534"/>
      <c r="L2343" s="534"/>
      <c r="M2343" s="534"/>
      <c r="N2343" s="534"/>
      <c r="O2343" s="534"/>
      <c r="P2343" s="535"/>
      <c r="Q2343" s="534"/>
    </row>
    <row r="2344" spans="3:17" s="849" customFormat="1" ht="15">
      <c r="C2344" s="712"/>
      <c r="D2344" s="713"/>
      <c r="E2344" s="532"/>
      <c r="F2344" s="532"/>
      <c r="G2344" s="533"/>
      <c r="H2344" s="534"/>
      <c r="I2344" s="534"/>
      <c r="J2344" s="535"/>
      <c r="K2344" s="534"/>
      <c r="L2344" s="534"/>
      <c r="M2344" s="534"/>
      <c r="N2344" s="534"/>
      <c r="O2344" s="534"/>
      <c r="P2344" s="535"/>
      <c r="Q2344" s="534"/>
    </row>
    <row r="2345" spans="3:17" s="849" customFormat="1" ht="15">
      <c r="C2345" s="712"/>
      <c r="D2345" s="713"/>
      <c r="E2345" s="532"/>
      <c r="F2345" s="532"/>
      <c r="G2345" s="533"/>
      <c r="H2345" s="534"/>
      <c r="I2345" s="534"/>
      <c r="J2345" s="535"/>
      <c r="K2345" s="534"/>
      <c r="L2345" s="534"/>
      <c r="M2345" s="534"/>
      <c r="N2345" s="534"/>
      <c r="O2345" s="534"/>
      <c r="P2345" s="535"/>
      <c r="Q2345" s="534"/>
    </row>
    <row r="2346" spans="3:17" s="849" customFormat="1" ht="15">
      <c r="C2346" s="712"/>
      <c r="D2346" s="713"/>
      <c r="E2346" s="532"/>
      <c r="F2346" s="532"/>
      <c r="G2346" s="533"/>
      <c r="H2346" s="534"/>
      <c r="I2346" s="534"/>
      <c r="J2346" s="535"/>
      <c r="K2346" s="534"/>
      <c r="L2346" s="534"/>
      <c r="M2346" s="534"/>
      <c r="N2346" s="534"/>
      <c r="O2346" s="534"/>
      <c r="P2346" s="535"/>
      <c r="Q2346" s="534"/>
    </row>
    <row r="2347" spans="3:17" s="849" customFormat="1" ht="15">
      <c r="C2347" s="712"/>
      <c r="D2347" s="713"/>
      <c r="E2347" s="532"/>
      <c r="F2347" s="532"/>
      <c r="G2347" s="533"/>
      <c r="H2347" s="534"/>
      <c r="I2347" s="534"/>
      <c r="J2347" s="535"/>
      <c r="K2347" s="534"/>
      <c r="L2347" s="534"/>
      <c r="M2347" s="534"/>
      <c r="N2347" s="534"/>
      <c r="O2347" s="534"/>
      <c r="P2347" s="535"/>
      <c r="Q2347" s="534"/>
    </row>
    <row r="2348" spans="3:17" s="849" customFormat="1" ht="15">
      <c r="C2348" s="712"/>
      <c r="D2348" s="713"/>
      <c r="E2348" s="532"/>
      <c r="F2348" s="532"/>
      <c r="G2348" s="533"/>
      <c r="H2348" s="534"/>
      <c r="I2348" s="534"/>
      <c r="J2348" s="535"/>
      <c r="K2348" s="534"/>
      <c r="L2348" s="534"/>
      <c r="M2348" s="534"/>
      <c r="N2348" s="534"/>
      <c r="O2348" s="534"/>
      <c r="P2348" s="535"/>
      <c r="Q2348" s="534"/>
    </row>
    <row r="2349" spans="3:17" s="849" customFormat="1" ht="15">
      <c r="C2349" s="712"/>
      <c r="D2349" s="713"/>
      <c r="E2349" s="532"/>
      <c r="F2349" s="532"/>
      <c r="G2349" s="533"/>
      <c r="H2349" s="534"/>
      <c r="I2349" s="534"/>
      <c r="J2349" s="535"/>
      <c r="K2349" s="534"/>
      <c r="L2349" s="534"/>
      <c r="M2349" s="534"/>
      <c r="N2349" s="534"/>
      <c r="O2349" s="534"/>
      <c r="P2349" s="535"/>
      <c r="Q2349" s="534"/>
    </row>
    <row r="2350" spans="3:17" s="849" customFormat="1" ht="15">
      <c r="C2350" s="712"/>
      <c r="D2350" s="713"/>
      <c r="E2350" s="532"/>
      <c r="F2350" s="532"/>
      <c r="G2350" s="533"/>
      <c r="H2350" s="534"/>
      <c r="I2350" s="534"/>
      <c r="J2350" s="535"/>
      <c r="K2350" s="534"/>
      <c r="L2350" s="534"/>
      <c r="M2350" s="534"/>
      <c r="N2350" s="534"/>
      <c r="O2350" s="534"/>
      <c r="P2350" s="535"/>
      <c r="Q2350" s="534"/>
    </row>
    <row r="2351" spans="3:17" s="849" customFormat="1" ht="15">
      <c r="C2351" s="712"/>
      <c r="D2351" s="713"/>
      <c r="E2351" s="532"/>
      <c r="F2351" s="532"/>
      <c r="G2351" s="533"/>
      <c r="H2351" s="534"/>
      <c r="I2351" s="534"/>
      <c r="J2351" s="535"/>
      <c r="K2351" s="534"/>
      <c r="L2351" s="534"/>
      <c r="M2351" s="534"/>
      <c r="N2351" s="534"/>
      <c r="O2351" s="534"/>
      <c r="P2351" s="535"/>
      <c r="Q2351" s="534"/>
    </row>
    <row r="2352" spans="3:17" s="849" customFormat="1" ht="15">
      <c r="C2352" s="712"/>
      <c r="D2352" s="713"/>
      <c r="E2352" s="532"/>
      <c r="F2352" s="532"/>
      <c r="G2352" s="533"/>
      <c r="H2352" s="534"/>
      <c r="I2352" s="534"/>
      <c r="J2352" s="535"/>
      <c r="K2352" s="534"/>
      <c r="L2352" s="534"/>
      <c r="M2352" s="534"/>
      <c r="N2352" s="534"/>
      <c r="O2352" s="534"/>
      <c r="P2352" s="535"/>
      <c r="Q2352" s="534"/>
    </row>
    <row r="2353" spans="3:17" s="849" customFormat="1" ht="15">
      <c r="C2353" s="712"/>
      <c r="D2353" s="713"/>
      <c r="E2353" s="532"/>
      <c r="F2353" s="532"/>
      <c r="G2353" s="533"/>
      <c r="H2353" s="534"/>
      <c r="I2353" s="534"/>
      <c r="J2353" s="535"/>
      <c r="K2353" s="534"/>
      <c r="L2353" s="534"/>
      <c r="M2353" s="534"/>
      <c r="N2353" s="534"/>
      <c r="O2353" s="534"/>
      <c r="P2353" s="535"/>
      <c r="Q2353" s="534"/>
    </row>
    <row r="2354" spans="3:17" s="849" customFormat="1" ht="15">
      <c r="C2354" s="712"/>
      <c r="D2354" s="713"/>
      <c r="E2354" s="532"/>
      <c r="F2354" s="532"/>
      <c r="G2354" s="533"/>
      <c r="H2354" s="534"/>
      <c r="I2354" s="534"/>
      <c r="J2354" s="535"/>
      <c r="K2354" s="534"/>
      <c r="L2354" s="534"/>
      <c r="M2354" s="534"/>
      <c r="N2354" s="534"/>
      <c r="O2354" s="534"/>
      <c r="P2354" s="535"/>
      <c r="Q2354" s="534"/>
    </row>
    <row r="2355" spans="3:17" s="849" customFormat="1" ht="15">
      <c r="C2355" s="712"/>
      <c r="D2355" s="713"/>
      <c r="E2355" s="532"/>
      <c r="F2355" s="532"/>
      <c r="G2355" s="533"/>
      <c r="H2355" s="534"/>
      <c r="I2355" s="534"/>
      <c r="J2355" s="535"/>
      <c r="K2355" s="534"/>
      <c r="L2355" s="534"/>
      <c r="M2355" s="534"/>
      <c r="N2355" s="534"/>
      <c r="O2355" s="534"/>
      <c r="P2355" s="535"/>
      <c r="Q2355" s="534"/>
    </row>
    <row r="2356" spans="3:17" s="849" customFormat="1" ht="15">
      <c r="C2356" s="712"/>
      <c r="D2356" s="713"/>
      <c r="E2356" s="532"/>
      <c r="F2356" s="532"/>
      <c r="G2356" s="533"/>
      <c r="H2356" s="534"/>
      <c r="I2356" s="534"/>
      <c r="J2356" s="535"/>
      <c r="K2356" s="534"/>
      <c r="L2356" s="534"/>
      <c r="M2356" s="534"/>
      <c r="N2356" s="534"/>
      <c r="O2356" s="534"/>
      <c r="P2356" s="535"/>
      <c r="Q2356" s="534"/>
    </row>
    <row r="2357" spans="3:17" s="849" customFormat="1" ht="15">
      <c r="C2357" s="712"/>
      <c r="D2357" s="713"/>
      <c r="E2357" s="532"/>
      <c r="F2357" s="532"/>
      <c r="G2357" s="533"/>
      <c r="H2357" s="534"/>
      <c r="I2357" s="534"/>
      <c r="J2357" s="535"/>
      <c r="K2357" s="534"/>
      <c r="L2357" s="534"/>
      <c r="M2357" s="534"/>
      <c r="N2357" s="534"/>
      <c r="O2357" s="534"/>
      <c r="P2357" s="535"/>
      <c r="Q2357" s="534"/>
    </row>
    <row r="2358" spans="3:17" s="849" customFormat="1" ht="15">
      <c r="C2358" s="712"/>
      <c r="D2358" s="713"/>
      <c r="E2358" s="532"/>
      <c r="F2358" s="532"/>
      <c r="G2358" s="533"/>
      <c r="H2358" s="534"/>
      <c r="I2358" s="534"/>
      <c r="J2358" s="535"/>
      <c r="K2358" s="534"/>
      <c r="L2358" s="534"/>
      <c r="M2358" s="534"/>
      <c r="N2358" s="534"/>
      <c r="O2358" s="534"/>
      <c r="P2358" s="535"/>
      <c r="Q2358" s="534"/>
    </row>
    <row r="2359" spans="3:17" s="849" customFormat="1" ht="15">
      <c r="C2359" s="712"/>
      <c r="D2359" s="713"/>
      <c r="E2359" s="532"/>
      <c r="F2359" s="532"/>
      <c r="G2359" s="533"/>
      <c r="H2359" s="534"/>
      <c r="I2359" s="534"/>
      <c r="J2359" s="535"/>
      <c r="K2359" s="534"/>
      <c r="L2359" s="534"/>
      <c r="M2359" s="534"/>
      <c r="N2359" s="534"/>
      <c r="O2359" s="534"/>
      <c r="P2359" s="535"/>
      <c r="Q2359" s="534"/>
    </row>
    <row r="2360" spans="3:17" s="849" customFormat="1" ht="15">
      <c r="C2360" s="712"/>
      <c r="D2360" s="713"/>
      <c r="E2360" s="532"/>
      <c r="F2360" s="532"/>
      <c r="G2360" s="533"/>
      <c r="H2360" s="534"/>
      <c r="I2360" s="534"/>
      <c r="J2360" s="535"/>
      <c r="K2360" s="534"/>
      <c r="L2360" s="534"/>
      <c r="M2360" s="534"/>
      <c r="N2360" s="534"/>
      <c r="O2360" s="534"/>
      <c r="P2360" s="535"/>
      <c r="Q2360" s="534"/>
    </row>
    <row r="2361" spans="3:17" s="849" customFormat="1" ht="15">
      <c r="C2361" s="712"/>
      <c r="D2361" s="713"/>
      <c r="E2361" s="532"/>
      <c r="F2361" s="532"/>
      <c r="G2361" s="533"/>
      <c r="H2361" s="534"/>
      <c r="I2361" s="534"/>
      <c r="J2361" s="535"/>
      <c r="K2361" s="534"/>
      <c r="L2361" s="534"/>
      <c r="M2361" s="534"/>
      <c r="N2361" s="534"/>
      <c r="O2361" s="534"/>
      <c r="P2361" s="535"/>
      <c r="Q2361" s="534"/>
    </row>
    <row r="2362" spans="3:17" s="849" customFormat="1" ht="15">
      <c r="C2362" s="712"/>
      <c r="D2362" s="713"/>
      <c r="E2362" s="532"/>
      <c r="F2362" s="532"/>
      <c r="G2362" s="533"/>
      <c r="H2362" s="534"/>
      <c r="I2362" s="534"/>
      <c r="J2362" s="535"/>
      <c r="K2362" s="534"/>
      <c r="L2362" s="534"/>
      <c r="M2362" s="534"/>
      <c r="N2362" s="534"/>
      <c r="O2362" s="534"/>
      <c r="P2362" s="535"/>
      <c r="Q2362" s="534"/>
    </row>
    <row r="2363" spans="3:17" s="849" customFormat="1" ht="15">
      <c r="C2363" s="712"/>
      <c r="D2363" s="713"/>
      <c r="E2363" s="532"/>
      <c r="F2363" s="532"/>
      <c r="G2363" s="533"/>
      <c r="H2363" s="534"/>
      <c r="I2363" s="534"/>
      <c r="J2363" s="535"/>
      <c r="K2363" s="534"/>
      <c r="L2363" s="534"/>
      <c r="M2363" s="534"/>
      <c r="N2363" s="534"/>
      <c r="O2363" s="534"/>
      <c r="P2363" s="535"/>
      <c r="Q2363" s="534"/>
    </row>
    <row r="2364" spans="3:17" s="849" customFormat="1" ht="15">
      <c r="C2364" s="712"/>
      <c r="D2364" s="713"/>
      <c r="E2364" s="532"/>
      <c r="F2364" s="532"/>
      <c r="G2364" s="533"/>
      <c r="H2364" s="534"/>
      <c r="I2364" s="534"/>
      <c r="J2364" s="535"/>
      <c r="K2364" s="534"/>
      <c r="L2364" s="534"/>
      <c r="M2364" s="534"/>
      <c r="N2364" s="534"/>
      <c r="O2364" s="534"/>
      <c r="P2364" s="535"/>
      <c r="Q2364" s="534"/>
    </row>
    <row r="2365" spans="3:17" s="849" customFormat="1" ht="15">
      <c r="C2365" s="712"/>
      <c r="D2365" s="713"/>
      <c r="E2365" s="532"/>
      <c r="F2365" s="532"/>
      <c r="G2365" s="533"/>
      <c r="H2365" s="534"/>
      <c r="I2365" s="534"/>
      <c r="J2365" s="535"/>
      <c r="K2365" s="534"/>
      <c r="L2365" s="534"/>
      <c r="M2365" s="534"/>
      <c r="N2365" s="534"/>
      <c r="O2365" s="534"/>
      <c r="P2365" s="535"/>
      <c r="Q2365" s="534"/>
    </row>
    <row r="2366" spans="3:17" s="849" customFormat="1" ht="15">
      <c r="C2366" s="712"/>
      <c r="D2366" s="713"/>
      <c r="E2366" s="532"/>
      <c r="F2366" s="532"/>
      <c r="G2366" s="533"/>
      <c r="H2366" s="534"/>
      <c r="I2366" s="534"/>
      <c r="J2366" s="535"/>
      <c r="K2366" s="534"/>
      <c r="L2366" s="534"/>
      <c r="M2366" s="534"/>
      <c r="N2366" s="534"/>
      <c r="O2366" s="534"/>
      <c r="P2366" s="535"/>
      <c r="Q2366" s="534"/>
    </row>
    <row r="2367" spans="3:17" s="849" customFormat="1" ht="15">
      <c r="C2367" s="712"/>
      <c r="D2367" s="713"/>
      <c r="E2367" s="532"/>
      <c r="F2367" s="532"/>
      <c r="G2367" s="533"/>
      <c r="H2367" s="534"/>
      <c r="I2367" s="534"/>
      <c r="J2367" s="535"/>
      <c r="K2367" s="534"/>
      <c r="L2367" s="534"/>
      <c r="M2367" s="534"/>
      <c r="N2367" s="534"/>
      <c r="O2367" s="534"/>
      <c r="P2367" s="535"/>
      <c r="Q2367" s="534"/>
    </row>
    <row r="2368" spans="3:17" s="849" customFormat="1" ht="15">
      <c r="C2368" s="712"/>
      <c r="D2368" s="713"/>
      <c r="E2368" s="532"/>
      <c r="F2368" s="532"/>
      <c r="G2368" s="533"/>
      <c r="H2368" s="534"/>
      <c r="I2368" s="534"/>
      <c r="J2368" s="535"/>
      <c r="K2368" s="534"/>
      <c r="L2368" s="534"/>
      <c r="M2368" s="534"/>
      <c r="N2368" s="534"/>
      <c r="O2368" s="534"/>
      <c r="P2368" s="535"/>
      <c r="Q2368" s="534"/>
    </row>
    <row r="2369" spans="3:17" s="849" customFormat="1" ht="15">
      <c r="C2369" s="712"/>
      <c r="D2369" s="713"/>
      <c r="E2369" s="532"/>
      <c r="F2369" s="532"/>
      <c r="G2369" s="533"/>
      <c r="H2369" s="534"/>
      <c r="I2369" s="534"/>
      <c r="J2369" s="535"/>
      <c r="K2369" s="534"/>
      <c r="L2369" s="534"/>
      <c r="M2369" s="534"/>
      <c r="N2369" s="534"/>
      <c r="O2369" s="534"/>
      <c r="P2369" s="535"/>
      <c r="Q2369" s="534"/>
    </row>
    <row r="2370" spans="3:17" s="849" customFormat="1" ht="15">
      <c r="C2370" s="712"/>
      <c r="D2370" s="713"/>
      <c r="E2370" s="532"/>
      <c r="F2370" s="532"/>
      <c r="G2370" s="533"/>
      <c r="H2370" s="534"/>
      <c r="I2370" s="534"/>
      <c r="J2370" s="535"/>
      <c r="K2370" s="534"/>
      <c r="L2370" s="534"/>
      <c r="M2370" s="534"/>
      <c r="N2370" s="534"/>
      <c r="O2370" s="534"/>
      <c r="P2370" s="535"/>
      <c r="Q2370" s="534"/>
    </row>
    <row r="2371" spans="3:17" s="849" customFormat="1" ht="15">
      <c r="C2371" s="712"/>
      <c r="D2371" s="713"/>
      <c r="E2371" s="532"/>
      <c r="F2371" s="532"/>
      <c r="G2371" s="533"/>
      <c r="H2371" s="534"/>
      <c r="I2371" s="534"/>
      <c r="J2371" s="535"/>
      <c r="K2371" s="534"/>
      <c r="L2371" s="534"/>
      <c r="M2371" s="534"/>
      <c r="N2371" s="534"/>
      <c r="O2371" s="534"/>
      <c r="P2371" s="535"/>
      <c r="Q2371" s="534"/>
    </row>
    <row r="2372" spans="3:17" s="849" customFormat="1" ht="15">
      <c r="C2372" s="712"/>
      <c r="D2372" s="713"/>
      <c r="E2372" s="532"/>
      <c r="F2372" s="532"/>
      <c r="G2372" s="533"/>
      <c r="H2372" s="534"/>
      <c r="I2372" s="534"/>
      <c r="J2372" s="535"/>
      <c r="K2372" s="534"/>
      <c r="L2372" s="534"/>
      <c r="M2372" s="534"/>
      <c r="N2372" s="534"/>
      <c r="O2372" s="534"/>
      <c r="P2372" s="535"/>
      <c r="Q2372" s="534"/>
    </row>
    <row r="2373" spans="3:17" s="849" customFormat="1" ht="15">
      <c r="C2373" s="712"/>
      <c r="D2373" s="713"/>
      <c r="E2373" s="532"/>
      <c r="F2373" s="532"/>
      <c r="G2373" s="533"/>
      <c r="H2373" s="534"/>
      <c r="I2373" s="534"/>
      <c r="J2373" s="535"/>
      <c r="K2373" s="534"/>
      <c r="L2373" s="534"/>
      <c r="M2373" s="534"/>
      <c r="N2373" s="534"/>
      <c r="O2373" s="534"/>
      <c r="P2373" s="535"/>
      <c r="Q2373" s="534"/>
    </row>
    <row r="2374" spans="3:17" s="849" customFormat="1" ht="15">
      <c r="C2374" s="712"/>
      <c r="D2374" s="713"/>
      <c r="E2374" s="532"/>
      <c r="F2374" s="532"/>
      <c r="G2374" s="533"/>
      <c r="H2374" s="534"/>
      <c r="I2374" s="534"/>
      <c r="J2374" s="535"/>
      <c r="K2374" s="534"/>
      <c r="L2374" s="534"/>
      <c r="M2374" s="534"/>
      <c r="N2374" s="534"/>
      <c r="O2374" s="534"/>
      <c r="P2374" s="535"/>
      <c r="Q2374" s="534"/>
    </row>
    <row r="2375" spans="3:17" s="849" customFormat="1" ht="15">
      <c r="C2375" s="712"/>
      <c r="D2375" s="713"/>
      <c r="E2375" s="532"/>
      <c r="F2375" s="532"/>
      <c r="G2375" s="533"/>
      <c r="H2375" s="534"/>
      <c r="I2375" s="534"/>
      <c r="J2375" s="535"/>
      <c r="K2375" s="534"/>
      <c r="L2375" s="534"/>
      <c r="M2375" s="534"/>
      <c r="N2375" s="534"/>
      <c r="O2375" s="534"/>
      <c r="P2375" s="535"/>
      <c r="Q2375" s="534"/>
    </row>
    <row r="2376" spans="3:17" s="849" customFormat="1" ht="15">
      <c r="C2376" s="712"/>
      <c r="D2376" s="713"/>
      <c r="E2376" s="532"/>
      <c r="F2376" s="532"/>
      <c r="G2376" s="533"/>
      <c r="H2376" s="534"/>
      <c r="I2376" s="534"/>
      <c r="J2376" s="535"/>
      <c r="K2376" s="534"/>
      <c r="L2376" s="534"/>
      <c r="M2376" s="534"/>
      <c r="N2376" s="534"/>
      <c r="O2376" s="534"/>
      <c r="P2376" s="535"/>
      <c r="Q2376" s="534"/>
    </row>
    <row r="2377" spans="3:17" s="849" customFormat="1" ht="15">
      <c r="C2377" s="712"/>
      <c r="D2377" s="713"/>
      <c r="E2377" s="532"/>
      <c r="F2377" s="532"/>
      <c r="G2377" s="533"/>
      <c r="H2377" s="534"/>
      <c r="I2377" s="534"/>
      <c r="J2377" s="535"/>
      <c r="K2377" s="534"/>
      <c r="L2377" s="534"/>
      <c r="M2377" s="534"/>
      <c r="N2377" s="534"/>
      <c r="O2377" s="534"/>
      <c r="P2377" s="535"/>
      <c r="Q2377" s="534"/>
    </row>
    <row r="2378" spans="3:17" s="849" customFormat="1" ht="15">
      <c r="C2378" s="712"/>
      <c r="D2378" s="713"/>
      <c r="E2378" s="532"/>
      <c r="F2378" s="532"/>
      <c r="G2378" s="533"/>
      <c r="H2378" s="534"/>
      <c r="I2378" s="534"/>
      <c r="J2378" s="535"/>
      <c r="K2378" s="534"/>
      <c r="L2378" s="534"/>
      <c r="M2378" s="534"/>
      <c r="N2378" s="534"/>
      <c r="O2378" s="534"/>
      <c r="P2378" s="535"/>
      <c r="Q2378" s="534"/>
    </row>
    <row r="2379" spans="3:17" s="849" customFormat="1" ht="15">
      <c r="C2379" s="712"/>
      <c r="D2379" s="713"/>
      <c r="E2379" s="532"/>
      <c r="F2379" s="532"/>
      <c r="G2379" s="533"/>
      <c r="H2379" s="534"/>
      <c r="I2379" s="534"/>
      <c r="J2379" s="535"/>
      <c r="K2379" s="534"/>
      <c r="L2379" s="534"/>
      <c r="M2379" s="534"/>
      <c r="N2379" s="534"/>
      <c r="O2379" s="534"/>
      <c r="P2379" s="535"/>
      <c r="Q2379" s="534"/>
    </row>
    <row r="2380" spans="3:17" s="849" customFormat="1" ht="15">
      <c r="C2380" s="712"/>
      <c r="D2380" s="713"/>
      <c r="E2380" s="532"/>
      <c r="F2380" s="532"/>
      <c r="G2380" s="533"/>
      <c r="H2380" s="534"/>
      <c r="I2380" s="534"/>
      <c r="J2380" s="535"/>
      <c r="K2380" s="534"/>
      <c r="L2380" s="534"/>
      <c r="M2380" s="534"/>
      <c r="N2380" s="534"/>
      <c r="O2380" s="534"/>
      <c r="P2380" s="535"/>
      <c r="Q2380" s="534"/>
    </row>
    <row r="2381" spans="3:17" s="849" customFormat="1" ht="15">
      <c r="C2381" s="712"/>
      <c r="D2381" s="713"/>
      <c r="E2381" s="532"/>
      <c r="F2381" s="532"/>
      <c r="G2381" s="533"/>
      <c r="H2381" s="534"/>
      <c r="I2381" s="534"/>
      <c r="J2381" s="535"/>
      <c r="K2381" s="534"/>
      <c r="L2381" s="534"/>
      <c r="M2381" s="534"/>
      <c r="N2381" s="534"/>
      <c r="O2381" s="534"/>
      <c r="P2381" s="535"/>
      <c r="Q2381" s="534"/>
    </row>
    <row r="2382" spans="3:17" s="849" customFormat="1" ht="15">
      <c r="C2382" s="712"/>
      <c r="D2382" s="713"/>
      <c r="E2382" s="532"/>
      <c r="F2382" s="532"/>
      <c r="G2382" s="533"/>
      <c r="H2382" s="534"/>
      <c r="I2382" s="534"/>
      <c r="J2382" s="535"/>
      <c r="K2382" s="534"/>
      <c r="L2382" s="534"/>
      <c r="M2382" s="534"/>
      <c r="N2382" s="534"/>
      <c r="O2382" s="534"/>
      <c r="P2382" s="535"/>
      <c r="Q2382" s="534"/>
    </row>
    <row r="2383" spans="3:17" s="849" customFormat="1" ht="15">
      <c r="C2383" s="712"/>
      <c r="D2383" s="713"/>
      <c r="E2383" s="532"/>
      <c r="F2383" s="532"/>
      <c r="G2383" s="533"/>
      <c r="H2383" s="534"/>
      <c r="I2383" s="534"/>
      <c r="J2383" s="535"/>
      <c r="K2383" s="534"/>
      <c r="L2383" s="534"/>
      <c r="M2383" s="534"/>
      <c r="N2383" s="534"/>
      <c r="O2383" s="534"/>
      <c r="P2383" s="535"/>
      <c r="Q2383" s="534"/>
    </row>
    <row r="2384" spans="3:17" s="849" customFormat="1" ht="15">
      <c r="C2384" s="712"/>
      <c r="D2384" s="713"/>
      <c r="E2384" s="532"/>
      <c r="F2384" s="532"/>
      <c r="G2384" s="533"/>
      <c r="H2384" s="534"/>
      <c r="I2384" s="534"/>
      <c r="J2384" s="535"/>
      <c r="K2384" s="534"/>
      <c r="L2384" s="534"/>
      <c r="M2384" s="534"/>
      <c r="N2384" s="534"/>
      <c r="O2384" s="534"/>
      <c r="P2384" s="535"/>
      <c r="Q2384" s="534"/>
    </row>
    <row r="2385" spans="3:17" s="849" customFormat="1" ht="15">
      <c r="C2385" s="712"/>
      <c r="D2385" s="713"/>
      <c r="E2385" s="532"/>
      <c r="F2385" s="532"/>
      <c r="G2385" s="533"/>
      <c r="H2385" s="534"/>
      <c r="I2385" s="534"/>
      <c r="J2385" s="535"/>
      <c r="K2385" s="534"/>
      <c r="L2385" s="534"/>
      <c r="M2385" s="534"/>
      <c r="N2385" s="534"/>
      <c r="O2385" s="534"/>
      <c r="P2385" s="535"/>
      <c r="Q2385" s="534"/>
    </row>
    <row r="2386" spans="3:17" s="849" customFormat="1" ht="15">
      <c r="C2386" s="712"/>
      <c r="D2386" s="713"/>
      <c r="E2386" s="532"/>
      <c r="F2386" s="532"/>
      <c r="G2386" s="533"/>
      <c r="H2386" s="534"/>
      <c r="I2386" s="534"/>
      <c r="J2386" s="535"/>
      <c r="K2386" s="534"/>
      <c r="L2386" s="534"/>
      <c r="M2386" s="534"/>
      <c r="N2386" s="534"/>
      <c r="O2386" s="534"/>
      <c r="P2386" s="535"/>
      <c r="Q2386" s="534"/>
    </row>
    <row r="2387" spans="3:17" s="849" customFormat="1" ht="15">
      <c r="C2387" s="712"/>
      <c r="D2387" s="713"/>
      <c r="E2387" s="532"/>
      <c r="F2387" s="532"/>
      <c r="G2387" s="533"/>
      <c r="H2387" s="534"/>
      <c r="I2387" s="534"/>
      <c r="J2387" s="535"/>
      <c r="K2387" s="534"/>
      <c r="L2387" s="534"/>
      <c r="M2387" s="534"/>
      <c r="N2387" s="534"/>
      <c r="O2387" s="534"/>
      <c r="P2387" s="535"/>
      <c r="Q2387" s="534"/>
    </row>
    <row r="2388" spans="3:17" s="849" customFormat="1" ht="15">
      <c r="C2388" s="712"/>
      <c r="D2388" s="713"/>
      <c r="E2388" s="532"/>
      <c r="F2388" s="532"/>
      <c r="G2388" s="533"/>
      <c r="H2388" s="534"/>
      <c r="I2388" s="534"/>
      <c r="J2388" s="535"/>
      <c r="K2388" s="534"/>
      <c r="L2388" s="534"/>
      <c r="M2388" s="534"/>
      <c r="N2388" s="534"/>
      <c r="O2388" s="534"/>
      <c r="P2388" s="535"/>
      <c r="Q2388" s="534"/>
    </row>
    <row r="2389" spans="3:17" s="849" customFormat="1" ht="15">
      <c r="C2389" s="712"/>
      <c r="D2389" s="713"/>
      <c r="E2389" s="532"/>
      <c r="F2389" s="532"/>
      <c r="G2389" s="533"/>
      <c r="H2389" s="534"/>
      <c r="I2389" s="534"/>
      <c r="J2389" s="535"/>
      <c r="K2389" s="534"/>
      <c r="L2389" s="534"/>
      <c r="M2389" s="534"/>
      <c r="N2389" s="534"/>
      <c r="O2389" s="534"/>
      <c r="P2389" s="535"/>
      <c r="Q2389" s="534"/>
    </row>
    <row r="2390" spans="3:17" s="849" customFormat="1" ht="15">
      <c r="C2390" s="712"/>
      <c r="D2390" s="713"/>
      <c r="E2390" s="532"/>
      <c r="F2390" s="532"/>
      <c r="G2390" s="533"/>
      <c r="H2390" s="534"/>
      <c r="I2390" s="534"/>
      <c r="J2390" s="535"/>
      <c r="K2390" s="534"/>
      <c r="L2390" s="534"/>
      <c r="M2390" s="534"/>
      <c r="N2390" s="534"/>
      <c r="O2390" s="534"/>
      <c r="P2390" s="535"/>
      <c r="Q2390" s="534"/>
    </row>
    <row r="2391" spans="3:17" s="849" customFormat="1" ht="15">
      <c r="C2391" s="712"/>
      <c r="D2391" s="713"/>
      <c r="E2391" s="532"/>
      <c r="F2391" s="532"/>
      <c r="G2391" s="533"/>
      <c r="H2391" s="534"/>
      <c r="I2391" s="534"/>
      <c r="J2391" s="535"/>
      <c r="K2391" s="534"/>
      <c r="L2391" s="534"/>
      <c r="M2391" s="534"/>
      <c r="N2391" s="534"/>
      <c r="O2391" s="534"/>
      <c r="P2391" s="535"/>
      <c r="Q2391" s="534"/>
    </row>
    <row r="2392" spans="3:17" s="849" customFormat="1" ht="15">
      <c r="C2392" s="712"/>
      <c r="D2392" s="713"/>
      <c r="E2392" s="532"/>
      <c r="F2392" s="532"/>
      <c r="G2392" s="533"/>
      <c r="H2392" s="534"/>
      <c r="I2392" s="534"/>
      <c r="J2392" s="535"/>
      <c r="K2392" s="534"/>
      <c r="L2392" s="534"/>
      <c r="M2392" s="534"/>
      <c r="N2392" s="534"/>
      <c r="O2392" s="534"/>
      <c r="P2392" s="535"/>
      <c r="Q2392" s="534"/>
    </row>
    <row r="2393" spans="3:17" s="849" customFormat="1" ht="15">
      <c r="C2393" s="712"/>
      <c r="D2393" s="713"/>
      <c r="E2393" s="532"/>
      <c r="F2393" s="532"/>
      <c r="G2393" s="533"/>
      <c r="H2393" s="534"/>
      <c r="I2393" s="534"/>
      <c r="J2393" s="535"/>
      <c r="K2393" s="534"/>
      <c r="L2393" s="534"/>
      <c r="M2393" s="534"/>
      <c r="N2393" s="534"/>
      <c r="O2393" s="534"/>
      <c r="P2393" s="535"/>
      <c r="Q2393" s="534"/>
    </row>
    <row r="2394" spans="3:17" s="849" customFormat="1" ht="15">
      <c r="C2394" s="712"/>
      <c r="D2394" s="713"/>
      <c r="E2394" s="532"/>
      <c r="F2394" s="532"/>
      <c r="G2394" s="533"/>
      <c r="H2394" s="534"/>
      <c r="I2394" s="534"/>
      <c r="J2394" s="535"/>
      <c r="K2394" s="534"/>
      <c r="L2394" s="534"/>
      <c r="M2394" s="534"/>
      <c r="N2394" s="534"/>
      <c r="O2394" s="534"/>
      <c r="P2394" s="535"/>
      <c r="Q2394" s="534"/>
    </row>
    <row r="2395" spans="3:17" s="849" customFormat="1" ht="15">
      <c r="C2395" s="712"/>
      <c r="D2395" s="713"/>
      <c r="E2395" s="532"/>
      <c r="F2395" s="532"/>
      <c r="G2395" s="533"/>
      <c r="H2395" s="534"/>
      <c r="I2395" s="534"/>
      <c r="J2395" s="535"/>
      <c r="K2395" s="534"/>
      <c r="L2395" s="534"/>
      <c r="M2395" s="534"/>
      <c r="N2395" s="534"/>
      <c r="O2395" s="534"/>
      <c r="P2395" s="535"/>
      <c r="Q2395" s="534"/>
    </row>
    <row r="2396" spans="3:17" s="849" customFormat="1" ht="15">
      <c r="C2396" s="712"/>
      <c r="D2396" s="713"/>
      <c r="E2396" s="532"/>
      <c r="F2396" s="532"/>
      <c r="G2396" s="533"/>
      <c r="H2396" s="534"/>
      <c r="I2396" s="534"/>
      <c r="J2396" s="535"/>
      <c r="K2396" s="534"/>
      <c r="L2396" s="534"/>
      <c r="M2396" s="534"/>
      <c r="N2396" s="534"/>
      <c r="O2396" s="534"/>
      <c r="P2396" s="535"/>
      <c r="Q2396" s="534"/>
    </row>
    <row r="2397" spans="3:17" s="849" customFormat="1" ht="15">
      <c r="C2397" s="712"/>
      <c r="D2397" s="713"/>
      <c r="E2397" s="532"/>
      <c r="F2397" s="532"/>
      <c r="G2397" s="533"/>
      <c r="H2397" s="534"/>
      <c r="I2397" s="534"/>
      <c r="J2397" s="535"/>
      <c r="K2397" s="534"/>
      <c r="L2397" s="534"/>
      <c r="M2397" s="534"/>
      <c r="N2397" s="534"/>
      <c r="O2397" s="534"/>
      <c r="P2397" s="535"/>
      <c r="Q2397" s="534"/>
    </row>
    <row r="2398" spans="3:17" s="849" customFormat="1" ht="15">
      <c r="C2398" s="712"/>
      <c r="D2398" s="713"/>
      <c r="E2398" s="532"/>
      <c r="F2398" s="532"/>
      <c r="G2398" s="533"/>
      <c r="H2398" s="534"/>
      <c r="I2398" s="534"/>
      <c r="J2398" s="535"/>
      <c r="K2398" s="534"/>
      <c r="L2398" s="534"/>
      <c r="M2398" s="534"/>
      <c r="N2398" s="534"/>
      <c r="O2398" s="534"/>
      <c r="P2398" s="535"/>
      <c r="Q2398" s="534"/>
    </row>
    <row r="2399" spans="3:17" s="849" customFormat="1" ht="15">
      <c r="C2399" s="712"/>
      <c r="D2399" s="713"/>
      <c r="E2399" s="532"/>
      <c r="F2399" s="532"/>
      <c r="G2399" s="533"/>
      <c r="H2399" s="534"/>
      <c r="I2399" s="534"/>
      <c r="J2399" s="535"/>
      <c r="K2399" s="534"/>
      <c r="L2399" s="534"/>
      <c r="M2399" s="534"/>
      <c r="N2399" s="534"/>
      <c r="O2399" s="534"/>
      <c r="P2399" s="535"/>
      <c r="Q2399" s="534"/>
    </row>
    <row r="2400" spans="3:17" s="849" customFormat="1" ht="15">
      <c r="C2400" s="712"/>
      <c r="D2400" s="713"/>
      <c r="E2400" s="532"/>
      <c r="F2400" s="532"/>
      <c r="G2400" s="533"/>
      <c r="H2400" s="534"/>
      <c r="I2400" s="534"/>
      <c r="J2400" s="535"/>
      <c r="K2400" s="534"/>
      <c r="L2400" s="534"/>
      <c r="M2400" s="534"/>
      <c r="N2400" s="534"/>
      <c r="O2400" s="534"/>
      <c r="P2400" s="535"/>
      <c r="Q2400" s="534"/>
    </row>
    <row r="2401" spans="3:17" s="849" customFormat="1" ht="15">
      <c r="C2401" s="712"/>
      <c r="D2401" s="713"/>
      <c r="E2401" s="532"/>
      <c r="F2401" s="532"/>
      <c r="G2401" s="533"/>
      <c r="H2401" s="534"/>
      <c r="I2401" s="534"/>
      <c r="J2401" s="535"/>
      <c r="K2401" s="534"/>
      <c r="L2401" s="534"/>
      <c r="M2401" s="534"/>
      <c r="N2401" s="534"/>
      <c r="O2401" s="534"/>
      <c r="P2401" s="535"/>
      <c r="Q2401" s="534"/>
    </row>
    <row r="2402" spans="3:17" s="849" customFormat="1" ht="15">
      <c r="C2402" s="712"/>
      <c r="D2402" s="713"/>
      <c r="E2402" s="532"/>
      <c r="F2402" s="532"/>
      <c r="G2402" s="533"/>
      <c r="H2402" s="534"/>
      <c r="I2402" s="534"/>
      <c r="J2402" s="535"/>
      <c r="K2402" s="534"/>
      <c r="L2402" s="534"/>
      <c r="M2402" s="534"/>
      <c r="N2402" s="534"/>
      <c r="O2402" s="534"/>
      <c r="P2402" s="535"/>
      <c r="Q2402" s="534"/>
    </row>
    <row r="2403" spans="3:17" s="849" customFormat="1" ht="15">
      <c r="C2403" s="712"/>
      <c r="D2403" s="713"/>
      <c r="E2403" s="532"/>
      <c r="F2403" s="532"/>
      <c r="G2403" s="533"/>
      <c r="H2403" s="534"/>
      <c r="I2403" s="534"/>
      <c r="J2403" s="535"/>
      <c r="K2403" s="534"/>
      <c r="L2403" s="534"/>
      <c r="M2403" s="534"/>
      <c r="N2403" s="534"/>
      <c r="O2403" s="534"/>
      <c r="P2403" s="535"/>
      <c r="Q2403" s="534"/>
    </row>
    <row r="2404" spans="3:17" s="849" customFormat="1" ht="15">
      <c r="C2404" s="712"/>
      <c r="D2404" s="713"/>
      <c r="E2404" s="532"/>
      <c r="F2404" s="532"/>
      <c r="G2404" s="533"/>
      <c r="H2404" s="534"/>
      <c r="I2404" s="534"/>
      <c r="J2404" s="535"/>
      <c r="K2404" s="534"/>
      <c r="L2404" s="534"/>
      <c r="M2404" s="534"/>
      <c r="N2404" s="534"/>
      <c r="O2404" s="534"/>
      <c r="P2404" s="535"/>
      <c r="Q2404" s="534"/>
    </row>
    <row r="2405" spans="3:17" s="849" customFormat="1" ht="15">
      <c r="C2405" s="712"/>
      <c r="D2405" s="713"/>
      <c r="E2405" s="532"/>
      <c r="F2405" s="532"/>
      <c r="G2405" s="533"/>
      <c r="H2405" s="534"/>
      <c r="I2405" s="534"/>
      <c r="J2405" s="535"/>
      <c r="K2405" s="534"/>
      <c r="L2405" s="534"/>
      <c r="M2405" s="534"/>
      <c r="N2405" s="534"/>
      <c r="O2405" s="534"/>
      <c r="P2405" s="535"/>
      <c r="Q2405" s="534"/>
    </row>
    <row r="2406" spans="3:17" s="849" customFormat="1" ht="15">
      <c r="C2406" s="712"/>
      <c r="D2406" s="713"/>
      <c r="E2406" s="532"/>
      <c r="F2406" s="532"/>
      <c r="G2406" s="533"/>
      <c r="H2406" s="534"/>
      <c r="I2406" s="534"/>
      <c r="J2406" s="535"/>
      <c r="K2406" s="534"/>
      <c r="L2406" s="534"/>
      <c r="M2406" s="534"/>
      <c r="N2406" s="534"/>
      <c r="O2406" s="534"/>
      <c r="P2406" s="535"/>
      <c r="Q2406" s="534"/>
    </row>
    <row r="2407" spans="3:17" s="849" customFormat="1" ht="15">
      <c r="C2407" s="712"/>
      <c r="D2407" s="713"/>
      <c r="E2407" s="532"/>
      <c r="F2407" s="532"/>
      <c r="G2407" s="533"/>
      <c r="H2407" s="534"/>
      <c r="I2407" s="534"/>
      <c r="J2407" s="535"/>
      <c r="K2407" s="534"/>
      <c r="L2407" s="534"/>
      <c r="M2407" s="534"/>
      <c r="N2407" s="534"/>
      <c r="O2407" s="534"/>
      <c r="P2407" s="535"/>
      <c r="Q2407" s="534"/>
    </row>
    <row r="2408" spans="3:17" s="849" customFormat="1" ht="15">
      <c r="C2408" s="712"/>
      <c r="D2408" s="713"/>
      <c r="E2408" s="532"/>
      <c r="F2408" s="532"/>
      <c r="G2408" s="533"/>
      <c r="H2408" s="534"/>
      <c r="I2408" s="534"/>
      <c r="J2408" s="535"/>
      <c r="K2408" s="534"/>
      <c r="L2408" s="534"/>
      <c r="M2408" s="534"/>
      <c r="N2408" s="534"/>
      <c r="O2408" s="534"/>
      <c r="P2408" s="535"/>
      <c r="Q2408" s="534"/>
    </row>
    <row r="2409" spans="3:17" s="849" customFormat="1" ht="15">
      <c r="C2409" s="712"/>
      <c r="D2409" s="713"/>
      <c r="E2409" s="532"/>
      <c r="F2409" s="532"/>
      <c r="G2409" s="533"/>
      <c r="H2409" s="534"/>
      <c r="I2409" s="534"/>
      <c r="J2409" s="535"/>
      <c r="K2409" s="534"/>
      <c r="L2409" s="534"/>
      <c r="M2409" s="534"/>
      <c r="N2409" s="534"/>
      <c r="O2409" s="534"/>
      <c r="P2409" s="535"/>
      <c r="Q2409" s="534"/>
    </row>
    <row r="2410" spans="3:17" s="849" customFormat="1" ht="15">
      <c r="C2410" s="712"/>
      <c r="D2410" s="713"/>
      <c r="E2410" s="532"/>
      <c r="F2410" s="532"/>
      <c r="G2410" s="533"/>
      <c r="H2410" s="534"/>
      <c r="I2410" s="534"/>
      <c r="J2410" s="535"/>
      <c r="K2410" s="534"/>
      <c r="L2410" s="534"/>
      <c r="M2410" s="534"/>
      <c r="N2410" s="534"/>
      <c r="O2410" s="534"/>
      <c r="P2410" s="535"/>
      <c r="Q2410" s="534"/>
    </row>
    <row r="2411" spans="3:17" s="849" customFormat="1" ht="15">
      <c r="C2411" s="712"/>
      <c r="D2411" s="713"/>
      <c r="E2411" s="532"/>
      <c r="F2411" s="532"/>
      <c r="G2411" s="533"/>
      <c r="H2411" s="534"/>
      <c r="I2411" s="534"/>
      <c r="J2411" s="535"/>
      <c r="K2411" s="534"/>
      <c r="L2411" s="534"/>
      <c r="M2411" s="534"/>
      <c r="N2411" s="534"/>
      <c r="O2411" s="534"/>
      <c r="P2411" s="535"/>
      <c r="Q2411" s="534"/>
    </row>
    <row r="2412" spans="3:17" s="849" customFormat="1" ht="15">
      <c r="C2412" s="712"/>
      <c r="D2412" s="713"/>
      <c r="E2412" s="532"/>
      <c r="F2412" s="532"/>
      <c r="G2412" s="533"/>
      <c r="H2412" s="534"/>
      <c r="I2412" s="534"/>
      <c r="J2412" s="535"/>
      <c r="K2412" s="534"/>
      <c r="L2412" s="534"/>
      <c r="M2412" s="534"/>
      <c r="N2412" s="534"/>
      <c r="O2412" s="534"/>
      <c r="P2412" s="535"/>
      <c r="Q2412" s="534"/>
    </row>
    <row r="2413" spans="3:17" s="849" customFormat="1" ht="15">
      <c r="C2413" s="712"/>
      <c r="D2413" s="713"/>
      <c r="E2413" s="532"/>
      <c r="F2413" s="532"/>
      <c r="G2413" s="533"/>
      <c r="H2413" s="534"/>
      <c r="I2413" s="534"/>
      <c r="J2413" s="535"/>
      <c r="K2413" s="534"/>
      <c r="L2413" s="534"/>
      <c r="M2413" s="534"/>
      <c r="N2413" s="534"/>
      <c r="O2413" s="534"/>
      <c r="P2413" s="535"/>
      <c r="Q2413" s="534"/>
    </row>
    <row r="2414" spans="3:17" s="849" customFormat="1" ht="15">
      <c r="C2414" s="712"/>
      <c r="D2414" s="713"/>
      <c r="E2414" s="532"/>
      <c r="F2414" s="532"/>
      <c r="G2414" s="533"/>
      <c r="H2414" s="534"/>
      <c r="I2414" s="534"/>
      <c r="J2414" s="535"/>
      <c r="K2414" s="534"/>
      <c r="L2414" s="534"/>
      <c r="M2414" s="534"/>
      <c r="N2414" s="534"/>
      <c r="O2414" s="534"/>
      <c r="P2414" s="535"/>
      <c r="Q2414" s="534"/>
    </row>
    <row r="2415" spans="3:17" s="849" customFormat="1" ht="15">
      <c r="C2415" s="712"/>
      <c r="D2415" s="713"/>
      <c r="E2415" s="532"/>
      <c r="F2415" s="532"/>
      <c r="G2415" s="533"/>
      <c r="H2415" s="534"/>
      <c r="I2415" s="534"/>
      <c r="J2415" s="535"/>
      <c r="K2415" s="534"/>
      <c r="L2415" s="534"/>
      <c r="M2415" s="534"/>
      <c r="N2415" s="534"/>
      <c r="O2415" s="534"/>
      <c r="P2415" s="535"/>
      <c r="Q2415" s="534"/>
    </row>
    <row r="2416" spans="3:17" s="849" customFormat="1" ht="15">
      <c r="C2416" s="712"/>
      <c r="D2416" s="713"/>
      <c r="E2416" s="532"/>
      <c r="F2416" s="532"/>
      <c r="G2416" s="533"/>
      <c r="H2416" s="534"/>
      <c r="I2416" s="534"/>
      <c r="J2416" s="535"/>
      <c r="K2416" s="534"/>
      <c r="L2416" s="534"/>
      <c r="M2416" s="534"/>
      <c r="N2416" s="534"/>
      <c r="O2416" s="534"/>
      <c r="P2416" s="535"/>
      <c r="Q2416" s="534"/>
    </row>
    <row r="2417" spans="3:17" s="849" customFormat="1" ht="15">
      <c r="C2417" s="712"/>
      <c r="D2417" s="713"/>
      <c r="E2417" s="532"/>
      <c r="F2417" s="532"/>
      <c r="G2417" s="533"/>
      <c r="H2417" s="534"/>
      <c r="I2417" s="534"/>
      <c r="J2417" s="535"/>
      <c r="K2417" s="534"/>
      <c r="L2417" s="534"/>
      <c r="M2417" s="534"/>
      <c r="N2417" s="534"/>
      <c r="O2417" s="534"/>
      <c r="P2417" s="535"/>
      <c r="Q2417" s="534"/>
    </row>
    <row r="2418" spans="3:17" s="849" customFormat="1" ht="15">
      <c r="C2418" s="712"/>
      <c r="D2418" s="713"/>
      <c r="E2418" s="532"/>
      <c r="F2418" s="532"/>
      <c r="G2418" s="533"/>
      <c r="H2418" s="534"/>
      <c r="I2418" s="534"/>
      <c r="J2418" s="535"/>
      <c r="K2418" s="534"/>
      <c r="L2418" s="534"/>
      <c r="M2418" s="534"/>
      <c r="N2418" s="534"/>
      <c r="O2418" s="534"/>
      <c r="P2418" s="535"/>
      <c r="Q2418" s="534"/>
    </row>
    <row r="2419" spans="3:17" s="849" customFormat="1" ht="15">
      <c r="C2419" s="712"/>
      <c r="D2419" s="713"/>
      <c r="E2419" s="532"/>
      <c r="F2419" s="532"/>
      <c r="G2419" s="533"/>
      <c r="H2419" s="534"/>
      <c r="I2419" s="534"/>
      <c r="J2419" s="535"/>
      <c r="K2419" s="534"/>
      <c r="L2419" s="534"/>
      <c r="M2419" s="534"/>
      <c r="N2419" s="534"/>
      <c r="O2419" s="534"/>
      <c r="P2419" s="535"/>
      <c r="Q2419" s="534"/>
    </row>
    <row r="2420" spans="3:17" s="849" customFormat="1" ht="15">
      <c r="C2420" s="712"/>
      <c r="D2420" s="713"/>
      <c r="E2420" s="532"/>
      <c r="F2420" s="532"/>
      <c r="G2420" s="533"/>
      <c r="H2420" s="534"/>
      <c r="I2420" s="534"/>
      <c r="J2420" s="535"/>
      <c r="K2420" s="534"/>
      <c r="L2420" s="534"/>
      <c r="M2420" s="534"/>
      <c r="N2420" s="534"/>
      <c r="O2420" s="534"/>
      <c r="P2420" s="535"/>
      <c r="Q2420" s="534"/>
    </row>
    <row r="2421" spans="3:17" s="849" customFormat="1" ht="15">
      <c r="C2421" s="712"/>
      <c r="D2421" s="713"/>
      <c r="E2421" s="532"/>
      <c r="F2421" s="532"/>
      <c r="G2421" s="533"/>
      <c r="H2421" s="534"/>
      <c r="I2421" s="534"/>
      <c r="J2421" s="535"/>
      <c r="K2421" s="534"/>
      <c r="L2421" s="534"/>
      <c r="M2421" s="534"/>
      <c r="N2421" s="534"/>
      <c r="O2421" s="534"/>
      <c r="P2421" s="535"/>
      <c r="Q2421" s="534"/>
    </row>
    <row r="2422" spans="3:17" s="849" customFormat="1" ht="15">
      <c r="C2422" s="712"/>
      <c r="D2422" s="713"/>
      <c r="E2422" s="532"/>
      <c r="F2422" s="532"/>
      <c r="G2422" s="533"/>
      <c r="H2422" s="534"/>
      <c r="I2422" s="534"/>
      <c r="J2422" s="535"/>
      <c r="K2422" s="534"/>
      <c r="L2422" s="534"/>
      <c r="M2422" s="534"/>
      <c r="N2422" s="534"/>
      <c r="O2422" s="534"/>
      <c r="P2422" s="535"/>
      <c r="Q2422" s="534"/>
    </row>
    <row r="2423" spans="3:17" s="849" customFormat="1" ht="15">
      <c r="C2423" s="712"/>
      <c r="D2423" s="713"/>
      <c r="E2423" s="532"/>
      <c r="F2423" s="532"/>
      <c r="G2423" s="533"/>
      <c r="H2423" s="534"/>
      <c r="I2423" s="534"/>
      <c r="J2423" s="535"/>
      <c r="K2423" s="534"/>
      <c r="L2423" s="534"/>
      <c r="M2423" s="534"/>
      <c r="N2423" s="534"/>
      <c r="O2423" s="534"/>
      <c r="P2423" s="535"/>
      <c r="Q2423" s="534"/>
    </row>
    <row r="2424" spans="3:17" s="849" customFormat="1" ht="15">
      <c r="C2424" s="712"/>
      <c r="D2424" s="713"/>
      <c r="E2424" s="532"/>
      <c r="F2424" s="532"/>
      <c r="G2424" s="533"/>
      <c r="H2424" s="534"/>
      <c r="I2424" s="534"/>
      <c r="J2424" s="535"/>
      <c r="K2424" s="534"/>
      <c r="L2424" s="534"/>
      <c r="M2424" s="534"/>
      <c r="N2424" s="534"/>
      <c r="O2424" s="534"/>
      <c r="P2424" s="535"/>
      <c r="Q2424" s="534"/>
    </row>
    <row r="2425" spans="3:17" s="849" customFormat="1" ht="15">
      <c r="C2425" s="712"/>
      <c r="D2425" s="713"/>
      <c r="E2425" s="532"/>
      <c r="F2425" s="532"/>
      <c r="G2425" s="533"/>
      <c r="H2425" s="534"/>
      <c r="I2425" s="534"/>
      <c r="J2425" s="535"/>
      <c r="K2425" s="534"/>
      <c r="L2425" s="534"/>
      <c r="M2425" s="534"/>
      <c r="N2425" s="534"/>
      <c r="O2425" s="534"/>
      <c r="P2425" s="535"/>
      <c r="Q2425" s="534"/>
    </row>
    <row r="2426" spans="3:17" s="849" customFormat="1" ht="15">
      <c r="C2426" s="712"/>
      <c r="D2426" s="713"/>
      <c r="E2426" s="532"/>
      <c r="F2426" s="532"/>
      <c r="G2426" s="533"/>
      <c r="H2426" s="534"/>
      <c r="I2426" s="534"/>
      <c r="J2426" s="535"/>
      <c r="K2426" s="534"/>
      <c r="L2426" s="534"/>
      <c r="M2426" s="534"/>
      <c r="N2426" s="534"/>
      <c r="O2426" s="534"/>
      <c r="P2426" s="535"/>
      <c r="Q2426" s="534"/>
    </row>
    <row r="2427" spans="3:17" s="849" customFormat="1" ht="15">
      <c r="C2427" s="712"/>
      <c r="D2427" s="713"/>
      <c r="E2427" s="532"/>
      <c r="F2427" s="532"/>
      <c r="G2427" s="533"/>
      <c r="H2427" s="534"/>
      <c r="I2427" s="534"/>
      <c r="J2427" s="535"/>
      <c r="K2427" s="534"/>
      <c r="L2427" s="534"/>
      <c r="M2427" s="534"/>
      <c r="N2427" s="534"/>
      <c r="O2427" s="534"/>
      <c r="P2427" s="535"/>
      <c r="Q2427" s="534"/>
    </row>
    <row r="2428" spans="3:17" s="849" customFormat="1" ht="15">
      <c r="C2428" s="712"/>
      <c r="D2428" s="713"/>
      <c r="E2428" s="532"/>
      <c r="F2428" s="532"/>
      <c r="G2428" s="533"/>
      <c r="H2428" s="534"/>
      <c r="I2428" s="534"/>
      <c r="J2428" s="535"/>
      <c r="K2428" s="534"/>
      <c r="L2428" s="534"/>
      <c r="M2428" s="534"/>
      <c r="N2428" s="534"/>
      <c r="O2428" s="534"/>
      <c r="P2428" s="535"/>
      <c r="Q2428" s="534"/>
    </row>
    <row r="2429" spans="3:17" s="849" customFormat="1" ht="15">
      <c r="C2429" s="712"/>
      <c r="D2429" s="713"/>
      <c r="E2429" s="532"/>
      <c r="F2429" s="532"/>
      <c r="G2429" s="533"/>
      <c r="H2429" s="534"/>
      <c r="I2429" s="534"/>
      <c r="J2429" s="535"/>
      <c r="K2429" s="534"/>
      <c r="L2429" s="534"/>
      <c r="M2429" s="534"/>
      <c r="N2429" s="534"/>
      <c r="O2429" s="534"/>
      <c r="P2429" s="535"/>
      <c r="Q2429" s="534"/>
    </row>
    <row r="2430" spans="3:17" s="849" customFormat="1" ht="15">
      <c r="C2430" s="712"/>
      <c r="D2430" s="713"/>
      <c r="E2430" s="532"/>
      <c r="F2430" s="532"/>
      <c r="G2430" s="533"/>
      <c r="H2430" s="534"/>
      <c r="I2430" s="534"/>
      <c r="J2430" s="535"/>
      <c r="K2430" s="534"/>
      <c r="L2430" s="534"/>
      <c r="M2430" s="534"/>
      <c r="N2430" s="534"/>
      <c r="O2430" s="534"/>
      <c r="P2430" s="535"/>
      <c r="Q2430" s="534"/>
    </row>
    <row r="2431" spans="3:17" s="849" customFormat="1" ht="15">
      <c r="C2431" s="712"/>
      <c r="D2431" s="713"/>
      <c r="E2431" s="532"/>
      <c r="F2431" s="532"/>
      <c r="G2431" s="533"/>
      <c r="H2431" s="534"/>
      <c r="I2431" s="534"/>
      <c r="J2431" s="535"/>
      <c r="K2431" s="534"/>
      <c r="L2431" s="534"/>
      <c r="M2431" s="534"/>
      <c r="N2431" s="534"/>
      <c r="O2431" s="534"/>
      <c r="P2431" s="535"/>
      <c r="Q2431" s="534"/>
    </row>
    <row r="2432" spans="3:17" s="849" customFormat="1" ht="15">
      <c r="C2432" s="712"/>
      <c r="D2432" s="713"/>
      <c r="E2432" s="532"/>
      <c r="F2432" s="532"/>
      <c r="G2432" s="533"/>
      <c r="H2432" s="534"/>
      <c r="I2432" s="534"/>
      <c r="J2432" s="535"/>
      <c r="K2432" s="534"/>
      <c r="L2432" s="534"/>
      <c r="M2432" s="534"/>
      <c r="N2432" s="534"/>
      <c r="O2432" s="534"/>
      <c r="P2432" s="535"/>
      <c r="Q2432" s="534"/>
    </row>
    <row r="2433" spans="3:17" s="849" customFormat="1" ht="15">
      <c r="C2433" s="712"/>
      <c r="D2433" s="713"/>
      <c r="E2433" s="532"/>
      <c r="F2433" s="532"/>
      <c r="G2433" s="533"/>
      <c r="H2433" s="534"/>
      <c r="I2433" s="534"/>
      <c r="J2433" s="535"/>
      <c r="K2433" s="534"/>
      <c r="L2433" s="534"/>
      <c r="M2433" s="534"/>
      <c r="N2433" s="534"/>
      <c r="O2433" s="534"/>
      <c r="P2433" s="535"/>
      <c r="Q2433" s="534"/>
    </row>
    <row r="2434" spans="3:17" s="849" customFormat="1" ht="15">
      <c r="C2434" s="712"/>
      <c r="D2434" s="713"/>
      <c r="E2434" s="532"/>
      <c r="F2434" s="532"/>
      <c r="G2434" s="533"/>
      <c r="H2434" s="534"/>
      <c r="I2434" s="534"/>
      <c r="J2434" s="535"/>
      <c r="K2434" s="534"/>
      <c r="L2434" s="534"/>
      <c r="M2434" s="534"/>
      <c r="N2434" s="534"/>
      <c r="O2434" s="534"/>
      <c r="P2434" s="535"/>
      <c r="Q2434" s="534"/>
    </row>
    <row r="2435" spans="3:17" s="849" customFormat="1" ht="15">
      <c r="C2435" s="712"/>
      <c r="D2435" s="713"/>
      <c r="E2435" s="532"/>
      <c r="F2435" s="532"/>
      <c r="G2435" s="533"/>
      <c r="H2435" s="534"/>
      <c r="I2435" s="534"/>
      <c r="J2435" s="535"/>
      <c r="K2435" s="534"/>
      <c r="L2435" s="534"/>
      <c r="M2435" s="534"/>
      <c r="N2435" s="534"/>
      <c r="O2435" s="534"/>
      <c r="P2435" s="535"/>
      <c r="Q2435" s="534"/>
    </row>
    <row r="2436" spans="3:17" s="849" customFormat="1" ht="15">
      <c r="C2436" s="712"/>
      <c r="D2436" s="713"/>
      <c r="E2436" s="532"/>
      <c r="F2436" s="532"/>
      <c r="G2436" s="533"/>
      <c r="H2436" s="534"/>
      <c r="I2436" s="534"/>
      <c r="J2436" s="535"/>
      <c r="K2436" s="534"/>
      <c r="L2436" s="534"/>
      <c r="M2436" s="534"/>
      <c r="N2436" s="534"/>
      <c r="O2436" s="534"/>
      <c r="P2436" s="535"/>
      <c r="Q2436" s="534"/>
    </row>
    <row r="2437" spans="3:17" s="849" customFormat="1" ht="15">
      <c r="C2437" s="712"/>
      <c r="D2437" s="713"/>
      <c r="E2437" s="532"/>
      <c r="F2437" s="532"/>
      <c r="G2437" s="533"/>
      <c r="H2437" s="534"/>
      <c r="I2437" s="534"/>
      <c r="J2437" s="535"/>
      <c r="K2437" s="534"/>
      <c r="L2437" s="534"/>
      <c r="M2437" s="534"/>
      <c r="N2437" s="534"/>
      <c r="O2437" s="534"/>
      <c r="P2437" s="535"/>
      <c r="Q2437" s="534"/>
    </row>
    <row r="2438" spans="3:17" s="849" customFormat="1" ht="15">
      <c r="C2438" s="712"/>
      <c r="D2438" s="713"/>
      <c r="E2438" s="532"/>
      <c r="F2438" s="532"/>
      <c r="G2438" s="533"/>
      <c r="H2438" s="534"/>
      <c r="I2438" s="534"/>
      <c r="J2438" s="535"/>
      <c r="K2438" s="534"/>
      <c r="L2438" s="534"/>
      <c r="M2438" s="534"/>
      <c r="N2438" s="534"/>
      <c r="O2438" s="534"/>
      <c r="P2438" s="535"/>
      <c r="Q2438" s="534"/>
    </row>
    <row r="2439" spans="3:17" s="849" customFormat="1" ht="15">
      <c r="C2439" s="712"/>
      <c r="D2439" s="713"/>
      <c r="E2439" s="532"/>
      <c r="F2439" s="532"/>
      <c r="G2439" s="533"/>
      <c r="H2439" s="534"/>
      <c r="I2439" s="534"/>
      <c r="J2439" s="535"/>
      <c r="K2439" s="534"/>
      <c r="L2439" s="534"/>
      <c r="M2439" s="534"/>
      <c r="N2439" s="534"/>
      <c r="O2439" s="534"/>
      <c r="P2439" s="535"/>
      <c r="Q2439" s="534"/>
    </row>
    <row r="2440" spans="3:17" s="849" customFormat="1" ht="15">
      <c r="C2440" s="712"/>
      <c r="D2440" s="713"/>
      <c r="E2440" s="532"/>
      <c r="F2440" s="532"/>
      <c r="G2440" s="533"/>
      <c r="H2440" s="534"/>
      <c r="I2440" s="534"/>
      <c r="J2440" s="535"/>
      <c r="K2440" s="534"/>
      <c r="L2440" s="534"/>
      <c r="M2440" s="534"/>
      <c r="N2440" s="534"/>
      <c r="O2440" s="534"/>
      <c r="P2440" s="535"/>
      <c r="Q2440" s="534"/>
    </row>
    <row r="2441" spans="3:17" s="849" customFormat="1" ht="15">
      <c r="C2441" s="712"/>
      <c r="D2441" s="713"/>
      <c r="E2441" s="532"/>
      <c r="F2441" s="532"/>
      <c r="G2441" s="533"/>
      <c r="H2441" s="534"/>
      <c r="I2441" s="534"/>
      <c r="J2441" s="535"/>
      <c r="K2441" s="534"/>
      <c r="L2441" s="534"/>
      <c r="M2441" s="534"/>
      <c r="N2441" s="534"/>
      <c r="O2441" s="534"/>
      <c r="P2441" s="535"/>
      <c r="Q2441" s="534"/>
    </row>
    <row r="2442" spans="3:17" s="849" customFormat="1" ht="15">
      <c r="C2442" s="712"/>
      <c r="D2442" s="713"/>
      <c r="E2442" s="532"/>
      <c r="F2442" s="532"/>
      <c r="G2442" s="533"/>
      <c r="H2442" s="534"/>
      <c r="I2442" s="534"/>
      <c r="J2442" s="535"/>
      <c r="K2442" s="534"/>
      <c r="L2442" s="534"/>
      <c r="M2442" s="534"/>
      <c r="N2442" s="534"/>
      <c r="O2442" s="534"/>
      <c r="P2442" s="535"/>
      <c r="Q2442" s="534"/>
    </row>
    <row r="2443" spans="3:17" s="849" customFormat="1" ht="15">
      <c r="C2443" s="712"/>
      <c r="D2443" s="713"/>
      <c r="E2443" s="532"/>
      <c r="F2443" s="532"/>
      <c r="G2443" s="533"/>
      <c r="H2443" s="534"/>
      <c r="I2443" s="534"/>
      <c r="J2443" s="535"/>
      <c r="K2443" s="534"/>
      <c r="L2443" s="534"/>
      <c r="M2443" s="534"/>
      <c r="N2443" s="534"/>
      <c r="O2443" s="534"/>
      <c r="P2443" s="535"/>
      <c r="Q2443" s="534"/>
    </row>
    <row r="2444" spans="3:17" s="849" customFormat="1" ht="15">
      <c r="C2444" s="712"/>
      <c r="D2444" s="713"/>
      <c r="E2444" s="532"/>
      <c r="F2444" s="532"/>
      <c r="G2444" s="533"/>
      <c r="H2444" s="534"/>
      <c r="I2444" s="534"/>
      <c r="J2444" s="535"/>
      <c r="K2444" s="534"/>
      <c r="L2444" s="534"/>
      <c r="M2444" s="534"/>
      <c r="N2444" s="534"/>
      <c r="O2444" s="534"/>
      <c r="P2444" s="535"/>
      <c r="Q2444" s="534"/>
    </row>
    <row r="2445" spans="3:17" s="849" customFormat="1" ht="15">
      <c r="C2445" s="712"/>
      <c r="D2445" s="713"/>
      <c r="E2445" s="532"/>
      <c r="F2445" s="532"/>
      <c r="G2445" s="533"/>
      <c r="H2445" s="534"/>
      <c r="I2445" s="534"/>
      <c r="J2445" s="535"/>
      <c r="K2445" s="534"/>
      <c r="L2445" s="534"/>
      <c r="M2445" s="534"/>
      <c r="N2445" s="534"/>
      <c r="O2445" s="534"/>
      <c r="P2445" s="535"/>
      <c r="Q2445" s="534"/>
    </row>
    <row r="2446" spans="3:17" s="849" customFormat="1" ht="15">
      <c r="C2446" s="712"/>
      <c r="D2446" s="713"/>
      <c r="E2446" s="532"/>
      <c r="F2446" s="532"/>
      <c r="G2446" s="533"/>
      <c r="H2446" s="534"/>
      <c r="I2446" s="534"/>
      <c r="J2446" s="535"/>
      <c r="K2446" s="534"/>
      <c r="L2446" s="534"/>
      <c r="M2446" s="534"/>
      <c r="N2446" s="534"/>
      <c r="O2446" s="534"/>
      <c r="P2446" s="535"/>
      <c r="Q2446" s="534"/>
    </row>
    <row r="2447" spans="3:17" s="849" customFormat="1" ht="15">
      <c r="C2447" s="712"/>
      <c r="D2447" s="713"/>
      <c r="E2447" s="532"/>
      <c r="F2447" s="532"/>
      <c r="G2447" s="533"/>
      <c r="H2447" s="534"/>
      <c r="I2447" s="534"/>
      <c r="J2447" s="535"/>
      <c r="K2447" s="534"/>
      <c r="L2447" s="534"/>
      <c r="M2447" s="534"/>
      <c r="N2447" s="534"/>
      <c r="O2447" s="534"/>
      <c r="P2447" s="535"/>
      <c r="Q2447" s="534"/>
    </row>
    <row r="2448" spans="3:17" s="849" customFormat="1" ht="15">
      <c r="C2448" s="712"/>
      <c r="D2448" s="713"/>
      <c r="E2448" s="532"/>
      <c r="F2448" s="532"/>
      <c r="G2448" s="533"/>
      <c r="H2448" s="534"/>
      <c r="I2448" s="534"/>
      <c r="J2448" s="535"/>
      <c r="K2448" s="534"/>
      <c r="L2448" s="534"/>
      <c r="M2448" s="534"/>
      <c r="N2448" s="534"/>
      <c r="O2448" s="534"/>
      <c r="P2448" s="535"/>
      <c r="Q2448" s="534"/>
    </row>
    <row r="2449" spans="3:17" s="849" customFormat="1" ht="15">
      <c r="C2449" s="712"/>
      <c r="D2449" s="713"/>
      <c r="E2449" s="532"/>
      <c r="F2449" s="532"/>
      <c r="G2449" s="533"/>
      <c r="H2449" s="534"/>
      <c r="I2449" s="534"/>
      <c r="J2449" s="535"/>
      <c r="K2449" s="534"/>
      <c r="L2449" s="534"/>
      <c r="M2449" s="534"/>
      <c r="N2449" s="534"/>
      <c r="O2449" s="534"/>
      <c r="P2449" s="535"/>
      <c r="Q2449" s="534"/>
    </row>
    <row r="2450" spans="3:17" s="849" customFormat="1" ht="15">
      <c r="C2450" s="712"/>
      <c r="D2450" s="713"/>
      <c r="E2450" s="532"/>
      <c r="F2450" s="532"/>
      <c r="G2450" s="533"/>
      <c r="H2450" s="534"/>
      <c r="I2450" s="534"/>
      <c r="J2450" s="535"/>
      <c r="K2450" s="534"/>
      <c r="L2450" s="534"/>
      <c r="M2450" s="534"/>
      <c r="N2450" s="534"/>
      <c r="O2450" s="534"/>
      <c r="P2450" s="535"/>
      <c r="Q2450" s="534"/>
    </row>
    <row r="2451" spans="3:17" s="849" customFormat="1" ht="15">
      <c r="C2451" s="712"/>
      <c r="D2451" s="713"/>
      <c r="E2451" s="532"/>
      <c r="F2451" s="532"/>
      <c r="G2451" s="533"/>
      <c r="H2451" s="534"/>
      <c r="I2451" s="534"/>
      <c r="J2451" s="535"/>
      <c r="K2451" s="534"/>
      <c r="L2451" s="534"/>
      <c r="M2451" s="534"/>
      <c r="N2451" s="534"/>
      <c r="O2451" s="534"/>
      <c r="P2451" s="535"/>
      <c r="Q2451" s="534"/>
    </row>
    <row r="2452" spans="3:17" s="849" customFormat="1" ht="15">
      <c r="C2452" s="712"/>
      <c r="D2452" s="713"/>
      <c r="E2452" s="532"/>
      <c r="F2452" s="532"/>
      <c r="G2452" s="533"/>
      <c r="H2452" s="534"/>
      <c r="I2452" s="534"/>
      <c r="J2452" s="535"/>
      <c r="K2452" s="534"/>
      <c r="L2452" s="534"/>
      <c r="M2452" s="534"/>
      <c r="N2452" s="534"/>
      <c r="O2452" s="534"/>
      <c r="P2452" s="535"/>
      <c r="Q2452" s="534"/>
    </row>
    <row r="2453" spans="3:17" s="849" customFormat="1" ht="15">
      <c r="C2453" s="712"/>
      <c r="D2453" s="713"/>
      <c r="E2453" s="532"/>
      <c r="F2453" s="532"/>
      <c r="G2453" s="533"/>
      <c r="H2453" s="534"/>
      <c r="I2453" s="534"/>
      <c r="J2453" s="535"/>
      <c r="K2453" s="534"/>
      <c r="L2453" s="534"/>
      <c r="M2453" s="534"/>
      <c r="N2453" s="534"/>
      <c r="O2453" s="534"/>
      <c r="P2453" s="535"/>
      <c r="Q2453" s="534"/>
    </row>
    <row r="2454" spans="3:17" s="849" customFormat="1" ht="15">
      <c r="C2454" s="712"/>
      <c r="D2454" s="713"/>
      <c r="E2454" s="532"/>
      <c r="F2454" s="532"/>
      <c r="G2454" s="533"/>
      <c r="H2454" s="534"/>
      <c r="I2454" s="534"/>
      <c r="J2454" s="535"/>
      <c r="K2454" s="534"/>
      <c r="L2454" s="534"/>
      <c r="M2454" s="534"/>
      <c r="N2454" s="534"/>
      <c r="O2454" s="534"/>
      <c r="P2454" s="535"/>
      <c r="Q2454" s="534"/>
    </row>
    <row r="2455" spans="3:17" s="849" customFormat="1" ht="15">
      <c r="C2455" s="712"/>
      <c r="D2455" s="713"/>
      <c r="E2455" s="532"/>
      <c r="F2455" s="532"/>
      <c r="G2455" s="533"/>
      <c r="H2455" s="534"/>
      <c r="I2455" s="534"/>
      <c r="J2455" s="535"/>
      <c r="K2455" s="534"/>
      <c r="L2455" s="534"/>
      <c r="M2455" s="534"/>
      <c r="N2455" s="534"/>
      <c r="O2455" s="534"/>
      <c r="P2455" s="535"/>
      <c r="Q2455" s="534"/>
    </row>
    <row r="2456" spans="3:17" s="849" customFormat="1" ht="15">
      <c r="C2456" s="712"/>
      <c r="D2456" s="713"/>
      <c r="E2456" s="532"/>
      <c r="F2456" s="532"/>
      <c r="G2456" s="533"/>
      <c r="H2456" s="534"/>
      <c r="I2456" s="534"/>
      <c r="J2456" s="535"/>
      <c r="K2456" s="534"/>
      <c r="L2456" s="534"/>
      <c r="M2456" s="534"/>
      <c r="N2456" s="534"/>
      <c r="O2456" s="534"/>
      <c r="P2456" s="535"/>
      <c r="Q2456" s="534"/>
    </row>
    <row r="2457" spans="3:17" s="849" customFormat="1" ht="15">
      <c r="C2457" s="712"/>
      <c r="D2457" s="713"/>
      <c r="E2457" s="532"/>
      <c r="F2457" s="532"/>
      <c r="G2457" s="533"/>
      <c r="H2457" s="534"/>
      <c r="I2457" s="534"/>
      <c r="J2457" s="535"/>
      <c r="K2457" s="534"/>
      <c r="L2457" s="534"/>
      <c r="M2457" s="534"/>
      <c r="N2457" s="534"/>
      <c r="O2457" s="534"/>
      <c r="P2457" s="535"/>
      <c r="Q2457" s="534"/>
    </row>
    <row r="2458" spans="3:17" s="849" customFormat="1" ht="15">
      <c r="C2458" s="712"/>
      <c r="D2458" s="713"/>
      <c r="E2458" s="532"/>
      <c r="F2458" s="532"/>
      <c r="G2458" s="533"/>
      <c r="H2458" s="534"/>
      <c r="I2458" s="534"/>
      <c r="J2458" s="535"/>
      <c r="K2458" s="534"/>
      <c r="L2458" s="534"/>
      <c r="M2458" s="534"/>
      <c r="N2458" s="534"/>
      <c r="O2458" s="534"/>
      <c r="P2458" s="535"/>
      <c r="Q2458" s="534"/>
    </row>
    <row r="2459" spans="3:17" s="849" customFormat="1" ht="15">
      <c r="C2459" s="712"/>
      <c r="D2459" s="713"/>
      <c r="E2459" s="532"/>
      <c r="F2459" s="532"/>
      <c r="G2459" s="533"/>
      <c r="H2459" s="534"/>
      <c r="I2459" s="534"/>
      <c r="J2459" s="535"/>
      <c r="K2459" s="534"/>
      <c r="L2459" s="534"/>
      <c r="M2459" s="534"/>
      <c r="N2459" s="534"/>
      <c r="O2459" s="534"/>
      <c r="P2459" s="535"/>
      <c r="Q2459" s="534"/>
    </row>
    <row r="2460" spans="3:17" s="849" customFormat="1" ht="15">
      <c r="C2460" s="712"/>
      <c r="D2460" s="713"/>
      <c r="E2460" s="532"/>
      <c r="F2460" s="532"/>
      <c r="G2460" s="533"/>
      <c r="H2460" s="534"/>
      <c r="I2460" s="534"/>
      <c r="J2460" s="535"/>
      <c r="K2460" s="534"/>
      <c r="L2460" s="534"/>
      <c r="M2460" s="534"/>
      <c r="N2460" s="534"/>
      <c r="O2460" s="534"/>
      <c r="P2460" s="535"/>
      <c r="Q2460" s="534"/>
    </row>
    <row r="2461" spans="3:17" s="849" customFormat="1" ht="15">
      <c r="C2461" s="712"/>
      <c r="D2461" s="713"/>
      <c r="E2461" s="532"/>
      <c r="F2461" s="532"/>
      <c r="G2461" s="533"/>
      <c r="H2461" s="534"/>
      <c r="I2461" s="534"/>
      <c r="J2461" s="535"/>
      <c r="K2461" s="534"/>
      <c r="L2461" s="534"/>
      <c r="M2461" s="534"/>
      <c r="N2461" s="534"/>
      <c r="O2461" s="534"/>
      <c r="P2461" s="535"/>
      <c r="Q2461" s="534"/>
    </row>
    <row r="2462" spans="3:17" s="849" customFormat="1" ht="15">
      <c r="C2462" s="712"/>
      <c r="D2462" s="713"/>
      <c r="E2462" s="532"/>
      <c r="F2462" s="532"/>
      <c r="G2462" s="533"/>
      <c r="H2462" s="534"/>
      <c r="I2462" s="534"/>
      <c r="J2462" s="535"/>
      <c r="K2462" s="534"/>
      <c r="L2462" s="534"/>
      <c r="M2462" s="534"/>
      <c r="N2462" s="534"/>
      <c r="O2462" s="534"/>
      <c r="P2462" s="535"/>
      <c r="Q2462" s="534"/>
    </row>
    <row r="2463" spans="3:17" s="849" customFormat="1" ht="15">
      <c r="C2463" s="712"/>
      <c r="D2463" s="713"/>
      <c r="E2463" s="532"/>
      <c r="F2463" s="532"/>
      <c r="G2463" s="533"/>
      <c r="H2463" s="534"/>
      <c r="I2463" s="534"/>
      <c r="J2463" s="535"/>
      <c r="K2463" s="534"/>
      <c r="L2463" s="534"/>
      <c r="M2463" s="534"/>
      <c r="N2463" s="534"/>
      <c r="O2463" s="534"/>
      <c r="P2463" s="535"/>
      <c r="Q2463" s="534"/>
    </row>
    <row r="2464" spans="3:17" s="849" customFormat="1" ht="15">
      <c r="C2464" s="712"/>
      <c r="D2464" s="713"/>
      <c r="E2464" s="532"/>
      <c r="F2464" s="532"/>
      <c r="G2464" s="533"/>
      <c r="H2464" s="534"/>
      <c r="I2464" s="534"/>
      <c r="J2464" s="535"/>
      <c r="K2464" s="534"/>
      <c r="L2464" s="534"/>
      <c r="M2464" s="534"/>
      <c r="N2464" s="534"/>
      <c r="O2464" s="534"/>
      <c r="P2464" s="535"/>
      <c r="Q2464" s="534"/>
    </row>
    <row r="2465" spans="3:17" s="849" customFormat="1" ht="15">
      <c r="C2465" s="712"/>
      <c r="D2465" s="713"/>
      <c r="E2465" s="532"/>
      <c r="F2465" s="532"/>
      <c r="G2465" s="533"/>
      <c r="H2465" s="534"/>
      <c r="I2465" s="534"/>
      <c r="J2465" s="535"/>
      <c r="K2465" s="534"/>
      <c r="L2465" s="534"/>
      <c r="M2465" s="534"/>
      <c r="N2465" s="534"/>
      <c r="O2465" s="534"/>
      <c r="P2465" s="535"/>
      <c r="Q2465" s="534"/>
    </row>
    <row r="2466" spans="3:17" s="849" customFormat="1" ht="15">
      <c r="C2466" s="712"/>
      <c r="D2466" s="713"/>
      <c r="E2466" s="532"/>
      <c r="F2466" s="532"/>
      <c r="G2466" s="533"/>
      <c r="H2466" s="534"/>
      <c r="I2466" s="534"/>
      <c r="J2466" s="535"/>
      <c r="K2466" s="534"/>
      <c r="L2466" s="534"/>
      <c r="M2466" s="534"/>
      <c r="N2466" s="534"/>
      <c r="O2466" s="534"/>
      <c r="P2466" s="535"/>
      <c r="Q2466" s="534"/>
    </row>
    <row r="2467" spans="3:17" s="849" customFormat="1" ht="15">
      <c r="C2467" s="712"/>
      <c r="D2467" s="713"/>
      <c r="E2467" s="532"/>
      <c r="F2467" s="532"/>
      <c r="G2467" s="533"/>
      <c r="H2467" s="534"/>
      <c r="I2467" s="534"/>
      <c r="J2467" s="535"/>
      <c r="K2467" s="534"/>
      <c r="L2467" s="534"/>
      <c r="M2467" s="534"/>
      <c r="N2467" s="534"/>
      <c r="O2467" s="534"/>
      <c r="P2467" s="535"/>
      <c r="Q2467" s="534"/>
    </row>
    <row r="2468" spans="3:17" s="849" customFormat="1" ht="15">
      <c r="C2468" s="712"/>
      <c r="D2468" s="713"/>
      <c r="E2468" s="532"/>
      <c r="F2468" s="532"/>
      <c r="G2468" s="533"/>
      <c r="H2468" s="534"/>
      <c r="I2468" s="534"/>
      <c r="J2468" s="535"/>
      <c r="K2468" s="534"/>
      <c r="L2468" s="534"/>
      <c r="M2468" s="534"/>
      <c r="N2468" s="534"/>
      <c r="O2468" s="534"/>
      <c r="P2468" s="535"/>
      <c r="Q2468" s="534"/>
    </row>
    <row r="2469" spans="3:17" s="849" customFormat="1" ht="15">
      <c r="C2469" s="712"/>
      <c r="D2469" s="713"/>
      <c r="E2469" s="532"/>
      <c r="F2469" s="532"/>
      <c r="G2469" s="533"/>
      <c r="H2469" s="534"/>
      <c r="I2469" s="534"/>
      <c r="J2469" s="535"/>
      <c r="K2469" s="534"/>
      <c r="L2469" s="534"/>
      <c r="M2469" s="534"/>
      <c r="N2469" s="534"/>
      <c r="O2469" s="534"/>
      <c r="P2469" s="535"/>
      <c r="Q2469" s="534"/>
    </row>
    <row r="2470" spans="3:17" s="849" customFormat="1" ht="15">
      <c r="C2470" s="712"/>
      <c r="D2470" s="713"/>
      <c r="E2470" s="532"/>
      <c r="F2470" s="532"/>
      <c r="G2470" s="533"/>
      <c r="H2470" s="534"/>
      <c r="I2470" s="534"/>
      <c r="J2470" s="535"/>
      <c r="K2470" s="534"/>
      <c r="L2470" s="534"/>
      <c r="M2470" s="534"/>
      <c r="N2470" s="534"/>
      <c r="O2470" s="534"/>
      <c r="P2470" s="535"/>
      <c r="Q2470" s="534"/>
    </row>
    <row r="2471" spans="3:17" s="849" customFormat="1" ht="15">
      <c r="C2471" s="712"/>
      <c r="D2471" s="713"/>
      <c r="E2471" s="532"/>
      <c r="F2471" s="532"/>
      <c r="G2471" s="533"/>
      <c r="H2471" s="534"/>
      <c r="I2471" s="534"/>
      <c r="J2471" s="535"/>
      <c r="K2471" s="534"/>
      <c r="L2471" s="534"/>
      <c r="M2471" s="534"/>
      <c r="N2471" s="534"/>
      <c r="O2471" s="534"/>
      <c r="P2471" s="535"/>
      <c r="Q2471" s="534"/>
    </row>
    <row r="2472" spans="3:17" s="849" customFormat="1" ht="15">
      <c r="C2472" s="712"/>
      <c r="D2472" s="713"/>
      <c r="E2472" s="532"/>
      <c r="F2472" s="532"/>
      <c r="G2472" s="533"/>
      <c r="H2472" s="534"/>
      <c r="I2472" s="534"/>
      <c r="J2472" s="535"/>
      <c r="K2472" s="534"/>
      <c r="L2472" s="534"/>
      <c r="M2472" s="534"/>
      <c r="N2472" s="534"/>
      <c r="O2472" s="534"/>
      <c r="P2472" s="535"/>
      <c r="Q2472" s="534"/>
    </row>
    <row r="2473" spans="3:17" s="849" customFormat="1" ht="15">
      <c r="C2473" s="712"/>
      <c r="D2473" s="713"/>
      <c r="E2473" s="532"/>
      <c r="F2473" s="532"/>
      <c r="G2473" s="533"/>
      <c r="H2473" s="534"/>
      <c r="I2473" s="534"/>
      <c r="J2473" s="535"/>
      <c r="K2473" s="534"/>
      <c r="L2473" s="534"/>
      <c r="M2473" s="534"/>
      <c r="N2473" s="534"/>
      <c r="O2473" s="534"/>
      <c r="P2473" s="535"/>
      <c r="Q2473" s="534"/>
    </row>
    <row r="2474" spans="3:17" s="849" customFormat="1" ht="15">
      <c r="C2474" s="712"/>
      <c r="D2474" s="713"/>
      <c r="E2474" s="532"/>
      <c r="F2474" s="532"/>
      <c r="G2474" s="533"/>
      <c r="H2474" s="534"/>
      <c r="I2474" s="534"/>
      <c r="J2474" s="535"/>
      <c r="K2474" s="534"/>
      <c r="L2474" s="534"/>
      <c r="M2474" s="534"/>
      <c r="N2474" s="534"/>
      <c r="O2474" s="534"/>
      <c r="P2474" s="535"/>
      <c r="Q2474" s="534"/>
    </row>
    <row r="2475" spans="3:17" s="849" customFormat="1" ht="15">
      <c r="C2475" s="712"/>
      <c r="D2475" s="713"/>
      <c r="E2475" s="532"/>
      <c r="F2475" s="532"/>
      <c r="G2475" s="533"/>
      <c r="H2475" s="534"/>
      <c r="I2475" s="534"/>
      <c r="J2475" s="535"/>
      <c r="K2475" s="534"/>
      <c r="L2475" s="534"/>
      <c r="M2475" s="534"/>
      <c r="N2475" s="534"/>
      <c r="O2475" s="534"/>
      <c r="P2475" s="535"/>
      <c r="Q2475" s="534"/>
    </row>
    <row r="2476" spans="3:17" s="849" customFormat="1" ht="15">
      <c r="C2476" s="712"/>
      <c r="D2476" s="713"/>
      <c r="E2476" s="532"/>
      <c r="F2476" s="532"/>
      <c r="G2476" s="533"/>
      <c r="H2476" s="534"/>
      <c r="I2476" s="534"/>
      <c r="J2476" s="535"/>
      <c r="K2476" s="534"/>
      <c r="L2476" s="534"/>
      <c r="M2476" s="534"/>
      <c r="N2476" s="534"/>
      <c r="O2476" s="534"/>
      <c r="P2476" s="535"/>
      <c r="Q2476" s="534"/>
    </row>
    <row r="2477" spans="3:17" s="849" customFormat="1" ht="15">
      <c r="C2477" s="712"/>
      <c r="D2477" s="713"/>
      <c r="E2477" s="532"/>
      <c r="F2477" s="532"/>
      <c r="G2477" s="533"/>
      <c r="H2477" s="534"/>
      <c r="I2477" s="534"/>
      <c r="J2477" s="535"/>
      <c r="K2477" s="534"/>
      <c r="L2477" s="534"/>
      <c r="M2477" s="534"/>
      <c r="N2477" s="534"/>
      <c r="O2477" s="534"/>
      <c r="P2477" s="535"/>
      <c r="Q2477" s="534"/>
    </row>
    <row r="2478" spans="3:17" s="849" customFormat="1" ht="15">
      <c r="C2478" s="712"/>
      <c r="D2478" s="713"/>
      <c r="E2478" s="532"/>
      <c r="F2478" s="532"/>
      <c r="G2478" s="533"/>
      <c r="H2478" s="534"/>
      <c r="I2478" s="534"/>
      <c r="J2478" s="535"/>
      <c r="K2478" s="534"/>
      <c r="L2478" s="534"/>
      <c r="M2478" s="534"/>
      <c r="N2478" s="534"/>
      <c r="O2478" s="534"/>
      <c r="P2478" s="535"/>
      <c r="Q2478" s="534"/>
    </row>
    <row r="2479" spans="3:17" s="849" customFormat="1" ht="15">
      <c r="C2479" s="712"/>
      <c r="D2479" s="713"/>
      <c r="E2479" s="532"/>
      <c r="F2479" s="532"/>
      <c r="G2479" s="533"/>
      <c r="H2479" s="534"/>
      <c r="I2479" s="534"/>
      <c r="J2479" s="535"/>
      <c r="K2479" s="534"/>
      <c r="L2479" s="534"/>
      <c r="M2479" s="534"/>
      <c r="N2479" s="534"/>
      <c r="O2479" s="534"/>
      <c r="P2479" s="535"/>
      <c r="Q2479" s="534"/>
    </row>
    <row r="2480" spans="3:17" s="849" customFormat="1" ht="15">
      <c r="C2480" s="712"/>
      <c r="D2480" s="713"/>
      <c r="E2480" s="532"/>
      <c r="F2480" s="532"/>
      <c r="G2480" s="533"/>
      <c r="H2480" s="534"/>
      <c r="I2480" s="534"/>
      <c r="J2480" s="535"/>
      <c r="K2480" s="534"/>
      <c r="L2480" s="534"/>
      <c r="M2480" s="534"/>
      <c r="N2480" s="534"/>
      <c r="O2480" s="534"/>
      <c r="P2480" s="535"/>
      <c r="Q2480" s="534"/>
    </row>
    <row r="2481" spans="3:17" s="849" customFormat="1" ht="15">
      <c r="C2481" s="712"/>
      <c r="D2481" s="713"/>
      <c r="E2481" s="532"/>
      <c r="F2481" s="532"/>
      <c r="G2481" s="533"/>
      <c r="H2481" s="534"/>
      <c r="I2481" s="534"/>
      <c r="J2481" s="535"/>
      <c r="K2481" s="534"/>
      <c r="L2481" s="534"/>
      <c r="M2481" s="534"/>
      <c r="N2481" s="534"/>
      <c r="O2481" s="534"/>
      <c r="P2481" s="535"/>
      <c r="Q2481" s="534"/>
    </row>
    <row r="2482" spans="3:17" s="849" customFormat="1" ht="15">
      <c r="C2482" s="712"/>
      <c r="D2482" s="713"/>
      <c r="E2482" s="532"/>
      <c r="F2482" s="532"/>
      <c r="G2482" s="533"/>
      <c r="H2482" s="534"/>
      <c r="I2482" s="534"/>
      <c r="J2482" s="535"/>
      <c r="K2482" s="534"/>
      <c r="L2482" s="534"/>
      <c r="M2482" s="534"/>
      <c r="N2482" s="534"/>
      <c r="O2482" s="534"/>
      <c r="P2482" s="535"/>
      <c r="Q2482" s="534"/>
    </row>
    <row r="2483" spans="3:17" s="849" customFormat="1" ht="15">
      <c r="C2483" s="712"/>
      <c r="D2483" s="713"/>
      <c r="E2483" s="532"/>
      <c r="F2483" s="532"/>
      <c r="G2483" s="533"/>
      <c r="H2483" s="534"/>
      <c r="I2483" s="534"/>
      <c r="J2483" s="535"/>
      <c r="K2483" s="534"/>
      <c r="L2483" s="534"/>
      <c r="M2483" s="534"/>
      <c r="N2483" s="534"/>
      <c r="O2483" s="534"/>
      <c r="P2483" s="535"/>
      <c r="Q2483" s="534"/>
    </row>
    <row r="2484" spans="3:17" s="849" customFormat="1" ht="15">
      <c r="C2484" s="712"/>
      <c r="D2484" s="713"/>
      <c r="E2484" s="532"/>
      <c r="F2484" s="532"/>
      <c r="G2484" s="533"/>
      <c r="H2484" s="534"/>
      <c r="I2484" s="534"/>
      <c r="J2484" s="535"/>
      <c r="K2484" s="534"/>
      <c r="L2484" s="534"/>
      <c r="M2484" s="534"/>
      <c r="N2484" s="534"/>
      <c r="O2484" s="534"/>
      <c r="P2484" s="535"/>
      <c r="Q2484" s="534"/>
    </row>
    <row r="2485" spans="3:17" s="849" customFormat="1" ht="15">
      <c r="C2485" s="712"/>
      <c r="D2485" s="713"/>
      <c r="E2485" s="532"/>
      <c r="F2485" s="532"/>
      <c r="G2485" s="533"/>
      <c r="H2485" s="534"/>
      <c r="I2485" s="534"/>
      <c r="J2485" s="535"/>
      <c r="K2485" s="534"/>
      <c r="L2485" s="534"/>
      <c r="M2485" s="534"/>
      <c r="N2485" s="534"/>
      <c r="O2485" s="534"/>
      <c r="P2485" s="535"/>
      <c r="Q2485" s="534"/>
    </row>
    <row r="2486" spans="3:17" s="849" customFormat="1" ht="15">
      <c r="C2486" s="712"/>
      <c r="D2486" s="713"/>
      <c r="E2486" s="532"/>
      <c r="F2486" s="532"/>
      <c r="G2486" s="533"/>
      <c r="H2486" s="534"/>
      <c r="I2486" s="534"/>
      <c r="J2486" s="535"/>
      <c r="K2486" s="534"/>
      <c r="L2486" s="534"/>
      <c r="M2486" s="534"/>
      <c r="N2486" s="534"/>
      <c r="O2486" s="534"/>
      <c r="P2486" s="535"/>
      <c r="Q2486" s="534"/>
    </row>
    <row r="2487" spans="3:17" s="849" customFormat="1" ht="15">
      <c r="C2487" s="712"/>
      <c r="D2487" s="713"/>
      <c r="E2487" s="532"/>
      <c r="F2487" s="532"/>
      <c r="G2487" s="533"/>
      <c r="H2487" s="534"/>
      <c r="I2487" s="534"/>
      <c r="J2487" s="535"/>
      <c r="K2487" s="534"/>
      <c r="L2487" s="534"/>
      <c r="M2487" s="534"/>
      <c r="N2487" s="534"/>
      <c r="O2487" s="534"/>
      <c r="P2487" s="535"/>
      <c r="Q2487" s="534"/>
    </row>
    <row r="2488" spans="3:17" s="849" customFormat="1" ht="15">
      <c r="C2488" s="712"/>
      <c r="D2488" s="713"/>
      <c r="E2488" s="532"/>
      <c r="F2488" s="532"/>
      <c r="G2488" s="533"/>
      <c r="H2488" s="534"/>
      <c r="I2488" s="534"/>
      <c r="J2488" s="535"/>
      <c r="K2488" s="534"/>
      <c r="L2488" s="534"/>
      <c r="M2488" s="534"/>
      <c r="N2488" s="534"/>
      <c r="O2488" s="534"/>
      <c r="P2488" s="535"/>
      <c r="Q2488" s="534"/>
    </row>
    <row r="2489" spans="3:17" s="849" customFormat="1" ht="15">
      <c r="C2489" s="712"/>
      <c r="D2489" s="713"/>
      <c r="E2489" s="532"/>
      <c r="F2489" s="532"/>
      <c r="G2489" s="533"/>
      <c r="H2489" s="534"/>
      <c r="I2489" s="534"/>
      <c r="J2489" s="535"/>
      <c r="K2489" s="534"/>
      <c r="L2489" s="534"/>
      <c r="M2489" s="534"/>
      <c r="N2489" s="534"/>
      <c r="O2489" s="534"/>
      <c r="P2489" s="535"/>
      <c r="Q2489" s="534"/>
    </row>
    <row r="2490" spans="3:17" s="849" customFormat="1" ht="15">
      <c r="C2490" s="712"/>
      <c r="D2490" s="713"/>
      <c r="E2490" s="532"/>
      <c r="F2490" s="532"/>
      <c r="G2490" s="533"/>
      <c r="H2490" s="534"/>
      <c r="I2490" s="534"/>
      <c r="J2490" s="535"/>
      <c r="K2490" s="534"/>
      <c r="L2490" s="534"/>
      <c r="M2490" s="534"/>
      <c r="N2490" s="534"/>
      <c r="O2490" s="534"/>
      <c r="P2490" s="535"/>
      <c r="Q2490" s="534"/>
    </row>
    <row r="2491" spans="3:17" s="849" customFormat="1" ht="15">
      <c r="C2491" s="712"/>
      <c r="D2491" s="713"/>
      <c r="E2491" s="532"/>
      <c r="F2491" s="532"/>
      <c r="G2491" s="533"/>
      <c r="H2491" s="534"/>
      <c r="I2491" s="534"/>
      <c r="J2491" s="535"/>
      <c r="K2491" s="534"/>
      <c r="L2491" s="534"/>
      <c r="M2491" s="534"/>
      <c r="N2491" s="534"/>
      <c r="O2491" s="534"/>
      <c r="P2491" s="535"/>
      <c r="Q2491" s="534"/>
    </row>
    <row r="2492" spans="3:17" s="849" customFormat="1" ht="15">
      <c r="C2492" s="712"/>
      <c r="D2492" s="713"/>
      <c r="E2492" s="532"/>
      <c r="F2492" s="532"/>
      <c r="G2492" s="533"/>
      <c r="H2492" s="534"/>
      <c r="I2492" s="534"/>
      <c r="J2492" s="535"/>
      <c r="K2492" s="534"/>
      <c r="L2492" s="534"/>
      <c r="M2492" s="534"/>
      <c r="N2492" s="534"/>
      <c r="O2492" s="534"/>
      <c r="P2492" s="535"/>
      <c r="Q2492" s="534"/>
    </row>
    <row r="2493" spans="3:17" s="849" customFormat="1" ht="15">
      <c r="C2493" s="712"/>
      <c r="D2493" s="713"/>
      <c r="E2493" s="532"/>
      <c r="F2493" s="532"/>
      <c r="G2493" s="533"/>
      <c r="H2493" s="534"/>
      <c r="I2493" s="534"/>
      <c r="J2493" s="535"/>
      <c r="K2493" s="534"/>
      <c r="L2493" s="534"/>
      <c r="M2493" s="534"/>
      <c r="N2493" s="534"/>
      <c r="O2493" s="534"/>
      <c r="P2493" s="535"/>
      <c r="Q2493" s="534"/>
    </row>
    <row r="2494" spans="3:17" s="849" customFormat="1" ht="15">
      <c r="C2494" s="712"/>
      <c r="D2494" s="713"/>
      <c r="E2494" s="532"/>
      <c r="F2494" s="532"/>
      <c r="G2494" s="533"/>
      <c r="H2494" s="534"/>
      <c r="I2494" s="534"/>
      <c r="J2494" s="535"/>
      <c r="K2494" s="534"/>
      <c r="L2494" s="534"/>
      <c r="M2494" s="534"/>
      <c r="N2494" s="534"/>
      <c r="O2494" s="534"/>
      <c r="P2494" s="535"/>
      <c r="Q2494" s="534"/>
    </row>
    <row r="2495" spans="3:17" s="849" customFormat="1" ht="15">
      <c r="C2495" s="712"/>
      <c r="D2495" s="713"/>
      <c r="E2495" s="532"/>
      <c r="F2495" s="532"/>
      <c r="G2495" s="533"/>
      <c r="H2495" s="534"/>
      <c r="I2495" s="534"/>
      <c r="J2495" s="535"/>
      <c r="K2495" s="534"/>
      <c r="L2495" s="534"/>
      <c r="M2495" s="534"/>
      <c r="N2495" s="534"/>
      <c r="O2495" s="534"/>
      <c r="P2495" s="535"/>
      <c r="Q2495" s="534"/>
    </row>
    <row r="2496" spans="3:17" s="849" customFormat="1" ht="15">
      <c r="C2496" s="712"/>
      <c r="D2496" s="713"/>
      <c r="E2496" s="532"/>
      <c r="F2496" s="532"/>
      <c r="G2496" s="533"/>
      <c r="H2496" s="534"/>
      <c r="I2496" s="534"/>
      <c r="J2496" s="535"/>
      <c r="K2496" s="534"/>
      <c r="L2496" s="534"/>
      <c r="M2496" s="534"/>
      <c r="N2496" s="534"/>
      <c r="O2496" s="534"/>
      <c r="P2496" s="535"/>
      <c r="Q2496" s="534"/>
    </row>
    <row r="2497" spans="3:17" s="849" customFormat="1" ht="15">
      <c r="C2497" s="712"/>
      <c r="D2497" s="713"/>
      <c r="E2497" s="532"/>
      <c r="F2497" s="532"/>
      <c r="G2497" s="533"/>
      <c r="H2497" s="534"/>
      <c r="I2497" s="534"/>
      <c r="J2497" s="535"/>
      <c r="K2497" s="534"/>
      <c r="L2497" s="534"/>
      <c r="M2497" s="534"/>
      <c r="N2497" s="534"/>
      <c r="O2497" s="534"/>
      <c r="P2497" s="535"/>
      <c r="Q2497" s="534"/>
    </row>
    <row r="2498" spans="3:17" s="849" customFormat="1" ht="15">
      <c r="C2498" s="712"/>
      <c r="D2498" s="713"/>
      <c r="E2498" s="532"/>
      <c r="F2498" s="532"/>
      <c r="G2498" s="533"/>
      <c r="H2498" s="534"/>
      <c r="I2498" s="534"/>
      <c r="J2498" s="535"/>
      <c r="K2498" s="534"/>
      <c r="L2498" s="534"/>
      <c r="M2498" s="534"/>
      <c r="N2498" s="534"/>
      <c r="O2498" s="534"/>
      <c r="P2498" s="535"/>
      <c r="Q2498" s="534"/>
    </row>
    <row r="2499" spans="3:17" s="849" customFormat="1" ht="15">
      <c r="C2499" s="712"/>
      <c r="D2499" s="713"/>
      <c r="E2499" s="532"/>
      <c r="F2499" s="532"/>
      <c r="G2499" s="533"/>
      <c r="H2499" s="534"/>
      <c r="I2499" s="534"/>
      <c r="J2499" s="535"/>
      <c r="K2499" s="534"/>
      <c r="L2499" s="534"/>
      <c r="M2499" s="534"/>
      <c r="N2499" s="534"/>
      <c r="O2499" s="534"/>
      <c r="P2499" s="535"/>
      <c r="Q2499" s="534"/>
    </row>
    <row r="2500" spans="3:17" s="849" customFormat="1" ht="15">
      <c r="C2500" s="712"/>
      <c r="D2500" s="713"/>
      <c r="E2500" s="532"/>
      <c r="F2500" s="532"/>
      <c r="G2500" s="533"/>
      <c r="H2500" s="534"/>
      <c r="I2500" s="534"/>
      <c r="J2500" s="535"/>
      <c r="K2500" s="534"/>
      <c r="L2500" s="534"/>
      <c r="M2500" s="534"/>
      <c r="N2500" s="534"/>
      <c r="O2500" s="534"/>
      <c r="P2500" s="535"/>
      <c r="Q2500" s="534"/>
    </row>
    <row r="2501" spans="3:17" s="849" customFormat="1" ht="15">
      <c r="C2501" s="712"/>
      <c r="D2501" s="713"/>
      <c r="E2501" s="532"/>
      <c r="F2501" s="532"/>
      <c r="G2501" s="533"/>
      <c r="H2501" s="534"/>
      <c r="I2501" s="534"/>
      <c r="J2501" s="535"/>
      <c r="K2501" s="534"/>
      <c r="L2501" s="534"/>
      <c r="M2501" s="534"/>
      <c r="N2501" s="534"/>
      <c r="O2501" s="534"/>
      <c r="P2501" s="535"/>
      <c r="Q2501" s="534"/>
    </row>
    <row r="2502" spans="3:17" s="849" customFormat="1" ht="15">
      <c r="C2502" s="712"/>
      <c r="D2502" s="713"/>
      <c r="E2502" s="532"/>
      <c r="F2502" s="532"/>
      <c r="G2502" s="533"/>
      <c r="H2502" s="534"/>
      <c r="I2502" s="534"/>
      <c r="J2502" s="535"/>
      <c r="K2502" s="534"/>
      <c r="L2502" s="534"/>
      <c r="M2502" s="534"/>
      <c r="N2502" s="534"/>
      <c r="O2502" s="534"/>
      <c r="P2502" s="535"/>
      <c r="Q2502" s="534"/>
    </row>
    <row r="2503" spans="3:17" s="849" customFormat="1" ht="15">
      <c r="C2503" s="712"/>
      <c r="D2503" s="713"/>
      <c r="E2503" s="532"/>
      <c r="F2503" s="532"/>
      <c r="G2503" s="533"/>
      <c r="H2503" s="534"/>
      <c r="I2503" s="534"/>
      <c r="J2503" s="535"/>
      <c r="K2503" s="534"/>
      <c r="L2503" s="534"/>
      <c r="M2503" s="534"/>
      <c r="N2503" s="534"/>
      <c r="O2503" s="534"/>
      <c r="P2503" s="535"/>
      <c r="Q2503" s="534"/>
    </row>
    <row r="2504" spans="3:17" s="849" customFormat="1" ht="15">
      <c r="C2504" s="712"/>
      <c r="D2504" s="713"/>
      <c r="E2504" s="532"/>
      <c r="F2504" s="532"/>
      <c r="G2504" s="533"/>
      <c r="H2504" s="534"/>
      <c r="I2504" s="534"/>
      <c r="J2504" s="535"/>
      <c r="K2504" s="534"/>
      <c r="L2504" s="534"/>
      <c r="M2504" s="534"/>
      <c r="N2504" s="534"/>
      <c r="O2504" s="534"/>
      <c r="P2504" s="535"/>
      <c r="Q2504" s="534"/>
    </row>
    <row r="2505" spans="3:17" s="849" customFormat="1" ht="15">
      <c r="C2505" s="712"/>
      <c r="D2505" s="713"/>
      <c r="E2505" s="532"/>
      <c r="F2505" s="532"/>
      <c r="G2505" s="533"/>
      <c r="H2505" s="534"/>
      <c r="I2505" s="534"/>
      <c r="J2505" s="535"/>
      <c r="K2505" s="534"/>
      <c r="L2505" s="534"/>
      <c r="M2505" s="534"/>
      <c r="N2505" s="534"/>
      <c r="O2505" s="534"/>
      <c r="P2505" s="535"/>
      <c r="Q2505" s="534"/>
    </row>
    <row r="2506" spans="3:17" s="849" customFormat="1" ht="15">
      <c r="C2506" s="712"/>
      <c r="D2506" s="713"/>
      <c r="E2506" s="532"/>
      <c r="F2506" s="532"/>
      <c r="G2506" s="533"/>
      <c r="H2506" s="534"/>
      <c r="I2506" s="534"/>
      <c r="J2506" s="535"/>
      <c r="K2506" s="534"/>
      <c r="L2506" s="534"/>
      <c r="M2506" s="534"/>
      <c r="N2506" s="534"/>
      <c r="O2506" s="534"/>
      <c r="P2506" s="535"/>
      <c r="Q2506" s="534"/>
    </row>
    <row r="2507" spans="3:17" s="849" customFormat="1" ht="15">
      <c r="C2507" s="712"/>
      <c r="D2507" s="713"/>
      <c r="E2507" s="532"/>
      <c r="F2507" s="532"/>
      <c r="G2507" s="533"/>
      <c r="H2507" s="534"/>
      <c r="I2507" s="534"/>
      <c r="J2507" s="535"/>
      <c r="K2507" s="534"/>
      <c r="L2507" s="534"/>
      <c r="M2507" s="534"/>
      <c r="N2507" s="534"/>
      <c r="O2507" s="534"/>
      <c r="P2507" s="535"/>
      <c r="Q2507" s="534"/>
    </row>
    <row r="2508" spans="3:17" s="849" customFormat="1" ht="15">
      <c r="C2508" s="712"/>
      <c r="D2508" s="713"/>
      <c r="E2508" s="532"/>
      <c r="F2508" s="532"/>
      <c r="G2508" s="533"/>
      <c r="H2508" s="534"/>
      <c r="I2508" s="534"/>
      <c r="J2508" s="535"/>
      <c r="K2508" s="534"/>
      <c r="L2508" s="534"/>
      <c r="M2508" s="534"/>
      <c r="N2508" s="534"/>
      <c r="O2508" s="534"/>
      <c r="P2508" s="535"/>
      <c r="Q2508" s="534"/>
    </row>
    <row r="2509" spans="3:17" s="849" customFormat="1" ht="15">
      <c r="C2509" s="712"/>
      <c r="D2509" s="713"/>
      <c r="E2509" s="532"/>
      <c r="F2509" s="532"/>
      <c r="G2509" s="533"/>
      <c r="H2509" s="534"/>
      <c r="I2509" s="534"/>
      <c r="J2509" s="535"/>
      <c r="K2509" s="534"/>
      <c r="L2509" s="534"/>
      <c r="M2509" s="534"/>
      <c r="N2509" s="534"/>
      <c r="O2509" s="534"/>
      <c r="P2509" s="535"/>
      <c r="Q2509" s="534"/>
    </row>
    <row r="2510" spans="3:17" s="849" customFormat="1" ht="15">
      <c r="C2510" s="712"/>
      <c r="D2510" s="713"/>
      <c r="E2510" s="532"/>
      <c r="F2510" s="532"/>
      <c r="G2510" s="533"/>
      <c r="H2510" s="534"/>
      <c r="I2510" s="534"/>
      <c r="J2510" s="535"/>
      <c r="K2510" s="534"/>
      <c r="L2510" s="534"/>
      <c r="M2510" s="534"/>
      <c r="N2510" s="534"/>
      <c r="O2510" s="534"/>
      <c r="P2510" s="535"/>
      <c r="Q2510" s="534"/>
    </row>
    <row r="2511" spans="3:17" s="849" customFormat="1" ht="15">
      <c r="C2511" s="712"/>
      <c r="D2511" s="713"/>
      <c r="E2511" s="532"/>
      <c r="F2511" s="532"/>
      <c r="G2511" s="533"/>
      <c r="H2511" s="534"/>
      <c r="I2511" s="534"/>
      <c r="J2511" s="535"/>
      <c r="K2511" s="534"/>
      <c r="L2511" s="534"/>
      <c r="M2511" s="534"/>
      <c r="N2511" s="534"/>
      <c r="O2511" s="534"/>
      <c r="P2511" s="535"/>
      <c r="Q2511" s="534"/>
    </row>
    <row r="2512" spans="3:17" s="849" customFormat="1" ht="15">
      <c r="C2512" s="712"/>
      <c r="D2512" s="713"/>
      <c r="E2512" s="532"/>
      <c r="F2512" s="532"/>
      <c r="G2512" s="533"/>
      <c r="H2512" s="534"/>
      <c r="I2512" s="534"/>
      <c r="J2512" s="535"/>
      <c r="K2512" s="534"/>
      <c r="L2512" s="534"/>
      <c r="M2512" s="534"/>
      <c r="N2512" s="534"/>
      <c r="O2512" s="534"/>
      <c r="P2512" s="535"/>
      <c r="Q2512" s="534"/>
    </row>
    <row r="2513" spans="3:17" s="849" customFormat="1" ht="15">
      <c r="C2513" s="712"/>
      <c r="D2513" s="713"/>
      <c r="E2513" s="532"/>
      <c r="F2513" s="532"/>
      <c r="G2513" s="533"/>
      <c r="H2513" s="534"/>
      <c r="I2513" s="534"/>
      <c r="J2513" s="535"/>
      <c r="K2513" s="534"/>
      <c r="L2513" s="534"/>
      <c r="M2513" s="534"/>
      <c r="N2513" s="534"/>
      <c r="O2513" s="534"/>
      <c r="P2513" s="535"/>
      <c r="Q2513" s="534"/>
    </row>
    <row r="2514" spans="3:17" s="849" customFormat="1" ht="15">
      <c r="C2514" s="712"/>
      <c r="D2514" s="713"/>
      <c r="E2514" s="532"/>
      <c r="F2514" s="532"/>
      <c r="G2514" s="533"/>
      <c r="H2514" s="534"/>
      <c r="I2514" s="534"/>
      <c r="J2514" s="535"/>
      <c r="K2514" s="534"/>
      <c r="L2514" s="534"/>
      <c r="M2514" s="534"/>
      <c r="N2514" s="534"/>
      <c r="O2514" s="534"/>
      <c r="P2514" s="535"/>
      <c r="Q2514" s="534"/>
    </row>
    <row r="2515" spans="3:17" s="849" customFormat="1" ht="15">
      <c r="C2515" s="712"/>
      <c r="D2515" s="713"/>
      <c r="E2515" s="532"/>
      <c r="F2515" s="532"/>
      <c r="G2515" s="533"/>
      <c r="H2515" s="534"/>
      <c r="I2515" s="534"/>
      <c r="J2515" s="535"/>
      <c r="K2515" s="534"/>
      <c r="L2515" s="534"/>
      <c r="M2515" s="534"/>
      <c r="N2515" s="534"/>
      <c r="O2515" s="534"/>
      <c r="P2515" s="535"/>
      <c r="Q2515" s="534"/>
    </row>
    <row r="2516" spans="3:17" s="849" customFormat="1" ht="15">
      <c r="C2516" s="712"/>
      <c r="D2516" s="713"/>
      <c r="E2516" s="532"/>
      <c r="F2516" s="532"/>
      <c r="G2516" s="533"/>
      <c r="H2516" s="534"/>
      <c r="I2516" s="534"/>
      <c r="J2516" s="535"/>
      <c r="K2516" s="534"/>
      <c r="L2516" s="534"/>
      <c r="M2516" s="534"/>
      <c r="N2516" s="534"/>
      <c r="O2516" s="534"/>
      <c r="P2516" s="535"/>
      <c r="Q2516" s="534"/>
    </row>
    <row r="2517" spans="3:17" s="849" customFormat="1" ht="15">
      <c r="C2517" s="712"/>
      <c r="D2517" s="713"/>
      <c r="E2517" s="532"/>
      <c r="F2517" s="532"/>
      <c r="G2517" s="533"/>
      <c r="H2517" s="534"/>
      <c r="I2517" s="534"/>
      <c r="J2517" s="535"/>
      <c r="K2517" s="534"/>
      <c r="L2517" s="534"/>
      <c r="M2517" s="534"/>
      <c r="N2517" s="534"/>
      <c r="O2517" s="534"/>
      <c r="P2517" s="535"/>
      <c r="Q2517" s="534"/>
    </row>
    <row r="2518" spans="3:17" s="849" customFormat="1" ht="15">
      <c r="C2518" s="712"/>
      <c r="D2518" s="713"/>
      <c r="E2518" s="532"/>
      <c r="F2518" s="532"/>
      <c r="G2518" s="533"/>
      <c r="H2518" s="534"/>
      <c r="I2518" s="534"/>
      <c r="J2518" s="535"/>
      <c r="K2518" s="534"/>
      <c r="L2518" s="534"/>
      <c r="M2518" s="534"/>
      <c r="N2518" s="534"/>
      <c r="O2518" s="534"/>
      <c r="P2518" s="535"/>
      <c r="Q2518" s="534"/>
    </row>
    <row r="2519" spans="3:17" s="849" customFormat="1" ht="15">
      <c r="C2519" s="712"/>
      <c r="D2519" s="713"/>
      <c r="E2519" s="532"/>
      <c r="F2519" s="532"/>
      <c r="G2519" s="533"/>
      <c r="H2519" s="534"/>
      <c r="I2519" s="534"/>
      <c r="J2519" s="535"/>
      <c r="K2519" s="534"/>
      <c r="L2519" s="534"/>
      <c r="M2519" s="534"/>
      <c r="N2519" s="534"/>
      <c r="O2519" s="534"/>
      <c r="P2519" s="535"/>
      <c r="Q2519" s="534"/>
    </row>
    <row r="2520" spans="3:17" s="849" customFormat="1" ht="15">
      <c r="C2520" s="712"/>
      <c r="D2520" s="713"/>
      <c r="E2520" s="532"/>
      <c r="F2520" s="532"/>
      <c r="G2520" s="533"/>
      <c r="H2520" s="534"/>
      <c r="I2520" s="534"/>
      <c r="J2520" s="535"/>
      <c r="K2520" s="534"/>
      <c r="L2520" s="534"/>
      <c r="M2520" s="534"/>
      <c r="N2520" s="534"/>
      <c r="O2520" s="534"/>
      <c r="P2520" s="535"/>
      <c r="Q2520" s="534"/>
    </row>
    <row r="2521" spans="3:17" s="849" customFormat="1" ht="15">
      <c r="C2521" s="712"/>
      <c r="D2521" s="713"/>
      <c r="E2521" s="532"/>
      <c r="F2521" s="532"/>
      <c r="G2521" s="533"/>
      <c r="H2521" s="534"/>
      <c r="I2521" s="534"/>
      <c r="J2521" s="535"/>
      <c r="K2521" s="534"/>
      <c r="L2521" s="534"/>
      <c r="M2521" s="534"/>
      <c r="N2521" s="534"/>
      <c r="O2521" s="534"/>
      <c r="P2521" s="535"/>
      <c r="Q2521" s="534"/>
    </row>
    <row r="2522" spans="3:17" s="849" customFormat="1" ht="15">
      <c r="C2522" s="712"/>
      <c r="D2522" s="713"/>
      <c r="E2522" s="532"/>
      <c r="F2522" s="532"/>
      <c r="G2522" s="533"/>
      <c r="H2522" s="534"/>
      <c r="I2522" s="534"/>
      <c r="J2522" s="535"/>
      <c r="K2522" s="534"/>
      <c r="L2522" s="534"/>
      <c r="M2522" s="534"/>
      <c r="N2522" s="534"/>
      <c r="O2522" s="534"/>
      <c r="P2522" s="535"/>
      <c r="Q2522" s="534"/>
    </row>
    <row r="2523" spans="3:17" s="849" customFormat="1" ht="15">
      <c r="C2523" s="712"/>
      <c r="D2523" s="713"/>
      <c r="E2523" s="532"/>
      <c r="F2523" s="532"/>
      <c r="G2523" s="533"/>
      <c r="H2523" s="534"/>
      <c r="I2523" s="534"/>
      <c r="J2523" s="535"/>
      <c r="K2523" s="534"/>
      <c r="L2523" s="534"/>
      <c r="M2523" s="534"/>
      <c r="N2523" s="534"/>
      <c r="O2523" s="534"/>
      <c r="P2523" s="535"/>
      <c r="Q2523" s="534"/>
    </row>
    <row r="2524" spans="3:17" s="849" customFormat="1" ht="15">
      <c r="C2524" s="712"/>
      <c r="D2524" s="713"/>
      <c r="E2524" s="532"/>
      <c r="F2524" s="532"/>
      <c r="G2524" s="533"/>
      <c r="H2524" s="534"/>
      <c r="I2524" s="534"/>
      <c r="J2524" s="535"/>
      <c r="K2524" s="534"/>
      <c r="L2524" s="534"/>
      <c r="M2524" s="534"/>
      <c r="N2524" s="534"/>
      <c r="O2524" s="534"/>
      <c r="P2524" s="535"/>
      <c r="Q2524" s="534"/>
    </row>
    <row r="2525" spans="3:17" s="849" customFormat="1" ht="15">
      <c r="C2525" s="712"/>
      <c r="D2525" s="713"/>
      <c r="E2525" s="532"/>
      <c r="F2525" s="532"/>
      <c r="G2525" s="533"/>
      <c r="H2525" s="534"/>
      <c r="I2525" s="534"/>
      <c r="J2525" s="535"/>
      <c r="K2525" s="534"/>
      <c r="L2525" s="534"/>
      <c r="M2525" s="534"/>
      <c r="N2525" s="534"/>
      <c r="O2525" s="534"/>
      <c r="P2525" s="535"/>
      <c r="Q2525" s="534"/>
    </row>
    <row r="2526" spans="3:17" s="849" customFormat="1" ht="15">
      <c r="C2526" s="712"/>
      <c r="D2526" s="713"/>
      <c r="E2526" s="532"/>
      <c r="F2526" s="532"/>
      <c r="G2526" s="533"/>
      <c r="H2526" s="534"/>
      <c r="I2526" s="534"/>
      <c r="J2526" s="535"/>
      <c r="K2526" s="534"/>
      <c r="L2526" s="534"/>
      <c r="M2526" s="534"/>
      <c r="N2526" s="534"/>
      <c r="O2526" s="534"/>
      <c r="P2526" s="535"/>
      <c r="Q2526" s="534"/>
    </row>
    <row r="2527" spans="3:17" s="849" customFormat="1" ht="15">
      <c r="C2527" s="712"/>
      <c r="D2527" s="713"/>
      <c r="E2527" s="532"/>
      <c r="F2527" s="532"/>
      <c r="G2527" s="533"/>
      <c r="H2527" s="534"/>
      <c r="I2527" s="534"/>
      <c r="J2527" s="535"/>
      <c r="K2527" s="534"/>
      <c r="L2527" s="534"/>
      <c r="M2527" s="534"/>
      <c r="N2527" s="534"/>
      <c r="O2527" s="534"/>
      <c r="P2527" s="535"/>
      <c r="Q2527" s="534"/>
    </row>
    <row r="2528" spans="3:17" s="849" customFormat="1" ht="15">
      <c r="C2528" s="712"/>
      <c r="D2528" s="713"/>
      <c r="E2528" s="532"/>
      <c r="F2528" s="532"/>
      <c r="G2528" s="533"/>
      <c r="H2528" s="534"/>
      <c r="I2528" s="534"/>
      <c r="J2528" s="535"/>
      <c r="K2528" s="534"/>
      <c r="L2528" s="534"/>
      <c r="M2528" s="534"/>
      <c r="N2528" s="534"/>
      <c r="O2528" s="534"/>
      <c r="P2528" s="535"/>
      <c r="Q2528" s="534"/>
    </row>
    <row r="2529" spans="3:17" s="849" customFormat="1" ht="15">
      <c r="C2529" s="712"/>
      <c r="D2529" s="713"/>
      <c r="E2529" s="532"/>
      <c r="F2529" s="532"/>
      <c r="G2529" s="533"/>
      <c r="H2529" s="534"/>
      <c r="I2529" s="534"/>
      <c r="J2529" s="535"/>
      <c r="K2529" s="534"/>
      <c r="L2529" s="534"/>
      <c r="M2529" s="534"/>
      <c r="N2529" s="534"/>
      <c r="O2529" s="534"/>
      <c r="P2529" s="535"/>
      <c r="Q2529" s="534"/>
    </row>
    <row r="2530" spans="3:17" s="849" customFormat="1" ht="15">
      <c r="C2530" s="712"/>
      <c r="D2530" s="713"/>
      <c r="E2530" s="532"/>
      <c r="F2530" s="532"/>
      <c r="G2530" s="533"/>
      <c r="H2530" s="534"/>
      <c r="I2530" s="534"/>
      <c r="J2530" s="535"/>
      <c r="K2530" s="534"/>
      <c r="L2530" s="534"/>
      <c r="M2530" s="534"/>
      <c r="N2530" s="534"/>
      <c r="O2530" s="534"/>
      <c r="P2530" s="535"/>
      <c r="Q2530" s="534"/>
    </row>
    <row r="2531" spans="3:17" s="849" customFormat="1" ht="15">
      <c r="C2531" s="712"/>
      <c r="D2531" s="713"/>
      <c r="E2531" s="532"/>
      <c r="F2531" s="532"/>
      <c r="G2531" s="533"/>
      <c r="H2531" s="534"/>
      <c r="I2531" s="534"/>
      <c r="J2531" s="535"/>
      <c r="K2531" s="534"/>
      <c r="L2531" s="534"/>
      <c r="M2531" s="534"/>
      <c r="N2531" s="534"/>
      <c r="O2531" s="534"/>
      <c r="P2531" s="535"/>
      <c r="Q2531" s="534"/>
    </row>
    <row r="2532" spans="3:17" s="849" customFormat="1" ht="15">
      <c r="C2532" s="712"/>
      <c r="D2532" s="713"/>
      <c r="E2532" s="532"/>
      <c r="F2532" s="532"/>
      <c r="G2532" s="533"/>
      <c r="H2532" s="534"/>
      <c r="I2532" s="534"/>
      <c r="J2532" s="535"/>
      <c r="K2532" s="534"/>
      <c r="L2532" s="534"/>
      <c r="M2532" s="534"/>
      <c r="N2532" s="534"/>
      <c r="O2532" s="534"/>
      <c r="P2532" s="535"/>
      <c r="Q2532" s="534"/>
    </row>
    <row r="2533" spans="3:17" s="849" customFormat="1" ht="15">
      <c r="C2533" s="712"/>
      <c r="D2533" s="713"/>
      <c r="E2533" s="532"/>
      <c r="F2533" s="532"/>
      <c r="G2533" s="533"/>
      <c r="H2533" s="534"/>
      <c r="I2533" s="534"/>
      <c r="J2533" s="535"/>
      <c r="K2533" s="534"/>
      <c r="L2533" s="534"/>
      <c r="M2533" s="534"/>
      <c r="N2533" s="534"/>
      <c r="O2533" s="534"/>
      <c r="P2533" s="535"/>
      <c r="Q2533" s="534"/>
    </row>
    <row r="2534" spans="3:17" s="849" customFormat="1" ht="15">
      <c r="C2534" s="712"/>
      <c r="D2534" s="713"/>
      <c r="E2534" s="532"/>
      <c r="F2534" s="532"/>
      <c r="G2534" s="533"/>
      <c r="H2534" s="534"/>
      <c r="I2534" s="534"/>
      <c r="J2534" s="535"/>
      <c r="K2534" s="534"/>
      <c r="L2534" s="534"/>
      <c r="M2534" s="534"/>
      <c r="N2534" s="534"/>
      <c r="O2534" s="534"/>
      <c r="P2534" s="535"/>
      <c r="Q2534" s="534"/>
    </row>
    <row r="2535" spans="3:17" s="849" customFormat="1" ht="15">
      <c r="C2535" s="712"/>
      <c r="D2535" s="713"/>
      <c r="E2535" s="532"/>
      <c r="F2535" s="532"/>
      <c r="G2535" s="533"/>
      <c r="H2535" s="534"/>
      <c r="I2535" s="534"/>
      <c r="J2535" s="535"/>
      <c r="K2535" s="534"/>
      <c r="L2535" s="534"/>
      <c r="M2535" s="534"/>
      <c r="N2535" s="534"/>
      <c r="O2535" s="534"/>
      <c r="P2535" s="535"/>
      <c r="Q2535" s="534"/>
    </row>
    <row r="2536" spans="3:17" s="849" customFormat="1" ht="15">
      <c r="C2536" s="712"/>
      <c r="D2536" s="713"/>
      <c r="E2536" s="532"/>
      <c r="F2536" s="532"/>
      <c r="G2536" s="533"/>
      <c r="H2536" s="534"/>
      <c r="I2536" s="534"/>
      <c r="J2536" s="535"/>
      <c r="K2536" s="534"/>
      <c r="L2536" s="534"/>
      <c r="M2536" s="534"/>
      <c r="N2536" s="534"/>
      <c r="O2536" s="534"/>
      <c r="P2536" s="535"/>
      <c r="Q2536" s="534"/>
    </row>
    <row r="2537" spans="3:17" s="849" customFormat="1" ht="15">
      <c r="C2537" s="712"/>
      <c r="D2537" s="713"/>
      <c r="E2537" s="532"/>
      <c r="F2537" s="532"/>
      <c r="G2537" s="533"/>
      <c r="H2537" s="534"/>
      <c r="I2537" s="534"/>
      <c r="J2537" s="535"/>
      <c r="K2537" s="534"/>
      <c r="L2537" s="534"/>
      <c r="M2537" s="534"/>
      <c r="N2537" s="534"/>
      <c r="O2537" s="534"/>
      <c r="P2537" s="535"/>
      <c r="Q2537" s="534"/>
    </row>
    <row r="2538" spans="3:17" s="849" customFormat="1" ht="15">
      <c r="C2538" s="712"/>
      <c r="D2538" s="713"/>
      <c r="E2538" s="532"/>
      <c r="F2538" s="532"/>
      <c r="G2538" s="533"/>
      <c r="H2538" s="534"/>
      <c r="I2538" s="534"/>
      <c r="J2538" s="535"/>
      <c r="K2538" s="534"/>
      <c r="L2538" s="534"/>
      <c r="M2538" s="534"/>
      <c r="N2538" s="534"/>
      <c r="O2538" s="534"/>
      <c r="P2538" s="535"/>
      <c r="Q2538" s="534"/>
    </row>
    <row r="2539" spans="3:17" s="849" customFormat="1" ht="15">
      <c r="C2539" s="712"/>
      <c r="D2539" s="713"/>
      <c r="E2539" s="532"/>
      <c r="F2539" s="532"/>
      <c r="G2539" s="533"/>
      <c r="H2539" s="534"/>
      <c r="I2539" s="534"/>
      <c r="J2539" s="535"/>
      <c r="K2539" s="534"/>
      <c r="L2539" s="534"/>
      <c r="M2539" s="534"/>
      <c r="N2539" s="534"/>
      <c r="O2539" s="534"/>
      <c r="P2539" s="535"/>
      <c r="Q2539" s="534"/>
    </row>
    <row r="2540" spans="3:17" s="849" customFormat="1" ht="15">
      <c r="C2540" s="712"/>
      <c r="D2540" s="713"/>
      <c r="E2540" s="532"/>
      <c r="F2540" s="532"/>
      <c r="G2540" s="533"/>
      <c r="H2540" s="534"/>
      <c r="I2540" s="534"/>
      <c r="J2540" s="535"/>
      <c r="K2540" s="534"/>
      <c r="L2540" s="534"/>
      <c r="M2540" s="534"/>
      <c r="N2540" s="534"/>
      <c r="O2540" s="534"/>
      <c r="P2540" s="535"/>
      <c r="Q2540" s="534"/>
    </row>
    <row r="2541" spans="3:17" s="849" customFormat="1" ht="15">
      <c r="C2541" s="712"/>
      <c r="D2541" s="713"/>
      <c r="E2541" s="532"/>
      <c r="F2541" s="532"/>
      <c r="G2541" s="533"/>
      <c r="H2541" s="534"/>
      <c r="I2541" s="534"/>
      <c r="J2541" s="535"/>
      <c r="K2541" s="534"/>
      <c r="L2541" s="534"/>
      <c r="M2541" s="534"/>
      <c r="N2541" s="534"/>
      <c r="O2541" s="534"/>
      <c r="P2541" s="535"/>
      <c r="Q2541" s="534"/>
    </row>
    <row r="2542" spans="3:17" s="849" customFormat="1" ht="15">
      <c r="C2542" s="712"/>
      <c r="D2542" s="713"/>
      <c r="E2542" s="532"/>
      <c r="F2542" s="532"/>
      <c r="G2542" s="533"/>
      <c r="H2542" s="534"/>
      <c r="I2542" s="534"/>
      <c r="J2542" s="535"/>
      <c r="K2542" s="534"/>
      <c r="L2542" s="534"/>
      <c r="M2542" s="534"/>
      <c r="N2542" s="534"/>
      <c r="O2542" s="534"/>
      <c r="P2542" s="535"/>
      <c r="Q2542" s="534"/>
    </row>
    <row r="2543" spans="3:17" s="849" customFormat="1" ht="15">
      <c r="C2543" s="712"/>
      <c r="D2543" s="713"/>
      <c r="E2543" s="532"/>
      <c r="F2543" s="532"/>
      <c r="G2543" s="533"/>
      <c r="H2543" s="534"/>
      <c r="I2543" s="534"/>
      <c r="J2543" s="535"/>
      <c r="K2543" s="534"/>
      <c r="L2543" s="534"/>
      <c r="M2543" s="534"/>
      <c r="N2543" s="534"/>
      <c r="O2543" s="534"/>
      <c r="P2543" s="535"/>
      <c r="Q2543" s="534"/>
    </row>
    <row r="2544" spans="3:17" s="849" customFormat="1" ht="15">
      <c r="C2544" s="712"/>
      <c r="D2544" s="713"/>
      <c r="E2544" s="532"/>
      <c r="F2544" s="532"/>
      <c r="G2544" s="533"/>
      <c r="H2544" s="534"/>
      <c r="I2544" s="534"/>
      <c r="J2544" s="535"/>
      <c r="K2544" s="534"/>
      <c r="L2544" s="534"/>
      <c r="M2544" s="534"/>
      <c r="N2544" s="534"/>
      <c r="O2544" s="534"/>
      <c r="P2544" s="535"/>
      <c r="Q2544" s="534"/>
    </row>
    <row r="2545" spans="3:17" s="849" customFormat="1" ht="15">
      <c r="C2545" s="712"/>
      <c r="D2545" s="713"/>
      <c r="E2545" s="532"/>
      <c r="F2545" s="532"/>
      <c r="G2545" s="533"/>
      <c r="H2545" s="534"/>
      <c r="I2545" s="534"/>
      <c r="J2545" s="535"/>
      <c r="K2545" s="534"/>
      <c r="L2545" s="534"/>
      <c r="M2545" s="534"/>
      <c r="N2545" s="534"/>
      <c r="O2545" s="534"/>
      <c r="P2545" s="535"/>
      <c r="Q2545" s="534"/>
    </row>
    <row r="2546" spans="3:17" s="849" customFormat="1" ht="15">
      <c r="C2546" s="712"/>
      <c r="D2546" s="713"/>
      <c r="E2546" s="532"/>
      <c r="F2546" s="532"/>
      <c r="G2546" s="533"/>
      <c r="H2546" s="534"/>
      <c r="I2546" s="534"/>
      <c r="J2546" s="535"/>
      <c r="K2546" s="534"/>
      <c r="L2546" s="534"/>
      <c r="M2546" s="534"/>
      <c r="N2546" s="534"/>
      <c r="O2546" s="534"/>
      <c r="P2546" s="535"/>
      <c r="Q2546" s="534"/>
    </row>
    <row r="2547" spans="3:17" s="849" customFormat="1" ht="15">
      <c r="C2547" s="712"/>
      <c r="D2547" s="713"/>
      <c r="E2547" s="532"/>
      <c r="F2547" s="532"/>
      <c r="G2547" s="533"/>
      <c r="H2547" s="534"/>
      <c r="I2547" s="534"/>
      <c r="J2547" s="535"/>
      <c r="K2547" s="534"/>
      <c r="L2547" s="534"/>
      <c r="M2547" s="534"/>
      <c r="N2547" s="534"/>
      <c r="O2547" s="534"/>
      <c r="P2547" s="535"/>
      <c r="Q2547" s="534"/>
    </row>
    <row r="2548" spans="3:17" s="849" customFormat="1" ht="15">
      <c r="C2548" s="712"/>
      <c r="D2548" s="713"/>
      <c r="E2548" s="532"/>
      <c r="F2548" s="532"/>
      <c r="G2548" s="533"/>
      <c r="H2548" s="534"/>
      <c r="I2548" s="534"/>
      <c r="J2548" s="535"/>
      <c r="K2548" s="534"/>
      <c r="L2548" s="534"/>
      <c r="M2548" s="534"/>
      <c r="N2548" s="534"/>
      <c r="O2548" s="534"/>
      <c r="P2548" s="535"/>
      <c r="Q2548" s="534"/>
    </row>
    <row r="2549" spans="3:17" s="849" customFormat="1" ht="15">
      <c r="C2549" s="712"/>
      <c r="D2549" s="713"/>
      <c r="E2549" s="532"/>
      <c r="F2549" s="532"/>
      <c r="G2549" s="533"/>
      <c r="H2549" s="534"/>
      <c r="I2549" s="534"/>
      <c r="J2549" s="535"/>
      <c r="K2549" s="534"/>
      <c r="L2549" s="534"/>
      <c r="M2549" s="534"/>
      <c r="N2549" s="534"/>
      <c r="O2549" s="534"/>
      <c r="P2549" s="535"/>
      <c r="Q2549" s="534"/>
    </row>
    <row r="2550" spans="3:17" s="849" customFormat="1" ht="15">
      <c r="C2550" s="712"/>
      <c r="D2550" s="713"/>
      <c r="E2550" s="532"/>
      <c r="F2550" s="532"/>
      <c r="G2550" s="533"/>
      <c r="H2550" s="534"/>
      <c r="I2550" s="534"/>
      <c r="J2550" s="535"/>
      <c r="K2550" s="534"/>
      <c r="L2550" s="534"/>
      <c r="M2550" s="534"/>
      <c r="N2550" s="534"/>
      <c r="O2550" s="534"/>
      <c r="P2550" s="535"/>
      <c r="Q2550" s="534"/>
    </row>
    <row r="2551" spans="3:17" s="849" customFormat="1" ht="15">
      <c r="C2551" s="712"/>
      <c r="D2551" s="713"/>
      <c r="E2551" s="532"/>
      <c r="F2551" s="532"/>
      <c r="G2551" s="533"/>
      <c r="H2551" s="534"/>
      <c r="I2551" s="534"/>
      <c r="J2551" s="535"/>
      <c r="K2551" s="534"/>
      <c r="L2551" s="534"/>
      <c r="M2551" s="534"/>
      <c r="N2551" s="534"/>
      <c r="O2551" s="534"/>
      <c r="P2551" s="535"/>
      <c r="Q2551" s="534"/>
    </row>
    <row r="2552" spans="3:17" s="849" customFormat="1" ht="15">
      <c r="C2552" s="712"/>
      <c r="D2552" s="713"/>
      <c r="E2552" s="532"/>
      <c r="F2552" s="532"/>
      <c r="G2552" s="533"/>
      <c r="H2552" s="534"/>
      <c r="I2552" s="534"/>
      <c r="J2552" s="535"/>
      <c r="K2552" s="534"/>
      <c r="L2552" s="534"/>
      <c r="M2552" s="534"/>
      <c r="N2552" s="534"/>
      <c r="O2552" s="534"/>
      <c r="P2552" s="535"/>
      <c r="Q2552" s="534"/>
    </row>
    <row r="2553" spans="3:17" s="849" customFormat="1" ht="15">
      <c r="C2553" s="712"/>
      <c r="D2553" s="713"/>
      <c r="E2553" s="532"/>
      <c r="F2553" s="532"/>
      <c r="G2553" s="533"/>
      <c r="H2553" s="534"/>
      <c r="I2553" s="534"/>
      <c r="J2553" s="535"/>
      <c r="K2553" s="534"/>
      <c r="L2553" s="534"/>
      <c r="M2553" s="534"/>
      <c r="N2553" s="534"/>
      <c r="O2553" s="534"/>
      <c r="P2553" s="535"/>
      <c r="Q2553" s="534"/>
    </row>
    <row r="2554" spans="3:17" s="849" customFormat="1" ht="15">
      <c r="C2554" s="712"/>
      <c r="D2554" s="713"/>
      <c r="E2554" s="532"/>
      <c r="F2554" s="532"/>
      <c r="G2554" s="533"/>
      <c r="H2554" s="534"/>
      <c r="I2554" s="534"/>
      <c r="J2554" s="535"/>
      <c r="K2554" s="534"/>
      <c r="L2554" s="534"/>
      <c r="M2554" s="534"/>
      <c r="N2554" s="534"/>
      <c r="O2554" s="534"/>
      <c r="P2554" s="535"/>
      <c r="Q2554" s="534"/>
    </row>
    <row r="2555" spans="3:17" s="849" customFormat="1" ht="15">
      <c r="C2555" s="712"/>
      <c r="D2555" s="713"/>
      <c r="E2555" s="532"/>
      <c r="F2555" s="532"/>
      <c r="G2555" s="533"/>
      <c r="H2555" s="534"/>
      <c r="I2555" s="534"/>
      <c r="J2555" s="535"/>
      <c r="K2555" s="534"/>
      <c r="L2555" s="534"/>
      <c r="M2555" s="534"/>
      <c r="N2555" s="534"/>
      <c r="O2555" s="534"/>
      <c r="P2555" s="535"/>
      <c r="Q2555" s="534"/>
    </row>
    <row r="2556" spans="3:17" s="849" customFormat="1" ht="15">
      <c r="C2556" s="712"/>
      <c r="D2556" s="713"/>
      <c r="E2556" s="532"/>
      <c r="F2556" s="532"/>
      <c r="G2556" s="533"/>
      <c r="H2556" s="534"/>
      <c r="I2556" s="534"/>
      <c r="J2556" s="535"/>
      <c r="K2556" s="534"/>
      <c r="L2556" s="534"/>
      <c r="M2556" s="534"/>
      <c r="N2556" s="534"/>
      <c r="O2556" s="534"/>
      <c r="P2556" s="535"/>
      <c r="Q2556" s="534"/>
    </row>
    <row r="2557" spans="3:17" s="849" customFormat="1" ht="15">
      <c r="C2557" s="712"/>
      <c r="D2557" s="713"/>
      <c r="E2557" s="532"/>
      <c r="F2557" s="532"/>
      <c r="G2557" s="533"/>
      <c r="H2557" s="534"/>
      <c r="I2557" s="534"/>
      <c r="J2557" s="535"/>
      <c r="K2557" s="534"/>
      <c r="L2557" s="534"/>
      <c r="M2557" s="534"/>
      <c r="N2557" s="534"/>
      <c r="O2557" s="534"/>
      <c r="P2557" s="535"/>
      <c r="Q2557" s="534"/>
    </row>
    <row r="2558" spans="3:17" s="849" customFormat="1" ht="15">
      <c r="C2558" s="712"/>
      <c r="D2558" s="713"/>
      <c r="E2558" s="532"/>
      <c r="F2558" s="532"/>
      <c r="G2558" s="533"/>
      <c r="H2558" s="534"/>
      <c r="I2558" s="534"/>
      <c r="J2558" s="535"/>
      <c r="K2558" s="534"/>
      <c r="L2558" s="534"/>
      <c r="M2558" s="534"/>
      <c r="N2558" s="534"/>
      <c r="O2558" s="534"/>
      <c r="P2558" s="535"/>
      <c r="Q2558" s="534"/>
    </row>
    <row r="2559" spans="3:17" s="849" customFormat="1" ht="15">
      <c r="C2559" s="712"/>
      <c r="D2559" s="713"/>
      <c r="E2559" s="532"/>
      <c r="F2559" s="532"/>
      <c r="G2559" s="533"/>
      <c r="H2559" s="534"/>
      <c r="I2559" s="534"/>
      <c r="J2559" s="535"/>
      <c r="K2559" s="534"/>
      <c r="L2559" s="534"/>
      <c r="M2559" s="534"/>
      <c r="N2559" s="534"/>
      <c r="O2559" s="534"/>
      <c r="P2559" s="535"/>
      <c r="Q2559" s="534"/>
    </row>
    <row r="2560" spans="3:17" s="849" customFormat="1" ht="15">
      <c r="C2560" s="712"/>
      <c r="D2560" s="713"/>
      <c r="E2560" s="532"/>
      <c r="F2560" s="532"/>
      <c r="G2560" s="533"/>
      <c r="H2560" s="534"/>
      <c r="I2560" s="534"/>
      <c r="J2560" s="535"/>
      <c r="K2560" s="534"/>
      <c r="L2560" s="534"/>
      <c r="M2560" s="534"/>
      <c r="N2560" s="534"/>
      <c r="O2560" s="534"/>
      <c r="P2560" s="535"/>
      <c r="Q2560" s="534"/>
    </row>
    <row r="2561" spans="3:17" s="849" customFormat="1" ht="15">
      <c r="C2561" s="712"/>
      <c r="D2561" s="713"/>
      <c r="E2561" s="532"/>
      <c r="F2561" s="532"/>
      <c r="G2561" s="533"/>
      <c r="H2561" s="534"/>
      <c r="I2561" s="534"/>
      <c r="J2561" s="535"/>
      <c r="K2561" s="534"/>
      <c r="L2561" s="534"/>
      <c r="M2561" s="534"/>
      <c r="N2561" s="534"/>
      <c r="O2561" s="534"/>
      <c r="P2561" s="535"/>
      <c r="Q2561" s="534"/>
    </row>
    <row r="2562" spans="3:17" s="849" customFormat="1" ht="15">
      <c r="C2562" s="712"/>
      <c r="D2562" s="713"/>
      <c r="E2562" s="532"/>
      <c r="F2562" s="532"/>
      <c r="G2562" s="533"/>
      <c r="H2562" s="534"/>
      <c r="I2562" s="534"/>
      <c r="J2562" s="535"/>
      <c r="K2562" s="534"/>
      <c r="L2562" s="534"/>
      <c r="M2562" s="534"/>
      <c r="N2562" s="534"/>
      <c r="O2562" s="534"/>
      <c r="P2562" s="535"/>
      <c r="Q2562" s="534"/>
    </row>
    <row r="2563" spans="3:17" s="849" customFormat="1" ht="15">
      <c r="C2563" s="712"/>
      <c r="D2563" s="713"/>
      <c r="E2563" s="532"/>
      <c r="F2563" s="532"/>
      <c r="G2563" s="533"/>
      <c r="H2563" s="534"/>
      <c r="I2563" s="534"/>
      <c r="J2563" s="535"/>
      <c r="K2563" s="534"/>
      <c r="L2563" s="534"/>
      <c r="M2563" s="534"/>
      <c r="N2563" s="534"/>
      <c r="O2563" s="534"/>
      <c r="P2563" s="535"/>
      <c r="Q2563" s="534"/>
    </row>
    <row r="2564" spans="3:17" s="849" customFormat="1" ht="15">
      <c r="C2564" s="712"/>
      <c r="D2564" s="713"/>
      <c r="E2564" s="532"/>
      <c r="F2564" s="532"/>
      <c r="G2564" s="533"/>
      <c r="H2564" s="534"/>
      <c r="I2564" s="534"/>
      <c r="J2564" s="535"/>
      <c r="K2564" s="534"/>
      <c r="L2564" s="534"/>
      <c r="M2564" s="534"/>
      <c r="N2564" s="534"/>
      <c r="O2564" s="534"/>
      <c r="P2564" s="535"/>
      <c r="Q2564" s="534"/>
    </row>
    <row r="2565" spans="3:17" s="849" customFormat="1" ht="15">
      <c r="C2565" s="712"/>
      <c r="D2565" s="713"/>
      <c r="E2565" s="532"/>
      <c r="F2565" s="532"/>
      <c r="G2565" s="533"/>
      <c r="H2565" s="534"/>
      <c r="I2565" s="534"/>
      <c r="J2565" s="535"/>
      <c r="K2565" s="534"/>
      <c r="L2565" s="534"/>
      <c r="M2565" s="534"/>
      <c r="N2565" s="534"/>
      <c r="O2565" s="534"/>
      <c r="P2565" s="535"/>
      <c r="Q2565" s="534"/>
    </row>
    <row r="2566" spans="3:17" s="849" customFormat="1" ht="15">
      <c r="C2566" s="712"/>
      <c r="D2566" s="713"/>
      <c r="E2566" s="532"/>
      <c r="F2566" s="532"/>
      <c r="G2566" s="533"/>
      <c r="H2566" s="534"/>
      <c r="I2566" s="534"/>
      <c r="J2566" s="535"/>
      <c r="K2566" s="534"/>
      <c r="L2566" s="534"/>
      <c r="M2566" s="534"/>
      <c r="N2566" s="534"/>
      <c r="O2566" s="534"/>
      <c r="P2566" s="535"/>
      <c r="Q2566" s="534"/>
    </row>
    <row r="2567" spans="3:17" s="849" customFormat="1" ht="15">
      <c r="C2567" s="712"/>
      <c r="D2567" s="713"/>
      <c r="E2567" s="532"/>
      <c r="F2567" s="532"/>
      <c r="G2567" s="533"/>
      <c r="H2567" s="534"/>
      <c r="I2567" s="534"/>
      <c r="J2567" s="535"/>
      <c r="K2567" s="534"/>
      <c r="L2567" s="534"/>
      <c r="M2567" s="534"/>
      <c r="N2567" s="534"/>
      <c r="O2567" s="534"/>
      <c r="P2567" s="535"/>
      <c r="Q2567" s="534"/>
    </row>
    <row r="2568" spans="3:17" s="849" customFormat="1" ht="15">
      <c r="C2568" s="712"/>
      <c r="D2568" s="713"/>
      <c r="E2568" s="532"/>
      <c r="F2568" s="532"/>
      <c r="G2568" s="533"/>
      <c r="H2568" s="534"/>
      <c r="I2568" s="534"/>
      <c r="J2568" s="535"/>
      <c r="K2568" s="534"/>
      <c r="L2568" s="534"/>
      <c r="M2568" s="534"/>
      <c r="N2568" s="534"/>
      <c r="O2568" s="534"/>
      <c r="P2568" s="535"/>
      <c r="Q2568" s="534"/>
    </row>
    <row r="2569" spans="3:17" s="849" customFormat="1" ht="15">
      <c r="C2569" s="712"/>
      <c r="D2569" s="713"/>
      <c r="E2569" s="532"/>
      <c r="F2569" s="532"/>
      <c r="G2569" s="533"/>
      <c r="H2569" s="534"/>
      <c r="I2569" s="534"/>
      <c r="J2569" s="535"/>
      <c r="K2569" s="534"/>
      <c r="L2569" s="534"/>
      <c r="M2569" s="534"/>
      <c r="N2569" s="534"/>
      <c r="O2569" s="534"/>
      <c r="P2569" s="535"/>
      <c r="Q2569" s="534"/>
    </row>
    <row r="2570" spans="3:17" s="849" customFormat="1" ht="15">
      <c r="C2570" s="712"/>
      <c r="D2570" s="713"/>
      <c r="E2570" s="532"/>
      <c r="F2570" s="532"/>
      <c r="G2570" s="533"/>
      <c r="H2570" s="534"/>
      <c r="I2570" s="534"/>
      <c r="J2570" s="535"/>
      <c r="K2570" s="534"/>
      <c r="L2570" s="534"/>
      <c r="M2570" s="534"/>
      <c r="N2570" s="534"/>
      <c r="O2570" s="534"/>
      <c r="P2570" s="535"/>
      <c r="Q2570" s="534"/>
    </row>
    <row r="2571" spans="3:17" s="849" customFormat="1" ht="15">
      <c r="C2571" s="712"/>
      <c r="D2571" s="713"/>
      <c r="E2571" s="532"/>
      <c r="F2571" s="532"/>
      <c r="G2571" s="533"/>
      <c r="H2571" s="534"/>
      <c r="I2571" s="534"/>
      <c r="J2571" s="535"/>
      <c r="K2571" s="534"/>
      <c r="L2571" s="534"/>
      <c r="M2571" s="534"/>
      <c r="N2571" s="534"/>
      <c r="O2571" s="534"/>
      <c r="P2571" s="535"/>
      <c r="Q2571" s="534"/>
    </row>
    <row r="2572" spans="3:17" s="849" customFormat="1" ht="15">
      <c r="C2572" s="712"/>
      <c r="D2572" s="713"/>
      <c r="E2572" s="532"/>
      <c r="F2572" s="532"/>
      <c r="G2572" s="533"/>
      <c r="H2572" s="534"/>
      <c r="I2572" s="534"/>
      <c r="J2572" s="535"/>
      <c r="K2572" s="534"/>
      <c r="L2572" s="534"/>
      <c r="M2572" s="534"/>
      <c r="N2572" s="534"/>
      <c r="O2572" s="534"/>
      <c r="P2572" s="535"/>
      <c r="Q2572" s="534"/>
    </row>
    <row r="2573" spans="3:17" s="849" customFormat="1" ht="15">
      <c r="C2573" s="712"/>
      <c r="D2573" s="713"/>
      <c r="E2573" s="532"/>
      <c r="F2573" s="532"/>
      <c r="G2573" s="533"/>
      <c r="H2573" s="534"/>
      <c r="I2573" s="534"/>
      <c r="J2573" s="535"/>
      <c r="K2573" s="534"/>
      <c r="L2573" s="534"/>
      <c r="M2573" s="534"/>
      <c r="N2573" s="534"/>
      <c r="O2573" s="534"/>
      <c r="P2573" s="535"/>
      <c r="Q2573" s="534"/>
    </row>
    <row r="2574" spans="3:17" s="849" customFormat="1" ht="15">
      <c r="C2574" s="712"/>
      <c r="D2574" s="713"/>
      <c r="E2574" s="532"/>
      <c r="F2574" s="532"/>
      <c r="G2574" s="533"/>
      <c r="H2574" s="534"/>
      <c r="I2574" s="534"/>
      <c r="J2574" s="535"/>
      <c r="K2574" s="534"/>
      <c r="L2574" s="534"/>
      <c r="M2574" s="534"/>
      <c r="N2574" s="534"/>
      <c r="O2574" s="534"/>
      <c r="P2574" s="535"/>
      <c r="Q2574" s="534"/>
    </row>
    <row r="2575" spans="3:17" s="849" customFormat="1" ht="15">
      <c r="C2575" s="712"/>
      <c r="D2575" s="713"/>
      <c r="E2575" s="532"/>
      <c r="F2575" s="532"/>
      <c r="G2575" s="533"/>
      <c r="H2575" s="534"/>
      <c r="I2575" s="534"/>
      <c r="J2575" s="535"/>
      <c r="K2575" s="534"/>
      <c r="L2575" s="534"/>
      <c r="M2575" s="534"/>
      <c r="N2575" s="534"/>
      <c r="O2575" s="534"/>
      <c r="P2575" s="535"/>
      <c r="Q2575" s="534"/>
    </row>
    <row r="2576" spans="3:17" s="849" customFormat="1" ht="15">
      <c r="C2576" s="712"/>
      <c r="D2576" s="713"/>
      <c r="E2576" s="532"/>
      <c r="F2576" s="532"/>
      <c r="G2576" s="533"/>
      <c r="H2576" s="534"/>
      <c r="I2576" s="534"/>
      <c r="J2576" s="535"/>
      <c r="K2576" s="534"/>
      <c r="L2576" s="534"/>
      <c r="M2576" s="534"/>
      <c r="N2576" s="534"/>
      <c r="O2576" s="534"/>
      <c r="P2576" s="535"/>
      <c r="Q2576" s="534"/>
    </row>
    <row r="2577" spans="3:17" s="849" customFormat="1" ht="15">
      <c r="C2577" s="712"/>
      <c r="D2577" s="713"/>
      <c r="E2577" s="532"/>
      <c r="F2577" s="532"/>
      <c r="G2577" s="533"/>
      <c r="H2577" s="534"/>
      <c r="I2577" s="534"/>
      <c r="J2577" s="535"/>
      <c r="K2577" s="534"/>
      <c r="L2577" s="534"/>
      <c r="M2577" s="534"/>
      <c r="N2577" s="534"/>
      <c r="O2577" s="534"/>
      <c r="P2577" s="535"/>
      <c r="Q2577" s="534"/>
    </row>
    <row r="2578" spans="3:17" s="849" customFormat="1" ht="15">
      <c r="C2578" s="712"/>
      <c r="D2578" s="713"/>
      <c r="E2578" s="532"/>
      <c r="F2578" s="532"/>
      <c r="G2578" s="533"/>
      <c r="H2578" s="534"/>
      <c r="I2578" s="534"/>
      <c r="J2578" s="535"/>
      <c r="K2578" s="534"/>
      <c r="L2578" s="534"/>
      <c r="M2578" s="534"/>
      <c r="N2578" s="534"/>
      <c r="O2578" s="534"/>
      <c r="P2578" s="535"/>
      <c r="Q2578" s="534"/>
    </row>
    <row r="2579" spans="3:17" s="849" customFormat="1" ht="15">
      <c r="C2579" s="712"/>
      <c r="D2579" s="713"/>
      <c r="E2579" s="532"/>
      <c r="F2579" s="532"/>
      <c r="G2579" s="533"/>
      <c r="H2579" s="534"/>
      <c r="I2579" s="534"/>
      <c r="J2579" s="535"/>
      <c r="K2579" s="534"/>
      <c r="L2579" s="534"/>
      <c r="M2579" s="534"/>
      <c r="N2579" s="534"/>
      <c r="O2579" s="534"/>
      <c r="P2579" s="535"/>
      <c r="Q2579" s="534"/>
    </row>
    <row r="2580" spans="3:17" s="849" customFormat="1" ht="15">
      <c r="C2580" s="712"/>
      <c r="D2580" s="713"/>
      <c r="E2580" s="532"/>
      <c r="F2580" s="532"/>
      <c r="G2580" s="533"/>
      <c r="H2580" s="534"/>
      <c r="I2580" s="534"/>
      <c r="J2580" s="535"/>
      <c r="K2580" s="534"/>
      <c r="L2580" s="534"/>
      <c r="M2580" s="534"/>
      <c r="N2580" s="534"/>
      <c r="O2580" s="534"/>
      <c r="P2580" s="535"/>
      <c r="Q2580" s="534"/>
    </row>
    <row r="2581" spans="3:17" s="849" customFormat="1" ht="15">
      <c r="C2581" s="712"/>
      <c r="D2581" s="713"/>
      <c r="E2581" s="532"/>
      <c r="F2581" s="532"/>
      <c r="G2581" s="533"/>
      <c r="H2581" s="534"/>
      <c r="I2581" s="534"/>
      <c r="J2581" s="535"/>
      <c r="K2581" s="534"/>
      <c r="L2581" s="534"/>
      <c r="M2581" s="534"/>
      <c r="N2581" s="534"/>
      <c r="O2581" s="534"/>
      <c r="P2581" s="535"/>
      <c r="Q2581" s="534"/>
    </row>
    <row r="2582" spans="3:17" s="849" customFormat="1" ht="15">
      <c r="C2582" s="712"/>
      <c r="D2582" s="713"/>
      <c r="E2582" s="532"/>
      <c r="F2582" s="532"/>
      <c r="G2582" s="533"/>
      <c r="H2582" s="534"/>
      <c r="I2582" s="534"/>
      <c r="J2582" s="535"/>
      <c r="K2582" s="534"/>
      <c r="L2582" s="534"/>
      <c r="M2582" s="534"/>
      <c r="N2582" s="534"/>
      <c r="O2582" s="534"/>
      <c r="P2582" s="535"/>
      <c r="Q2582" s="534"/>
    </row>
    <row r="2583" spans="3:17" s="849" customFormat="1" ht="15">
      <c r="C2583" s="712"/>
      <c r="D2583" s="713"/>
      <c r="E2583" s="532"/>
      <c r="F2583" s="532"/>
      <c r="G2583" s="533"/>
      <c r="H2583" s="534"/>
      <c r="I2583" s="534"/>
      <c r="J2583" s="535"/>
      <c r="K2583" s="534"/>
      <c r="L2583" s="534"/>
      <c r="M2583" s="534"/>
      <c r="N2583" s="534"/>
      <c r="O2583" s="534"/>
      <c r="P2583" s="535"/>
      <c r="Q2583" s="534"/>
    </row>
    <row r="2584" spans="3:17" s="849" customFormat="1" ht="15">
      <c r="C2584" s="712"/>
      <c r="D2584" s="713"/>
      <c r="E2584" s="532"/>
      <c r="F2584" s="532"/>
      <c r="G2584" s="533"/>
      <c r="H2584" s="534"/>
      <c r="I2584" s="534"/>
      <c r="J2584" s="535"/>
      <c r="K2584" s="534"/>
      <c r="L2584" s="534"/>
      <c r="M2584" s="534"/>
      <c r="N2584" s="534"/>
      <c r="O2584" s="534"/>
      <c r="P2584" s="535"/>
      <c r="Q2584" s="534"/>
    </row>
    <row r="2585" spans="3:17" s="849" customFormat="1" ht="15">
      <c r="C2585" s="712"/>
      <c r="D2585" s="713"/>
      <c r="E2585" s="532"/>
      <c r="F2585" s="532"/>
      <c r="G2585" s="533"/>
      <c r="H2585" s="534"/>
      <c r="I2585" s="534"/>
      <c r="J2585" s="535"/>
      <c r="K2585" s="534"/>
      <c r="L2585" s="534"/>
      <c r="M2585" s="534"/>
      <c r="N2585" s="534"/>
      <c r="O2585" s="534"/>
      <c r="P2585" s="535"/>
      <c r="Q2585" s="534"/>
    </row>
    <row r="2586" spans="3:17" s="849" customFormat="1" ht="15">
      <c r="C2586" s="712"/>
      <c r="D2586" s="713"/>
      <c r="E2586" s="532"/>
      <c r="F2586" s="532"/>
      <c r="G2586" s="533"/>
      <c r="H2586" s="534"/>
      <c r="I2586" s="534"/>
      <c r="J2586" s="535"/>
      <c r="K2586" s="534"/>
      <c r="L2586" s="534"/>
      <c r="M2586" s="534"/>
      <c r="N2586" s="534"/>
      <c r="O2586" s="534"/>
      <c r="P2586" s="535"/>
      <c r="Q2586" s="534"/>
    </row>
    <row r="2587" spans="3:17" s="849" customFormat="1" ht="15">
      <c r="C2587" s="712"/>
      <c r="D2587" s="713"/>
      <c r="E2587" s="532"/>
      <c r="F2587" s="532"/>
      <c r="G2587" s="533"/>
      <c r="H2587" s="534"/>
      <c r="I2587" s="534"/>
      <c r="J2587" s="535"/>
      <c r="K2587" s="534"/>
      <c r="L2587" s="534"/>
      <c r="M2587" s="534"/>
      <c r="N2587" s="534"/>
      <c r="O2587" s="534"/>
      <c r="P2587" s="535"/>
      <c r="Q2587" s="534"/>
    </row>
    <row r="2588" spans="3:17" s="849" customFormat="1" ht="15">
      <c r="C2588" s="712"/>
      <c r="D2588" s="713"/>
      <c r="E2588" s="532"/>
      <c r="F2588" s="532"/>
      <c r="G2588" s="533"/>
      <c r="H2588" s="534"/>
      <c r="I2588" s="534"/>
      <c r="J2588" s="535"/>
      <c r="K2588" s="534"/>
      <c r="L2588" s="534"/>
      <c r="M2588" s="534"/>
      <c r="N2588" s="534"/>
      <c r="O2588" s="534"/>
      <c r="P2588" s="535"/>
      <c r="Q2588" s="534"/>
    </row>
    <row r="2589" spans="3:17" s="849" customFormat="1" ht="15">
      <c r="C2589" s="712"/>
      <c r="D2589" s="713"/>
      <c r="E2589" s="532"/>
      <c r="F2589" s="532"/>
      <c r="G2589" s="533"/>
      <c r="H2589" s="534"/>
      <c r="I2589" s="534"/>
      <c r="J2589" s="535"/>
      <c r="K2589" s="534"/>
      <c r="L2589" s="534"/>
      <c r="M2589" s="534"/>
      <c r="N2589" s="534"/>
      <c r="O2589" s="534"/>
      <c r="P2589" s="535"/>
      <c r="Q2589" s="534"/>
    </row>
    <row r="2590" spans="3:17" s="849" customFormat="1" ht="15">
      <c r="C2590" s="712"/>
      <c r="D2590" s="713"/>
      <c r="E2590" s="532"/>
      <c r="F2590" s="532"/>
      <c r="G2590" s="533"/>
      <c r="H2590" s="534"/>
      <c r="I2590" s="534"/>
      <c r="J2590" s="535"/>
      <c r="K2590" s="534"/>
      <c r="L2590" s="534"/>
      <c r="M2590" s="534"/>
      <c r="N2590" s="534"/>
      <c r="O2590" s="534"/>
      <c r="P2590" s="535"/>
      <c r="Q2590" s="534"/>
    </row>
    <row r="2591" spans="3:17" s="849" customFormat="1" ht="15">
      <c r="C2591" s="712"/>
      <c r="D2591" s="713"/>
      <c r="E2591" s="532"/>
      <c r="F2591" s="532"/>
      <c r="G2591" s="533"/>
      <c r="H2591" s="534"/>
      <c r="I2591" s="534"/>
      <c r="J2591" s="535"/>
      <c r="K2591" s="534"/>
      <c r="L2591" s="534"/>
      <c r="M2591" s="534"/>
      <c r="N2591" s="534"/>
      <c r="O2591" s="534"/>
      <c r="P2591" s="535"/>
      <c r="Q2591" s="534"/>
    </row>
    <row r="2592" spans="3:17" s="849" customFormat="1" ht="15">
      <c r="C2592" s="712"/>
      <c r="D2592" s="713"/>
      <c r="E2592" s="532"/>
      <c r="F2592" s="532"/>
      <c r="G2592" s="533"/>
      <c r="H2592" s="534"/>
      <c r="I2592" s="534"/>
      <c r="J2592" s="535"/>
      <c r="K2592" s="534"/>
      <c r="L2592" s="534"/>
      <c r="M2592" s="534"/>
      <c r="N2592" s="534"/>
      <c r="O2592" s="534"/>
      <c r="P2592" s="535"/>
      <c r="Q2592" s="534"/>
    </row>
    <row r="2593" spans="3:17" s="849" customFormat="1" ht="15">
      <c r="C2593" s="712"/>
      <c r="D2593" s="713"/>
      <c r="E2593" s="532"/>
      <c r="F2593" s="532"/>
      <c r="G2593" s="533"/>
      <c r="H2593" s="534"/>
      <c r="I2593" s="534"/>
      <c r="J2593" s="535"/>
      <c r="K2593" s="534"/>
      <c r="L2593" s="534"/>
      <c r="M2593" s="534"/>
      <c r="N2593" s="534"/>
      <c r="O2593" s="534"/>
      <c r="P2593" s="535"/>
      <c r="Q2593" s="534"/>
    </row>
    <row r="2594" spans="3:17" s="849" customFormat="1" ht="15">
      <c r="C2594" s="712"/>
      <c r="D2594" s="713"/>
      <c r="E2594" s="532"/>
      <c r="F2594" s="532"/>
      <c r="G2594" s="533"/>
      <c r="H2594" s="534"/>
      <c r="I2594" s="534"/>
      <c r="J2594" s="535"/>
      <c r="K2594" s="534"/>
      <c r="L2594" s="534"/>
      <c r="M2594" s="534"/>
      <c r="N2594" s="534"/>
      <c r="O2594" s="534"/>
      <c r="P2594" s="535"/>
      <c r="Q2594" s="534"/>
    </row>
    <row r="2595" spans="3:17" s="849" customFormat="1" ht="15">
      <c r="C2595" s="712"/>
      <c r="D2595" s="713"/>
      <c r="E2595" s="532"/>
      <c r="F2595" s="532"/>
      <c r="G2595" s="533"/>
      <c r="H2595" s="534"/>
      <c r="I2595" s="534"/>
      <c r="J2595" s="535"/>
      <c r="K2595" s="534"/>
      <c r="L2595" s="534"/>
      <c r="M2595" s="534"/>
      <c r="N2595" s="534"/>
      <c r="O2595" s="534"/>
      <c r="P2595" s="535"/>
      <c r="Q2595" s="534"/>
    </row>
    <row r="2596" spans="3:17" s="849" customFormat="1" ht="15">
      <c r="C2596" s="712"/>
      <c r="D2596" s="713"/>
      <c r="E2596" s="532"/>
      <c r="F2596" s="532"/>
      <c r="G2596" s="533"/>
      <c r="H2596" s="534"/>
      <c r="I2596" s="534"/>
      <c r="J2596" s="535"/>
      <c r="K2596" s="534"/>
      <c r="L2596" s="534"/>
      <c r="M2596" s="534"/>
      <c r="N2596" s="534"/>
      <c r="O2596" s="534"/>
      <c r="P2596" s="535"/>
      <c r="Q2596" s="534"/>
    </row>
    <row r="2597" spans="3:17" s="849" customFormat="1" ht="15">
      <c r="C2597" s="712"/>
      <c r="D2597" s="713"/>
      <c r="E2597" s="532"/>
      <c r="F2597" s="532"/>
      <c r="G2597" s="533"/>
      <c r="H2597" s="534"/>
      <c r="I2597" s="534"/>
      <c r="J2597" s="535"/>
      <c r="K2597" s="534"/>
      <c r="L2597" s="534"/>
      <c r="M2597" s="534"/>
      <c r="N2597" s="534"/>
      <c r="O2597" s="534"/>
      <c r="P2597" s="535"/>
      <c r="Q2597" s="534"/>
    </row>
    <row r="2598" spans="3:17" s="849" customFormat="1" ht="15">
      <c r="C2598" s="712"/>
      <c r="D2598" s="713"/>
      <c r="E2598" s="532"/>
      <c r="F2598" s="532"/>
      <c r="G2598" s="533"/>
      <c r="H2598" s="534"/>
      <c r="I2598" s="534"/>
      <c r="J2598" s="535"/>
      <c r="K2598" s="534"/>
      <c r="L2598" s="534"/>
      <c r="M2598" s="534"/>
      <c r="N2598" s="534"/>
      <c r="O2598" s="534"/>
      <c r="P2598" s="535"/>
      <c r="Q2598" s="534"/>
    </row>
    <row r="2599" spans="3:17" s="849" customFormat="1" ht="15">
      <c r="C2599" s="712"/>
      <c r="D2599" s="713"/>
      <c r="E2599" s="532"/>
      <c r="F2599" s="532"/>
      <c r="G2599" s="533"/>
      <c r="H2599" s="534"/>
      <c r="I2599" s="534"/>
      <c r="J2599" s="535"/>
      <c r="K2599" s="534"/>
      <c r="L2599" s="534"/>
      <c r="M2599" s="534"/>
      <c r="N2599" s="534"/>
      <c r="O2599" s="534"/>
      <c r="P2599" s="535"/>
      <c r="Q2599" s="534"/>
    </row>
    <row r="2600" spans="3:17" s="849" customFormat="1" ht="15">
      <c r="C2600" s="712"/>
      <c r="D2600" s="713"/>
      <c r="E2600" s="532"/>
      <c r="F2600" s="532"/>
      <c r="G2600" s="533"/>
      <c r="H2600" s="534"/>
      <c r="I2600" s="534"/>
      <c r="J2600" s="535"/>
      <c r="K2600" s="534"/>
      <c r="L2600" s="534"/>
      <c r="M2600" s="534"/>
      <c r="N2600" s="534"/>
      <c r="O2600" s="534"/>
      <c r="P2600" s="535"/>
      <c r="Q2600" s="534"/>
    </row>
    <row r="2601" spans="3:17" s="849" customFormat="1" ht="15">
      <c r="C2601" s="712"/>
      <c r="D2601" s="713"/>
      <c r="E2601" s="532"/>
      <c r="F2601" s="532"/>
      <c r="G2601" s="533"/>
      <c r="H2601" s="534"/>
      <c r="I2601" s="534"/>
      <c r="J2601" s="535"/>
      <c r="K2601" s="534"/>
      <c r="L2601" s="534"/>
      <c r="M2601" s="534"/>
      <c r="N2601" s="534"/>
      <c r="O2601" s="534"/>
      <c r="P2601" s="535"/>
      <c r="Q2601" s="534"/>
    </row>
    <row r="2602" spans="3:17" s="849" customFormat="1" ht="15">
      <c r="C2602" s="712"/>
      <c r="D2602" s="713"/>
      <c r="E2602" s="532"/>
      <c r="F2602" s="532"/>
      <c r="G2602" s="533"/>
      <c r="H2602" s="534"/>
      <c r="I2602" s="534"/>
      <c r="J2602" s="535"/>
      <c r="K2602" s="534"/>
      <c r="L2602" s="534"/>
      <c r="M2602" s="534"/>
      <c r="N2602" s="534"/>
      <c r="O2602" s="534"/>
      <c r="P2602" s="535"/>
      <c r="Q2602" s="534"/>
    </row>
    <row r="2603" spans="3:17" s="849" customFormat="1" ht="15">
      <c r="C2603" s="712"/>
      <c r="D2603" s="713"/>
      <c r="E2603" s="532"/>
      <c r="F2603" s="532"/>
      <c r="G2603" s="533"/>
      <c r="H2603" s="534"/>
      <c r="I2603" s="534"/>
      <c r="J2603" s="535"/>
      <c r="K2603" s="534"/>
      <c r="L2603" s="534"/>
      <c r="M2603" s="534"/>
      <c r="N2603" s="534"/>
      <c r="O2603" s="534"/>
      <c r="P2603" s="535"/>
      <c r="Q2603" s="534"/>
    </row>
    <row r="2604" spans="3:17" s="849" customFormat="1" ht="15">
      <c r="C2604" s="712"/>
      <c r="D2604" s="713"/>
      <c r="E2604" s="532"/>
      <c r="F2604" s="532"/>
      <c r="G2604" s="533"/>
      <c r="H2604" s="534"/>
      <c r="I2604" s="534"/>
      <c r="J2604" s="535"/>
      <c r="K2604" s="534"/>
      <c r="L2604" s="534"/>
      <c r="M2604" s="534"/>
      <c r="N2604" s="534"/>
      <c r="O2604" s="534"/>
      <c r="P2604" s="535"/>
      <c r="Q2604" s="534"/>
    </row>
    <row r="2605" spans="3:17" s="849" customFormat="1" ht="15">
      <c r="C2605" s="712"/>
      <c r="D2605" s="713"/>
      <c r="E2605" s="532"/>
      <c r="F2605" s="532"/>
      <c r="G2605" s="533"/>
      <c r="H2605" s="534"/>
      <c r="I2605" s="534"/>
      <c r="J2605" s="535"/>
      <c r="K2605" s="534"/>
      <c r="L2605" s="534"/>
      <c r="M2605" s="534"/>
      <c r="N2605" s="534"/>
      <c r="O2605" s="534"/>
      <c r="P2605" s="535"/>
      <c r="Q2605" s="534"/>
    </row>
    <row r="2606" spans="3:17" s="849" customFormat="1" ht="15">
      <c r="C2606" s="712"/>
      <c r="D2606" s="713"/>
      <c r="E2606" s="532"/>
      <c r="F2606" s="532"/>
      <c r="G2606" s="533"/>
      <c r="H2606" s="534"/>
      <c r="I2606" s="534"/>
      <c r="J2606" s="535"/>
      <c r="K2606" s="534"/>
      <c r="L2606" s="534"/>
      <c r="M2606" s="534"/>
      <c r="N2606" s="534"/>
      <c r="O2606" s="534"/>
      <c r="P2606" s="535"/>
      <c r="Q2606" s="534"/>
    </row>
    <row r="2607" spans="3:17" s="849" customFormat="1" ht="15">
      <c r="C2607" s="712"/>
      <c r="D2607" s="713"/>
      <c r="E2607" s="532"/>
      <c r="F2607" s="532"/>
      <c r="G2607" s="533"/>
      <c r="H2607" s="534"/>
      <c r="I2607" s="534"/>
      <c r="J2607" s="535"/>
      <c r="K2607" s="534"/>
      <c r="L2607" s="534"/>
      <c r="M2607" s="534"/>
      <c r="N2607" s="534"/>
      <c r="O2607" s="534"/>
      <c r="P2607" s="535"/>
      <c r="Q2607" s="534"/>
    </row>
    <row r="2608" spans="3:17" s="849" customFormat="1" ht="15">
      <c r="C2608" s="712"/>
      <c r="D2608" s="713"/>
      <c r="E2608" s="532"/>
      <c r="F2608" s="532"/>
      <c r="G2608" s="533"/>
      <c r="H2608" s="534"/>
      <c r="I2608" s="534"/>
      <c r="J2608" s="535"/>
      <c r="K2608" s="534"/>
      <c r="L2608" s="534"/>
      <c r="M2608" s="534"/>
      <c r="N2608" s="534"/>
      <c r="O2608" s="534"/>
      <c r="P2608" s="535"/>
      <c r="Q2608" s="534"/>
    </row>
    <row r="2609" spans="3:17" s="849" customFormat="1" ht="15">
      <c r="C2609" s="712"/>
      <c r="D2609" s="713"/>
      <c r="E2609" s="532"/>
      <c r="F2609" s="532"/>
      <c r="G2609" s="533"/>
      <c r="H2609" s="534"/>
      <c r="I2609" s="534"/>
      <c r="J2609" s="535"/>
      <c r="K2609" s="534"/>
      <c r="L2609" s="534"/>
      <c r="M2609" s="534"/>
      <c r="N2609" s="534"/>
      <c r="O2609" s="534"/>
      <c r="P2609" s="535"/>
      <c r="Q2609" s="534"/>
    </row>
    <row r="2610" spans="3:17" s="849" customFormat="1" ht="15">
      <c r="C2610" s="712"/>
      <c r="D2610" s="713"/>
      <c r="E2610" s="532"/>
      <c r="F2610" s="532"/>
      <c r="G2610" s="533"/>
      <c r="H2610" s="534"/>
      <c r="I2610" s="534"/>
      <c r="J2610" s="535"/>
      <c r="K2610" s="534"/>
      <c r="L2610" s="534"/>
      <c r="M2610" s="534"/>
      <c r="N2610" s="534"/>
      <c r="O2610" s="534"/>
      <c r="P2610" s="535"/>
      <c r="Q2610" s="534"/>
    </row>
    <row r="2611" spans="3:17" s="849" customFormat="1" ht="15">
      <c r="C2611" s="712"/>
      <c r="D2611" s="713"/>
      <c r="E2611" s="532"/>
      <c r="F2611" s="532"/>
      <c r="G2611" s="533"/>
      <c r="H2611" s="534"/>
      <c r="I2611" s="534"/>
      <c r="J2611" s="535"/>
      <c r="K2611" s="534"/>
      <c r="L2611" s="534"/>
      <c r="M2611" s="534"/>
      <c r="N2611" s="534"/>
      <c r="O2611" s="534"/>
      <c r="P2611" s="535"/>
      <c r="Q2611" s="534"/>
    </row>
    <row r="2612" spans="3:17" s="849" customFormat="1" ht="15">
      <c r="C2612" s="712"/>
      <c r="D2612" s="713"/>
      <c r="E2612" s="532"/>
      <c r="F2612" s="532"/>
      <c r="G2612" s="533"/>
      <c r="H2612" s="534"/>
      <c r="I2612" s="534"/>
      <c r="J2612" s="535"/>
      <c r="K2612" s="534"/>
      <c r="L2612" s="534"/>
      <c r="M2612" s="534"/>
      <c r="N2612" s="534"/>
      <c r="O2612" s="534"/>
      <c r="P2612" s="535"/>
      <c r="Q2612" s="534"/>
    </row>
    <row r="2613" spans="3:17" s="849" customFormat="1" ht="15">
      <c r="C2613" s="712"/>
      <c r="D2613" s="713"/>
      <c r="E2613" s="532"/>
      <c r="F2613" s="532"/>
      <c r="G2613" s="533"/>
      <c r="H2613" s="534"/>
      <c r="I2613" s="534"/>
      <c r="J2613" s="535"/>
      <c r="K2613" s="534"/>
      <c r="L2613" s="534"/>
      <c r="M2613" s="534"/>
      <c r="N2613" s="534"/>
      <c r="O2613" s="534"/>
      <c r="P2613" s="535"/>
      <c r="Q2613" s="534"/>
    </row>
    <row r="2614" spans="3:17" s="849" customFormat="1" ht="15">
      <c r="C2614" s="712"/>
      <c r="D2614" s="713"/>
      <c r="E2614" s="532"/>
      <c r="F2614" s="532"/>
      <c r="G2614" s="533"/>
      <c r="H2614" s="534"/>
      <c r="I2614" s="534"/>
      <c r="J2614" s="535"/>
      <c r="K2614" s="534"/>
      <c r="L2614" s="534"/>
      <c r="M2614" s="534"/>
      <c r="N2614" s="534"/>
      <c r="O2614" s="534"/>
      <c r="P2614" s="535"/>
      <c r="Q2614" s="534"/>
    </row>
    <row r="2615" spans="3:17" s="849" customFormat="1" ht="15">
      <c r="C2615" s="712"/>
      <c r="D2615" s="713"/>
      <c r="E2615" s="532"/>
      <c r="F2615" s="532"/>
      <c r="G2615" s="533"/>
      <c r="H2615" s="534"/>
      <c r="I2615" s="534"/>
      <c r="J2615" s="535"/>
      <c r="K2615" s="534"/>
      <c r="L2615" s="534"/>
      <c r="M2615" s="534"/>
      <c r="N2615" s="534"/>
      <c r="O2615" s="534"/>
      <c r="P2615" s="535"/>
      <c r="Q2615" s="534"/>
    </row>
    <row r="2616" spans="3:17" s="849" customFormat="1" ht="15">
      <c r="C2616" s="712"/>
      <c r="D2616" s="713"/>
      <c r="E2616" s="532"/>
      <c r="F2616" s="532"/>
      <c r="G2616" s="533"/>
      <c r="H2616" s="534"/>
      <c r="I2616" s="534"/>
      <c r="J2616" s="535"/>
      <c r="K2616" s="534"/>
      <c r="L2616" s="534"/>
      <c r="M2616" s="534"/>
      <c r="N2616" s="534"/>
      <c r="O2616" s="534"/>
      <c r="P2616" s="535"/>
      <c r="Q2616" s="534"/>
    </row>
    <row r="2617" spans="3:17" s="849" customFormat="1" ht="15">
      <c r="C2617" s="712"/>
      <c r="D2617" s="713"/>
      <c r="E2617" s="532"/>
      <c r="F2617" s="532"/>
      <c r="G2617" s="533"/>
      <c r="H2617" s="534"/>
      <c r="I2617" s="534"/>
      <c r="J2617" s="535"/>
      <c r="K2617" s="534"/>
      <c r="L2617" s="534"/>
      <c r="M2617" s="534"/>
      <c r="N2617" s="534"/>
      <c r="O2617" s="534"/>
      <c r="P2617" s="535"/>
      <c r="Q2617" s="534"/>
    </row>
    <row r="2618" spans="3:17" s="849" customFormat="1" ht="15">
      <c r="C2618" s="712"/>
      <c r="D2618" s="713"/>
      <c r="E2618" s="532"/>
      <c r="F2618" s="532"/>
      <c r="G2618" s="533"/>
      <c r="H2618" s="534"/>
      <c r="I2618" s="534"/>
      <c r="J2618" s="535"/>
      <c r="K2618" s="534"/>
      <c r="L2618" s="534"/>
      <c r="M2618" s="534"/>
      <c r="N2618" s="534"/>
      <c r="O2618" s="534"/>
      <c r="P2618" s="535"/>
      <c r="Q2618" s="534"/>
    </row>
    <row r="2619" spans="3:17" s="849" customFormat="1" ht="15">
      <c r="C2619" s="712"/>
      <c r="D2619" s="713"/>
      <c r="E2619" s="532"/>
      <c r="F2619" s="532"/>
      <c r="G2619" s="533"/>
      <c r="H2619" s="534"/>
      <c r="I2619" s="534"/>
      <c r="J2619" s="535"/>
      <c r="K2619" s="534"/>
      <c r="L2619" s="534"/>
      <c r="M2619" s="534"/>
      <c r="N2619" s="534"/>
      <c r="O2619" s="534"/>
      <c r="P2619" s="535"/>
      <c r="Q2619" s="534"/>
    </row>
    <row r="2620" spans="3:17" s="849" customFormat="1" ht="15">
      <c r="C2620" s="712"/>
      <c r="D2620" s="713"/>
      <c r="E2620" s="532"/>
      <c r="F2620" s="532"/>
      <c r="G2620" s="533"/>
      <c r="H2620" s="534"/>
      <c r="I2620" s="534"/>
      <c r="J2620" s="535"/>
      <c r="K2620" s="534"/>
      <c r="L2620" s="534"/>
      <c r="M2620" s="534"/>
      <c r="N2620" s="534"/>
      <c r="O2620" s="534"/>
      <c r="P2620" s="535"/>
      <c r="Q2620" s="534"/>
    </row>
    <row r="2621" spans="3:17" s="849" customFormat="1" ht="15">
      <c r="C2621" s="712"/>
      <c r="D2621" s="713"/>
      <c r="E2621" s="532"/>
      <c r="F2621" s="532"/>
      <c r="G2621" s="533"/>
      <c r="H2621" s="534"/>
      <c r="I2621" s="534"/>
      <c r="J2621" s="535"/>
      <c r="K2621" s="534"/>
      <c r="L2621" s="534"/>
      <c r="M2621" s="534"/>
      <c r="N2621" s="534"/>
      <c r="O2621" s="534"/>
      <c r="P2621" s="535"/>
      <c r="Q2621" s="534"/>
    </row>
    <row r="2622" spans="3:17" s="849" customFormat="1" ht="15">
      <c r="C2622" s="712"/>
      <c r="D2622" s="713"/>
      <c r="E2622" s="532"/>
      <c r="F2622" s="532"/>
      <c r="G2622" s="533"/>
      <c r="H2622" s="534"/>
      <c r="I2622" s="534"/>
      <c r="J2622" s="535"/>
      <c r="K2622" s="534"/>
      <c r="L2622" s="534"/>
      <c r="M2622" s="534"/>
      <c r="N2622" s="534"/>
      <c r="O2622" s="534"/>
      <c r="P2622" s="535"/>
      <c r="Q2622" s="534"/>
    </row>
    <row r="2623" spans="3:17" s="849" customFormat="1" ht="15">
      <c r="C2623" s="712"/>
      <c r="D2623" s="713"/>
      <c r="E2623" s="532"/>
      <c r="F2623" s="532"/>
      <c r="G2623" s="533"/>
      <c r="H2623" s="534"/>
      <c r="I2623" s="534"/>
      <c r="J2623" s="535"/>
      <c r="K2623" s="534"/>
      <c r="L2623" s="534"/>
      <c r="M2623" s="534"/>
      <c r="N2623" s="534"/>
      <c r="O2623" s="534"/>
      <c r="P2623" s="535"/>
      <c r="Q2623" s="534"/>
    </row>
    <row r="2624" spans="3:17" s="849" customFormat="1" ht="15">
      <c r="C2624" s="712"/>
      <c r="D2624" s="713"/>
      <c r="E2624" s="532"/>
      <c r="F2624" s="532"/>
      <c r="G2624" s="533"/>
      <c r="H2624" s="534"/>
      <c r="I2624" s="534"/>
      <c r="J2624" s="535"/>
      <c r="K2624" s="534"/>
      <c r="L2624" s="534"/>
      <c r="M2624" s="534"/>
      <c r="N2624" s="534"/>
      <c r="O2624" s="534"/>
      <c r="P2624" s="535"/>
      <c r="Q2624" s="534"/>
    </row>
    <row r="2625" spans="3:17" s="849" customFormat="1" ht="15">
      <c r="C2625" s="712"/>
      <c r="D2625" s="713"/>
      <c r="E2625" s="532"/>
      <c r="F2625" s="532"/>
      <c r="G2625" s="533"/>
      <c r="H2625" s="534"/>
      <c r="I2625" s="534"/>
      <c r="J2625" s="535"/>
      <c r="K2625" s="534"/>
      <c r="L2625" s="534"/>
      <c r="M2625" s="534"/>
      <c r="N2625" s="534"/>
      <c r="O2625" s="534"/>
      <c r="P2625" s="535"/>
      <c r="Q2625" s="534"/>
    </row>
    <row r="2626" spans="3:17" s="849" customFormat="1" ht="15">
      <c r="C2626" s="712"/>
      <c r="D2626" s="713"/>
      <c r="E2626" s="532"/>
      <c r="F2626" s="532"/>
      <c r="G2626" s="533"/>
      <c r="H2626" s="534"/>
      <c r="I2626" s="534"/>
      <c r="J2626" s="535"/>
      <c r="K2626" s="534"/>
      <c r="L2626" s="534"/>
      <c r="M2626" s="534"/>
      <c r="N2626" s="534"/>
      <c r="O2626" s="534"/>
      <c r="P2626" s="535"/>
      <c r="Q2626" s="534"/>
    </row>
    <row r="2627" spans="3:17" s="849" customFormat="1" ht="15">
      <c r="C2627" s="712"/>
      <c r="D2627" s="713"/>
      <c r="E2627" s="532"/>
      <c r="F2627" s="532"/>
      <c r="G2627" s="533"/>
      <c r="H2627" s="534"/>
      <c r="I2627" s="534"/>
      <c r="J2627" s="535"/>
      <c r="K2627" s="534"/>
      <c r="L2627" s="534"/>
      <c r="M2627" s="534"/>
      <c r="N2627" s="534"/>
      <c r="O2627" s="534"/>
      <c r="P2627" s="535"/>
      <c r="Q2627" s="534"/>
    </row>
    <row r="2628" spans="3:17" s="849" customFormat="1" ht="15">
      <c r="C2628" s="712"/>
      <c r="D2628" s="713"/>
      <c r="E2628" s="532"/>
      <c r="F2628" s="532"/>
      <c r="G2628" s="533"/>
      <c r="H2628" s="534"/>
      <c r="I2628" s="534"/>
      <c r="J2628" s="535"/>
      <c r="K2628" s="534"/>
      <c r="L2628" s="534"/>
      <c r="M2628" s="534"/>
      <c r="N2628" s="534"/>
      <c r="O2628" s="534"/>
      <c r="P2628" s="535"/>
      <c r="Q2628" s="534"/>
    </row>
    <row r="2629" spans="3:17" s="849" customFormat="1" ht="15">
      <c r="C2629" s="712"/>
      <c r="D2629" s="713"/>
      <c r="E2629" s="532"/>
      <c r="F2629" s="532"/>
      <c r="G2629" s="533"/>
      <c r="H2629" s="534"/>
      <c r="I2629" s="534"/>
      <c r="J2629" s="535"/>
      <c r="K2629" s="534"/>
      <c r="L2629" s="534"/>
      <c r="M2629" s="534"/>
      <c r="N2629" s="534"/>
      <c r="O2629" s="534"/>
      <c r="P2629" s="535"/>
      <c r="Q2629" s="534"/>
    </row>
    <row r="2630" spans="3:17" s="849" customFormat="1" ht="15">
      <c r="C2630" s="712"/>
      <c r="D2630" s="713"/>
      <c r="E2630" s="532"/>
      <c r="F2630" s="532"/>
      <c r="G2630" s="533"/>
      <c r="H2630" s="534"/>
      <c r="I2630" s="534"/>
      <c r="J2630" s="535"/>
      <c r="K2630" s="534"/>
      <c r="L2630" s="534"/>
      <c r="M2630" s="534"/>
      <c r="N2630" s="534"/>
      <c r="O2630" s="534"/>
      <c r="P2630" s="535"/>
      <c r="Q2630" s="534"/>
    </row>
    <row r="2631" spans="3:17" s="849" customFormat="1" ht="15">
      <c r="C2631" s="712"/>
      <c r="D2631" s="713"/>
      <c r="E2631" s="532"/>
      <c r="F2631" s="532"/>
      <c r="G2631" s="533"/>
      <c r="H2631" s="534"/>
      <c r="I2631" s="534"/>
      <c r="J2631" s="535"/>
      <c r="K2631" s="534"/>
      <c r="L2631" s="534"/>
      <c r="M2631" s="534"/>
      <c r="N2631" s="534"/>
      <c r="O2631" s="534"/>
      <c r="P2631" s="535"/>
      <c r="Q2631" s="534"/>
    </row>
    <row r="2632" spans="3:17" s="849" customFormat="1" ht="15">
      <c r="C2632" s="712"/>
      <c r="D2632" s="713"/>
      <c r="E2632" s="532"/>
      <c r="F2632" s="532"/>
      <c r="G2632" s="533"/>
      <c r="H2632" s="534"/>
      <c r="I2632" s="534"/>
      <c r="J2632" s="535"/>
      <c r="K2632" s="534"/>
      <c r="L2632" s="534"/>
      <c r="M2632" s="534"/>
      <c r="N2632" s="534"/>
      <c r="O2632" s="534"/>
      <c r="P2632" s="535"/>
      <c r="Q2632" s="534"/>
    </row>
    <row r="2633" spans="3:17" s="849" customFormat="1" ht="15">
      <c r="C2633" s="712"/>
      <c r="D2633" s="713"/>
      <c r="E2633" s="532"/>
      <c r="F2633" s="532"/>
      <c r="G2633" s="533"/>
      <c r="H2633" s="534"/>
      <c r="I2633" s="534"/>
      <c r="J2633" s="535"/>
      <c r="K2633" s="534"/>
      <c r="L2633" s="534"/>
      <c r="M2633" s="534"/>
      <c r="N2633" s="534"/>
      <c r="O2633" s="534"/>
      <c r="P2633" s="535"/>
      <c r="Q2633" s="534"/>
    </row>
    <row r="2634" spans="3:17" s="849" customFormat="1" ht="15">
      <c r="C2634" s="712"/>
      <c r="D2634" s="713"/>
      <c r="E2634" s="532"/>
      <c r="F2634" s="532"/>
      <c r="G2634" s="533"/>
      <c r="H2634" s="534"/>
      <c r="I2634" s="534"/>
      <c r="J2634" s="535"/>
      <c r="K2634" s="534"/>
      <c r="L2634" s="534"/>
      <c r="M2634" s="534"/>
      <c r="N2634" s="534"/>
      <c r="O2634" s="534"/>
      <c r="P2634" s="535"/>
      <c r="Q2634" s="534"/>
    </row>
    <row r="2635" spans="3:17" s="849" customFormat="1" ht="15">
      <c r="C2635" s="712"/>
      <c r="D2635" s="713"/>
      <c r="E2635" s="532"/>
      <c r="F2635" s="532"/>
      <c r="G2635" s="533"/>
      <c r="H2635" s="534"/>
      <c r="I2635" s="534"/>
      <c r="J2635" s="535"/>
      <c r="K2635" s="534"/>
      <c r="L2635" s="534"/>
      <c r="M2635" s="534"/>
      <c r="N2635" s="534"/>
      <c r="O2635" s="534"/>
      <c r="P2635" s="535"/>
      <c r="Q2635" s="534"/>
    </row>
    <row r="2636" spans="3:17" s="849" customFormat="1" ht="15">
      <c r="C2636" s="712"/>
      <c r="D2636" s="713"/>
      <c r="E2636" s="532"/>
      <c r="F2636" s="532"/>
      <c r="G2636" s="533"/>
      <c r="H2636" s="534"/>
      <c r="I2636" s="534"/>
      <c r="J2636" s="535"/>
      <c r="K2636" s="534"/>
      <c r="L2636" s="534"/>
      <c r="M2636" s="534"/>
      <c r="N2636" s="534"/>
      <c r="O2636" s="534"/>
      <c r="P2636" s="535"/>
      <c r="Q2636" s="534"/>
    </row>
    <row r="2637" spans="3:17" s="849" customFormat="1" ht="15">
      <c r="C2637" s="712"/>
      <c r="D2637" s="713"/>
      <c r="E2637" s="532"/>
      <c r="F2637" s="532"/>
      <c r="G2637" s="533"/>
      <c r="H2637" s="534"/>
      <c r="I2637" s="534"/>
      <c r="J2637" s="535"/>
      <c r="K2637" s="534"/>
      <c r="L2637" s="534"/>
      <c r="M2637" s="534"/>
      <c r="N2637" s="534"/>
      <c r="O2637" s="534"/>
      <c r="P2637" s="535"/>
      <c r="Q2637" s="534"/>
    </row>
    <row r="2638" spans="3:17" s="849" customFormat="1" ht="15">
      <c r="C2638" s="712"/>
      <c r="D2638" s="713"/>
      <c r="E2638" s="532"/>
      <c r="F2638" s="532"/>
      <c r="G2638" s="533"/>
      <c r="H2638" s="534"/>
      <c r="I2638" s="534"/>
      <c r="J2638" s="535"/>
      <c r="K2638" s="534"/>
      <c r="L2638" s="534"/>
      <c r="M2638" s="534"/>
      <c r="N2638" s="534"/>
      <c r="O2638" s="534"/>
      <c r="P2638" s="535"/>
      <c r="Q2638" s="534"/>
    </row>
    <row r="2639" spans="3:17" s="849" customFormat="1" ht="15">
      <c r="C2639" s="712"/>
      <c r="D2639" s="713"/>
      <c r="E2639" s="532"/>
      <c r="F2639" s="532"/>
      <c r="G2639" s="533"/>
      <c r="H2639" s="534"/>
      <c r="I2639" s="534"/>
      <c r="J2639" s="535"/>
      <c r="K2639" s="534"/>
      <c r="L2639" s="534"/>
      <c r="M2639" s="534"/>
      <c r="N2639" s="534"/>
      <c r="O2639" s="534"/>
      <c r="P2639" s="535"/>
      <c r="Q2639" s="534"/>
    </row>
    <row r="2640" spans="3:17" s="849" customFormat="1" ht="15">
      <c r="C2640" s="712"/>
      <c r="D2640" s="713"/>
      <c r="E2640" s="532"/>
      <c r="F2640" s="532"/>
      <c r="G2640" s="533"/>
      <c r="H2640" s="534"/>
      <c r="I2640" s="534"/>
      <c r="J2640" s="535"/>
      <c r="K2640" s="534"/>
      <c r="L2640" s="534"/>
      <c r="M2640" s="534"/>
      <c r="N2640" s="534"/>
      <c r="O2640" s="534"/>
      <c r="P2640" s="535"/>
      <c r="Q2640" s="534"/>
    </row>
    <row r="2641" spans="3:17" s="849" customFormat="1" ht="15">
      <c r="C2641" s="712"/>
      <c r="D2641" s="713"/>
      <c r="E2641" s="532"/>
      <c r="F2641" s="532"/>
      <c r="G2641" s="533"/>
      <c r="H2641" s="534"/>
      <c r="I2641" s="534"/>
      <c r="J2641" s="535"/>
      <c r="K2641" s="534"/>
      <c r="L2641" s="534"/>
      <c r="M2641" s="534"/>
      <c r="N2641" s="534"/>
      <c r="O2641" s="534"/>
      <c r="P2641" s="535"/>
      <c r="Q2641" s="534"/>
    </row>
    <row r="2642" spans="3:17" s="849" customFormat="1" ht="15">
      <c r="C2642" s="712"/>
      <c r="D2642" s="713"/>
      <c r="E2642" s="532"/>
      <c r="F2642" s="532"/>
      <c r="G2642" s="533"/>
      <c r="H2642" s="534"/>
      <c r="I2642" s="534"/>
      <c r="J2642" s="535"/>
      <c r="K2642" s="534"/>
      <c r="L2642" s="534"/>
      <c r="M2642" s="534"/>
      <c r="N2642" s="534"/>
      <c r="O2642" s="534"/>
      <c r="P2642" s="535"/>
      <c r="Q2642" s="534"/>
    </row>
    <row r="2643" spans="3:17" s="849" customFormat="1" ht="15">
      <c r="C2643" s="712"/>
      <c r="D2643" s="713"/>
      <c r="E2643" s="532"/>
      <c r="F2643" s="532"/>
      <c r="G2643" s="533"/>
      <c r="H2643" s="534"/>
      <c r="I2643" s="534"/>
      <c r="J2643" s="535"/>
      <c r="K2643" s="534"/>
      <c r="L2643" s="534"/>
      <c r="M2643" s="534"/>
      <c r="N2643" s="534"/>
      <c r="O2643" s="534"/>
      <c r="P2643" s="535"/>
      <c r="Q2643" s="534"/>
    </row>
    <row r="2644" spans="3:17" s="849" customFormat="1" ht="15">
      <c r="C2644" s="712"/>
      <c r="D2644" s="713"/>
      <c r="E2644" s="532"/>
      <c r="F2644" s="532"/>
      <c r="G2644" s="533"/>
      <c r="H2644" s="534"/>
      <c r="I2644" s="534"/>
      <c r="J2644" s="535"/>
      <c r="K2644" s="534"/>
      <c r="L2644" s="534"/>
      <c r="M2644" s="534"/>
      <c r="N2644" s="534"/>
      <c r="O2644" s="534"/>
      <c r="P2644" s="535"/>
      <c r="Q2644" s="534"/>
    </row>
    <row r="2645" spans="3:17" s="849" customFormat="1" ht="15">
      <c r="C2645" s="712"/>
      <c r="D2645" s="713"/>
      <c r="E2645" s="532"/>
      <c r="F2645" s="532"/>
      <c r="G2645" s="533"/>
      <c r="H2645" s="534"/>
      <c r="I2645" s="534"/>
      <c r="J2645" s="535"/>
      <c r="K2645" s="534"/>
      <c r="L2645" s="534"/>
      <c r="M2645" s="534"/>
      <c r="N2645" s="534"/>
      <c r="O2645" s="534"/>
      <c r="P2645" s="535"/>
      <c r="Q2645" s="534"/>
    </row>
    <row r="2646" spans="3:17" s="849" customFormat="1" ht="15">
      <c r="C2646" s="712"/>
      <c r="D2646" s="713"/>
      <c r="E2646" s="532"/>
      <c r="F2646" s="532"/>
      <c r="G2646" s="533"/>
      <c r="H2646" s="534"/>
      <c r="I2646" s="534"/>
      <c r="J2646" s="535"/>
      <c r="K2646" s="534"/>
      <c r="L2646" s="534"/>
      <c r="M2646" s="534"/>
      <c r="N2646" s="534"/>
      <c r="O2646" s="534"/>
      <c r="P2646" s="535"/>
      <c r="Q2646" s="534"/>
    </row>
    <row r="2647" spans="3:17" s="849" customFormat="1" ht="15">
      <c r="C2647" s="712"/>
      <c r="D2647" s="713"/>
      <c r="E2647" s="532"/>
      <c r="F2647" s="532"/>
      <c r="G2647" s="533"/>
      <c r="H2647" s="534"/>
      <c r="I2647" s="534"/>
      <c r="J2647" s="535"/>
      <c r="K2647" s="534"/>
      <c r="L2647" s="534"/>
      <c r="M2647" s="534"/>
      <c r="N2647" s="534"/>
      <c r="O2647" s="534"/>
      <c r="P2647" s="535"/>
      <c r="Q2647" s="534"/>
    </row>
    <row r="2648" spans="3:17" s="849" customFormat="1" ht="15">
      <c r="C2648" s="712"/>
      <c r="D2648" s="713"/>
      <c r="E2648" s="532"/>
      <c r="F2648" s="532"/>
      <c r="G2648" s="533"/>
      <c r="H2648" s="534"/>
      <c r="I2648" s="534"/>
      <c r="J2648" s="535"/>
      <c r="K2648" s="534"/>
      <c r="L2648" s="534"/>
      <c r="M2648" s="534"/>
      <c r="N2648" s="534"/>
      <c r="O2648" s="534"/>
      <c r="P2648" s="535"/>
      <c r="Q2648" s="534"/>
    </row>
    <row r="2649" spans="3:17" s="849" customFormat="1" ht="15">
      <c r="C2649" s="712"/>
      <c r="D2649" s="713"/>
      <c r="E2649" s="532"/>
      <c r="F2649" s="532"/>
      <c r="G2649" s="533"/>
      <c r="H2649" s="534"/>
      <c r="I2649" s="534"/>
      <c r="J2649" s="535"/>
      <c r="K2649" s="534"/>
      <c r="L2649" s="534"/>
      <c r="M2649" s="534"/>
      <c r="N2649" s="534"/>
      <c r="O2649" s="534"/>
      <c r="P2649" s="535"/>
      <c r="Q2649" s="534"/>
    </row>
    <row r="2650" spans="3:17" s="849" customFormat="1" ht="15">
      <c r="C2650" s="712"/>
      <c r="D2650" s="713"/>
      <c r="E2650" s="532"/>
      <c r="F2650" s="532"/>
      <c r="G2650" s="533"/>
      <c r="H2650" s="534"/>
      <c r="I2650" s="534"/>
      <c r="J2650" s="535"/>
      <c r="K2650" s="534"/>
      <c r="L2650" s="534"/>
      <c r="M2650" s="534"/>
      <c r="N2650" s="534"/>
      <c r="O2650" s="534"/>
      <c r="P2650" s="535"/>
      <c r="Q2650" s="534"/>
    </row>
    <row r="2651" spans="3:17" s="849" customFormat="1" ht="15">
      <c r="C2651" s="712"/>
      <c r="D2651" s="713"/>
      <c r="E2651" s="532"/>
      <c r="F2651" s="532"/>
      <c r="G2651" s="533"/>
      <c r="H2651" s="534"/>
      <c r="I2651" s="534"/>
      <c r="J2651" s="535"/>
      <c r="K2651" s="534"/>
      <c r="L2651" s="534"/>
      <c r="M2651" s="534"/>
      <c r="N2651" s="534"/>
      <c r="O2651" s="534"/>
      <c r="P2651" s="535"/>
      <c r="Q2651" s="534"/>
    </row>
    <row r="2652" spans="3:17" s="849" customFormat="1" ht="15">
      <c r="C2652" s="712"/>
      <c r="D2652" s="713"/>
      <c r="E2652" s="532"/>
      <c r="F2652" s="532"/>
      <c r="G2652" s="533"/>
      <c r="H2652" s="534"/>
      <c r="I2652" s="534"/>
      <c r="J2652" s="535"/>
      <c r="K2652" s="534"/>
      <c r="L2652" s="534"/>
      <c r="M2652" s="534"/>
      <c r="N2652" s="534"/>
      <c r="O2652" s="534"/>
      <c r="P2652" s="535"/>
      <c r="Q2652" s="534"/>
    </row>
    <row r="2653" spans="3:17" s="849" customFormat="1" ht="15">
      <c r="C2653" s="712"/>
      <c r="D2653" s="713"/>
      <c r="E2653" s="532"/>
      <c r="F2653" s="532"/>
      <c r="G2653" s="533"/>
      <c r="H2653" s="534"/>
      <c r="I2653" s="534"/>
      <c r="J2653" s="535"/>
      <c r="K2653" s="534"/>
      <c r="L2653" s="534"/>
      <c r="M2653" s="534"/>
      <c r="N2653" s="534"/>
      <c r="O2653" s="534"/>
      <c r="P2653" s="535"/>
      <c r="Q2653" s="534"/>
    </row>
    <row r="2654" spans="3:17" s="849" customFormat="1" ht="15">
      <c r="C2654" s="712"/>
      <c r="D2654" s="713"/>
      <c r="E2654" s="532"/>
      <c r="F2654" s="532"/>
      <c r="G2654" s="533"/>
      <c r="H2654" s="534"/>
      <c r="I2654" s="534"/>
      <c r="J2654" s="535"/>
      <c r="K2654" s="534"/>
      <c r="L2654" s="534"/>
      <c r="M2654" s="534"/>
      <c r="N2654" s="534"/>
      <c r="O2654" s="534"/>
      <c r="P2654" s="535"/>
      <c r="Q2654" s="534"/>
    </row>
    <row r="2655" spans="3:17" s="849" customFormat="1" ht="15">
      <c r="C2655" s="712"/>
      <c r="D2655" s="713"/>
      <c r="E2655" s="532"/>
      <c r="F2655" s="532"/>
      <c r="G2655" s="533"/>
      <c r="H2655" s="534"/>
      <c r="I2655" s="534"/>
      <c r="J2655" s="535"/>
      <c r="K2655" s="534"/>
      <c r="L2655" s="534"/>
      <c r="M2655" s="534"/>
      <c r="N2655" s="534"/>
      <c r="O2655" s="534"/>
      <c r="P2655" s="535"/>
      <c r="Q2655" s="534"/>
    </row>
    <row r="2656" spans="3:17" s="849" customFormat="1" ht="15">
      <c r="C2656" s="712"/>
      <c r="D2656" s="713"/>
      <c r="E2656" s="532"/>
      <c r="F2656" s="532"/>
      <c r="G2656" s="533"/>
      <c r="H2656" s="534"/>
      <c r="I2656" s="534"/>
      <c r="J2656" s="535"/>
      <c r="K2656" s="534"/>
      <c r="L2656" s="534"/>
      <c r="M2656" s="534"/>
      <c r="N2656" s="534"/>
      <c r="O2656" s="534"/>
      <c r="P2656" s="535"/>
      <c r="Q2656" s="534"/>
    </row>
    <row r="2657" spans="3:17" s="849" customFormat="1" ht="15">
      <c r="C2657" s="712"/>
      <c r="D2657" s="713"/>
      <c r="E2657" s="532"/>
      <c r="F2657" s="532"/>
      <c r="G2657" s="533"/>
      <c r="H2657" s="534"/>
      <c r="I2657" s="534"/>
      <c r="J2657" s="535"/>
      <c r="K2657" s="534"/>
      <c r="L2657" s="534"/>
      <c r="M2657" s="534"/>
      <c r="N2657" s="534"/>
      <c r="O2657" s="534"/>
      <c r="P2657" s="535"/>
      <c r="Q2657" s="534"/>
    </row>
    <row r="2658" spans="3:17" s="849" customFormat="1" ht="15">
      <c r="C2658" s="712"/>
      <c r="D2658" s="713"/>
      <c r="E2658" s="532"/>
      <c r="F2658" s="532"/>
      <c r="G2658" s="533"/>
      <c r="H2658" s="534"/>
      <c r="I2658" s="534"/>
      <c r="J2658" s="535"/>
      <c r="K2658" s="534"/>
      <c r="L2658" s="534"/>
      <c r="M2658" s="534"/>
      <c r="N2658" s="534"/>
      <c r="O2658" s="534"/>
      <c r="P2658" s="535"/>
      <c r="Q2658" s="534"/>
    </row>
    <row r="2659" spans="3:17" s="849" customFormat="1" ht="15">
      <c r="C2659" s="712"/>
      <c r="D2659" s="713"/>
      <c r="E2659" s="532"/>
      <c r="F2659" s="532"/>
      <c r="G2659" s="533"/>
      <c r="H2659" s="534"/>
      <c r="I2659" s="534"/>
      <c r="J2659" s="535"/>
      <c r="K2659" s="534"/>
      <c r="L2659" s="534"/>
      <c r="M2659" s="534"/>
      <c r="N2659" s="534"/>
      <c r="O2659" s="534"/>
      <c r="P2659" s="535"/>
      <c r="Q2659" s="534"/>
    </row>
    <row r="2660" spans="3:17" s="849" customFormat="1" ht="15">
      <c r="C2660" s="712"/>
      <c r="D2660" s="713"/>
      <c r="E2660" s="532"/>
      <c r="F2660" s="532"/>
      <c r="G2660" s="533"/>
      <c r="H2660" s="534"/>
      <c r="I2660" s="534"/>
      <c r="J2660" s="535"/>
      <c r="K2660" s="534"/>
      <c r="L2660" s="534"/>
      <c r="M2660" s="534"/>
      <c r="N2660" s="534"/>
      <c r="O2660" s="534"/>
      <c r="P2660" s="535"/>
      <c r="Q2660" s="534"/>
    </row>
    <row r="2661" spans="3:17" s="849" customFormat="1" ht="15">
      <c r="C2661" s="712"/>
      <c r="D2661" s="713"/>
      <c r="E2661" s="532"/>
      <c r="F2661" s="532"/>
      <c r="G2661" s="533"/>
      <c r="H2661" s="534"/>
      <c r="I2661" s="534"/>
      <c r="J2661" s="535"/>
      <c r="K2661" s="534"/>
      <c r="L2661" s="534"/>
      <c r="M2661" s="534"/>
      <c r="N2661" s="534"/>
      <c r="O2661" s="534"/>
      <c r="P2661" s="535"/>
      <c r="Q2661" s="534"/>
    </row>
    <row r="2662" spans="3:17" s="849" customFormat="1" ht="15">
      <c r="C2662" s="712"/>
      <c r="D2662" s="713"/>
      <c r="E2662" s="532"/>
      <c r="F2662" s="532"/>
      <c r="G2662" s="533"/>
      <c r="H2662" s="534"/>
      <c r="I2662" s="534"/>
      <c r="J2662" s="535"/>
      <c r="K2662" s="534"/>
      <c r="L2662" s="534"/>
      <c r="M2662" s="534"/>
      <c r="N2662" s="534"/>
      <c r="O2662" s="534"/>
      <c r="P2662" s="535"/>
      <c r="Q2662" s="534"/>
    </row>
    <row r="2663" spans="3:17" s="849" customFormat="1" ht="15">
      <c r="C2663" s="712"/>
      <c r="D2663" s="713"/>
      <c r="E2663" s="532"/>
      <c r="F2663" s="532"/>
      <c r="G2663" s="533"/>
      <c r="H2663" s="534"/>
      <c r="I2663" s="534"/>
      <c r="J2663" s="535"/>
      <c r="K2663" s="534"/>
      <c r="L2663" s="534"/>
      <c r="M2663" s="534"/>
      <c r="N2663" s="534"/>
      <c r="O2663" s="534"/>
      <c r="P2663" s="535"/>
      <c r="Q2663" s="534"/>
    </row>
    <row r="2664" spans="3:17" s="849" customFormat="1" ht="15">
      <c r="C2664" s="712"/>
      <c r="D2664" s="713"/>
      <c r="E2664" s="532"/>
      <c r="F2664" s="532"/>
      <c r="G2664" s="533"/>
      <c r="H2664" s="534"/>
      <c r="I2664" s="534"/>
      <c r="J2664" s="535"/>
      <c r="K2664" s="534"/>
      <c r="L2664" s="534"/>
      <c r="M2664" s="534"/>
      <c r="N2664" s="534"/>
      <c r="O2664" s="534"/>
      <c r="P2664" s="535"/>
      <c r="Q2664" s="534"/>
    </row>
    <row r="2665" spans="3:17" s="849" customFormat="1" ht="15">
      <c r="C2665" s="712"/>
      <c r="D2665" s="713"/>
      <c r="E2665" s="532"/>
      <c r="F2665" s="532"/>
      <c r="G2665" s="533"/>
      <c r="H2665" s="534"/>
      <c r="I2665" s="534"/>
      <c r="J2665" s="535"/>
      <c r="K2665" s="534"/>
      <c r="L2665" s="534"/>
      <c r="M2665" s="534"/>
      <c r="N2665" s="534"/>
      <c r="O2665" s="534"/>
      <c r="P2665" s="535"/>
      <c r="Q2665" s="534"/>
    </row>
    <row r="2666" spans="3:17" s="849" customFormat="1" ht="15">
      <c r="C2666" s="712"/>
      <c r="D2666" s="713"/>
      <c r="E2666" s="532"/>
      <c r="F2666" s="532"/>
      <c r="G2666" s="533"/>
      <c r="H2666" s="534"/>
      <c r="I2666" s="534"/>
      <c r="J2666" s="535"/>
      <c r="K2666" s="534"/>
      <c r="L2666" s="534"/>
      <c r="M2666" s="534"/>
      <c r="N2666" s="534"/>
      <c r="O2666" s="534"/>
      <c r="P2666" s="535"/>
      <c r="Q2666" s="534"/>
    </row>
    <row r="2667" spans="3:17" s="849" customFormat="1" ht="15">
      <c r="C2667" s="712"/>
      <c r="D2667" s="713"/>
      <c r="E2667" s="532"/>
      <c r="F2667" s="532"/>
      <c r="G2667" s="533"/>
      <c r="H2667" s="534"/>
      <c r="I2667" s="534"/>
      <c r="J2667" s="535"/>
      <c r="K2667" s="534"/>
      <c r="L2667" s="534"/>
      <c r="M2667" s="534"/>
      <c r="N2667" s="534"/>
      <c r="O2667" s="534"/>
      <c r="P2667" s="535"/>
      <c r="Q2667" s="534"/>
    </row>
    <row r="2668" spans="3:17" s="849" customFormat="1" ht="15">
      <c r="C2668" s="712"/>
      <c r="D2668" s="713"/>
      <c r="E2668" s="532"/>
      <c r="F2668" s="532"/>
      <c r="G2668" s="533"/>
      <c r="H2668" s="534"/>
      <c r="I2668" s="534"/>
      <c r="J2668" s="535"/>
      <c r="K2668" s="534"/>
      <c r="L2668" s="534"/>
      <c r="M2668" s="534"/>
      <c r="N2668" s="534"/>
      <c r="O2668" s="534"/>
      <c r="P2668" s="535"/>
      <c r="Q2668" s="534"/>
    </row>
    <row r="2669" spans="3:17" s="849" customFormat="1" ht="15">
      <c r="C2669" s="712"/>
      <c r="D2669" s="713"/>
      <c r="E2669" s="532"/>
      <c r="F2669" s="532"/>
      <c r="G2669" s="533"/>
      <c r="H2669" s="534"/>
      <c r="I2669" s="534"/>
      <c r="J2669" s="535"/>
      <c r="K2669" s="534"/>
      <c r="L2669" s="534"/>
      <c r="M2669" s="534"/>
      <c r="N2669" s="534"/>
      <c r="O2669" s="534"/>
      <c r="P2669" s="535"/>
      <c r="Q2669" s="534"/>
    </row>
    <row r="2670" spans="3:17" s="849" customFormat="1" ht="15">
      <c r="C2670" s="712"/>
      <c r="D2670" s="713"/>
      <c r="E2670" s="532"/>
      <c r="F2670" s="532"/>
      <c r="G2670" s="533"/>
      <c r="H2670" s="534"/>
      <c r="I2670" s="534"/>
      <c r="J2670" s="535"/>
      <c r="K2670" s="534"/>
      <c r="L2670" s="534"/>
      <c r="M2670" s="534"/>
      <c r="N2670" s="534"/>
      <c r="O2670" s="534"/>
      <c r="P2670" s="535"/>
      <c r="Q2670" s="534"/>
    </row>
    <row r="2671" spans="3:17" s="849" customFormat="1" ht="15">
      <c r="C2671" s="712"/>
      <c r="D2671" s="713"/>
      <c r="E2671" s="532"/>
      <c r="F2671" s="532"/>
      <c r="G2671" s="533"/>
      <c r="H2671" s="534"/>
      <c r="I2671" s="534"/>
      <c r="J2671" s="535"/>
      <c r="K2671" s="534"/>
      <c r="L2671" s="534"/>
      <c r="M2671" s="534"/>
      <c r="N2671" s="534"/>
      <c r="O2671" s="534"/>
      <c r="P2671" s="535"/>
      <c r="Q2671" s="534"/>
    </row>
    <row r="2672" spans="3:17" s="849" customFormat="1" ht="15">
      <c r="C2672" s="712"/>
      <c r="D2672" s="713"/>
      <c r="E2672" s="532"/>
      <c r="F2672" s="532"/>
      <c r="G2672" s="533"/>
      <c r="H2672" s="534"/>
      <c r="I2672" s="534"/>
      <c r="J2672" s="535"/>
      <c r="K2672" s="534"/>
      <c r="L2672" s="534"/>
      <c r="M2672" s="534"/>
      <c r="N2672" s="534"/>
      <c r="O2672" s="534"/>
      <c r="P2672" s="535"/>
      <c r="Q2672" s="534"/>
    </row>
    <row r="2673" spans="3:17" s="849" customFormat="1" ht="15">
      <c r="C2673" s="712"/>
      <c r="D2673" s="713"/>
      <c r="E2673" s="532"/>
      <c r="F2673" s="532"/>
      <c r="G2673" s="533"/>
      <c r="H2673" s="534"/>
      <c r="I2673" s="534"/>
      <c r="J2673" s="535"/>
      <c r="K2673" s="534"/>
      <c r="L2673" s="534"/>
      <c r="M2673" s="534"/>
      <c r="N2673" s="534"/>
      <c r="O2673" s="534"/>
      <c r="P2673" s="535"/>
      <c r="Q2673" s="534"/>
    </row>
    <row r="2674" spans="3:17" s="849" customFormat="1" ht="15">
      <c r="C2674" s="712"/>
      <c r="D2674" s="713"/>
      <c r="E2674" s="532"/>
      <c r="F2674" s="532"/>
      <c r="G2674" s="533"/>
      <c r="H2674" s="534"/>
      <c r="I2674" s="534"/>
      <c r="J2674" s="535"/>
      <c r="K2674" s="534"/>
      <c r="L2674" s="534"/>
      <c r="M2674" s="534"/>
      <c r="N2674" s="534"/>
      <c r="O2674" s="534"/>
      <c r="P2674" s="535"/>
      <c r="Q2674" s="534"/>
    </row>
    <row r="2675" spans="3:17" s="849" customFormat="1" ht="15">
      <c r="C2675" s="712"/>
      <c r="D2675" s="713"/>
      <c r="E2675" s="532"/>
      <c r="F2675" s="532"/>
      <c r="G2675" s="533"/>
      <c r="H2675" s="534"/>
      <c r="I2675" s="534"/>
      <c r="J2675" s="535"/>
      <c r="K2675" s="534"/>
      <c r="L2675" s="534"/>
      <c r="M2675" s="534"/>
      <c r="N2675" s="534"/>
      <c r="O2675" s="534"/>
      <c r="P2675" s="535"/>
      <c r="Q2675" s="534"/>
    </row>
    <row r="2676" spans="3:17" s="849" customFormat="1" ht="15">
      <c r="C2676" s="712"/>
      <c r="D2676" s="713"/>
      <c r="E2676" s="532"/>
      <c r="F2676" s="532"/>
      <c r="G2676" s="533"/>
      <c r="H2676" s="534"/>
      <c r="I2676" s="534"/>
      <c r="J2676" s="535"/>
      <c r="K2676" s="534"/>
      <c r="L2676" s="534"/>
      <c r="M2676" s="534"/>
      <c r="N2676" s="534"/>
      <c r="O2676" s="534"/>
      <c r="P2676" s="535"/>
      <c r="Q2676" s="534"/>
    </row>
    <row r="2677" spans="3:17" s="849" customFormat="1" ht="15">
      <c r="C2677" s="712"/>
      <c r="D2677" s="713"/>
      <c r="E2677" s="532"/>
      <c r="F2677" s="532"/>
      <c r="G2677" s="533"/>
      <c r="H2677" s="534"/>
      <c r="I2677" s="534"/>
      <c r="J2677" s="535"/>
      <c r="K2677" s="534"/>
      <c r="L2677" s="534"/>
      <c r="M2677" s="534"/>
      <c r="N2677" s="534"/>
      <c r="O2677" s="534"/>
      <c r="P2677" s="535"/>
      <c r="Q2677" s="534"/>
    </row>
    <row r="2678" spans="3:17" s="849" customFormat="1" ht="15">
      <c r="C2678" s="712"/>
      <c r="D2678" s="713"/>
      <c r="E2678" s="532"/>
      <c r="F2678" s="532"/>
      <c r="G2678" s="533"/>
      <c r="H2678" s="534"/>
      <c r="I2678" s="534"/>
      <c r="J2678" s="535"/>
      <c r="K2678" s="534"/>
      <c r="L2678" s="534"/>
      <c r="M2678" s="534"/>
      <c r="N2678" s="534"/>
      <c r="O2678" s="534"/>
      <c r="P2678" s="535"/>
      <c r="Q2678" s="534"/>
    </row>
    <row r="2679" spans="3:17" s="849" customFormat="1" ht="15">
      <c r="C2679" s="712"/>
      <c r="D2679" s="713"/>
      <c r="E2679" s="532"/>
      <c r="F2679" s="532"/>
      <c r="G2679" s="533"/>
      <c r="H2679" s="534"/>
      <c r="I2679" s="534"/>
      <c r="J2679" s="535"/>
      <c r="K2679" s="534"/>
      <c r="L2679" s="534"/>
      <c r="M2679" s="534"/>
      <c r="N2679" s="534"/>
      <c r="O2679" s="534"/>
      <c r="P2679" s="535"/>
      <c r="Q2679" s="534"/>
    </row>
    <row r="2680" spans="3:17" s="849" customFormat="1" ht="15">
      <c r="C2680" s="712"/>
      <c r="D2680" s="713"/>
      <c r="E2680" s="532"/>
      <c r="F2680" s="532"/>
      <c r="G2680" s="533"/>
      <c r="H2680" s="534"/>
      <c r="I2680" s="534"/>
      <c r="J2680" s="535"/>
      <c r="K2680" s="534"/>
      <c r="L2680" s="534"/>
      <c r="M2680" s="534"/>
      <c r="N2680" s="534"/>
      <c r="O2680" s="534"/>
      <c r="P2680" s="535"/>
      <c r="Q2680" s="534"/>
    </row>
    <row r="2681" spans="3:17" s="849" customFormat="1" ht="15">
      <c r="C2681" s="712"/>
      <c r="D2681" s="713"/>
      <c r="E2681" s="532"/>
      <c r="F2681" s="532"/>
      <c r="G2681" s="533"/>
      <c r="H2681" s="534"/>
      <c r="I2681" s="534"/>
      <c r="J2681" s="535"/>
      <c r="K2681" s="534"/>
      <c r="L2681" s="534"/>
      <c r="M2681" s="534"/>
      <c r="N2681" s="534"/>
      <c r="O2681" s="534"/>
      <c r="P2681" s="535"/>
      <c r="Q2681" s="534"/>
    </row>
    <row r="2682" spans="3:17" s="849" customFormat="1" ht="15">
      <c r="C2682" s="712"/>
      <c r="D2682" s="713"/>
      <c r="E2682" s="532"/>
      <c r="F2682" s="532"/>
      <c r="G2682" s="533"/>
      <c r="H2682" s="534"/>
      <c r="I2682" s="534"/>
      <c r="J2682" s="535"/>
      <c r="K2682" s="534"/>
      <c r="L2682" s="534"/>
      <c r="M2682" s="534"/>
      <c r="N2682" s="534"/>
      <c r="O2682" s="534"/>
      <c r="P2682" s="535"/>
      <c r="Q2682" s="534"/>
    </row>
    <row r="2683" spans="3:17" s="849" customFormat="1" ht="15">
      <c r="C2683" s="712"/>
      <c r="D2683" s="713"/>
      <c r="E2683" s="532"/>
      <c r="F2683" s="532"/>
      <c r="G2683" s="533"/>
      <c r="H2683" s="534"/>
      <c r="I2683" s="534"/>
      <c r="J2683" s="535"/>
      <c r="K2683" s="534"/>
      <c r="L2683" s="534"/>
      <c r="M2683" s="534"/>
      <c r="N2683" s="534"/>
      <c r="O2683" s="534"/>
      <c r="P2683" s="535"/>
      <c r="Q2683" s="534"/>
    </row>
    <row r="2684" spans="3:17" s="849" customFormat="1" ht="15">
      <c r="C2684" s="712"/>
      <c r="D2684" s="713"/>
      <c r="E2684" s="532"/>
      <c r="F2684" s="532"/>
      <c r="G2684" s="533"/>
      <c r="H2684" s="534"/>
      <c r="I2684" s="534"/>
      <c r="J2684" s="535"/>
      <c r="K2684" s="534"/>
      <c r="L2684" s="534"/>
      <c r="M2684" s="534"/>
      <c r="N2684" s="534"/>
      <c r="O2684" s="534"/>
      <c r="P2684" s="535"/>
      <c r="Q2684" s="534"/>
    </row>
    <row r="2685" spans="3:17" s="849" customFormat="1" ht="15">
      <c r="C2685" s="712"/>
      <c r="D2685" s="713"/>
      <c r="E2685" s="532"/>
      <c r="F2685" s="532"/>
      <c r="G2685" s="533"/>
      <c r="H2685" s="534"/>
      <c r="I2685" s="534"/>
      <c r="J2685" s="535"/>
      <c r="K2685" s="534"/>
      <c r="L2685" s="534"/>
      <c r="M2685" s="534"/>
      <c r="N2685" s="534"/>
      <c r="O2685" s="534"/>
      <c r="P2685" s="535"/>
      <c r="Q2685" s="534"/>
    </row>
    <row r="2686" spans="3:17" s="849" customFormat="1" ht="15">
      <c r="C2686" s="712"/>
      <c r="D2686" s="713"/>
      <c r="E2686" s="532"/>
      <c r="F2686" s="532"/>
      <c r="G2686" s="533"/>
      <c r="H2686" s="534"/>
      <c r="I2686" s="534"/>
      <c r="J2686" s="535"/>
      <c r="K2686" s="534"/>
      <c r="L2686" s="534"/>
      <c r="M2686" s="534"/>
      <c r="N2686" s="534"/>
      <c r="O2686" s="534"/>
      <c r="P2686" s="535"/>
      <c r="Q2686" s="534"/>
    </row>
    <row r="2687" spans="3:17" s="849" customFormat="1" ht="15">
      <c r="C2687" s="712"/>
      <c r="D2687" s="713"/>
      <c r="E2687" s="532"/>
      <c r="F2687" s="532"/>
      <c r="G2687" s="533"/>
      <c r="H2687" s="534"/>
      <c r="I2687" s="534"/>
      <c r="J2687" s="535"/>
      <c r="K2687" s="534"/>
      <c r="L2687" s="534"/>
      <c r="M2687" s="534"/>
      <c r="N2687" s="534"/>
      <c r="O2687" s="534"/>
      <c r="P2687" s="535"/>
      <c r="Q2687" s="534"/>
    </row>
    <row r="2688" spans="3:17" s="849" customFormat="1" ht="15">
      <c r="C2688" s="712"/>
      <c r="D2688" s="713"/>
      <c r="E2688" s="532"/>
      <c r="F2688" s="532"/>
      <c r="G2688" s="533"/>
      <c r="H2688" s="534"/>
      <c r="I2688" s="534"/>
      <c r="J2688" s="535"/>
      <c r="K2688" s="534"/>
      <c r="L2688" s="534"/>
      <c r="M2688" s="534"/>
      <c r="N2688" s="534"/>
      <c r="O2688" s="534"/>
      <c r="P2688" s="535"/>
      <c r="Q2688" s="534"/>
    </row>
    <row r="2689" spans="3:17" s="849" customFormat="1" ht="15">
      <c r="C2689" s="712"/>
      <c r="D2689" s="713"/>
      <c r="E2689" s="532"/>
      <c r="F2689" s="532"/>
      <c r="G2689" s="533"/>
      <c r="H2689" s="534"/>
      <c r="I2689" s="534"/>
      <c r="J2689" s="535"/>
      <c r="K2689" s="534"/>
      <c r="L2689" s="534"/>
      <c r="M2689" s="534"/>
      <c r="N2689" s="534"/>
      <c r="O2689" s="534"/>
      <c r="P2689" s="535"/>
      <c r="Q2689" s="534"/>
    </row>
    <row r="2690" spans="3:17" s="849" customFormat="1" ht="15">
      <c r="C2690" s="712"/>
      <c r="D2690" s="713"/>
      <c r="E2690" s="532"/>
      <c r="F2690" s="532"/>
      <c r="G2690" s="533"/>
      <c r="H2690" s="534"/>
      <c r="I2690" s="534"/>
      <c r="J2690" s="535"/>
      <c r="K2690" s="534"/>
      <c r="L2690" s="534"/>
      <c r="M2690" s="534"/>
      <c r="N2690" s="534"/>
      <c r="O2690" s="534"/>
      <c r="P2690" s="535"/>
      <c r="Q2690" s="534"/>
    </row>
    <row r="2691" spans="3:17" s="849" customFormat="1" ht="15">
      <c r="C2691" s="712"/>
      <c r="D2691" s="713"/>
      <c r="E2691" s="532"/>
      <c r="F2691" s="532"/>
      <c r="G2691" s="533"/>
      <c r="H2691" s="534"/>
      <c r="I2691" s="534"/>
      <c r="J2691" s="535"/>
      <c r="K2691" s="534"/>
      <c r="L2691" s="534"/>
      <c r="M2691" s="534"/>
      <c r="N2691" s="534"/>
      <c r="O2691" s="534"/>
      <c r="P2691" s="535"/>
      <c r="Q2691" s="534"/>
    </row>
    <row r="2692" spans="3:17" s="849" customFormat="1" ht="15">
      <c r="C2692" s="712"/>
      <c r="D2692" s="713"/>
      <c r="E2692" s="532"/>
      <c r="F2692" s="532"/>
      <c r="G2692" s="533"/>
      <c r="H2692" s="534"/>
      <c r="I2692" s="534"/>
      <c r="J2692" s="535"/>
      <c r="K2692" s="534"/>
      <c r="L2692" s="534"/>
      <c r="M2692" s="534"/>
      <c r="N2692" s="534"/>
      <c r="O2692" s="534"/>
      <c r="P2692" s="535"/>
      <c r="Q2692" s="534"/>
    </row>
    <row r="2693" spans="3:17" s="849" customFormat="1" ht="15">
      <c r="C2693" s="712"/>
      <c r="D2693" s="713"/>
      <c r="E2693" s="532"/>
      <c r="F2693" s="532"/>
      <c r="G2693" s="533"/>
      <c r="H2693" s="534"/>
      <c r="I2693" s="534"/>
      <c r="J2693" s="535"/>
      <c r="K2693" s="534"/>
      <c r="L2693" s="534"/>
      <c r="M2693" s="534"/>
      <c r="N2693" s="534"/>
      <c r="O2693" s="534"/>
      <c r="P2693" s="535"/>
      <c r="Q2693" s="534"/>
    </row>
    <row r="2694" spans="3:17" s="849" customFormat="1" ht="15">
      <c r="C2694" s="712"/>
      <c r="D2694" s="713"/>
      <c r="E2694" s="532"/>
      <c r="F2694" s="532"/>
      <c r="G2694" s="533"/>
      <c r="H2694" s="534"/>
      <c r="I2694" s="534"/>
      <c r="J2694" s="535"/>
      <c r="K2694" s="534"/>
      <c r="L2694" s="534"/>
      <c r="M2694" s="534"/>
      <c r="N2694" s="534"/>
      <c r="O2694" s="534"/>
      <c r="P2694" s="535"/>
      <c r="Q2694" s="534"/>
    </row>
    <row r="2695" spans="3:17" s="849" customFormat="1" ht="15">
      <c r="C2695" s="712"/>
      <c r="D2695" s="713"/>
      <c r="E2695" s="532"/>
      <c r="F2695" s="532"/>
      <c r="G2695" s="533"/>
      <c r="H2695" s="534"/>
      <c r="I2695" s="534"/>
      <c r="J2695" s="535"/>
      <c r="K2695" s="534"/>
      <c r="L2695" s="534"/>
      <c r="M2695" s="534"/>
      <c r="N2695" s="534"/>
      <c r="O2695" s="534"/>
      <c r="P2695" s="535"/>
      <c r="Q2695" s="534"/>
    </row>
    <row r="2696" spans="3:17" s="849" customFormat="1" ht="15">
      <c r="C2696" s="712"/>
      <c r="D2696" s="713"/>
      <c r="E2696" s="532"/>
      <c r="F2696" s="532"/>
      <c r="G2696" s="533"/>
      <c r="H2696" s="534"/>
      <c r="I2696" s="534"/>
      <c r="J2696" s="535"/>
      <c r="K2696" s="534"/>
      <c r="L2696" s="534"/>
      <c r="M2696" s="534"/>
      <c r="N2696" s="534"/>
      <c r="O2696" s="534"/>
      <c r="P2696" s="535"/>
      <c r="Q2696" s="534"/>
    </row>
    <row r="2697" spans="3:17" s="849" customFormat="1" ht="15">
      <c r="C2697" s="712"/>
      <c r="D2697" s="713"/>
      <c r="E2697" s="532"/>
      <c r="F2697" s="532"/>
      <c r="G2697" s="533"/>
      <c r="H2697" s="534"/>
      <c r="I2697" s="534"/>
      <c r="J2697" s="535"/>
      <c r="K2697" s="534"/>
      <c r="L2697" s="534"/>
      <c r="M2697" s="534"/>
      <c r="N2697" s="534"/>
      <c r="O2697" s="534"/>
      <c r="P2697" s="535"/>
      <c r="Q2697" s="534"/>
    </row>
    <row r="2698" spans="3:17" s="849" customFormat="1" ht="15">
      <c r="C2698" s="712"/>
      <c r="D2698" s="713"/>
      <c r="E2698" s="532"/>
      <c r="F2698" s="532"/>
      <c r="G2698" s="533"/>
      <c r="H2698" s="534"/>
      <c r="I2698" s="534"/>
      <c r="J2698" s="535"/>
      <c r="K2698" s="534"/>
      <c r="L2698" s="534"/>
      <c r="M2698" s="534"/>
      <c r="N2698" s="534"/>
      <c r="O2698" s="534"/>
      <c r="P2698" s="535"/>
      <c r="Q2698" s="534"/>
    </row>
    <row r="2699" spans="3:17" s="849" customFormat="1" ht="15">
      <c r="C2699" s="712"/>
      <c r="D2699" s="713"/>
      <c r="E2699" s="532"/>
      <c r="F2699" s="532"/>
      <c r="G2699" s="533"/>
      <c r="H2699" s="534"/>
      <c r="I2699" s="534"/>
      <c r="J2699" s="535"/>
      <c r="K2699" s="534"/>
      <c r="L2699" s="534"/>
      <c r="M2699" s="534"/>
      <c r="N2699" s="534"/>
      <c r="O2699" s="534"/>
      <c r="P2699" s="535"/>
      <c r="Q2699" s="534"/>
    </row>
    <row r="2700" spans="3:17" s="849" customFormat="1" ht="15">
      <c r="C2700" s="712"/>
      <c r="D2700" s="713"/>
      <c r="E2700" s="532"/>
      <c r="F2700" s="532"/>
      <c r="G2700" s="533"/>
      <c r="H2700" s="534"/>
      <c r="I2700" s="534"/>
      <c r="J2700" s="535"/>
      <c r="K2700" s="534"/>
      <c r="L2700" s="534"/>
      <c r="M2700" s="534"/>
      <c r="N2700" s="534"/>
      <c r="O2700" s="534"/>
      <c r="P2700" s="535"/>
      <c r="Q2700" s="534"/>
    </row>
    <row r="2701" spans="3:17" s="849" customFormat="1" ht="15">
      <c r="C2701" s="712"/>
      <c r="D2701" s="713"/>
      <c r="E2701" s="532"/>
      <c r="F2701" s="532"/>
      <c r="G2701" s="533"/>
      <c r="H2701" s="534"/>
      <c r="I2701" s="534"/>
      <c r="J2701" s="535"/>
      <c r="K2701" s="534"/>
      <c r="L2701" s="534"/>
      <c r="M2701" s="534"/>
      <c r="N2701" s="534"/>
      <c r="O2701" s="534"/>
      <c r="P2701" s="535"/>
      <c r="Q2701" s="534"/>
    </row>
    <row r="2702" spans="3:17" s="849" customFormat="1" ht="15">
      <c r="C2702" s="712"/>
      <c r="D2702" s="713"/>
      <c r="E2702" s="532"/>
      <c r="F2702" s="532"/>
      <c r="G2702" s="533"/>
      <c r="H2702" s="534"/>
      <c r="I2702" s="534"/>
      <c r="J2702" s="535"/>
      <c r="K2702" s="534"/>
      <c r="L2702" s="534"/>
      <c r="M2702" s="534"/>
      <c r="N2702" s="534"/>
      <c r="O2702" s="534"/>
      <c r="P2702" s="535"/>
      <c r="Q2702" s="534"/>
    </row>
    <row r="2703" spans="3:17" s="849" customFormat="1" ht="15">
      <c r="C2703" s="712"/>
      <c r="D2703" s="713"/>
      <c r="E2703" s="532"/>
      <c r="F2703" s="532"/>
      <c r="G2703" s="533"/>
      <c r="H2703" s="534"/>
      <c r="I2703" s="534"/>
      <c r="J2703" s="535"/>
      <c r="K2703" s="534"/>
      <c r="L2703" s="534"/>
      <c r="M2703" s="534"/>
      <c r="N2703" s="534"/>
      <c r="O2703" s="534"/>
      <c r="P2703" s="535"/>
      <c r="Q2703" s="534"/>
    </row>
    <row r="2704" spans="3:17" s="849" customFormat="1" ht="15">
      <c r="C2704" s="712"/>
      <c r="D2704" s="713"/>
      <c r="E2704" s="532"/>
      <c r="F2704" s="532"/>
      <c r="G2704" s="533"/>
      <c r="H2704" s="534"/>
      <c r="I2704" s="534"/>
      <c r="J2704" s="535"/>
      <c r="K2704" s="534"/>
      <c r="L2704" s="534"/>
      <c r="M2704" s="534"/>
      <c r="N2704" s="534"/>
      <c r="O2704" s="534"/>
      <c r="P2704" s="535"/>
      <c r="Q2704" s="534"/>
    </row>
    <row r="2705" spans="3:17" s="849" customFormat="1" ht="15">
      <c r="C2705" s="712"/>
      <c r="D2705" s="713"/>
      <c r="E2705" s="532"/>
      <c r="F2705" s="532"/>
      <c r="G2705" s="533"/>
      <c r="H2705" s="534"/>
      <c r="I2705" s="534"/>
      <c r="J2705" s="535"/>
      <c r="K2705" s="534"/>
      <c r="L2705" s="534"/>
      <c r="M2705" s="534"/>
      <c r="N2705" s="534"/>
      <c r="O2705" s="534"/>
      <c r="P2705" s="535"/>
      <c r="Q2705" s="534"/>
    </row>
    <row r="2706" spans="3:17" s="849" customFormat="1" ht="15">
      <c r="C2706" s="712"/>
      <c r="D2706" s="713"/>
      <c r="E2706" s="532"/>
      <c r="F2706" s="532"/>
      <c r="G2706" s="533"/>
      <c r="H2706" s="534"/>
      <c r="I2706" s="534"/>
      <c r="J2706" s="535"/>
      <c r="K2706" s="534"/>
      <c r="L2706" s="534"/>
      <c r="M2706" s="534"/>
      <c r="N2706" s="534"/>
      <c r="O2706" s="534"/>
      <c r="P2706" s="535"/>
      <c r="Q2706" s="534"/>
    </row>
    <row r="2707" spans="3:17" s="849" customFormat="1" ht="15">
      <c r="C2707" s="712"/>
      <c r="D2707" s="713"/>
      <c r="E2707" s="532"/>
      <c r="F2707" s="532"/>
      <c r="G2707" s="533"/>
      <c r="H2707" s="534"/>
      <c r="I2707" s="534"/>
      <c r="J2707" s="535"/>
      <c r="K2707" s="534"/>
      <c r="L2707" s="534"/>
      <c r="M2707" s="534"/>
      <c r="N2707" s="534"/>
      <c r="O2707" s="534"/>
      <c r="P2707" s="535"/>
      <c r="Q2707" s="534"/>
    </row>
    <row r="2708" spans="3:17" s="849" customFormat="1" ht="15">
      <c r="C2708" s="712"/>
      <c r="D2708" s="713"/>
      <c r="E2708" s="532"/>
      <c r="F2708" s="532"/>
      <c r="G2708" s="533"/>
      <c r="H2708" s="534"/>
      <c r="I2708" s="534"/>
      <c r="J2708" s="535"/>
      <c r="K2708" s="534"/>
      <c r="L2708" s="534"/>
      <c r="M2708" s="534"/>
      <c r="N2708" s="534"/>
      <c r="O2708" s="534"/>
      <c r="P2708" s="535"/>
      <c r="Q2708" s="534"/>
    </row>
    <row r="2709" spans="3:17" s="849" customFormat="1" ht="15">
      <c r="C2709" s="712"/>
      <c r="D2709" s="713"/>
      <c r="E2709" s="532"/>
      <c r="F2709" s="532"/>
      <c r="G2709" s="533"/>
      <c r="H2709" s="534"/>
      <c r="I2709" s="534"/>
      <c r="J2709" s="535"/>
      <c r="K2709" s="534"/>
      <c r="L2709" s="534"/>
      <c r="M2709" s="534"/>
      <c r="N2709" s="534"/>
      <c r="O2709" s="534"/>
      <c r="P2709" s="535"/>
      <c r="Q2709" s="534"/>
    </row>
    <row r="2710" spans="3:17" s="849" customFormat="1" ht="15">
      <c r="C2710" s="712"/>
      <c r="D2710" s="713"/>
      <c r="E2710" s="532"/>
      <c r="F2710" s="532"/>
      <c r="G2710" s="533"/>
      <c r="H2710" s="534"/>
      <c r="I2710" s="534"/>
      <c r="J2710" s="535"/>
      <c r="K2710" s="534"/>
      <c r="L2710" s="534"/>
      <c r="M2710" s="534"/>
      <c r="N2710" s="534"/>
      <c r="O2710" s="534"/>
      <c r="P2710" s="535"/>
      <c r="Q2710" s="534"/>
    </row>
    <row r="2711" spans="3:17" s="849" customFormat="1" ht="15">
      <c r="C2711" s="712"/>
      <c r="D2711" s="713"/>
      <c r="E2711" s="532"/>
      <c r="F2711" s="532"/>
      <c r="G2711" s="533"/>
      <c r="H2711" s="534"/>
      <c r="I2711" s="534"/>
      <c r="J2711" s="535"/>
      <c r="K2711" s="534"/>
      <c r="L2711" s="534"/>
      <c r="M2711" s="534"/>
      <c r="N2711" s="534"/>
      <c r="O2711" s="534"/>
      <c r="P2711" s="535"/>
      <c r="Q2711" s="534"/>
    </row>
    <row r="2712" spans="3:17" s="849" customFormat="1" ht="15">
      <c r="C2712" s="712"/>
      <c r="D2712" s="713"/>
      <c r="E2712" s="532"/>
      <c r="F2712" s="532"/>
      <c r="G2712" s="533"/>
      <c r="H2712" s="534"/>
      <c r="I2712" s="534"/>
      <c r="J2712" s="535"/>
      <c r="K2712" s="534"/>
      <c r="L2712" s="534"/>
      <c r="M2712" s="534"/>
      <c r="N2712" s="534"/>
      <c r="O2712" s="534"/>
      <c r="P2712" s="535"/>
      <c r="Q2712" s="534"/>
    </row>
    <row r="2713" spans="3:17" s="849" customFormat="1" ht="15">
      <c r="C2713" s="712"/>
      <c r="D2713" s="713"/>
      <c r="E2713" s="532"/>
      <c r="F2713" s="532"/>
      <c r="G2713" s="533"/>
      <c r="H2713" s="534"/>
      <c r="I2713" s="534"/>
      <c r="J2713" s="535"/>
      <c r="K2713" s="534"/>
      <c r="L2713" s="534"/>
      <c r="M2713" s="534"/>
      <c r="N2713" s="534"/>
      <c r="O2713" s="534"/>
      <c r="P2713" s="535"/>
      <c r="Q2713" s="534"/>
    </row>
    <row r="2714" spans="3:17" s="849" customFormat="1" ht="15">
      <c r="C2714" s="712"/>
      <c r="D2714" s="713"/>
      <c r="E2714" s="532"/>
      <c r="F2714" s="532"/>
      <c r="G2714" s="533"/>
      <c r="H2714" s="534"/>
      <c r="I2714" s="534"/>
      <c r="J2714" s="535"/>
      <c r="K2714" s="534"/>
      <c r="L2714" s="534"/>
      <c r="M2714" s="534"/>
      <c r="N2714" s="534"/>
      <c r="O2714" s="534"/>
      <c r="P2714" s="535"/>
      <c r="Q2714" s="534"/>
    </row>
    <row r="2715" spans="3:17" s="849" customFormat="1" ht="15">
      <c r="C2715" s="712"/>
      <c r="D2715" s="713"/>
      <c r="E2715" s="532"/>
      <c r="F2715" s="532"/>
      <c r="G2715" s="533"/>
      <c r="H2715" s="534"/>
      <c r="I2715" s="534"/>
      <c r="J2715" s="535"/>
      <c r="K2715" s="534"/>
      <c r="L2715" s="534"/>
      <c r="M2715" s="534"/>
      <c r="N2715" s="534"/>
      <c r="O2715" s="534"/>
      <c r="P2715" s="535"/>
      <c r="Q2715" s="534"/>
    </row>
    <row r="2716" spans="3:17" s="849" customFormat="1" ht="15">
      <c r="C2716" s="712"/>
      <c r="D2716" s="713"/>
      <c r="E2716" s="532"/>
      <c r="F2716" s="532"/>
      <c r="G2716" s="533"/>
      <c r="H2716" s="534"/>
      <c r="I2716" s="534"/>
      <c r="J2716" s="535"/>
      <c r="K2716" s="534"/>
      <c r="L2716" s="534"/>
      <c r="M2716" s="534"/>
      <c r="N2716" s="534"/>
      <c r="O2716" s="534"/>
      <c r="P2716" s="535"/>
      <c r="Q2716" s="534"/>
    </row>
    <row r="2717" spans="3:17" s="849" customFormat="1" ht="15">
      <c r="C2717" s="712"/>
      <c r="D2717" s="713"/>
      <c r="E2717" s="532"/>
      <c r="F2717" s="532"/>
      <c r="G2717" s="533"/>
      <c r="H2717" s="534"/>
      <c r="I2717" s="534"/>
      <c r="J2717" s="535"/>
      <c r="K2717" s="534"/>
      <c r="L2717" s="534"/>
      <c r="M2717" s="534"/>
      <c r="N2717" s="534"/>
      <c r="O2717" s="534"/>
      <c r="P2717" s="535"/>
      <c r="Q2717" s="534"/>
    </row>
    <row r="2718" spans="3:17" s="849" customFormat="1" ht="15">
      <c r="C2718" s="712"/>
      <c r="D2718" s="713"/>
      <c r="E2718" s="532"/>
      <c r="F2718" s="532"/>
      <c r="G2718" s="533"/>
      <c r="H2718" s="534"/>
      <c r="I2718" s="534"/>
      <c r="J2718" s="535"/>
      <c r="K2718" s="534"/>
      <c r="L2718" s="534"/>
      <c r="M2718" s="534"/>
      <c r="N2718" s="534"/>
      <c r="O2718" s="534"/>
      <c r="P2718" s="535"/>
      <c r="Q2718" s="534"/>
    </row>
    <row r="2719" spans="3:17" s="849" customFormat="1" ht="15">
      <c r="C2719" s="712"/>
      <c r="D2719" s="713"/>
      <c r="E2719" s="532"/>
      <c r="F2719" s="532"/>
      <c r="G2719" s="533"/>
      <c r="H2719" s="534"/>
      <c r="I2719" s="534"/>
      <c r="J2719" s="535"/>
      <c r="K2719" s="534"/>
      <c r="L2719" s="534"/>
      <c r="M2719" s="534"/>
      <c r="N2719" s="534"/>
      <c r="O2719" s="534"/>
      <c r="P2719" s="535"/>
      <c r="Q2719" s="534"/>
    </row>
    <row r="2720" spans="3:17" s="849" customFormat="1" ht="15">
      <c r="C2720" s="712"/>
      <c r="D2720" s="713"/>
      <c r="E2720" s="532"/>
      <c r="F2720" s="532"/>
      <c r="G2720" s="533"/>
      <c r="H2720" s="534"/>
      <c r="I2720" s="534"/>
      <c r="J2720" s="535"/>
      <c r="K2720" s="534"/>
      <c r="L2720" s="534"/>
      <c r="M2720" s="534"/>
      <c r="N2720" s="534"/>
      <c r="O2720" s="534"/>
      <c r="P2720" s="535"/>
      <c r="Q2720" s="534"/>
    </row>
    <row r="2721" spans="3:17" s="849" customFormat="1" ht="15">
      <c r="C2721" s="712"/>
      <c r="D2721" s="713"/>
      <c r="E2721" s="532"/>
      <c r="F2721" s="532"/>
      <c r="G2721" s="533"/>
      <c r="H2721" s="534"/>
      <c r="I2721" s="534"/>
      <c r="J2721" s="535"/>
      <c r="K2721" s="534"/>
      <c r="L2721" s="534"/>
      <c r="M2721" s="534"/>
      <c r="N2721" s="534"/>
      <c r="O2721" s="534"/>
      <c r="P2721" s="535"/>
      <c r="Q2721" s="534"/>
    </row>
    <row r="2722" spans="3:17" s="849" customFormat="1" ht="15">
      <c r="C2722" s="712"/>
      <c r="D2722" s="713"/>
      <c r="E2722" s="532"/>
      <c r="F2722" s="532"/>
      <c r="G2722" s="533"/>
      <c r="H2722" s="534"/>
      <c r="I2722" s="534"/>
      <c r="J2722" s="535"/>
      <c r="K2722" s="534"/>
      <c r="L2722" s="534"/>
      <c r="M2722" s="534"/>
      <c r="N2722" s="534"/>
      <c r="O2722" s="534"/>
      <c r="P2722" s="535"/>
      <c r="Q2722" s="534"/>
    </row>
    <row r="2723" spans="3:17" s="849" customFormat="1" ht="15">
      <c r="C2723" s="712"/>
      <c r="D2723" s="713"/>
      <c r="E2723" s="532"/>
      <c r="F2723" s="532"/>
      <c r="G2723" s="533"/>
      <c r="H2723" s="534"/>
      <c r="I2723" s="534"/>
      <c r="J2723" s="535"/>
      <c r="K2723" s="534"/>
      <c r="L2723" s="534"/>
      <c r="M2723" s="534"/>
      <c r="N2723" s="534"/>
      <c r="O2723" s="534"/>
      <c r="P2723" s="535"/>
      <c r="Q2723" s="534"/>
    </row>
    <row r="2724" spans="3:17" s="849" customFormat="1" ht="15">
      <c r="C2724" s="712"/>
      <c r="D2724" s="713"/>
      <c r="E2724" s="532"/>
      <c r="F2724" s="532"/>
      <c r="G2724" s="533"/>
      <c r="H2724" s="534"/>
      <c r="I2724" s="534"/>
      <c r="J2724" s="535"/>
      <c r="K2724" s="534"/>
      <c r="L2724" s="534"/>
      <c r="M2724" s="534"/>
      <c r="N2724" s="534"/>
      <c r="O2724" s="534"/>
      <c r="P2724" s="535"/>
      <c r="Q2724" s="534"/>
    </row>
    <row r="2725" spans="3:17" s="849" customFormat="1" ht="15">
      <c r="C2725" s="712"/>
      <c r="D2725" s="713"/>
      <c r="E2725" s="532"/>
      <c r="F2725" s="532"/>
      <c r="G2725" s="533"/>
      <c r="H2725" s="534"/>
      <c r="I2725" s="534"/>
      <c r="J2725" s="535"/>
      <c r="K2725" s="534"/>
      <c r="L2725" s="534"/>
      <c r="M2725" s="534"/>
      <c r="N2725" s="534"/>
      <c r="O2725" s="534"/>
      <c r="P2725" s="535"/>
      <c r="Q2725" s="534"/>
    </row>
    <row r="2726" spans="3:17" s="849" customFormat="1" ht="15">
      <c r="C2726" s="712"/>
      <c r="D2726" s="713"/>
      <c r="E2726" s="532"/>
      <c r="F2726" s="532"/>
      <c r="G2726" s="533"/>
      <c r="H2726" s="534"/>
      <c r="I2726" s="534"/>
      <c r="J2726" s="535"/>
      <c r="K2726" s="534"/>
      <c r="L2726" s="534"/>
      <c r="M2726" s="534"/>
      <c r="N2726" s="534"/>
      <c r="O2726" s="534"/>
      <c r="P2726" s="535"/>
      <c r="Q2726" s="534"/>
    </row>
    <row r="2727" spans="3:17" s="849" customFormat="1" ht="15">
      <c r="C2727" s="712"/>
      <c r="D2727" s="713"/>
      <c r="E2727" s="532"/>
      <c r="F2727" s="532"/>
      <c r="G2727" s="533"/>
      <c r="H2727" s="534"/>
      <c r="I2727" s="534"/>
      <c r="J2727" s="535"/>
      <c r="K2727" s="534"/>
      <c r="L2727" s="534"/>
      <c r="M2727" s="534"/>
      <c r="N2727" s="534"/>
      <c r="O2727" s="534"/>
      <c r="P2727" s="535"/>
      <c r="Q2727" s="534"/>
    </row>
    <row r="2728" spans="3:17" s="849" customFormat="1" ht="15">
      <c r="C2728" s="712"/>
      <c r="D2728" s="713"/>
      <c r="E2728" s="532"/>
      <c r="F2728" s="532"/>
      <c r="G2728" s="533"/>
      <c r="H2728" s="534"/>
      <c r="I2728" s="534"/>
      <c r="J2728" s="535"/>
      <c r="K2728" s="534"/>
      <c r="L2728" s="534"/>
      <c r="M2728" s="534"/>
      <c r="N2728" s="534"/>
      <c r="O2728" s="534"/>
      <c r="P2728" s="535"/>
      <c r="Q2728" s="534"/>
    </row>
    <row r="2729" spans="3:17" s="849" customFormat="1" ht="15">
      <c r="C2729" s="712"/>
      <c r="D2729" s="713"/>
      <c r="E2729" s="532"/>
      <c r="F2729" s="532"/>
      <c r="G2729" s="533"/>
      <c r="H2729" s="534"/>
      <c r="I2729" s="534"/>
      <c r="J2729" s="535"/>
      <c r="K2729" s="534"/>
      <c r="L2729" s="534"/>
      <c r="M2729" s="534"/>
      <c r="N2729" s="534"/>
      <c r="O2729" s="534"/>
      <c r="P2729" s="535"/>
      <c r="Q2729" s="534"/>
    </row>
    <row r="2730" spans="3:17" s="849" customFormat="1" ht="15">
      <c r="C2730" s="712"/>
      <c r="D2730" s="713"/>
      <c r="E2730" s="532"/>
      <c r="F2730" s="532"/>
      <c r="G2730" s="533"/>
      <c r="H2730" s="534"/>
      <c r="I2730" s="534"/>
      <c r="J2730" s="535"/>
      <c r="K2730" s="534"/>
      <c r="L2730" s="534"/>
      <c r="M2730" s="534"/>
      <c r="N2730" s="534"/>
      <c r="O2730" s="534"/>
      <c r="P2730" s="535"/>
      <c r="Q2730" s="534"/>
    </row>
    <row r="2731" spans="3:17" s="849" customFormat="1" ht="15">
      <c r="C2731" s="712"/>
      <c r="D2731" s="713"/>
      <c r="E2731" s="532"/>
      <c r="F2731" s="532"/>
      <c r="G2731" s="533"/>
      <c r="H2731" s="534"/>
      <c r="I2731" s="534"/>
      <c r="J2731" s="535"/>
      <c r="K2731" s="534"/>
      <c r="L2731" s="534"/>
      <c r="M2731" s="534"/>
      <c r="N2731" s="534"/>
      <c r="O2731" s="534"/>
      <c r="P2731" s="535"/>
      <c r="Q2731" s="534"/>
    </row>
    <row r="2732" spans="3:17" s="849" customFormat="1" ht="15">
      <c r="C2732" s="712"/>
      <c r="D2732" s="713"/>
      <c r="E2732" s="532"/>
      <c r="F2732" s="532"/>
      <c r="G2732" s="533"/>
      <c r="H2732" s="534"/>
      <c r="I2732" s="534"/>
      <c r="J2732" s="535"/>
      <c r="K2732" s="534"/>
      <c r="L2732" s="534"/>
      <c r="M2732" s="534"/>
      <c r="N2732" s="534"/>
      <c r="O2732" s="534"/>
      <c r="P2732" s="535"/>
      <c r="Q2732" s="534"/>
    </row>
    <row r="2733" spans="3:17" s="849" customFormat="1" ht="15">
      <c r="C2733" s="712"/>
      <c r="D2733" s="713"/>
      <c r="E2733" s="532"/>
      <c r="F2733" s="532"/>
      <c r="G2733" s="533"/>
      <c r="H2733" s="534"/>
      <c r="I2733" s="534"/>
      <c r="J2733" s="535"/>
      <c r="K2733" s="534"/>
      <c r="L2733" s="534"/>
      <c r="M2733" s="534"/>
      <c r="N2733" s="534"/>
      <c r="O2733" s="534"/>
      <c r="P2733" s="535"/>
      <c r="Q2733" s="534"/>
    </row>
    <row r="2734" spans="3:17" s="849" customFormat="1" ht="15">
      <c r="C2734" s="712"/>
      <c r="D2734" s="713"/>
      <c r="E2734" s="532"/>
      <c r="F2734" s="532"/>
      <c r="G2734" s="533"/>
      <c r="H2734" s="534"/>
      <c r="I2734" s="534"/>
      <c r="J2734" s="535"/>
      <c r="K2734" s="534"/>
      <c r="L2734" s="534"/>
      <c r="M2734" s="534"/>
      <c r="N2734" s="534"/>
      <c r="O2734" s="534"/>
      <c r="P2734" s="535"/>
      <c r="Q2734" s="534"/>
    </row>
    <row r="2735" spans="3:17" s="849" customFormat="1" ht="15">
      <c r="C2735" s="712"/>
      <c r="D2735" s="713"/>
      <c r="E2735" s="532"/>
      <c r="F2735" s="532"/>
      <c r="G2735" s="533"/>
      <c r="H2735" s="534"/>
      <c r="I2735" s="534"/>
      <c r="J2735" s="535"/>
      <c r="K2735" s="534"/>
      <c r="L2735" s="534"/>
      <c r="M2735" s="534"/>
      <c r="N2735" s="534"/>
      <c r="O2735" s="534"/>
      <c r="P2735" s="535"/>
      <c r="Q2735" s="534"/>
    </row>
    <row r="2736" spans="3:17" s="849" customFormat="1" ht="15">
      <c r="C2736" s="712"/>
      <c r="D2736" s="713"/>
      <c r="E2736" s="532"/>
      <c r="F2736" s="532"/>
      <c r="G2736" s="533"/>
      <c r="H2736" s="534"/>
      <c r="I2736" s="534"/>
      <c r="J2736" s="535"/>
      <c r="K2736" s="534"/>
      <c r="L2736" s="534"/>
      <c r="M2736" s="534"/>
      <c r="N2736" s="534"/>
      <c r="O2736" s="534"/>
      <c r="P2736" s="535"/>
      <c r="Q2736" s="534"/>
    </row>
    <row r="2737" spans="3:17" s="849" customFormat="1" ht="15">
      <c r="C2737" s="712"/>
      <c r="D2737" s="713"/>
      <c r="E2737" s="532"/>
      <c r="F2737" s="532"/>
      <c r="G2737" s="533"/>
      <c r="H2737" s="534"/>
      <c r="I2737" s="534"/>
      <c r="J2737" s="535"/>
      <c r="K2737" s="534"/>
      <c r="L2737" s="534"/>
      <c r="M2737" s="534"/>
      <c r="N2737" s="534"/>
      <c r="O2737" s="534"/>
      <c r="P2737" s="535"/>
      <c r="Q2737" s="534"/>
    </row>
    <row r="2738" spans="3:17" s="849" customFormat="1" ht="15">
      <c r="C2738" s="712"/>
      <c r="D2738" s="713"/>
      <c r="E2738" s="532"/>
      <c r="F2738" s="532"/>
      <c r="G2738" s="533"/>
      <c r="H2738" s="534"/>
      <c r="I2738" s="534"/>
      <c r="J2738" s="535"/>
      <c r="K2738" s="534"/>
      <c r="L2738" s="534"/>
      <c r="M2738" s="534"/>
      <c r="N2738" s="534"/>
      <c r="O2738" s="534"/>
      <c r="P2738" s="535"/>
      <c r="Q2738" s="534"/>
    </row>
    <row r="2739" spans="3:17" s="849" customFormat="1" ht="15">
      <c r="C2739" s="712"/>
      <c r="D2739" s="713"/>
      <c r="E2739" s="532"/>
      <c r="F2739" s="532"/>
      <c r="G2739" s="533"/>
      <c r="H2739" s="534"/>
      <c r="I2739" s="534"/>
      <c r="J2739" s="535"/>
      <c r="K2739" s="534"/>
      <c r="L2739" s="534"/>
      <c r="M2739" s="534"/>
      <c r="N2739" s="534"/>
      <c r="O2739" s="534"/>
      <c r="P2739" s="535"/>
      <c r="Q2739" s="534"/>
    </row>
    <row r="2740" spans="3:17" s="849" customFormat="1" ht="15">
      <c r="C2740" s="712"/>
      <c r="D2740" s="713"/>
      <c r="E2740" s="532"/>
      <c r="F2740" s="532"/>
      <c r="G2740" s="533"/>
      <c r="H2740" s="534"/>
      <c r="I2740" s="534"/>
      <c r="J2740" s="535"/>
      <c r="K2740" s="534"/>
      <c r="L2740" s="534"/>
      <c r="M2740" s="534"/>
      <c r="N2740" s="534"/>
      <c r="O2740" s="534"/>
      <c r="P2740" s="535"/>
      <c r="Q2740" s="534"/>
    </row>
    <row r="2741" spans="3:17" s="849" customFormat="1" ht="15">
      <c r="C2741" s="712"/>
      <c r="D2741" s="713"/>
      <c r="E2741" s="532"/>
      <c r="F2741" s="532"/>
      <c r="G2741" s="533"/>
      <c r="H2741" s="534"/>
      <c r="I2741" s="534"/>
      <c r="J2741" s="535"/>
      <c r="K2741" s="534"/>
      <c r="L2741" s="534"/>
      <c r="M2741" s="534"/>
      <c r="N2741" s="534"/>
      <c r="O2741" s="534"/>
      <c r="P2741" s="535"/>
      <c r="Q2741" s="534"/>
    </row>
    <row r="2742" spans="3:17" s="849" customFormat="1" ht="15">
      <c r="C2742" s="712"/>
      <c r="D2742" s="713"/>
      <c r="E2742" s="532"/>
      <c r="F2742" s="532"/>
      <c r="G2742" s="533"/>
      <c r="H2742" s="534"/>
      <c r="I2742" s="534"/>
      <c r="J2742" s="535"/>
      <c r="K2742" s="534"/>
      <c r="L2742" s="534"/>
      <c r="M2742" s="534"/>
      <c r="N2742" s="534"/>
      <c r="O2742" s="534"/>
      <c r="P2742" s="535"/>
      <c r="Q2742" s="534"/>
    </row>
    <row r="2743" spans="3:17" s="849" customFormat="1" ht="15">
      <c r="C2743" s="712"/>
      <c r="D2743" s="713"/>
      <c r="E2743" s="532"/>
      <c r="F2743" s="532"/>
      <c r="G2743" s="533"/>
      <c r="H2743" s="534"/>
      <c r="I2743" s="534"/>
      <c r="J2743" s="535"/>
      <c r="K2743" s="534"/>
      <c r="L2743" s="534"/>
      <c r="M2743" s="534"/>
      <c r="N2743" s="534"/>
      <c r="O2743" s="534"/>
      <c r="P2743" s="535"/>
      <c r="Q2743" s="534"/>
    </row>
    <row r="2744" spans="3:17" s="849" customFormat="1" ht="15">
      <c r="C2744" s="712"/>
      <c r="D2744" s="713"/>
      <c r="E2744" s="532"/>
      <c r="F2744" s="532"/>
      <c r="G2744" s="533"/>
      <c r="H2744" s="534"/>
      <c r="I2744" s="534"/>
      <c r="J2744" s="535"/>
      <c r="K2744" s="534"/>
      <c r="L2744" s="534"/>
      <c r="M2744" s="534"/>
      <c r="N2744" s="534"/>
      <c r="O2744" s="534"/>
      <c r="P2744" s="535"/>
      <c r="Q2744" s="534"/>
    </row>
    <row r="2745" spans="3:17" s="849" customFormat="1" ht="15">
      <c r="C2745" s="712"/>
      <c r="D2745" s="713"/>
      <c r="E2745" s="532"/>
      <c r="F2745" s="532"/>
      <c r="G2745" s="533"/>
      <c r="H2745" s="534"/>
      <c r="I2745" s="534"/>
      <c r="J2745" s="535"/>
      <c r="K2745" s="534"/>
      <c r="L2745" s="534"/>
      <c r="M2745" s="534"/>
      <c r="N2745" s="534"/>
      <c r="O2745" s="534"/>
      <c r="P2745" s="535"/>
      <c r="Q2745" s="534"/>
    </row>
    <row r="2746" spans="3:17" s="849" customFormat="1" ht="15">
      <c r="C2746" s="712"/>
      <c r="D2746" s="713"/>
      <c r="E2746" s="532"/>
      <c r="F2746" s="532"/>
      <c r="G2746" s="533"/>
      <c r="H2746" s="534"/>
      <c r="I2746" s="534"/>
      <c r="J2746" s="535"/>
      <c r="K2746" s="534"/>
      <c r="L2746" s="534"/>
      <c r="M2746" s="534"/>
      <c r="N2746" s="534"/>
      <c r="O2746" s="534"/>
      <c r="P2746" s="535"/>
      <c r="Q2746" s="534"/>
    </row>
    <row r="2747" spans="3:17" s="849" customFormat="1" ht="15">
      <c r="C2747" s="712"/>
      <c r="D2747" s="713"/>
      <c r="E2747" s="532"/>
      <c r="F2747" s="532"/>
      <c r="G2747" s="533"/>
      <c r="H2747" s="534"/>
      <c r="I2747" s="534"/>
      <c r="J2747" s="535"/>
      <c r="K2747" s="534"/>
      <c r="L2747" s="534"/>
      <c r="M2747" s="534"/>
      <c r="N2747" s="534"/>
      <c r="O2747" s="534"/>
      <c r="P2747" s="535"/>
      <c r="Q2747" s="534"/>
    </row>
    <row r="2748" spans="3:17" s="849" customFormat="1" ht="15">
      <c r="C2748" s="712"/>
      <c r="D2748" s="713"/>
      <c r="E2748" s="532"/>
      <c r="F2748" s="532"/>
      <c r="G2748" s="533"/>
      <c r="H2748" s="534"/>
      <c r="I2748" s="534"/>
      <c r="J2748" s="535"/>
      <c r="K2748" s="534"/>
      <c r="L2748" s="534"/>
      <c r="M2748" s="534"/>
      <c r="N2748" s="534"/>
      <c r="O2748" s="534"/>
      <c r="P2748" s="535"/>
      <c r="Q2748" s="534"/>
    </row>
    <row r="2749" spans="3:17" s="849" customFormat="1" ht="15">
      <c r="C2749" s="712"/>
      <c r="D2749" s="713"/>
      <c r="E2749" s="532"/>
      <c r="F2749" s="532"/>
      <c r="G2749" s="533"/>
      <c r="H2749" s="534"/>
      <c r="I2749" s="534"/>
      <c r="J2749" s="535"/>
      <c r="K2749" s="534"/>
      <c r="L2749" s="534"/>
      <c r="M2749" s="534"/>
      <c r="N2749" s="534"/>
      <c r="O2749" s="534"/>
      <c r="P2749" s="535"/>
      <c r="Q2749" s="534"/>
    </row>
    <row r="2750" spans="3:17" s="849" customFormat="1" ht="15">
      <c r="C2750" s="712"/>
      <c r="D2750" s="713"/>
      <c r="E2750" s="532"/>
      <c r="F2750" s="532"/>
      <c r="G2750" s="533"/>
      <c r="H2750" s="534"/>
      <c r="I2750" s="534"/>
      <c r="J2750" s="535"/>
      <c r="K2750" s="534"/>
      <c r="L2750" s="534"/>
      <c r="M2750" s="534"/>
      <c r="N2750" s="534"/>
      <c r="O2750" s="534"/>
      <c r="P2750" s="535"/>
      <c r="Q2750" s="534"/>
    </row>
    <row r="2751" spans="3:17" s="849" customFormat="1" ht="15">
      <c r="C2751" s="712"/>
      <c r="D2751" s="713"/>
      <c r="E2751" s="532"/>
      <c r="F2751" s="532"/>
      <c r="G2751" s="533"/>
      <c r="H2751" s="534"/>
      <c r="I2751" s="534"/>
      <c r="J2751" s="535"/>
      <c r="K2751" s="534"/>
      <c r="L2751" s="534"/>
      <c r="M2751" s="534"/>
      <c r="N2751" s="534"/>
      <c r="O2751" s="534"/>
      <c r="P2751" s="535"/>
      <c r="Q2751" s="534"/>
    </row>
    <row r="2752" spans="3:17" s="849" customFormat="1" ht="15">
      <c r="C2752" s="712"/>
      <c r="D2752" s="713"/>
      <c r="E2752" s="532"/>
      <c r="F2752" s="532"/>
      <c r="G2752" s="533"/>
      <c r="H2752" s="534"/>
      <c r="I2752" s="534"/>
      <c r="J2752" s="535"/>
      <c r="K2752" s="534"/>
      <c r="L2752" s="534"/>
      <c r="M2752" s="534"/>
      <c r="N2752" s="534"/>
      <c r="O2752" s="534"/>
      <c r="P2752" s="535"/>
      <c r="Q2752" s="534"/>
    </row>
    <row r="2753" spans="3:17" s="849" customFormat="1" ht="15">
      <c r="C2753" s="712"/>
      <c r="D2753" s="713"/>
      <c r="E2753" s="532"/>
      <c r="F2753" s="532"/>
      <c r="G2753" s="533"/>
      <c r="H2753" s="534"/>
      <c r="I2753" s="534"/>
      <c r="J2753" s="535"/>
      <c r="K2753" s="534"/>
      <c r="L2753" s="534"/>
      <c r="M2753" s="534"/>
      <c r="N2753" s="534"/>
      <c r="O2753" s="534"/>
      <c r="P2753" s="535"/>
      <c r="Q2753" s="534"/>
    </row>
    <row r="2754" spans="3:17" s="849" customFormat="1" ht="15">
      <c r="C2754" s="712"/>
      <c r="D2754" s="713"/>
      <c r="E2754" s="532"/>
      <c r="F2754" s="532"/>
      <c r="G2754" s="533"/>
      <c r="H2754" s="534"/>
      <c r="I2754" s="534"/>
      <c r="J2754" s="535"/>
      <c r="K2754" s="534"/>
      <c r="L2754" s="534"/>
      <c r="M2754" s="534"/>
      <c r="N2754" s="534"/>
      <c r="O2754" s="534"/>
      <c r="P2754" s="535"/>
      <c r="Q2754" s="534"/>
    </row>
    <row r="2755" spans="3:17" s="849" customFormat="1" ht="15">
      <c r="C2755" s="712"/>
      <c r="D2755" s="713"/>
      <c r="E2755" s="532"/>
      <c r="F2755" s="532"/>
      <c r="G2755" s="533"/>
      <c r="H2755" s="534"/>
      <c r="I2755" s="534"/>
      <c r="J2755" s="535"/>
      <c r="K2755" s="534"/>
      <c r="L2755" s="534"/>
      <c r="M2755" s="534"/>
      <c r="N2755" s="534"/>
      <c r="O2755" s="534"/>
      <c r="P2755" s="535"/>
      <c r="Q2755" s="534"/>
    </row>
    <row r="2756" spans="3:17" s="849" customFormat="1" ht="15">
      <c r="C2756" s="712"/>
      <c r="D2756" s="713"/>
      <c r="E2756" s="532"/>
      <c r="F2756" s="532"/>
      <c r="G2756" s="533"/>
      <c r="H2756" s="534"/>
      <c r="I2756" s="534"/>
      <c r="J2756" s="535"/>
      <c r="K2756" s="534"/>
      <c r="L2756" s="534"/>
      <c r="M2756" s="534"/>
      <c r="N2756" s="534"/>
      <c r="O2756" s="534"/>
      <c r="P2756" s="535"/>
      <c r="Q2756" s="534"/>
    </row>
    <row r="2757" spans="3:17" s="849" customFormat="1" ht="15">
      <c r="C2757" s="712"/>
      <c r="D2757" s="713"/>
      <c r="E2757" s="532"/>
      <c r="F2757" s="532"/>
      <c r="G2757" s="533"/>
      <c r="H2757" s="534"/>
      <c r="I2757" s="534"/>
      <c r="J2757" s="535"/>
      <c r="K2757" s="534"/>
      <c r="L2757" s="534"/>
      <c r="M2757" s="534"/>
      <c r="N2757" s="534"/>
      <c r="O2757" s="534"/>
      <c r="P2757" s="535"/>
      <c r="Q2757" s="534"/>
    </row>
    <row r="2758" spans="3:17" s="849" customFormat="1" ht="15">
      <c r="C2758" s="712"/>
      <c r="D2758" s="713"/>
      <c r="E2758" s="532"/>
      <c r="F2758" s="532"/>
      <c r="G2758" s="533"/>
      <c r="H2758" s="534"/>
      <c r="I2758" s="534"/>
      <c r="J2758" s="535"/>
      <c r="K2758" s="534"/>
      <c r="L2758" s="534"/>
      <c r="M2758" s="534"/>
      <c r="N2758" s="534"/>
      <c r="O2758" s="534"/>
      <c r="P2758" s="535"/>
      <c r="Q2758" s="534"/>
    </row>
    <row r="2759" spans="3:17" s="849" customFormat="1" ht="15">
      <c r="C2759" s="712"/>
      <c r="D2759" s="713"/>
      <c r="E2759" s="532"/>
      <c r="F2759" s="532"/>
      <c r="G2759" s="533"/>
      <c r="H2759" s="534"/>
      <c r="I2759" s="534"/>
      <c r="J2759" s="535"/>
      <c r="K2759" s="534"/>
      <c r="L2759" s="534"/>
      <c r="M2759" s="534"/>
      <c r="N2759" s="534"/>
      <c r="O2759" s="534"/>
      <c r="P2759" s="535"/>
      <c r="Q2759" s="534"/>
    </row>
    <row r="2760" spans="3:17" s="849" customFormat="1" ht="15">
      <c r="C2760" s="712"/>
      <c r="D2760" s="713"/>
      <c r="E2760" s="532"/>
      <c r="F2760" s="532"/>
      <c r="G2760" s="533"/>
      <c r="H2760" s="534"/>
      <c r="I2760" s="534"/>
      <c r="J2760" s="535"/>
      <c r="K2760" s="534"/>
      <c r="L2760" s="534"/>
      <c r="M2760" s="534"/>
      <c r="N2760" s="534"/>
      <c r="O2760" s="534"/>
      <c r="P2760" s="535"/>
      <c r="Q2760" s="534"/>
    </row>
    <row r="2761" spans="3:17" s="849" customFormat="1" ht="15">
      <c r="C2761" s="712"/>
      <c r="D2761" s="713"/>
      <c r="E2761" s="532"/>
      <c r="F2761" s="532"/>
      <c r="G2761" s="533"/>
      <c r="H2761" s="534"/>
      <c r="I2761" s="534"/>
      <c r="J2761" s="535"/>
      <c r="K2761" s="534"/>
      <c r="L2761" s="534"/>
      <c r="M2761" s="534"/>
      <c r="N2761" s="534"/>
      <c r="O2761" s="534"/>
      <c r="P2761" s="535"/>
      <c r="Q2761" s="534"/>
    </row>
    <row r="2762" spans="3:17" s="849" customFormat="1" ht="15">
      <c r="C2762" s="712"/>
      <c r="D2762" s="713"/>
      <c r="E2762" s="532"/>
      <c r="F2762" s="532"/>
      <c r="G2762" s="533"/>
      <c r="H2762" s="534"/>
      <c r="I2762" s="534"/>
      <c r="J2762" s="535"/>
      <c r="K2762" s="534"/>
      <c r="L2762" s="534"/>
      <c r="M2762" s="534"/>
      <c r="N2762" s="534"/>
      <c r="O2762" s="534"/>
      <c r="P2762" s="535"/>
      <c r="Q2762" s="534"/>
    </row>
    <row r="2763" spans="3:17" s="849" customFormat="1" ht="15">
      <c r="C2763" s="712"/>
      <c r="D2763" s="713"/>
      <c r="E2763" s="532"/>
      <c r="F2763" s="532"/>
      <c r="G2763" s="533"/>
      <c r="H2763" s="534"/>
      <c r="I2763" s="534"/>
      <c r="J2763" s="535"/>
      <c r="K2763" s="534"/>
      <c r="L2763" s="534"/>
      <c r="M2763" s="534"/>
      <c r="N2763" s="534"/>
      <c r="O2763" s="534"/>
      <c r="P2763" s="535"/>
      <c r="Q2763" s="534"/>
    </row>
    <row r="2764" spans="3:17" s="849" customFormat="1" ht="15">
      <c r="C2764" s="712"/>
      <c r="D2764" s="713"/>
      <c r="E2764" s="532"/>
      <c r="F2764" s="532"/>
      <c r="G2764" s="533"/>
      <c r="H2764" s="534"/>
      <c r="I2764" s="534"/>
      <c r="J2764" s="535"/>
      <c r="K2764" s="534"/>
      <c r="L2764" s="534"/>
      <c r="M2764" s="534"/>
      <c r="N2764" s="534"/>
      <c r="O2764" s="534"/>
      <c r="P2764" s="535"/>
      <c r="Q2764" s="534"/>
    </row>
    <row r="2765" spans="3:17" s="849" customFormat="1" ht="15">
      <c r="C2765" s="712"/>
      <c r="D2765" s="713"/>
      <c r="E2765" s="532"/>
      <c r="F2765" s="532"/>
      <c r="G2765" s="533"/>
      <c r="H2765" s="534"/>
      <c r="I2765" s="534"/>
      <c r="J2765" s="535"/>
      <c r="K2765" s="534"/>
      <c r="L2765" s="534"/>
      <c r="M2765" s="534"/>
      <c r="N2765" s="534"/>
      <c r="O2765" s="534"/>
      <c r="P2765" s="535"/>
      <c r="Q2765" s="534"/>
    </row>
    <row r="2766" spans="3:17" s="849" customFormat="1" ht="15">
      <c r="C2766" s="712"/>
      <c r="D2766" s="713"/>
      <c r="E2766" s="532"/>
      <c r="F2766" s="532"/>
      <c r="G2766" s="533"/>
      <c r="H2766" s="534"/>
      <c r="I2766" s="534"/>
      <c r="J2766" s="535"/>
      <c r="K2766" s="534"/>
      <c r="L2766" s="534"/>
      <c r="M2766" s="534"/>
      <c r="N2766" s="534"/>
      <c r="O2766" s="534"/>
      <c r="P2766" s="535"/>
      <c r="Q2766" s="534"/>
    </row>
    <row r="2767" spans="3:17" s="849" customFormat="1" ht="15">
      <c r="C2767" s="712"/>
      <c r="D2767" s="713"/>
      <c r="E2767" s="532"/>
      <c r="F2767" s="532"/>
      <c r="G2767" s="533"/>
      <c r="H2767" s="534"/>
      <c r="I2767" s="534"/>
      <c r="J2767" s="535"/>
      <c r="K2767" s="534"/>
      <c r="L2767" s="534"/>
      <c r="M2767" s="534"/>
      <c r="N2767" s="534"/>
      <c r="O2767" s="534"/>
      <c r="P2767" s="535"/>
      <c r="Q2767" s="534"/>
    </row>
    <row r="2768" spans="3:17" s="849" customFormat="1" ht="15">
      <c r="C2768" s="712"/>
      <c r="D2768" s="713"/>
      <c r="E2768" s="532"/>
      <c r="F2768" s="532"/>
      <c r="G2768" s="533"/>
      <c r="H2768" s="534"/>
      <c r="I2768" s="534"/>
      <c r="J2768" s="535"/>
      <c r="K2768" s="534"/>
      <c r="L2768" s="534"/>
      <c r="M2768" s="534"/>
      <c r="N2768" s="534"/>
      <c r="O2768" s="534"/>
      <c r="P2768" s="535"/>
      <c r="Q2768" s="534"/>
    </row>
    <row r="2769" spans="3:17" s="849" customFormat="1" ht="15">
      <c r="C2769" s="712"/>
      <c r="D2769" s="713"/>
      <c r="E2769" s="532"/>
      <c r="F2769" s="532"/>
      <c r="G2769" s="533"/>
      <c r="H2769" s="534"/>
      <c r="I2769" s="534"/>
      <c r="J2769" s="535"/>
      <c r="K2769" s="534"/>
      <c r="L2769" s="534"/>
      <c r="M2769" s="534"/>
      <c r="N2769" s="534"/>
      <c r="O2769" s="534"/>
      <c r="P2769" s="535"/>
      <c r="Q2769" s="534"/>
    </row>
    <row r="2770" spans="3:17" s="849" customFormat="1" ht="15">
      <c r="C2770" s="712"/>
      <c r="D2770" s="713"/>
      <c r="E2770" s="532"/>
      <c r="F2770" s="532"/>
      <c r="G2770" s="533"/>
      <c r="H2770" s="534"/>
      <c r="I2770" s="534"/>
      <c r="J2770" s="535"/>
      <c r="K2770" s="534"/>
      <c r="L2770" s="534"/>
      <c r="M2770" s="534"/>
      <c r="N2770" s="534"/>
      <c r="O2770" s="534"/>
      <c r="P2770" s="535"/>
      <c r="Q2770" s="534"/>
    </row>
    <row r="2771" spans="3:17" s="849" customFormat="1" ht="15">
      <c r="C2771" s="712"/>
      <c r="D2771" s="713"/>
      <c r="E2771" s="532"/>
      <c r="F2771" s="532"/>
      <c r="G2771" s="533"/>
      <c r="H2771" s="534"/>
      <c r="I2771" s="534"/>
      <c r="J2771" s="535"/>
      <c r="K2771" s="534"/>
      <c r="L2771" s="534"/>
      <c r="M2771" s="534"/>
      <c r="N2771" s="534"/>
      <c r="O2771" s="534"/>
      <c r="P2771" s="535"/>
      <c r="Q2771" s="534"/>
    </row>
    <row r="2772" spans="3:17" s="849" customFormat="1" ht="15">
      <c r="C2772" s="712"/>
      <c r="D2772" s="713"/>
      <c r="E2772" s="532"/>
      <c r="F2772" s="532"/>
      <c r="G2772" s="533"/>
      <c r="H2772" s="534"/>
      <c r="I2772" s="534"/>
      <c r="J2772" s="535"/>
      <c r="K2772" s="534"/>
      <c r="L2772" s="534"/>
      <c r="M2772" s="534"/>
      <c r="N2772" s="534"/>
      <c r="O2772" s="534"/>
      <c r="P2772" s="535"/>
      <c r="Q2772" s="534"/>
    </row>
    <row r="2773" spans="3:17" s="849" customFormat="1" ht="15">
      <c r="C2773" s="712"/>
      <c r="D2773" s="713"/>
      <c r="E2773" s="532"/>
      <c r="F2773" s="532"/>
      <c r="G2773" s="533"/>
      <c r="H2773" s="534"/>
      <c r="I2773" s="534"/>
      <c r="J2773" s="535"/>
      <c r="K2773" s="534"/>
      <c r="L2773" s="534"/>
      <c r="M2773" s="534"/>
      <c r="N2773" s="534"/>
      <c r="O2773" s="534"/>
      <c r="P2773" s="535"/>
      <c r="Q2773" s="534"/>
    </row>
    <row r="2774" spans="3:17" s="849" customFormat="1" ht="15">
      <c r="C2774" s="712"/>
      <c r="D2774" s="713"/>
      <c r="E2774" s="532"/>
      <c r="F2774" s="532"/>
      <c r="G2774" s="533"/>
      <c r="H2774" s="534"/>
      <c r="I2774" s="534"/>
      <c r="J2774" s="535"/>
      <c r="K2774" s="534"/>
      <c r="L2774" s="534"/>
      <c r="M2774" s="534"/>
      <c r="N2774" s="534"/>
      <c r="O2774" s="534"/>
      <c r="P2774" s="535"/>
      <c r="Q2774" s="534"/>
    </row>
    <row r="2775" spans="3:17" s="849" customFormat="1" ht="15">
      <c r="C2775" s="712"/>
      <c r="D2775" s="713"/>
      <c r="E2775" s="532"/>
      <c r="F2775" s="532"/>
      <c r="G2775" s="533"/>
      <c r="H2775" s="534"/>
      <c r="I2775" s="534"/>
      <c r="J2775" s="535"/>
      <c r="K2775" s="534"/>
      <c r="L2775" s="534"/>
      <c r="M2775" s="534"/>
      <c r="N2775" s="534"/>
      <c r="O2775" s="534"/>
      <c r="P2775" s="535"/>
      <c r="Q2775" s="534"/>
    </row>
    <row r="2776" spans="3:17" s="849" customFormat="1" ht="15">
      <c r="C2776" s="712"/>
      <c r="D2776" s="713"/>
      <c r="E2776" s="532"/>
      <c r="F2776" s="532"/>
      <c r="G2776" s="533"/>
      <c r="H2776" s="534"/>
      <c r="I2776" s="534"/>
      <c r="J2776" s="535"/>
      <c r="K2776" s="534"/>
      <c r="L2776" s="534"/>
      <c r="M2776" s="534"/>
      <c r="N2776" s="534"/>
      <c r="O2776" s="534"/>
      <c r="P2776" s="535"/>
      <c r="Q2776" s="534"/>
    </row>
    <row r="2777" spans="3:17" s="849" customFormat="1" ht="15">
      <c r="C2777" s="712"/>
      <c r="D2777" s="713"/>
      <c r="E2777" s="532"/>
      <c r="F2777" s="532"/>
      <c r="G2777" s="533"/>
      <c r="H2777" s="534"/>
      <c r="I2777" s="534"/>
      <c r="J2777" s="535"/>
      <c r="K2777" s="534"/>
      <c r="L2777" s="534"/>
      <c r="M2777" s="534"/>
      <c r="N2777" s="534"/>
      <c r="O2777" s="534"/>
      <c r="P2777" s="535"/>
      <c r="Q2777" s="534"/>
    </row>
    <row r="2778" spans="3:17" s="849" customFormat="1" ht="15">
      <c r="C2778" s="712"/>
      <c r="D2778" s="713"/>
      <c r="E2778" s="532"/>
      <c r="F2778" s="532"/>
      <c r="G2778" s="533"/>
      <c r="H2778" s="534"/>
      <c r="I2778" s="534"/>
      <c r="J2778" s="535"/>
      <c r="K2778" s="534"/>
      <c r="L2778" s="534"/>
      <c r="M2778" s="534"/>
      <c r="N2778" s="534"/>
      <c r="O2778" s="534"/>
      <c r="P2778" s="535"/>
      <c r="Q2778" s="534"/>
    </row>
    <row r="2779" spans="3:17" s="849" customFormat="1" ht="15">
      <c r="C2779" s="712"/>
      <c r="D2779" s="713"/>
      <c r="E2779" s="532"/>
      <c r="F2779" s="532"/>
      <c r="G2779" s="533"/>
      <c r="H2779" s="534"/>
      <c r="I2779" s="534"/>
      <c r="J2779" s="535"/>
      <c r="K2779" s="534"/>
      <c r="L2779" s="534"/>
      <c r="M2779" s="534"/>
      <c r="N2779" s="534"/>
      <c r="O2779" s="534"/>
      <c r="P2779" s="535"/>
      <c r="Q2779" s="534"/>
    </row>
    <row r="2780" spans="3:17" s="849" customFormat="1" ht="15">
      <c r="C2780" s="712"/>
      <c r="D2780" s="713"/>
      <c r="E2780" s="532"/>
      <c r="F2780" s="532"/>
      <c r="G2780" s="533"/>
      <c r="H2780" s="534"/>
      <c r="I2780" s="534"/>
      <c r="J2780" s="535"/>
      <c r="K2780" s="534"/>
      <c r="L2780" s="534"/>
      <c r="M2780" s="534"/>
      <c r="N2780" s="534"/>
      <c r="O2780" s="534"/>
      <c r="P2780" s="535"/>
      <c r="Q2780" s="534"/>
    </row>
    <row r="2781" spans="3:17" s="849" customFormat="1" ht="15">
      <c r="C2781" s="712"/>
      <c r="D2781" s="713"/>
      <c r="E2781" s="532"/>
      <c r="F2781" s="532"/>
      <c r="G2781" s="533"/>
      <c r="H2781" s="534"/>
      <c r="I2781" s="534"/>
      <c r="J2781" s="535"/>
      <c r="K2781" s="534"/>
      <c r="L2781" s="534"/>
      <c r="M2781" s="534"/>
      <c r="N2781" s="534"/>
      <c r="O2781" s="534"/>
      <c r="P2781" s="535"/>
      <c r="Q2781" s="534"/>
    </row>
    <row r="2782" spans="3:17" s="849" customFormat="1" ht="15">
      <c r="C2782" s="712"/>
      <c r="D2782" s="713"/>
      <c r="E2782" s="532"/>
      <c r="F2782" s="532"/>
      <c r="G2782" s="533"/>
      <c r="H2782" s="534"/>
      <c r="I2782" s="534"/>
      <c r="J2782" s="535"/>
      <c r="K2782" s="534"/>
      <c r="L2782" s="534"/>
      <c r="M2782" s="534"/>
      <c r="N2782" s="534"/>
      <c r="O2782" s="534"/>
      <c r="P2782" s="535"/>
      <c r="Q2782" s="534"/>
    </row>
    <row r="2783" spans="3:17" s="849" customFormat="1" ht="15">
      <c r="C2783" s="712"/>
      <c r="D2783" s="713"/>
      <c r="E2783" s="532"/>
      <c r="F2783" s="532"/>
      <c r="G2783" s="533"/>
      <c r="H2783" s="534"/>
      <c r="I2783" s="534"/>
      <c r="J2783" s="535"/>
      <c r="K2783" s="534"/>
      <c r="L2783" s="534"/>
      <c r="M2783" s="534"/>
      <c r="N2783" s="534"/>
      <c r="O2783" s="534"/>
      <c r="P2783" s="535"/>
      <c r="Q2783" s="534"/>
    </row>
    <row r="2784" spans="3:17" s="849" customFormat="1" ht="15">
      <c r="C2784" s="712"/>
      <c r="D2784" s="713"/>
      <c r="E2784" s="532"/>
      <c r="F2784" s="532"/>
      <c r="G2784" s="533"/>
      <c r="H2784" s="534"/>
      <c r="I2784" s="534"/>
      <c r="J2784" s="535"/>
      <c r="K2784" s="534"/>
      <c r="L2784" s="534"/>
      <c r="M2784" s="534"/>
      <c r="N2784" s="534"/>
      <c r="O2784" s="534"/>
      <c r="P2784" s="535"/>
      <c r="Q2784" s="534"/>
    </row>
    <row r="2785" spans="3:17" s="849" customFormat="1" ht="15">
      <c r="C2785" s="712"/>
      <c r="D2785" s="713"/>
      <c r="E2785" s="532"/>
      <c r="F2785" s="532"/>
      <c r="G2785" s="533"/>
      <c r="H2785" s="534"/>
      <c r="I2785" s="534"/>
      <c r="J2785" s="535"/>
      <c r="K2785" s="534"/>
      <c r="L2785" s="534"/>
      <c r="M2785" s="534"/>
      <c r="N2785" s="534"/>
      <c r="O2785" s="534"/>
      <c r="P2785" s="535"/>
      <c r="Q2785" s="534"/>
    </row>
    <row r="2786" spans="3:17" s="849" customFormat="1" ht="15">
      <c r="C2786" s="712"/>
      <c r="D2786" s="713"/>
      <c r="E2786" s="532"/>
      <c r="F2786" s="532"/>
      <c r="G2786" s="533"/>
      <c r="H2786" s="534"/>
      <c r="I2786" s="534"/>
      <c r="J2786" s="535"/>
      <c r="K2786" s="534"/>
      <c r="L2786" s="534"/>
      <c r="M2786" s="534"/>
      <c r="N2786" s="534"/>
      <c r="O2786" s="534"/>
      <c r="P2786" s="535"/>
      <c r="Q2786" s="534"/>
    </row>
    <row r="2787" spans="3:17" s="849" customFormat="1" ht="15">
      <c r="C2787" s="712"/>
      <c r="D2787" s="713"/>
      <c r="E2787" s="532"/>
      <c r="F2787" s="532"/>
      <c r="G2787" s="533"/>
      <c r="H2787" s="534"/>
      <c r="I2787" s="534"/>
      <c r="J2787" s="535"/>
      <c r="K2787" s="534"/>
      <c r="L2787" s="534"/>
      <c r="M2787" s="534"/>
      <c r="N2787" s="534"/>
      <c r="O2787" s="534"/>
      <c r="P2787" s="535"/>
      <c r="Q2787" s="534"/>
    </row>
    <row r="2788" spans="3:17" s="849" customFormat="1" ht="15">
      <c r="C2788" s="712"/>
      <c r="D2788" s="713"/>
      <c r="E2788" s="532"/>
      <c r="F2788" s="532"/>
      <c r="G2788" s="533"/>
      <c r="H2788" s="534"/>
      <c r="I2788" s="534"/>
      <c r="J2788" s="535"/>
      <c r="K2788" s="534"/>
      <c r="L2788" s="534"/>
      <c r="M2788" s="534"/>
      <c r="N2788" s="534"/>
      <c r="O2788" s="534"/>
      <c r="P2788" s="535"/>
      <c r="Q2788" s="534"/>
    </row>
    <row r="2789" spans="3:17" s="849" customFormat="1" ht="15">
      <c r="C2789" s="712"/>
      <c r="D2789" s="713"/>
      <c r="E2789" s="532"/>
      <c r="F2789" s="532"/>
      <c r="G2789" s="533"/>
      <c r="H2789" s="534"/>
      <c r="I2789" s="534"/>
      <c r="J2789" s="535"/>
      <c r="K2789" s="534"/>
      <c r="L2789" s="534"/>
      <c r="M2789" s="534"/>
      <c r="N2789" s="534"/>
      <c r="O2789" s="534"/>
      <c r="P2789" s="535"/>
      <c r="Q2789" s="534"/>
    </row>
    <row r="2790" spans="3:17" s="849" customFormat="1" ht="15">
      <c r="C2790" s="712"/>
      <c r="D2790" s="713"/>
      <c r="E2790" s="532"/>
      <c r="F2790" s="532"/>
      <c r="G2790" s="533"/>
      <c r="H2790" s="534"/>
      <c r="I2790" s="534"/>
      <c r="J2790" s="535"/>
      <c r="K2790" s="534"/>
      <c r="L2790" s="534"/>
      <c r="M2790" s="534"/>
      <c r="N2790" s="534"/>
      <c r="O2790" s="534"/>
      <c r="P2790" s="535"/>
      <c r="Q2790" s="534"/>
    </row>
    <row r="2791" spans="3:17" s="849" customFormat="1" ht="15">
      <c r="C2791" s="712"/>
      <c r="D2791" s="713"/>
      <c r="E2791" s="532"/>
      <c r="F2791" s="532"/>
      <c r="G2791" s="533"/>
      <c r="H2791" s="534"/>
      <c r="I2791" s="534"/>
      <c r="J2791" s="535"/>
      <c r="K2791" s="534"/>
      <c r="L2791" s="534"/>
      <c r="M2791" s="534"/>
      <c r="N2791" s="534"/>
      <c r="O2791" s="534"/>
      <c r="P2791" s="535"/>
      <c r="Q2791" s="534"/>
    </row>
    <row r="2792" spans="3:17" s="849" customFormat="1" ht="15">
      <c r="C2792" s="712"/>
      <c r="D2792" s="713"/>
      <c r="E2792" s="532"/>
      <c r="F2792" s="532"/>
      <c r="G2792" s="533"/>
      <c r="H2792" s="534"/>
      <c r="I2792" s="534"/>
      <c r="J2792" s="535"/>
      <c r="K2792" s="534"/>
      <c r="L2792" s="534"/>
      <c r="M2792" s="534"/>
      <c r="N2792" s="534"/>
      <c r="O2792" s="534"/>
      <c r="P2792" s="535"/>
      <c r="Q2792" s="534"/>
    </row>
    <row r="2793" spans="3:17" s="849" customFormat="1" ht="15">
      <c r="C2793" s="712"/>
      <c r="D2793" s="713"/>
      <c r="E2793" s="532"/>
      <c r="F2793" s="532"/>
      <c r="G2793" s="533"/>
      <c r="H2793" s="534"/>
      <c r="I2793" s="534"/>
      <c r="J2793" s="535"/>
      <c r="K2793" s="534"/>
      <c r="L2793" s="534"/>
      <c r="M2793" s="534"/>
      <c r="N2793" s="534"/>
      <c r="O2793" s="534"/>
      <c r="P2793" s="535"/>
      <c r="Q2793" s="534"/>
    </row>
    <row r="2794" spans="3:17" s="849" customFormat="1" ht="15">
      <c r="C2794" s="712"/>
      <c r="D2794" s="713"/>
      <c r="E2794" s="532"/>
      <c r="F2794" s="532"/>
      <c r="G2794" s="533"/>
      <c r="H2794" s="534"/>
      <c r="I2794" s="534"/>
      <c r="J2794" s="535"/>
      <c r="K2794" s="534"/>
      <c r="L2794" s="534"/>
      <c r="M2794" s="534"/>
      <c r="N2794" s="534"/>
      <c r="O2794" s="534"/>
      <c r="P2794" s="535"/>
      <c r="Q2794" s="534"/>
    </row>
    <row r="2795" spans="3:17" s="849" customFormat="1" ht="15">
      <c r="C2795" s="712"/>
      <c r="D2795" s="713"/>
      <c r="E2795" s="532"/>
      <c r="F2795" s="532"/>
      <c r="G2795" s="533"/>
      <c r="H2795" s="534"/>
      <c r="I2795" s="534"/>
      <c r="J2795" s="535"/>
      <c r="K2795" s="534"/>
      <c r="L2795" s="534"/>
      <c r="M2795" s="534"/>
      <c r="N2795" s="534"/>
      <c r="O2795" s="534"/>
      <c r="P2795" s="535"/>
      <c r="Q2795" s="534"/>
    </row>
    <row r="2796" spans="3:17" s="849" customFormat="1" ht="15">
      <c r="C2796" s="712"/>
      <c r="D2796" s="713"/>
      <c r="E2796" s="532"/>
      <c r="F2796" s="532"/>
      <c r="G2796" s="533"/>
      <c r="H2796" s="534"/>
      <c r="I2796" s="534"/>
      <c r="J2796" s="535"/>
      <c r="K2796" s="534"/>
      <c r="L2796" s="534"/>
      <c r="M2796" s="534"/>
      <c r="N2796" s="534"/>
      <c r="O2796" s="534"/>
      <c r="P2796" s="535"/>
      <c r="Q2796" s="534"/>
    </row>
    <row r="2797" spans="3:17" s="849" customFormat="1" ht="15">
      <c r="C2797" s="712"/>
      <c r="D2797" s="713"/>
      <c r="E2797" s="532"/>
      <c r="F2797" s="532"/>
      <c r="G2797" s="533"/>
      <c r="H2797" s="534"/>
      <c r="I2797" s="534"/>
      <c r="J2797" s="535"/>
      <c r="K2797" s="534"/>
      <c r="L2797" s="534"/>
      <c r="M2797" s="534"/>
      <c r="N2797" s="534"/>
      <c r="O2797" s="534"/>
      <c r="P2797" s="535"/>
      <c r="Q2797" s="534"/>
    </row>
    <row r="2798" spans="3:17" s="849" customFormat="1" ht="15">
      <c r="C2798" s="712"/>
      <c r="D2798" s="713"/>
      <c r="E2798" s="532"/>
      <c r="F2798" s="532"/>
      <c r="G2798" s="533"/>
      <c r="H2798" s="534"/>
      <c r="I2798" s="534"/>
      <c r="J2798" s="535"/>
      <c r="K2798" s="534"/>
      <c r="L2798" s="534"/>
      <c r="M2798" s="534"/>
      <c r="N2798" s="534"/>
      <c r="O2798" s="534"/>
      <c r="P2798" s="535"/>
      <c r="Q2798" s="534"/>
    </row>
    <row r="2799" spans="3:17" s="849" customFormat="1" ht="15">
      <c r="C2799" s="712"/>
      <c r="D2799" s="713"/>
      <c r="E2799" s="532"/>
      <c r="F2799" s="532"/>
      <c r="G2799" s="533"/>
      <c r="H2799" s="534"/>
      <c r="I2799" s="534"/>
      <c r="J2799" s="535"/>
      <c r="K2799" s="534"/>
      <c r="L2799" s="534"/>
      <c r="M2799" s="534"/>
      <c r="N2799" s="534"/>
      <c r="O2799" s="534"/>
      <c r="P2799" s="535"/>
      <c r="Q2799" s="534"/>
    </row>
    <row r="2800" spans="3:17" s="849" customFormat="1" ht="15">
      <c r="C2800" s="712"/>
      <c r="D2800" s="713"/>
      <c r="E2800" s="532"/>
      <c r="F2800" s="532"/>
      <c r="G2800" s="533"/>
      <c r="H2800" s="534"/>
      <c r="I2800" s="534"/>
      <c r="J2800" s="535"/>
      <c r="K2800" s="534"/>
      <c r="L2800" s="534"/>
      <c r="M2800" s="534"/>
      <c r="N2800" s="534"/>
      <c r="O2800" s="534"/>
      <c r="P2800" s="535"/>
      <c r="Q2800" s="534"/>
    </row>
    <row r="2801" spans="3:17" s="849" customFormat="1" ht="15">
      <c r="C2801" s="712"/>
      <c r="D2801" s="713"/>
      <c r="E2801" s="532"/>
      <c r="F2801" s="532"/>
      <c r="G2801" s="533"/>
      <c r="H2801" s="534"/>
      <c r="I2801" s="534"/>
      <c r="J2801" s="535"/>
      <c r="K2801" s="534"/>
      <c r="L2801" s="534"/>
      <c r="M2801" s="534"/>
      <c r="N2801" s="534"/>
      <c r="O2801" s="534"/>
      <c r="P2801" s="535"/>
      <c r="Q2801" s="534"/>
    </row>
    <row r="2802" spans="3:17" s="849" customFormat="1" ht="15">
      <c r="C2802" s="712"/>
      <c r="D2802" s="713"/>
      <c r="E2802" s="532"/>
      <c r="F2802" s="532"/>
      <c r="G2802" s="533"/>
      <c r="H2802" s="534"/>
      <c r="I2802" s="534"/>
      <c r="J2802" s="535"/>
      <c r="K2802" s="534"/>
      <c r="L2802" s="534"/>
      <c r="M2802" s="534"/>
      <c r="N2802" s="534"/>
      <c r="O2802" s="534"/>
      <c r="P2802" s="535"/>
      <c r="Q2802" s="534"/>
    </row>
    <row r="2803" spans="3:17" s="849" customFormat="1" ht="15">
      <c r="C2803" s="712"/>
      <c r="D2803" s="713"/>
      <c r="E2803" s="532"/>
      <c r="F2803" s="532"/>
      <c r="G2803" s="533"/>
      <c r="H2803" s="534"/>
      <c r="I2803" s="534"/>
      <c r="J2803" s="535"/>
      <c r="K2803" s="534"/>
      <c r="L2803" s="534"/>
      <c r="M2803" s="534"/>
      <c r="N2803" s="534"/>
      <c r="O2803" s="534"/>
      <c r="P2803" s="535"/>
      <c r="Q2803" s="534"/>
    </row>
    <row r="2804" spans="3:17" s="849" customFormat="1" ht="15">
      <c r="C2804" s="712"/>
      <c r="D2804" s="713"/>
      <c r="E2804" s="532"/>
      <c r="F2804" s="532"/>
      <c r="G2804" s="533"/>
      <c r="H2804" s="534"/>
      <c r="I2804" s="534"/>
      <c r="J2804" s="535"/>
      <c r="K2804" s="534"/>
      <c r="L2804" s="534"/>
      <c r="M2804" s="534"/>
      <c r="N2804" s="534"/>
      <c r="O2804" s="534"/>
      <c r="P2804" s="535"/>
      <c r="Q2804" s="534"/>
    </row>
    <row r="2805" spans="3:17" s="849" customFormat="1" ht="15">
      <c r="C2805" s="712"/>
      <c r="D2805" s="713"/>
      <c r="E2805" s="532"/>
      <c r="F2805" s="532"/>
      <c r="G2805" s="533"/>
      <c r="H2805" s="534"/>
      <c r="I2805" s="534"/>
      <c r="J2805" s="535"/>
      <c r="K2805" s="534"/>
      <c r="L2805" s="534"/>
      <c r="M2805" s="534"/>
      <c r="N2805" s="534"/>
      <c r="O2805" s="534"/>
      <c r="P2805" s="535"/>
      <c r="Q2805" s="534"/>
    </row>
    <row r="2806" spans="3:17" s="849" customFormat="1" ht="15">
      <c r="C2806" s="712"/>
      <c r="D2806" s="713"/>
      <c r="E2806" s="532"/>
      <c r="F2806" s="532"/>
      <c r="G2806" s="533"/>
      <c r="H2806" s="534"/>
      <c r="I2806" s="534"/>
      <c r="J2806" s="535"/>
      <c r="K2806" s="534"/>
      <c r="L2806" s="534"/>
      <c r="M2806" s="534"/>
      <c r="N2806" s="534"/>
      <c r="O2806" s="534"/>
      <c r="P2806" s="535"/>
      <c r="Q2806" s="534"/>
    </row>
    <row r="2807" spans="3:17" s="849" customFormat="1" ht="15">
      <c r="C2807" s="712"/>
      <c r="D2807" s="713"/>
      <c r="E2807" s="532"/>
      <c r="F2807" s="532"/>
      <c r="G2807" s="533"/>
      <c r="H2807" s="534"/>
      <c r="I2807" s="534"/>
      <c r="J2807" s="535"/>
      <c r="K2807" s="534"/>
      <c r="L2807" s="534"/>
      <c r="M2807" s="534"/>
      <c r="N2807" s="534"/>
      <c r="O2807" s="534"/>
      <c r="P2807" s="535"/>
      <c r="Q2807" s="534"/>
    </row>
    <row r="2808" spans="3:17" s="849" customFormat="1" ht="15">
      <c r="C2808" s="712"/>
      <c r="D2808" s="713"/>
      <c r="E2808" s="532"/>
      <c r="F2808" s="532"/>
      <c r="G2808" s="533"/>
      <c r="H2808" s="534"/>
      <c r="I2808" s="534"/>
      <c r="J2808" s="535"/>
      <c r="K2808" s="534"/>
      <c r="L2808" s="534"/>
      <c r="M2808" s="534"/>
      <c r="N2808" s="534"/>
      <c r="O2808" s="534"/>
      <c r="P2808" s="535"/>
      <c r="Q2808" s="534"/>
    </row>
    <row r="2809" spans="3:17" s="849" customFormat="1" ht="15">
      <c r="C2809" s="712"/>
      <c r="D2809" s="713"/>
      <c r="E2809" s="532"/>
      <c r="F2809" s="532"/>
      <c r="G2809" s="533"/>
      <c r="H2809" s="534"/>
      <c r="I2809" s="534"/>
      <c r="J2809" s="535"/>
      <c r="K2809" s="534"/>
      <c r="L2809" s="534"/>
      <c r="M2809" s="534"/>
      <c r="N2809" s="534"/>
      <c r="O2809" s="534"/>
      <c r="P2809" s="535"/>
      <c r="Q2809" s="534"/>
    </row>
    <row r="2810" spans="3:17" s="849" customFormat="1" ht="15">
      <c r="C2810" s="712"/>
      <c r="D2810" s="713"/>
      <c r="E2810" s="532"/>
      <c r="F2810" s="532"/>
      <c r="G2810" s="533"/>
      <c r="H2810" s="534"/>
      <c r="I2810" s="534"/>
      <c r="J2810" s="535"/>
      <c r="K2810" s="534"/>
      <c r="L2810" s="534"/>
      <c r="M2810" s="534"/>
      <c r="N2810" s="534"/>
      <c r="O2810" s="534"/>
      <c r="P2810" s="535"/>
      <c r="Q2810" s="534"/>
    </row>
    <row r="2811" spans="3:17" s="849" customFormat="1" ht="15">
      <c r="C2811" s="712"/>
      <c r="D2811" s="713"/>
      <c r="E2811" s="532"/>
      <c r="F2811" s="532"/>
      <c r="G2811" s="533"/>
      <c r="H2811" s="534"/>
      <c r="I2811" s="534"/>
      <c r="J2811" s="535"/>
      <c r="K2811" s="534"/>
      <c r="L2811" s="534"/>
      <c r="M2811" s="534"/>
      <c r="N2811" s="534"/>
      <c r="O2811" s="534"/>
      <c r="P2811" s="535"/>
      <c r="Q2811" s="534"/>
    </row>
    <row r="2812" spans="3:17" s="849" customFormat="1" ht="15">
      <c r="C2812" s="712"/>
      <c r="D2812" s="713"/>
      <c r="E2812" s="532"/>
      <c r="F2812" s="532"/>
      <c r="G2812" s="533"/>
      <c r="H2812" s="534"/>
      <c r="I2812" s="534"/>
      <c r="J2812" s="535"/>
      <c r="K2812" s="534"/>
      <c r="L2812" s="534"/>
      <c r="M2812" s="534"/>
      <c r="N2812" s="534"/>
      <c r="O2812" s="534"/>
      <c r="P2812" s="535"/>
      <c r="Q2812" s="534"/>
    </row>
    <row r="2813" spans="3:17" s="849" customFormat="1" ht="15">
      <c r="C2813" s="712"/>
      <c r="D2813" s="713"/>
      <c r="E2813" s="532"/>
      <c r="F2813" s="532"/>
      <c r="G2813" s="533"/>
      <c r="H2813" s="534"/>
      <c r="I2813" s="534"/>
      <c r="J2813" s="535"/>
      <c r="K2813" s="534"/>
      <c r="L2813" s="534"/>
      <c r="M2813" s="534"/>
      <c r="N2813" s="534"/>
      <c r="O2813" s="534"/>
      <c r="P2813" s="535"/>
      <c r="Q2813" s="534"/>
    </row>
    <row r="2814" spans="3:17" s="849" customFormat="1" ht="15">
      <c r="C2814" s="712"/>
      <c r="D2814" s="713"/>
      <c r="E2814" s="532"/>
      <c r="F2814" s="532"/>
      <c r="G2814" s="533"/>
      <c r="H2814" s="534"/>
      <c r="I2814" s="534"/>
      <c r="J2814" s="535"/>
      <c r="K2814" s="534"/>
      <c r="L2814" s="534"/>
      <c r="M2814" s="534"/>
      <c r="N2814" s="534"/>
      <c r="O2814" s="534"/>
      <c r="P2814" s="535"/>
      <c r="Q2814" s="534"/>
    </row>
    <row r="2815" spans="3:17" s="849" customFormat="1" ht="15">
      <c r="C2815" s="712"/>
      <c r="D2815" s="713"/>
      <c r="E2815" s="532"/>
      <c r="F2815" s="532"/>
      <c r="G2815" s="533"/>
      <c r="H2815" s="534"/>
      <c r="I2815" s="534"/>
      <c r="J2815" s="535"/>
      <c r="K2815" s="534"/>
      <c r="L2815" s="534"/>
      <c r="M2815" s="534"/>
      <c r="N2815" s="534"/>
      <c r="O2815" s="534"/>
      <c r="P2815" s="535"/>
      <c r="Q2815" s="534"/>
    </row>
    <row r="2816" spans="3:17" s="849" customFormat="1" ht="15">
      <c r="C2816" s="712"/>
      <c r="D2816" s="713"/>
      <c r="E2816" s="532"/>
      <c r="F2816" s="532"/>
      <c r="G2816" s="533"/>
      <c r="H2816" s="534"/>
      <c r="I2816" s="534"/>
      <c r="J2816" s="535"/>
      <c r="K2816" s="534"/>
      <c r="L2816" s="534"/>
      <c r="M2816" s="534"/>
      <c r="N2816" s="534"/>
      <c r="O2816" s="534"/>
      <c r="P2816" s="535"/>
      <c r="Q2816" s="534"/>
    </row>
    <row r="2817" spans="3:17" s="849" customFormat="1" ht="15">
      <c r="C2817" s="712"/>
      <c r="D2817" s="713"/>
      <c r="E2817" s="532"/>
      <c r="F2817" s="532"/>
      <c r="G2817" s="533"/>
      <c r="H2817" s="534"/>
      <c r="I2817" s="534"/>
      <c r="J2817" s="535"/>
      <c r="K2817" s="534"/>
      <c r="L2817" s="534"/>
      <c r="M2817" s="534"/>
      <c r="N2817" s="534"/>
      <c r="O2817" s="534"/>
      <c r="P2817" s="535"/>
      <c r="Q2817" s="534"/>
    </row>
    <row r="2818" spans="3:17" s="849" customFormat="1" ht="15">
      <c r="C2818" s="712"/>
      <c r="D2818" s="713"/>
      <c r="E2818" s="532"/>
      <c r="F2818" s="532"/>
      <c r="G2818" s="533"/>
      <c r="H2818" s="534"/>
      <c r="I2818" s="534"/>
      <c r="J2818" s="535"/>
      <c r="K2818" s="534"/>
      <c r="L2818" s="534"/>
      <c r="M2818" s="534"/>
      <c r="N2818" s="534"/>
      <c r="O2818" s="534"/>
      <c r="P2818" s="535"/>
      <c r="Q2818" s="534"/>
    </row>
    <row r="2819" spans="3:17" s="849" customFormat="1" ht="15">
      <c r="C2819" s="712"/>
      <c r="D2819" s="713"/>
      <c r="E2819" s="532"/>
      <c r="F2819" s="532"/>
      <c r="G2819" s="533"/>
      <c r="H2819" s="534"/>
      <c r="I2819" s="534"/>
      <c r="J2819" s="535"/>
      <c r="K2819" s="534"/>
      <c r="L2819" s="534"/>
      <c r="M2819" s="534"/>
      <c r="N2819" s="534"/>
      <c r="O2819" s="534"/>
      <c r="P2819" s="535"/>
      <c r="Q2819" s="534"/>
    </row>
    <row r="2820" spans="3:17" s="849" customFormat="1" ht="15">
      <c r="C2820" s="712"/>
      <c r="D2820" s="713"/>
      <c r="E2820" s="532"/>
      <c r="F2820" s="532"/>
      <c r="G2820" s="533"/>
      <c r="H2820" s="534"/>
      <c r="I2820" s="534"/>
      <c r="J2820" s="535"/>
      <c r="K2820" s="534"/>
      <c r="L2820" s="534"/>
      <c r="M2820" s="534"/>
      <c r="N2820" s="534"/>
      <c r="O2820" s="534"/>
      <c r="P2820" s="535"/>
      <c r="Q2820" s="534"/>
    </row>
    <row r="2821" spans="3:17" s="849" customFormat="1" ht="15">
      <c r="C2821" s="712"/>
      <c r="D2821" s="713"/>
      <c r="E2821" s="532"/>
      <c r="F2821" s="532"/>
      <c r="G2821" s="533"/>
      <c r="H2821" s="534"/>
      <c r="I2821" s="534"/>
      <c r="J2821" s="535"/>
      <c r="K2821" s="534"/>
      <c r="L2821" s="534"/>
      <c r="M2821" s="534"/>
      <c r="N2821" s="534"/>
      <c r="O2821" s="534"/>
      <c r="P2821" s="535"/>
      <c r="Q2821" s="534"/>
    </row>
    <row r="2822" spans="3:17" s="849" customFormat="1" ht="15">
      <c r="C2822" s="712"/>
      <c r="D2822" s="713"/>
      <c r="E2822" s="532"/>
      <c r="F2822" s="532"/>
      <c r="G2822" s="533"/>
      <c r="H2822" s="534"/>
      <c r="I2822" s="534"/>
      <c r="J2822" s="535"/>
      <c r="K2822" s="534"/>
      <c r="L2822" s="534"/>
      <c r="M2822" s="534"/>
      <c r="N2822" s="534"/>
      <c r="O2822" s="534"/>
      <c r="P2822" s="535"/>
      <c r="Q2822" s="534"/>
    </row>
    <row r="2823" spans="3:17" s="849" customFormat="1" ht="15">
      <c r="C2823" s="712"/>
      <c r="D2823" s="713"/>
      <c r="E2823" s="532"/>
      <c r="F2823" s="532"/>
      <c r="G2823" s="533"/>
      <c r="H2823" s="534"/>
      <c r="I2823" s="534"/>
      <c r="J2823" s="535"/>
      <c r="K2823" s="534"/>
      <c r="L2823" s="534"/>
      <c r="M2823" s="534"/>
      <c r="N2823" s="534"/>
      <c r="O2823" s="534"/>
      <c r="P2823" s="535"/>
      <c r="Q2823" s="534"/>
    </row>
    <row r="2824" spans="3:17" s="849" customFormat="1" ht="15">
      <c r="C2824" s="712"/>
      <c r="D2824" s="713"/>
      <c r="E2824" s="532"/>
      <c r="F2824" s="532"/>
      <c r="G2824" s="533"/>
      <c r="H2824" s="534"/>
      <c r="I2824" s="534"/>
      <c r="J2824" s="535"/>
      <c r="K2824" s="534"/>
      <c r="L2824" s="534"/>
      <c r="M2824" s="534"/>
      <c r="N2824" s="534"/>
      <c r="O2824" s="534"/>
      <c r="P2824" s="535"/>
      <c r="Q2824" s="534"/>
    </row>
    <row r="2825" spans="3:17" s="849" customFormat="1" ht="15">
      <c r="C2825" s="712"/>
      <c r="D2825" s="713"/>
      <c r="E2825" s="532"/>
      <c r="F2825" s="532"/>
      <c r="G2825" s="533"/>
      <c r="H2825" s="534"/>
      <c r="I2825" s="534"/>
      <c r="J2825" s="535"/>
      <c r="K2825" s="534"/>
      <c r="L2825" s="534"/>
      <c r="M2825" s="534"/>
      <c r="N2825" s="534"/>
      <c r="O2825" s="534"/>
      <c r="P2825" s="535"/>
      <c r="Q2825" s="534"/>
    </row>
    <row r="2826" spans="3:17" s="849" customFormat="1" ht="15">
      <c r="C2826" s="712"/>
      <c r="D2826" s="713"/>
      <c r="E2826" s="532"/>
      <c r="F2826" s="532"/>
      <c r="G2826" s="533"/>
      <c r="H2826" s="534"/>
      <c r="I2826" s="534"/>
      <c r="J2826" s="535"/>
      <c r="K2826" s="534"/>
      <c r="L2826" s="534"/>
      <c r="M2826" s="534"/>
      <c r="N2826" s="534"/>
      <c r="O2826" s="534"/>
      <c r="P2826" s="535"/>
      <c r="Q2826" s="534"/>
    </row>
    <row r="2827" spans="3:17" s="849" customFormat="1" ht="15">
      <c r="C2827" s="712"/>
      <c r="D2827" s="713"/>
      <c r="E2827" s="532"/>
      <c r="F2827" s="532"/>
      <c r="G2827" s="533"/>
      <c r="H2827" s="534"/>
      <c r="I2827" s="534"/>
      <c r="J2827" s="535"/>
      <c r="K2827" s="534"/>
      <c r="L2827" s="534"/>
      <c r="M2827" s="534"/>
      <c r="N2827" s="534"/>
      <c r="O2827" s="534"/>
      <c r="P2827" s="535"/>
      <c r="Q2827" s="534"/>
    </row>
    <row r="2828" spans="3:17" s="849" customFormat="1" ht="15">
      <c r="C2828" s="712"/>
      <c r="D2828" s="713"/>
      <c r="E2828" s="532"/>
      <c r="F2828" s="532"/>
      <c r="G2828" s="533"/>
      <c r="H2828" s="534"/>
      <c r="I2828" s="534"/>
      <c r="J2828" s="535"/>
      <c r="K2828" s="534"/>
      <c r="L2828" s="534"/>
      <c r="M2828" s="534"/>
      <c r="N2828" s="534"/>
      <c r="O2828" s="534"/>
      <c r="P2828" s="535"/>
      <c r="Q2828" s="534"/>
    </row>
    <row r="2829" spans="3:17" s="849" customFormat="1" ht="15">
      <c r="C2829" s="712"/>
      <c r="D2829" s="713"/>
      <c r="E2829" s="532"/>
      <c r="F2829" s="532"/>
      <c r="G2829" s="533"/>
      <c r="H2829" s="534"/>
      <c r="I2829" s="534"/>
      <c r="J2829" s="535"/>
      <c r="K2829" s="534"/>
      <c r="L2829" s="534"/>
      <c r="M2829" s="534"/>
      <c r="N2829" s="534"/>
      <c r="O2829" s="534"/>
      <c r="P2829" s="535"/>
      <c r="Q2829" s="534"/>
    </row>
    <row r="2830" spans="3:17" s="849" customFormat="1" ht="15">
      <c r="C2830" s="712"/>
      <c r="D2830" s="713"/>
      <c r="E2830" s="532"/>
      <c r="F2830" s="532"/>
      <c r="G2830" s="533"/>
      <c r="H2830" s="534"/>
      <c r="I2830" s="534"/>
      <c r="J2830" s="535"/>
      <c r="K2830" s="534"/>
      <c r="L2830" s="534"/>
      <c r="M2830" s="534"/>
      <c r="N2830" s="534"/>
      <c r="O2830" s="534"/>
      <c r="P2830" s="535"/>
      <c r="Q2830" s="534"/>
    </row>
    <row r="2831" spans="3:17" s="849" customFormat="1" ht="15">
      <c r="C2831" s="712"/>
      <c r="D2831" s="713"/>
      <c r="E2831" s="532"/>
      <c r="F2831" s="532"/>
      <c r="G2831" s="533"/>
      <c r="H2831" s="534"/>
      <c r="I2831" s="534"/>
      <c r="J2831" s="535"/>
      <c r="K2831" s="534"/>
      <c r="L2831" s="534"/>
      <c r="M2831" s="534"/>
      <c r="N2831" s="534"/>
      <c r="O2831" s="534"/>
      <c r="P2831" s="535"/>
      <c r="Q2831" s="534"/>
    </row>
    <row r="2832" spans="3:17" s="849" customFormat="1" ht="15">
      <c r="C2832" s="712"/>
      <c r="D2832" s="713"/>
      <c r="E2832" s="532"/>
      <c r="F2832" s="532"/>
      <c r="G2832" s="533"/>
      <c r="H2832" s="534"/>
      <c r="I2832" s="534"/>
      <c r="J2832" s="535"/>
      <c r="K2832" s="534"/>
      <c r="L2832" s="534"/>
      <c r="M2832" s="534"/>
      <c r="N2832" s="534"/>
      <c r="O2832" s="534"/>
      <c r="P2832" s="535"/>
      <c r="Q2832" s="534"/>
    </row>
    <row r="2833" spans="3:17" s="849" customFormat="1" ht="15">
      <c r="C2833" s="712"/>
      <c r="D2833" s="713"/>
      <c r="E2833" s="532"/>
      <c r="F2833" s="532"/>
      <c r="G2833" s="533"/>
      <c r="H2833" s="534"/>
      <c r="I2833" s="534"/>
      <c r="J2833" s="535"/>
      <c r="K2833" s="534"/>
      <c r="L2833" s="534"/>
      <c r="M2833" s="534"/>
      <c r="N2833" s="534"/>
      <c r="O2833" s="534"/>
      <c r="P2833" s="535"/>
      <c r="Q2833" s="534"/>
    </row>
    <row r="2834" spans="3:17" s="849" customFormat="1" ht="15">
      <c r="C2834" s="712"/>
      <c r="D2834" s="713"/>
      <c r="E2834" s="532"/>
      <c r="F2834" s="532"/>
      <c r="G2834" s="533"/>
      <c r="H2834" s="534"/>
      <c r="I2834" s="534"/>
      <c r="J2834" s="535"/>
      <c r="K2834" s="534"/>
      <c r="L2834" s="534"/>
      <c r="M2834" s="534"/>
      <c r="N2834" s="534"/>
      <c r="O2834" s="534"/>
      <c r="P2834" s="535"/>
      <c r="Q2834" s="534"/>
    </row>
    <row r="2835" spans="3:17" s="849" customFormat="1" ht="15">
      <c r="C2835" s="712"/>
      <c r="D2835" s="713"/>
      <c r="E2835" s="532"/>
      <c r="F2835" s="532"/>
      <c r="G2835" s="533"/>
      <c r="H2835" s="534"/>
      <c r="I2835" s="534"/>
      <c r="J2835" s="535"/>
      <c r="K2835" s="534"/>
      <c r="L2835" s="534"/>
      <c r="M2835" s="534"/>
      <c r="N2835" s="534"/>
      <c r="O2835" s="534"/>
      <c r="P2835" s="535"/>
      <c r="Q2835" s="534"/>
    </row>
    <row r="2836" spans="3:17" s="849" customFormat="1" ht="15">
      <c r="C2836" s="712"/>
      <c r="D2836" s="713"/>
      <c r="E2836" s="532"/>
      <c r="F2836" s="532"/>
      <c r="G2836" s="533"/>
      <c r="H2836" s="534"/>
      <c r="I2836" s="534"/>
      <c r="J2836" s="535"/>
      <c r="K2836" s="534"/>
      <c r="L2836" s="534"/>
      <c r="M2836" s="534"/>
      <c r="N2836" s="534"/>
      <c r="O2836" s="534"/>
      <c r="P2836" s="535"/>
      <c r="Q2836" s="534"/>
    </row>
    <row r="2837" spans="3:17" s="849" customFormat="1" ht="15">
      <c r="C2837" s="712"/>
      <c r="D2837" s="713"/>
      <c r="E2837" s="532"/>
      <c r="F2837" s="532"/>
      <c r="G2837" s="533"/>
      <c r="H2837" s="534"/>
      <c r="I2837" s="534"/>
      <c r="J2837" s="535"/>
      <c r="K2837" s="534"/>
      <c r="L2837" s="534"/>
      <c r="M2837" s="534"/>
      <c r="N2837" s="534"/>
      <c r="O2837" s="534"/>
      <c r="P2837" s="535"/>
      <c r="Q2837" s="534"/>
    </row>
    <row r="2838" spans="3:17" s="849" customFormat="1" ht="15">
      <c r="C2838" s="712"/>
      <c r="D2838" s="713"/>
      <c r="E2838" s="532"/>
      <c r="F2838" s="532"/>
      <c r="G2838" s="533"/>
      <c r="H2838" s="534"/>
      <c r="I2838" s="534"/>
      <c r="J2838" s="535"/>
      <c r="K2838" s="534"/>
      <c r="L2838" s="534"/>
      <c r="M2838" s="534"/>
      <c r="N2838" s="534"/>
      <c r="O2838" s="534"/>
      <c r="P2838" s="535"/>
      <c r="Q2838" s="534"/>
    </row>
    <row r="2839" spans="3:17" s="849" customFormat="1" ht="15">
      <c r="C2839" s="712"/>
      <c r="D2839" s="713"/>
      <c r="E2839" s="532"/>
      <c r="F2839" s="532"/>
      <c r="G2839" s="533"/>
      <c r="H2839" s="534"/>
      <c r="I2839" s="534"/>
      <c r="J2839" s="535"/>
      <c r="K2839" s="534"/>
      <c r="L2839" s="534"/>
      <c r="M2839" s="534"/>
      <c r="N2839" s="534"/>
      <c r="O2839" s="534"/>
      <c r="P2839" s="535"/>
      <c r="Q2839" s="534"/>
    </row>
    <row r="2840" spans="3:17" s="849" customFormat="1" ht="15">
      <c r="C2840" s="712"/>
      <c r="D2840" s="713"/>
      <c r="E2840" s="532"/>
      <c r="F2840" s="532"/>
      <c r="G2840" s="533"/>
      <c r="H2840" s="534"/>
      <c r="I2840" s="534"/>
      <c r="J2840" s="535"/>
      <c r="K2840" s="534"/>
      <c r="L2840" s="534"/>
      <c r="M2840" s="534"/>
      <c r="N2840" s="534"/>
      <c r="O2840" s="534"/>
      <c r="P2840" s="535"/>
      <c r="Q2840" s="534"/>
    </row>
    <row r="2841" spans="3:17" s="849" customFormat="1" ht="15">
      <c r="C2841" s="712"/>
      <c r="D2841" s="713"/>
      <c r="E2841" s="532"/>
      <c r="F2841" s="532"/>
      <c r="G2841" s="533"/>
      <c r="H2841" s="534"/>
      <c r="I2841" s="534"/>
      <c r="J2841" s="535"/>
      <c r="K2841" s="534"/>
      <c r="L2841" s="534"/>
      <c r="M2841" s="534"/>
      <c r="N2841" s="534"/>
      <c r="O2841" s="534"/>
      <c r="P2841" s="535"/>
      <c r="Q2841" s="534"/>
    </row>
    <row r="2842" spans="3:17" s="849" customFormat="1" ht="15">
      <c r="C2842" s="712"/>
      <c r="D2842" s="713"/>
      <c r="E2842" s="532"/>
      <c r="F2842" s="532"/>
      <c r="G2842" s="533"/>
      <c r="H2842" s="534"/>
      <c r="I2842" s="534"/>
      <c r="J2842" s="535"/>
      <c r="K2842" s="534"/>
      <c r="L2842" s="534"/>
      <c r="M2842" s="534"/>
      <c r="N2842" s="534"/>
      <c r="O2842" s="534"/>
      <c r="P2842" s="535"/>
      <c r="Q2842" s="534"/>
    </row>
    <row r="2843" spans="3:17" s="849" customFormat="1" ht="15">
      <c r="C2843" s="712"/>
      <c r="D2843" s="713"/>
      <c r="E2843" s="532"/>
      <c r="F2843" s="532"/>
      <c r="G2843" s="533"/>
      <c r="H2843" s="534"/>
      <c r="I2843" s="534"/>
      <c r="J2843" s="535"/>
      <c r="K2843" s="534"/>
      <c r="L2843" s="534"/>
      <c r="M2843" s="534"/>
      <c r="N2843" s="534"/>
      <c r="O2843" s="534"/>
      <c r="P2843" s="535"/>
      <c r="Q2843" s="534"/>
    </row>
    <row r="2844" spans="3:17" s="849" customFormat="1" ht="15">
      <c r="C2844" s="712"/>
      <c r="D2844" s="713"/>
      <c r="E2844" s="532"/>
      <c r="F2844" s="532"/>
      <c r="G2844" s="533"/>
      <c r="H2844" s="534"/>
      <c r="I2844" s="534"/>
      <c r="J2844" s="535"/>
      <c r="K2844" s="534"/>
      <c r="L2844" s="534"/>
      <c r="M2844" s="534"/>
      <c r="N2844" s="534"/>
      <c r="O2844" s="534"/>
      <c r="P2844" s="535"/>
      <c r="Q2844" s="534"/>
    </row>
    <row r="2845" spans="3:17" s="849" customFormat="1" ht="15">
      <c r="C2845" s="712"/>
      <c r="D2845" s="713"/>
      <c r="E2845" s="532"/>
      <c r="F2845" s="532"/>
      <c r="G2845" s="533"/>
      <c r="H2845" s="534"/>
      <c r="I2845" s="534"/>
      <c r="J2845" s="535"/>
      <c r="K2845" s="534"/>
      <c r="L2845" s="534"/>
      <c r="M2845" s="534"/>
      <c r="N2845" s="534"/>
      <c r="O2845" s="534"/>
      <c r="P2845" s="535"/>
      <c r="Q2845" s="534"/>
    </row>
    <row r="2846" spans="3:17" s="849" customFormat="1" ht="15">
      <c r="C2846" s="712"/>
      <c r="D2846" s="713"/>
      <c r="E2846" s="532"/>
      <c r="F2846" s="532"/>
      <c r="G2846" s="533"/>
      <c r="H2846" s="534"/>
      <c r="I2846" s="534"/>
      <c r="J2846" s="535"/>
      <c r="K2846" s="534"/>
      <c r="L2846" s="534"/>
      <c r="M2846" s="534"/>
      <c r="N2846" s="534"/>
      <c r="O2846" s="534"/>
      <c r="P2846" s="535"/>
      <c r="Q2846" s="534"/>
    </row>
    <row r="2847" spans="3:17" s="849" customFormat="1" ht="15">
      <c r="C2847" s="712"/>
      <c r="D2847" s="713"/>
      <c r="E2847" s="532"/>
      <c r="F2847" s="532"/>
      <c r="G2847" s="533"/>
      <c r="H2847" s="534"/>
      <c r="I2847" s="534"/>
      <c r="J2847" s="535"/>
      <c r="K2847" s="534"/>
      <c r="L2847" s="534"/>
      <c r="M2847" s="534"/>
      <c r="N2847" s="534"/>
      <c r="O2847" s="534"/>
      <c r="P2847" s="535"/>
      <c r="Q2847" s="534"/>
    </row>
    <row r="2848" spans="3:17" s="849" customFormat="1" ht="15">
      <c r="C2848" s="712"/>
      <c r="D2848" s="713"/>
      <c r="E2848" s="532"/>
      <c r="F2848" s="532"/>
      <c r="G2848" s="533"/>
      <c r="H2848" s="534"/>
      <c r="I2848" s="534"/>
      <c r="J2848" s="535"/>
      <c r="K2848" s="534"/>
      <c r="L2848" s="534"/>
      <c r="M2848" s="534"/>
      <c r="N2848" s="534"/>
      <c r="O2848" s="534"/>
      <c r="P2848" s="535"/>
      <c r="Q2848" s="534"/>
    </row>
    <row r="2849" spans="3:17" s="849" customFormat="1" ht="15">
      <c r="C2849" s="712"/>
      <c r="D2849" s="713"/>
      <c r="E2849" s="532"/>
      <c r="F2849" s="532"/>
      <c r="G2849" s="533"/>
      <c r="H2849" s="534"/>
      <c r="I2849" s="534"/>
      <c r="J2849" s="535"/>
      <c r="K2849" s="534"/>
      <c r="L2849" s="534"/>
      <c r="M2849" s="534"/>
      <c r="N2849" s="534"/>
      <c r="O2849" s="534"/>
      <c r="P2849" s="535"/>
      <c r="Q2849" s="534"/>
    </row>
    <row r="2850" spans="3:17" s="849" customFormat="1" ht="15">
      <c r="C2850" s="712"/>
      <c r="D2850" s="713"/>
      <c r="E2850" s="532"/>
      <c r="F2850" s="532"/>
      <c r="G2850" s="533"/>
      <c r="H2850" s="534"/>
      <c r="I2850" s="534"/>
      <c r="J2850" s="535"/>
      <c r="K2850" s="534"/>
      <c r="L2850" s="534"/>
      <c r="M2850" s="534"/>
      <c r="N2850" s="534"/>
      <c r="O2850" s="534"/>
      <c r="P2850" s="535"/>
      <c r="Q2850" s="534"/>
    </row>
    <row r="2851" spans="3:17" s="849" customFormat="1" ht="15">
      <c r="C2851" s="712"/>
      <c r="D2851" s="713"/>
      <c r="E2851" s="532"/>
      <c r="F2851" s="532"/>
      <c r="G2851" s="533"/>
      <c r="H2851" s="534"/>
      <c r="I2851" s="534"/>
      <c r="J2851" s="535"/>
      <c r="K2851" s="534"/>
      <c r="L2851" s="534"/>
      <c r="M2851" s="534"/>
      <c r="N2851" s="534"/>
      <c r="O2851" s="534"/>
      <c r="P2851" s="535"/>
      <c r="Q2851" s="534"/>
    </row>
    <row r="2852" spans="3:17" s="849" customFormat="1" ht="15">
      <c r="C2852" s="712"/>
      <c r="D2852" s="713"/>
      <c r="E2852" s="532"/>
      <c r="F2852" s="532"/>
      <c r="G2852" s="533"/>
      <c r="H2852" s="534"/>
      <c r="I2852" s="534"/>
      <c r="J2852" s="535"/>
      <c r="K2852" s="534"/>
      <c r="L2852" s="534"/>
      <c r="M2852" s="534"/>
      <c r="N2852" s="534"/>
      <c r="O2852" s="534"/>
      <c r="P2852" s="535"/>
      <c r="Q2852" s="534"/>
    </row>
    <row r="2853" spans="3:17" s="849" customFormat="1" ht="15">
      <c r="C2853" s="712"/>
      <c r="D2853" s="713"/>
      <c r="E2853" s="532"/>
      <c r="F2853" s="532"/>
      <c r="G2853" s="533"/>
      <c r="H2853" s="534"/>
      <c r="I2853" s="534"/>
      <c r="J2853" s="535"/>
      <c r="K2853" s="534"/>
      <c r="L2853" s="534"/>
      <c r="M2853" s="534"/>
      <c r="N2853" s="534"/>
      <c r="O2853" s="534"/>
      <c r="P2853" s="535"/>
      <c r="Q2853" s="534"/>
    </row>
    <row r="2854" spans="3:17" s="849" customFormat="1" ht="15">
      <c r="C2854" s="712"/>
      <c r="D2854" s="713"/>
      <c r="E2854" s="532"/>
      <c r="F2854" s="532"/>
      <c r="G2854" s="533"/>
      <c r="H2854" s="534"/>
      <c r="I2854" s="534"/>
      <c r="J2854" s="535"/>
      <c r="K2854" s="534"/>
      <c r="L2854" s="534"/>
      <c r="M2854" s="534"/>
      <c r="N2854" s="534"/>
      <c r="O2854" s="534"/>
      <c r="P2854" s="535"/>
      <c r="Q2854" s="534"/>
    </row>
    <row r="2855" spans="3:17" s="849" customFormat="1" ht="15">
      <c r="C2855" s="712"/>
      <c r="D2855" s="713"/>
      <c r="E2855" s="532"/>
      <c r="F2855" s="532"/>
      <c r="G2855" s="533"/>
      <c r="H2855" s="534"/>
      <c r="I2855" s="534"/>
      <c r="J2855" s="535"/>
      <c r="K2855" s="534"/>
      <c r="L2855" s="534"/>
      <c r="M2855" s="534"/>
      <c r="N2855" s="534"/>
      <c r="O2855" s="534"/>
      <c r="P2855" s="535"/>
      <c r="Q2855" s="534"/>
    </row>
    <row r="2856" spans="3:17" s="849" customFormat="1" ht="15">
      <c r="C2856" s="712"/>
      <c r="D2856" s="713"/>
      <c r="E2856" s="532"/>
      <c r="F2856" s="532"/>
      <c r="G2856" s="533"/>
      <c r="H2856" s="534"/>
      <c r="I2856" s="534"/>
      <c r="J2856" s="535"/>
      <c r="K2856" s="534"/>
      <c r="L2856" s="534"/>
      <c r="M2856" s="534"/>
      <c r="N2856" s="534"/>
      <c r="O2856" s="534"/>
      <c r="P2856" s="535"/>
      <c r="Q2856" s="534"/>
    </row>
    <row r="2857" spans="3:17" s="849" customFormat="1" ht="15">
      <c r="C2857" s="712"/>
      <c r="D2857" s="713"/>
      <c r="E2857" s="532"/>
      <c r="F2857" s="532"/>
      <c r="G2857" s="533"/>
      <c r="H2857" s="534"/>
      <c r="I2857" s="534"/>
      <c r="J2857" s="535"/>
      <c r="K2857" s="534"/>
      <c r="L2857" s="534"/>
      <c r="M2857" s="534"/>
      <c r="N2857" s="534"/>
      <c r="O2857" s="534"/>
      <c r="P2857" s="535"/>
      <c r="Q2857" s="534"/>
    </row>
    <row r="2858" spans="3:17" s="849" customFormat="1" ht="15">
      <c r="C2858" s="712"/>
      <c r="D2858" s="713"/>
      <c r="E2858" s="532"/>
      <c r="F2858" s="532"/>
      <c r="G2858" s="533"/>
      <c r="H2858" s="534"/>
      <c r="I2858" s="534"/>
      <c r="J2858" s="535"/>
      <c r="K2858" s="534"/>
      <c r="L2858" s="534"/>
      <c r="M2858" s="534"/>
      <c r="N2858" s="534"/>
      <c r="O2858" s="534"/>
      <c r="P2858" s="535"/>
      <c r="Q2858" s="534"/>
    </row>
    <row r="2859" spans="3:17" s="849" customFormat="1" ht="15">
      <c r="C2859" s="712"/>
      <c r="D2859" s="713"/>
      <c r="E2859" s="532"/>
      <c r="F2859" s="532"/>
      <c r="G2859" s="533"/>
      <c r="H2859" s="534"/>
      <c r="I2859" s="534"/>
      <c r="J2859" s="535"/>
      <c r="K2859" s="534"/>
      <c r="L2859" s="534"/>
      <c r="M2859" s="534"/>
      <c r="N2859" s="534"/>
      <c r="O2859" s="534"/>
      <c r="P2859" s="535"/>
      <c r="Q2859" s="534"/>
    </row>
    <row r="2860" spans="3:17" s="849" customFormat="1" ht="15">
      <c r="C2860" s="712"/>
      <c r="D2860" s="713"/>
      <c r="E2860" s="532"/>
      <c r="F2860" s="532"/>
      <c r="G2860" s="533"/>
      <c r="H2860" s="534"/>
      <c r="I2860" s="534"/>
      <c r="J2860" s="535"/>
      <c r="K2860" s="534"/>
      <c r="L2860" s="534"/>
      <c r="M2860" s="534"/>
      <c r="N2860" s="534"/>
      <c r="O2860" s="534"/>
      <c r="P2860" s="535"/>
      <c r="Q2860" s="534"/>
    </row>
    <row r="2861" spans="3:17" s="849" customFormat="1" ht="15">
      <c r="C2861" s="712"/>
      <c r="D2861" s="713"/>
      <c r="E2861" s="532"/>
      <c r="F2861" s="532"/>
      <c r="G2861" s="533"/>
      <c r="H2861" s="534"/>
      <c r="I2861" s="534"/>
      <c r="J2861" s="535"/>
      <c r="K2861" s="534"/>
      <c r="L2861" s="534"/>
      <c r="M2861" s="534"/>
      <c r="N2861" s="534"/>
      <c r="O2861" s="534"/>
      <c r="P2861" s="535"/>
      <c r="Q2861" s="534"/>
    </row>
    <row r="2862" spans="3:17" s="849" customFormat="1" ht="15">
      <c r="C2862" s="712"/>
      <c r="D2862" s="713"/>
      <c r="E2862" s="532"/>
      <c r="F2862" s="532"/>
      <c r="G2862" s="533"/>
      <c r="H2862" s="534"/>
      <c r="I2862" s="534"/>
      <c r="J2862" s="535"/>
      <c r="K2862" s="534"/>
      <c r="L2862" s="534"/>
      <c r="M2862" s="534"/>
      <c r="N2862" s="534"/>
      <c r="O2862" s="534"/>
      <c r="P2862" s="535"/>
      <c r="Q2862" s="534"/>
    </row>
    <row r="2863" spans="3:17" s="849" customFormat="1" ht="15">
      <c r="C2863" s="712"/>
      <c r="D2863" s="713"/>
      <c r="E2863" s="532"/>
      <c r="F2863" s="532"/>
      <c r="G2863" s="533"/>
      <c r="H2863" s="534"/>
      <c r="I2863" s="534"/>
      <c r="J2863" s="535"/>
      <c r="K2863" s="534"/>
      <c r="L2863" s="534"/>
      <c r="M2863" s="534"/>
      <c r="N2863" s="534"/>
      <c r="O2863" s="534"/>
      <c r="P2863" s="535"/>
      <c r="Q2863" s="534"/>
    </row>
    <row r="2864" spans="3:17" s="849" customFormat="1" ht="15">
      <c r="C2864" s="712"/>
      <c r="D2864" s="713"/>
      <c r="E2864" s="532"/>
      <c r="F2864" s="532"/>
      <c r="G2864" s="533"/>
      <c r="H2864" s="534"/>
      <c r="I2864" s="534"/>
      <c r="J2864" s="535"/>
      <c r="K2864" s="534"/>
      <c r="L2864" s="534"/>
      <c r="M2864" s="534"/>
      <c r="N2864" s="534"/>
      <c r="O2864" s="534"/>
      <c r="P2864" s="535"/>
      <c r="Q2864" s="534"/>
    </row>
    <row r="2865" spans="3:17" s="849" customFormat="1" ht="15">
      <c r="C2865" s="712"/>
      <c r="D2865" s="713"/>
      <c r="E2865" s="532"/>
      <c r="F2865" s="532"/>
      <c r="G2865" s="533"/>
      <c r="H2865" s="534"/>
      <c r="I2865" s="534"/>
      <c r="J2865" s="535"/>
      <c r="K2865" s="534"/>
      <c r="L2865" s="534"/>
      <c r="M2865" s="534"/>
      <c r="N2865" s="534"/>
      <c r="O2865" s="534"/>
      <c r="P2865" s="535"/>
      <c r="Q2865" s="534"/>
    </row>
    <row r="2866" spans="3:17" s="849" customFormat="1" ht="15">
      <c r="C2866" s="712"/>
      <c r="D2866" s="713"/>
      <c r="E2866" s="532"/>
      <c r="F2866" s="532"/>
      <c r="G2866" s="533"/>
      <c r="H2866" s="534"/>
      <c r="I2866" s="534"/>
      <c r="J2866" s="535"/>
      <c r="K2866" s="534"/>
      <c r="L2866" s="534"/>
      <c r="M2866" s="534"/>
      <c r="N2866" s="534"/>
      <c r="O2866" s="534"/>
      <c r="P2866" s="535"/>
      <c r="Q2866" s="534"/>
    </row>
    <row r="2867" spans="3:17" s="849" customFormat="1" ht="15">
      <c r="C2867" s="712"/>
      <c r="D2867" s="713"/>
      <c r="E2867" s="532"/>
      <c r="F2867" s="532"/>
      <c r="G2867" s="533"/>
      <c r="H2867" s="534"/>
      <c r="I2867" s="534"/>
      <c r="J2867" s="535"/>
      <c r="K2867" s="534"/>
      <c r="L2867" s="534"/>
      <c r="M2867" s="534"/>
      <c r="N2867" s="534"/>
      <c r="O2867" s="534"/>
      <c r="P2867" s="535"/>
      <c r="Q2867" s="534"/>
    </row>
    <row r="2868" spans="3:17" s="849" customFormat="1" ht="15">
      <c r="C2868" s="712"/>
      <c r="D2868" s="713"/>
      <c r="E2868" s="532"/>
      <c r="F2868" s="532"/>
      <c r="G2868" s="533"/>
      <c r="H2868" s="534"/>
      <c r="I2868" s="534"/>
      <c r="J2868" s="535"/>
      <c r="K2868" s="534"/>
      <c r="L2868" s="534"/>
      <c r="M2868" s="534"/>
      <c r="N2868" s="534"/>
      <c r="O2868" s="534"/>
      <c r="P2868" s="535"/>
      <c r="Q2868" s="534"/>
    </row>
    <row r="2869" spans="3:17" s="849" customFormat="1" ht="15">
      <c r="C2869" s="712"/>
      <c r="D2869" s="713"/>
      <c r="E2869" s="532"/>
      <c r="F2869" s="532"/>
      <c r="G2869" s="533"/>
      <c r="H2869" s="534"/>
      <c r="I2869" s="534"/>
      <c r="J2869" s="535"/>
      <c r="K2869" s="534"/>
      <c r="L2869" s="534"/>
      <c r="M2869" s="534"/>
      <c r="N2869" s="534"/>
      <c r="O2869" s="534"/>
      <c r="P2869" s="535"/>
      <c r="Q2869" s="534"/>
    </row>
    <row r="2870" spans="3:17" s="849" customFormat="1" ht="15">
      <c r="C2870" s="712"/>
      <c r="D2870" s="713"/>
      <c r="E2870" s="532"/>
      <c r="F2870" s="532"/>
      <c r="G2870" s="533"/>
      <c r="H2870" s="534"/>
      <c r="I2870" s="534"/>
      <c r="J2870" s="535"/>
      <c r="K2870" s="534"/>
      <c r="L2870" s="534"/>
      <c r="M2870" s="534"/>
      <c r="N2870" s="534"/>
      <c r="O2870" s="534"/>
      <c r="P2870" s="535"/>
      <c r="Q2870" s="534"/>
    </row>
    <row r="2871" spans="3:17" s="849" customFormat="1" ht="15">
      <c r="C2871" s="712"/>
      <c r="D2871" s="713"/>
      <c r="E2871" s="532"/>
      <c r="F2871" s="532"/>
      <c r="G2871" s="533"/>
      <c r="H2871" s="534"/>
      <c r="I2871" s="534"/>
      <c r="J2871" s="535"/>
      <c r="K2871" s="534"/>
      <c r="L2871" s="534"/>
      <c r="M2871" s="534"/>
      <c r="N2871" s="534"/>
      <c r="O2871" s="534"/>
      <c r="P2871" s="535"/>
      <c r="Q2871" s="534"/>
    </row>
    <row r="2872" spans="3:17" s="849" customFormat="1" ht="15">
      <c r="C2872" s="712"/>
      <c r="D2872" s="713"/>
      <c r="E2872" s="532"/>
      <c r="F2872" s="532"/>
      <c r="G2872" s="533"/>
      <c r="H2872" s="534"/>
      <c r="I2872" s="534"/>
      <c r="J2872" s="535"/>
      <c r="K2872" s="534"/>
      <c r="L2872" s="534"/>
      <c r="M2872" s="534"/>
      <c r="N2872" s="534"/>
      <c r="O2872" s="534"/>
      <c r="P2872" s="535"/>
      <c r="Q2872" s="534"/>
    </row>
    <row r="2873" spans="3:17" s="849" customFormat="1" ht="15">
      <c r="C2873" s="712"/>
      <c r="D2873" s="713"/>
      <c r="E2873" s="532"/>
      <c r="F2873" s="532"/>
      <c r="G2873" s="533"/>
      <c r="H2873" s="534"/>
      <c r="I2873" s="534"/>
      <c r="J2873" s="535"/>
      <c r="K2873" s="534"/>
      <c r="L2873" s="534"/>
      <c r="M2873" s="534"/>
      <c r="N2873" s="534"/>
      <c r="O2873" s="534"/>
      <c r="P2873" s="535"/>
      <c r="Q2873" s="534"/>
    </row>
    <row r="2874" spans="3:17" s="849" customFormat="1" ht="15">
      <c r="C2874" s="712"/>
      <c r="D2874" s="713"/>
      <c r="E2874" s="532"/>
      <c r="F2874" s="532"/>
      <c r="G2874" s="533"/>
      <c r="H2874" s="534"/>
      <c r="I2874" s="534"/>
      <c r="J2874" s="535"/>
      <c r="K2874" s="534"/>
      <c r="L2874" s="534"/>
      <c r="M2874" s="534"/>
      <c r="N2874" s="534"/>
      <c r="O2874" s="534"/>
      <c r="P2874" s="535"/>
      <c r="Q2874" s="534"/>
    </row>
    <row r="2875" spans="3:17" s="849" customFormat="1" ht="15">
      <c r="C2875" s="712"/>
      <c r="D2875" s="713"/>
      <c r="E2875" s="532"/>
      <c r="F2875" s="532"/>
      <c r="G2875" s="533"/>
      <c r="H2875" s="534"/>
      <c r="I2875" s="534"/>
      <c r="J2875" s="535"/>
      <c r="K2875" s="534"/>
      <c r="L2875" s="534"/>
      <c r="M2875" s="534"/>
      <c r="N2875" s="534"/>
      <c r="O2875" s="534"/>
      <c r="P2875" s="535"/>
      <c r="Q2875" s="534"/>
    </row>
    <row r="2876" spans="3:17" s="849" customFormat="1" ht="15">
      <c r="C2876" s="712"/>
      <c r="D2876" s="713"/>
      <c r="E2876" s="532"/>
      <c r="F2876" s="532"/>
      <c r="G2876" s="533"/>
      <c r="H2876" s="534"/>
      <c r="I2876" s="534"/>
      <c r="J2876" s="535"/>
      <c r="K2876" s="534"/>
      <c r="L2876" s="534"/>
      <c r="M2876" s="534"/>
      <c r="N2876" s="534"/>
      <c r="O2876" s="534"/>
      <c r="P2876" s="535"/>
      <c r="Q2876" s="534"/>
    </row>
    <row r="2877" spans="3:17" s="849" customFormat="1" ht="15">
      <c r="C2877" s="712"/>
      <c r="D2877" s="713"/>
      <c r="E2877" s="532"/>
      <c r="F2877" s="532"/>
      <c r="G2877" s="533"/>
      <c r="H2877" s="534"/>
      <c r="I2877" s="534"/>
      <c r="J2877" s="535"/>
      <c r="K2877" s="534"/>
      <c r="L2877" s="534"/>
      <c r="M2877" s="534"/>
      <c r="N2877" s="534"/>
      <c r="O2877" s="534"/>
      <c r="P2877" s="535"/>
      <c r="Q2877" s="534"/>
    </row>
    <row r="2878" spans="3:17" s="849" customFormat="1" ht="15">
      <c r="C2878" s="712"/>
      <c r="D2878" s="713"/>
      <c r="E2878" s="532"/>
      <c r="F2878" s="532"/>
      <c r="G2878" s="533"/>
      <c r="H2878" s="534"/>
      <c r="I2878" s="534"/>
      <c r="J2878" s="535"/>
      <c r="K2878" s="534"/>
      <c r="L2878" s="534"/>
      <c r="M2878" s="534"/>
      <c r="N2878" s="534"/>
      <c r="O2878" s="534"/>
      <c r="P2878" s="535"/>
      <c r="Q2878" s="534"/>
    </row>
    <row r="2879" spans="3:17" s="849" customFormat="1" ht="15">
      <c r="C2879" s="712"/>
      <c r="D2879" s="713"/>
      <c r="E2879" s="532"/>
      <c r="F2879" s="532"/>
      <c r="G2879" s="533"/>
      <c r="H2879" s="534"/>
      <c r="I2879" s="534"/>
      <c r="J2879" s="535"/>
      <c r="K2879" s="534"/>
      <c r="L2879" s="534"/>
      <c r="M2879" s="534"/>
      <c r="N2879" s="534"/>
      <c r="O2879" s="534"/>
      <c r="P2879" s="535"/>
      <c r="Q2879" s="534"/>
    </row>
    <row r="2880" spans="3:17" s="849" customFormat="1" ht="15">
      <c r="C2880" s="712"/>
      <c r="D2880" s="713"/>
      <c r="E2880" s="532"/>
      <c r="F2880" s="532"/>
      <c r="G2880" s="533"/>
      <c r="H2880" s="534"/>
      <c r="I2880" s="534"/>
      <c r="J2880" s="535"/>
      <c r="K2880" s="534"/>
      <c r="L2880" s="534"/>
      <c r="M2880" s="534"/>
      <c r="N2880" s="534"/>
      <c r="O2880" s="534"/>
      <c r="P2880" s="535"/>
      <c r="Q2880" s="534"/>
    </row>
    <row r="2881" spans="3:17" s="849" customFormat="1" ht="15">
      <c r="C2881" s="712"/>
      <c r="D2881" s="713"/>
      <c r="E2881" s="532"/>
      <c r="F2881" s="532"/>
      <c r="G2881" s="533"/>
      <c r="H2881" s="534"/>
      <c r="I2881" s="534"/>
      <c r="J2881" s="535"/>
      <c r="K2881" s="534"/>
      <c r="L2881" s="534"/>
      <c r="M2881" s="534"/>
      <c r="N2881" s="534"/>
      <c r="O2881" s="534"/>
      <c r="P2881" s="535"/>
      <c r="Q2881" s="534"/>
    </row>
    <row r="2882" spans="3:17" s="849" customFormat="1" ht="15">
      <c r="C2882" s="712"/>
      <c r="D2882" s="713"/>
      <c r="E2882" s="532"/>
      <c r="F2882" s="532"/>
      <c r="G2882" s="533"/>
      <c r="H2882" s="534"/>
      <c r="I2882" s="534"/>
      <c r="J2882" s="535"/>
      <c r="K2882" s="534"/>
      <c r="L2882" s="534"/>
      <c r="M2882" s="534"/>
      <c r="N2882" s="534"/>
      <c r="O2882" s="534"/>
      <c r="P2882" s="535"/>
      <c r="Q2882" s="534"/>
    </row>
    <row r="2883" spans="3:17" s="849" customFormat="1" ht="15">
      <c r="C2883" s="712"/>
      <c r="D2883" s="713"/>
      <c r="E2883" s="532"/>
      <c r="F2883" s="532"/>
      <c r="G2883" s="533"/>
      <c r="H2883" s="534"/>
      <c r="I2883" s="534"/>
      <c r="J2883" s="535"/>
      <c r="K2883" s="534"/>
      <c r="L2883" s="534"/>
      <c r="M2883" s="534"/>
      <c r="N2883" s="534"/>
      <c r="O2883" s="534"/>
      <c r="P2883" s="535"/>
      <c r="Q2883" s="534"/>
    </row>
    <row r="2884" spans="3:17" s="849" customFormat="1" ht="15">
      <c r="C2884" s="712"/>
      <c r="D2884" s="713"/>
      <c r="E2884" s="532"/>
      <c r="F2884" s="532"/>
      <c r="G2884" s="533"/>
      <c r="H2884" s="534"/>
      <c r="I2884" s="534"/>
      <c r="J2884" s="535"/>
      <c r="K2884" s="534"/>
      <c r="L2884" s="534"/>
      <c r="M2884" s="534"/>
      <c r="N2884" s="534"/>
      <c r="O2884" s="534"/>
      <c r="P2884" s="535"/>
      <c r="Q2884" s="534"/>
    </row>
    <row r="2885" spans="3:17" s="849" customFormat="1" ht="15">
      <c r="C2885" s="712"/>
      <c r="D2885" s="713"/>
      <c r="E2885" s="532"/>
      <c r="F2885" s="532"/>
      <c r="G2885" s="533"/>
      <c r="H2885" s="534"/>
      <c r="I2885" s="534"/>
      <c r="J2885" s="535"/>
      <c r="K2885" s="534"/>
      <c r="L2885" s="534"/>
      <c r="M2885" s="534"/>
      <c r="N2885" s="534"/>
      <c r="O2885" s="534"/>
      <c r="P2885" s="535"/>
      <c r="Q2885" s="534"/>
    </row>
    <row r="2886" spans="3:17" s="849" customFormat="1" ht="15">
      <c r="C2886" s="712"/>
      <c r="D2886" s="713"/>
      <c r="E2886" s="532"/>
      <c r="F2886" s="532"/>
      <c r="G2886" s="533"/>
      <c r="H2886" s="534"/>
      <c r="I2886" s="534"/>
      <c r="J2886" s="535"/>
      <c r="K2886" s="534"/>
      <c r="L2886" s="534"/>
      <c r="M2886" s="534"/>
      <c r="N2886" s="534"/>
      <c r="O2886" s="534"/>
      <c r="P2886" s="535"/>
      <c r="Q2886" s="534"/>
    </row>
    <row r="2887" spans="3:17" s="849" customFormat="1" ht="15">
      <c r="C2887" s="712"/>
      <c r="D2887" s="713"/>
      <c r="E2887" s="532"/>
      <c r="F2887" s="532"/>
      <c r="G2887" s="533"/>
      <c r="H2887" s="534"/>
      <c r="I2887" s="534"/>
      <c r="J2887" s="535"/>
      <c r="K2887" s="534"/>
      <c r="L2887" s="534"/>
      <c r="M2887" s="534"/>
      <c r="N2887" s="534"/>
      <c r="O2887" s="534"/>
      <c r="P2887" s="535"/>
      <c r="Q2887" s="534"/>
    </row>
    <row r="2888" spans="3:17" s="849" customFormat="1" ht="15">
      <c r="C2888" s="712"/>
      <c r="D2888" s="713"/>
      <c r="E2888" s="532"/>
      <c r="F2888" s="532"/>
      <c r="G2888" s="533"/>
      <c r="H2888" s="534"/>
      <c r="I2888" s="534"/>
      <c r="J2888" s="535"/>
      <c r="K2888" s="534"/>
      <c r="L2888" s="534"/>
      <c r="M2888" s="534"/>
      <c r="N2888" s="534"/>
      <c r="O2888" s="534"/>
      <c r="P2888" s="535"/>
      <c r="Q2888" s="534"/>
    </row>
    <row r="2889" spans="3:17" s="849" customFormat="1" ht="15">
      <c r="C2889" s="712"/>
      <c r="D2889" s="713"/>
      <c r="E2889" s="532"/>
      <c r="F2889" s="532"/>
      <c r="G2889" s="533"/>
      <c r="H2889" s="534"/>
      <c r="I2889" s="534"/>
      <c r="J2889" s="535"/>
      <c r="K2889" s="534"/>
      <c r="L2889" s="534"/>
      <c r="M2889" s="534"/>
      <c r="N2889" s="534"/>
      <c r="O2889" s="534"/>
      <c r="P2889" s="535"/>
      <c r="Q2889" s="534"/>
    </row>
    <row r="2890" spans="3:17" s="849" customFormat="1" ht="15">
      <c r="C2890" s="712"/>
      <c r="D2890" s="713"/>
      <c r="E2890" s="532"/>
      <c r="F2890" s="532"/>
      <c r="G2890" s="533"/>
      <c r="H2890" s="534"/>
      <c r="I2890" s="534"/>
      <c r="J2890" s="535"/>
      <c r="K2890" s="534"/>
      <c r="L2890" s="534"/>
      <c r="M2890" s="534"/>
      <c r="N2890" s="534"/>
      <c r="O2890" s="534"/>
      <c r="P2890" s="535"/>
      <c r="Q2890" s="534"/>
    </row>
    <row r="2891" spans="3:17" s="849" customFormat="1" ht="15">
      <c r="C2891" s="712"/>
      <c r="D2891" s="713"/>
      <c r="E2891" s="532"/>
      <c r="F2891" s="532"/>
      <c r="G2891" s="533"/>
      <c r="H2891" s="534"/>
      <c r="I2891" s="534"/>
      <c r="J2891" s="535"/>
      <c r="K2891" s="534"/>
      <c r="L2891" s="534"/>
      <c r="M2891" s="534"/>
      <c r="N2891" s="534"/>
      <c r="O2891" s="534"/>
      <c r="P2891" s="535"/>
      <c r="Q2891" s="534"/>
    </row>
    <row r="2892" spans="3:17" s="849" customFormat="1" ht="15">
      <c r="C2892" s="712"/>
      <c r="D2892" s="713"/>
      <c r="E2892" s="532"/>
      <c r="F2892" s="532"/>
      <c r="G2892" s="533"/>
      <c r="H2892" s="534"/>
      <c r="I2892" s="534"/>
      <c r="J2892" s="535"/>
      <c r="K2892" s="534"/>
      <c r="L2892" s="534"/>
      <c r="M2892" s="534"/>
      <c r="N2892" s="534"/>
      <c r="O2892" s="534"/>
      <c r="P2892" s="535"/>
      <c r="Q2892" s="534"/>
    </row>
    <row r="2893" spans="3:17" s="849" customFormat="1" ht="15">
      <c r="C2893" s="712"/>
      <c r="D2893" s="713"/>
      <c r="E2893" s="532"/>
      <c r="F2893" s="532"/>
      <c r="G2893" s="533"/>
      <c r="H2893" s="534"/>
      <c r="I2893" s="534"/>
      <c r="J2893" s="535"/>
      <c r="K2893" s="534"/>
      <c r="L2893" s="534"/>
      <c r="M2893" s="534"/>
      <c r="N2893" s="534"/>
      <c r="O2893" s="534"/>
      <c r="P2893" s="535"/>
      <c r="Q2893" s="534"/>
    </row>
    <row r="2894" spans="3:17" s="849" customFormat="1" ht="15">
      <c r="C2894" s="712"/>
      <c r="D2894" s="713"/>
      <c r="E2894" s="532"/>
      <c r="F2894" s="532"/>
      <c r="G2894" s="533"/>
      <c r="H2894" s="534"/>
      <c r="I2894" s="534"/>
      <c r="J2894" s="535"/>
      <c r="K2894" s="534"/>
      <c r="L2894" s="534"/>
      <c r="M2894" s="534"/>
      <c r="N2894" s="534"/>
      <c r="O2894" s="534"/>
      <c r="P2894" s="535"/>
      <c r="Q2894" s="534"/>
    </row>
    <row r="2895" spans="3:17" s="849" customFormat="1" ht="15">
      <c r="C2895" s="712"/>
      <c r="D2895" s="713"/>
      <c r="E2895" s="532"/>
      <c r="F2895" s="532"/>
      <c r="G2895" s="533"/>
      <c r="H2895" s="534"/>
      <c r="I2895" s="534"/>
      <c r="J2895" s="535"/>
      <c r="K2895" s="534"/>
      <c r="L2895" s="534"/>
      <c r="M2895" s="534"/>
      <c r="N2895" s="534"/>
      <c r="O2895" s="534"/>
      <c r="P2895" s="535"/>
      <c r="Q2895" s="534"/>
    </row>
    <row r="2896" spans="3:17" s="849" customFormat="1" ht="15">
      <c r="C2896" s="712"/>
      <c r="D2896" s="713"/>
      <c r="E2896" s="532"/>
      <c r="F2896" s="532"/>
      <c r="G2896" s="533"/>
      <c r="H2896" s="534"/>
      <c r="I2896" s="534"/>
      <c r="J2896" s="535"/>
      <c r="K2896" s="534"/>
      <c r="L2896" s="534"/>
      <c r="M2896" s="534"/>
      <c r="N2896" s="534"/>
      <c r="O2896" s="534"/>
      <c r="P2896" s="535"/>
      <c r="Q2896" s="534"/>
    </row>
    <row r="2897" spans="3:17" s="849" customFormat="1" ht="15">
      <c r="C2897" s="712"/>
      <c r="D2897" s="713"/>
      <c r="E2897" s="532"/>
      <c r="F2897" s="532"/>
      <c r="G2897" s="533"/>
      <c r="H2897" s="534"/>
      <c r="I2897" s="534"/>
      <c r="J2897" s="535"/>
      <c r="K2897" s="534"/>
      <c r="L2897" s="534"/>
      <c r="M2897" s="534"/>
      <c r="N2897" s="534"/>
      <c r="O2897" s="534"/>
      <c r="P2897" s="535"/>
      <c r="Q2897" s="534"/>
    </row>
    <row r="2898" spans="3:17" s="849" customFormat="1" ht="15">
      <c r="C2898" s="712"/>
      <c r="D2898" s="713"/>
      <c r="E2898" s="532"/>
      <c r="F2898" s="532"/>
      <c r="G2898" s="533"/>
      <c r="H2898" s="534"/>
      <c r="I2898" s="534"/>
      <c r="J2898" s="535"/>
      <c r="K2898" s="534"/>
      <c r="L2898" s="534"/>
      <c r="M2898" s="534"/>
      <c r="N2898" s="534"/>
      <c r="O2898" s="534"/>
      <c r="P2898" s="535"/>
      <c r="Q2898" s="534"/>
    </row>
    <row r="2899" spans="3:17" s="849" customFormat="1" ht="15">
      <c r="C2899" s="712"/>
      <c r="D2899" s="713"/>
      <c r="E2899" s="532"/>
      <c r="F2899" s="532"/>
      <c r="G2899" s="533"/>
      <c r="H2899" s="534"/>
      <c r="I2899" s="534"/>
      <c r="J2899" s="535"/>
      <c r="K2899" s="534"/>
      <c r="L2899" s="534"/>
      <c r="M2899" s="534"/>
      <c r="N2899" s="534"/>
      <c r="O2899" s="534"/>
      <c r="P2899" s="535"/>
      <c r="Q2899" s="534"/>
    </row>
    <row r="2900" spans="3:17" s="849" customFormat="1" ht="15">
      <c r="C2900" s="712"/>
      <c r="D2900" s="713"/>
      <c r="E2900" s="532"/>
      <c r="F2900" s="532"/>
      <c r="G2900" s="533"/>
      <c r="H2900" s="534"/>
      <c r="I2900" s="534"/>
      <c r="J2900" s="535"/>
      <c r="K2900" s="534"/>
      <c r="L2900" s="534"/>
      <c r="M2900" s="534"/>
      <c r="N2900" s="534"/>
      <c r="O2900" s="534"/>
      <c r="P2900" s="535"/>
      <c r="Q2900" s="534"/>
    </row>
    <row r="2901" spans="3:17" s="849" customFormat="1" ht="15">
      <c r="C2901" s="712"/>
      <c r="D2901" s="713"/>
      <c r="E2901" s="532"/>
      <c r="F2901" s="532"/>
      <c r="G2901" s="533"/>
      <c r="H2901" s="534"/>
      <c r="I2901" s="534"/>
      <c r="J2901" s="535"/>
      <c r="K2901" s="534"/>
      <c r="L2901" s="534"/>
      <c r="M2901" s="534"/>
      <c r="N2901" s="534"/>
      <c r="O2901" s="534"/>
      <c r="P2901" s="535"/>
      <c r="Q2901" s="534"/>
    </row>
    <row r="2902" spans="3:17" s="849" customFormat="1" ht="15">
      <c r="C2902" s="712"/>
      <c r="D2902" s="713"/>
      <c r="E2902" s="532"/>
      <c r="F2902" s="532"/>
      <c r="G2902" s="533"/>
      <c r="H2902" s="534"/>
      <c r="I2902" s="534"/>
      <c r="J2902" s="535"/>
      <c r="K2902" s="534"/>
      <c r="L2902" s="534"/>
      <c r="M2902" s="534"/>
      <c r="N2902" s="534"/>
      <c r="O2902" s="534"/>
      <c r="P2902" s="535"/>
      <c r="Q2902" s="534"/>
    </row>
    <row r="2903" spans="3:17" s="849" customFormat="1" ht="15">
      <c r="C2903" s="712"/>
      <c r="D2903" s="713"/>
      <c r="E2903" s="532"/>
      <c r="F2903" s="532"/>
      <c r="G2903" s="533"/>
      <c r="H2903" s="534"/>
      <c r="I2903" s="534"/>
      <c r="J2903" s="535"/>
      <c r="K2903" s="534"/>
      <c r="L2903" s="534"/>
      <c r="M2903" s="534"/>
      <c r="N2903" s="534"/>
      <c r="O2903" s="534"/>
      <c r="P2903" s="535"/>
      <c r="Q2903" s="534"/>
    </row>
    <row r="2904" spans="3:17" s="849" customFormat="1" ht="15">
      <c r="C2904" s="712"/>
      <c r="D2904" s="713"/>
      <c r="E2904" s="532"/>
      <c r="F2904" s="532"/>
      <c r="G2904" s="533"/>
      <c r="H2904" s="534"/>
      <c r="I2904" s="534"/>
      <c r="J2904" s="535"/>
      <c r="K2904" s="534"/>
      <c r="L2904" s="534"/>
      <c r="M2904" s="534"/>
      <c r="N2904" s="534"/>
      <c r="O2904" s="534"/>
      <c r="P2904" s="535"/>
      <c r="Q2904" s="534"/>
    </row>
    <row r="2905" spans="3:17" s="849" customFormat="1" ht="15">
      <c r="C2905" s="712"/>
      <c r="D2905" s="713"/>
      <c r="E2905" s="532"/>
      <c r="F2905" s="532"/>
      <c r="G2905" s="533"/>
      <c r="H2905" s="534"/>
      <c r="I2905" s="534"/>
      <c r="J2905" s="535"/>
      <c r="K2905" s="534"/>
      <c r="L2905" s="534"/>
      <c r="M2905" s="534"/>
      <c r="N2905" s="534"/>
      <c r="O2905" s="534"/>
      <c r="P2905" s="535"/>
      <c r="Q2905" s="534"/>
    </row>
    <row r="2906" spans="3:17" s="849" customFormat="1" ht="15">
      <c r="C2906" s="712"/>
      <c r="D2906" s="713"/>
      <c r="E2906" s="532"/>
      <c r="F2906" s="532"/>
      <c r="G2906" s="533"/>
      <c r="H2906" s="534"/>
      <c r="I2906" s="534"/>
      <c r="J2906" s="535"/>
      <c r="K2906" s="534"/>
      <c r="L2906" s="534"/>
      <c r="M2906" s="534"/>
      <c r="N2906" s="534"/>
      <c r="O2906" s="534"/>
      <c r="P2906" s="535"/>
      <c r="Q2906" s="534"/>
    </row>
    <row r="2907" spans="3:17" s="849" customFormat="1" ht="15">
      <c r="C2907" s="712"/>
      <c r="D2907" s="713"/>
      <c r="E2907" s="532"/>
      <c r="F2907" s="532"/>
      <c r="G2907" s="533"/>
      <c r="H2907" s="534"/>
      <c r="I2907" s="534"/>
      <c r="J2907" s="535"/>
      <c r="K2907" s="534"/>
      <c r="L2907" s="534"/>
      <c r="M2907" s="534"/>
      <c r="N2907" s="534"/>
      <c r="O2907" s="534"/>
      <c r="P2907" s="535"/>
      <c r="Q2907" s="534"/>
    </row>
    <row r="2908" spans="3:17" s="849" customFormat="1" ht="15">
      <c r="C2908" s="712"/>
      <c r="D2908" s="713"/>
      <c r="E2908" s="532"/>
      <c r="F2908" s="532"/>
      <c r="G2908" s="533"/>
      <c r="H2908" s="534"/>
      <c r="I2908" s="534"/>
      <c r="J2908" s="535"/>
      <c r="K2908" s="534"/>
      <c r="L2908" s="534"/>
      <c r="M2908" s="534"/>
      <c r="N2908" s="534"/>
      <c r="O2908" s="534"/>
      <c r="P2908" s="535"/>
      <c r="Q2908" s="534"/>
    </row>
    <row r="2909" spans="3:17" s="849" customFormat="1" ht="15">
      <c r="C2909" s="712"/>
      <c r="D2909" s="713"/>
      <c r="E2909" s="532"/>
      <c r="F2909" s="532"/>
      <c r="G2909" s="533"/>
      <c r="H2909" s="534"/>
      <c r="I2909" s="534"/>
      <c r="J2909" s="535"/>
      <c r="K2909" s="534"/>
      <c r="L2909" s="534"/>
      <c r="M2909" s="534"/>
      <c r="N2909" s="534"/>
      <c r="O2909" s="534"/>
      <c r="P2909" s="535"/>
      <c r="Q2909" s="534"/>
    </row>
    <row r="2910" spans="3:17" s="849" customFormat="1" ht="15">
      <c r="C2910" s="712"/>
      <c r="D2910" s="713"/>
      <c r="E2910" s="532"/>
      <c r="F2910" s="532"/>
      <c r="G2910" s="533"/>
      <c r="H2910" s="534"/>
      <c r="I2910" s="534"/>
      <c r="J2910" s="535"/>
      <c r="K2910" s="534"/>
      <c r="L2910" s="534"/>
      <c r="M2910" s="534"/>
      <c r="N2910" s="534"/>
      <c r="O2910" s="534"/>
      <c r="P2910" s="535"/>
      <c r="Q2910" s="534"/>
    </row>
    <row r="2911" spans="3:17" s="849" customFormat="1" ht="15">
      <c r="C2911" s="712"/>
      <c r="D2911" s="713"/>
      <c r="E2911" s="532"/>
      <c r="F2911" s="532"/>
      <c r="G2911" s="533"/>
      <c r="H2911" s="534"/>
      <c r="I2911" s="534"/>
      <c r="J2911" s="535"/>
      <c r="K2911" s="534"/>
      <c r="L2911" s="534"/>
      <c r="M2911" s="534"/>
      <c r="N2911" s="534"/>
      <c r="O2911" s="534"/>
      <c r="P2911" s="535"/>
      <c r="Q2911" s="534"/>
    </row>
    <row r="2912" spans="3:17" s="849" customFormat="1" ht="15">
      <c r="C2912" s="712"/>
      <c r="D2912" s="713"/>
      <c r="E2912" s="532"/>
      <c r="F2912" s="532"/>
      <c r="G2912" s="533"/>
      <c r="H2912" s="534"/>
      <c r="I2912" s="534"/>
      <c r="J2912" s="535"/>
      <c r="K2912" s="534"/>
      <c r="L2912" s="534"/>
      <c r="M2912" s="534"/>
      <c r="N2912" s="534"/>
      <c r="O2912" s="534"/>
      <c r="P2912" s="535"/>
      <c r="Q2912" s="534"/>
    </row>
    <row r="2913" spans="3:17" s="849" customFormat="1" ht="15">
      <c r="C2913" s="712"/>
      <c r="D2913" s="713"/>
      <c r="E2913" s="532"/>
      <c r="F2913" s="532"/>
      <c r="G2913" s="533"/>
      <c r="H2913" s="534"/>
      <c r="I2913" s="534"/>
      <c r="J2913" s="535"/>
      <c r="K2913" s="534"/>
      <c r="L2913" s="534"/>
      <c r="M2913" s="534"/>
      <c r="N2913" s="534"/>
      <c r="O2913" s="534"/>
      <c r="P2913" s="535"/>
      <c r="Q2913" s="534"/>
    </row>
    <row r="2914" spans="3:17" s="849" customFormat="1" ht="15">
      <c r="C2914" s="712"/>
      <c r="D2914" s="713"/>
      <c r="E2914" s="532"/>
      <c r="F2914" s="532"/>
      <c r="G2914" s="533"/>
      <c r="H2914" s="534"/>
      <c r="I2914" s="534"/>
      <c r="J2914" s="535"/>
      <c r="K2914" s="534"/>
      <c r="L2914" s="534"/>
      <c r="M2914" s="534"/>
      <c r="N2914" s="534"/>
      <c r="O2914" s="534"/>
      <c r="P2914" s="535"/>
      <c r="Q2914" s="534"/>
    </row>
    <row r="2915" spans="3:17" s="849" customFormat="1" ht="15">
      <c r="C2915" s="712"/>
      <c r="D2915" s="713"/>
      <c r="E2915" s="532"/>
      <c r="F2915" s="532"/>
      <c r="G2915" s="533"/>
      <c r="H2915" s="534"/>
      <c r="I2915" s="534"/>
      <c r="J2915" s="535"/>
      <c r="K2915" s="534"/>
      <c r="L2915" s="534"/>
      <c r="M2915" s="534"/>
      <c r="N2915" s="534"/>
      <c r="O2915" s="534"/>
      <c r="P2915" s="535"/>
      <c r="Q2915" s="534"/>
    </row>
    <row r="2916" spans="3:17" s="849" customFormat="1" ht="15">
      <c r="C2916" s="712"/>
      <c r="D2916" s="713"/>
      <c r="E2916" s="532"/>
      <c r="F2916" s="532"/>
      <c r="G2916" s="533"/>
      <c r="H2916" s="534"/>
      <c r="I2916" s="534"/>
      <c r="J2916" s="535"/>
      <c r="K2916" s="534"/>
      <c r="L2916" s="534"/>
      <c r="M2916" s="534"/>
      <c r="N2916" s="534"/>
      <c r="O2916" s="534"/>
      <c r="P2916" s="535"/>
      <c r="Q2916" s="534"/>
    </row>
    <row r="2917" spans="3:17" s="849" customFormat="1" ht="15">
      <c r="C2917" s="712"/>
      <c r="D2917" s="713"/>
      <c r="E2917" s="532"/>
      <c r="F2917" s="532"/>
      <c r="G2917" s="533"/>
      <c r="H2917" s="534"/>
      <c r="I2917" s="534"/>
      <c r="J2917" s="535"/>
      <c r="K2917" s="534"/>
      <c r="L2917" s="534"/>
      <c r="M2917" s="534"/>
      <c r="N2917" s="534"/>
      <c r="O2917" s="534"/>
      <c r="P2917" s="535"/>
      <c r="Q2917" s="534"/>
    </row>
    <row r="2918" spans="3:17" s="849" customFormat="1" ht="15">
      <c r="C2918" s="712"/>
      <c r="D2918" s="713"/>
      <c r="E2918" s="532"/>
      <c r="F2918" s="532"/>
      <c r="G2918" s="533"/>
      <c r="H2918" s="534"/>
      <c r="I2918" s="534"/>
      <c r="J2918" s="535"/>
      <c r="K2918" s="534"/>
      <c r="L2918" s="534"/>
      <c r="M2918" s="534"/>
      <c r="N2918" s="534"/>
      <c r="O2918" s="534"/>
      <c r="P2918" s="535"/>
      <c r="Q2918" s="534"/>
    </row>
    <row r="2919" spans="3:17" s="849" customFormat="1" ht="15">
      <c r="C2919" s="712"/>
      <c r="D2919" s="713"/>
      <c r="E2919" s="532"/>
      <c r="F2919" s="532"/>
      <c r="G2919" s="533"/>
      <c r="H2919" s="534"/>
      <c r="I2919" s="534"/>
      <c r="J2919" s="535"/>
      <c r="K2919" s="534"/>
      <c r="L2919" s="534"/>
      <c r="M2919" s="534"/>
      <c r="N2919" s="534"/>
      <c r="O2919" s="534"/>
      <c r="P2919" s="535"/>
      <c r="Q2919" s="534"/>
    </row>
    <row r="2920" spans="3:17" s="849" customFormat="1" ht="15">
      <c r="C2920" s="712"/>
      <c r="D2920" s="713"/>
      <c r="E2920" s="532"/>
      <c r="F2920" s="532"/>
      <c r="G2920" s="533"/>
      <c r="H2920" s="534"/>
      <c r="I2920" s="534"/>
      <c r="J2920" s="535"/>
      <c r="K2920" s="534"/>
      <c r="L2920" s="534"/>
      <c r="M2920" s="534"/>
      <c r="N2920" s="534"/>
      <c r="O2920" s="534"/>
      <c r="P2920" s="535"/>
      <c r="Q2920" s="534"/>
    </row>
    <row r="2921" spans="3:17" s="849" customFormat="1" ht="15">
      <c r="C2921" s="712"/>
      <c r="D2921" s="713"/>
      <c r="E2921" s="532"/>
      <c r="F2921" s="532"/>
      <c r="G2921" s="533"/>
      <c r="H2921" s="534"/>
      <c r="I2921" s="534"/>
      <c r="J2921" s="535"/>
      <c r="K2921" s="534"/>
      <c r="L2921" s="534"/>
      <c r="M2921" s="534"/>
      <c r="N2921" s="534"/>
      <c r="O2921" s="534"/>
      <c r="P2921" s="535"/>
      <c r="Q2921" s="534"/>
    </row>
    <row r="2922" spans="3:17" s="849" customFormat="1" ht="15">
      <c r="C2922" s="712"/>
      <c r="D2922" s="713"/>
      <c r="E2922" s="532"/>
      <c r="F2922" s="532"/>
      <c r="G2922" s="533"/>
      <c r="H2922" s="534"/>
      <c r="I2922" s="534"/>
      <c r="J2922" s="535"/>
      <c r="K2922" s="534"/>
      <c r="L2922" s="534"/>
      <c r="M2922" s="534"/>
      <c r="N2922" s="534"/>
      <c r="O2922" s="534"/>
      <c r="P2922" s="535"/>
      <c r="Q2922" s="534"/>
    </row>
    <row r="2923" spans="3:17" s="849" customFormat="1" ht="15">
      <c r="C2923" s="712"/>
      <c r="D2923" s="713"/>
      <c r="E2923" s="532"/>
      <c r="F2923" s="532"/>
      <c r="G2923" s="533"/>
      <c r="H2923" s="534"/>
      <c r="I2923" s="534"/>
      <c r="J2923" s="535"/>
      <c r="K2923" s="534"/>
      <c r="L2923" s="534"/>
      <c r="M2923" s="534"/>
      <c r="N2923" s="534"/>
      <c r="O2923" s="534"/>
      <c r="P2923" s="535"/>
      <c r="Q2923" s="534"/>
    </row>
    <row r="2924" spans="3:17" s="849" customFormat="1" ht="15">
      <c r="C2924" s="712"/>
      <c r="D2924" s="713"/>
      <c r="E2924" s="532"/>
      <c r="F2924" s="532"/>
      <c r="G2924" s="533"/>
      <c r="H2924" s="534"/>
      <c r="I2924" s="534"/>
      <c r="J2924" s="535"/>
      <c r="K2924" s="534"/>
      <c r="L2924" s="534"/>
      <c r="M2924" s="534"/>
      <c r="N2924" s="534"/>
      <c r="O2924" s="534"/>
      <c r="P2924" s="535"/>
      <c r="Q2924" s="534"/>
    </row>
    <row r="2925" spans="3:17" s="849" customFormat="1" ht="15">
      <c r="C2925" s="712"/>
      <c r="D2925" s="713"/>
      <c r="E2925" s="532"/>
      <c r="F2925" s="532"/>
      <c r="G2925" s="533"/>
      <c r="H2925" s="534"/>
      <c r="I2925" s="534"/>
      <c r="J2925" s="535"/>
      <c r="K2925" s="534"/>
      <c r="L2925" s="534"/>
      <c r="M2925" s="534"/>
      <c r="N2925" s="534"/>
      <c r="O2925" s="534"/>
      <c r="P2925" s="535"/>
      <c r="Q2925" s="534"/>
    </row>
    <row r="2926" spans="3:17" s="849" customFormat="1" ht="15">
      <c r="C2926" s="712"/>
      <c r="D2926" s="713"/>
      <c r="E2926" s="532"/>
      <c r="F2926" s="532"/>
      <c r="G2926" s="533"/>
      <c r="H2926" s="534"/>
      <c r="I2926" s="534"/>
      <c r="J2926" s="535"/>
      <c r="K2926" s="534"/>
      <c r="L2926" s="534"/>
      <c r="M2926" s="534"/>
      <c r="N2926" s="534"/>
      <c r="O2926" s="534"/>
      <c r="P2926" s="535"/>
      <c r="Q2926" s="534"/>
    </row>
    <row r="2927" spans="3:17" s="849" customFormat="1" ht="15">
      <c r="C2927" s="712"/>
      <c r="D2927" s="713"/>
      <c r="E2927" s="532"/>
      <c r="F2927" s="532"/>
      <c r="G2927" s="533"/>
      <c r="H2927" s="534"/>
      <c r="I2927" s="534"/>
      <c r="J2927" s="535"/>
      <c r="K2927" s="534"/>
      <c r="L2927" s="534"/>
      <c r="M2927" s="534"/>
      <c r="N2927" s="534"/>
      <c r="O2927" s="534"/>
      <c r="P2927" s="535"/>
      <c r="Q2927" s="534"/>
    </row>
    <row r="2928" spans="3:17" s="849" customFormat="1" ht="15">
      <c r="C2928" s="712"/>
      <c r="D2928" s="713"/>
      <c r="E2928" s="532"/>
      <c r="F2928" s="532"/>
      <c r="G2928" s="533"/>
      <c r="H2928" s="534"/>
      <c r="I2928" s="534"/>
      <c r="J2928" s="535"/>
      <c r="K2928" s="534"/>
      <c r="L2928" s="534"/>
      <c r="M2928" s="534"/>
      <c r="N2928" s="534"/>
      <c r="O2928" s="534"/>
      <c r="P2928" s="535"/>
      <c r="Q2928" s="534"/>
    </row>
    <row r="2929" spans="3:17" s="849" customFormat="1" ht="15">
      <c r="C2929" s="712"/>
      <c r="D2929" s="713"/>
      <c r="E2929" s="532"/>
      <c r="F2929" s="532"/>
      <c r="G2929" s="533"/>
      <c r="H2929" s="534"/>
      <c r="I2929" s="534"/>
      <c r="J2929" s="535"/>
      <c r="K2929" s="534"/>
      <c r="L2929" s="534"/>
      <c r="M2929" s="534"/>
      <c r="N2929" s="534"/>
      <c r="O2929" s="534"/>
      <c r="P2929" s="535"/>
      <c r="Q2929" s="534"/>
    </row>
    <row r="2930" spans="3:17" s="849" customFormat="1" ht="15">
      <c r="C2930" s="712"/>
      <c r="D2930" s="713"/>
      <c r="E2930" s="532"/>
      <c r="F2930" s="532"/>
      <c r="G2930" s="533"/>
      <c r="H2930" s="534"/>
      <c r="I2930" s="534"/>
      <c r="J2930" s="535"/>
      <c r="K2930" s="534"/>
      <c r="L2930" s="534"/>
      <c r="M2930" s="534"/>
      <c r="N2930" s="534"/>
      <c r="O2930" s="534"/>
      <c r="P2930" s="535"/>
      <c r="Q2930" s="534"/>
    </row>
    <row r="2931" spans="3:17" s="849" customFormat="1" ht="15">
      <c r="C2931" s="712"/>
      <c r="D2931" s="713"/>
      <c r="E2931" s="532"/>
      <c r="F2931" s="532"/>
      <c r="G2931" s="533"/>
      <c r="H2931" s="534"/>
      <c r="I2931" s="534"/>
      <c r="J2931" s="535"/>
      <c r="K2931" s="534"/>
      <c r="L2931" s="534"/>
      <c r="M2931" s="534"/>
      <c r="N2931" s="534"/>
      <c r="O2931" s="534"/>
      <c r="P2931" s="535"/>
      <c r="Q2931" s="534"/>
    </row>
    <row r="2932" spans="3:17" s="849" customFormat="1" ht="15">
      <c r="C2932" s="712"/>
      <c r="D2932" s="713"/>
      <c r="E2932" s="532"/>
      <c r="F2932" s="532"/>
      <c r="G2932" s="533"/>
      <c r="H2932" s="534"/>
      <c r="I2932" s="534"/>
      <c r="J2932" s="535"/>
      <c r="K2932" s="534"/>
      <c r="L2932" s="534"/>
      <c r="M2932" s="534"/>
      <c r="N2932" s="534"/>
      <c r="O2932" s="534"/>
      <c r="P2932" s="535"/>
      <c r="Q2932" s="534"/>
    </row>
    <row r="2933" spans="3:17" s="849" customFormat="1" ht="15">
      <c r="C2933" s="712"/>
      <c r="D2933" s="713"/>
      <c r="E2933" s="532"/>
      <c r="F2933" s="532"/>
      <c r="G2933" s="533"/>
      <c r="H2933" s="534"/>
      <c r="I2933" s="534"/>
      <c r="J2933" s="535"/>
      <c r="K2933" s="534"/>
      <c r="L2933" s="534"/>
      <c r="M2933" s="534"/>
      <c r="N2933" s="534"/>
      <c r="O2933" s="534"/>
      <c r="P2933" s="535"/>
      <c r="Q2933" s="534"/>
    </row>
    <row r="2934" spans="3:17" s="849" customFormat="1" ht="15">
      <c r="C2934" s="712"/>
      <c r="D2934" s="713"/>
      <c r="E2934" s="532"/>
      <c r="F2934" s="532"/>
      <c r="G2934" s="533"/>
      <c r="H2934" s="534"/>
      <c r="I2934" s="534"/>
      <c r="J2934" s="535"/>
      <c r="K2934" s="534"/>
      <c r="L2934" s="534"/>
      <c r="M2934" s="534"/>
      <c r="N2934" s="534"/>
      <c r="O2934" s="534"/>
      <c r="P2934" s="535"/>
      <c r="Q2934" s="534"/>
    </row>
    <row r="2935" spans="3:17" s="849" customFormat="1" ht="15">
      <c r="C2935" s="712"/>
      <c r="D2935" s="713"/>
      <c r="E2935" s="532"/>
      <c r="F2935" s="532"/>
      <c r="G2935" s="533"/>
      <c r="H2935" s="534"/>
      <c r="I2935" s="534"/>
      <c r="J2935" s="535"/>
      <c r="K2935" s="534"/>
      <c r="L2935" s="534"/>
      <c r="M2935" s="534"/>
      <c r="N2935" s="534"/>
      <c r="O2935" s="534"/>
      <c r="P2935" s="535"/>
      <c r="Q2935" s="534"/>
    </row>
    <row r="2936" spans="3:17" s="849" customFormat="1" ht="15">
      <c r="C2936" s="712"/>
      <c r="D2936" s="713"/>
      <c r="E2936" s="532"/>
      <c r="F2936" s="532"/>
      <c r="G2936" s="533"/>
      <c r="H2936" s="534"/>
      <c r="I2936" s="534"/>
      <c r="J2936" s="535"/>
      <c r="K2936" s="534"/>
      <c r="L2936" s="534"/>
      <c r="M2936" s="534"/>
      <c r="N2936" s="534"/>
      <c r="O2936" s="534"/>
      <c r="P2936" s="535"/>
      <c r="Q2936" s="534"/>
    </row>
    <row r="2937" spans="3:17" s="849" customFormat="1" ht="15">
      <c r="C2937" s="712"/>
      <c r="D2937" s="713"/>
      <c r="E2937" s="532"/>
      <c r="F2937" s="532"/>
      <c r="G2937" s="533"/>
      <c r="H2937" s="534"/>
      <c r="I2937" s="534"/>
      <c r="J2937" s="535"/>
      <c r="K2937" s="534"/>
      <c r="L2937" s="534"/>
      <c r="M2937" s="534"/>
      <c r="N2937" s="534"/>
      <c r="O2937" s="534"/>
      <c r="P2937" s="535"/>
      <c r="Q2937" s="534"/>
    </row>
    <row r="2938" spans="3:17" s="849" customFormat="1" ht="15">
      <c r="C2938" s="712"/>
      <c r="D2938" s="713"/>
      <c r="E2938" s="532"/>
      <c r="F2938" s="532"/>
      <c r="G2938" s="533"/>
      <c r="H2938" s="534"/>
      <c r="I2938" s="534"/>
      <c r="J2938" s="535"/>
      <c r="K2938" s="534"/>
      <c r="L2938" s="534"/>
      <c r="M2938" s="534"/>
      <c r="N2938" s="534"/>
      <c r="O2938" s="534"/>
      <c r="P2938" s="535"/>
      <c r="Q2938" s="534"/>
    </row>
    <row r="2939" spans="3:17" s="849" customFormat="1" ht="15">
      <c r="C2939" s="712"/>
      <c r="D2939" s="713"/>
      <c r="E2939" s="532"/>
      <c r="F2939" s="532"/>
      <c r="G2939" s="533"/>
      <c r="H2939" s="534"/>
      <c r="I2939" s="534"/>
      <c r="J2939" s="535"/>
      <c r="K2939" s="534"/>
      <c r="L2939" s="534"/>
      <c r="M2939" s="534"/>
      <c r="N2939" s="534"/>
      <c r="O2939" s="534"/>
      <c r="P2939" s="535"/>
      <c r="Q2939" s="534"/>
    </row>
    <row r="2940" spans="3:17" s="849" customFormat="1" ht="15">
      <c r="C2940" s="712"/>
      <c r="D2940" s="713"/>
      <c r="E2940" s="532"/>
      <c r="F2940" s="532"/>
      <c r="G2940" s="533"/>
      <c r="H2940" s="534"/>
      <c r="I2940" s="534"/>
      <c r="J2940" s="535"/>
      <c r="K2940" s="534"/>
      <c r="L2940" s="534"/>
      <c r="M2940" s="534"/>
      <c r="N2940" s="534"/>
      <c r="O2940" s="534"/>
      <c r="P2940" s="535"/>
      <c r="Q2940" s="534"/>
    </row>
    <row r="2941" spans="3:17" s="849" customFormat="1" ht="15">
      <c r="C2941" s="712"/>
      <c r="D2941" s="713"/>
      <c r="E2941" s="532"/>
      <c r="F2941" s="532"/>
      <c r="G2941" s="533"/>
      <c r="H2941" s="534"/>
      <c r="I2941" s="534"/>
      <c r="J2941" s="535"/>
      <c r="K2941" s="534"/>
      <c r="L2941" s="534"/>
      <c r="M2941" s="534"/>
      <c r="N2941" s="534"/>
      <c r="O2941" s="534"/>
      <c r="P2941" s="535"/>
      <c r="Q2941" s="534"/>
    </row>
    <row r="2942" spans="3:17" s="849" customFormat="1" ht="15">
      <c r="C2942" s="712"/>
      <c r="D2942" s="713"/>
      <c r="E2942" s="532"/>
      <c r="F2942" s="532"/>
      <c r="G2942" s="533"/>
      <c r="H2942" s="534"/>
      <c r="I2942" s="534"/>
      <c r="J2942" s="535"/>
      <c r="K2942" s="534"/>
      <c r="L2942" s="534"/>
      <c r="M2942" s="534"/>
      <c r="N2942" s="534"/>
      <c r="O2942" s="534"/>
      <c r="P2942" s="535"/>
      <c r="Q2942" s="534"/>
    </row>
    <row r="2943" spans="3:17" s="849" customFormat="1" ht="15">
      <c r="C2943" s="712"/>
      <c r="D2943" s="713"/>
      <c r="E2943" s="532"/>
      <c r="F2943" s="532"/>
      <c r="G2943" s="533"/>
      <c r="H2943" s="534"/>
      <c r="I2943" s="534"/>
      <c r="J2943" s="535"/>
      <c r="K2943" s="534"/>
      <c r="L2943" s="534"/>
      <c r="M2943" s="534"/>
      <c r="N2943" s="534"/>
      <c r="O2943" s="534"/>
      <c r="P2943" s="535"/>
      <c r="Q2943" s="534"/>
    </row>
    <row r="2944" spans="3:17" s="849" customFormat="1" ht="15">
      <c r="C2944" s="712"/>
      <c r="D2944" s="713"/>
      <c r="E2944" s="532"/>
      <c r="F2944" s="532"/>
      <c r="G2944" s="533"/>
      <c r="H2944" s="534"/>
      <c r="I2944" s="534"/>
      <c r="J2944" s="535"/>
      <c r="K2944" s="534"/>
      <c r="L2944" s="534"/>
      <c r="M2944" s="534"/>
      <c r="N2944" s="534"/>
      <c r="O2944" s="534"/>
      <c r="P2944" s="535"/>
      <c r="Q2944" s="534"/>
    </row>
    <row r="2945" spans="3:17" s="849" customFormat="1" ht="15">
      <c r="C2945" s="712"/>
      <c r="D2945" s="713"/>
      <c r="E2945" s="532"/>
      <c r="F2945" s="532"/>
      <c r="G2945" s="533"/>
      <c r="H2945" s="534"/>
      <c r="I2945" s="534"/>
      <c r="J2945" s="535"/>
      <c r="K2945" s="534"/>
      <c r="L2945" s="534"/>
      <c r="M2945" s="534"/>
      <c r="N2945" s="534"/>
      <c r="O2945" s="534"/>
      <c r="P2945" s="535"/>
      <c r="Q2945" s="534"/>
    </row>
    <row r="2946" spans="3:17" s="849" customFormat="1" ht="15">
      <c r="C2946" s="712"/>
      <c r="D2946" s="713"/>
      <c r="E2946" s="532"/>
      <c r="F2946" s="532"/>
      <c r="G2946" s="533"/>
      <c r="H2946" s="534"/>
      <c r="I2946" s="534"/>
      <c r="J2946" s="535"/>
      <c r="K2946" s="534"/>
      <c r="L2946" s="534"/>
      <c r="M2946" s="534"/>
      <c r="N2946" s="534"/>
      <c r="O2946" s="534"/>
      <c r="P2946" s="535"/>
      <c r="Q2946" s="534"/>
    </row>
    <row r="2947" spans="3:17" s="849" customFormat="1" ht="15">
      <c r="C2947" s="712"/>
      <c r="D2947" s="713"/>
      <c r="E2947" s="532"/>
      <c r="F2947" s="532"/>
      <c r="G2947" s="533"/>
      <c r="H2947" s="534"/>
      <c r="I2947" s="534"/>
      <c r="J2947" s="535"/>
      <c r="K2947" s="534"/>
      <c r="L2947" s="534"/>
      <c r="M2947" s="534"/>
      <c r="N2947" s="534"/>
      <c r="O2947" s="534"/>
      <c r="P2947" s="535"/>
      <c r="Q2947" s="534"/>
    </row>
    <row r="2948" spans="3:17" s="849" customFormat="1" ht="15">
      <c r="C2948" s="712"/>
      <c r="D2948" s="713"/>
      <c r="E2948" s="532"/>
      <c r="F2948" s="532"/>
      <c r="G2948" s="533"/>
      <c r="H2948" s="534"/>
      <c r="I2948" s="534"/>
      <c r="J2948" s="535"/>
      <c r="K2948" s="534"/>
      <c r="L2948" s="534"/>
      <c r="M2948" s="534"/>
      <c r="N2948" s="534"/>
      <c r="O2948" s="534"/>
      <c r="P2948" s="535"/>
      <c r="Q2948" s="534"/>
    </row>
    <row r="2949" spans="3:17" s="849" customFormat="1" ht="15">
      <c r="C2949" s="712"/>
      <c r="D2949" s="713"/>
      <c r="E2949" s="532"/>
      <c r="F2949" s="532"/>
      <c r="G2949" s="533"/>
      <c r="H2949" s="534"/>
      <c r="I2949" s="534"/>
      <c r="J2949" s="535"/>
      <c r="K2949" s="534"/>
      <c r="L2949" s="534"/>
      <c r="M2949" s="534"/>
      <c r="N2949" s="534"/>
      <c r="O2949" s="534"/>
      <c r="P2949" s="535"/>
      <c r="Q2949" s="534"/>
    </row>
    <row r="2950" spans="3:17" s="849" customFormat="1" ht="15">
      <c r="C2950" s="712"/>
      <c r="D2950" s="713"/>
      <c r="E2950" s="532"/>
      <c r="F2950" s="532"/>
      <c r="G2950" s="533"/>
      <c r="H2950" s="534"/>
      <c r="I2950" s="534"/>
      <c r="J2950" s="535"/>
      <c r="K2950" s="534"/>
      <c r="L2950" s="534"/>
      <c r="M2950" s="534"/>
      <c r="N2950" s="534"/>
      <c r="O2950" s="534"/>
      <c r="P2950" s="535"/>
      <c r="Q2950" s="534"/>
    </row>
    <row r="2951" spans="3:17" s="849" customFormat="1" ht="15">
      <c r="C2951" s="712"/>
      <c r="D2951" s="713"/>
      <c r="E2951" s="532"/>
      <c r="F2951" s="532"/>
      <c r="G2951" s="533"/>
      <c r="H2951" s="534"/>
      <c r="I2951" s="534"/>
      <c r="J2951" s="535"/>
      <c r="K2951" s="534"/>
      <c r="L2951" s="534"/>
      <c r="M2951" s="534"/>
      <c r="N2951" s="534"/>
      <c r="O2951" s="534"/>
      <c r="P2951" s="535"/>
      <c r="Q2951" s="534"/>
    </row>
    <row r="2952" spans="3:17" s="849" customFormat="1" ht="15">
      <c r="C2952" s="712"/>
      <c r="D2952" s="713"/>
      <c r="E2952" s="532"/>
      <c r="F2952" s="532"/>
      <c r="G2952" s="533"/>
      <c r="H2952" s="534"/>
      <c r="I2952" s="534"/>
      <c r="J2952" s="535"/>
      <c r="K2952" s="534"/>
      <c r="L2952" s="534"/>
      <c r="M2952" s="534"/>
      <c r="N2952" s="534"/>
      <c r="O2952" s="534"/>
      <c r="P2952" s="535"/>
      <c r="Q2952" s="534"/>
    </row>
    <row r="2953" spans="3:17" s="849" customFormat="1" ht="15">
      <c r="C2953" s="712"/>
      <c r="D2953" s="713"/>
      <c r="E2953" s="532"/>
      <c r="F2953" s="532"/>
      <c r="G2953" s="533"/>
      <c r="H2953" s="534"/>
      <c r="I2953" s="534"/>
      <c r="J2953" s="535"/>
      <c r="K2953" s="534"/>
      <c r="L2953" s="534"/>
      <c r="M2953" s="534"/>
      <c r="N2953" s="534"/>
      <c r="O2953" s="534"/>
      <c r="P2953" s="535"/>
      <c r="Q2953" s="534"/>
    </row>
    <row r="2954" spans="3:17" s="849" customFormat="1" ht="15">
      <c r="C2954" s="712"/>
      <c r="D2954" s="713"/>
      <c r="E2954" s="532"/>
      <c r="F2954" s="532"/>
      <c r="G2954" s="533"/>
      <c r="H2954" s="534"/>
      <c r="I2954" s="534"/>
      <c r="J2954" s="535"/>
      <c r="K2954" s="534"/>
      <c r="L2954" s="534"/>
      <c r="M2954" s="534"/>
      <c r="N2954" s="534"/>
      <c r="O2954" s="534"/>
      <c r="P2954" s="535"/>
      <c r="Q2954" s="534"/>
    </row>
    <row r="2955" spans="3:17" s="849" customFormat="1" ht="15">
      <c r="C2955" s="712"/>
      <c r="D2955" s="713"/>
      <c r="E2955" s="532"/>
      <c r="F2955" s="532"/>
      <c r="G2955" s="533"/>
      <c r="H2955" s="534"/>
      <c r="I2955" s="534"/>
      <c r="J2955" s="535"/>
      <c r="K2955" s="534"/>
      <c r="L2955" s="534"/>
      <c r="M2955" s="534"/>
      <c r="N2955" s="534"/>
      <c r="O2955" s="534"/>
      <c r="P2955" s="535"/>
      <c r="Q2955" s="534"/>
    </row>
    <row r="2956" spans="3:17" s="849" customFormat="1" ht="15">
      <c r="C2956" s="712"/>
      <c r="D2956" s="713"/>
      <c r="E2956" s="532"/>
      <c r="F2956" s="532"/>
      <c r="G2956" s="533"/>
      <c r="H2956" s="534"/>
      <c r="I2956" s="534"/>
      <c r="J2956" s="535"/>
      <c r="K2956" s="534"/>
      <c r="L2956" s="534"/>
      <c r="M2956" s="534"/>
      <c r="N2956" s="534"/>
      <c r="O2956" s="534"/>
      <c r="P2956" s="535"/>
      <c r="Q2956" s="534"/>
    </row>
    <row r="2957" spans="3:17" s="849" customFormat="1" ht="15">
      <c r="C2957" s="712"/>
      <c r="D2957" s="713"/>
      <c r="E2957" s="532"/>
      <c r="F2957" s="532"/>
      <c r="G2957" s="533"/>
      <c r="H2957" s="534"/>
      <c r="I2957" s="534"/>
      <c r="J2957" s="535"/>
      <c r="K2957" s="534"/>
      <c r="L2957" s="534"/>
      <c r="M2957" s="534"/>
      <c r="N2957" s="534"/>
      <c r="O2957" s="534"/>
      <c r="P2957" s="535"/>
      <c r="Q2957" s="534"/>
    </row>
    <row r="2958" spans="3:17" s="849" customFormat="1" ht="15">
      <c r="C2958" s="712"/>
      <c r="D2958" s="713"/>
      <c r="E2958" s="532"/>
      <c r="F2958" s="532"/>
      <c r="G2958" s="533"/>
      <c r="H2958" s="534"/>
      <c r="I2958" s="534"/>
      <c r="J2958" s="535"/>
      <c r="K2958" s="534"/>
      <c r="L2958" s="534"/>
      <c r="M2958" s="534"/>
      <c r="N2958" s="534"/>
      <c r="O2958" s="534"/>
      <c r="P2958" s="535"/>
      <c r="Q2958" s="534"/>
    </row>
    <row r="2959" spans="3:17" s="849" customFormat="1" ht="15">
      <c r="C2959" s="712"/>
      <c r="D2959" s="713"/>
      <c r="E2959" s="532"/>
      <c r="F2959" s="532"/>
      <c r="G2959" s="533"/>
      <c r="H2959" s="534"/>
      <c r="I2959" s="534"/>
      <c r="J2959" s="535"/>
      <c r="K2959" s="534"/>
      <c r="L2959" s="534"/>
      <c r="M2959" s="534"/>
      <c r="N2959" s="534"/>
      <c r="O2959" s="534"/>
      <c r="P2959" s="535"/>
      <c r="Q2959" s="534"/>
    </row>
    <row r="2960" spans="3:17" s="849" customFormat="1" ht="15">
      <c r="C2960" s="712"/>
      <c r="D2960" s="713"/>
      <c r="E2960" s="532"/>
      <c r="F2960" s="532"/>
      <c r="G2960" s="533"/>
      <c r="H2960" s="534"/>
      <c r="I2960" s="534"/>
      <c r="J2960" s="535"/>
      <c r="K2960" s="534"/>
      <c r="L2960" s="534"/>
      <c r="M2960" s="534"/>
      <c r="N2960" s="534"/>
      <c r="O2960" s="534"/>
      <c r="P2960" s="535"/>
      <c r="Q2960" s="534"/>
    </row>
    <row r="2961" spans="3:17" s="849" customFormat="1" ht="15">
      <c r="C2961" s="712"/>
      <c r="D2961" s="713"/>
      <c r="E2961" s="532"/>
      <c r="F2961" s="532"/>
      <c r="G2961" s="533"/>
      <c r="H2961" s="534"/>
      <c r="I2961" s="534"/>
      <c r="J2961" s="535"/>
      <c r="K2961" s="534"/>
      <c r="L2961" s="534"/>
      <c r="M2961" s="534"/>
      <c r="N2961" s="534"/>
      <c r="O2961" s="534"/>
      <c r="P2961" s="535"/>
      <c r="Q2961" s="534"/>
    </row>
    <row r="2962" spans="3:17" s="849" customFormat="1" ht="15">
      <c r="C2962" s="712"/>
      <c r="D2962" s="713"/>
      <c r="E2962" s="532"/>
      <c r="F2962" s="532"/>
      <c r="G2962" s="533"/>
      <c r="H2962" s="534"/>
      <c r="I2962" s="534"/>
      <c r="J2962" s="535"/>
      <c r="K2962" s="534"/>
      <c r="L2962" s="534"/>
      <c r="M2962" s="534"/>
      <c r="N2962" s="534"/>
      <c r="O2962" s="534"/>
      <c r="P2962" s="535"/>
      <c r="Q2962" s="534"/>
    </row>
    <row r="2963" spans="3:17" s="849" customFormat="1" ht="15">
      <c r="C2963" s="712"/>
      <c r="D2963" s="713"/>
      <c r="E2963" s="532"/>
      <c r="F2963" s="532"/>
      <c r="G2963" s="533"/>
      <c r="H2963" s="534"/>
      <c r="I2963" s="534"/>
      <c r="J2963" s="535"/>
      <c r="K2963" s="534"/>
      <c r="L2963" s="534"/>
      <c r="M2963" s="534"/>
      <c r="N2963" s="534"/>
      <c r="O2963" s="534"/>
      <c r="P2963" s="535"/>
      <c r="Q2963" s="534"/>
    </row>
    <row r="2964" spans="3:17" s="849" customFormat="1" ht="15">
      <c r="C2964" s="712"/>
      <c r="D2964" s="713"/>
      <c r="E2964" s="532"/>
      <c r="F2964" s="532"/>
      <c r="G2964" s="533"/>
      <c r="H2964" s="534"/>
      <c r="I2964" s="534"/>
      <c r="J2964" s="535"/>
      <c r="K2964" s="534"/>
      <c r="L2964" s="534"/>
      <c r="M2964" s="534"/>
      <c r="N2964" s="534"/>
      <c r="O2964" s="534"/>
      <c r="P2964" s="535"/>
      <c r="Q2964" s="534"/>
    </row>
    <row r="2965" spans="3:17" s="849" customFormat="1" ht="15">
      <c r="C2965" s="712"/>
      <c r="D2965" s="713"/>
      <c r="E2965" s="532"/>
      <c r="F2965" s="532"/>
      <c r="G2965" s="533"/>
      <c r="H2965" s="534"/>
      <c r="I2965" s="534"/>
      <c r="J2965" s="535"/>
      <c r="K2965" s="534"/>
      <c r="L2965" s="534"/>
      <c r="M2965" s="534"/>
      <c r="N2965" s="534"/>
      <c r="O2965" s="534"/>
      <c r="P2965" s="535"/>
      <c r="Q2965" s="534"/>
    </row>
    <row r="2966" spans="3:17" s="849" customFormat="1" ht="15">
      <c r="C2966" s="712"/>
      <c r="D2966" s="713"/>
      <c r="E2966" s="532"/>
      <c r="F2966" s="532"/>
      <c r="G2966" s="533"/>
      <c r="H2966" s="534"/>
      <c r="I2966" s="534"/>
      <c r="J2966" s="535"/>
      <c r="K2966" s="534"/>
      <c r="L2966" s="534"/>
      <c r="M2966" s="534"/>
      <c r="N2966" s="534"/>
      <c r="O2966" s="534"/>
      <c r="P2966" s="535"/>
      <c r="Q2966" s="534"/>
    </row>
    <row r="2967" spans="3:17" s="849" customFormat="1" ht="15">
      <c r="C2967" s="712"/>
      <c r="D2967" s="713"/>
      <c r="E2967" s="532"/>
      <c r="F2967" s="532"/>
      <c r="G2967" s="533"/>
      <c r="H2967" s="534"/>
      <c r="I2967" s="534"/>
      <c r="J2967" s="535"/>
      <c r="K2967" s="534"/>
      <c r="L2967" s="534"/>
      <c r="M2967" s="534"/>
      <c r="N2967" s="534"/>
      <c r="O2967" s="534"/>
      <c r="P2967" s="535"/>
      <c r="Q2967" s="534"/>
    </row>
    <row r="2968" spans="3:17" s="849" customFormat="1" ht="15">
      <c r="C2968" s="712"/>
      <c r="D2968" s="713"/>
      <c r="E2968" s="532"/>
      <c r="F2968" s="532"/>
      <c r="G2968" s="533"/>
      <c r="H2968" s="534"/>
      <c r="I2968" s="534"/>
      <c r="J2968" s="535"/>
      <c r="K2968" s="534"/>
      <c r="L2968" s="534"/>
      <c r="M2968" s="534"/>
      <c r="N2968" s="534"/>
      <c r="O2968" s="534"/>
      <c r="P2968" s="535"/>
      <c r="Q2968" s="534"/>
    </row>
    <row r="2969" spans="3:17" s="849" customFormat="1" ht="15">
      <c r="C2969" s="712"/>
      <c r="D2969" s="713"/>
      <c r="E2969" s="532"/>
      <c r="F2969" s="532"/>
      <c r="G2969" s="533"/>
      <c r="H2969" s="534"/>
      <c r="I2969" s="534"/>
      <c r="J2969" s="535"/>
      <c r="K2969" s="534"/>
      <c r="L2969" s="534"/>
      <c r="M2969" s="534"/>
      <c r="N2969" s="534"/>
      <c r="O2969" s="534"/>
      <c r="P2969" s="535"/>
      <c r="Q2969" s="534"/>
    </row>
    <row r="2970" spans="3:17" s="849" customFormat="1" ht="15">
      <c r="C2970" s="712"/>
      <c r="D2970" s="713"/>
      <c r="E2970" s="532"/>
      <c r="F2970" s="532"/>
      <c r="G2970" s="533"/>
      <c r="H2970" s="534"/>
      <c r="I2970" s="534"/>
      <c r="J2970" s="535"/>
      <c r="K2970" s="534"/>
      <c r="L2970" s="534"/>
      <c r="M2970" s="534"/>
      <c r="N2970" s="534"/>
      <c r="O2970" s="534"/>
      <c r="P2970" s="535"/>
      <c r="Q2970" s="534"/>
    </row>
    <row r="2971" spans="3:17" s="849" customFormat="1" ht="15">
      <c r="C2971" s="712"/>
      <c r="D2971" s="713"/>
      <c r="E2971" s="532"/>
      <c r="F2971" s="532"/>
      <c r="G2971" s="533"/>
      <c r="H2971" s="534"/>
      <c r="I2971" s="534"/>
      <c r="J2971" s="535"/>
      <c r="K2971" s="534"/>
      <c r="L2971" s="534"/>
      <c r="M2971" s="534"/>
      <c r="N2971" s="534"/>
      <c r="O2971" s="534"/>
      <c r="P2971" s="535"/>
      <c r="Q2971" s="534"/>
    </row>
    <row r="2972" spans="3:17" s="849" customFormat="1" ht="15">
      <c r="C2972" s="712"/>
      <c r="D2972" s="713"/>
      <c r="E2972" s="532"/>
      <c r="F2972" s="532"/>
      <c r="G2972" s="533"/>
      <c r="H2972" s="534"/>
      <c r="I2972" s="534"/>
      <c r="J2972" s="535"/>
      <c r="K2972" s="534"/>
      <c r="L2972" s="534"/>
      <c r="M2972" s="534"/>
      <c r="N2972" s="534"/>
      <c r="O2972" s="534"/>
      <c r="P2972" s="535"/>
      <c r="Q2972" s="534"/>
    </row>
    <row r="2973" spans="3:17" s="849" customFormat="1" ht="15">
      <c r="C2973" s="712"/>
      <c r="D2973" s="713"/>
      <c r="E2973" s="532"/>
      <c r="F2973" s="532"/>
      <c r="G2973" s="533"/>
      <c r="H2973" s="534"/>
      <c r="I2973" s="534"/>
      <c r="J2973" s="535"/>
      <c r="K2973" s="534"/>
      <c r="L2973" s="534"/>
      <c r="M2973" s="534"/>
      <c r="N2973" s="534"/>
      <c r="O2973" s="534"/>
      <c r="P2973" s="535"/>
      <c r="Q2973" s="534"/>
    </row>
    <row r="2974" spans="3:17" s="849" customFormat="1" ht="15">
      <c r="C2974" s="712"/>
      <c r="D2974" s="713"/>
      <c r="E2974" s="532"/>
      <c r="F2974" s="532"/>
      <c r="G2974" s="533"/>
      <c r="H2974" s="534"/>
      <c r="I2974" s="534"/>
      <c r="J2974" s="535"/>
      <c r="K2974" s="534"/>
      <c r="L2974" s="534"/>
      <c r="M2974" s="534"/>
      <c r="N2974" s="534"/>
      <c r="O2974" s="534"/>
      <c r="P2974" s="535"/>
      <c r="Q2974" s="534"/>
    </row>
    <row r="2975" spans="3:17" s="849" customFormat="1" ht="15">
      <c r="C2975" s="712"/>
      <c r="D2975" s="713"/>
      <c r="E2975" s="532"/>
      <c r="F2975" s="532"/>
      <c r="G2975" s="533"/>
      <c r="H2975" s="534"/>
      <c r="I2975" s="534"/>
      <c r="J2975" s="535"/>
      <c r="K2975" s="534"/>
      <c r="L2975" s="534"/>
      <c r="M2975" s="534"/>
      <c r="N2975" s="534"/>
      <c r="O2975" s="534"/>
      <c r="P2975" s="535"/>
      <c r="Q2975" s="534"/>
    </row>
    <row r="2976" spans="3:17" s="849" customFormat="1" ht="15">
      <c r="C2976" s="712"/>
      <c r="D2976" s="713"/>
      <c r="E2976" s="532"/>
      <c r="F2976" s="532"/>
      <c r="G2976" s="533"/>
      <c r="H2976" s="534"/>
      <c r="I2976" s="534"/>
      <c r="J2976" s="535"/>
      <c r="K2976" s="534"/>
      <c r="L2976" s="534"/>
      <c r="M2976" s="534"/>
      <c r="N2976" s="534"/>
      <c r="O2976" s="534"/>
      <c r="P2976" s="535"/>
      <c r="Q2976" s="534"/>
    </row>
    <row r="2977" spans="3:17" s="849" customFormat="1" ht="15">
      <c r="C2977" s="712"/>
      <c r="D2977" s="713"/>
      <c r="E2977" s="532"/>
      <c r="F2977" s="532"/>
      <c r="G2977" s="533"/>
      <c r="H2977" s="534"/>
      <c r="I2977" s="534"/>
      <c r="J2977" s="535"/>
      <c r="K2977" s="534"/>
      <c r="L2977" s="534"/>
      <c r="M2977" s="534"/>
      <c r="N2977" s="534"/>
      <c r="O2977" s="534"/>
      <c r="P2977" s="535"/>
      <c r="Q2977" s="534"/>
    </row>
    <row r="2978" spans="3:17" s="849" customFormat="1" ht="15">
      <c r="C2978" s="712"/>
      <c r="D2978" s="713"/>
      <c r="E2978" s="532"/>
      <c r="F2978" s="532"/>
      <c r="G2978" s="533"/>
      <c r="H2978" s="534"/>
      <c r="I2978" s="534"/>
      <c r="J2978" s="535"/>
      <c r="K2978" s="534"/>
      <c r="L2978" s="534"/>
      <c r="M2978" s="534"/>
      <c r="N2978" s="534"/>
      <c r="O2978" s="534"/>
      <c r="P2978" s="535"/>
      <c r="Q2978" s="534"/>
    </row>
    <row r="2979" spans="3:17" s="849" customFormat="1" ht="15">
      <c r="C2979" s="712"/>
      <c r="D2979" s="713"/>
      <c r="E2979" s="532"/>
      <c r="F2979" s="532"/>
      <c r="G2979" s="533"/>
      <c r="H2979" s="534"/>
      <c r="I2979" s="534"/>
      <c r="J2979" s="535"/>
      <c r="K2979" s="534"/>
      <c r="L2979" s="534"/>
      <c r="M2979" s="534"/>
      <c r="N2979" s="534"/>
      <c r="O2979" s="534"/>
      <c r="P2979" s="535"/>
      <c r="Q2979" s="534"/>
    </row>
    <row r="2980" spans="3:17" s="849" customFormat="1" ht="15">
      <c r="C2980" s="712"/>
      <c r="D2980" s="713"/>
      <c r="E2980" s="532"/>
      <c r="F2980" s="532"/>
      <c r="G2980" s="533"/>
      <c r="H2980" s="534"/>
      <c r="I2980" s="534"/>
      <c r="J2980" s="535"/>
      <c r="K2980" s="534"/>
      <c r="L2980" s="534"/>
      <c r="M2980" s="534"/>
      <c r="N2980" s="534"/>
      <c r="O2980" s="534"/>
      <c r="P2980" s="535"/>
      <c r="Q2980" s="534"/>
    </row>
    <row r="2981" spans="3:17" s="849" customFormat="1" ht="15">
      <c r="C2981" s="712"/>
      <c r="D2981" s="713"/>
      <c r="E2981" s="532"/>
      <c r="F2981" s="532"/>
      <c r="G2981" s="533"/>
      <c r="H2981" s="534"/>
      <c r="I2981" s="534"/>
      <c r="J2981" s="535"/>
      <c r="K2981" s="534"/>
      <c r="L2981" s="534"/>
      <c r="M2981" s="534"/>
      <c r="N2981" s="534"/>
      <c r="O2981" s="534"/>
      <c r="P2981" s="535"/>
      <c r="Q2981" s="534"/>
    </row>
    <row r="2982" spans="3:17" s="849" customFormat="1" ht="15">
      <c r="C2982" s="712"/>
      <c r="D2982" s="713"/>
      <c r="E2982" s="532"/>
      <c r="F2982" s="532"/>
      <c r="G2982" s="533"/>
      <c r="H2982" s="534"/>
      <c r="I2982" s="534"/>
      <c r="J2982" s="535"/>
      <c r="K2982" s="534"/>
      <c r="L2982" s="534"/>
      <c r="M2982" s="534"/>
      <c r="N2982" s="534"/>
      <c r="O2982" s="534"/>
      <c r="P2982" s="535"/>
      <c r="Q2982" s="534"/>
    </row>
    <row r="2983" spans="3:17" s="849" customFormat="1" ht="15">
      <c r="C2983" s="712"/>
      <c r="D2983" s="713"/>
      <c r="E2983" s="532"/>
      <c r="F2983" s="532"/>
      <c r="G2983" s="533"/>
      <c r="H2983" s="534"/>
      <c r="I2983" s="534"/>
      <c r="J2983" s="535"/>
      <c r="K2983" s="534"/>
      <c r="L2983" s="534"/>
      <c r="M2983" s="534"/>
      <c r="N2983" s="534"/>
      <c r="O2983" s="534"/>
      <c r="P2983" s="535"/>
      <c r="Q2983" s="534"/>
    </row>
    <row r="2984" spans="3:17" s="849" customFormat="1" ht="15">
      <c r="C2984" s="712"/>
      <c r="D2984" s="713"/>
      <c r="E2984" s="532"/>
      <c r="F2984" s="532"/>
      <c r="G2984" s="533"/>
      <c r="H2984" s="534"/>
      <c r="I2984" s="534"/>
      <c r="J2984" s="535"/>
      <c r="K2984" s="534"/>
      <c r="L2984" s="534"/>
      <c r="M2984" s="534"/>
      <c r="N2984" s="534"/>
      <c r="O2984" s="534"/>
      <c r="P2984" s="535"/>
      <c r="Q2984" s="534"/>
    </row>
    <row r="2985" spans="3:17" s="849" customFormat="1" ht="15">
      <c r="C2985" s="712"/>
      <c r="D2985" s="713"/>
      <c r="E2985" s="532"/>
      <c r="F2985" s="532"/>
      <c r="G2985" s="533"/>
      <c r="H2985" s="534"/>
      <c r="I2985" s="534"/>
      <c r="J2985" s="535"/>
      <c r="K2985" s="534"/>
      <c r="L2985" s="534"/>
      <c r="M2985" s="534"/>
      <c r="N2985" s="534"/>
      <c r="O2985" s="534"/>
      <c r="P2985" s="535"/>
      <c r="Q2985" s="534"/>
    </row>
    <row r="2986" spans="3:17" s="849" customFormat="1" ht="15">
      <c r="C2986" s="712"/>
      <c r="D2986" s="713"/>
      <c r="E2986" s="532"/>
      <c r="F2986" s="532"/>
      <c r="G2986" s="533"/>
      <c r="H2986" s="534"/>
      <c r="I2986" s="534"/>
      <c r="J2986" s="535"/>
      <c r="K2986" s="534"/>
      <c r="L2986" s="534"/>
      <c r="M2986" s="534"/>
      <c r="N2986" s="534"/>
      <c r="O2986" s="534"/>
      <c r="P2986" s="535"/>
      <c r="Q2986" s="534"/>
    </row>
    <row r="2987" spans="3:17" s="849" customFormat="1" ht="15">
      <c r="C2987" s="712"/>
      <c r="D2987" s="713"/>
      <c r="E2987" s="532"/>
      <c r="F2987" s="532"/>
      <c r="G2987" s="533"/>
      <c r="H2987" s="534"/>
      <c r="I2987" s="534"/>
      <c r="J2987" s="535"/>
      <c r="K2987" s="534"/>
      <c r="L2987" s="534"/>
      <c r="M2987" s="534"/>
      <c r="N2987" s="534"/>
      <c r="O2987" s="534"/>
      <c r="P2987" s="535"/>
      <c r="Q2987" s="534"/>
    </row>
    <row r="2988" spans="3:17" s="849" customFormat="1" ht="15">
      <c r="C2988" s="712"/>
      <c r="D2988" s="713"/>
      <c r="E2988" s="532"/>
      <c r="F2988" s="532"/>
      <c r="G2988" s="533"/>
      <c r="H2988" s="534"/>
      <c r="I2988" s="534"/>
      <c r="J2988" s="535"/>
      <c r="K2988" s="534"/>
      <c r="L2988" s="534"/>
      <c r="M2988" s="534"/>
      <c r="N2988" s="534"/>
      <c r="O2988" s="534"/>
      <c r="P2988" s="535"/>
      <c r="Q2988" s="534"/>
    </row>
    <row r="2989" spans="3:17" s="849" customFormat="1" ht="15">
      <c r="C2989" s="712"/>
      <c r="D2989" s="713"/>
      <c r="E2989" s="532"/>
      <c r="F2989" s="532"/>
      <c r="G2989" s="533"/>
      <c r="H2989" s="534"/>
      <c r="I2989" s="534"/>
      <c r="J2989" s="535"/>
      <c r="K2989" s="534"/>
      <c r="L2989" s="534"/>
      <c r="M2989" s="534"/>
      <c r="N2989" s="534"/>
      <c r="O2989" s="534"/>
      <c r="P2989" s="535"/>
      <c r="Q2989" s="534"/>
    </row>
    <row r="2990" spans="3:17" s="849" customFormat="1" ht="15">
      <c r="C2990" s="712"/>
      <c r="D2990" s="713"/>
      <c r="E2990" s="532"/>
      <c r="F2990" s="532"/>
      <c r="G2990" s="533"/>
      <c r="H2990" s="534"/>
      <c r="I2990" s="534"/>
      <c r="J2990" s="535"/>
      <c r="K2990" s="534"/>
      <c r="L2990" s="534"/>
      <c r="M2990" s="534"/>
      <c r="N2990" s="534"/>
      <c r="O2990" s="534"/>
      <c r="P2990" s="535"/>
      <c r="Q2990" s="534"/>
    </row>
    <row r="2991" spans="3:17" s="849" customFormat="1" ht="15">
      <c r="C2991" s="712"/>
      <c r="D2991" s="713"/>
      <c r="E2991" s="532"/>
      <c r="F2991" s="532"/>
      <c r="G2991" s="533"/>
      <c r="H2991" s="534"/>
      <c r="I2991" s="534"/>
      <c r="J2991" s="535"/>
      <c r="K2991" s="534"/>
      <c r="L2991" s="534"/>
      <c r="M2991" s="534"/>
      <c r="N2991" s="534"/>
      <c r="O2991" s="534"/>
      <c r="P2991" s="535"/>
      <c r="Q2991" s="534"/>
    </row>
    <row r="2992" spans="3:17" s="849" customFormat="1" ht="15">
      <c r="C2992" s="712"/>
      <c r="D2992" s="713"/>
      <c r="E2992" s="532"/>
      <c r="F2992" s="532"/>
      <c r="G2992" s="533"/>
      <c r="H2992" s="534"/>
      <c r="I2992" s="534"/>
      <c r="J2992" s="535"/>
      <c r="K2992" s="534"/>
      <c r="L2992" s="534"/>
      <c r="M2992" s="534"/>
      <c r="N2992" s="534"/>
      <c r="O2992" s="534"/>
      <c r="P2992" s="535"/>
      <c r="Q2992" s="534"/>
    </row>
    <row r="2993" spans="3:17" s="849" customFormat="1" ht="15">
      <c r="C2993" s="712"/>
      <c r="D2993" s="713"/>
      <c r="E2993" s="532"/>
      <c r="F2993" s="532"/>
      <c r="G2993" s="533"/>
      <c r="H2993" s="534"/>
      <c r="I2993" s="534"/>
      <c r="J2993" s="535"/>
      <c r="K2993" s="534"/>
      <c r="L2993" s="534"/>
      <c r="M2993" s="534"/>
      <c r="N2993" s="534"/>
      <c r="O2993" s="534"/>
      <c r="P2993" s="535"/>
      <c r="Q2993" s="534"/>
    </row>
    <row r="2994" spans="3:17" s="849" customFormat="1" ht="15">
      <c r="C2994" s="712"/>
      <c r="D2994" s="713"/>
      <c r="E2994" s="532"/>
      <c r="F2994" s="532"/>
      <c r="G2994" s="533"/>
      <c r="H2994" s="534"/>
      <c r="I2994" s="534"/>
      <c r="J2994" s="535"/>
      <c r="K2994" s="534"/>
      <c r="L2994" s="534"/>
      <c r="M2994" s="534"/>
      <c r="N2994" s="534"/>
      <c r="O2994" s="534"/>
      <c r="P2994" s="535"/>
      <c r="Q2994" s="534"/>
    </row>
    <row r="2995" spans="3:17" s="849" customFormat="1" ht="15">
      <c r="C2995" s="712"/>
      <c r="D2995" s="713"/>
      <c r="E2995" s="532"/>
      <c r="F2995" s="532"/>
      <c r="G2995" s="533"/>
      <c r="H2995" s="534"/>
      <c r="I2995" s="534"/>
      <c r="J2995" s="535"/>
      <c r="K2995" s="534"/>
      <c r="L2995" s="534"/>
      <c r="M2995" s="534"/>
      <c r="N2995" s="534"/>
      <c r="O2995" s="534"/>
      <c r="P2995" s="535"/>
      <c r="Q2995" s="534"/>
    </row>
    <row r="2996" spans="3:17" s="849" customFormat="1" ht="15">
      <c r="C2996" s="712"/>
      <c r="D2996" s="713"/>
      <c r="E2996" s="532"/>
      <c r="F2996" s="532"/>
      <c r="G2996" s="533"/>
      <c r="H2996" s="534"/>
      <c r="I2996" s="534"/>
      <c r="J2996" s="535"/>
      <c r="K2996" s="534"/>
      <c r="L2996" s="534"/>
      <c r="M2996" s="534"/>
      <c r="N2996" s="534"/>
      <c r="O2996" s="534"/>
      <c r="P2996" s="535"/>
      <c r="Q2996" s="534"/>
    </row>
    <row r="2997" spans="3:17" s="849" customFormat="1" ht="15">
      <c r="C2997" s="712"/>
      <c r="D2997" s="713"/>
      <c r="E2997" s="532"/>
      <c r="F2997" s="532"/>
      <c r="G2997" s="533"/>
      <c r="H2997" s="534"/>
      <c r="I2997" s="534"/>
      <c r="J2997" s="535"/>
      <c r="K2997" s="534"/>
      <c r="L2997" s="534"/>
      <c r="M2997" s="534"/>
      <c r="N2997" s="534"/>
      <c r="O2997" s="534"/>
      <c r="P2997" s="535"/>
      <c r="Q2997" s="534"/>
    </row>
    <row r="2998" spans="3:17" s="849" customFormat="1" ht="15">
      <c r="C2998" s="712"/>
      <c r="D2998" s="713"/>
      <c r="E2998" s="532"/>
      <c r="F2998" s="532"/>
      <c r="G2998" s="533"/>
      <c r="H2998" s="534"/>
      <c r="I2998" s="534"/>
      <c r="J2998" s="535"/>
      <c r="K2998" s="534"/>
      <c r="L2998" s="534"/>
      <c r="M2998" s="534"/>
      <c r="N2998" s="534"/>
      <c r="O2998" s="534"/>
      <c r="P2998" s="535"/>
      <c r="Q2998" s="534"/>
    </row>
    <row r="2999" spans="3:17" s="849" customFormat="1" ht="15">
      <c r="C2999" s="712"/>
      <c r="D2999" s="713"/>
      <c r="E2999" s="532"/>
      <c r="F2999" s="532"/>
      <c r="G2999" s="533"/>
      <c r="H2999" s="534"/>
      <c r="I2999" s="534"/>
      <c r="J2999" s="535"/>
      <c r="K2999" s="534"/>
      <c r="L2999" s="534"/>
      <c r="M2999" s="534"/>
      <c r="N2999" s="534"/>
      <c r="O2999" s="534"/>
      <c r="P2999" s="535"/>
      <c r="Q2999" s="534"/>
    </row>
    <row r="3000" spans="3:17" s="849" customFormat="1" ht="15">
      <c r="C3000" s="712"/>
      <c r="D3000" s="713"/>
      <c r="E3000" s="532"/>
      <c r="F3000" s="532"/>
      <c r="G3000" s="533"/>
      <c r="H3000" s="534"/>
      <c r="I3000" s="534"/>
      <c r="J3000" s="535"/>
      <c r="K3000" s="534"/>
      <c r="L3000" s="534"/>
      <c r="M3000" s="534"/>
      <c r="N3000" s="534"/>
      <c r="O3000" s="534"/>
      <c r="P3000" s="535"/>
      <c r="Q3000" s="534"/>
    </row>
    <row r="3001" spans="3:17" s="849" customFormat="1" ht="15">
      <c r="C3001" s="712"/>
      <c r="D3001" s="713"/>
      <c r="E3001" s="532"/>
      <c r="F3001" s="532"/>
      <c r="G3001" s="533"/>
      <c r="H3001" s="534"/>
      <c r="I3001" s="534"/>
      <c r="J3001" s="535"/>
      <c r="K3001" s="534"/>
      <c r="L3001" s="534"/>
      <c r="M3001" s="534"/>
      <c r="N3001" s="534"/>
      <c r="O3001" s="534"/>
      <c r="P3001" s="535"/>
      <c r="Q3001" s="534"/>
    </row>
    <row r="3002" spans="3:17" s="849" customFormat="1" ht="15">
      <c r="C3002" s="712"/>
      <c r="D3002" s="713"/>
      <c r="E3002" s="532"/>
      <c r="F3002" s="532"/>
      <c r="G3002" s="533"/>
      <c r="H3002" s="534"/>
      <c r="I3002" s="534"/>
      <c r="J3002" s="535"/>
      <c r="K3002" s="534"/>
      <c r="L3002" s="534"/>
      <c r="M3002" s="534"/>
      <c r="N3002" s="534"/>
      <c r="O3002" s="534"/>
      <c r="P3002" s="535"/>
      <c r="Q3002" s="534"/>
    </row>
    <row r="3003" spans="3:17" s="849" customFormat="1" ht="15">
      <c r="C3003" s="712"/>
      <c r="D3003" s="713"/>
      <c r="E3003" s="532"/>
      <c r="F3003" s="532"/>
      <c r="G3003" s="533"/>
      <c r="H3003" s="534"/>
      <c r="I3003" s="534"/>
      <c r="J3003" s="535"/>
      <c r="K3003" s="534"/>
      <c r="L3003" s="534"/>
      <c r="M3003" s="534"/>
      <c r="N3003" s="534"/>
      <c r="O3003" s="534"/>
      <c r="P3003" s="535"/>
      <c r="Q3003" s="534"/>
    </row>
    <row r="3004" spans="3:17" s="849" customFormat="1" ht="15">
      <c r="C3004" s="712"/>
      <c r="D3004" s="713"/>
      <c r="E3004" s="532"/>
      <c r="F3004" s="532"/>
      <c r="G3004" s="533"/>
      <c r="H3004" s="534"/>
      <c r="I3004" s="534"/>
      <c r="J3004" s="535"/>
      <c r="K3004" s="534"/>
      <c r="L3004" s="534"/>
      <c r="M3004" s="534"/>
      <c r="N3004" s="534"/>
      <c r="O3004" s="534"/>
      <c r="P3004" s="535"/>
      <c r="Q3004" s="534"/>
    </row>
    <row r="3005" spans="3:17" s="849" customFormat="1" ht="15">
      <c r="C3005" s="712"/>
      <c r="D3005" s="713"/>
      <c r="E3005" s="532"/>
      <c r="F3005" s="532"/>
      <c r="G3005" s="533"/>
      <c r="H3005" s="534"/>
      <c r="I3005" s="534"/>
      <c r="J3005" s="535"/>
      <c r="K3005" s="534"/>
      <c r="L3005" s="534"/>
      <c r="M3005" s="534"/>
      <c r="N3005" s="534"/>
      <c r="O3005" s="534"/>
      <c r="P3005" s="535"/>
      <c r="Q3005" s="534"/>
    </row>
    <row r="3006" spans="3:17" s="849" customFormat="1" ht="15">
      <c r="C3006" s="712"/>
      <c r="D3006" s="713"/>
      <c r="E3006" s="532"/>
      <c r="F3006" s="532"/>
      <c r="G3006" s="533"/>
      <c r="H3006" s="534"/>
      <c r="I3006" s="534"/>
      <c r="J3006" s="535"/>
      <c r="K3006" s="534"/>
      <c r="L3006" s="534"/>
      <c r="M3006" s="534"/>
      <c r="N3006" s="534"/>
      <c r="O3006" s="534"/>
      <c r="P3006" s="535"/>
      <c r="Q3006" s="534"/>
    </row>
    <row r="3007" spans="3:17" s="849" customFormat="1" ht="15">
      <c r="C3007" s="712"/>
      <c r="D3007" s="713"/>
      <c r="E3007" s="532"/>
      <c r="F3007" s="532"/>
      <c r="G3007" s="533"/>
      <c r="H3007" s="534"/>
      <c r="I3007" s="534"/>
      <c r="J3007" s="535"/>
      <c r="K3007" s="534"/>
      <c r="L3007" s="534"/>
      <c r="M3007" s="534"/>
      <c r="N3007" s="534"/>
      <c r="O3007" s="534"/>
      <c r="P3007" s="535"/>
      <c r="Q3007" s="534"/>
    </row>
    <row r="3008" spans="3:17" s="849" customFormat="1" ht="15">
      <c r="C3008" s="712"/>
      <c r="D3008" s="713"/>
      <c r="E3008" s="532"/>
      <c r="F3008" s="532"/>
      <c r="G3008" s="533"/>
      <c r="H3008" s="534"/>
      <c r="I3008" s="534"/>
      <c r="J3008" s="535"/>
      <c r="K3008" s="534"/>
      <c r="L3008" s="534"/>
      <c r="M3008" s="534"/>
      <c r="N3008" s="534"/>
      <c r="O3008" s="534"/>
      <c r="P3008" s="535"/>
      <c r="Q3008" s="534"/>
    </row>
    <row r="3009" spans="3:17" s="849" customFormat="1" ht="15">
      <c r="C3009" s="712"/>
      <c r="D3009" s="713"/>
      <c r="E3009" s="532"/>
      <c r="F3009" s="532"/>
      <c r="G3009" s="533"/>
      <c r="H3009" s="534"/>
      <c r="I3009" s="534"/>
      <c r="J3009" s="535"/>
      <c r="K3009" s="534"/>
      <c r="L3009" s="534"/>
      <c r="M3009" s="534"/>
      <c r="N3009" s="534"/>
      <c r="O3009" s="534"/>
      <c r="P3009" s="535"/>
      <c r="Q3009" s="534"/>
    </row>
    <row r="3010" spans="3:17" s="849" customFormat="1" ht="15">
      <c r="C3010" s="712"/>
      <c r="D3010" s="713"/>
      <c r="E3010" s="532"/>
      <c r="F3010" s="532"/>
      <c r="G3010" s="533"/>
      <c r="H3010" s="534"/>
      <c r="I3010" s="534"/>
      <c r="J3010" s="535"/>
      <c r="K3010" s="534"/>
      <c r="L3010" s="534"/>
      <c r="M3010" s="534"/>
      <c r="N3010" s="534"/>
      <c r="O3010" s="534"/>
      <c r="P3010" s="535"/>
      <c r="Q3010" s="534"/>
    </row>
    <row r="3011" spans="3:17" s="849" customFormat="1" ht="15">
      <c r="C3011" s="712"/>
      <c r="D3011" s="713"/>
      <c r="E3011" s="532"/>
      <c r="F3011" s="532"/>
      <c r="G3011" s="533"/>
      <c r="H3011" s="534"/>
      <c r="I3011" s="534"/>
      <c r="J3011" s="535"/>
      <c r="K3011" s="534"/>
      <c r="L3011" s="534"/>
      <c r="M3011" s="534"/>
      <c r="N3011" s="534"/>
      <c r="O3011" s="534"/>
      <c r="P3011" s="535"/>
      <c r="Q3011" s="534"/>
    </row>
    <row r="3012" spans="3:17" s="849" customFormat="1" ht="15">
      <c r="C3012" s="712"/>
      <c r="D3012" s="713"/>
      <c r="E3012" s="532"/>
      <c r="F3012" s="532"/>
      <c r="G3012" s="533"/>
      <c r="H3012" s="534"/>
      <c r="I3012" s="534"/>
      <c r="J3012" s="535"/>
      <c r="K3012" s="534"/>
      <c r="L3012" s="534"/>
      <c r="M3012" s="534"/>
      <c r="N3012" s="534"/>
      <c r="O3012" s="534"/>
      <c r="P3012" s="535"/>
      <c r="Q3012" s="534"/>
    </row>
    <row r="3013" spans="3:17" s="849" customFormat="1" ht="15">
      <c r="C3013" s="712"/>
      <c r="D3013" s="713"/>
      <c r="E3013" s="532"/>
      <c r="F3013" s="532"/>
      <c r="G3013" s="533"/>
      <c r="H3013" s="534"/>
      <c r="I3013" s="534"/>
      <c r="J3013" s="535"/>
      <c r="K3013" s="534"/>
      <c r="L3013" s="534"/>
      <c r="M3013" s="534"/>
      <c r="N3013" s="534"/>
      <c r="O3013" s="534"/>
      <c r="P3013" s="535"/>
      <c r="Q3013" s="534"/>
    </row>
    <row r="3014" spans="3:17" s="849" customFormat="1" ht="15">
      <c r="C3014" s="712"/>
      <c r="D3014" s="713"/>
      <c r="E3014" s="532"/>
      <c r="F3014" s="532"/>
      <c r="G3014" s="533"/>
      <c r="H3014" s="534"/>
      <c r="I3014" s="534"/>
      <c r="J3014" s="535"/>
      <c r="K3014" s="534"/>
      <c r="L3014" s="534"/>
      <c r="M3014" s="534"/>
      <c r="N3014" s="534"/>
      <c r="O3014" s="534"/>
      <c r="P3014" s="535"/>
      <c r="Q3014" s="534"/>
    </row>
    <row r="3015" spans="3:17" s="849" customFormat="1" ht="15">
      <c r="C3015" s="712"/>
      <c r="D3015" s="713"/>
      <c r="E3015" s="532"/>
      <c r="F3015" s="532"/>
      <c r="G3015" s="533"/>
      <c r="H3015" s="534"/>
      <c r="I3015" s="534"/>
      <c r="J3015" s="535"/>
      <c r="K3015" s="534"/>
      <c r="L3015" s="534"/>
      <c r="M3015" s="534"/>
      <c r="N3015" s="534"/>
      <c r="O3015" s="534"/>
      <c r="P3015" s="535"/>
      <c r="Q3015" s="534"/>
    </row>
    <row r="3016" spans="3:17" s="849" customFormat="1" ht="15">
      <c r="C3016" s="712"/>
      <c r="D3016" s="713"/>
      <c r="E3016" s="532"/>
      <c r="F3016" s="532"/>
      <c r="G3016" s="533"/>
      <c r="H3016" s="534"/>
      <c r="I3016" s="534"/>
      <c r="J3016" s="535"/>
      <c r="K3016" s="534"/>
      <c r="L3016" s="534"/>
      <c r="M3016" s="534"/>
      <c r="N3016" s="534"/>
      <c r="O3016" s="534"/>
      <c r="P3016" s="535"/>
      <c r="Q3016" s="534"/>
    </row>
    <row r="3017" spans="3:17" s="849" customFormat="1" ht="15">
      <c r="C3017" s="712"/>
      <c r="D3017" s="713"/>
      <c r="E3017" s="532"/>
      <c r="F3017" s="532"/>
      <c r="G3017" s="533"/>
      <c r="H3017" s="534"/>
      <c r="I3017" s="534"/>
      <c r="J3017" s="535"/>
      <c r="K3017" s="534"/>
      <c r="L3017" s="534"/>
      <c r="M3017" s="534"/>
      <c r="N3017" s="534"/>
      <c r="O3017" s="534"/>
      <c r="P3017" s="535"/>
      <c r="Q3017" s="534"/>
    </row>
    <row r="3018" spans="3:17" s="849" customFormat="1" ht="15">
      <c r="C3018" s="712"/>
      <c r="D3018" s="713"/>
      <c r="E3018" s="532"/>
      <c r="F3018" s="532"/>
      <c r="G3018" s="533"/>
      <c r="H3018" s="534"/>
      <c r="I3018" s="534"/>
      <c r="J3018" s="535"/>
      <c r="K3018" s="534"/>
      <c r="L3018" s="534"/>
      <c r="M3018" s="534"/>
      <c r="N3018" s="534"/>
      <c r="O3018" s="534"/>
      <c r="P3018" s="535"/>
      <c r="Q3018" s="534"/>
    </row>
    <row r="3019" spans="3:17" s="849" customFormat="1" ht="15">
      <c r="C3019" s="712"/>
      <c r="D3019" s="713"/>
      <c r="E3019" s="532"/>
      <c r="F3019" s="532"/>
      <c r="G3019" s="533"/>
      <c r="H3019" s="534"/>
      <c r="I3019" s="534"/>
      <c r="J3019" s="535"/>
      <c r="K3019" s="534"/>
      <c r="L3019" s="534"/>
      <c r="M3019" s="534"/>
      <c r="N3019" s="534"/>
      <c r="O3019" s="534"/>
      <c r="P3019" s="535"/>
      <c r="Q3019" s="534"/>
    </row>
    <row r="3020" spans="3:17" s="849" customFormat="1" ht="15">
      <c r="C3020" s="712"/>
      <c r="D3020" s="713"/>
      <c r="E3020" s="532"/>
      <c r="F3020" s="532"/>
      <c r="G3020" s="533"/>
      <c r="H3020" s="534"/>
      <c r="I3020" s="534"/>
      <c r="J3020" s="535"/>
      <c r="K3020" s="534"/>
      <c r="L3020" s="534"/>
      <c r="M3020" s="534"/>
      <c r="N3020" s="534"/>
      <c r="O3020" s="534"/>
      <c r="P3020" s="535"/>
      <c r="Q3020" s="534"/>
    </row>
    <row r="3021" spans="3:17" s="849" customFormat="1" ht="15">
      <c r="C3021" s="712"/>
      <c r="D3021" s="713"/>
      <c r="E3021" s="532"/>
      <c r="F3021" s="532"/>
      <c r="G3021" s="533"/>
      <c r="H3021" s="534"/>
      <c r="I3021" s="534"/>
      <c r="J3021" s="535"/>
      <c r="K3021" s="534"/>
      <c r="L3021" s="534"/>
      <c r="M3021" s="534"/>
      <c r="N3021" s="534"/>
      <c r="O3021" s="534"/>
      <c r="P3021" s="535"/>
      <c r="Q3021" s="534"/>
    </row>
    <row r="3022" spans="3:17" s="849" customFormat="1" ht="15">
      <c r="C3022" s="712"/>
      <c r="D3022" s="713"/>
      <c r="E3022" s="532"/>
      <c r="F3022" s="532"/>
      <c r="G3022" s="533"/>
      <c r="H3022" s="534"/>
      <c r="I3022" s="534"/>
      <c r="J3022" s="535"/>
      <c r="K3022" s="534"/>
      <c r="L3022" s="534"/>
      <c r="M3022" s="534"/>
      <c r="N3022" s="534"/>
      <c r="O3022" s="534"/>
      <c r="P3022" s="535"/>
      <c r="Q3022" s="534"/>
    </row>
    <row r="3023" spans="3:17" s="849" customFormat="1" ht="15">
      <c r="C3023" s="712"/>
      <c r="D3023" s="713"/>
      <c r="E3023" s="532"/>
      <c r="F3023" s="532"/>
      <c r="G3023" s="533"/>
      <c r="H3023" s="534"/>
      <c r="I3023" s="534"/>
      <c r="J3023" s="535"/>
      <c r="K3023" s="534"/>
      <c r="L3023" s="534"/>
      <c r="M3023" s="534"/>
      <c r="N3023" s="534"/>
      <c r="O3023" s="534"/>
      <c r="P3023" s="535"/>
      <c r="Q3023" s="534"/>
    </row>
    <row r="3024" spans="3:17" s="849" customFormat="1" ht="15">
      <c r="C3024" s="712"/>
      <c r="D3024" s="713"/>
      <c r="E3024" s="532"/>
      <c r="F3024" s="532"/>
      <c r="G3024" s="533"/>
      <c r="H3024" s="534"/>
      <c r="I3024" s="534"/>
      <c r="J3024" s="535"/>
      <c r="K3024" s="534"/>
      <c r="L3024" s="534"/>
      <c r="M3024" s="534"/>
      <c r="N3024" s="534"/>
      <c r="O3024" s="534"/>
      <c r="P3024" s="535"/>
      <c r="Q3024" s="534"/>
    </row>
    <row r="3025" spans="3:17" s="849" customFormat="1" ht="15">
      <c r="C3025" s="712"/>
      <c r="D3025" s="713"/>
      <c r="E3025" s="532"/>
      <c r="F3025" s="532"/>
      <c r="G3025" s="533"/>
      <c r="H3025" s="534"/>
      <c r="I3025" s="534"/>
      <c r="J3025" s="535"/>
      <c r="K3025" s="534"/>
      <c r="L3025" s="534"/>
      <c r="M3025" s="534"/>
      <c r="N3025" s="534"/>
      <c r="O3025" s="534"/>
      <c r="P3025" s="535"/>
      <c r="Q3025" s="534"/>
    </row>
    <row r="3026" spans="3:17" s="849" customFormat="1" ht="15">
      <c r="C3026" s="712"/>
      <c r="D3026" s="713"/>
      <c r="E3026" s="532"/>
      <c r="F3026" s="532"/>
      <c r="G3026" s="533"/>
      <c r="H3026" s="534"/>
      <c r="I3026" s="534"/>
      <c r="J3026" s="535"/>
      <c r="K3026" s="534"/>
      <c r="L3026" s="534"/>
      <c r="M3026" s="534"/>
      <c r="N3026" s="534"/>
      <c r="O3026" s="534"/>
      <c r="P3026" s="535"/>
      <c r="Q3026" s="534"/>
    </row>
    <row r="3027" spans="3:17" s="849" customFormat="1" ht="15">
      <c r="C3027" s="712"/>
      <c r="D3027" s="713"/>
      <c r="E3027" s="532"/>
      <c r="F3027" s="532"/>
      <c r="G3027" s="533"/>
      <c r="H3027" s="534"/>
      <c r="I3027" s="534"/>
      <c r="J3027" s="535"/>
      <c r="K3027" s="534"/>
      <c r="L3027" s="534"/>
      <c r="M3027" s="534"/>
      <c r="N3027" s="534"/>
      <c r="O3027" s="534"/>
      <c r="P3027" s="535"/>
      <c r="Q3027" s="534"/>
    </row>
    <row r="3028" spans="3:17" s="849" customFormat="1" ht="15">
      <c r="C3028" s="712"/>
      <c r="D3028" s="713"/>
      <c r="E3028" s="532"/>
      <c r="F3028" s="532"/>
      <c r="G3028" s="533"/>
      <c r="H3028" s="534"/>
      <c r="I3028" s="534"/>
      <c r="J3028" s="535"/>
      <c r="K3028" s="534"/>
      <c r="L3028" s="534"/>
      <c r="M3028" s="534"/>
      <c r="N3028" s="534"/>
      <c r="O3028" s="534"/>
      <c r="P3028" s="535"/>
      <c r="Q3028" s="534"/>
    </row>
    <row r="3029" spans="3:17" s="849" customFormat="1" ht="15">
      <c r="C3029" s="712"/>
      <c r="D3029" s="713"/>
      <c r="E3029" s="532"/>
      <c r="F3029" s="532"/>
      <c r="G3029" s="533"/>
      <c r="H3029" s="534"/>
      <c r="I3029" s="534"/>
      <c r="J3029" s="535"/>
      <c r="K3029" s="534"/>
      <c r="L3029" s="534"/>
      <c r="M3029" s="534"/>
      <c r="N3029" s="534"/>
      <c r="O3029" s="534"/>
      <c r="P3029" s="535"/>
      <c r="Q3029" s="534"/>
    </row>
    <row r="3030" spans="3:17" s="849" customFormat="1" ht="15">
      <c r="C3030" s="712"/>
      <c r="D3030" s="713"/>
      <c r="E3030" s="532"/>
      <c r="F3030" s="532"/>
      <c r="G3030" s="533"/>
      <c r="H3030" s="534"/>
      <c r="I3030" s="534"/>
      <c r="J3030" s="535"/>
      <c r="K3030" s="534"/>
      <c r="L3030" s="534"/>
      <c r="M3030" s="534"/>
      <c r="N3030" s="534"/>
      <c r="O3030" s="534"/>
      <c r="P3030" s="535"/>
      <c r="Q3030" s="534"/>
    </row>
    <row r="3031" spans="3:17" s="849" customFormat="1" ht="15">
      <c r="C3031" s="712"/>
      <c r="D3031" s="713"/>
      <c r="E3031" s="532"/>
      <c r="F3031" s="532"/>
      <c r="G3031" s="533"/>
      <c r="H3031" s="534"/>
      <c r="I3031" s="534"/>
      <c r="J3031" s="535"/>
      <c r="K3031" s="534"/>
      <c r="L3031" s="534"/>
      <c r="M3031" s="534"/>
      <c r="N3031" s="534"/>
      <c r="O3031" s="534"/>
      <c r="P3031" s="535"/>
      <c r="Q3031" s="534"/>
    </row>
    <row r="3032" spans="3:17" s="849" customFormat="1" ht="15">
      <c r="C3032" s="712"/>
      <c r="D3032" s="713"/>
      <c r="E3032" s="532"/>
      <c r="F3032" s="532"/>
      <c r="G3032" s="533"/>
      <c r="H3032" s="534"/>
      <c r="I3032" s="534"/>
      <c r="J3032" s="535"/>
      <c r="K3032" s="534"/>
      <c r="L3032" s="534"/>
      <c r="M3032" s="534"/>
      <c r="N3032" s="534"/>
      <c r="O3032" s="534"/>
      <c r="P3032" s="535"/>
      <c r="Q3032" s="534"/>
    </row>
    <row r="3033" spans="3:17" s="849" customFormat="1" ht="15">
      <c r="C3033" s="712"/>
      <c r="D3033" s="713"/>
      <c r="E3033" s="532"/>
      <c r="F3033" s="532"/>
      <c r="G3033" s="533"/>
      <c r="H3033" s="534"/>
      <c r="I3033" s="534"/>
      <c r="J3033" s="535"/>
      <c r="K3033" s="534"/>
      <c r="L3033" s="534"/>
      <c r="M3033" s="534"/>
      <c r="N3033" s="534"/>
      <c r="O3033" s="534"/>
      <c r="P3033" s="535"/>
      <c r="Q3033" s="534"/>
    </row>
    <row r="3034" spans="3:17" s="849" customFormat="1" ht="15">
      <c r="C3034" s="712"/>
      <c r="D3034" s="713"/>
      <c r="E3034" s="532"/>
      <c r="F3034" s="532"/>
      <c r="G3034" s="533"/>
      <c r="H3034" s="534"/>
      <c r="I3034" s="534"/>
      <c r="J3034" s="535"/>
      <c r="K3034" s="534"/>
      <c r="L3034" s="534"/>
      <c r="M3034" s="534"/>
      <c r="N3034" s="534"/>
      <c r="O3034" s="534"/>
      <c r="P3034" s="535"/>
      <c r="Q3034" s="534"/>
    </row>
    <row r="3035" spans="3:17" s="849" customFormat="1" ht="15">
      <c r="C3035" s="712"/>
      <c r="D3035" s="713"/>
      <c r="E3035" s="532"/>
      <c r="F3035" s="532"/>
      <c r="G3035" s="533"/>
      <c r="H3035" s="534"/>
      <c r="I3035" s="534"/>
      <c r="J3035" s="535"/>
      <c r="K3035" s="534"/>
      <c r="L3035" s="534"/>
      <c r="M3035" s="534"/>
      <c r="N3035" s="534"/>
      <c r="O3035" s="534"/>
      <c r="P3035" s="535"/>
      <c r="Q3035" s="534"/>
    </row>
    <row r="3036" spans="3:17" s="849" customFormat="1" ht="15">
      <c r="C3036" s="712"/>
      <c r="D3036" s="713"/>
      <c r="E3036" s="532"/>
      <c r="F3036" s="532"/>
      <c r="G3036" s="533"/>
      <c r="H3036" s="534"/>
      <c r="I3036" s="534"/>
      <c r="J3036" s="535"/>
      <c r="K3036" s="534"/>
      <c r="L3036" s="534"/>
      <c r="M3036" s="534"/>
      <c r="N3036" s="534"/>
      <c r="O3036" s="534"/>
      <c r="P3036" s="535"/>
      <c r="Q3036" s="534"/>
    </row>
    <row r="3037" spans="3:17" s="849" customFormat="1" ht="15">
      <c r="C3037" s="712"/>
      <c r="D3037" s="713"/>
      <c r="E3037" s="532"/>
      <c r="F3037" s="532"/>
      <c r="G3037" s="533"/>
      <c r="H3037" s="534"/>
      <c r="I3037" s="534"/>
      <c r="J3037" s="535"/>
      <c r="K3037" s="534"/>
      <c r="L3037" s="534"/>
      <c r="M3037" s="534"/>
      <c r="N3037" s="534"/>
      <c r="O3037" s="534"/>
      <c r="P3037" s="535"/>
      <c r="Q3037" s="534"/>
    </row>
    <row r="3038" spans="3:17" s="849" customFormat="1" ht="15">
      <c r="C3038" s="712"/>
      <c r="D3038" s="713"/>
      <c r="E3038" s="532"/>
      <c r="F3038" s="532"/>
      <c r="G3038" s="533"/>
      <c r="H3038" s="534"/>
      <c r="I3038" s="534"/>
      <c r="J3038" s="535"/>
      <c r="K3038" s="534"/>
      <c r="L3038" s="534"/>
      <c r="M3038" s="534"/>
      <c r="N3038" s="534"/>
      <c r="O3038" s="534"/>
      <c r="P3038" s="535"/>
      <c r="Q3038" s="534"/>
    </row>
    <row r="3039" spans="3:17" s="849" customFormat="1" ht="15">
      <c r="C3039" s="712"/>
      <c r="D3039" s="713"/>
      <c r="E3039" s="532"/>
      <c r="F3039" s="532"/>
      <c r="G3039" s="533"/>
      <c r="H3039" s="534"/>
      <c r="I3039" s="534"/>
      <c r="J3039" s="535"/>
      <c r="K3039" s="534"/>
      <c r="L3039" s="534"/>
      <c r="M3039" s="534"/>
      <c r="N3039" s="534"/>
      <c r="O3039" s="534"/>
      <c r="P3039" s="535"/>
      <c r="Q3039" s="534"/>
    </row>
    <row r="3040" spans="3:17" s="849" customFormat="1" ht="15">
      <c r="C3040" s="712"/>
      <c r="D3040" s="713"/>
      <c r="E3040" s="532"/>
      <c r="F3040" s="532"/>
      <c r="G3040" s="533"/>
      <c r="H3040" s="534"/>
      <c r="I3040" s="534"/>
      <c r="J3040" s="535"/>
      <c r="K3040" s="534"/>
      <c r="L3040" s="534"/>
      <c r="M3040" s="534"/>
      <c r="N3040" s="534"/>
      <c r="O3040" s="534"/>
      <c r="P3040" s="535"/>
      <c r="Q3040" s="534"/>
    </row>
    <row r="3041" spans="3:17" s="849" customFormat="1" ht="15">
      <c r="C3041" s="712"/>
      <c r="D3041" s="713"/>
      <c r="E3041" s="532"/>
      <c r="F3041" s="532"/>
      <c r="G3041" s="533"/>
      <c r="H3041" s="534"/>
      <c r="I3041" s="534"/>
      <c r="J3041" s="535"/>
      <c r="K3041" s="534"/>
      <c r="L3041" s="534"/>
      <c r="M3041" s="534"/>
      <c r="N3041" s="534"/>
      <c r="O3041" s="534"/>
      <c r="P3041" s="535"/>
      <c r="Q3041" s="534"/>
    </row>
    <row r="3042" spans="3:17" s="849" customFormat="1" ht="15">
      <c r="C3042" s="712"/>
      <c r="D3042" s="713"/>
      <c r="E3042" s="532"/>
      <c r="F3042" s="532"/>
      <c r="G3042" s="533"/>
      <c r="H3042" s="534"/>
      <c r="I3042" s="534"/>
      <c r="J3042" s="535"/>
      <c r="K3042" s="534"/>
      <c r="L3042" s="534"/>
      <c r="M3042" s="534"/>
      <c r="N3042" s="534"/>
      <c r="O3042" s="534"/>
      <c r="P3042" s="535"/>
      <c r="Q3042" s="534"/>
    </row>
    <row r="3043" spans="3:17" s="849" customFormat="1" ht="15">
      <c r="C3043" s="712"/>
      <c r="D3043" s="713"/>
      <c r="E3043" s="532"/>
      <c r="F3043" s="532"/>
      <c r="G3043" s="533"/>
      <c r="H3043" s="534"/>
      <c r="I3043" s="534"/>
      <c r="J3043" s="535"/>
      <c r="K3043" s="534"/>
      <c r="L3043" s="534"/>
      <c r="M3043" s="534"/>
      <c r="N3043" s="534"/>
      <c r="O3043" s="534"/>
      <c r="P3043" s="535"/>
      <c r="Q3043" s="534"/>
    </row>
    <row r="3044" spans="3:17" s="849" customFormat="1" ht="15">
      <c r="C3044" s="712"/>
      <c r="D3044" s="713"/>
      <c r="E3044" s="532"/>
      <c r="F3044" s="532"/>
      <c r="G3044" s="533"/>
      <c r="H3044" s="534"/>
      <c r="I3044" s="534"/>
      <c r="J3044" s="535"/>
      <c r="K3044" s="534"/>
      <c r="L3044" s="534"/>
      <c r="M3044" s="534"/>
      <c r="N3044" s="534"/>
      <c r="O3044" s="534"/>
      <c r="P3044" s="535"/>
      <c r="Q3044" s="534"/>
    </row>
    <row r="3045" spans="3:17" s="849" customFormat="1" ht="15">
      <c r="C3045" s="712"/>
      <c r="D3045" s="713"/>
      <c r="E3045" s="532"/>
      <c r="F3045" s="532"/>
      <c r="G3045" s="533"/>
      <c r="H3045" s="534"/>
      <c r="I3045" s="534"/>
      <c r="J3045" s="535"/>
      <c r="K3045" s="534"/>
      <c r="L3045" s="534"/>
      <c r="M3045" s="534"/>
      <c r="N3045" s="534"/>
      <c r="O3045" s="534"/>
      <c r="P3045" s="535"/>
      <c r="Q3045" s="534"/>
    </row>
    <row r="3046" spans="3:17" s="849" customFormat="1" ht="15">
      <c r="C3046" s="712"/>
      <c r="D3046" s="713"/>
      <c r="E3046" s="532"/>
      <c r="F3046" s="532"/>
      <c r="G3046" s="533"/>
      <c r="H3046" s="534"/>
      <c r="I3046" s="534"/>
      <c r="J3046" s="535"/>
      <c r="K3046" s="534"/>
      <c r="L3046" s="534"/>
      <c r="M3046" s="534"/>
      <c r="N3046" s="534"/>
      <c r="O3046" s="534"/>
      <c r="P3046" s="535"/>
      <c r="Q3046" s="534"/>
    </row>
    <row r="3047" spans="3:17" s="849" customFormat="1" ht="15">
      <c r="C3047" s="712"/>
      <c r="D3047" s="713"/>
      <c r="E3047" s="532"/>
      <c r="F3047" s="532"/>
      <c r="G3047" s="533"/>
      <c r="H3047" s="534"/>
      <c r="I3047" s="534"/>
      <c r="J3047" s="535"/>
      <c r="K3047" s="534"/>
      <c r="L3047" s="534"/>
      <c r="M3047" s="534"/>
      <c r="N3047" s="534"/>
      <c r="O3047" s="534"/>
      <c r="P3047" s="535"/>
      <c r="Q3047" s="534"/>
    </row>
    <row r="3048" spans="3:17" s="849" customFormat="1" ht="15">
      <c r="C3048" s="712"/>
      <c r="D3048" s="713"/>
      <c r="E3048" s="532"/>
      <c r="F3048" s="532"/>
      <c r="G3048" s="533"/>
      <c r="H3048" s="534"/>
      <c r="I3048" s="534"/>
      <c r="J3048" s="535"/>
      <c r="K3048" s="534"/>
      <c r="L3048" s="534"/>
      <c r="M3048" s="534"/>
      <c r="N3048" s="534"/>
      <c r="O3048" s="534"/>
      <c r="P3048" s="535"/>
      <c r="Q3048" s="534"/>
    </row>
    <row r="3049" spans="3:17" s="849" customFormat="1" ht="15">
      <c r="C3049" s="712"/>
      <c r="D3049" s="713"/>
      <c r="E3049" s="532"/>
      <c r="F3049" s="532"/>
      <c r="G3049" s="533"/>
      <c r="H3049" s="534"/>
      <c r="I3049" s="534"/>
      <c r="J3049" s="535"/>
      <c r="K3049" s="534"/>
      <c r="L3049" s="534"/>
      <c r="M3049" s="534"/>
      <c r="N3049" s="534"/>
      <c r="O3049" s="534"/>
      <c r="P3049" s="535"/>
      <c r="Q3049" s="534"/>
    </row>
    <row r="3050" spans="3:17" s="849" customFormat="1" ht="15">
      <c r="C3050" s="712"/>
      <c r="D3050" s="713"/>
      <c r="E3050" s="532"/>
      <c r="F3050" s="532"/>
      <c r="G3050" s="533"/>
      <c r="H3050" s="534"/>
      <c r="I3050" s="534"/>
      <c r="J3050" s="535"/>
      <c r="K3050" s="534"/>
      <c r="L3050" s="534"/>
      <c r="M3050" s="534"/>
      <c r="N3050" s="534"/>
      <c r="O3050" s="534"/>
      <c r="P3050" s="535"/>
      <c r="Q3050" s="534"/>
    </row>
    <row r="3051" spans="3:17" s="849" customFormat="1" ht="15">
      <c r="C3051" s="712"/>
      <c r="D3051" s="713"/>
      <c r="E3051" s="532"/>
      <c r="F3051" s="532"/>
      <c r="G3051" s="533"/>
      <c r="H3051" s="534"/>
      <c r="I3051" s="534"/>
      <c r="J3051" s="535"/>
      <c r="K3051" s="534"/>
      <c r="L3051" s="534"/>
      <c r="M3051" s="534"/>
      <c r="N3051" s="534"/>
      <c r="O3051" s="534"/>
      <c r="P3051" s="535"/>
      <c r="Q3051" s="534"/>
    </row>
    <row r="3052" spans="3:17" s="849" customFormat="1" ht="15">
      <c r="C3052" s="712"/>
      <c r="D3052" s="713"/>
      <c r="E3052" s="532"/>
      <c r="F3052" s="532"/>
      <c r="G3052" s="533"/>
      <c r="H3052" s="534"/>
      <c r="I3052" s="534"/>
      <c r="J3052" s="535"/>
      <c r="K3052" s="534"/>
      <c r="L3052" s="534"/>
      <c r="M3052" s="534"/>
      <c r="N3052" s="534"/>
      <c r="O3052" s="534"/>
      <c r="P3052" s="535"/>
      <c r="Q3052" s="534"/>
    </row>
    <row r="3053" spans="3:17" s="849" customFormat="1" ht="15">
      <c r="C3053" s="712"/>
      <c r="D3053" s="713"/>
      <c r="E3053" s="532"/>
      <c r="F3053" s="532"/>
      <c r="G3053" s="533"/>
      <c r="H3053" s="534"/>
      <c r="I3053" s="534"/>
      <c r="J3053" s="535"/>
      <c r="K3053" s="534"/>
      <c r="L3053" s="534"/>
      <c r="M3053" s="534"/>
      <c r="N3053" s="534"/>
      <c r="O3053" s="534"/>
      <c r="P3053" s="535"/>
      <c r="Q3053" s="534"/>
    </row>
    <row r="3054" spans="3:17" s="849" customFormat="1" ht="15">
      <c r="C3054" s="712"/>
      <c r="D3054" s="713"/>
      <c r="E3054" s="532"/>
      <c r="F3054" s="532"/>
      <c r="G3054" s="533"/>
      <c r="H3054" s="534"/>
      <c r="I3054" s="534"/>
      <c r="J3054" s="535"/>
      <c r="K3054" s="534"/>
      <c r="L3054" s="534"/>
      <c r="M3054" s="534"/>
      <c r="N3054" s="534"/>
      <c r="O3054" s="534"/>
      <c r="P3054" s="535"/>
      <c r="Q3054" s="534"/>
    </row>
    <row r="3055" spans="3:17" s="849" customFormat="1" ht="15">
      <c r="C3055" s="712"/>
      <c r="D3055" s="713"/>
      <c r="E3055" s="532"/>
      <c r="F3055" s="532"/>
      <c r="G3055" s="533"/>
      <c r="H3055" s="534"/>
      <c r="I3055" s="534"/>
      <c r="J3055" s="535"/>
      <c r="K3055" s="534"/>
      <c r="L3055" s="534"/>
      <c r="M3055" s="534"/>
      <c r="N3055" s="534"/>
      <c r="O3055" s="534"/>
      <c r="P3055" s="535"/>
      <c r="Q3055" s="534"/>
    </row>
    <row r="3056" spans="3:17" s="849" customFormat="1" ht="15">
      <c r="C3056" s="712"/>
      <c r="D3056" s="713"/>
      <c r="E3056" s="532"/>
      <c r="F3056" s="532"/>
      <c r="G3056" s="533"/>
      <c r="H3056" s="534"/>
      <c r="I3056" s="534"/>
      <c r="J3056" s="535"/>
      <c r="K3056" s="534"/>
      <c r="L3056" s="534"/>
      <c r="M3056" s="534"/>
      <c r="N3056" s="534"/>
      <c r="O3056" s="534"/>
      <c r="P3056" s="535"/>
      <c r="Q3056" s="534"/>
    </row>
    <row r="3057" spans="3:17" s="849" customFormat="1" ht="15">
      <c r="C3057" s="712"/>
      <c r="D3057" s="713"/>
      <c r="E3057" s="532"/>
      <c r="F3057" s="532"/>
      <c r="G3057" s="533"/>
      <c r="H3057" s="534"/>
      <c r="I3057" s="534"/>
      <c r="J3057" s="535"/>
      <c r="K3057" s="534"/>
      <c r="L3057" s="534"/>
      <c r="M3057" s="534"/>
      <c r="N3057" s="534"/>
      <c r="O3057" s="534"/>
      <c r="P3057" s="535"/>
      <c r="Q3057" s="534"/>
    </row>
    <row r="3058" spans="3:17" s="849" customFormat="1" ht="15">
      <c r="C3058" s="712"/>
      <c r="D3058" s="713"/>
      <c r="E3058" s="532"/>
      <c r="F3058" s="532"/>
      <c r="G3058" s="533"/>
      <c r="H3058" s="534"/>
      <c r="I3058" s="534"/>
      <c r="J3058" s="535"/>
      <c r="K3058" s="534"/>
      <c r="L3058" s="534"/>
      <c r="M3058" s="534"/>
      <c r="N3058" s="534"/>
      <c r="O3058" s="534"/>
      <c r="P3058" s="535"/>
      <c r="Q3058" s="534"/>
    </row>
    <row r="3059" spans="3:17" s="849" customFormat="1" ht="15">
      <c r="C3059" s="712"/>
      <c r="D3059" s="713"/>
      <c r="E3059" s="532"/>
      <c r="F3059" s="532"/>
      <c r="G3059" s="533"/>
      <c r="H3059" s="534"/>
      <c r="I3059" s="534"/>
      <c r="J3059" s="535"/>
      <c r="K3059" s="534"/>
      <c r="L3059" s="534"/>
      <c r="M3059" s="534"/>
      <c r="N3059" s="534"/>
      <c r="O3059" s="534"/>
      <c r="P3059" s="535"/>
      <c r="Q3059" s="534"/>
    </row>
    <row r="3060" spans="3:17" s="849" customFormat="1" ht="15">
      <c r="C3060" s="712"/>
      <c r="D3060" s="713"/>
      <c r="E3060" s="532"/>
      <c r="F3060" s="532"/>
      <c r="G3060" s="533"/>
      <c r="H3060" s="534"/>
      <c r="I3060" s="534"/>
      <c r="J3060" s="535"/>
      <c r="K3060" s="534"/>
      <c r="L3060" s="534"/>
      <c r="M3060" s="534"/>
      <c r="N3060" s="534"/>
      <c r="O3060" s="534"/>
      <c r="P3060" s="535"/>
      <c r="Q3060" s="534"/>
    </row>
    <row r="3061" spans="3:17" s="849" customFormat="1" ht="15">
      <c r="C3061" s="712"/>
      <c r="D3061" s="713"/>
      <c r="E3061" s="532"/>
      <c r="F3061" s="532"/>
      <c r="G3061" s="533"/>
      <c r="H3061" s="534"/>
      <c r="I3061" s="534"/>
      <c r="J3061" s="535"/>
      <c r="K3061" s="534"/>
      <c r="L3061" s="534"/>
      <c r="M3061" s="534"/>
      <c r="N3061" s="534"/>
      <c r="O3061" s="534"/>
      <c r="P3061" s="535"/>
      <c r="Q3061" s="534"/>
    </row>
    <row r="3062" spans="3:17" s="849" customFormat="1" ht="15">
      <c r="C3062" s="712"/>
      <c r="D3062" s="713"/>
      <c r="E3062" s="532"/>
      <c r="F3062" s="532"/>
      <c r="G3062" s="533"/>
      <c r="H3062" s="534"/>
      <c r="I3062" s="534"/>
      <c r="J3062" s="535"/>
      <c r="K3062" s="534"/>
      <c r="L3062" s="534"/>
      <c r="M3062" s="534"/>
      <c r="N3062" s="534"/>
      <c r="O3062" s="534"/>
      <c r="P3062" s="535"/>
      <c r="Q3062" s="534"/>
    </row>
    <row r="3063" spans="3:17" s="849" customFormat="1" ht="15">
      <c r="C3063" s="712"/>
      <c r="D3063" s="713"/>
      <c r="E3063" s="532"/>
      <c r="F3063" s="532"/>
      <c r="G3063" s="533"/>
      <c r="H3063" s="534"/>
      <c r="I3063" s="534"/>
      <c r="J3063" s="535"/>
      <c r="K3063" s="534"/>
      <c r="L3063" s="534"/>
      <c r="M3063" s="534"/>
      <c r="N3063" s="534"/>
      <c r="O3063" s="534"/>
      <c r="P3063" s="535"/>
      <c r="Q3063" s="534"/>
    </row>
    <row r="3064" spans="3:17" s="849" customFormat="1" ht="15">
      <c r="C3064" s="712"/>
      <c r="D3064" s="713"/>
      <c r="E3064" s="532"/>
      <c r="F3064" s="532"/>
      <c r="G3064" s="533"/>
      <c r="H3064" s="534"/>
      <c r="I3064" s="534"/>
      <c r="J3064" s="535"/>
      <c r="K3064" s="534"/>
      <c r="L3064" s="534"/>
      <c r="M3064" s="534"/>
      <c r="N3064" s="534"/>
      <c r="O3064" s="534"/>
      <c r="P3064" s="535"/>
      <c r="Q3064" s="534"/>
    </row>
    <row r="3065" spans="3:17" s="849" customFormat="1" ht="15">
      <c r="C3065" s="712"/>
      <c r="D3065" s="713"/>
      <c r="E3065" s="532"/>
      <c r="F3065" s="532"/>
      <c r="G3065" s="533"/>
      <c r="H3065" s="534"/>
      <c r="I3065" s="534"/>
      <c r="J3065" s="535"/>
      <c r="K3065" s="534"/>
      <c r="L3065" s="534"/>
      <c r="M3065" s="534"/>
      <c r="N3065" s="534"/>
      <c r="O3065" s="534"/>
      <c r="P3065" s="535"/>
      <c r="Q3065" s="534"/>
    </row>
    <row r="3066" spans="3:17" s="849" customFormat="1" ht="15">
      <c r="C3066" s="712"/>
      <c r="D3066" s="713"/>
      <c r="E3066" s="532"/>
      <c r="F3066" s="532"/>
      <c r="G3066" s="533"/>
      <c r="H3066" s="534"/>
      <c r="I3066" s="534"/>
      <c r="J3066" s="535"/>
      <c r="K3066" s="534"/>
      <c r="L3066" s="534"/>
      <c r="M3066" s="534"/>
      <c r="N3066" s="534"/>
      <c r="O3066" s="534"/>
      <c r="P3066" s="535"/>
      <c r="Q3066" s="534"/>
    </row>
    <row r="3067" spans="3:17" s="849" customFormat="1" ht="15">
      <c r="C3067" s="712"/>
      <c r="D3067" s="713"/>
      <c r="E3067" s="532"/>
      <c r="F3067" s="532"/>
      <c r="G3067" s="533"/>
      <c r="H3067" s="534"/>
      <c r="I3067" s="534"/>
      <c r="J3067" s="535"/>
      <c r="K3067" s="534"/>
      <c r="L3067" s="534"/>
      <c r="M3067" s="534"/>
      <c r="N3067" s="534"/>
      <c r="O3067" s="534"/>
      <c r="P3067" s="535"/>
      <c r="Q3067" s="534"/>
    </row>
    <row r="3068" spans="3:17" s="849" customFormat="1" ht="15">
      <c r="C3068" s="712"/>
      <c r="D3068" s="713"/>
      <c r="E3068" s="532"/>
      <c r="F3068" s="532"/>
      <c r="G3068" s="533"/>
      <c r="H3068" s="534"/>
      <c r="I3068" s="534"/>
      <c r="J3068" s="535"/>
      <c r="K3068" s="534"/>
      <c r="L3068" s="534"/>
      <c r="M3068" s="534"/>
      <c r="N3068" s="534"/>
      <c r="O3068" s="534"/>
      <c r="P3068" s="535"/>
      <c r="Q3068" s="534"/>
    </row>
    <row r="3069" spans="3:17" s="849" customFormat="1" ht="15">
      <c r="C3069" s="712"/>
      <c r="D3069" s="713"/>
      <c r="E3069" s="532"/>
      <c r="F3069" s="532"/>
      <c r="G3069" s="533"/>
      <c r="H3069" s="534"/>
      <c r="I3069" s="534"/>
      <c r="J3069" s="535"/>
      <c r="K3069" s="534"/>
      <c r="L3069" s="534"/>
      <c r="M3069" s="534"/>
      <c r="N3069" s="534"/>
      <c r="O3069" s="534"/>
      <c r="P3069" s="535"/>
      <c r="Q3069" s="534"/>
    </row>
    <row r="3070" spans="3:17" s="849" customFormat="1" ht="15">
      <c r="C3070" s="712"/>
      <c r="D3070" s="713"/>
      <c r="E3070" s="532"/>
      <c r="F3070" s="532"/>
      <c r="G3070" s="533"/>
      <c r="H3070" s="534"/>
      <c r="I3070" s="534"/>
      <c r="J3070" s="535"/>
      <c r="K3070" s="534"/>
      <c r="L3070" s="534"/>
      <c r="M3070" s="534"/>
      <c r="N3070" s="534"/>
      <c r="O3070" s="534"/>
      <c r="P3070" s="535"/>
      <c r="Q3070" s="534"/>
    </row>
    <row r="3071" spans="3:17" s="849" customFormat="1" ht="15">
      <c r="C3071" s="712"/>
      <c r="D3071" s="713"/>
      <c r="E3071" s="532"/>
      <c r="F3071" s="532"/>
      <c r="G3071" s="533"/>
      <c r="H3071" s="534"/>
      <c r="I3071" s="534"/>
      <c r="J3071" s="535"/>
      <c r="K3071" s="534"/>
      <c r="L3071" s="534"/>
      <c r="M3071" s="534"/>
      <c r="N3071" s="534"/>
      <c r="O3071" s="534"/>
      <c r="P3071" s="535"/>
      <c r="Q3071" s="534"/>
    </row>
    <row r="3072" spans="3:17" s="849" customFormat="1" ht="15">
      <c r="C3072" s="712"/>
      <c r="D3072" s="713"/>
      <c r="E3072" s="532"/>
      <c r="F3072" s="532"/>
      <c r="G3072" s="533"/>
      <c r="H3072" s="534"/>
      <c r="I3072" s="534"/>
      <c r="J3072" s="535"/>
      <c r="K3072" s="534"/>
      <c r="L3072" s="534"/>
      <c r="M3072" s="534"/>
      <c r="N3072" s="534"/>
      <c r="O3072" s="534"/>
      <c r="P3072" s="535"/>
      <c r="Q3072" s="534"/>
    </row>
    <row r="3073" spans="3:17" s="849" customFormat="1" ht="15">
      <c r="C3073" s="712"/>
      <c r="D3073" s="713"/>
      <c r="E3073" s="532"/>
      <c r="F3073" s="532"/>
      <c r="G3073" s="533"/>
      <c r="H3073" s="534"/>
      <c r="I3073" s="534"/>
      <c r="J3073" s="535"/>
      <c r="K3073" s="534"/>
      <c r="L3073" s="534"/>
      <c r="M3073" s="534"/>
      <c r="N3073" s="534"/>
      <c r="O3073" s="534"/>
      <c r="P3073" s="535"/>
      <c r="Q3073" s="534"/>
    </row>
    <row r="3074" spans="3:17" s="849" customFormat="1" ht="15">
      <c r="C3074" s="712"/>
      <c r="D3074" s="713"/>
      <c r="E3074" s="532"/>
      <c r="F3074" s="532"/>
      <c r="G3074" s="533"/>
      <c r="H3074" s="534"/>
      <c r="I3074" s="534"/>
      <c r="J3074" s="535"/>
      <c r="K3074" s="534"/>
      <c r="L3074" s="534"/>
      <c r="M3074" s="534"/>
      <c r="N3074" s="534"/>
      <c r="O3074" s="534"/>
      <c r="P3074" s="535"/>
      <c r="Q3074" s="534"/>
    </row>
    <row r="3075" spans="3:17" s="849" customFormat="1" ht="15">
      <c r="C3075" s="712"/>
      <c r="D3075" s="713"/>
      <c r="E3075" s="532"/>
      <c r="F3075" s="532"/>
      <c r="G3075" s="533"/>
      <c r="H3075" s="534"/>
      <c r="I3075" s="534"/>
      <c r="J3075" s="535"/>
      <c r="K3075" s="534"/>
      <c r="L3075" s="534"/>
      <c r="M3075" s="534"/>
      <c r="N3075" s="534"/>
      <c r="O3075" s="534"/>
      <c r="P3075" s="535"/>
      <c r="Q3075" s="534"/>
    </row>
    <row r="3076" spans="3:17" s="849" customFormat="1" ht="15">
      <c r="C3076" s="712"/>
      <c r="D3076" s="713"/>
      <c r="E3076" s="532"/>
      <c r="F3076" s="532"/>
      <c r="G3076" s="533"/>
      <c r="H3076" s="534"/>
      <c r="I3076" s="534"/>
      <c r="J3076" s="535"/>
      <c r="K3076" s="534"/>
      <c r="L3076" s="534"/>
      <c r="M3076" s="534"/>
      <c r="N3076" s="534"/>
      <c r="O3076" s="534"/>
      <c r="P3076" s="535"/>
      <c r="Q3076" s="534"/>
    </row>
    <row r="3077" spans="3:17" s="849" customFormat="1" ht="15">
      <c r="C3077" s="712"/>
      <c r="D3077" s="713"/>
      <c r="E3077" s="532"/>
      <c r="F3077" s="532"/>
      <c r="G3077" s="533"/>
      <c r="H3077" s="534"/>
      <c r="I3077" s="534"/>
      <c r="J3077" s="535"/>
      <c r="K3077" s="534"/>
      <c r="L3077" s="534"/>
      <c r="M3077" s="534"/>
      <c r="N3077" s="534"/>
      <c r="O3077" s="534"/>
      <c r="P3077" s="535"/>
      <c r="Q3077" s="534"/>
    </row>
    <row r="3078" spans="3:17" s="849" customFormat="1" ht="15">
      <c r="C3078" s="712"/>
      <c r="D3078" s="713"/>
      <c r="E3078" s="532"/>
      <c r="F3078" s="532"/>
      <c r="G3078" s="533"/>
      <c r="H3078" s="534"/>
      <c r="I3078" s="534"/>
      <c r="J3078" s="535"/>
      <c r="K3078" s="534"/>
      <c r="L3078" s="534"/>
      <c r="M3078" s="534"/>
      <c r="N3078" s="534"/>
      <c r="O3078" s="534"/>
      <c r="P3078" s="535"/>
      <c r="Q3078" s="534"/>
    </row>
    <row r="3079" spans="3:17" s="849" customFormat="1" ht="15">
      <c r="C3079" s="712"/>
      <c r="D3079" s="713"/>
      <c r="E3079" s="532"/>
      <c r="F3079" s="532"/>
      <c r="G3079" s="533"/>
      <c r="H3079" s="534"/>
      <c r="I3079" s="534"/>
      <c r="J3079" s="535"/>
      <c r="K3079" s="534"/>
      <c r="L3079" s="534"/>
      <c r="M3079" s="534"/>
      <c r="N3079" s="534"/>
      <c r="O3079" s="534"/>
      <c r="P3079" s="535"/>
      <c r="Q3079" s="534"/>
    </row>
    <row r="3080" spans="3:17" s="849" customFormat="1" ht="15">
      <c r="C3080" s="712"/>
      <c r="D3080" s="713"/>
      <c r="E3080" s="532"/>
      <c r="F3080" s="532"/>
      <c r="G3080" s="533"/>
      <c r="H3080" s="534"/>
      <c r="I3080" s="534"/>
      <c r="J3080" s="535"/>
      <c r="K3080" s="534"/>
      <c r="L3080" s="534"/>
      <c r="M3080" s="534"/>
      <c r="N3080" s="534"/>
      <c r="O3080" s="534"/>
      <c r="P3080" s="535"/>
      <c r="Q3080" s="534"/>
    </row>
    <row r="3081" spans="3:17" s="849" customFormat="1" ht="15">
      <c r="C3081" s="712"/>
      <c r="D3081" s="713"/>
      <c r="E3081" s="532"/>
      <c r="F3081" s="532"/>
      <c r="G3081" s="533"/>
      <c r="H3081" s="534"/>
      <c r="I3081" s="534"/>
      <c r="J3081" s="535"/>
      <c r="K3081" s="534"/>
      <c r="L3081" s="534"/>
      <c r="M3081" s="534"/>
      <c r="N3081" s="534"/>
      <c r="O3081" s="534"/>
      <c r="P3081" s="535"/>
      <c r="Q3081" s="534"/>
    </row>
    <row r="3082" spans="3:17" s="849" customFormat="1" ht="15">
      <c r="C3082" s="712"/>
      <c r="D3082" s="713"/>
      <c r="E3082" s="532"/>
      <c r="F3082" s="532"/>
      <c r="G3082" s="533"/>
      <c r="H3082" s="534"/>
      <c r="I3082" s="534"/>
      <c r="J3082" s="535"/>
      <c r="K3082" s="534"/>
      <c r="L3082" s="534"/>
      <c r="M3082" s="534"/>
      <c r="N3082" s="534"/>
      <c r="O3082" s="534"/>
      <c r="P3082" s="535"/>
      <c r="Q3082" s="534"/>
    </row>
    <row r="3083" spans="3:17" s="849" customFormat="1" ht="15">
      <c r="C3083" s="712"/>
      <c r="D3083" s="713"/>
      <c r="E3083" s="532"/>
      <c r="F3083" s="532"/>
      <c r="G3083" s="533"/>
      <c r="H3083" s="534"/>
      <c r="I3083" s="534"/>
      <c r="J3083" s="535"/>
      <c r="K3083" s="534"/>
      <c r="L3083" s="534"/>
      <c r="M3083" s="534"/>
      <c r="N3083" s="534"/>
      <c r="O3083" s="534"/>
      <c r="P3083" s="535"/>
      <c r="Q3083" s="534"/>
    </row>
    <row r="3084" spans="3:17" s="849" customFormat="1" ht="15">
      <c r="C3084" s="712"/>
      <c r="D3084" s="713"/>
      <c r="E3084" s="532"/>
      <c r="F3084" s="532"/>
      <c r="G3084" s="533"/>
      <c r="H3084" s="534"/>
      <c r="I3084" s="534"/>
      <c r="J3084" s="535"/>
      <c r="K3084" s="534"/>
      <c r="L3084" s="534"/>
      <c r="M3084" s="534"/>
      <c r="N3084" s="534"/>
      <c r="O3084" s="534"/>
      <c r="P3084" s="535"/>
      <c r="Q3084" s="534"/>
    </row>
    <row r="3085" spans="3:17" s="849" customFormat="1" ht="15">
      <c r="C3085" s="712"/>
      <c r="D3085" s="713"/>
      <c r="E3085" s="532"/>
      <c r="F3085" s="532"/>
      <c r="G3085" s="533"/>
      <c r="H3085" s="534"/>
      <c r="I3085" s="534"/>
      <c r="J3085" s="535"/>
      <c r="K3085" s="534"/>
      <c r="L3085" s="534"/>
      <c r="M3085" s="534"/>
      <c r="N3085" s="534"/>
      <c r="O3085" s="534"/>
      <c r="P3085" s="535"/>
      <c r="Q3085" s="534"/>
    </row>
    <row r="3086" spans="3:17" s="849" customFormat="1" ht="15">
      <c r="C3086" s="712"/>
      <c r="D3086" s="713"/>
      <c r="E3086" s="532"/>
      <c r="F3086" s="532"/>
      <c r="G3086" s="533"/>
      <c r="H3086" s="534"/>
      <c r="I3086" s="534"/>
      <c r="J3086" s="535"/>
      <c r="K3086" s="534"/>
      <c r="L3086" s="534"/>
      <c r="M3086" s="534"/>
      <c r="N3086" s="534"/>
      <c r="O3086" s="534"/>
      <c r="P3086" s="535"/>
      <c r="Q3086" s="534"/>
    </row>
    <row r="3087" spans="3:17" s="849" customFormat="1" ht="15">
      <c r="C3087" s="712"/>
      <c r="D3087" s="713"/>
      <c r="E3087" s="532"/>
      <c r="F3087" s="532"/>
      <c r="G3087" s="533"/>
      <c r="H3087" s="534"/>
      <c r="I3087" s="534"/>
      <c r="J3087" s="535"/>
      <c r="K3087" s="534"/>
      <c r="L3087" s="534"/>
      <c r="M3087" s="534"/>
      <c r="N3087" s="534"/>
      <c r="O3087" s="534"/>
      <c r="P3087" s="535"/>
      <c r="Q3087" s="534"/>
    </row>
    <row r="3088" spans="3:17" s="849" customFormat="1" ht="15">
      <c r="C3088" s="712"/>
      <c r="D3088" s="713"/>
      <c r="E3088" s="532"/>
      <c r="F3088" s="532"/>
      <c r="G3088" s="533"/>
      <c r="H3088" s="534"/>
      <c r="I3088" s="534"/>
      <c r="J3088" s="535"/>
      <c r="K3088" s="534"/>
      <c r="L3088" s="534"/>
      <c r="M3088" s="534"/>
      <c r="N3088" s="534"/>
      <c r="O3088" s="534"/>
      <c r="P3088" s="535"/>
      <c r="Q3088" s="534"/>
    </row>
    <row r="3089" spans="3:17" s="849" customFormat="1" ht="15">
      <c r="C3089" s="712"/>
      <c r="D3089" s="713"/>
      <c r="E3089" s="532"/>
      <c r="F3089" s="532"/>
      <c r="G3089" s="533"/>
      <c r="H3089" s="534"/>
      <c r="I3089" s="534"/>
      <c r="J3089" s="535"/>
      <c r="K3089" s="534"/>
      <c r="L3089" s="534"/>
      <c r="M3089" s="534"/>
      <c r="N3089" s="534"/>
      <c r="O3089" s="534"/>
      <c r="P3089" s="535"/>
      <c r="Q3089" s="534"/>
    </row>
    <row r="3090" spans="3:17" s="849" customFormat="1" ht="15">
      <c r="C3090" s="712"/>
      <c r="D3090" s="713"/>
      <c r="E3090" s="532"/>
      <c r="F3090" s="532"/>
      <c r="G3090" s="533"/>
      <c r="H3090" s="534"/>
      <c r="I3090" s="534"/>
      <c r="J3090" s="535"/>
      <c r="K3090" s="534"/>
      <c r="L3090" s="534"/>
      <c r="M3090" s="534"/>
      <c r="N3090" s="534"/>
      <c r="O3090" s="534"/>
      <c r="P3090" s="535"/>
      <c r="Q3090" s="534"/>
    </row>
    <row r="3091" spans="3:17" s="849" customFormat="1" ht="15">
      <c r="C3091" s="712"/>
      <c r="D3091" s="713"/>
      <c r="E3091" s="532"/>
      <c r="F3091" s="532"/>
      <c r="G3091" s="533"/>
      <c r="H3091" s="534"/>
      <c r="I3091" s="534"/>
      <c r="J3091" s="535"/>
      <c r="K3091" s="534"/>
      <c r="L3091" s="534"/>
      <c r="M3091" s="534"/>
      <c r="N3091" s="534"/>
      <c r="O3091" s="534"/>
      <c r="P3091" s="535"/>
      <c r="Q3091" s="534"/>
    </row>
    <row r="3092" spans="3:17" s="849" customFormat="1" ht="15">
      <c r="C3092" s="712"/>
      <c r="D3092" s="713"/>
      <c r="E3092" s="532"/>
      <c r="F3092" s="532"/>
      <c r="G3092" s="533"/>
      <c r="H3092" s="534"/>
      <c r="I3092" s="534"/>
      <c r="J3092" s="535"/>
      <c r="K3092" s="534"/>
      <c r="L3092" s="534"/>
      <c r="M3092" s="534"/>
      <c r="N3092" s="534"/>
      <c r="O3092" s="534"/>
      <c r="P3092" s="535"/>
      <c r="Q3092" s="534"/>
    </row>
    <row r="3093" spans="3:17" s="849" customFormat="1" ht="15">
      <c r="C3093" s="712"/>
      <c r="D3093" s="713"/>
      <c r="E3093" s="532"/>
      <c r="F3093" s="532"/>
      <c r="G3093" s="533"/>
      <c r="H3093" s="534"/>
      <c r="I3093" s="534"/>
      <c r="J3093" s="535"/>
      <c r="K3093" s="534"/>
      <c r="L3093" s="534"/>
      <c r="M3093" s="534"/>
      <c r="N3093" s="534"/>
      <c r="O3093" s="534"/>
      <c r="P3093" s="535"/>
      <c r="Q3093" s="534"/>
    </row>
    <row r="3094" spans="3:17" s="849" customFormat="1" ht="15">
      <c r="C3094" s="712"/>
      <c r="D3094" s="713"/>
      <c r="E3094" s="532"/>
      <c r="F3094" s="532"/>
      <c r="G3094" s="533"/>
      <c r="H3094" s="534"/>
      <c r="I3094" s="534"/>
      <c r="J3094" s="535"/>
      <c r="K3094" s="534"/>
      <c r="L3094" s="534"/>
      <c r="M3094" s="534"/>
      <c r="N3094" s="534"/>
      <c r="O3094" s="534"/>
      <c r="P3094" s="535"/>
      <c r="Q3094" s="534"/>
    </row>
    <row r="3095" spans="3:17" s="849" customFormat="1" ht="15">
      <c r="C3095" s="712"/>
      <c r="D3095" s="713"/>
      <c r="E3095" s="532"/>
      <c r="F3095" s="532"/>
      <c r="G3095" s="533"/>
      <c r="H3095" s="534"/>
      <c r="I3095" s="534"/>
      <c r="J3095" s="535"/>
      <c r="K3095" s="534"/>
      <c r="L3095" s="534"/>
      <c r="M3095" s="534"/>
      <c r="N3095" s="534"/>
      <c r="O3095" s="534"/>
      <c r="P3095" s="535"/>
      <c r="Q3095" s="534"/>
    </row>
    <row r="3096" spans="3:17" s="849" customFormat="1" ht="15">
      <c r="C3096" s="712"/>
      <c r="D3096" s="713"/>
      <c r="E3096" s="532"/>
      <c r="F3096" s="532"/>
      <c r="G3096" s="533"/>
      <c r="H3096" s="534"/>
      <c r="I3096" s="534"/>
      <c r="J3096" s="535"/>
      <c r="K3096" s="534"/>
      <c r="L3096" s="534"/>
      <c r="M3096" s="534"/>
      <c r="N3096" s="534"/>
      <c r="O3096" s="534"/>
      <c r="P3096" s="535"/>
      <c r="Q3096" s="534"/>
    </row>
    <row r="3097" spans="3:17" s="849" customFormat="1" ht="15">
      <c r="C3097" s="712"/>
      <c r="D3097" s="713"/>
      <c r="E3097" s="532"/>
      <c r="F3097" s="532"/>
      <c r="G3097" s="533"/>
      <c r="H3097" s="534"/>
      <c r="I3097" s="534"/>
      <c r="J3097" s="535"/>
      <c r="K3097" s="534"/>
      <c r="L3097" s="534"/>
      <c r="M3097" s="534"/>
      <c r="N3097" s="534"/>
      <c r="O3097" s="534"/>
      <c r="P3097" s="535"/>
      <c r="Q3097" s="534"/>
    </row>
    <row r="3098" spans="3:17" s="849" customFormat="1" ht="15">
      <c r="C3098" s="712"/>
      <c r="D3098" s="713"/>
      <c r="E3098" s="532"/>
      <c r="F3098" s="532"/>
      <c r="G3098" s="533"/>
      <c r="H3098" s="534"/>
      <c r="I3098" s="534"/>
      <c r="J3098" s="535"/>
      <c r="K3098" s="534"/>
      <c r="L3098" s="534"/>
      <c r="M3098" s="534"/>
      <c r="N3098" s="534"/>
      <c r="O3098" s="534"/>
      <c r="P3098" s="535"/>
      <c r="Q3098" s="534"/>
    </row>
    <row r="3099" spans="3:17" s="849" customFormat="1" ht="15">
      <c r="C3099" s="712"/>
      <c r="D3099" s="713"/>
      <c r="E3099" s="532"/>
      <c r="F3099" s="532"/>
      <c r="G3099" s="533"/>
      <c r="H3099" s="534"/>
      <c r="I3099" s="534"/>
      <c r="J3099" s="535"/>
      <c r="K3099" s="534"/>
      <c r="L3099" s="534"/>
      <c r="M3099" s="534"/>
      <c r="N3099" s="534"/>
      <c r="O3099" s="534"/>
      <c r="P3099" s="535"/>
      <c r="Q3099" s="534"/>
    </row>
    <row r="3100" spans="3:17" s="849" customFormat="1" ht="15">
      <c r="C3100" s="712"/>
      <c r="D3100" s="713"/>
      <c r="E3100" s="532"/>
      <c r="F3100" s="532"/>
      <c r="G3100" s="533"/>
      <c r="H3100" s="534"/>
      <c r="I3100" s="534"/>
      <c r="J3100" s="535"/>
      <c r="K3100" s="534"/>
      <c r="L3100" s="534"/>
      <c r="M3100" s="534"/>
      <c r="N3100" s="534"/>
      <c r="O3100" s="534"/>
      <c r="P3100" s="535"/>
      <c r="Q3100" s="534"/>
    </row>
    <row r="3101" spans="3:17" s="849" customFormat="1" ht="15">
      <c r="C3101" s="712"/>
      <c r="D3101" s="713"/>
      <c r="E3101" s="532"/>
      <c r="F3101" s="532"/>
      <c r="G3101" s="533"/>
      <c r="H3101" s="534"/>
      <c r="I3101" s="534"/>
      <c r="J3101" s="535"/>
      <c r="K3101" s="534"/>
      <c r="L3101" s="534"/>
      <c r="M3101" s="534"/>
      <c r="N3101" s="534"/>
      <c r="O3101" s="534"/>
      <c r="P3101" s="535"/>
      <c r="Q3101" s="534"/>
    </row>
    <row r="3102" spans="3:17" s="849" customFormat="1" ht="15">
      <c r="C3102" s="712"/>
      <c r="D3102" s="713"/>
      <c r="E3102" s="532"/>
      <c r="F3102" s="532"/>
      <c r="G3102" s="533"/>
      <c r="H3102" s="534"/>
      <c r="I3102" s="534"/>
      <c r="J3102" s="535"/>
      <c r="K3102" s="534"/>
      <c r="L3102" s="534"/>
      <c r="M3102" s="534"/>
      <c r="N3102" s="534"/>
      <c r="O3102" s="534"/>
      <c r="P3102" s="535"/>
      <c r="Q3102" s="534"/>
    </row>
    <row r="3103" spans="3:17" s="849" customFormat="1" ht="15">
      <c r="C3103" s="712"/>
      <c r="D3103" s="713"/>
      <c r="E3103" s="532"/>
      <c r="F3103" s="532"/>
      <c r="G3103" s="533"/>
      <c r="H3103" s="534"/>
      <c r="I3103" s="534"/>
      <c r="J3103" s="535"/>
      <c r="K3103" s="534"/>
      <c r="L3103" s="534"/>
      <c r="M3103" s="534"/>
      <c r="N3103" s="534"/>
      <c r="O3103" s="534"/>
      <c r="P3103" s="535"/>
      <c r="Q3103" s="534"/>
    </row>
    <row r="3104" spans="3:17" s="849" customFormat="1" ht="15">
      <c r="C3104" s="712"/>
      <c r="D3104" s="713"/>
      <c r="E3104" s="532"/>
      <c r="F3104" s="532"/>
      <c r="G3104" s="533"/>
      <c r="H3104" s="534"/>
      <c r="I3104" s="534"/>
      <c r="J3104" s="535"/>
      <c r="K3104" s="534"/>
      <c r="L3104" s="534"/>
      <c r="M3104" s="534"/>
      <c r="N3104" s="534"/>
      <c r="O3104" s="534"/>
      <c r="P3104" s="535"/>
      <c r="Q3104" s="534"/>
    </row>
    <row r="3105" spans="3:17" s="849" customFormat="1" ht="15">
      <c r="C3105" s="712"/>
      <c r="D3105" s="713"/>
      <c r="E3105" s="532"/>
      <c r="F3105" s="532"/>
      <c r="G3105" s="533"/>
      <c r="H3105" s="534"/>
      <c r="I3105" s="534"/>
      <c r="J3105" s="535"/>
      <c r="K3105" s="534"/>
      <c r="L3105" s="534"/>
      <c r="M3105" s="534"/>
      <c r="N3105" s="534"/>
      <c r="O3105" s="534"/>
      <c r="P3105" s="535"/>
      <c r="Q3105" s="534"/>
    </row>
    <row r="3106" spans="3:17" s="849" customFormat="1" ht="15">
      <c r="C3106" s="712"/>
      <c r="D3106" s="713"/>
      <c r="E3106" s="532"/>
      <c r="F3106" s="532"/>
      <c r="G3106" s="533"/>
      <c r="H3106" s="534"/>
      <c r="I3106" s="534"/>
      <c r="J3106" s="535"/>
      <c r="K3106" s="534"/>
      <c r="L3106" s="534"/>
      <c r="M3106" s="534"/>
      <c r="N3106" s="534"/>
      <c r="O3106" s="534"/>
      <c r="P3106" s="535"/>
      <c r="Q3106" s="534"/>
    </row>
    <row r="3107" spans="3:17" s="849" customFormat="1" ht="15">
      <c r="C3107" s="712"/>
      <c r="D3107" s="713"/>
      <c r="E3107" s="532"/>
      <c r="F3107" s="532"/>
      <c r="G3107" s="533"/>
      <c r="H3107" s="534"/>
      <c r="I3107" s="534"/>
      <c r="J3107" s="535"/>
      <c r="K3107" s="534"/>
      <c r="L3107" s="534"/>
      <c r="M3107" s="534"/>
      <c r="N3107" s="534"/>
      <c r="O3107" s="534"/>
      <c r="P3107" s="535"/>
      <c r="Q3107" s="534"/>
    </row>
    <row r="3108" spans="3:17" s="849" customFormat="1" ht="15">
      <c r="C3108" s="712"/>
      <c r="D3108" s="713"/>
      <c r="E3108" s="532"/>
      <c r="F3108" s="532"/>
      <c r="G3108" s="533"/>
      <c r="H3108" s="534"/>
      <c r="I3108" s="534"/>
      <c r="J3108" s="535"/>
      <c r="K3108" s="534"/>
      <c r="L3108" s="534"/>
      <c r="M3108" s="534"/>
      <c r="N3108" s="534"/>
      <c r="O3108" s="534"/>
      <c r="P3108" s="535"/>
      <c r="Q3108" s="534"/>
    </row>
    <row r="3109" spans="3:17" s="849" customFormat="1" ht="15">
      <c r="C3109" s="712"/>
      <c r="D3109" s="713"/>
      <c r="E3109" s="532"/>
      <c r="F3109" s="532"/>
      <c r="G3109" s="533"/>
      <c r="H3109" s="534"/>
      <c r="I3109" s="534"/>
      <c r="J3109" s="535"/>
      <c r="K3109" s="534"/>
      <c r="L3109" s="534"/>
      <c r="M3109" s="534"/>
      <c r="N3109" s="534"/>
      <c r="O3109" s="534"/>
      <c r="P3109" s="535"/>
      <c r="Q3109" s="534"/>
    </row>
    <row r="3110" spans="3:17" s="849" customFormat="1" ht="15">
      <c r="C3110" s="712"/>
      <c r="D3110" s="713"/>
      <c r="E3110" s="532"/>
      <c r="F3110" s="532"/>
      <c r="G3110" s="533"/>
      <c r="H3110" s="534"/>
      <c r="I3110" s="534"/>
      <c r="J3110" s="535"/>
      <c r="K3110" s="534"/>
      <c r="L3110" s="534"/>
      <c r="M3110" s="534"/>
      <c r="N3110" s="534"/>
      <c r="O3110" s="534"/>
      <c r="P3110" s="535"/>
      <c r="Q3110" s="534"/>
    </row>
    <row r="3111" spans="3:17" s="849" customFormat="1" ht="15">
      <c r="C3111" s="712"/>
      <c r="D3111" s="713"/>
      <c r="E3111" s="532"/>
      <c r="F3111" s="532"/>
      <c r="G3111" s="533"/>
      <c r="H3111" s="534"/>
      <c r="I3111" s="534"/>
      <c r="J3111" s="535"/>
      <c r="K3111" s="534"/>
      <c r="L3111" s="534"/>
      <c r="M3111" s="534"/>
      <c r="N3111" s="534"/>
      <c r="O3111" s="534"/>
      <c r="P3111" s="535"/>
      <c r="Q3111" s="534"/>
    </row>
    <row r="3112" spans="3:17" s="849" customFormat="1" ht="15">
      <c r="C3112" s="712"/>
      <c r="D3112" s="713"/>
      <c r="E3112" s="532"/>
      <c r="F3112" s="532"/>
      <c r="G3112" s="533"/>
      <c r="H3112" s="534"/>
      <c r="I3112" s="534"/>
      <c r="J3112" s="535"/>
      <c r="K3112" s="534"/>
      <c r="L3112" s="534"/>
      <c r="M3112" s="534"/>
      <c r="N3112" s="534"/>
      <c r="O3112" s="534"/>
      <c r="P3112" s="535"/>
      <c r="Q3112" s="534"/>
    </row>
    <row r="3113" spans="3:17" s="849" customFormat="1" ht="15">
      <c r="C3113" s="712"/>
      <c r="D3113" s="713"/>
      <c r="E3113" s="532"/>
      <c r="F3113" s="532"/>
      <c r="G3113" s="533"/>
      <c r="H3113" s="534"/>
      <c r="I3113" s="534"/>
      <c r="J3113" s="535"/>
      <c r="K3113" s="534"/>
      <c r="L3113" s="534"/>
      <c r="M3113" s="534"/>
      <c r="N3113" s="534"/>
      <c r="O3113" s="534"/>
      <c r="P3113" s="535"/>
      <c r="Q3113" s="534"/>
    </row>
    <row r="3114" spans="3:17" s="849" customFormat="1" ht="15">
      <c r="C3114" s="712"/>
      <c r="D3114" s="713"/>
      <c r="E3114" s="532"/>
      <c r="F3114" s="532"/>
      <c r="G3114" s="533"/>
      <c r="H3114" s="534"/>
      <c r="I3114" s="534"/>
      <c r="J3114" s="535"/>
      <c r="K3114" s="534"/>
      <c r="L3114" s="534"/>
      <c r="M3114" s="534"/>
      <c r="N3114" s="534"/>
      <c r="O3114" s="534"/>
      <c r="P3114" s="535"/>
      <c r="Q3114" s="534"/>
    </row>
    <row r="3115" spans="3:17" s="849" customFormat="1" ht="15">
      <c r="C3115" s="712"/>
      <c r="D3115" s="713"/>
      <c r="E3115" s="532"/>
      <c r="F3115" s="532"/>
      <c r="G3115" s="533"/>
      <c r="H3115" s="534"/>
      <c r="I3115" s="534"/>
      <c r="J3115" s="535"/>
      <c r="K3115" s="534"/>
      <c r="L3115" s="534"/>
      <c r="M3115" s="534"/>
      <c r="N3115" s="534"/>
      <c r="O3115" s="534"/>
      <c r="P3115" s="535"/>
      <c r="Q3115" s="534"/>
    </row>
    <row r="3116" spans="3:17" s="849" customFormat="1" ht="15">
      <c r="C3116" s="712"/>
      <c r="D3116" s="713"/>
      <c r="E3116" s="532"/>
      <c r="F3116" s="532"/>
      <c r="G3116" s="533"/>
      <c r="H3116" s="534"/>
      <c r="I3116" s="534"/>
      <c r="J3116" s="535"/>
      <c r="K3116" s="534"/>
      <c r="L3116" s="534"/>
      <c r="M3116" s="534"/>
      <c r="N3116" s="534"/>
      <c r="O3116" s="534"/>
      <c r="P3116" s="535"/>
      <c r="Q3116" s="534"/>
    </row>
    <row r="3117" spans="3:17" s="849" customFormat="1" ht="15">
      <c r="C3117" s="712"/>
      <c r="D3117" s="713"/>
      <c r="E3117" s="532"/>
      <c r="F3117" s="532"/>
      <c r="G3117" s="533"/>
      <c r="H3117" s="534"/>
      <c r="I3117" s="534"/>
      <c r="J3117" s="535"/>
      <c r="K3117" s="534"/>
      <c r="L3117" s="534"/>
      <c r="M3117" s="534"/>
      <c r="N3117" s="534"/>
      <c r="O3117" s="534"/>
      <c r="P3117" s="535"/>
      <c r="Q3117" s="534"/>
    </row>
    <row r="3118" spans="3:17" s="849" customFormat="1" ht="15">
      <c r="C3118" s="712"/>
      <c r="D3118" s="713"/>
      <c r="E3118" s="532"/>
      <c r="F3118" s="532"/>
      <c r="G3118" s="533"/>
      <c r="H3118" s="534"/>
      <c r="I3118" s="534"/>
      <c r="J3118" s="535"/>
      <c r="K3118" s="534"/>
      <c r="L3118" s="534"/>
      <c r="M3118" s="534"/>
      <c r="N3118" s="534"/>
      <c r="O3118" s="534"/>
      <c r="P3118" s="535"/>
      <c r="Q3118" s="534"/>
    </row>
    <row r="3119" spans="3:17" s="849" customFormat="1" ht="15">
      <c r="C3119" s="712"/>
      <c r="D3119" s="713"/>
      <c r="E3119" s="532"/>
      <c r="F3119" s="532"/>
      <c r="G3119" s="533"/>
      <c r="H3119" s="534"/>
      <c r="I3119" s="534"/>
      <c r="J3119" s="535"/>
      <c r="K3119" s="534"/>
      <c r="L3119" s="534"/>
      <c r="M3119" s="534"/>
      <c r="N3119" s="534"/>
      <c r="O3119" s="534"/>
      <c r="P3119" s="535"/>
      <c r="Q3119" s="534"/>
    </row>
    <row r="3120" spans="3:17" s="849" customFormat="1" ht="15">
      <c r="C3120" s="712"/>
      <c r="D3120" s="713"/>
      <c r="E3120" s="532"/>
      <c r="F3120" s="532"/>
      <c r="G3120" s="533"/>
      <c r="H3120" s="534"/>
      <c r="I3120" s="534"/>
      <c r="J3120" s="535"/>
      <c r="K3120" s="534"/>
      <c r="L3120" s="534"/>
      <c r="M3120" s="534"/>
      <c r="N3120" s="534"/>
      <c r="O3120" s="534"/>
      <c r="P3120" s="535"/>
      <c r="Q3120" s="534"/>
    </row>
    <row r="3121" spans="3:17" s="849" customFormat="1" ht="15">
      <c r="C3121" s="712"/>
      <c r="D3121" s="713"/>
      <c r="E3121" s="532"/>
      <c r="F3121" s="532"/>
      <c r="G3121" s="533"/>
      <c r="H3121" s="534"/>
      <c r="I3121" s="534"/>
      <c r="J3121" s="535"/>
      <c r="K3121" s="534"/>
      <c r="L3121" s="534"/>
      <c r="M3121" s="534"/>
      <c r="N3121" s="534"/>
      <c r="O3121" s="534"/>
      <c r="P3121" s="535"/>
      <c r="Q3121" s="534"/>
    </row>
    <row r="3122" spans="3:17" s="849" customFormat="1" ht="15">
      <c r="C3122" s="712"/>
      <c r="D3122" s="713"/>
      <c r="E3122" s="532"/>
      <c r="F3122" s="532"/>
      <c r="G3122" s="533"/>
      <c r="H3122" s="534"/>
      <c r="I3122" s="534"/>
      <c r="J3122" s="535"/>
      <c r="K3122" s="534"/>
      <c r="L3122" s="534"/>
      <c r="M3122" s="534"/>
      <c r="N3122" s="534"/>
      <c r="O3122" s="534"/>
      <c r="P3122" s="535"/>
      <c r="Q3122" s="534"/>
    </row>
    <row r="3123" spans="3:17" s="849" customFormat="1" ht="15">
      <c r="C3123" s="712"/>
      <c r="D3123" s="713"/>
      <c r="E3123" s="532"/>
      <c r="F3123" s="532"/>
      <c r="G3123" s="533"/>
      <c r="H3123" s="534"/>
      <c r="I3123" s="534"/>
      <c r="J3123" s="535"/>
      <c r="K3123" s="534"/>
      <c r="L3123" s="534"/>
      <c r="M3123" s="534"/>
      <c r="N3123" s="534"/>
      <c r="O3123" s="534"/>
      <c r="P3123" s="535"/>
      <c r="Q3123" s="534"/>
    </row>
    <row r="3124" spans="3:17" s="849" customFormat="1" ht="15">
      <c r="C3124" s="712"/>
      <c r="D3124" s="713"/>
      <c r="E3124" s="532"/>
      <c r="F3124" s="532"/>
      <c r="G3124" s="533"/>
      <c r="H3124" s="534"/>
      <c r="I3124" s="534"/>
      <c r="J3124" s="535"/>
      <c r="K3124" s="534"/>
      <c r="L3124" s="534"/>
      <c r="M3124" s="534"/>
      <c r="N3124" s="534"/>
      <c r="O3124" s="534"/>
      <c r="P3124" s="535"/>
      <c r="Q3124" s="534"/>
    </row>
    <row r="3125" spans="3:17" s="849" customFormat="1" ht="15">
      <c r="C3125" s="712"/>
      <c r="D3125" s="713"/>
      <c r="E3125" s="532"/>
      <c r="F3125" s="532"/>
      <c r="G3125" s="533"/>
      <c r="H3125" s="534"/>
      <c r="I3125" s="534"/>
      <c r="J3125" s="535"/>
      <c r="K3125" s="534"/>
      <c r="L3125" s="534"/>
      <c r="M3125" s="534"/>
      <c r="N3125" s="534"/>
      <c r="O3125" s="534"/>
      <c r="P3125" s="535"/>
      <c r="Q3125" s="534"/>
    </row>
    <row r="3126" spans="3:17" s="849" customFormat="1" ht="15">
      <c r="C3126" s="712"/>
      <c r="D3126" s="713"/>
      <c r="E3126" s="532"/>
      <c r="F3126" s="532"/>
      <c r="G3126" s="533"/>
      <c r="H3126" s="534"/>
      <c r="I3126" s="534"/>
      <c r="J3126" s="535"/>
      <c r="K3126" s="534"/>
      <c r="L3126" s="534"/>
      <c r="M3126" s="534"/>
      <c r="N3126" s="534"/>
      <c r="O3126" s="534"/>
      <c r="P3126" s="535"/>
      <c r="Q3126" s="534"/>
    </row>
    <row r="3127" spans="3:17" s="849" customFormat="1" ht="15">
      <c r="C3127" s="712"/>
      <c r="D3127" s="713"/>
      <c r="E3127" s="532"/>
      <c r="F3127" s="532"/>
      <c r="G3127" s="533"/>
      <c r="H3127" s="534"/>
      <c r="I3127" s="534"/>
      <c r="J3127" s="535"/>
      <c r="K3127" s="534"/>
      <c r="L3127" s="534"/>
      <c r="M3127" s="534"/>
      <c r="N3127" s="534"/>
      <c r="O3127" s="534"/>
      <c r="P3127" s="535"/>
      <c r="Q3127" s="534"/>
    </row>
    <row r="3128" spans="3:17" s="849" customFormat="1" ht="15">
      <c r="C3128" s="712"/>
      <c r="D3128" s="713"/>
      <c r="E3128" s="532"/>
      <c r="F3128" s="532"/>
      <c r="G3128" s="533"/>
      <c r="H3128" s="534"/>
      <c r="I3128" s="534"/>
      <c r="J3128" s="535"/>
      <c r="K3128" s="534"/>
      <c r="L3128" s="534"/>
      <c r="M3128" s="534"/>
      <c r="N3128" s="534"/>
      <c r="O3128" s="534"/>
      <c r="P3128" s="535"/>
      <c r="Q3128" s="534"/>
    </row>
    <row r="3129" spans="3:17" s="849" customFormat="1" ht="15">
      <c r="C3129" s="712"/>
      <c r="D3129" s="713"/>
      <c r="E3129" s="532"/>
      <c r="F3129" s="532"/>
      <c r="G3129" s="533"/>
      <c r="H3129" s="534"/>
      <c r="I3129" s="534"/>
      <c r="J3129" s="535"/>
      <c r="K3129" s="534"/>
      <c r="L3129" s="534"/>
      <c r="M3129" s="534"/>
      <c r="N3129" s="534"/>
      <c r="O3129" s="534"/>
      <c r="P3129" s="535"/>
      <c r="Q3129" s="534"/>
    </row>
    <row r="3130" spans="3:17" s="849" customFormat="1" ht="15">
      <c r="C3130" s="712"/>
      <c r="D3130" s="713"/>
      <c r="E3130" s="532"/>
      <c r="F3130" s="532"/>
      <c r="G3130" s="533"/>
      <c r="H3130" s="534"/>
      <c r="I3130" s="534"/>
      <c r="J3130" s="535"/>
      <c r="K3130" s="534"/>
      <c r="L3130" s="534"/>
      <c r="M3130" s="534"/>
      <c r="N3130" s="534"/>
      <c r="O3130" s="534"/>
      <c r="P3130" s="535"/>
      <c r="Q3130" s="534"/>
    </row>
    <row r="3131" spans="3:17" s="849" customFormat="1" ht="15">
      <c r="C3131" s="712"/>
      <c r="D3131" s="713"/>
      <c r="E3131" s="532"/>
      <c r="F3131" s="532"/>
      <c r="G3131" s="533"/>
      <c r="H3131" s="534"/>
      <c r="I3131" s="534"/>
      <c r="J3131" s="535"/>
      <c r="K3131" s="534"/>
      <c r="L3131" s="534"/>
      <c r="M3131" s="534"/>
      <c r="N3131" s="534"/>
      <c r="O3131" s="534"/>
      <c r="P3131" s="535"/>
      <c r="Q3131" s="534"/>
    </row>
    <row r="3132" spans="3:17" s="849" customFormat="1" ht="15">
      <c r="C3132" s="712"/>
      <c r="D3132" s="713"/>
      <c r="E3132" s="532"/>
      <c r="F3132" s="532"/>
      <c r="G3132" s="533"/>
      <c r="H3132" s="534"/>
      <c r="I3132" s="534"/>
      <c r="J3132" s="535"/>
      <c r="K3132" s="534"/>
      <c r="L3132" s="534"/>
      <c r="M3132" s="534"/>
      <c r="N3132" s="534"/>
      <c r="O3132" s="534"/>
      <c r="P3132" s="535"/>
      <c r="Q3132" s="534"/>
    </row>
    <row r="3133" spans="3:17" s="849" customFormat="1" ht="15">
      <c r="C3133" s="712"/>
      <c r="D3133" s="713"/>
      <c r="E3133" s="532"/>
      <c r="F3133" s="532"/>
      <c r="G3133" s="533"/>
      <c r="H3133" s="534"/>
      <c r="I3133" s="534"/>
      <c r="J3133" s="535"/>
      <c r="K3133" s="534"/>
      <c r="L3133" s="534"/>
      <c r="M3133" s="534"/>
      <c r="N3133" s="534"/>
      <c r="O3133" s="534"/>
      <c r="P3133" s="535"/>
      <c r="Q3133" s="534"/>
    </row>
    <row r="3134" spans="3:17" s="849" customFormat="1" ht="15">
      <c r="C3134" s="712"/>
      <c r="D3134" s="713"/>
      <c r="E3134" s="532"/>
      <c r="F3134" s="532"/>
      <c r="G3134" s="533"/>
      <c r="H3134" s="534"/>
      <c r="I3134" s="534"/>
      <c r="J3134" s="535"/>
      <c r="K3134" s="534"/>
      <c r="L3134" s="534"/>
      <c r="M3134" s="534"/>
      <c r="N3134" s="534"/>
      <c r="O3134" s="534"/>
      <c r="P3134" s="535"/>
      <c r="Q3134" s="534"/>
    </row>
    <row r="3135" spans="3:17" s="849" customFormat="1" ht="15">
      <c r="C3135" s="712"/>
      <c r="D3135" s="713"/>
      <c r="E3135" s="532"/>
      <c r="F3135" s="532"/>
      <c r="G3135" s="533"/>
      <c r="H3135" s="534"/>
      <c r="I3135" s="534"/>
      <c r="J3135" s="535"/>
      <c r="K3135" s="534"/>
      <c r="L3135" s="534"/>
      <c r="M3135" s="534"/>
      <c r="N3135" s="534"/>
      <c r="O3135" s="534"/>
      <c r="P3135" s="535"/>
      <c r="Q3135" s="534"/>
    </row>
    <row r="3136" spans="3:17" s="849" customFormat="1" ht="15">
      <c r="C3136" s="712"/>
      <c r="D3136" s="713"/>
      <c r="E3136" s="532"/>
      <c r="F3136" s="532"/>
      <c r="G3136" s="533"/>
      <c r="H3136" s="534"/>
      <c r="I3136" s="534"/>
      <c r="J3136" s="535"/>
      <c r="K3136" s="534"/>
      <c r="L3136" s="534"/>
      <c r="M3136" s="534"/>
      <c r="N3136" s="534"/>
      <c r="O3136" s="534"/>
      <c r="P3136" s="535"/>
      <c r="Q3136" s="534"/>
    </row>
    <row r="3137" spans="3:17" s="849" customFormat="1" ht="15">
      <c r="C3137" s="712"/>
      <c r="D3137" s="713"/>
      <c r="E3137" s="532"/>
      <c r="F3137" s="532"/>
      <c r="G3137" s="533"/>
      <c r="H3137" s="534"/>
      <c r="I3137" s="534"/>
      <c r="J3137" s="535"/>
      <c r="K3137" s="534"/>
      <c r="L3137" s="534"/>
      <c r="M3137" s="534"/>
      <c r="N3137" s="534"/>
      <c r="O3137" s="534"/>
      <c r="P3137" s="535"/>
      <c r="Q3137" s="534"/>
    </row>
    <row r="3138" spans="3:17" s="849" customFormat="1" ht="15">
      <c r="C3138" s="712"/>
      <c r="D3138" s="713"/>
      <c r="E3138" s="532"/>
      <c r="F3138" s="532"/>
      <c r="G3138" s="533"/>
      <c r="H3138" s="534"/>
      <c r="I3138" s="534"/>
      <c r="J3138" s="535"/>
      <c r="K3138" s="534"/>
      <c r="L3138" s="534"/>
      <c r="M3138" s="534"/>
      <c r="N3138" s="534"/>
      <c r="O3138" s="534"/>
      <c r="P3138" s="535"/>
      <c r="Q3138" s="534"/>
    </row>
    <row r="3139" spans="3:17" s="849" customFormat="1" ht="15">
      <c r="C3139" s="712"/>
      <c r="D3139" s="713"/>
      <c r="E3139" s="532"/>
      <c r="F3139" s="532"/>
      <c r="G3139" s="533"/>
      <c r="H3139" s="534"/>
      <c r="I3139" s="534"/>
      <c r="J3139" s="535"/>
      <c r="K3139" s="534"/>
      <c r="L3139" s="534"/>
      <c r="M3139" s="534"/>
      <c r="N3139" s="534"/>
      <c r="O3139" s="534"/>
      <c r="P3139" s="535"/>
      <c r="Q3139" s="534"/>
    </row>
    <row r="3140" spans="3:17" s="849" customFormat="1" ht="15">
      <c r="C3140" s="712"/>
      <c r="D3140" s="713"/>
      <c r="E3140" s="532"/>
      <c r="F3140" s="532"/>
      <c r="G3140" s="533"/>
      <c r="H3140" s="534"/>
      <c r="I3140" s="534"/>
      <c r="J3140" s="535"/>
      <c r="K3140" s="534"/>
      <c r="L3140" s="534"/>
      <c r="M3140" s="534"/>
      <c r="N3140" s="534"/>
      <c r="O3140" s="534"/>
      <c r="P3140" s="535"/>
      <c r="Q3140" s="534"/>
    </row>
    <row r="3141" spans="3:17" s="849" customFormat="1" ht="15">
      <c r="C3141" s="712"/>
      <c r="D3141" s="713"/>
      <c r="E3141" s="532"/>
      <c r="F3141" s="532"/>
      <c r="G3141" s="533"/>
      <c r="H3141" s="534"/>
      <c r="I3141" s="534"/>
      <c r="J3141" s="535"/>
      <c r="K3141" s="534"/>
      <c r="L3141" s="534"/>
      <c r="M3141" s="534"/>
      <c r="N3141" s="534"/>
      <c r="O3141" s="534"/>
      <c r="P3141" s="535"/>
      <c r="Q3141" s="534"/>
    </row>
    <row r="3142" spans="3:17" s="849" customFormat="1" ht="15">
      <c r="C3142" s="712"/>
      <c r="D3142" s="713"/>
      <c r="E3142" s="532"/>
      <c r="F3142" s="532"/>
      <c r="G3142" s="533"/>
      <c r="H3142" s="534"/>
      <c r="I3142" s="534"/>
      <c r="J3142" s="535"/>
      <c r="K3142" s="534"/>
      <c r="L3142" s="534"/>
      <c r="M3142" s="534"/>
      <c r="N3142" s="534"/>
      <c r="O3142" s="534"/>
      <c r="P3142" s="535"/>
      <c r="Q3142" s="534"/>
    </row>
    <row r="3143" spans="3:17" s="849" customFormat="1" ht="15">
      <c r="C3143" s="712"/>
      <c r="D3143" s="713"/>
      <c r="E3143" s="532"/>
      <c r="F3143" s="532"/>
      <c r="G3143" s="533"/>
      <c r="H3143" s="534"/>
      <c r="I3143" s="534"/>
      <c r="J3143" s="535"/>
      <c r="K3143" s="534"/>
      <c r="L3143" s="534"/>
      <c r="M3143" s="534"/>
      <c r="N3143" s="534"/>
      <c r="O3143" s="534"/>
      <c r="P3143" s="535"/>
      <c r="Q3143" s="534"/>
    </row>
    <row r="3144" spans="3:17" s="849" customFormat="1" ht="15">
      <c r="C3144" s="712"/>
      <c r="D3144" s="713"/>
      <c r="E3144" s="532"/>
      <c r="F3144" s="532"/>
      <c r="G3144" s="533"/>
      <c r="H3144" s="534"/>
      <c r="I3144" s="534"/>
      <c r="J3144" s="535"/>
      <c r="K3144" s="534"/>
      <c r="L3144" s="534"/>
      <c r="M3144" s="534"/>
      <c r="N3144" s="534"/>
      <c r="O3144" s="534"/>
      <c r="P3144" s="535"/>
      <c r="Q3144" s="534"/>
    </row>
    <row r="3145" spans="3:17" s="849" customFormat="1" ht="15">
      <c r="C3145" s="712"/>
      <c r="D3145" s="713"/>
      <c r="E3145" s="532"/>
      <c r="F3145" s="532"/>
      <c r="G3145" s="533"/>
      <c r="H3145" s="534"/>
      <c r="I3145" s="534"/>
      <c r="J3145" s="535"/>
      <c r="K3145" s="534"/>
      <c r="L3145" s="534"/>
      <c r="M3145" s="534"/>
      <c r="N3145" s="534"/>
      <c r="O3145" s="534"/>
      <c r="P3145" s="535"/>
      <c r="Q3145" s="534"/>
    </row>
    <row r="3146" spans="3:17" s="849" customFormat="1" ht="15">
      <c r="C3146" s="712"/>
      <c r="D3146" s="713"/>
      <c r="E3146" s="532"/>
      <c r="F3146" s="532"/>
      <c r="G3146" s="533"/>
      <c r="H3146" s="534"/>
      <c r="I3146" s="534"/>
      <c r="J3146" s="535"/>
      <c r="K3146" s="534"/>
      <c r="L3146" s="534"/>
      <c r="M3146" s="534"/>
      <c r="N3146" s="534"/>
      <c r="O3146" s="534"/>
      <c r="P3146" s="535"/>
      <c r="Q3146" s="534"/>
    </row>
    <row r="3147" spans="3:17" s="849" customFormat="1" ht="15">
      <c r="C3147" s="712"/>
      <c r="D3147" s="713"/>
      <c r="E3147" s="532"/>
      <c r="F3147" s="532"/>
      <c r="G3147" s="533"/>
      <c r="H3147" s="534"/>
      <c r="I3147" s="534"/>
      <c r="J3147" s="535"/>
      <c r="K3147" s="534"/>
      <c r="L3147" s="534"/>
      <c r="M3147" s="534"/>
      <c r="N3147" s="534"/>
      <c r="O3147" s="534"/>
      <c r="P3147" s="535"/>
      <c r="Q3147" s="534"/>
    </row>
    <row r="3148" spans="3:17" s="849" customFormat="1" ht="15">
      <c r="C3148" s="712"/>
      <c r="D3148" s="713"/>
      <c r="E3148" s="532"/>
      <c r="F3148" s="532"/>
      <c r="G3148" s="533"/>
      <c r="H3148" s="534"/>
      <c r="I3148" s="534"/>
      <c r="J3148" s="535"/>
      <c r="K3148" s="534"/>
      <c r="L3148" s="534"/>
      <c r="M3148" s="534"/>
      <c r="N3148" s="534"/>
      <c r="O3148" s="534"/>
      <c r="P3148" s="535"/>
      <c r="Q3148" s="534"/>
    </row>
    <row r="3149" spans="3:17" s="849" customFormat="1" ht="15">
      <c r="C3149" s="712"/>
      <c r="D3149" s="713"/>
      <c r="E3149" s="532"/>
      <c r="F3149" s="532"/>
      <c r="G3149" s="533"/>
      <c r="H3149" s="534"/>
      <c r="I3149" s="534"/>
      <c r="J3149" s="535"/>
      <c r="K3149" s="534"/>
      <c r="L3149" s="534"/>
      <c r="M3149" s="534"/>
      <c r="N3149" s="534"/>
      <c r="O3149" s="534"/>
      <c r="P3149" s="535"/>
      <c r="Q3149" s="534"/>
    </row>
    <row r="3150" spans="3:17" s="849" customFormat="1" ht="15">
      <c r="C3150" s="712"/>
      <c r="D3150" s="713"/>
      <c r="E3150" s="532"/>
      <c r="F3150" s="532"/>
      <c r="G3150" s="533"/>
      <c r="H3150" s="534"/>
      <c r="I3150" s="534"/>
      <c r="J3150" s="535"/>
      <c r="K3150" s="534"/>
      <c r="L3150" s="534"/>
      <c r="M3150" s="534"/>
      <c r="N3150" s="534"/>
      <c r="O3150" s="534"/>
      <c r="P3150" s="535"/>
      <c r="Q3150" s="534"/>
    </row>
    <row r="3151" spans="3:17" s="849" customFormat="1" ht="15">
      <c r="C3151" s="712"/>
      <c r="D3151" s="713"/>
      <c r="E3151" s="532"/>
      <c r="F3151" s="532"/>
      <c r="G3151" s="533"/>
      <c r="H3151" s="534"/>
      <c r="I3151" s="534"/>
      <c r="J3151" s="535"/>
      <c r="K3151" s="534"/>
      <c r="L3151" s="534"/>
      <c r="M3151" s="534"/>
      <c r="N3151" s="534"/>
      <c r="O3151" s="534"/>
      <c r="P3151" s="535"/>
      <c r="Q3151" s="534"/>
    </row>
    <row r="3152" spans="3:17" s="849" customFormat="1" ht="15">
      <c r="C3152" s="712"/>
      <c r="D3152" s="713"/>
      <c r="E3152" s="532"/>
      <c r="F3152" s="532"/>
      <c r="G3152" s="533"/>
      <c r="H3152" s="534"/>
      <c r="I3152" s="534"/>
      <c r="J3152" s="535"/>
      <c r="K3152" s="534"/>
      <c r="L3152" s="534"/>
      <c r="M3152" s="534"/>
      <c r="N3152" s="534"/>
      <c r="O3152" s="534"/>
      <c r="P3152" s="535"/>
      <c r="Q3152" s="534"/>
    </row>
    <row r="3153" spans="3:17" s="849" customFormat="1" ht="15">
      <c r="C3153" s="712"/>
      <c r="D3153" s="713"/>
      <c r="E3153" s="532"/>
      <c r="F3153" s="532"/>
      <c r="G3153" s="533"/>
      <c r="H3153" s="534"/>
      <c r="I3153" s="534"/>
      <c r="J3153" s="535"/>
      <c r="K3153" s="534"/>
      <c r="L3153" s="534"/>
      <c r="M3153" s="534"/>
      <c r="N3153" s="534"/>
      <c r="O3153" s="534"/>
      <c r="P3153" s="535"/>
      <c r="Q3153" s="534"/>
    </row>
    <row r="3154" spans="3:17" s="849" customFormat="1" ht="15">
      <c r="C3154" s="712"/>
      <c r="D3154" s="713"/>
      <c r="E3154" s="532"/>
      <c r="F3154" s="532"/>
      <c r="G3154" s="533"/>
      <c r="H3154" s="534"/>
      <c r="I3154" s="534"/>
      <c r="J3154" s="535"/>
      <c r="K3154" s="534"/>
      <c r="L3154" s="534"/>
      <c r="M3154" s="534"/>
      <c r="N3154" s="534"/>
      <c r="O3154" s="534"/>
      <c r="P3154" s="535"/>
      <c r="Q3154" s="534"/>
    </row>
    <row r="3155" spans="3:17" s="849" customFormat="1" ht="15">
      <c r="C3155" s="712"/>
      <c r="D3155" s="713"/>
      <c r="E3155" s="532"/>
      <c r="F3155" s="532"/>
      <c r="G3155" s="533"/>
      <c r="H3155" s="534"/>
      <c r="I3155" s="534"/>
      <c r="J3155" s="535"/>
      <c r="K3155" s="534"/>
      <c r="L3155" s="534"/>
      <c r="M3155" s="534"/>
      <c r="N3155" s="534"/>
      <c r="O3155" s="534"/>
      <c r="P3155" s="535"/>
      <c r="Q3155" s="534"/>
    </row>
    <row r="3156" spans="3:17" s="849" customFormat="1" ht="15">
      <c r="C3156" s="712"/>
      <c r="D3156" s="713"/>
      <c r="E3156" s="532"/>
      <c r="F3156" s="532"/>
      <c r="G3156" s="533"/>
      <c r="H3156" s="534"/>
      <c r="I3156" s="534"/>
      <c r="J3156" s="535"/>
      <c r="K3156" s="534"/>
      <c r="L3156" s="534"/>
      <c r="M3156" s="534"/>
      <c r="N3156" s="534"/>
      <c r="O3156" s="534"/>
      <c r="P3156" s="535"/>
      <c r="Q3156" s="534"/>
    </row>
    <row r="3157" spans="3:17" s="849" customFormat="1" ht="15">
      <c r="C3157" s="712"/>
      <c r="D3157" s="713"/>
      <c r="E3157" s="532"/>
      <c r="F3157" s="532"/>
      <c r="G3157" s="533"/>
      <c r="H3157" s="534"/>
      <c r="I3157" s="534"/>
      <c r="J3157" s="535"/>
      <c r="K3157" s="534"/>
      <c r="L3157" s="534"/>
      <c r="M3157" s="534"/>
      <c r="N3157" s="534"/>
      <c r="O3157" s="534"/>
      <c r="P3157" s="535"/>
      <c r="Q3157" s="534"/>
    </row>
    <row r="3158" spans="3:17" s="849" customFormat="1" ht="15">
      <c r="C3158" s="712"/>
      <c r="D3158" s="713"/>
      <c r="E3158" s="532"/>
      <c r="F3158" s="532"/>
      <c r="G3158" s="533"/>
      <c r="H3158" s="534"/>
      <c r="I3158" s="534"/>
      <c r="J3158" s="535"/>
      <c r="K3158" s="534"/>
      <c r="L3158" s="534"/>
      <c r="M3158" s="534"/>
      <c r="N3158" s="534"/>
      <c r="O3158" s="534"/>
      <c r="P3158" s="535"/>
      <c r="Q3158" s="534"/>
    </row>
    <row r="3159" spans="3:17" s="849" customFormat="1" ht="15">
      <c r="C3159" s="712"/>
      <c r="D3159" s="713"/>
      <c r="E3159" s="532"/>
      <c r="F3159" s="532"/>
      <c r="G3159" s="533"/>
      <c r="H3159" s="534"/>
      <c r="I3159" s="534"/>
      <c r="J3159" s="535"/>
      <c r="K3159" s="534"/>
      <c r="L3159" s="534"/>
      <c r="M3159" s="534"/>
      <c r="N3159" s="534"/>
      <c r="O3159" s="534"/>
      <c r="P3159" s="535"/>
      <c r="Q3159" s="534"/>
    </row>
    <row r="3160" spans="3:17" s="849" customFormat="1" ht="15">
      <c r="C3160" s="712"/>
      <c r="D3160" s="713"/>
      <c r="E3160" s="532"/>
      <c r="F3160" s="532"/>
      <c r="G3160" s="533"/>
      <c r="H3160" s="534"/>
      <c r="I3160" s="534"/>
      <c r="J3160" s="535"/>
      <c r="K3160" s="534"/>
      <c r="L3160" s="534"/>
      <c r="M3160" s="534"/>
      <c r="N3160" s="534"/>
      <c r="O3160" s="534"/>
      <c r="P3160" s="535"/>
      <c r="Q3160" s="534"/>
    </row>
    <row r="3161" spans="3:17" s="849" customFormat="1" ht="15">
      <c r="C3161" s="712"/>
      <c r="D3161" s="713"/>
      <c r="E3161" s="532"/>
      <c r="F3161" s="532"/>
      <c r="G3161" s="533"/>
      <c r="H3161" s="534"/>
      <c r="I3161" s="534"/>
      <c r="J3161" s="535"/>
      <c r="K3161" s="534"/>
      <c r="L3161" s="534"/>
      <c r="M3161" s="534"/>
      <c r="N3161" s="534"/>
      <c r="O3161" s="534"/>
      <c r="P3161" s="535"/>
      <c r="Q3161" s="534"/>
    </row>
    <row r="3162" spans="3:17" s="849" customFormat="1" ht="15">
      <c r="C3162" s="712"/>
      <c r="D3162" s="713"/>
      <c r="E3162" s="532"/>
      <c r="F3162" s="532"/>
      <c r="G3162" s="533"/>
      <c r="H3162" s="534"/>
      <c r="I3162" s="534"/>
      <c r="J3162" s="535"/>
      <c r="K3162" s="534"/>
      <c r="L3162" s="534"/>
      <c r="M3162" s="534"/>
      <c r="N3162" s="534"/>
      <c r="O3162" s="534"/>
      <c r="P3162" s="535"/>
      <c r="Q3162" s="534"/>
    </row>
    <row r="3163" spans="3:17" s="849" customFormat="1" ht="15">
      <c r="C3163" s="712"/>
      <c r="D3163" s="713"/>
      <c r="E3163" s="532"/>
      <c r="F3163" s="532"/>
      <c r="G3163" s="533"/>
      <c r="H3163" s="534"/>
      <c r="I3163" s="534"/>
      <c r="J3163" s="535"/>
      <c r="K3163" s="534"/>
      <c r="L3163" s="534"/>
      <c r="M3163" s="534"/>
      <c r="N3163" s="534"/>
      <c r="O3163" s="534"/>
      <c r="P3163" s="535"/>
      <c r="Q3163" s="534"/>
    </row>
    <row r="3164" spans="3:17" s="849" customFormat="1" ht="15">
      <c r="C3164" s="712"/>
      <c r="D3164" s="713"/>
      <c r="E3164" s="532"/>
      <c r="F3164" s="532"/>
      <c r="G3164" s="533"/>
      <c r="H3164" s="534"/>
      <c r="I3164" s="534"/>
      <c r="J3164" s="535"/>
      <c r="K3164" s="534"/>
      <c r="L3164" s="534"/>
      <c r="M3164" s="534"/>
      <c r="N3164" s="534"/>
      <c r="O3164" s="534"/>
      <c r="P3164" s="535"/>
      <c r="Q3164" s="534"/>
    </row>
    <row r="3165" spans="3:17" s="849" customFormat="1" ht="15">
      <c r="C3165" s="712"/>
      <c r="D3165" s="713"/>
      <c r="E3165" s="532"/>
      <c r="F3165" s="532"/>
      <c r="G3165" s="533"/>
      <c r="H3165" s="534"/>
      <c r="I3165" s="534"/>
      <c r="J3165" s="535"/>
      <c r="K3165" s="534"/>
      <c r="L3165" s="534"/>
      <c r="M3165" s="534"/>
      <c r="N3165" s="534"/>
      <c r="O3165" s="534"/>
      <c r="P3165" s="535"/>
      <c r="Q3165" s="534"/>
    </row>
    <row r="3166" spans="3:17" s="849" customFormat="1" ht="15">
      <c r="C3166" s="712"/>
      <c r="D3166" s="713"/>
      <c r="E3166" s="532"/>
      <c r="F3166" s="532"/>
      <c r="G3166" s="533"/>
      <c r="H3166" s="534"/>
      <c r="I3166" s="534"/>
      <c r="J3166" s="535"/>
      <c r="K3166" s="534"/>
      <c r="L3166" s="534"/>
      <c r="M3166" s="534"/>
      <c r="N3166" s="534"/>
      <c r="O3166" s="534"/>
      <c r="P3166" s="535"/>
      <c r="Q3166" s="534"/>
    </row>
    <row r="3167" spans="3:17" s="849" customFormat="1" ht="15">
      <c r="C3167" s="712"/>
      <c r="D3167" s="713"/>
      <c r="E3167" s="532"/>
      <c r="F3167" s="532"/>
      <c r="G3167" s="533"/>
      <c r="H3167" s="534"/>
      <c r="I3167" s="534"/>
      <c r="J3167" s="535"/>
      <c r="K3167" s="534"/>
      <c r="L3167" s="534"/>
      <c r="M3167" s="534"/>
      <c r="N3167" s="534"/>
      <c r="O3167" s="534"/>
      <c r="P3167" s="535"/>
      <c r="Q3167" s="534"/>
    </row>
    <row r="3168" spans="3:17" s="849" customFormat="1" ht="15">
      <c r="C3168" s="712"/>
      <c r="D3168" s="713"/>
      <c r="E3168" s="532"/>
      <c r="F3168" s="532"/>
      <c r="G3168" s="533"/>
      <c r="H3168" s="534"/>
      <c r="I3168" s="534"/>
      <c r="J3168" s="535"/>
      <c r="K3168" s="534"/>
      <c r="L3168" s="534"/>
      <c r="M3168" s="534"/>
      <c r="N3168" s="534"/>
      <c r="O3168" s="534"/>
      <c r="P3168" s="535"/>
      <c r="Q3168" s="534"/>
    </row>
    <row r="3169" spans="3:17" s="849" customFormat="1" ht="15">
      <c r="C3169" s="712"/>
      <c r="D3169" s="713"/>
      <c r="E3169" s="532"/>
      <c r="F3169" s="532"/>
      <c r="G3169" s="533"/>
      <c r="H3169" s="534"/>
      <c r="I3169" s="534"/>
      <c r="J3169" s="535"/>
      <c r="K3169" s="534"/>
      <c r="L3169" s="534"/>
      <c r="M3169" s="534"/>
      <c r="N3169" s="534"/>
      <c r="O3169" s="534"/>
      <c r="P3169" s="535"/>
      <c r="Q3169" s="534"/>
    </row>
    <row r="3170" spans="3:17" s="849" customFormat="1" ht="15">
      <c r="C3170" s="712"/>
      <c r="D3170" s="713"/>
      <c r="E3170" s="532"/>
      <c r="F3170" s="532"/>
      <c r="G3170" s="533"/>
      <c r="H3170" s="534"/>
      <c r="I3170" s="534"/>
      <c r="J3170" s="535"/>
      <c r="K3170" s="534"/>
      <c r="L3170" s="534"/>
      <c r="M3170" s="534"/>
      <c r="N3170" s="534"/>
      <c r="O3170" s="534"/>
      <c r="P3170" s="535"/>
      <c r="Q3170" s="534"/>
    </row>
    <row r="3171" spans="3:17" s="849" customFormat="1" ht="15">
      <c r="C3171" s="712"/>
      <c r="D3171" s="713"/>
      <c r="E3171" s="532"/>
      <c r="F3171" s="532"/>
      <c r="G3171" s="533"/>
      <c r="H3171" s="534"/>
      <c r="I3171" s="534"/>
      <c r="J3171" s="535"/>
      <c r="K3171" s="534"/>
      <c r="L3171" s="534"/>
      <c r="M3171" s="534"/>
      <c r="N3171" s="534"/>
      <c r="O3171" s="534"/>
      <c r="P3171" s="535"/>
      <c r="Q3171" s="534"/>
    </row>
    <row r="3172" spans="3:17" s="849" customFormat="1" ht="15">
      <c r="C3172" s="712"/>
      <c r="D3172" s="713"/>
      <c r="E3172" s="532"/>
      <c r="F3172" s="532"/>
      <c r="G3172" s="533"/>
      <c r="H3172" s="534"/>
      <c r="I3172" s="534"/>
      <c r="J3172" s="535"/>
      <c r="K3172" s="534"/>
      <c r="L3172" s="534"/>
      <c r="M3172" s="534"/>
      <c r="N3172" s="534"/>
      <c r="O3172" s="534"/>
      <c r="P3172" s="535"/>
      <c r="Q3172" s="534"/>
    </row>
    <row r="3173" spans="3:17" s="849" customFormat="1" ht="15">
      <c r="C3173" s="712"/>
      <c r="D3173" s="713"/>
      <c r="E3173" s="532"/>
      <c r="F3173" s="532"/>
      <c r="G3173" s="533"/>
      <c r="H3173" s="534"/>
      <c r="I3173" s="534"/>
      <c r="J3173" s="535"/>
      <c r="K3173" s="534"/>
      <c r="L3173" s="534"/>
      <c r="M3173" s="534"/>
      <c r="N3173" s="534"/>
      <c r="O3173" s="534"/>
      <c r="P3173" s="535"/>
      <c r="Q3173" s="534"/>
    </row>
    <row r="3174" spans="3:17" s="849" customFormat="1" ht="15">
      <c r="C3174" s="712"/>
      <c r="D3174" s="713"/>
      <c r="E3174" s="532"/>
      <c r="F3174" s="532"/>
      <c r="G3174" s="533"/>
      <c r="H3174" s="534"/>
      <c r="I3174" s="534"/>
      <c r="J3174" s="535"/>
      <c r="K3174" s="534"/>
      <c r="L3174" s="534"/>
      <c r="M3174" s="534"/>
      <c r="N3174" s="534"/>
      <c r="O3174" s="534"/>
      <c r="P3174" s="535"/>
      <c r="Q3174" s="534"/>
    </row>
    <row r="3175" spans="3:17" s="849" customFormat="1" ht="15">
      <c r="C3175" s="712"/>
      <c r="D3175" s="713"/>
      <c r="E3175" s="532"/>
      <c r="F3175" s="532"/>
      <c r="G3175" s="533"/>
      <c r="H3175" s="534"/>
      <c r="I3175" s="534"/>
      <c r="J3175" s="535"/>
      <c r="K3175" s="534"/>
      <c r="L3175" s="534"/>
      <c r="M3175" s="534"/>
      <c r="N3175" s="534"/>
      <c r="O3175" s="534"/>
      <c r="P3175" s="535"/>
      <c r="Q3175" s="534"/>
    </row>
    <row r="3176" spans="3:17" s="849" customFormat="1" ht="15">
      <c r="C3176" s="712"/>
      <c r="D3176" s="713"/>
      <c r="E3176" s="532"/>
      <c r="F3176" s="532"/>
      <c r="G3176" s="533"/>
      <c r="H3176" s="534"/>
      <c r="I3176" s="534"/>
      <c r="J3176" s="535"/>
      <c r="K3176" s="534"/>
      <c r="L3176" s="534"/>
      <c r="M3176" s="534"/>
      <c r="N3176" s="534"/>
      <c r="O3176" s="534"/>
      <c r="P3176" s="535"/>
      <c r="Q3176" s="534"/>
    </row>
    <row r="3177" spans="3:17" s="849" customFormat="1" ht="15">
      <c r="C3177" s="712"/>
      <c r="D3177" s="713"/>
      <c r="E3177" s="532"/>
      <c r="F3177" s="532"/>
      <c r="G3177" s="533"/>
      <c r="H3177" s="534"/>
      <c r="I3177" s="534"/>
      <c r="J3177" s="535"/>
      <c r="K3177" s="534"/>
      <c r="L3177" s="534"/>
      <c r="M3177" s="534"/>
      <c r="N3177" s="534"/>
      <c r="O3177" s="534"/>
      <c r="P3177" s="535"/>
      <c r="Q3177" s="534"/>
    </row>
    <row r="3178" spans="3:17" s="849" customFormat="1" ht="15">
      <c r="C3178" s="712"/>
      <c r="D3178" s="713"/>
      <c r="E3178" s="532"/>
      <c r="F3178" s="532"/>
      <c r="G3178" s="533"/>
      <c r="H3178" s="534"/>
      <c r="I3178" s="534"/>
      <c r="J3178" s="535"/>
      <c r="K3178" s="534"/>
      <c r="L3178" s="534"/>
      <c r="M3178" s="534"/>
      <c r="N3178" s="534"/>
      <c r="O3178" s="534"/>
      <c r="P3178" s="535"/>
      <c r="Q3178" s="534"/>
    </row>
    <row r="3179" spans="3:17" s="849" customFormat="1" ht="15">
      <c r="C3179" s="712"/>
      <c r="D3179" s="713"/>
      <c r="E3179" s="532"/>
      <c r="F3179" s="532"/>
      <c r="G3179" s="533"/>
      <c r="H3179" s="534"/>
      <c r="I3179" s="534"/>
      <c r="J3179" s="535"/>
      <c r="K3179" s="534"/>
      <c r="L3179" s="534"/>
      <c r="M3179" s="534"/>
      <c r="N3179" s="534"/>
      <c r="O3179" s="534"/>
      <c r="P3179" s="535"/>
      <c r="Q3179" s="534"/>
    </row>
    <row r="3180" spans="3:17" s="849" customFormat="1" ht="15">
      <c r="C3180" s="712"/>
      <c r="D3180" s="713"/>
      <c r="E3180" s="532"/>
      <c r="F3180" s="532"/>
      <c r="G3180" s="533"/>
      <c r="H3180" s="534"/>
      <c r="I3180" s="534"/>
      <c r="J3180" s="535"/>
      <c r="K3180" s="534"/>
      <c r="L3180" s="534"/>
      <c r="M3180" s="534"/>
      <c r="N3180" s="534"/>
      <c r="O3180" s="534"/>
      <c r="P3180" s="535"/>
      <c r="Q3180" s="534"/>
    </row>
    <row r="3181" spans="3:17" s="849" customFormat="1" ht="15">
      <c r="C3181" s="712"/>
      <c r="D3181" s="713"/>
      <c r="E3181" s="532"/>
      <c r="F3181" s="532"/>
      <c r="G3181" s="533"/>
      <c r="H3181" s="534"/>
      <c r="I3181" s="534"/>
      <c r="J3181" s="535"/>
      <c r="K3181" s="534"/>
      <c r="L3181" s="534"/>
      <c r="M3181" s="534"/>
      <c r="N3181" s="534"/>
      <c r="O3181" s="534"/>
      <c r="P3181" s="535"/>
      <c r="Q3181" s="534"/>
    </row>
    <row r="3182" spans="3:17" s="849" customFormat="1" ht="15">
      <c r="C3182" s="712"/>
      <c r="D3182" s="713"/>
      <c r="E3182" s="532"/>
      <c r="F3182" s="532"/>
      <c r="G3182" s="533"/>
      <c r="H3182" s="534"/>
      <c r="I3182" s="534"/>
      <c r="J3182" s="535"/>
      <c r="K3182" s="534"/>
      <c r="L3182" s="534"/>
      <c r="M3182" s="534"/>
      <c r="N3182" s="534"/>
      <c r="O3182" s="534"/>
      <c r="P3182" s="535"/>
      <c r="Q3182" s="534"/>
    </row>
    <row r="3183" spans="3:17" s="849" customFormat="1" ht="15">
      <c r="C3183" s="712"/>
      <c r="D3183" s="713"/>
      <c r="E3183" s="532"/>
      <c r="F3183" s="532"/>
      <c r="G3183" s="533"/>
      <c r="H3183" s="534"/>
      <c r="I3183" s="534"/>
      <c r="J3183" s="535"/>
      <c r="K3183" s="534"/>
      <c r="L3183" s="534"/>
      <c r="M3183" s="534"/>
      <c r="N3183" s="534"/>
      <c r="O3183" s="534"/>
      <c r="P3183" s="535"/>
      <c r="Q3183" s="534"/>
    </row>
    <row r="3184" spans="3:17" s="849" customFormat="1" ht="15">
      <c r="C3184" s="712"/>
      <c r="D3184" s="713"/>
      <c r="E3184" s="532"/>
      <c r="F3184" s="532"/>
      <c r="G3184" s="533"/>
      <c r="H3184" s="534"/>
      <c r="I3184" s="534"/>
      <c r="J3184" s="535"/>
      <c r="K3184" s="534"/>
      <c r="L3184" s="534"/>
      <c r="M3184" s="534"/>
      <c r="N3184" s="534"/>
      <c r="O3184" s="534"/>
      <c r="P3184" s="535"/>
      <c r="Q3184" s="534"/>
    </row>
    <row r="3185" spans="3:17" s="849" customFormat="1" ht="15">
      <c r="C3185" s="712"/>
      <c r="D3185" s="713"/>
      <c r="E3185" s="532"/>
      <c r="F3185" s="532"/>
      <c r="G3185" s="533"/>
      <c r="H3185" s="534"/>
      <c r="I3185" s="534"/>
      <c r="J3185" s="535"/>
      <c r="K3185" s="534"/>
      <c r="L3185" s="534"/>
      <c r="M3185" s="534"/>
      <c r="N3185" s="534"/>
      <c r="O3185" s="534"/>
      <c r="P3185" s="535"/>
      <c r="Q3185" s="534"/>
    </row>
    <row r="3186" spans="3:17" s="849" customFormat="1" ht="15">
      <c r="C3186" s="712"/>
      <c r="D3186" s="713"/>
      <c r="E3186" s="532"/>
      <c r="F3186" s="532"/>
      <c r="G3186" s="533"/>
      <c r="H3186" s="534"/>
      <c r="I3186" s="534"/>
      <c r="J3186" s="535"/>
      <c r="K3186" s="534"/>
      <c r="L3186" s="534"/>
      <c r="M3186" s="534"/>
      <c r="N3186" s="534"/>
      <c r="O3186" s="534"/>
      <c r="P3186" s="535"/>
      <c r="Q3186" s="534"/>
    </row>
    <row r="3187" spans="3:17" s="849" customFormat="1" ht="15">
      <c r="C3187" s="712"/>
      <c r="D3187" s="713"/>
      <c r="E3187" s="532"/>
      <c r="F3187" s="532"/>
      <c r="G3187" s="533"/>
      <c r="H3187" s="534"/>
      <c r="I3187" s="534"/>
      <c r="J3187" s="535"/>
      <c r="K3187" s="534"/>
      <c r="L3187" s="534"/>
      <c r="M3187" s="534"/>
      <c r="N3187" s="534"/>
      <c r="O3187" s="534"/>
      <c r="P3187" s="535"/>
      <c r="Q3187" s="534"/>
    </row>
    <row r="3188" spans="3:17" s="849" customFormat="1" ht="15">
      <c r="C3188" s="712"/>
      <c r="D3188" s="713"/>
      <c r="E3188" s="532"/>
      <c r="F3188" s="532"/>
      <c r="G3188" s="533"/>
      <c r="H3188" s="534"/>
      <c r="I3188" s="534"/>
      <c r="J3188" s="535"/>
      <c r="K3188" s="534"/>
      <c r="L3188" s="534"/>
      <c r="M3188" s="534"/>
      <c r="N3188" s="534"/>
      <c r="O3188" s="534"/>
      <c r="P3188" s="535"/>
      <c r="Q3188" s="534"/>
    </row>
    <row r="3189" spans="3:17" s="849" customFormat="1" ht="15">
      <c r="C3189" s="712"/>
      <c r="D3189" s="713"/>
      <c r="E3189" s="532"/>
      <c r="F3189" s="532"/>
      <c r="G3189" s="533"/>
      <c r="H3189" s="534"/>
      <c r="I3189" s="534"/>
      <c r="J3189" s="535"/>
      <c r="K3189" s="534"/>
      <c r="L3189" s="534"/>
      <c r="M3189" s="534"/>
      <c r="N3189" s="534"/>
      <c r="O3189" s="534"/>
      <c r="P3189" s="535"/>
      <c r="Q3189" s="534"/>
    </row>
    <row r="3190" spans="3:17" s="849" customFormat="1" ht="15">
      <c r="C3190" s="712"/>
      <c r="D3190" s="713"/>
      <c r="E3190" s="532"/>
      <c r="F3190" s="532"/>
      <c r="G3190" s="533"/>
      <c r="H3190" s="534"/>
      <c r="I3190" s="534"/>
      <c r="J3190" s="535"/>
      <c r="K3190" s="534"/>
      <c r="L3190" s="534"/>
      <c r="M3190" s="534"/>
      <c r="N3190" s="534"/>
      <c r="O3190" s="534"/>
      <c r="P3190" s="535"/>
      <c r="Q3190" s="534"/>
    </row>
    <row r="3191" spans="3:17" s="849" customFormat="1" ht="15">
      <c r="C3191" s="712"/>
      <c r="D3191" s="713"/>
      <c r="E3191" s="532"/>
      <c r="F3191" s="532"/>
      <c r="G3191" s="533"/>
      <c r="H3191" s="534"/>
      <c r="I3191" s="534"/>
      <c r="J3191" s="535"/>
      <c r="K3191" s="534"/>
      <c r="L3191" s="534"/>
      <c r="M3191" s="534"/>
      <c r="N3191" s="534"/>
      <c r="O3191" s="534"/>
      <c r="P3191" s="535"/>
      <c r="Q3191" s="534"/>
    </row>
    <row r="3192" spans="3:17" s="849" customFormat="1" ht="15">
      <c r="C3192" s="712"/>
      <c r="D3192" s="713"/>
      <c r="E3192" s="532"/>
      <c r="F3192" s="532"/>
      <c r="G3192" s="533"/>
      <c r="H3192" s="534"/>
      <c r="I3192" s="534"/>
      <c r="J3192" s="535"/>
      <c r="K3192" s="534"/>
      <c r="L3192" s="534"/>
      <c r="M3192" s="534"/>
      <c r="N3192" s="534"/>
      <c r="O3192" s="534"/>
      <c r="P3192" s="535"/>
      <c r="Q3192" s="534"/>
    </row>
    <row r="3193" spans="3:17" s="849" customFormat="1" ht="15">
      <c r="C3193" s="712"/>
      <c r="D3193" s="713"/>
      <c r="E3193" s="532"/>
      <c r="F3193" s="532"/>
      <c r="G3193" s="533"/>
      <c r="H3193" s="534"/>
      <c r="I3193" s="534"/>
      <c r="J3193" s="535"/>
      <c r="K3193" s="534"/>
      <c r="L3193" s="534"/>
      <c r="M3193" s="534"/>
      <c r="N3193" s="534"/>
      <c r="O3193" s="534"/>
      <c r="P3193" s="535"/>
      <c r="Q3193" s="534"/>
    </row>
    <row r="3194" spans="3:17" s="849" customFormat="1" ht="15">
      <c r="C3194" s="712"/>
      <c r="D3194" s="713"/>
      <c r="E3194" s="532"/>
      <c r="F3194" s="532"/>
      <c r="G3194" s="533"/>
      <c r="H3194" s="534"/>
      <c r="I3194" s="534"/>
      <c r="J3194" s="535"/>
      <c r="K3194" s="534"/>
      <c r="L3194" s="534"/>
      <c r="M3194" s="534"/>
      <c r="N3194" s="534"/>
      <c r="O3194" s="534"/>
      <c r="P3194" s="535"/>
      <c r="Q3194" s="534"/>
    </row>
    <row r="3195" spans="3:17" s="849" customFormat="1" ht="15">
      <c r="C3195" s="712"/>
      <c r="D3195" s="713"/>
      <c r="E3195" s="532"/>
      <c r="F3195" s="532"/>
      <c r="G3195" s="533"/>
      <c r="H3195" s="534"/>
      <c r="I3195" s="534"/>
      <c r="J3195" s="535"/>
      <c r="K3195" s="534"/>
      <c r="L3195" s="534"/>
      <c r="M3195" s="534"/>
      <c r="N3195" s="534"/>
      <c r="O3195" s="534"/>
      <c r="P3195" s="535"/>
      <c r="Q3195" s="534"/>
    </row>
    <row r="3196" spans="3:17" s="849" customFormat="1" ht="15">
      <c r="C3196" s="712"/>
      <c r="D3196" s="713"/>
      <c r="E3196" s="532"/>
      <c r="F3196" s="532"/>
      <c r="G3196" s="533"/>
      <c r="H3196" s="534"/>
      <c r="I3196" s="534"/>
      <c r="J3196" s="535"/>
      <c r="K3196" s="534"/>
      <c r="L3196" s="534"/>
      <c r="M3196" s="534"/>
      <c r="N3196" s="534"/>
      <c r="O3196" s="534"/>
      <c r="P3196" s="535"/>
      <c r="Q3196" s="534"/>
    </row>
    <row r="3197" spans="3:17" s="849" customFormat="1" ht="15">
      <c r="C3197" s="712"/>
      <c r="D3197" s="713"/>
      <c r="E3197" s="532"/>
      <c r="F3197" s="532"/>
      <c r="G3197" s="533"/>
      <c r="H3197" s="534"/>
      <c r="I3197" s="534"/>
      <c r="J3197" s="535"/>
      <c r="K3197" s="534"/>
      <c r="L3197" s="534"/>
      <c r="M3197" s="534"/>
      <c r="N3197" s="534"/>
      <c r="O3197" s="534"/>
      <c r="P3197" s="535"/>
      <c r="Q3197" s="534"/>
    </row>
    <row r="3198" spans="3:17" s="849" customFormat="1" ht="15">
      <c r="C3198" s="712"/>
      <c r="D3198" s="713"/>
      <c r="E3198" s="532"/>
      <c r="F3198" s="532"/>
      <c r="G3198" s="533"/>
      <c r="H3198" s="534"/>
      <c r="I3198" s="534"/>
      <c r="J3198" s="535"/>
      <c r="K3198" s="534"/>
      <c r="L3198" s="534"/>
      <c r="M3198" s="534"/>
      <c r="N3198" s="534"/>
      <c r="O3198" s="534"/>
      <c r="P3198" s="535"/>
      <c r="Q3198" s="534"/>
    </row>
    <row r="3199" spans="3:17" s="849" customFormat="1" ht="15">
      <c r="C3199" s="712"/>
      <c r="D3199" s="713"/>
      <c r="E3199" s="532"/>
      <c r="F3199" s="532"/>
      <c r="G3199" s="533"/>
      <c r="H3199" s="534"/>
      <c r="I3199" s="534"/>
      <c r="J3199" s="535"/>
      <c r="K3199" s="534"/>
      <c r="L3199" s="534"/>
      <c r="M3199" s="534"/>
      <c r="N3199" s="534"/>
      <c r="O3199" s="534"/>
      <c r="P3199" s="535"/>
      <c r="Q3199" s="534"/>
    </row>
    <row r="3200" spans="3:17" s="849" customFormat="1" ht="15">
      <c r="C3200" s="712"/>
      <c r="D3200" s="713"/>
      <c r="E3200" s="532"/>
      <c r="F3200" s="532"/>
      <c r="G3200" s="533"/>
      <c r="H3200" s="534"/>
      <c r="I3200" s="534"/>
      <c r="J3200" s="535"/>
      <c r="K3200" s="534"/>
      <c r="L3200" s="534"/>
      <c r="M3200" s="534"/>
      <c r="N3200" s="534"/>
      <c r="O3200" s="534"/>
      <c r="P3200" s="535"/>
      <c r="Q3200" s="534"/>
    </row>
    <row r="3201" spans="3:17" s="849" customFormat="1" ht="15">
      <c r="C3201" s="712"/>
      <c r="D3201" s="713"/>
      <c r="E3201" s="532"/>
      <c r="F3201" s="532"/>
      <c r="G3201" s="533"/>
      <c r="H3201" s="534"/>
      <c r="I3201" s="534"/>
      <c r="J3201" s="535"/>
      <c r="K3201" s="534"/>
      <c r="L3201" s="534"/>
      <c r="M3201" s="534"/>
      <c r="N3201" s="534"/>
      <c r="O3201" s="534"/>
      <c r="P3201" s="535"/>
      <c r="Q3201" s="534"/>
    </row>
    <row r="3202" spans="3:17" s="849" customFormat="1" ht="15">
      <c r="C3202" s="712"/>
      <c r="D3202" s="713"/>
      <c r="E3202" s="532"/>
      <c r="F3202" s="532"/>
      <c r="G3202" s="533"/>
      <c r="H3202" s="534"/>
      <c r="I3202" s="534"/>
      <c r="J3202" s="535"/>
      <c r="K3202" s="534"/>
      <c r="L3202" s="534"/>
      <c r="M3202" s="534"/>
      <c r="N3202" s="534"/>
      <c r="O3202" s="534"/>
      <c r="P3202" s="535"/>
      <c r="Q3202" s="534"/>
    </row>
    <row r="3203" spans="3:17" s="849" customFormat="1" ht="15">
      <c r="C3203" s="712"/>
      <c r="D3203" s="713"/>
      <c r="E3203" s="532"/>
      <c r="F3203" s="532"/>
      <c r="G3203" s="533"/>
      <c r="H3203" s="534"/>
      <c r="I3203" s="534"/>
      <c r="J3203" s="535"/>
      <c r="K3203" s="534"/>
      <c r="L3203" s="534"/>
      <c r="M3203" s="534"/>
      <c r="N3203" s="534"/>
      <c r="O3203" s="534"/>
      <c r="P3203" s="535"/>
      <c r="Q3203" s="534"/>
    </row>
    <row r="3204" spans="3:17" s="849" customFormat="1" ht="15">
      <c r="C3204" s="712"/>
      <c r="D3204" s="713"/>
      <c r="E3204" s="532"/>
      <c r="F3204" s="532"/>
      <c r="G3204" s="533"/>
      <c r="H3204" s="534"/>
      <c r="I3204" s="534"/>
      <c r="J3204" s="535"/>
      <c r="K3204" s="534"/>
      <c r="L3204" s="534"/>
      <c r="M3204" s="534"/>
      <c r="N3204" s="534"/>
      <c r="O3204" s="534"/>
      <c r="P3204" s="535"/>
      <c r="Q3204" s="534"/>
    </row>
    <row r="3205" spans="3:17" s="849" customFormat="1" ht="15">
      <c r="C3205" s="712"/>
      <c r="D3205" s="713"/>
      <c r="E3205" s="532"/>
      <c r="F3205" s="532"/>
      <c r="G3205" s="533"/>
      <c r="H3205" s="534"/>
      <c r="I3205" s="534"/>
      <c r="J3205" s="535"/>
      <c r="K3205" s="534"/>
      <c r="L3205" s="534"/>
      <c r="M3205" s="534"/>
      <c r="N3205" s="534"/>
      <c r="O3205" s="534"/>
      <c r="P3205" s="535"/>
      <c r="Q3205" s="534"/>
    </row>
    <row r="3206" spans="3:17" s="849" customFormat="1" ht="15">
      <c r="C3206" s="712"/>
      <c r="D3206" s="713"/>
      <c r="E3206" s="532"/>
      <c r="F3206" s="532"/>
      <c r="G3206" s="533"/>
      <c r="H3206" s="534"/>
      <c r="I3206" s="534"/>
      <c r="J3206" s="535"/>
      <c r="K3206" s="534"/>
      <c r="L3206" s="534"/>
      <c r="M3206" s="534"/>
      <c r="N3206" s="534"/>
      <c r="O3206" s="534"/>
      <c r="P3206" s="535"/>
      <c r="Q3206" s="534"/>
    </row>
    <row r="3207" spans="3:17" s="849" customFormat="1" ht="15">
      <c r="C3207" s="712"/>
      <c r="D3207" s="713"/>
      <c r="E3207" s="532"/>
      <c r="F3207" s="532"/>
      <c r="G3207" s="533"/>
      <c r="H3207" s="534"/>
      <c r="I3207" s="534"/>
      <c r="J3207" s="535"/>
      <c r="K3207" s="534"/>
      <c r="L3207" s="534"/>
      <c r="M3207" s="534"/>
      <c r="N3207" s="534"/>
      <c r="O3207" s="534"/>
      <c r="P3207" s="535"/>
      <c r="Q3207" s="534"/>
    </row>
    <row r="3208" spans="3:17" s="849" customFormat="1" ht="15">
      <c r="C3208" s="712"/>
      <c r="D3208" s="713"/>
      <c r="E3208" s="532"/>
      <c r="F3208" s="532"/>
      <c r="G3208" s="533"/>
      <c r="H3208" s="534"/>
      <c r="I3208" s="534"/>
      <c r="J3208" s="535"/>
      <c r="K3208" s="534"/>
      <c r="L3208" s="534"/>
      <c r="M3208" s="534"/>
      <c r="N3208" s="534"/>
      <c r="O3208" s="534"/>
      <c r="P3208" s="535"/>
      <c r="Q3208" s="534"/>
    </row>
    <row r="3209" spans="3:17" s="849" customFormat="1" ht="15">
      <c r="C3209" s="712"/>
      <c r="D3209" s="713"/>
      <c r="E3209" s="532"/>
      <c r="F3209" s="532"/>
      <c r="G3209" s="533"/>
      <c r="H3209" s="534"/>
      <c r="I3209" s="534"/>
      <c r="J3209" s="535"/>
      <c r="K3209" s="534"/>
      <c r="L3209" s="534"/>
      <c r="M3209" s="534"/>
      <c r="N3209" s="534"/>
      <c r="O3209" s="534"/>
      <c r="P3209" s="535"/>
      <c r="Q3209" s="534"/>
    </row>
    <row r="3210" spans="3:17" s="849" customFormat="1" ht="15">
      <c r="C3210" s="712"/>
      <c r="D3210" s="713"/>
      <c r="E3210" s="532"/>
      <c r="F3210" s="532"/>
      <c r="G3210" s="533"/>
      <c r="H3210" s="534"/>
      <c r="I3210" s="534"/>
      <c r="J3210" s="535"/>
      <c r="K3210" s="534"/>
      <c r="L3210" s="534"/>
      <c r="M3210" s="534"/>
      <c r="N3210" s="534"/>
      <c r="O3210" s="534"/>
      <c r="P3210" s="535"/>
      <c r="Q3210" s="534"/>
    </row>
    <row r="3211" spans="3:17" s="849" customFormat="1" ht="15">
      <c r="C3211" s="712"/>
      <c r="D3211" s="713"/>
      <c r="E3211" s="532"/>
      <c r="F3211" s="532"/>
      <c r="G3211" s="533"/>
      <c r="H3211" s="534"/>
      <c r="I3211" s="534"/>
      <c r="J3211" s="535"/>
      <c r="K3211" s="534"/>
      <c r="L3211" s="534"/>
      <c r="M3211" s="534"/>
      <c r="N3211" s="534"/>
      <c r="O3211" s="534"/>
      <c r="P3211" s="535"/>
      <c r="Q3211" s="534"/>
    </row>
    <row r="3212" spans="3:17" s="849" customFormat="1" ht="15">
      <c r="C3212" s="712"/>
      <c r="D3212" s="713"/>
      <c r="E3212" s="532"/>
      <c r="F3212" s="532"/>
      <c r="G3212" s="533"/>
      <c r="H3212" s="534"/>
      <c r="I3212" s="534"/>
      <c r="J3212" s="535"/>
      <c r="K3212" s="534"/>
      <c r="L3212" s="534"/>
      <c r="M3212" s="534"/>
      <c r="N3212" s="534"/>
      <c r="O3212" s="534"/>
      <c r="P3212" s="535"/>
      <c r="Q3212" s="534"/>
    </row>
    <row r="3213" spans="3:17" s="849" customFormat="1" ht="15">
      <c r="C3213" s="712"/>
      <c r="D3213" s="713"/>
      <c r="E3213" s="532"/>
      <c r="F3213" s="532"/>
      <c r="G3213" s="533"/>
      <c r="H3213" s="534"/>
      <c r="I3213" s="534"/>
      <c r="J3213" s="535"/>
      <c r="K3213" s="534"/>
      <c r="L3213" s="534"/>
      <c r="M3213" s="534"/>
      <c r="N3213" s="534"/>
      <c r="O3213" s="534"/>
      <c r="P3213" s="535"/>
      <c r="Q3213" s="534"/>
    </row>
    <row r="3214" spans="3:17" s="849" customFormat="1" ht="15">
      <c r="C3214" s="712"/>
      <c r="D3214" s="713"/>
      <c r="E3214" s="532"/>
      <c r="F3214" s="532"/>
      <c r="G3214" s="533"/>
      <c r="H3214" s="534"/>
      <c r="I3214" s="534"/>
      <c r="J3214" s="535"/>
      <c r="K3214" s="534"/>
      <c r="L3214" s="534"/>
      <c r="M3214" s="534"/>
      <c r="N3214" s="534"/>
      <c r="O3214" s="534"/>
      <c r="P3214" s="535"/>
      <c r="Q3214" s="534"/>
    </row>
    <row r="3215" spans="3:17" s="849" customFormat="1" ht="15">
      <c r="C3215" s="712"/>
      <c r="D3215" s="713"/>
      <c r="E3215" s="532"/>
      <c r="F3215" s="532"/>
      <c r="G3215" s="533"/>
      <c r="H3215" s="534"/>
      <c r="I3215" s="534"/>
      <c r="J3215" s="535"/>
      <c r="K3215" s="534"/>
      <c r="L3215" s="534"/>
      <c r="M3215" s="534"/>
      <c r="N3215" s="534"/>
      <c r="O3215" s="534"/>
      <c r="P3215" s="535"/>
      <c r="Q3215" s="534"/>
    </row>
    <row r="3216" spans="3:17" s="849" customFormat="1" ht="15">
      <c r="C3216" s="712"/>
      <c r="D3216" s="713"/>
      <c r="E3216" s="532"/>
      <c r="F3216" s="532"/>
      <c r="G3216" s="533"/>
      <c r="H3216" s="534"/>
      <c r="I3216" s="534"/>
      <c r="J3216" s="535"/>
      <c r="K3216" s="534"/>
      <c r="L3216" s="534"/>
      <c r="M3216" s="534"/>
      <c r="N3216" s="534"/>
      <c r="O3216" s="534"/>
      <c r="P3216" s="535"/>
      <c r="Q3216" s="534"/>
    </row>
    <row r="3217" spans="3:17" s="849" customFormat="1" ht="15">
      <c r="C3217" s="712"/>
      <c r="D3217" s="713"/>
      <c r="E3217" s="532"/>
      <c r="F3217" s="532"/>
      <c r="G3217" s="533"/>
      <c r="H3217" s="534"/>
      <c r="I3217" s="534"/>
      <c r="J3217" s="535"/>
      <c r="K3217" s="534"/>
      <c r="L3217" s="534"/>
      <c r="M3217" s="534"/>
      <c r="N3217" s="534"/>
      <c r="O3217" s="534"/>
      <c r="P3217" s="535"/>
      <c r="Q3217" s="534"/>
    </row>
    <row r="3218" spans="3:17" s="849" customFormat="1" ht="15">
      <c r="C3218" s="712"/>
      <c r="D3218" s="713"/>
      <c r="E3218" s="532"/>
      <c r="F3218" s="532"/>
      <c r="G3218" s="533"/>
      <c r="H3218" s="534"/>
      <c r="I3218" s="534"/>
      <c r="J3218" s="535"/>
      <c r="K3218" s="534"/>
      <c r="L3218" s="534"/>
      <c r="M3218" s="534"/>
      <c r="N3218" s="534"/>
      <c r="O3218" s="534"/>
      <c r="P3218" s="535"/>
      <c r="Q3218" s="534"/>
    </row>
    <row r="3219" spans="3:17" s="849" customFormat="1" ht="15">
      <c r="C3219" s="712"/>
      <c r="D3219" s="713"/>
      <c r="E3219" s="532"/>
      <c r="F3219" s="532"/>
      <c r="G3219" s="533"/>
      <c r="H3219" s="534"/>
      <c r="I3219" s="534"/>
      <c r="J3219" s="535"/>
      <c r="K3219" s="534"/>
      <c r="L3219" s="534"/>
      <c r="M3219" s="534"/>
      <c r="N3219" s="534"/>
      <c r="O3219" s="534"/>
      <c r="P3219" s="535"/>
      <c r="Q3219" s="534"/>
    </row>
    <row r="3220" spans="3:17" s="849" customFormat="1" ht="15">
      <c r="C3220" s="712"/>
      <c r="D3220" s="713"/>
      <c r="E3220" s="532"/>
      <c r="F3220" s="532"/>
      <c r="G3220" s="533"/>
      <c r="H3220" s="534"/>
      <c r="I3220" s="534"/>
      <c r="J3220" s="535"/>
      <c r="K3220" s="534"/>
      <c r="L3220" s="534"/>
      <c r="M3220" s="534"/>
      <c r="N3220" s="534"/>
      <c r="O3220" s="534"/>
      <c r="P3220" s="535"/>
      <c r="Q3220" s="534"/>
    </row>
    <row r="3221" spans="3:17" s="849" customFormat="1" ht="15">
      <c r="C3221" s="712"/>
      <c r="D3221" s="713"/>
      <c r="E3221" s="532"/>
      <c r="F3221" s="532"/>
      <c r="G3221" s="533"/>
      <c r="H3221" s="534"/>
      <c r="I3221" s="534"/>
      <c r="J3221" s="535"/>
      <c r="K3221" s="534"/>
      <c r="L3221" s="534"/>
      <c r="M3221" s="534"/>
      <c r="N3221" s="534"/>
      <c r="O3221" s="534"/>
      <c r="P3221" s="535"/>
      <c r="Q3221" s="534"/>
    </row>
    <row r="3222" spans="3:17" s="849" customFormat="1" ht="15">
      <c r="C3222" s="712"/>
      <c r="D3222" s="713"/>
      <c r="E3222" s="532"/>
      <c r="F3222" s="532"/>
      <c r="G3222" s="533"/>
      <c r="H3222" s="534"/>
      <c r="I3222" s="534"/>
      <c r="J3222" s="535"/>
      <c r="K3222" s="534"/>
      <c r="L3222" s="534"/>
      <c r="M3222" s="534"/>
      <c r="N3222" s="534"/>
      <c r="O3222" s="534"/>
      <c r="P3222" s="535"/>
      <c r="Q3222" s="534"/>
    </row>
    <row r="3223" spans="3:17" s="849" customFormat="1" ht="15">
      <c r="C3223" s="712"/>
      <c r="D3223" s="713"/>
      <c r="E3223" s="532"/>
      <c r="F3223" s="532"/>
      <c r="G3223" s="533"/>
      <c r="H3223" s="534"/>
      <c r="I3223" s="534"/>
      <c r="J3223" s="535"/>
      <c r="K3223" s="534"/>
      <c r="L3223" s="534"/>
      <c r="M3223" s="534"/>
      <c r="N3223" s="534"/>
      <c r="O3223" s="534"/>
      <c r="P3223" s="535"/>
      <c r="Q3223" s="534"/>
    </row>
    <row r="3224" spans="3:17" s="849" customFormat="1" ht="15">
      <c r="C3224" s="712"/>
      <c r="D3224" s="713"/>
      <c r="E3224" s="532"/>
      <c r="F3224" s="532"/>
      <c r="G3224" s="533"/>
      <c r="H3224" s="534"/>
      <c r="I3224" s="534"/>
      <c r="J3224" s="535"/>
      <c r="K3224" s="534"/>
      <c r="L3224" s="534"/>
      <c r="M3224" s="534"/>
      <c r="N3224" s="534"/>
      <c r="O3224" s="534"/>
      <c r="P3224" s="535"/>
      <c r="Q3224" s="534"/>
    </row>
    <row r="3225" spans="3:17" s="849" customFormat="1" ht="15">
      <c r="C3225" s="712"/>
      <c r="D3225" s="713"/>
      <c r="E3225" s="532"/>
      <c r="F3225" s="532"/>
      <c r="G3225" s="533"/>
      <c r="H3225" s="534"/>
      <c r="I3225" s="534"/>
      <c r="J3225" s="535"/>
      <c r="K3225" s="534"/>
      <c r="L3225" s="534"/>
      <c r="M3225" s="534"/>
      <c r="N3225" s="534"/>
      <c r="O3225" s="534"/>
      <c r="P3225" s="535"/>
      <c r="Q3225" s="534"/>
    </row>
    <row r="3226" spans="3:17" s="849" customFormat="1" ht="15">
      <c r="C3226" s="712"/>
      <c r="D3226" s="713"/>
      <c r="E3226" s="532"/>
      <c r="F3226" s="532"/>
      <c r="G3226" s="533"/>
      <c r="H3226" s="534"/>
      <c r="I3226" s="534"/>
      <c r="J3226" s="535"/>
      <c r="K3226" s="534"/>
      <c r="L3226" s="534"/>
      <c r="M3226" s="534"/>
      <c r="N3226" s="534"/>
      <c r="O3226" s="534"/>
      <c r="P3226" s="535"/>
      <c r="Q3226" s="534"/>
    </row>
    <row r="3227" spans="3:17" s="849" customFormat="1" ht="15">
      <c r="C3227" s="712"/>
      <c r="D3227" s="713"/>
      <c r="E3227" s="532"/>
      <c r="F3227" s="532"/>
      <c r="G3227" s="533"/>
      <c r="H3227" s="534"/>
      <c r="I3227" s="534"/>
      <c r="J3227" s="535"/>
      <c r="K3227" s="534"/>
      <c r="L3227" s="534"/>
      <c r="M3227" s="534"/>
      <c r="N3227" s="534"/>
      <c r="O3227" s="534"/>
      <c r="P3227" s="535"/>
      <c r="Q3227" s="534"/>
    </row>
    <row r="3228" spans="3:17" s="849" customFormat="1" ht="15">
      <c r="C3228" s="712"/>
      <c r="D3228" s="713"/>
      <c r="E3228" s="532"/>
      <c r="F3228" s="532"/>
      <c r="G3228" s="533"/>
      <c r="H3228" s="534"/>
      <c r="I3228" s="534"/>
      <c r="J3228" s="535"/>
      <c r="K3228" s="534"/>
      <c r="L3228" s="534"/>
      <c r="M3228" s="534"/>
      <c r="N3228" s="534"/>
      <c r="O3228" s="534"/>
      <c r="P3228" s="535"/>
      <c r="Q3228" s="534"/>
    </row>
    <row r="3229" spans="3:17" s="849" customFormat="1" ht="15">
      <c r="C3229" s="712"/>
      <c r="D3229" s="713"/>
      <c r="E3229" s="532"/>
      <c r="F3229" s="532"/>
      <c r="G3229" s="533"/>
      <c r="H3229" s="534"/>
      <c r="I3229" s="534"/>
      <c r="J3229" s="535"/>
      <c r="K3229" s="534"/>
      <c r="L3229" s="534"/>
      <c r="M3229" s="534"/>
      <c r="N3229" s="534"/>
      <c r="O3229" s="534"/>
      <c r="P3229" s="535"/>
      <c r="Q3229" s="534"/>
    </row>
    <row r="3230" spans="3:17" s="849" customFormat="1" ht="15">
      <c r="C3230" s="712"/>
      <c r="D3230" s="713"/>
      <c r="E3230" s="532"/>
      <c r="F3230" s="532"/>
      <c r="G3230" s="533"/>
      <c r="H3230" s="534"/>
      <c r="I3230" s="534"/>
      <c r="J3230" s="535"/>
      <c r="K3230" s="534"/>
      <c r="L3230" s="534"/>
      <c r="M3230" s="534"/>
      <c r="N3230" s="534"/>
      <c r="O3230" s="534"/>
      <c r="P3230" s="535"/>
      <c r="Q3230" s="534"/>
    </row>
    <row r="3231" spans="3:17" s="849" customFormat="1" ht="15">
      <c r="C3231" s="712"/>
      <c r="D3231" s="713"/>
      <c r="E3231" s="532"/>
      <c r="F3231" s="532"/>
      <c r="G3231" s="533"/>
      <c r="H3231" s="534"/>
      <c r="I3231" s="534"/>
      <c r="J3231" s="535"/>
      <c r="K3231" s="534"/>
      <c r="L3231" s="534"/>
      <c r="M3231" s="534"/>
      <c r="N3231" s="534"/>
      <c r="O3231" s="534"/>
      <c r="P3231" s="535"/>
      <c r="Q3231" s="534"/>
    </row>
    <row r="3232" spans="3:17" s="849" customFormat="1" ht="15">
      <c r="C3232" s="712"/>
      <c r="D3232" s="713"/>
      <c r="E3232" s="532"/>
      <c r="F3232" s="532"/>
      <c r="G3232" s="533"/>
      <c r="H3232" s="534"/>
      <c r="I3232" s="534"/>
      <c r="J3232" s="535"/>
      <c r="K3232" s="534"/>
      <c r="L3232" s="534"/>
      <c r="M3232" s="534"/>
      <c r="N3232" s="534"/>
      <c r="O3232" s="534"/>
      <c r="P3232" s="535"/>
      <c r="Q3232" s="534"/>
    </row>
    <row r="3233" spans="3:17" s="849" customFormat="1" ht="15">
      <c r="C3233" s="712"/>
      <c r="D3233" s="713"/>
      <c r="E3233" s="532"/>
      <c r="F3233" s="532"/>
      <c r="G3233" s="533"/>
      <c r="H3233" s="534"/>
      <c r="I3233" s="534"/>
      <c r="J3233" s="535"/>
      <c r="K3233" s="534"/>
      <c r="L3233" s="534"/>
      <c r="M3233" s="534"/>
      <c r="N3233" s="534"/>
      <c r="O3233" s="534"/>
      <c r="P3233" s="535"/>
      <c r="Q3233" s="534"/>
    </row>
    <row r="3234" spans="3:17" s="849" customFormat="1" ht="15">
      <c r="C3234" s="712"/>
      <c r="D3234" s="713"/>
      <c r="E3234" s="532"/>
      <c r="F3234" s="532"/>
      <c r="G3234" s="533"/>
      <c r="H3234" s="534"/>
      <c r="I3234" s="534"/>
      <c r="J3234" s="535"/>
      <c r="K3234" s="534"/>
      <c r="L3234" s="534"/>
      <c r="M3234" s="534"/>
      <c r="N3234" s="534"/>
      <c r="O3234" s="534"/>
      <c r="P3234" s="535"/>
      <c r="Q3234" s="534"/>
    </row>
    <row r="3235" spans="3:17" s="849" customFormat="1" ht="15">
      <c r="C3235" s="712"/>
      <c r="D3235" s="713"/>
      <c r="E3235" s="532"/>
      <c r="F3235" s="532"/>
      <c r="G3235" s="533"/>
      <c r="H3235" s="534"/>
      <c r="I3235" s="534"/>
      <c r="J3235" s="535"/>
      <c r="K3235" s="534"/>
      <c r="L3235" s="534"/>
      <c r="M3235" s="534"/>
      <c r="N3235" s="534"/>
      <c r="O3235" s="534"/>
      <c r="P3235" s="535"/>
      <c r="Q3235" s="534"/>
    </row>
    <row r="3236" spans="3:17" s="849" customFormat="1" ht="15">
      <c r="C3236" s="712"/>
      <c r="D3236" s="713"/>
      <c r="E3236" s="532"/>
      <c r="F3236" s="532"/>
      <c r="G3236" s="533"/>
      <c r="H3236" s="534"/>
      <c r="I3236" s="534"/>
      <c r="J3236" s="535"/>
      <c r="K3236" s="534"/>
      <c r="L3236" s="534"/>
      <c r="M3236" s="534"/>
      <c r="N3236" s="534"/>
      <c r="O3236" s="534"/>
      <c r="P3236" s="535"/>
      <c r="Q3236" s="534"/>
    </row>
    <row r="3237" spans="3:17" s="849" customFormat="1" ht="15">
      <c r="C3237" s="712"/>
      <c r="D3237" s="713"/>
      <c r="E3237" s="532"/>
      <c r="F3237" s="532"/>
      <c r="G3237" s="533"/>
      <c r="H3237" s="534"/>
      <c r="I3237" s="534"/>
      <c r="J3237" s="535"/>
      <c r="K3237" s="534"/>
      <c r="L3237" s="534"/>
      <c r="M3237" s="534"/>
      <c r="N3237" s="534"/>
      <c r="O3237" s="534"/>
      <c r="P3237" s="535"/>
      <c r="Q3237" s="534"/>
    </row>
    <row r="3238" spans="3:17" s="849" customFormat="1" ht="15">
      <c r="C3238" s="712"/>
      <c r="D3238" s="713"/>
      <c r="E3238" s="532"/>
      <c r="F3238" s="532"/>
      <c r="G3238" s="533"/>
      <c r="H3238" s="534"/>
      <c r="I3238" s="534"/>
      <c r="J3238" s="535"/>
      <c r="K3238" s="534"/>
      <c r="L3238" s="534"/>
      <c r="M3238" s="534"/>
      <c r="N3238" s="534"/>
      <c r="O3238" s="534"/>
      <c r="P3238" s="535"/>
      <c r="Q3238" s="534"/>
    </row>
    <row r="3239" spans="3:17" s="849" customFormat="1" ht="15">
      <c r="C3239" s="712"/>
      <c r="D3239" s="713"/>
      <c r="E3239" s="532"/>
      <c r="F3239" s="532"/>
      <c r="G3239" s="533"/>
      <c r="H3239" s="534"/>
      <c r="I3239" s="534"/>
      <c r="J3239" s="535"/>
      <c r="K3239" s="534"/>
      <c r="L3239" s="534"/>
      <c r="M3239" s="534"/>
      <c r="N3239" s="534"/>
      <c r="O3239" s="534"/>
      <c r="P3239" s="535"/>
      <c r="Q3239" s="534"/>
    </row>
    <row r="3240" spans="3:17" s="849" customFormat="1" ht="15">
      <c r="C3240" s="712"/>
      <c r="D3240" s="713"/>
      <c r="E3240" s="532"/>
      <c r="F3240" s="532"/>
      <c r="G3240" s="533"/>
      <c r="H3240" s="534"/>
      <c r="I3240" s="534"/>
      <c r="J3240" s="535"/>
      <c r="K3240" s="534"/>
      <c r="L3240" s="534"/>
      <c r="M3240" s="534"/>
      <c r="N3240" s="534"/>
      <c r="O3240" s="534"/>
      <c r="P3240" s="535"/>
      <c r="Q3240" s="534"/>
    </row>
    <row r="3241" spans="3:17" s="849" customFormat="1" ht="15">
      <c r="C3241" s="712"/>
      <c r="D3241" s="713"/>
      <c r="E3241" s="532"/>
      <c r="F3241" s="532"/>
      <c r="G3241" s="533"/>
      <c r="H3241" s="534"/>
      <c r="I3241" s="534"/>
      <c r="J3241" s="535"/>
      <c r="K3241" s="534"/>
      <c r="L3241" s="534"/>
      <c r="M3241" s="534"/>
      <c r="N3241" s="534"/>
      <c r="O3241" s="534"/>
      <c r="P3241" s="535"/>
      <c r="Q3241" s="534"/>
    </row>
    <row r="3242" spans="3:17" s="849" customFormat="1" ht="15">
      <c r="C3242" s="712"/>
      <c r="D3242" s="713"/>
      <c r="E3242" s="532"/>
      <c r="F3242" s="532"/>
      <c r="G3242" s="533"/>
      <c r="H3242" s="534"/>
      <c r="I3242" s="534"/>
      <c r="J3242" s="535"/>
      <c r="K3242" s="534"/>
      <c r="L3242" s="534"/>
      <c r="M3242" s="534"/>
      <c r="N3242" s="534"/>
      <c r="O3242" s="534"/>
      <c r="P3242" s="535"/>
      <c r="Q3242" s="534"/>
    </row>
    <row r="3243" spans="3:17" s="849" customFormat="1" ht="15">
      <c r="C3243" s="712"/>
      <c r="D3243" s="713"/>
      <c r="E3243" s="532"/>
      <c r="F3243" s="532"/>
      <c r="G3243" s="533"/>
      <c r="H3243" s="534"/>
      <c r="I3243" s="534"/>
      <c r="J3243" s="535"/>
      <c r="K3243" s="534"/>
      <c r="L3243" s="534"/>
      <c r="M3243" s="534"/>
      <c r="N3243" s="534"/>
      <c r="O3243" s="534"/>
      <c r="P3243" s="535"/>
      <c r="Q3243" s="534"/>
    </row>
    <row r="3244" spans="3:17" s="849" customFormat="1" ht="15">
      <c r="C3244" s="712"/>
      <c r="D3244" s="713"/>
      <c r="E3244" s="532"/>
      <c r="F3244" s="532"/>
      <c r="G3244" s="533"/>
      <c r="H3244" s="534"/>
      <c r="I3244" s="534"/>
      <c r="J3244" s="535"/>
      <c r="K3244" s="534"/>
      <c r="L3244" s="534"/>
      <c r="M3244" s="534"/>
      <c r="N3244" s="534"/>
      <c r="O3244" s="534"/>
      <c r="P3244" s="535"/>
      <c r="Q3244" s="534"/>
    </row>
    <row r="3245" spans="3:17" s="849" customFormat="1" ht="15">
      <c r="C3245" s="712"/>
      <c r="D3245" s="713"/>
      <c r="E3245" s="532"/>
      <c r="F3245" s="532"/>
      <c r="G3245" s="533"/>
      <c r="H3245" s="534"/>
      <c r="I3245" s="534"/>
      <c r="J3245" s="535"/>
      <c r="K3245" s="534"/>
      <c r="L3245" s="534"/>
      <c r="M3245" s="534"/>
      <c r="N3245" s="534"/>
      <c r="O3245" s="534"/>
      <c r="P3245" s="535"/>
      <c r="Q3245" s="534"/>
    </row>
    <row r="3246" spans="3:17" s="849" customFormat="1" ht="15">
      <c r="C3246" s="712"/>
      <c r="D3246" s="713"/>
      <c r="E3246" s="532"/>
      <c r="F3246" s="532"/>
      <c r="G3246" s="533"/>
      <c r="H3246" s="534"/>
      <c r="I3246" s="534"/>
      <c r="J3246" s="535"/>
      <c r="K3246" s="534"/>
      <c r="L3246" s="534"/>
      <c r="M3246" s="534"/>
      <c r="N3246" s="534"/>
      <c r="O3246" s="534"/>
      <c r="P3246" s="535"/>
      <c r="Q3246" s="534"/>
    </row>
    <row r="3247" spans="3:17" s="849" customFormat="1" ht="15">
      <c r="C3247" s="712"/>
      <c r="D3247" s="713"/>
      <c r="E3247" s="532"/>
      <c r="F3247" s="532"/>
      <c r="G3247" s="533"/>
      <c r="H3247" s="534"/>
      <c r="I3247" s="534"/>
      <c r="J3247" s="535"/>
      <c r="K3247" s="534"/>
      <c r="L3247" s="534"/>
      <c r="M3247" s="534"/>
      <c r="N3247" s="534"/>
      <c r="O3247" s="534"/>
      <c r="P3247" s="535"/>
      <c r="Q3247" s="534"/>
    </row>
    <row r="3248" spans="3:17" s="849" customFormat="1" ht="15">
      <c r="C3248" s="712"/>
      <c r="D3248" s="713"/>
      <c r="E3248" s="532"/>
      <c r="F3248" s="532"/>
      <c r="G3248" s="533"/>
      <c r="H3248" s="534"/>
      <c r="I3248" s="534"/>
      <c r="J3248" s="535"/>
      <c r="K3248" s="534"/>
      <c r="L3248" s="534"/>
      <c r="M3248" s="534"/>
      <c r="N3248" s="534"/>
      <c r="O3248" s="534"/>
      <c r="P3248" s="535"/>
      <c r="Q3248" s="534"/>
    </row>
    <row r="3249" spans="3:17" s="849" customFormat="1" ht="15">
      <c r="C3249" s="712"/>
      <c r="D3249" s="713"/>
      <c r="E3249" s="532"/>
      <c r="F3249" s="532"/>
      <c r="G3249" s="533"/>
      <c r="H3249" s="534"/>
      <c r="I3249" s="534"/>
      <c r="J3249" s="535"/>
      <c r="K3249" s="534"/>
      <c r="L3249" s="534"/>
      <c r="M3249" s="534"/>
      <c r="N3249" s="534"/>
      <c r="O3249" s="534"/>
      <c r="P3249" s="535"/>
      <c r="Q3249" s="534"/>
    </row>
    <row r="3250" spans="3:17" s="849" customFormat="1" ht="15">
      <c r="C3250" s="712"/>
      <c r="D3250" s="713"/>
      <c r="E3250" s="532"/>
      <c r="F3250" s="532"/>
      <c r="G3250" s="533"/>
      <c r="H3250" s="534"/>
      <c r="I3250" s="534"/>
      <c r="J3250" s="535"/>
      <c r="K3250" s="534"/>
      <c r="L3250" s="534"/>
      <c r="M3250" s="534"/>
      <c r="N3250" s="534"/>
      <c r="O3250" s="534"/>
      <c r="P3250" s="535"/>
      <c r="Q3250" s="534"/>
    </row>
    <row r="3251" spans="3:17" s="849" customFormat="1" ht="15">
      <c r="C3251" s="712"/>
      <c r="D3251" s="713"/>
      <c r="E3251" s="532"/>
      <c r="F3251" s="532"/>
      <c r="G3251" s="533"/>
      <c r="H3251" s="534"/>
      <c r="I3251" s="534"/>
      <c r="J3251" s="535"/>
      <c r="K3251" s="534"/>
      <c r="L3251" s="534"/>
      <c r="M3251" s="534"/>
      <c r="N3251" s="534"/>
      <c r="O3251" s="534"/>
      <c r="P3251" s="535"/>
      <c r="Q3251" s="534"/>
    </row>
    <row r="3252" spans="3:17" s="849" customFormat="1" ht="15">
      <c r="C3252" s="712"/>
      <c r="D3252" s="713"/>
      <c r="E3252" s="532"/>
      <c r="F3252" s="532"/>
      <c r="G3252" s="533"/>
      <c r="H3252" s="534"/>
      <c r="I3252" s="534"/>
      <c r="J3252" s="535"/>
      <c r="K3252" s="534"/>
      <c r="L3252" s="534"/>
      <c r="M3252" s="534"/>
      <c r="N3252" s="534"/>
      <c r="O3252" s="534"/>
      <c r="P3252" s="535"/>
      <c r="Q3252" s="534"/>
    </row>
    <row r="3253" spans="3:17" s="849" customFormat="1" ht="15">
      <c r="C3253" s="712"/>
      <c r="D3253" s="713"/>
      <c r="E3253" s="532"/>
      <c r="F3253" s="532"/>
      <c r="G3253" s="533"/>
      <c r="H3253" s="534"/>
      <c r="I3253" s="534"/>
      <c r="J3253" s="535"/>
      <c r="K3253" s="534"/>
      <c r="L3253" s="534"/>
      <c r="M3253" s="534"/>
      <c r="N3253" s="534"/>
      <c r="O3253" s="534"/>
      <c r="P3253" s="535"/>
      <c r="Q3253" s="534"/>
    </row>
    <row r="3254" spans="3:17" s="849" customFormat="1" ht="15">
      <c r="C3254" s="712"/>
      <c r="D3254" s="713"/>
      <c r="E3254" s="532"/>
      <c r="F3254" s="532"/>
      <c r="G3254" s="533"/>
      <c r="H3254" s="534"/>
      <c r="I3254" s="534"/>
      <c r="J3254" s="535"/>
      <c r="K3254" s="534"/>
      <c r="L3254" s="534"/>
      <c r="M3254" s="534"/>
      <c r="N3254" s="534"/>
      <c r="O3254" s="534"/>
      <c r="P3254" s="535"/>
      <c r="Q3254" s="534"/>
    </row>
    <row r="3255" spans="3:17" s="849" customFormat="1" ht="15">
      <c r="C3255" s="712"/>
      <c r="D3255" s="713"/>
      <c r="E3255" s="532"/>
      <c r="F3255" s="532"/>
      <c r="G3255" s="533"/>
      <c r="H3255" s="534"/>
      <c r="I3255" s="534"/>
      <c r="J3255" s="535"/>
      <c r="K3255" s="534"/>
      <c r="L3255" s="534"/>
      <c r="M3255" s="534"/>
      <c r="N3255" s="534"/>
      <c r="O3255" s="534"/>
      <c r="P3255" s="535"/>
      <c r="Q3255" s="534"/>
    </row>
    <row r="3256" spans="3:17" s="849" customFormat="1" ht="15">
      <c r="C3256" s="712"/>
      <c r="D3256" s="713"/>
      <c r="E3256" s="532"/>
      <c r="F3256" s="532"/>
      <c r="G3256" s="533"/>
      <c r="H3256" s="534"/>
      <c r="I3256" s="534"/>
      <c r="J3256" s="535"/>
      <c r="K3256" s="534"/>
      <c r="L3256" s="534"/>
      <c r="M3256" s="534"/>
      <c r="N3256" s="534"/>
      <c r="O3256" s="534"/>
      <c r="P3256" s="535"/>
      <c r="Q3256" s="534"/>
    </row>
    <row r="3257" spans="3:17" s="849" customFormat="1" ht="15">
      <c r="C3257" s="712"/>
      <c r="D3257" s="713"/>
      <c r="E3257" s="532"/>
      <c r="F3257" s="532"/>
      <c r="G3257" s="533"/>
      <c r="H3257" s="534"/>
      <c r="I3257" s="534"/>
      <c r="J3257" s="535"/>
      <c r="K3257" s="534"/>
      <c r="L3257" s="534"/>
      <c r="M3257" s="534"/>
      <c r="N3257" s="534"/>
      <c r="O3257" s="534"/>
      <c r="P3257" s="535"/>
      <c r="Q3257" s="534"/>
    </row>
    <row r="3258" spans="3:17" s="849" customFormat="1" ht="15">
      <c r="C3258" s="712"/>
      <c r="D3258" s="713"/>
      <c r="E3258" s="532"/>
      <c r="F3258" s="532"/>
      <c r="G3258" s="533"/>
      <c r="H3258" s="534"/>
      <c r="I3258" s="534"/>
      <c r="J3258" s="535"/>
      <c r="K3258" s="534"/>
      <c r="L3258" s="534"/>
      <c r="M3258" s="534"/>
      <c r="N3258" s="534"/>
      <c r="O3258" s="534"/>
      <c r="P3258" s="535"/>
      <c r="Q3258" s="534"/>
    </row>
    <row r="3259" spans="3:17" s="849" customFormat="1" ht="15">
      <c r="C3259" s="712"/>
      <c r="D3259" s="713"/>
      <c r="E3259" s="532"/>
      <c r="F3259" s="532"/>
      <c r="G3259" s="533"/>
      <c r="H3259" s="534"/>
      <c r="I3259" s="534"/>
      <c r="J3259" s="535"/>
      <c r="K3259" s="534"/>
      <c r="L3259" s="534"/>
      <c r="M3259" s="534"/>
      <c r="N3259" s="534"/>
      <c r="O3259" s="534"/>
      <c r="P3259" s="535"/>
      <c r="Q3259" s="534"/>
    </row>
    <row r="3260" spans="3:17" s="849" customFormat="1" ht="15">
      <c r="C3260" s="712"/>
      <c r="D3260" s="713"/>
      <c r="E3260" s="532"/>
      <c r="F3260" s="532"/>
      <c r="G3260" s="533"/>
      <c r="H3260" s="534"/>
      <c r="I3260" s="534"/>
      <c r="J3260" s="535"/>
      <c r="K3260" s="534"/>
      <c r="L3260" s="534"/>
      <c r="M3260" s="534"/>
      <c r="N3260" s="534"/>
      <c r="O3260" s="534"/>
      <c r="P3260" s="535"/>
      <c r="Q3260" s="534"/>
    </row>
    <row r="3261" spans="3:17" s="849" customFormat="1" ht="15">
      <c r="C3261" s="712"/>
      <c r="D3261" s="713"/>
      <c r="E3261" s="532"/>
      <c r="F3261" s="532"/>
      <c r="G3261" s="533"/>
      <c r="H3261" s="534"/>
      <c r="I3261" s="534"/>
      <c r="J3261" s="535"/>
      <c r="K3261" s="534"/>
      <c r="L3261" s="534"/>
      <c r="M3261" s="534"/>
      <c r="N3261" s="534"/>
      <c r="O3261" s="534"/>
      <c r="P3261" s="535"/>
      <c r="Q3261" s="534"/>
    </row>
    <row r="3262" spans="3:17" s="849" customFormat="1" ht="15">
      <c r="C3262" s="712"/>
      <c r="D3262" s="713"/>
      <c r="E3262" s="532"/>
      <c r="F3262" s="532"/>
      <c r="G3262" s="533"/>
      <c r="H3262" s="534"/>
      <c r="I3262" s="534"/>
      <c r="J3262" s="535"/>
      <c r="K3262" s="534"/>
      <c r="L3262" s="534"/>
      <c r="M3262" s="534"/>
      <c r="N3262" s="534"/>
      <c r="O3262" s="534"/>
      <c r="P3262" s="535"/>
      <c r="Q3262" s="534"/>
    </row>
    <row r="3263" spans="3:17" s="849" customFormat="1" ht="15">
      <c r="C3263" s="712"/>
      <c r="D3263" s="713"/>
      <c r="E3263" s="532"/>
      <c r="F3263" s="532"/>
      <c r="G3263" s="533"/>
      <c r="H3263" s="534"/>
      <c r="I3263" s="534"/>
      <c r="J3263" s="535"/>
      <c r="K3263" s="534"/>
      <c r="L3263" s="534"/>
      <c r="M3263" s="534"/>
      <c r="N3263" s="534"/>
      <c r="O3263" s="534"/>
      <c r="P3263" s="535"/>
      <c r="Q3263" s="534"/>
    </row>
    <row r="3264" spans="3:17" s="849" customFormat="1" ht="15">
      <c r="C3264" s="712"/>
      <c r="D3264" s="713"/>
      <c r="E3264" s="532"/>
      <c r="F3264" s="532"/>
      <c r="G3264" s="533"/>
      <c r="H3264" s="534"/>
      <c r="I3264" s="534"/>
      <c r="J3264" s="535"/>
      <c r="K3264" s="534"/>
      <c r="L3264" s="534"/>
      <c r="M3264" s="534"/>
      <c r="N3264" s="534"/>
      <c r="O3264" s="534"/>
      <c r="P3264" s="535"/>
      <c r="Q3264" s="534"/>
    </row>
    <row r="3265" spans="3:17" s="849" customFormat="1" ht="15">
      <c r="C3265" s="712"/>
      <c r="D3265" s="713"/>
      <c r="E3265" s="532"/>
      <c r="F3265" s="532"/>
      <c r="G3265" s="533"/>
      <c r="H3265" s="534"/>
      <c r="I3265" s="534"/>
      <c r="J3265" s="535"/>
      <c r="K3265" s="534"/>
      <c r="L3265" s="534"/>
      <c r="M3265" s="534"/>
      <c r="N3265" s="534"/>
      <c r="O3265" s="534"/>
      <c r="P3265" s="535"/>
      <c r="Q3265" s="534"/>
    </row>
    <row r="3266" spans="3:17" s="849" customFormat="1" ht="15">
      <c r="C3266" s="712"/>
      <c r="D3266" s="713"/>
      <c r="E3266" s="532"/>
      <c r="F3266" s="532"/>
      <c r="G3266" s="533"/>
      <c r="H3266" s="534"/>
      <c r="I3266" s="534"/>
      <c r="J3266" s="535"/>
      <c r="K3266" s="534"/>
      <c r="L3266" s="534"/>
      <c r="M3266" s="534"/>
      <c r="N3266" s="534"/>
      <c r="O3266" s="534"/>
      <c r="P3266" s="535"/>
      <c r="Q3266" s="534"/>
    </row>
    <row r="3267" spans="3:17" s="849" customFormat="1" ht="15">
      <c r="C3267" s="712"/>
      <c r="D3267" s="713"/>
      <c r="E3267" s="532"/>
      <c r="F3267" s="532"/>
      <c r="G3267" s="533"/>
      <c r="H3267" s="534"/>
      <c r="I3267" s="534"/>
      <c r="J3267" s="535"/>
      <c r="K3267" s="534"/>
      <c r="L3267" s="534"/>
      <c r="M3267" s="534"/>
      <c r="N3267" s="534"/>
      <c r="O3267" s="534"/>
      <c r="P3267" s="535"/>
      <c r="Q3267" s="534"/>
    </row>
    <row r="3268" spans="3:17" s="849" customFormat="1" ht="15">
      <c r="C3268" s="712"/>
      <c r="D3268" s="713"/>
      <c r="E3268" s="532"/>
      <c r="F3268" s="532"/>
      <c r="G3268" s="533"/>
      <c r="H3268" s="534"/>
      <c r="I3268" s="534"/>
      <c r="J3268" s="535"/>
      <c r="K3268" s="534"/>
      <c r="L3268" s="534"/>
      <c r="M3268" s="534"/>
      <c r="N3268" s="534"/>
      <c r="O3268" s="534"/>
      <c r="P3268" s="535"/>
      <c r="Q3268" s="534"/>
    </row>
    <row r="3269" spans="3:17" s="849" customFormat="1" ht="15">
      <c r="C3269" s="712"/>
      <c r="D3269" s="713"/>
      <c r="E3269" s="532"/>
      <c r="F3269" s="532"/>
      <c r="G3269" s="533"/>
      <c r="H3269" s="534"/>
      <c r="I3269" s="534"/>
      <c r="J3269" s="535"/>
      <c r="K3269" s="534"/>
      <c r="L3269" s="534"/>
      <c r="M3269" s="534"/>
      <c r="N3269" s="534"/>
      <c r="O3269" s="534"/>
      <c r="P3269" s="535"/>
      <c r="Q3269" s="534"/>
    </row>
    <row r="3270" spans="3:17" s="849" customFormat="1" ht="15">
      <c r="C3270" s="712"/>
      <c r="D3270" s="713"/>
      <c r="E3270" s="532"/>
      <c r="F3270" s="532"/>
      <c r="G3270" s="533"/>
      <c r="H3270" s="534"/>
      <c r="I3270" s="534"/>
      <c r="J3270" s="535"/>
      <c r="K3270" s="534"/>
      <c r="L3270" s="534"/>
      <c r="M3270" s="534"/>
      <c r="N3270" s="534"/>
      <c r="O3270" s="534"/>
      <c r="P3270" s="535"/>
      <c r="Q3270" s="534"/>
    </row>
    <row r="3271" spans="3:17" s="849" customFormat="1" ht="15">
      <c r="C3271" s="712"/>
      <c r="D3271" s="713"/>
      <c r="E3271" s="532"/>
      <c r="F3271" s="532"/>
      <c r="G3271" s="533"/>
      <c r="H3271" s="534"/>
      <c r="I3271" s="534"/>
      <c r="J3271" s="535"/>
      <c r="K3271" s="534"/>
      <c r="L3271" s="534"/>
      <c r="M3271" s="534"/>
      <c r="N3271" s="534"/>
      <c r="O3271" s="534"/>
      <c r="P3271" s="535"/>
      <c r="Q3271" s="534"/>
    </row>
    <row r="3272" spans="3:17" s="849" customFormat="1" ht="15">
      <c r="C3272" s="712"/>
      <c r="D3272" s="713"/>
      <c r="E3272" s="532"/>
      <c r="F3272" s="532"/>
      <c r="G3272" s="533"/>
      <c r="H3272" s="534"/>
      <c r="I3272" s="534"/>
      <c r="J3272" s="535"/>
      <c r="K3272" s="534"/>
      <c r="L3272" s="534"/>
      <c r="M3272" s="534"/>
      <c r="N3272" s="534"/>
      <c r="O3272" s="534"/>
      <c r="P3272" s="535"/>
      <c r="Q3272" s="534"/>
    </row>
    <row r="3273" spans="3:17" s="849" customFormat="1" ht="15">
      <c r="C3273" s="712"/>
      <c r="D3273" s="713"/>
      <c r="E3273" s="532"/>
      <c r="F3273" s="532"/>
      <c r="G3273" s="533"/>
      <c r="H3273" s="534"/>
      <c r="I3273" s="534"/>
      <c r="J3273" s="535"/>
      <c r="K3273" s="534"/>
      <c r="L3273" s="534"/>
      <c r="M3273" s="534"/>
      <c r="N3273" s="534"/>
      <c r="O3273" s="534"/>
      <c r="P3273" s="535"/>
      <c r="Q3273" s="534"/>
    </row>
    <row r="3274" spans="3:17" s="849" customFormat="1" ht="15">
      <c r="C3274" s="712"/>
      <c r="D3274" s="713"/>
      <c r="E3274" s="532"/>
      <c r="F3274" s="532"/>
      <c r="G3274" s="533"/>
      <c r="H3274" s="534"/>
      <c r="I3274" s="534"/>
      <c r="J3274" s="535"/>
      <c r="K3274" s="534"/>
      <c r="L3274" s="534"/>
      <c r="M3274" s="534"/>
      <c r="N3274" s="534"/>
      <c r="O3274" s="534"/>
      <c r="P3274" s="535"/>
      <c r="Q3274" s="534"/>
    </row>
    <row r="3275" spans="3:17" s="849" customFormat="1" ht="15">
      <c r="C3275" s="712"/>
      <c r="D3275" s="713"/>
      <c r="E3275" s="532"/>
      <c r="F3275" s="532"/>
      <c r="G3275" s="533"/>
      <c r="H3275" s="534"/>
      <c r="I3275" s="534"/>
      <c r="J3275" s="535"/>
      <c r="K3275" s="534"/>
      <c r="L3275" s="534"/>
      <c r="M3275" s="534"/>
      <c r="N3275" s="534"/>
      <c r="O3275" s="534"/>
      <c r="P3275" s="535"/>
      <c r="Q3275" s="534"/>
    </row>
    <row r="3276" spans="3:17" s="849" customFormat="1" ht="15">
      <c r="C3276" s="712"/>
      <c r="D3276" s="713"/>
      <c r="E3276" s="532"/>
      <c r="F3276" s="532"/>
      <c r="G3276" s="533"/>
      <c r="H3276" s="534"/>
      <c r="I3276" s="534"/>
      <c r="J3276" s="535"/>
      <c r="K3276" s="534"/>
      <c r="L3276" s="534"/>
      <c r="M3276" s="534"/>
      <c r="N3276" s="534"/>
      <c r="O3276" s="534"/>
      <c r="P3276" s="535"/>
      <c r="Q3276" s="534"/>
    </row>
    <row r="3277" spans="3:17" s="849" customFormat="1" ht="15">
      <c r="C3277" s="712"/>
      <c r="D3277" s="713"/>
      <c r="E3277" s="532"/>
      <c r="F3277" s="532"/>
      <c r="G3277" s="533"/>
      <c r="H3277" s="534"/>
      <c r="I3277" s="534"/>
      <c r="J3277" s="535"/>
      <c r="K3277" s="534"/>
      <c r="L3277" s="534"/>
      <c r="M3277" s="534"/>
      <c r="N3277" s="534"/>
      <c r="O3277" s="534"/>
      <c r="P3277" s="535"/>
      <c r="Q3277" s="534"/>
    </row>
    <row r="3278" spans="3:17" s="849" customFormat="1" ht="15">
      <c r="C3278" s="712"/>
      <c r="D3278" s="713"/>
      <c r="E3278" s="532"/>
      <c r="F3278" s="532"/>
      <c r="G3278" s="533"/>
      <c r="H3278" s="534"/>
      <c r="I3278" s="534"/>
      <c r="J3278" s="535"/>
      <c r="K3278" s="534"/>
      <c r="L3278" s="534"/>
      <c r="M3278" s="534"/>
      <c r="N3278" s="534"/>
      <c r="O3278" s="534"/>
      <c r="P3278" s="535"/>
      <c r="Q3278" s="534"/>
    </row>
    <row r="3279" spans="3:17" s="849" customFormat="1" ht="15">
      <c r="C3279" s="712"/>
      <c r="D3279" s="713"/>
      <c r="E3279" s="532"/>
      <c r="F3279" s="532"/>
      <c r="G3279" s="533"/>
      <c r="H3279" s="534"/>
      <c r="I3279" s="534"/>
      <c r="J3279" s="535"/>
      <c r="K3279" s="534"/>
      <c r="L3279" s="534"/>
      <c r="M3279" s="534"/>
      <c r="N3279" s="534"/>
      <c r="O3279" s="534"/>
      <c r="P3279" s="535"/>
      <c r="Q3279" s="534"/>
    </row>
    <row r="3280" spans="3:17" s="849" customFormat="1" ht="15">
      <c r="C3280" s="712"/>
      <c r="D3280" s="713"/>
      <c r="E3280" s="532"/>
      <c r="F3280" s="532"/>
      <c r="G3280" s="533"/>
      <c r="H3280" s="534"/>
      <c r="I3280" s="534"/>
      <c r="J3280" s="535"/>
      <c r="K3280" s="534"/>
      <c r="L3280" s="534"/>
      <c r="M3280" s="534"/>
      <c r="N3280" s="534"/>
      <c r="O3280" s="534"/>
      <c r="P3280" s="535"/>
      <c r="Q3280" s="534"/>
    </row>
    <row r="3281" spans="3:17" s="849" customFormat="1" ht="15">
      <c r="C3281" s="712"/>
      <c r="D3281" s="713"/>
      <c r="E3281" s="532"/>
      <c r="F3281" s="532"/>
      <c r="G3281" s="533"/>
      <c r="H3281" s="534"/>
      <c r="I3281" s="534"/>
      <c r="J3281" s="535"/>
      <c r="K3281" s="534"/>
      <c r="L3281" s="534"/>
      <c r="M3281" s="534"/>
      <c r="N3281" s="534"/>
      <c r="O3281" s="534"/>
      <c r="P3281" s="535"/>
      <c r="Q3281" s="534"/>
    </row>
    <row r="3282" spans="3:17" s="849" customFormat="1" ht="15">
      <c r="C3282" s="712"/>
      <c r="D3282" s="713"/>
      <c r="E3282" s="532"/>
      <c r="F3282" s="532"/>
      <c r="G3282" s="533"/>
      <c r="H3282" s="534"/>
      <c r="I3282" s="534"/>
      <c r="J3282" s="535"/>
      <c r="K3282" s="534"/>
      <c r="L3282" s="534"/>
      <c r="M3282" s="534"/>
      <c r="N3282" s="534"/>
      <c r="O3282" s="534"/>
      <c r="P3282" s="535"/>
      <c r="Q3282" s="534"/>
    </row>
    <row r="3283" spans="3:17" s="849" customFormat="1" ht="15">
      <c r="C3283" s="712"/>
      <c r="D3283" s="713"/>
      <c r="E3283" s="532"/>
      <c r="F3283" s="532"/>
      <c r="G3283" s="533"/>
      <c r="H3283" s="534"/>
      <c r="I3283" s="534"/>
      <c r="J3283" s="535"/>
      <c r="K3283" s="534"/>
      <c r="L3283" s="534"/>
      <c r="M3283" s="534"/>
      <c r="N3283" s="534"/>
      <c r="O3283" s="534"/>
      <c r="P3283" s="535"/>
      <c r="Q3283" s="534"/>
    </row>
    <row r="3284" spans="3:17" s="849" customFormat="1" ht="15">
      <c r="C3284" s="712"/>
      <c r="D3284" s="713"/>
      <c r="E3284" s="532"/>
      <c r="F3284" s="532"/>
      <c r="G3284" s="533"/>
      <c r="H3284" s="534"/>
      <c r="I3284" s="534"/>
      <c r="J3284" s="535"/>
      <c r="K3284" s="534"/>
      <c r="L3284" s="534"/>
      <c r="M3284" s="534"/>
      <c r="N3284" s="534"/>
      <c r="O3284" s="534"/>
      <c r="P3284" s="535"/>
      <c r="Q3284" s="534"/>
    </row>
    <row r="3285" spans="3:17" s="849" customFormat="1" ht="15">
      <c r="C3285" s="712"/>
      <c r="D3285" s="713"/>
      <c r="E3285" s="532"/>
      <c r="F3285" s="532"/>
      <c r="G3285" s="533"/>
      <c r="H3285" s="534"/>
      <c r="I3285" s="534"/>
      <c r="J3285" s="535"/>
      <c r="K3285" s="534"/>
      <c r="L3285" s="534"/>
      <c r="M3285" s="534"/>
      <c r="N3285" s="534"/>
      <c r="O3285" s="534"/>
      <c r="P3285" s="535"/>
      <c r="Q3285" s="534"/>
    </row>
    <row r="3286" spans="3:17" s="849" customFormat="1" ht="15">
      <c r="C3286" s="712"/>
      <c r="D3286" s="713"/>
      <c r="E3286" s="532"/>
      <c r="F3286" s="532"/>
      <c r="G3286" s="533"/>
      <c r="H3286" s="534"/>
      <c r="I3286" s="534"/>
      <c r="J3286" s="535"/>
      <c r="K3286" s="534"/>
      <c r="L3286" s="534"/>
      <c r="M3286" s="534"/>
      <c r="N3286" s="534"/>
      <c r="O3286" s="534"/>
      <c r="P3286" s="535"/>
      <c r="Q3286" s="534"/>
    </row>
    <row r="3287" spans="3:17" s="849" customFormat="1" ht="15">
      <c r="C3287" s="712"/>
      <c r="D3287" s="713"/>
      <c r="E3287" s="532"/>
      <c r="F3287" s="532"/>
      <c r="G3287" s="533"/>
      <c r="H3287" s="534"/>
      <c r="I3287" s="534"/>
      <c r="J3287" s="535"/>
      <c r="K3287" s="534"/>
      <c r="L3287" s="534"/>
      <c r="M3287" s="534"/>
      <c r="N3287" s="534"/>
      <c r="O3287" s="534"/>
      <c r="P3287" s="535"/>
      <c r="Q3287" s="534"/>
    </row>
    <row r="3288" spans="3:17" s="849" customFormat="1" ht="15">
      <c r="C3288" s="712"/>
      <c r="D3288" s="713"/>
      <c r="E3288" s="532"/>
      <c r="F3288" s="532"/>
      <c r="G3288" s="533"/>
      <c r="H3288" s="534"/>
      <c r="I3288" s="534"/>
      <c r="J3288" s="535"/>
      <c r="K3288" s="534"/>
      <c r="L3288" s="534"/>
      <c r="M3288" s="534"/>
      <c r="N3288" s="534"/>
      <c r="O3288" s="534"/>
      <c r="P3288" s="535"/>
      <c r="Q3288" s="534"/>
    </row>
    <row r="3289" spans="3:17" s="849" customFormat="1" ht="15">
      <c r="C3289" s="712"/>
      <c r="D3289" s="713"/>
      <c r="E3289" s="532"/>
      <c r="F3289" s="532"/>
      <c r="G3289" s="533"/>
      <c r="H3289" s="534"/>
      <c r="I3289" s="534"/>
      <c r="J3289" s="535"/>
      <c r="K3289" s="534"/>
      <c r="L3289" s="534"/>
      <c r="M3289" s="534"/>
      <c r="N3289" s="534"/>
      <c r="O3289" s="534"/>
      <c r="P3289" s="535"/>
      <c r="Q3289" s="534"/>
    </row>
    <row r="3290" spans="3:17" s="849" customFormat="1" ht="15">
      <c r="C3290" s="712"/>
      <c r="D3290" s="713"/>
      <c r="E3290" s="532"/>
      <c r="F3290" s="532"/>
      <c r="G3290" s="533"/>
      <c r="H3290" s="534"/>
      <c r="I3290" s="534"/>
      <c r="J3290" s="535"/>
      <c r="K3290" s="534"/>
      <c r="L3290" s="534"/>
      <c r="M3290" s="534"/>
      <c r="N3290" s="534"/>
      <c r="O3290" s="534"/>
      <c r="P3290" s="535"/>
      <c r="Q3290" s="534"/>
    </row>
    <row r="3291" spans="3:17" s="849" customFormat="1" ht="15">
      <c r="C3291" s="712"/>
      <c r="D3291" s="713"/>
      <c r="E3291" s="532"/>
      <c r="F3291" s="532"/>
      <c r="G3291" s="533"/>
      <c r="H3291" s="534"/>
      <c r="I3291" s="534"/>
      <c r="J3291" s="535"/>
      <c r="K3291" s="534"/>
      <c r="L3291" s="534"/>
      <c r="M3291" s="534"/>
      <c r="N3291" s="534"/>
      <c r="O3291" s="534"/>
      <c r="P3291" s="535"/>
      <c r="Q3291" s="534"/>
    </row>
    <row r="3292" spans="3:17" s="849" customFormat="1" ht="15">
      <c r="C3292" s="712"/>
      <c r="D3292" s="713"/>
      <c r="E3292" s="532"/>
      <c r="F3292" s="532"/>
      <c r="G3292" s="533"/>
      <c r="H3292" s="534"/>
      <c r="I3292" s="534"/>
      <c r="J3292" s="535"/>
      <c r="K3292" s="534"/>
      <c r="L3292" s="534"/>
      <c r="M3292" s="534"/>
      <c r="N3292" s="534"/>
      <c r="O3292" s="534"/>
      <c r="P3292" s="535"/>
      <c r="Q3292" s="534"/>
    </row>
    <row r="3293" spans="3:17" s="849" customFormat="1" ht="15">
      <c r="C3293" s="712"/>
      <c r="D3293" s="713"/>
      <c r="E3293" s="532"/>
      <c r="F3293" s="532"/>
      <c r="G3293" s="533"/>
      <c r="H3293" s="534"/>
      <c r="I3293" s="534"/>
      <c r="J3293" s="535"/>
      <c r="K3293" s="534"/>
      <c r="L3293" s="534"/>
      <c r="M3293" s="534"/>
      <c r="N3293" s="534"/>
      <c r="O3293" s="534"/>
      <c r="P3293" s="535"/>
      <c r="Q3293" s="534"/>
    </row>
    <row r="3294" spans="3:17" s="849" customFormat="1" ht="15">
      <c r="C3294" s="712"/>
      <c r="D3294" s="713"/>
      <c r="E3294" s="532"/>
      <c r="F3294" s="532"/>
      <c r="G3294" s="533"/>
      <c r="H3294" s="534"/>
      <c r="I3294" s="534"/>
      <c r="J3294" s="535"/>
      <c r="K3294" s="534"/>
      <c r="L3294" s="534"/>
      <c r="M3294" s="534"/>
      <c r="N3294" s="534"/>
      <c r="O3294" s="534"/>
      <c r="P3294" s="535"/>
      <c r="Q3294" s="534"/>
    </row>
    <row r="3295" spans="3:17" s="849" customFormat="1" ht="15">
      <c r="C3295" s="712"/>
      <c r="D3295" s="713"/>
      <c r="E3295" s="532"/>
      <c r="F3295" s="532"/>
      <c r="G3295" s="533"/>
      <c r="H3295" s="534"/>
      <c r="I3295" s="534"/>
      <c r="J3295" s="535"/>
      <c r="K3295" s="534"/>
      <c r="L3295" s="534"/>
      <c r="M3295" s="534"/>
      <c r="N3295" s="534"/>
      <c r="O3295" s="534"/>
      <c r="P3295" s="535"/>
      <c r="Q3295" s="534"/>
    </row>
    <row r="3296" spans="3:17" s="849" customFormat="1" ht="15">
      <c r="C3296" s="712"/>
      <c r="D3296" s="713"/>
      <c r="E3296" s="532"/>
      <c r="F3296" s="532"/>
      <c r="G3296" s="533"/>
      <c r="H3296" s="534"/>
      <c r="I3296" s="534"/>
      <c r="J3296" s="535"/>
      <c r="K3296" s="534"/>
      <c r="L3296" s="534"/>
      <c r="M3296" s="534"/>
      <c r="N3296" s="534"/>
      <c r="O3296" s="534"/>
      <c r="P3296" s="535"/>
      <c r="Q3296" s="534"/>
    </row>
    <row r="3297" spans="3:17" s="849" customFormat="1" ht="15">
      <c r="C3297" s="712"/>
      <c r="D3297" s="713"/>
      <c r="E3297" s="532"/>
      <c r="F3297" s="532"/>
      <c r="G3297" s="533"/>
      <c r="H3297" s="534"/>
      <c r="I3297" s="534"/>
      <c r="J3297" s="535"/>
      <c r="K3297" s="534"/>
      <c r="L3297" s="534"/>
      <c r="M3297" s="534"/>
      <c r="N3297" s="534"/>
      <c r="O3297" s="534"/>
      <c r="P3297" s="535"/>
      <c r="Q3297" s="534"/>
    </row>
    <row r="3298" spans="3:17" s="849" customFormat="1" ht="15">
      <c r="C3298" s="712"/>
      <c r="D3298" s="713"/>
      <c r="E3298" s="532"/>
      <c r="F3298" s="532"/>
      <c r="G3298" s="533"/>
      <c r="H3298" s="534"/>
      <c r="I3298" s="534"/>
      <c r="J3298" s="535"/>
      <c r="K3298" s="534"/>
      <c r="L3298" s="534"/>
      <c r="M3298" s="534"/>
      <c r="N3298" s="534"/>
      <c r="O3298" s="534"/>
      <c r="P3298" s="535"/>
      <c r="Q3298" s="534"/>
    </row>
    <row r="3299" spans="3:17" s="849" customFormat="1" ht="15">
      <c r="C3299" s="712"/>
      <c r="D3299" s="713"/>
      <c r="E3299" s="532"/>
      <c r="F3299" s="532"/>
      <c r="G3299" s="533"/>
      <c r="H3299" s="534"/>
      <c r="I3299" s="534"/>
      <c r="J3299" s="535"/>
      <c r="K3299" s="534"/>
      <c r="L3299" s="534"/>
      <c r="M3299" s="534"/>
      <c r="N3299" s="534"/>
      <c r="O3299" s="534"/>
      <c r="P3299" s="535"/>
      <c r="Q3299" s="534"/>
    </row>
    <row r="3300" spans="3:17" s="849" customFormat="1" ht="15">
      <c r="C3300" s="712"/>
      <c r="D3300" s="713"/>
      <c r="E3300" s="532"/>
      <c r="F3300" s="532"/>
      <c r="G3300" s="533"/>
      <c r="H3300" s="534"/>
      <c r="I3300" s="534"/>
      <c r="J3300" s="535"/>
      <c r="K3300" s="534"/>
      <c r="L3300" s="534"/>
      <c r="M3300" s="534"/>
      <c r="N3300" s="534"/>
      <c r="O3300" s="534"/>
      <c r="P3300" s="535"/>
      <c r="Q3300" s="534"/>
    </row>
    <row r="3301" spans="3:17" s="849" customFormat="1" ht="15">
      <c r="C3301" s="712"/>
      <c r="D3301" s="713"/>
      <c r="E3301" s="532"/>
      <c r="F3301" s="532"/>
      <c r="G3301" s="533"/>
      <c r="H3301" s="534"/>
      <c r="I3301" s="534"/>
      <c r="J3301" s="535"/>
      <c r="K3301" s="534"/>
      <c r="L3301" s="534"/>
      <c r="M3301" s="534"/>
      <c r="N3301" s="534"/>
      <c r="O3301" s="534"/>
      <c r="P3301" s="535"/>
      <c r="Q3301" s="534"/>
    </row>
    <row r="3302" spans="3:17" s="849" customFormat="1" ht="15">
      <c r="C3302" s="712"/>
      <c r="D3302" s="713"/>
      <c r="E3302" s="532"/>
      <c r="F3302" s="532"/>
      <c r="G3302" s="533"/>
      <c r="H3302" s="534"/>
      <c r="I3302" s="534"/>
      <c r="J3302" s="535"/>
      <c r="K3302" s="534"/>
      <c r="L3302" s="534"/>
      <c r="M3302" s="534"/>
      <c r="N3302" s="534"/>
      <c r="O3302" s="534"/>
      <c r="P3302" s="535"/>
      <c r="Q3302" s="534"/>
    </row>
    <row r="3303" spans="3:17" s="849" customFormat="1" ht="15">
      <c r="C3303" s="712"/>
      <c r="D3303" s="713"/>
      <c r="E3303" s="532"/>
      <c r="F3303" s="532"/>
      <c r="G3303" s="533"/>
      <c r="H3303" s="534"/>
      <c r="I3303" s="534"/>
      <c r="J3303" s="535"/>
      <c r="K3303" s="534"/>
      <c r="L3303" s="534"/>
      <c r="M3303" s="534"/>
      <c r="N3303" s="534"/>
      <c r="O3303" s="534"/>
      <c r="P3303" s="535"/>
      <c r="Q3303" s="534"/>
    </row>
    <row r="3304" spans="3:17" s="849" customFormat="1" ht="15">
      <c r="C3304" s="712"/>
      <c r="D3304" s="713"/>
      <c r="E3304" s="532"/>
      <c r="F3304" s="532"/>
      <c r="G3304" s="533"/>
      <c r="H3304" s="534"/>
      <c r="I3304" s="534"/>
      <c r="J3304" s="535"/>
      <c r="K3304" s="534"/>
      <c r="L3304" s="534"/>
      <c r="M3304" s="534"/>
      <c r="N3304" s="534"/>
      <c r="O3304" s="534"/>
      <c r="P3304" s="535"/>
      <c r="Q3304" s="534"/>
    </row>
    <row r="3305" spans="3:17" s="849" customFormat="1" ht="15">
      <c r="C3305" s="712"/>
      <c r="D3305" s="713"/>
      <c r="E3305" s="532"/>
      <c r="F3305" s="532"/>
      <c r="G3305" s="533"/>
      <c r="H3305" s="534"/>
      <c r="I3305" s="534"/>
      <c r="J3305" s="535"/>
      <c r="K3305" s="534"/>
      <c r="L3305" s="534"/>
      <c r="M3305" s="534"/>
      <c r="N3305" s="534"/>
      <c r="O3305" s="534"/>
      <c r="P3305" s="535"/>
      <c r="Q3305" s="534"/>
    </row>
    <row r="3306" spans="3:17" s="849" customFormat="1" ht="15">
      <c r="C3306" s="712"/>
      <c r="D3306" s="713"/>
      <c r="E3306" s="532"/>
      <c r="F3306" s="532"/>
      <c r="G3306" s="533"/>
      <c r="H3306" s="534"/>
      <c r="I3306" s="534"/>
      <c r="J3306" s="535"/>
      <c r="K3306" s="534"/>
      <c r="L3306" s="534"/>
      <c r="M3306" s="534"/>
      <c r="N3306" s="534"/>
      <c r="O3306" s="534"/>
      <c r="P3306" s="535"/>
      <c r="Q3306" s="534"/>
    </row>
    <row r="3307" spans="3:17" s="849" customFormat="1" ht="15">
      <c r="C3307" s="712"/>
      <c r="D3307" s="713"/>
      <c r="E3307" s="532"/>
      <c r="F3307" s="532"/>
      <c r="G3307" s="533"/>
      <c r="H3307" s="534"/>
      <c r="I3307" s="534"/>
      <c r="J3307" s="535"/>
      <c r="K3307" s="534"/>
      <c r="L3307" s="534"/>
      <c r="M3307" s="534"/>
      <c r="N3307" s="534"/>
      <c r="O3307" s="534"/>
      <c r="P3307" s="535"/>
      <c r="Q3307" s="534"/>
    </row>
    <row r="3308" spans="3:17" s="849" customFormat="1" ht="15">
      <c r="C3308" s="712"/>
      <c r="D3308" s="713"/>
      <c r="E3308" s="532"/>
      <c r="F3308" s="532"/>
      <c r="G3308" s="533"/>
      <c r="H3308" s="534"/>
      <c r="I3308" s="534"/>
      <c r="J3308" s="535"/>
      <c r="K3308" s="534"/>
      <c r="L3308" s="534"/>
      <c r="M3308" s="534"/>
      <c r="N3308" s="534"/>
      <c r="O3308" s="534"/>
      <c r="P3308" s="535"/>
      <c r="Q3308" s="534"/>
    </row>
    <row r="3309" spans="3:17" s="849" customFormat="1" ht="15">
      <c r="C3309" s="712"/>
      <c r="D3309" s="713"/>
      <c r="E3309" s="532"/>
      <c r="F3309" s="532"/>
      <c r="G3309" s="533"/>
      <c r="H3309" s="534"/>
      <c r="I3309" s="534"/>
      <c r="J3309" s="535"/>
      <c r="K3309" s="534"/>
      <c r="L3309" s="534"/>
      <c r="M3309" s="534"/>
      <c r="N3309" s="534"/>
      <c r="O3309" s="534"/>
      <c r="P3309" s="535"/>
      <c r="Q3309" s="534"/>
    </row>
    <row r="3310" spans="3:17" s="849" customFormat="1" ht="15">
      <c r="C3310" s="712"/>
      <c r="D3310" s="713"/>
      <c r="E3310" s="532"/>
      <c r="F3310" s="532"/>
      <c r="G3310" s="533"/>
      <c r="H3310" s="534"/>
      <c r="I3310" s="534"/>
      <c r="J3310" s="535"/>
      <c r="K3310" s="534"/>
      <c r="L3310" s="534"/>
      <c r="M3310" s="534"/>
      <c r="N3310" s="534"/>
      <c r="O3310" s="534"/>
      <c r="P3310" s="535"/>
      <c r="Q3310" s="534"/>
    </row>
    <row r="3311" spans="3:17" s="849" customFormat="1" ht="15">
      <c r="C3311" s="712"/>
      <c r="D3311" s="713"/>
      <c r="E3311" s="532"/>
      <c r="F3311" s="532"/>
      <c r="G3311" s="533"/>
      <c r="H3311" s="534"/>
      <c r="I3311" s="534"/>
      <c r="J3311" s="535"/>
      <c r="K3311" s="534"/>
      <c r="L3311" s="534"/>
      <c r="M3311" s="534"/>
      <c r="N3311" s="534"/>
      <c r="O3311" s="534"/>
      <c r="P3311" s="535"/>
      <c r="Q3311" s="534"/>
    </row>
    <row r="3312" spans="3:17" s="849" customFormat="1" ht="15">
      <c r="C3312" s="712"/>
      <c r="D3312" s="713"/>
      <c r="E3312" s="532"/>
      <c r="F3312" s="532"/>
      <c r="G3312" s="533"/>
      <c r="H3312" s="534"/>
      <c r="I3312" s="534"/>
      <c r="J3312" s="535"/>
      <c r="K3312" s="534"/>
      <c r="L3312" s="534"/>
      <c r="M3312" s="534"/>
      <c r="N3312" s="534"/>
      <c r="O3312" s="534"/>
      <c r="P3312" s="535"/>
      <c r="Q3312" s="534"/>
    </row>
    <row r="3313" spans="3:17" s="849" customFormat="1" ht="15">
      <c r="C3313" s="712"/>
      <c r="D3313" s="713"/>
      <c r="E3313" s="532"/>
      <c r="F3313" s="532"/>
      <c r="G3313" s="533"/>
      <c r="H3313" s="534"/>
      <c r="I3313" s="534"/>
      <c r="J3313" s="535"/>
      <c r="K3313" s="534"/>
      <c r="L3313" s="534"/>
      <c r="M3313" s="534"/>
      <c r="N3313" s="534"/>
      <c r="O3313" s="534"/>
      <c r="P3313" s="535"/>
      <c r="Q3313" s="534"/>
    </row>
    <row r="3314" spans="3:17" s="849" customFormat="1" ht="15">
      <c r="C3314" s="712"/>
      <c r="D3314" s="713"/>
      <c r="E3314" s="532"/>
      <c r="F3314" s="532"/>
      <c r="G3314" s="533"/>
      <c r="H3314" s="534"/>
      <c r="I3314" s="534"/>
      <c r="J3314" s="535"/>
      <c r="K3314" s="534"/>
      <c r="L3314" s="534"/>
      <c r="M3314" s="534"/>
      <c r="N3314" s="534"/>
      <c r="O3314" s="534"/>
      <c r="P3314" s="535"/>
      <c r="Q3314" s="534"/>
    </row>
    <row r="3315" spans="3:17" s="849" customFormat="1" ht="15">
      <c r="C3315" s="712"/>
      <c r="D3315" s="713"/>
      <c r="E3315" s="532"/>
      <c r="F3315" s="532"/>
      <c r="G3315" s="533"/>
      <c r="H3315" s="534"/>
      <c r="I3315" s="534"/>
      <c r="J3315" s="535"/>
      <c r="K3315" s="534"/>
      <c r="L3315" s="534"/>
      <c r="M3315" s="534"/>
      <c r="N3315" s="534"/>
      <c r="O3315" s="534"/>
      <c r="P3315" s="535"/>
      <c r="Q3315" s="534"/>
    </row>
    <row r="3316" spans="3:17" s="849" customFormat="1" ht="15">
      <c r="C3316" s="712"/>
      <c r="D3316" s="713"/>
      <c r="E3316" s="532"/>
      <c r="F3316" s="532"/>
      <c r="G3316" s="533"/>
      <c r="H3316" s="534"/>
      <c r="I3316" s="534"/>
      <c r="J3316" s="535"/>
      <c r="K3316" s="534"/>
      <c r="L3316" s="534"/>
      <c r="M3316" s="534"/>
      <c r="N3316" s="534"/>
      <c r="O3316" s="534"/>
      <c r="P3316" s="535"/>
      <c r="Q3316" s="534"/>
    </row>
    <row r="3317" spans="3:17" s="849" customFormat="1" ht="15">
      <c r="C3317" s="712"/>
      <c r="D3317" s="713"/>
      <c r="E3317" s="532"/>
      <c r="F3317" s="532"/>
      <c r="G3317" s="533"/>
      <c r="H3317" s="534"/>
      <c r="I3317" s="534"/>
      <c r="J3317" s="535"/>
      <c r="K3317" s="534"/>
      <c r="L3317" s="534"/>
      <c r="M3317" s="534"/>
      <c r="N3317" s="534"/>
      <c r="O3317" s="534"/>
      <c r="P3317" s="535"/>
      <c r="Q3317" s="534"/>
    </row>
    <row r="3318" spans="3:17" s="849" customFormat="1" ht="15">
      <c r="C3318" s="712"/>
      <c r="D3318" s="713"/>
      <c r="E3318" s="532"/>
      <c r="F3318" s="532"/>
      <c r="G3318" s="533"/>
      <c r="H3318" s="534"/>
      <c r="I3318" s="534"/>
      <c r="J3318" s="535"/>
      <c r="K3318" s="534"/>
      <c r="L3318" s="534"/>
      <c r="M3318" s="534"/>
      <c r="N3318" s="534"/>
      <c r="O3318" s="534"/>
      <c r="P3318" s="535"/>
      <c r="Q3318" s="534"/>
    </row>
    <row r="3319" spans="3:17" s="849" customFormat="1" ht="15">
      <c r="C3319" s="712"/>
      <c r="D3319" s="713"/>
      <c r="E3319" s="532"/>
      <c r="F3319" s="532"/>
      <c r="G3319" s="533"/>
      <c r="H3319" s="534"/>
      <c r="I3319" s="534"/>
      <c r="J3319" s="535"/>
      <c r="K3319" s="534"/>
      <c r="L3319" s="534"/>
      <c r="M3319" s="534"/>
      <c r="N3319" s="534"/>
      <c r="O3319" s="534"/>
      <c r="P3319" s="535"/>
      <c r="Q3319" s="534"/>
    </row>
    <row r="3320" spans="3:17" s="849" customFormat="1" ht="15">
      <c r="C3320" s="712"/>
      <c r="D3320" s="713"/>
      <c r="E3320" s="532"/>
      <c r="F3320" s="532"/>
      <c r="G3320" s="533"/>
      <c r="H3320" s="534"/>
      <c r="I3320" s="534"/>
      <c r="J3320" s="535"/>
      <c r="K3320" s="534"/>
      <c r="L3320" s="534"/>
      <c r="M3320" s="534"/>
      <c r="N3320" s="534"/>
      <c r="O3320" s="534"/>
      <c r="P3320" s="535"/>
      <c r="Q3320" s="534"/>
    </row>
    <row r="3321" spans="3:17" s="849" customFormat="1" ht="15">
      <c r="C3321" s="712"/>
      <c r="D3321" s="713"/>
      <c r="E3321" s="532"/>
      <c r="F3321" s="532"/>
      <c r="G3321" s="533"/>
      <c r="H3321" s="534"/>
      <c r="I3321" s="534"/>
      <c r="J3321" s="535"/>
      <c r="K3321" s="534"/>
      <c r="L3321" s="534"/>
      <c r="M3321" s="534"/>
      <c r="N3321" s="534"/>
      <c r="O3321" s="534"/>
      <c r="P3321" s="535"/>
      <c r="Q3321" s="534"/>
    </row>
    <row r="3322" spans="3:17" s="849" customFormat="1" ht="15">
      <c r="C3322" s="712"/>
      <c r="D3322" s="713"/>
      <c r="E3322" s="532"/>
      <c r="F3322" s="532"/>
      <c r="G3322" s="533"/>
      <c r="H3322" s="534"/>
      <c r="I3322" s="534"/>
      <c r="J3322" s="535"/>
      <c r="K3322" s="534"/>
      <c r="L3322" s="534"/>
      <c r="M3322" s="534"/>
      <c r="N3322" s="534"/>
      <c r="O3322" s="534"/>
      <c r="P3322" s="535"/>
      <c r="Q3322" s="534"/>
    </row>
    <row r="3323" spans="3:17" s="849" customFormat="1" ht="15">
      <c r="C3323" s="712"/>
      <c r="D3323" s="713"/>
      <c r="E3323" s="532"/>
      <c r="F3323" s="532"/>
      <c r="G3323" s="533"/>
      <c r="H3323" s="534"/>
      <c r="I3323" s="534"/>
      <c r="J3323" s="535"/>
      <c r="K3323" s="534"/>
      <c r="L3323" s="534"/>
      <c r="M3323" s="534"/>
      <c r="N3323" s="534"/>
      <c r="O3323" s="534"/>
      <c r="P3323" s="535"/>
      <c r="Q3323" s="534"/>
    </row>
    <row r="3324" spans="3:17" s="849" customFormat="1" ht="15">
      <c r="C3324" s="712"/>
      <c r="D3324" s="713"/>
      <c r="E3324" s="532"/>
      <c r="F3324" s="532"/>
      <c r="G3324" s="533"/>
      <c r="H3324" s="534"/>
      <c r="I3324" s="534"/>
      <c r="J3324" s="535"/>
      <c r="K3324" s="534"/>
      <c r="L3324" s="534"/>
      <c r="M3324" s="534"/>
      <c r="N3324" s="534"/>
      <c r="O3324" s="534"/>
      <c r="P3324" s="535"/>
      <c r="Q3324" s="534"/>
    </row>
    <row r="3325" spans="3:17" s="849" customFormat="1" ht="15">
      <c r="C3325" s="712"/>
      <c r="D3325" s="713"/>
      <c r="E3325" s="532"/>
      <c r="F3325" s="532"/>
      <c r="G3325" s="533"/>
      <c r="H3325" s="534"/>
      <c r="I3325" s="534"/>
      <c r="J3325" s="535"/>
      <c r="K3325" s="534"/>
      <c r="L3325" s="534"/>
      <c r="M3325" s="534"/>
      <c r="N3325" s="534"/>
      <c r="O3325" s="534"/>
      <c r="P3325" s="535"/>
      <c r="Q3325" s="534"/>
    </row>
    <row r="3326" spans="3:17" s="849" customFormat="1" ht="15">
      <c r="C3326" s="712"/>
      <c r="D3326" s="713"/>
      <c r="E3326" s="532"/>
      <c r="F3326" s="532"/>
      <c r="G3326" s="533"/>
      <c r="H3326" s="534"/>
      <c r="I3326" s="534"/>
      <c r="J3326" s="535"/>
      <c r="K3326" s="534"/>
      <c r="L3326" s="534"/>
      <c r="M3326" s="534"/>
      <c r="N3326" s="534"/>
      <c r="O3326" s="534"/>
      <c r="P3326" s="535"/>
      <c r="Q3326" s="534"/>
    </row>
    <row r="3327" spans="3:17" s="849" customFormat="1" ht="15">
      <c r="C3327" s="712"/>
      <c r="D3327" s="713"/>
      <c r="E3327" s="532"/>
      <c r="F3327" s="532"/>
      <c r="G3327" s="533"/>
      <c r="H3327" s="534"/>
      <c r="I3327" s="534"/>
      <c r="J3327" s="535"/>
      <c r="K3327" s="534"/>
      <c r="L3327" s="534"/>
      <c r="M3327" s="534"/>
      <c r="N3327" s="534"/>
      <c r="O3327" s="534"/>
      <c r="P3327" s="535"/>
      <c r="Q3327" s="534"/>
    </row>
    <row r="3328" spans="3:17" s="849" customFormat="1" ht="15">
      <c r="C3328" s="712"/>
      <c r="D3328" s="713"/>
      <c r="E3328" s="532"/>
      <c r="F3328" s="532"/>
      <c r="G3328" s="533"/>
      <c r="H3328" s="534"/>
      <c r="I3328" s="534"/>
      <c r="J3328" s="535"/>
      <c r="K3328" s="534"/>
      <c r="L3328" s="534"/>
      <c r="M3328" s="534"/>
      <c r="N3328" s="534"/>
      <c r="O3328" s="534"/>
      <c r="P3328" s="535"/>
      <c r="Q3328" s="534"/>
    </row>
    <row r="3329" spans="3:17" s="849" customFormat="1" ht="15">
      <c r="C3329" s="712"/>
      <c r="D3329" s="713"/>
      <c r="E3329" s="532"/>
      <c r="F3329" s="532"/>
      <c r="G3329" s="533"/>
      <c r="H3329" s="534"/>
      <c r="I3329" s="534"/>
      <c r="J3329" s="535"/>
      <c r="K3329" s="534"/>
      <c r="L3329" s="534"/>
      <c r="M3329" s="534"/>
      <c r="N3329" s="534"/>
      <c r="O3329" s="534"/>
      <c r="P3329" s="535"/>
      <c r="Q3329" s="534"/>
    </row>
    <row r="3330" spans="3:17" s="849" customFormat="1" ht="15">
      <c r="C3330" s="712"/>
      <c r="D3330" s="713"/>
      <c r="E3330" s="532"/>
      <c r="F3330" s="532"/>
      <c r="G3330" s="533"/>
      <c r="H3330" s="534"/>
      <c r="I3330" s="534"/>
      <c r="J3330" s="535"/>
      <c r="K3330" s="534"/>
      <c r="L3330" s="534"/>
      <c r="M3330" s="534"/>
      <c r="N3330" s="534"/>
      <c r="O3330" s="534"/>
      <c r="P3330" s="535"/>
      <c r="Q3330" s="534"/>
    </row>
    <row r="3331" spans="3:17" s="849" customFormat="1" ht="15">
      <c r="C3331" s="712"/>
      <c r="D3331" s="713"/>
      <c r="E3331" s="532"/>
      <c r="F3331" s="532"/>
      <c r="G3331" s="533"/>
      <c r="H3331" s="534"/>
      <c r="I3331" s="534"/>
      <c r="J3331" s="535"/>
      <c r="K3331" s="534"/>
      <c r="L3331" s="534"/>
      <c r="M3331" s="534"/>
      <c r="N3331" s="534"/>
      <c r="O3331" s="534"/>
      <c r="P3331" s="535"/>
      <c r="Q3331" s="534"/>
    </row>
    <row r="3332" spans="3:17" s="849" customFormat="1" ht="15">
      <c r="C3332" s="712"/>
      <c r="D3332" s="713"/>
      <c r="E3332" s="532"/>
      <c r="F3332" s="532"/>
      <c r="G3332" s="533"/>
      <c r="H3332" s="534"/>
      <c r="I3332" s="534"/>
      <c r="J3332" s="535"/>
      <c r="K3332" s="534"/>
      <c r="L3332" s="534"/>
      <c r="M3332" s="534"/>
      <c r="N3332" s="534"/>
      <c r="O3332" s="534"/>
      <c r="P3332" s="535"/>
      <c r="Q3332" s="534"/>
    </row>
    <row r="3333" spans="3:17" s="849" customFormat="1" ht="15">
      <c r="C3333" s="712"/>
      <c r="D3333" s="713"/>
      <c r="E3333" s="532"/>
      <c r="F3333" s="532"/>
      <c r="G3333" s="533"/>
      <c r="H3333" s="534"/>
      <c r="I3333" s="534"/>
      <c r="J3333" s="535"/>
      <c r="K3333" s="534"/>
      <c r="L3333" s="534"/>
      <c r="M3333" s="534"/>
      <c r="N3333" s="534"/>
      <c r="O3333" s="534"/>
      <c r="P3333" s="535"/>
      <c r="Q3333" s="534"/>
    </row>
    <row r="3334" spans="3:17" s="849" customFormat="1" ht="15">
      <c r="C3334" s="712"/>
      <c r="D3334" s="713"/>
      <c r="E3334" s="532"/>
      <c r="F3334" s="532"/>
      <c r="G3334" s="533"/>
      <c r="H3334" s="534"/>
      <c r="I3334" s="534"/>
      <c r="J3334" s="535"/>
      <c r="K3334" s="534"/>
      <c r="L3334" s="534"/>
      <c r="M3334" s="534"/>
      <c r="N3334" s="534"/>
      <c r="O3334" s="534"/>
      <c r="P3334" s="535"/>
      <c r="Q3334" s="534"/>
    </row>
    <row r="3335" spans="3:17" s="849" customFormat="1" ht="15">
      <c r="C3335" s="712"/>
      <c r="D3335" s="713"/>
      <c r="E3335" s="532"/>
      <c r="F3335" s="532"/>
      <c r="G3335" s="533"/>
      <c r="H3335" s="534"/>
      <c r="I3335" s="534"/>
      <c r="J3335" s="535"/>
      <c r="K3335" s="534"/>
      <c r="L3335" s="534"/>
      <c r="M3335" s="534"/>
      <c r="N3335" s="534"/>
      <c r="O3335" s="534"/>
      <c r="P3335" s="535"/>
      <c r="Q3335" s="534"/>
    </row>
    <row r="3336" spans="3:17" s="849" customFormat="1" ht="15">
      <c r="C3336" s="712"/>
      <c r="D3336" s="713"/>
      <c r="E3336" s="532"/>
      <c r="F3336" s="532"/>
      <c r="G3336" s="533"/>
      <c r="H3336" s="534"/>
      <c r="I3336" s="534"/>
      <c r="J3336" s="535"/>
      <c r="K3336" s="534"/>
      <c r="L3336" s="534"/>
      <c r="M3336" s="534"/>
      <c r="N3336" s="534"/>
      <c r="O3336" s="534"/>
      <c r="P3336" s="535"/>
      <c r="Q3336" s="534"/>
    </row>
    <row r="3337" spans="3:17" s="849" customFormat="1" ht="15">
      <c r="C3337" s="712"/>
      <c r="D3337" s="713"/>
      <c r="E3337" s="532"/>
      <c r="F3337" s="532"/>
      <c r="G3337" s="533"/>
      <c r="H3337" s="534"/>
      <c r="I3337" s="534"/>
      <c r="J3337" s="535"/>
      <c r="K3337" s="534"/>
      <c r="L3337" s="534"/>
      <c r="M3337" s="534"/>
      <c r="N3337" s="534"/>
      <c r="O3337" s="534"/>
      <c r="P3337" s="535"/>
      <c r="Q3337" s="534"/>
    </row>
    <row r="3338" spans="3:17" s="849" customFormat="1" ht="15">
      <c r="C3338" s="712"/>
      <c r="D3338" s="713"/>
      <c r="E3338" s="532"/>
      <c r="F3338" s="532"/>
      <c r="G3338" s="533"/>
      <c r="H3338" s="534"/>
      <c r="I3338" s="534"/>
      <c r="J3338" s="535"/>
      <c r="K3338" s="534"/>
      <c r="L3338" s="534"/>
      <c r="M3338" s="534"/>
      <c r="N3338" s="534"/>
      <c r="O3338" s="534"/>
      <c r="P3338" s="535"/>
      <c r="Q3338" s="534"/>
    </row>
    <row r="3339" spans="3:17" s="849" customFormat="1" ht="15">
      <c r="C3339" s="712"/>
      <c r="D3339" s="713"/>
      <c r="E3339" s="532"/>
      <c r="F3339" s="532"/>
      <c r="G3339" s="533"/>
      <c r="H3339" s="534"/>
      <c r="I3339" s="534"/>
      <c r="J3339" s="535"/>
      <c r="K3339" s="534"/>
      <c r="L3339" s="534"/>
      <c r="M3339" s="534"/>
      <c r="N3339" s="534"/>
      <c r="O3339" s="534"/>
      <c r="P3339" s="535"/>
      <c r="Q3339" s="534"/>
    </row>
    <row r="3340" spans="3:17" s="849" customFormat="1" ht="15">
      <c r="C3340" s="712"/>
      <c r="D3340" s="713"/>
      <c r="E3340" s="532"/>
      <c r="F3340" s="532"/>
      <c r="G3340" s="533"/>
      <c r="H3340" s="534"/>
      <c r="I3340" s="534"/>
      <c r="J3340" s="535"/>
      <c r="K3340" s="534"/>
      <c r="L3340" s="534"/>
      <c r="M3340" s="534"/>
      <c r="N3340" s="534"/>
      <c r="O3340" s="534"/>
      <c r="P3340" s="535"/>
      <c r="Q3340" s="534"/>
    </row>
    <row r="3341" spans="3:17" s="849" customFormat="1" ht="15">
      <c r="C3341" s="712"/>
      <c r="D3341" s="713"/>
      <c r="E3341" s="532"/>
      <c r="F3341" s="532"/>
      <c r="G3341" s="533"/>
      <c r="H3341" s="534"/>
      <c r="I3341" s="534"/>
      <c r="J3341" s="535"/>
      <c r="K3341" s="534"/>
      <c r="L3341" s="534"/>
      <c r="M3341" s="534"/>
      <c r="N3341" s="534"/>
      <c r="O3341" s="534"/>
      <c r="P3341" s="535"/>
      <c r="Q3341" s="534"/>
    </row>
    <row r="3342" spans="3:17" s="849" customFormat="1" ht="15">
      <c r="C3342" s="712"/>
      <c r="D3342" s="713"/>
      <c r="E3342" s="532"/>
      <c r="F3342" s="532"/>
      <c r="G3342" s="533"/>
      <c r="H3342" s="534"/>
      <c r="I3342" s="534"/>
      <c r="J3342" s="535"/>
      <c r="K3342" s="534"/>
      <c r="L3342" s="534"/>
      <c r="M3342" s="534"/>
      <c r="N3342" s="534"/>
      <c r="O3342" s="534"/>
      <c r="P3342" s="535"/>
      <c r="Q3342" s="534"/>
    </row>
    <row r="3343" spans="3:17" s="849" customFormat="1" ht="15">
      <c r="C3343" s="712"/>
      <c r="D3343" s="713"/>
      <c r="E3343" s="532"/>
      <c r="F3343" s="532"/>
      <c r="G3343" s="533"/>
      <c r="H3343" s="534"/>
      <c r="I3343" s="534"/>
      <c r="J3343" s="535"/>
      <c r="K3343" s="534"/>
      <c r="L3343" s="534"/>
      <c r="M3343" s="534"/>
      <c r="N3343" s="534"/>
      <c r="O3343" s="534"/>
      <c r="P3343" s="535"/>
      <c r="Q3343" s="534"/>
    </row>
    <row r="3344" spans="3:17" s="849" customFormat="1" ht="15">
      <c r="C3344" s="712"/>
      <c r="D3344" s="713"/>
      <c r="E3344" s="532"/>
      <c r="F3344" s="532"/>
      <c r="G3344" s="533"/>
      <c r="H3344" s="534"/>
      <c r="I3344" s="534"/>
      <c r="J3344" s="535"/>
      <c r="K3344" s="534"/>
      <c r="L3344" s="534"/>
      <c r="M3344" s="534"/>
      <c r="N3344" s="534"/>
      <c r="O3344" s="534"/>
      <c r="P3344" s="535"/>
      <c r="Q3344" s="534"/>
    </row>
    <row r="3345" spans="3:17" s="849" customFormat="1" ht="15">
      <c r="C3345" s="712"/>
      <c r="D3345" s="713"/>
      <c r="E3345" s="532"/>
      <c r="F3345" s="532"/>
      <c r="G3345" s="533"/>
      <c r="H3345" s="534"/>
      <c r="I3345" s="534"/>
      <c r="J3345" s="535"/>
      <c r="K3345" s="534"/>
      <c r="L3345" s="534"/>
      <c r="M3345" s="534"/>
      <c r="N3345" s="534"/>
      <c r="O3345" s="534"/>
      <c r="P3345" s="535"/>
      <c r="Q3345" s="534"/>
    </row>
    <row r="3346" spans="3:17" s="849" customFormat="1" ht="15">
      <c r="C3346" s="712"/>
      <c r="D3346" s="713"/>
      <c r="E3346" s="532"/>
      <c r="F3346" s="532"/>
      <c r="G3346" s="533"/>
      <c r="H3346" s="534"/>
      <c r="I3346" s="534"/>
      <c r="J3346" s="535"/>
      <c r="K3346" s="534"/>
      <c r="L3346" s="534"/>
      <c r="M3346" s="534"/>
      <c r="N3346" s="534"/>
      <c r="O3346" s="534"/>
      <c r="P3346" s="535"/>
      <c r="Q3346" s="534"/>
    </row>
    <row r="3347" spans="3:17" s="849" customFormat="1" ht="15">
      <c r="C3347" s="712"/>
      <c r="D3347" s="713"/>
      <c r="E3347" s="532"/>
      <c r="F3347" s="532"/>
      <c r="G3347" s="533"/>
      <c r="H3347" s="534"/>
      <c r="I3347" s="534"/>
      <c r="J3347" s="535"/>
      <c r="K3347" s="534"/>
      <c r="L3347" s="534"/>
      <c r="M3347" s="534"/>
      <c r="N3347" s="534"/>
      <c r="O3347" s="534"/>
      <c r="P3347" s="535"/>
      <c r="Q3347" s="534"/>
    </row>
    <row r="3348" spans="3:17" s="849" customFormat="1" ht="15">
      <c r="C3348" s="712"/>
      <c r="D3348" s="713"/>
      <c r="E3348" s="532"/>
      <c r="F3348" s="532"/>
      <c r="G3348" s="533"/>
      <c r="H3348" s="534"/>
      <c r="I3348" s="534"/>
      <c r="J3348" s="535"/>
      <c r="K3348" s="534"/>
      <c r="L3348" s="534"/>
      <c r="M3348" s="534"/>
      <c r="N3348" s="534"/>
      <c r="O3348" s="534"/>
      <c r="P3348" s="535"/>
      <c r="Q3348" s="534"/>
    </row>
    <row r="3349" spans="3:17" s="849" customFormat="1" ht="15">
      <c r="C3349" s="712"/>
      <c r="D3349" s="713"/>
      <c r="E3349" s="532"/>
      <c r="F3349" s="532"/>
      <c r="G3349" s="533"/>
      <c r="H3349" s="534"/>
      <c r="I3349" s="534"/>
      <c r="J3349" s="535"/>
      <c r="K3349" s="534"/>
      <c r="L3349" s="534"/>
      <c r="M3349" s="534"/>
      <c r="N3349" s="534"/>
      <c r="O3349" s="534"/>
      <c r="P3349" s="535"/>
      <c r="Q3349" s="534"/>
    </row>
    <row r="3350" spans="3:17" s="849" customFormat="1" ht="15">
      <c r="C3350" s="712"/>
      <c r="D3350" s="713"/>
      <c r="E3350" s="532"/>
      <c r="F3350" s="532"/>
      <c r="G3350" s="533"/>
      <c r="H3350" s="534"/>
      <c r="I3350" s="534"/>
      <c r="J3350" s="535"/>
      <c r="K3350" s="534"/>
      <c r="L3350" s="534"/>
      <c r="M3350" s="534"/>
      <c r="N3350" s="534"/>
      <c r="O3350" s="534"/>
      <c r="P3350" s="535"/>
      <c r="Q3350" s="534"/>
    </row>
    <row r="3351" spans="3:17" s="849" customFormat="1" ht="15">
      <c r="C3351" s="712"/>
      <c r="D3351" s="713"/>
      <c r="E3351" s="532"/>
      <c r="F3351" s="532"/>
      <c r="G3351" s="533"/>
      <c r="H3351" s="534"/>
      <c r="I3351" s="534"/>
      <c r="J3351" s="535"/>
      <c r="K3351" s="534"/>
      <c r="L3351" s="534"/>
      <c r="M3351" s="534"/>
      <c r="N3351" s="534"/>
      <c r="O3351" s="534"/>
      <c r="P3351" s="535"/>
      <c r="Q3351" s="534"/>
    </row>
    <row r="3352" spans="3:17" s="849" customFormat="1" ht="15">
      <c r="C3352" s="712"/>
      <c r="D3352" s="713"/>
      <c r="E3352" s="532"/>
      <c r="F3352" s="532"/>
      <c r="G3352" s="533"/>
      <c r="H3352" s="534"/>
      <c r="I3352" s="534"/>
      <c r="J3352" s="535"/>
      <c r="K3352" s="534"/>
      <c r="L3352" s="534"/>
      <c r="M3352" s="534"/>
      <c r="N3352" s="534"/>
      <c r="O3352" s="534"/>
      <c r="P3352" s="535"/>
      <c r="Q3352" s="534"/>
    </row>
    <row r="3353" spans="3:17" s="849" customFormat="1" ht="15">
      <c r="C3353" s="712"/>
      <c r="D3353" s="713"/>
      <c r="E3353" s="532"/>
      <c r="F3353" s="532"/>
      <c r="G3353" s="533"/>
      <c r="H3353" s="534"/>
      <c r="I3353" s="534"/>
      <c r="J3353" s="535"/>
      <c r="K3353" s="534"/>
      <c r="L3353" s="534"/>
      <c r="M3353" s="534"/>
      <c r="N3353" s="534"/>
      <c r="O3353" s="534"/>
      <c r="P3353" s="535"/>
      <c r="Q3353" s="534"/>
    </row>
    <row r="3354" spans="3:17" s="849" customFormat="1" ht="15">
      <c r="C3354" s="712"/>
      <c r="D3354" s="713"/>
      <c r="E3354" s="532"/>
      <c r="F3354" s="532"/>
      <c r="G3354" s="533"/>
      <c r="H3354" s="534"/>
      <c r="I3354" s="534"/>
      <c r="J3354" s="535"/>
      <c r="K3354" s="534"/>
      <c r="L3354" s="534"/>
      <c r="M3354" s="534"/>
      <c r="N3354" s="534"/>
      <c r="O3354" s="534"/>
      <c r="P3354" s="535"/>
      <c r="Q3354" s="534"/>
    </row>
    <row r="3355" spans="3:17" s="849" customFormat="1" ht="15">
      <c r="C3355" s="712"/>
      <c r="D3355" s="713"/>
      <c r="E3355" s="532"/>
      <c r="F3355" s="532"/>
      <c r="G3355" s="533"/>
      <c r="H3355" s="534"/>
      <c r="I3355" s="534"/>
      <c r="J3355" s="535"/>
      <c r="K3355" s="534"/>
      <c r="L3355" s="534"/>
      <c r="M3355" s="534"/>
      <c r="N3355" s="534"/>
      <c r="O3355" s="534"/>
      <c r="P3355" s="535"/>
      <c r="Q3355" s="534"/>
    </row>
    <row r="3356" spans="3:17" s="849" customFormat="1" ht="15">
      <c r="C3356" s="712"/>
      <c r="D3356" s="713"/>
      <c r="E3356" s="532"/>
      <c r="F3356" s="532"/>
      <c r="G3356" s="533"/>
      <c r="H3356" s="534"/>
      <c r="I3356" s="534"/>
      <c r="J3356" s="535"/>
      <c r="K3356" s="534"/>
      <c r="L3356" s="534"/>
      <c r="M3356" s="534"/>
      <c r="N3356" s="534"/>
      <c r="O3356" s="534"/>
      <c r="P3356" s="535"/>
      <c r="Q3356" s="534"/>
    </row>
    <row r="3357" spans="3:17" s="849" customFormat="1" ht="15">
      <c r="C3357" s="712"/>
      <c r="D3357" s="713"/>
      <c r="E3357" s="532"/>
      <c r="F3357" s="532"/>
      <c r="G3357" s="533"/>
      <c r="H3357" s="534"/>
      <c r="I3357" s="534"/>
      <c r="J3357" s="535"/>
      <c r="K3357" s="534"/>
      <c r="L3357" s="534"/>
      <c r="M3357" s="534"/>
      <c r="N3357" s="534"/>
      <c r="O3357" s="534"/>
      <c r="P3357" s="535"/>
      <c r="Q3357" s="534"/>
    </row>
    <row r="3358" spans="3:17" s="849" customFormat="1" ht="15">
      <c r="C3358" s="712"/>
      <c r="D3358" s="713"/>
      <c r="E3358" s="532"/>
      <c r="F3358" s="532"/>
      <c r="G3358" s="533"/>
      <c r="H3358" s="534"/>
      <c r="I3358" s="534"/>
      <c r="J3358" s="535"/>
      <c r="K3358" s="534"/>
      <c r="L3358" s="534"/>
      <c r="M3358" s="534"/>
      <c r="N3358" s="534"/>
      <c r="O3358" s="534"/>
      <c r="P3358" s="535"/>
      <c r="Q3358" s="534"/>
    </row>
    <row r="3359" spans="3:17" s="849" customFormat="1" ht="15">
      <c r="C3359" s="712"/>
      <c r="D3359" s="713"/>
      <c r="E3359" s="532"/>
      <c r="F3359" s="532"/>
      <c r="G3359" s="533"/>
      <c r="H3359" s="534"/>
      <c r="I3359" s="534"/>
      <c r="J3359" s="535"/>
      <c r="K3359" s="534"/>
      <c r="L3359" s="534"/>
      <c r="M3359" s="534"/>
      <c r="N3359" s="534"/>
      <c r="O3359" s="534"/>
      <c r="P3359" s="535"/>
      <c r="Q3359" s="534"/>
    </row>
    <row r="3360" spans="3:17" s="849" customFormat="1" ht="15">
      <c r="C3360" s="712"/>
      <c r="D3360" s="713"/>
      <c r="E3360" s="532"/>
      <c r="F3360" s="532"/>
      <c r="G3360" s="533"/>
      <c r="H3360" s="534"/>
      <c r="I3360" s="534"/>
      <c r="J3360" s="535"/>
      <c r="K3360" s="534"/>
      <c r="L3360" s="534"/>
      <c r="M3360" s="534"/>
      <c r="N3360" s="534"/>
      <c r="O3360" s="534"/>
      <c r="P3360" s="535"/>
      <c r="Q3360" s="534"/>
    </row>
    <row r="3361" spans="3:17" s="849" customFormat="1" ht="15">
      <c r="C3361" s="712"/>
      <c r="D3361" s="713"/>
      <c r="E3361" s="532"/>
      <c r="F3361" s="532"/>
      <c r="G3361" s="533"/>
      <c r="H3361" s="534"/>
      <c r="I3361" s="534"/>
      <c r="J3361" s="535"/>
      <c r="K3361" s="534"/>
      <c r="L3361" s="534"/>
      <c r="M3361" s="534"/>
      <c r="N3361" s="534"/>
      <c r="O3361" s="534"/>
      <c r="P3361" s="535"/>
      <c r="Q3361" s="534"/>
    </row>
    <row r="3362" spans="3:17" s="849" customFormat="1" ht="15">
      <c r="C3362" s="712"/>
      <c r="D3362" s="713"/>
      <c r="E3362" s="532"/>
      <c r="F3362" s="532"/>
      <c r="G3362" s="533"/>
      <c r="H3362" s="534"/>
      <c r="I3362" s="534"/>
      <c r="J3362" s="535"/>
      <c r="K3362" s="534"/>
      <c r="L3362" s="534"/>
      <c r="M3362" s="534"/>
      <c r="N3362" s="534"/>
      <c r="O3362" s="534"/>
      <c r="P3362" s="535"/>
      <c r="Q3362" s="534"/>
    </row>
    <row r="3363" spans="3:17" s="849" customFormat="1" ht="15">
      <c r="C3363" s="712"/>
      <c r="D3363" s="713"/>
      <c r="E3363" s="532"/>
      <c r="F3363" s="532"/>
      <c r="G3363" s="533"/>
      <c r="H3363" s="534"/>
      <c r="I3363" s="534"/>
      <c r="J3363" s="535"/>
      <c r="K3363" s="534"/>
      <c r="L3363" s="534"/>
      <c r="M3363" s="534"/>
      <c r="N3363" s="534"/>
      <c r="O3363" s="534"/>
      <c r="P3363" s="535"/>
      <c r="Q3363" s="534"/>
    </row>
    <row r="3364" spans="3:17" s="849" customFormat="1" ht="15">
      <c r="C3364" s="712"/>
      <c r="D3364" s="713"/>
      <c r="E3364" s="532"/>
      <c r="F3364" s="532"/>
      <c r="G3364" s="533"/>
      <c r="H3364" s="534"/>
      <c r="I3364" s="534"/>
      <c r="J3364" s="535"/>
      <c r="K3364" s="534"/>
      <c r="L3364" s="534"/>
      <c r="M3364" s="534"/>
      <c r="N3364" s="534"/>
      <c r="O3364" s="534"/>
      <c r="P3364" s="535"/>
      <c r="Q3364" s="534"/>
    </row>
    <row r="3365" spans="3:17" s="849" customFormat="1" ht="15">
      <c r="C3365" s="712"/>
      <c r="D3365" s="713"/>
      <c r="E3365" s="532"/>
      <c r="F3365" s="532"/>
      <c r="G3365" s="533"/>
      <c r="H3365" s="534"/>
      <c r="I3365" s="534"/>
      <c r="J3365" s="535"/>
      <c r="K3365" s="534"/>
      <c r="L3365" s="534"/>
      <c r="M3365" s="534"/>
      <c r="N3365" s="534"/>
      <c r="O3365" s="534"/>
      <c r="P3365" s="535"/>
      <c r="Q3365" s="534"/>
    </row>
    <row r="3366" spans="3:17" s="849" customFormat="1" ht="15">
      <c r="C3366" s="712"/>
      <c r="D3366" s="713"/>
      <c r="E3366" s="532"/>
      <c r="F3366" s="532"/>
      <c r="G3366" s="533"/>
      <c r="H3366" s="534"/>
      <c r="I3366" s="534"/>
      <c r="J3366" s="535"/>
      <c r="K3366" s="534"/>
      <c r="L3366" s="534"/>
      <c r="M3366" s="534"/>
      <c r="N3366" s="534"/>
      <c r="O3366" s="534"/>
      <c r="P3366" s="535"/>
      <c r="Q3366" s="534"/>
    </row>
    <row r="3367" spans="3:17" s="849" customFormat="1" ht="15">
      <c r="C3367" s="712"/>
      <c r="D3367" s="713"/>
      <c r="E3367" s="532"/>
      <c r="F3367" s="532"/>
      <c r="G3367" s="533"/>
      <c r="H3367" s="534"/>
      <c r="I3367" s="534"/>
      <c r="J3367" s="535"/>
      <c r="K3367" s="534"/>
      <c r="L3367" s="534"/>
      <c r="M3367" s="534"/>
      <c r="N3367" s="534"/>
      <c r="O3367" s="534"/>
      <c r="P3367" s="535"/>
      <c r="Q3367" s="534"/>
    </row>
    <row r="3368" spans="3:17" s="849" customFormat="1" ht="15">
      <c r="C3368" s="712"/>
      <c r="D3368" s="713"/>
      <c r="E3368" s="532"/>
      <c r="F3368" s="532"/>
      <c r="G3368" s="533"/>
      <c r="H3368" s="534"/>
      <c r="I3368" s="534"/>
      <c r="J3368" s="535"/>
      <c r="K3368" s="534"/>
      <c r="L3368" s="534"/>
      <c r="M3368" s="534"/>
      <c r="N3368" s="534"/>
      <c r="O3368" s="534"/>
      <c r="P3368" s="535"/>
      <c r="Q3368" s="534"/>
    </row>
    <row r="3369" spans="3:17" s="849" customFormat="1" ht="15">
      <c r="C3369" s="712"/>
      <c r="D3369" s="713"/>
      <c r="E3369" s="532"/>
      <c r="F3369" s="532"/>
      <c r="G3369" s="533"/>
      <c r="H3369" s="534"/>
      <c r="I3369" s="534"/>
      <c r="J3369" s="535"/>
      <c r="K3369" s="534"/>
      <c r="L3369" s="534"/>
      <c r="M3369" s="534"/>
      <c r="N3369" s="534"/>
      <c r="O3369" s="534"/>
      <c r="P3369" s="535"/>
      <c r="Q3369" s="534"/>
    </row>
    <row r="3370" spans="3:17" s="849" customFormat="1" ht="15">
      <c r="C3370" s="712"/>
      <c r="D3370" s="713"/>
      <c r="E3370" s="532"/>
      <c r="F3370" s="532"/>
      <c r="G3370" s="533"/>
      <c r="H3370" s="534"/>
      <c r="I3370" s="534"/>
      <c r="J3370" s="535"/>
      <c r="K3370" s="534"/>
      <c r="L3370" s="534"/>
      <c r="M3370" s="534"/>
      <c r="N3370" s="534"/>
      <c r="O3370" s="534"/>
      <c r="P3370" s="535"/>
      <c r="Q3370" s="534"/>
    </row>
    <row r="3371" spans="3:17" s="849" customFormat="1" ht="15">
      <c r="C3371" s="712"/>
      <c r="D3371" s="713"/>
      <c r="E3371" s="532"/>
      <c r="F3371" s="532"/>
      <c r="G3371" s="533"/>
      <c r="H3371" s="534"/>
      <c r="I3371" s="534"/>
      <c r="J3371" s="535"/>
      <c r="K3371" s="534"/>
      <c r="L3371" s="534"/>
      <c r="M3371" s="534"/>
      <c r="N3371" s="534"/>
      <c r="O3371" s="534"/>
      <c r="P3371" s="535"/>
      <c r="Q3371" s="534"/>
    </row>
    <row r="3372" spans="3:17" s="849" customFormat="1" ht="15">
      <c r="C3372" s="712"/>
      <c r="D3372" s="713"/>
      <c r="E3372" s="532"/>
      <c r="F3372" s="532"/>
      <c r="G3372" s="533"/>
      <c r="H3372" s="534"/>
      <c r="I3372" s="534"/>
      <c r="J3372" s="535"/>
      <c r="K3372" s="534"/>
      <c r="L3372" s="534"/>
      <c r="M3372" s="534"/>
      <c r="N3372" s="534"/>
      <c r="O3372" s="534"/>
      <c r="P3372" s="535"/>
      <c r="Q3372" s="534"/>
    </row>
    <row r="3373" spans="3:17" s="849" customFormat="1" ht="15">
      <c r="C3373" s="712"/>
      <c r="D3373" s="713"/>
      <c r="E3373" s="532"/>
      <c r="F3373" s="532"/>
      <c r="G3373" s="533"/>
      <c r="H3373" s="534"/>
      <c r="I3373" s="534"/>
      <c r="J3373" s="535"/>
      <c r="K3373" s="534"/>
      <c r="L3373" s="534"/>
      <c r="M3373" s="534"/>
      <c r="N3373" s="534"/>
      <c r="O3373" s="534"/>
      <c r="P3373" s="535"/>
      <c r="Q3373" s="534"/>
    </row>
    <row r="3374" spans="3:17" s="849" customFormat="1" ht="15">
      <c r="C3374" s="712"/>
      <c r="D3374" s="713"/>
      <c r="E3374" s="532"/>
      <c r="F3374" s="532"/>
      <c r="G3374" s="533"/>
      <c r="H3374" s="534"/>
      <c r="I3374" s="534"/>
      <c r="J3374" s="535"/>
      <c r="K3374" s="534"/>
      <c r="L3374" s="534"/>
      <c r="M3374" s="534"/>
      <c r="N3374" s="534"/>
      <c r="O3374" s="534"/>
      <c r="P3374" s="535"/>
      <c r="Q3374" s="534"/>
    </row>
    <row r="3375" spans="3:17" s="849" customFormat="1" ht="15">
      <c r="C3375" s="712"/>
      <c r="D3375" s="713"/>
      <c r="E3375" s="532"/>
      <c r="F3375" s="532"/>
      <c r="G3375" s="533"/>
      <c r="H3375" s="534"/>
      <c r="I3375" s="534"/>
      <c r="J3375" s="535"/>
      <c r="K3375" s="534"/>
      <c r="L3375" s="534"/>
      <c r="M3375" s="534"/>
      <c r="N3375" s="534"/>
      <c r="O3375" s="534"/>
      <c r="P3375" s="535"/>
      <c r="Q3375" s="534"/>
    </row>
    <row r="3376" spans="3:17" s="849" customFormat="1" ht="15">
      <c r="C3376" s="712"/>
      <c r="D3376" s="713"/>
      <c r="E3376" s="532"/>
      <c r="F3376" s="532"/>
      <c r="G3376" s="533"/>
      <c r="H3376" s="534"/>
      <c r="I3376" s="534"/>
      <c r="J3376" s="535"/>
      <c r="K3376" s="534"/>
      <c r="L3376" s="534"/>
      <c r="M3376" s="534"/>
      <c r="N3376" s="534"/>
      <c r="O3376" s="534"/>
      <c r="P3376" s="535"/>
      <c r="Q3376" s="534"/>
    </row>
    <row r="3377" spans="3:17" s="849" customFormat="1" ht="15">
      <c r="C3377" s="712"/>
      <c r="D3377" s="713"/>
      <c r="E3377" s="532"/>
      <c r="F3377" s="532"/>
      <c r="G3377" s="533"/>
      <c r="H3377" s="534"/>
      <c r="I3377" s="534"/>
      <c r="J3377" s="535"/>
      <c r="K3377" s="534"/>
      <c r="L3377" s="534"/>
      <c r="M3377" s="534"/>
      <c r="N3377" s="534"/>
      <c r="O3377" s="534"/>
      <c r="P3377" s="535"/>
      <c r="Q3377" s="534"/>
    </row>
    <row r="3378" spans="3:17" s="849" customFormat="1" ht="15">
      <c r="C3378" s="712"/>
      <c r="D3378" s="713"/>
      <c r="E3378" s="532"/>
      <c r="F3378" s="532"/>
      <c r="G3378" s="533"/>
      <c r="H3378" s="534"/>
      <c r="I3378" s="534"/>
      <c r="J3378" s="535"/>
      <c r="K3378" s="534"/>
      <c r="L3378" s="534"/>
      <c r="M3378" s="534"/>
      <c r="N3378" s="534"/>
      <c r="O3378" s="534"/>
      <c r="P3378" s="535"/>
      <c r="Q3378" s="534"/>
    </row>
    <row r="3379" spans="3:17" s="849" customFormat="1" ht="15">
      <c r="C3379" s="712"/>
      <c r="D3379" s="713"/>
      <c r="E3379" s="532"/>
      <c r="F3379" s="532"/>
      <c r="G3379" s="533"/>
      <c r="H3379" s="534"/>
      <c r="I3379" s="534"/>
      <c r="J3379" s="535"/>
      <c r="K3379" s="534"/>
      <c r="L3379" s="534"/>
      <c r="M3379" s="534"/>
      <c r="N3379" s="534"/>
      <c r="O3379" s="534"/>
      <c r="P3379" s="535"/>
      <c r="Q3379" s="534"/>
    </row>
    <row r="3380" spans="3:17" s="849" customFormat="1" ht="15">
      <c r="C3380" s="712"/>
      <c r="D3380" s="713"/>
      <c r="E3380" s="532"/>
      <c r="F3380" s="532"/>
      <c r="G3380" s="533"/>
      <c r="H3380" s="534"/>
      <c r="I3380" s="534"/>
      <c r="J3380" s="535"/>
      <c r="K3380" s="534"/>
      <c r="L3380" s="534"/>
      <c r="M3380" s="534"/>
      <c r="N3380" s="534"/>
      <c r="O3380" s="534"/>
      <c r="P3380" s="535"/>
      <c r="Q3380" s="534"/>
    </row>
    <row r="3381" spans="3:17" s="849" customFormat="1" ht="15">
      <c r="C3381" s="712"/>
      <c r="D3381" s="713"/>
      <c r="E3381" s="532"/>
      <c r="F3381" s="532"/>
      <c r="G3381" s="533"/>
      <c r="H3381" s="534"/>
      <c r="I3381" s="534"/>
      <c r="J3381" s="535"/>
      <c r="K3381" s="534"/>
      <c r="L3381" s="534"/>
      <c r="M3381" s="534"/>
      <c r="N3381" s="534"/>
      <c r="O3381" s="534"/>
      <c r="P3381" s="535"/>
      <c r="Q3381" s="534"/>
    </row>
    <row r="3382" spans="3:17" s="849" customFormat="1" ht="15">
      <c r="C3382" s="712"/>
      <c r="D3382" s="713"/>
      <c r="E3382" s="532"/>
      <c r="F3382" s="532"/>
      <c r="G3382" s="533"/>
      <c r="H3382" s="534"/>
      <c r="I3382" s="534"/>
      <c r="J3382" s="535"/>
      <c r="K3382" s="534"/>
      <c r="L3382" s="534"/>
      <c r="M3382" s="534"/>
      <c r="N3382" s="534"/>
      <c r="O3382" s="534"/>
      <c r="P3382" s="535"/>
      <c r="Q3382" s="534"/>
    </row>
    <row r="3383" spans="3:17" s="849" customFormat="1" ht="15">
      <c r="C3383" s="712"/>
      <c r="D3383" s="713"/>
      <c r="E3383" s="532"/>
      <c r="F3383" s="532"/>
      <c r="G3383" s="533"/>
      <c r="H3383" s="534"/>
      <c r="I3383" s="534"/>
      <c r="J3383" s="535"/>
      <c r="K3383" s="534"/>
      <c r="L3383" s="534"/>
      <c r="M3383" s="534"/>
      <c r="N3383" s="534"/>
      <c r="O3383" s="534"/>
      <c r="P3383" s="535"/>
      <c r="Q3383" s="534"/>
    </row>
    <row r="3384" spans="3:17" s="849" customFormat="1" ht="15">
      <c r="C3384" s="712"/>
      <c r="D3384" s="713"/>
      <c r="E3384" s="532"/>
      <c r="F3384" s="532"/>
      <c r="G3384" s="533"/>
      <c r="H3384" s="534"/>
      <c r="I3384" s="534"/>
      <c r="J3384" s="535"/>
      <c r="K3384" s="534"/>
      <c r="L3384" s="534"/>
      <c r="M3384" s="534"/>
      <c r="N3384" s="534"/>
      <c r="O3384" s="534"/>
      <c r="P3384" s="535"/>
      <c r="Q3384" s="534"/>
    </row>
    <row r="3385" spans="3:17" s="849" customFormat="1" ht="15">
      <c r="C3385" s="712"/>
      <c r="D3385" s="713"/>
      <c r="E3385" s="532"/>
      <c r="F3385" s="532"/>
      <c r="G3385" s="533"/>
      <c r="H3385" s="534"/>
      <c r="I3385" s="534"/>
      <c r="J3385" s="535"/>
      <c r="K3385" s="534"/>
      <c r="L3385" s="534"/>
      <c r="M3385" s="534"/>
      <c r="N3385" s="534"/>
      <c r="O3385" s="534"/>
      <c r="P3385" s="535"/>
      <c r="Q3385" s="534"/>
    </row>
    <row r="3386" spans="3:17" s="849" customFormat="1" ht="15">
      <c r="C3386" s="712"/>
      <c r="D3386" s="713"/>
      <c r="E3386" s="532"/>
      <c r="F3386" s="532"/>
      <c r="G3386" s="533"/>
      <c r="H3386" s="534"/>
      <c r="I3386" s="534"/>
      <c r="J3386" s="535"/>
      <c r="K3386" s="534"/>
      <c r="L3386" s="534"/>
      <c r="M3386" s="534"/>
      <c r="N3386" s="534"/>
      <c r="O3386" s="534"/>
      <c r="P3386" s="535"/>
      <c r="Q3386" s="534"/>
    </row>
    <row r="3387" spans="3:17" s="849" customFormat="1" ht="15">
      <c r="C3387" s="712"/>
      <c r="D3387" s="713"/>
      <c r="E3387" s="532"/>
      <c r="F3387" s="532"/>
      <c r="G3387" s="533"/>
      <c r="H3387" s="534"/>
      <c r="I3387" s="534"/>
      <c r="J3387" s="535"/>
      <c r="K3387" s="534"/>
      <c r="L3387" s="534"/>
      <c r="M3387" s="534"/>
      <c r="N3387" s="534"/>
      <c r="O3387" s="534"/>
      <c r="P3387" s="535"/>
      <c r="Q3387" s="534"/>
    </row>
    <row r="3388" spans="3:17" s="849" customFormat="1" ht="15">
      <c r="C3388" s="712"/>
      <c r="D3388" s="713"/>
      <c r="E3388" s="532"/>
      <c r="F3388" s="532"/>
      <c r="G3388" s="533"/>
      <c r="H3388" s="534"/>
      <c r="I3388" s="534"/>
      <c r="J3388" s="535"/>
      <c r="K3388" s="534"/>
      <c r="L3388" s="534"/>
      <c r="M3388" s="534"/>
      <c r="N3388" s="534"/>
      <c r="O3388" s="534"/>
      <c r="P3388" s="535"/>
      <c r="Q3388" s="534"/>
    </row>
    <row r="3389" spans="3:17" s="849" customFormat="1" ht="15">
      <c r="C3389" s="712"/>
      <c r="D3389" s="713"/>
      <c r="E3389" s="532"/>
      <c r="F3389" s="532"/>
      <c r="G3389" s="533"/>
      <c r="H3389" s="534"/>
      <c r="I3389" s="534"/>
      <c r="J3389" s="535"/>
      <c r="K3389" s="534"/>
      <c r="L3389" s="534"/>
      <c r="M3389" s="534"/>
      <c r="N3389" s="534"/>
      <c r="O3389" s="534"/>
      <c r="P3389" s="535"/>
      <c r="Q3389" s="534"/>
    </row>
    <row r="3390" spans="3:17" s="849" customFormat="1" ht="15">
      <c r="C3390" s="712"/>
      <c r="D3390" s="713"/>
      <c r="E3390" s="532"/>
      <c r="F3390" s="532"/>
      <c r="G3390" s="533"/>
      <c r="H3390" s="534"/>
      <c r="I3390" s="534"/>
      <c r="J3390" s="535"/>
      <c r="K3390" s="534"/>
      <c r="L3390" s="534"/>
      <c r="M3390" s="534"/>
      <c r="N3390" s="534"/>
      <c r="O3390" s="534"/>
      <c r="P3390" s="535"/>
      <c r="Q3390" s="534"/>
    </row>
    <row r="3391" spans="3:17" s="849" customFormat="1" ht="15">
      <c r="C3391" s="712"/>
      <c r="D3391" s="713"/>
      <c r="E3391" s="532"/>
      <c r="F3391" s="532"/>
      <c r="G3391" s="533"/>
      <c r="H3391" s="534"/>
      <c r="I3391" s="534"/>
      <c r="J3391" s="535"/>
      <c r="K3391" s="534"/>
      <c r="L3391" s="534"/>
      <c r="M3391" s="534"/>
      <c r="N3391" s="534"/>
      <c r="O3391" s="534"/>
      <c r="P3391" s="535"/>
      <c r="Q3391" s="534"/>
    </row>
    <row r="3392" spans="3:17" s="849" customFormat="1" ht="15">
      <c r="C3392" s="712"/>
      <c r="D3392" s="713"/>
      <c r="E3392" s="532"/>
      <c r="F3392" s="532"/>
      <c r="G3392" s="533"/>
      <c r="H3392" s="534"/>
      <c r="I3392" s="534"/>
      <c r="J3392" s="535"/>
      <c r="K3392" s="534"/>
      <c r="L3392" s="534"/>
      <c r="M3392" s="534"/>
      <c r="N3392" s="534"/>
      <c r="O3392" s="534"/>
      <c r="P3392" s="535"/>
      <c r="Q3392" s="534"/>
    </row>
    <row r="3393" spans="3:17" s="849" customFormat="1" ht="15">
      <c r="C3393" s="712"/>
      <c r="D3393" s="713"/>
      <c r="E3393" s="532"/>
      <c r="F3393" s="532"/>
      <c r="G3393" s="533"/>
      <c r="H3393" s="534"/>
      <c r="I3393" s="534"/>
      <c r="J3393" s="535"/>
      <c r="K3393" s="534"/>
      <c r="L3393" s="534"/>
      <c r="M3393" s="534"/>
      <c r="N3393" s="534"/>
      <c r="O3393" s="534"/>
      <c r="P3393" s="535"/>
      <c r="Q3393" s="534"/>
    </row>
    <row r="3394" spans="3:17" s="849" customFormat="1" ht="15">
      <c r="C3394" s="712"/>
      <c r="D3394" s="713"/>
      <c r="E3394" s="532"/>
      <c r="F3394" s="532"/>
      <c r="G3394" s="533"/>
      <c r="H3394" s="534"/>
      <c r="I3394" s="534"/>
      <c r="J3394" s="535"/>
      <c r="K3394" s="534"/>
      <c r="L3394" s="534"/>
      <c r="M3394" s="534"/>
      <c r="N3394" s="534"/>
      <c r="O3394" s="534"/>
      <c r="P3394" s="535"/>
      <c r="Q3394" s="534"/>
    </row>
    <row r="3395" spans="3:17" s="849" customFormat="1" ht="15">
      <c r="C3395" s="712"/>
      <c r="D3395" s="713"/>
      <c r="E3395" s="532"/>
      <c r="F3395" s="532"/>
      <c r="G3395" s="533"/>
      <c r="H3395" s="534"/>
      <c r="I3395" s="534"/>
      <c r="J3395" s="535"/>
      <c r="K3395" s="534"/>
      <c r="L3395" s="534"/>
      <c r="M3395" s="534"/>
      <c r="N3395" s="534"/>
      <c r="O3395" s="534"/>
      <c r="P3395" s="535"/>
      <c r="Q3395" s="534"/>
    </row>
    <row r="3396" spans="3:17" s="849" customFormat="1" ht="15">
      <c r="C3396" s="712"/>
      <c r="D3396" s="713"/>
      <c r="E3396" s="532"/>
      <c r="F3396" s="532"/>
      <c r="G3396" s="533"/>
      <c r="H3396" s="534"/>
      <c r="I3396" s="534"/>
      <c r="J3396" s="535"/>
      <c r="K3396" s="534"/>
      <c r="L3396" s="534"/>
      <c r="M3396" s="534"/>
      <c r="N3396" s="534"/>
      <c r="O3396" s="534"/>
      <c r="P3396" s="535"/>
      <c r="Q3396" s="534"/>
    </row>
    <row r="3397" spans="3:17" s="849" customFormat="1" ht="15">
      <c r="C3397" s="712"/>
      <c r="D3397" s="713"/>
      <c r="E3397" s="532"/>
      <c r="F3397" s="532"/>
      <c r="G3397" s="533"/>
      <c r="H3397" s="534"/>
      <c r="I3397" s="534"/>
      <c r="J3397" s="535"/>
      <c r="K3397" s="534"/>
      <c r="L3397" s="534"/>
      <c r="M3397" s="534"/>
      <c r="N3397" s="534"/>
      <c r="O3397" s="534"/>
      <c r="P3397" s="535"/>
      <c r="Q3397" s="534"/>
    </row>
    <row r="3398" spans="3:17" s="849" customFormat="1" ht="15">
      <c r="C3398" s="712"/>
      <c r="D3398" s="713"/>
      <c r="E3398" s="532"/>
      <c r="F3398" s="532"/>
      <c r="G3398" s="533"/>
      <c r="H3398" s="534"/>
      <c r="I3398" s="534"/>
      <c r="J3398" s="535"/>
      <c r="K3398" s="534"/>
      <c r="L3398" s="534"/>
      <c r="M3398" s="534"/>
      <c r="N3398" s="534"/>
      <c r="O3398" s="534"/>
      <c r="P3398" s="535"/>
      <c r="Q3398" s="534"/>
    </row>
    <row r="3399" spans="3:17" s="849" customFormat="1" ht="15">
      <c r="C3399" s="712"/>
      <c r="D3399" s="713"/>
      <c r="E3399" s="532"/>
      <c r="F3399" s="532"/>
      <c r="G3399" s="533"/>
      <c r="H3399" s="534"/>
      <c r="I3399" s="534"/>
      <c r="J3399" s="535"/>
      <c r="K3399" s="534"/>
      <c r="L3399" s="534"/>
      <c r="M3399" s="534"/>
      <c r="N3399" s="534"/>
      <c r="O3399" s="534"/>
      <c r="P3399" s="535"/>
      <c r="Q3399" s="534"/>
    </row>
    <row r="3400" spans="3:17" s="849" customFormat="1" ht="15">
      <c r="C3400" s="712"/>
      <c r="D3400" s="713"/>
      <c r="E3400" s="532"/>
      <c r="F3400" s="532"/>
      <c r="G3400" s="533"/>
      <c r="H3400" s="534"/>
      <c r="I3400" s="534"/>
      <c r="J3400" s="535"/>
      <c r="K3400" s="534"/>
      <c r="L3400" s="534"/>
      <c r="M3400" s="534"/>
      <c r="N3400" s="534"/>
      <c r="O3400" s="534"/>
      <c r="P3400" s="535"/>
      <c r="Q3400" s="534"/>
    </row>
    <row r="3401" spans="3:17" s="849" customFormat="1" ht="15">
      <c r="C3401" s="712"/>
      <c r="D3401" s="713"/>
      <c r="E3401" s="532"/>
      <c r="F3401" s="532"/>
      <c r="G3401" s="533"/>
      <c r="H3401" s="534"/>
      <c r="I3401" s="534"/>
      <c r="J3401" s="535"/>
      <c r="K3401" s="534"/>
      <c r="L3401" s="534"/>
      <c r="M3401" s="534"/>
      <c r="N3401" s="534"/>
      <c r="O3401" s="534"/>
      <c r="P3401" s="535"/>
      <c r="Q3401" s="534"/>
    </row>
    <row r="3402" spans="3:17" s="849" customFormat="1" ht="15">
      <c r="C3402" s="712"/>
      <c r="D3402" s="713"/>
      <c r="E3402" s="532"/>
      <c r="F3402" s="532"/>
      <c r="G3402" s="533"/>
      <c r="H3402" s="534"/>
      <c r="I3402" s="534"/>
      <c r="J3402" s="535"/>
      <c r="K3402" s="534"/>
      <c r="L3402" s="534"/>
      <c r="M3402" s="534"/>
      <c r="N3402" s="534"/>
      <c r="O3402" s="534"/>
      <c r="P3402" s="535"/>
      <c r="Q3402" s="534"/>
    </row>
    <row r="3403" spans="3:17" s="849" customFormat="1" ht="15">
      <c r="C3403" s="712"/>
      <c r="D3403" s="713"/>
      <c r="E3403" s="532"/>
      <c r="F3403" s="532"/>
      <c r="G3403" s="533"/>
      <c r="H3403" s="534"/>
      <c r="I3403" s="534"/>
      <c r="J3403" s="535"/>
      <c r="K3403" s="534"/>
      <c r="L3403" s="534"/>
      <c r="M3403" s="534"/>
      <c r="N3403" s="534"/>
      <c r="O3403" s="534"/>
      <c r="P3403" s="535"/>
      <c r="Q3403" s="534"/>
    </row>
    <row r="3404" spans="3:17" s="849" customFormat="1" ht="15">
      <c r="C3404" s="712"/>
      <c r="D3404" s="713"/>
      <c r="E3404" s="532"/>
      <c r="F3404" s="532"/>
      <c r="G3404" s="533"/>
      <c r="H3404" s="534"/>
      <c r="I3404" s="534"/>
      <c r="J3404" s="535"/>
      <c r="K3404" s="534"/>
      <c r="L3404" s="534"/>
      <c r="M3404" s="534"/>
      <c r="N3404" s="534"/>
      <c r="O3404" s="534"/>
      <c r="P3404" s="535"/>
      <c r="Q3404" s="534"/>
    </row>
    <row r="3405" spans="3:17" s="849" customFormat="1" ht="15">
      <c r="C3405" s="712"/>
      <c r="D3405" s="713"/>
      <c r="E3405" s="532"/>
      <c r="F3405" s="532"/>
      <c r="G3405" s="533"/>
      <c r="H3405" s="534"/>
      <c r="I3405" s="534"/>
      <c r="J3405" s="535"/>
      <c r="K3405" s="534"/>
      <c r="L3405" s="534"/>
      <c r="M3405" s="534"/>
      <c r="N3405" s="534"/>
      <c r="O3405" s="534"/>
      <c r="P3405" s="535"/>
      <c r="Q3405" s="534"/>
    </row>
    <row r="3406" spans="3:17" s="849" customFormat="1" ht="15">
      <c r="C3406" s="712"/>
      <c r="D3406" s="713"/>
      <c r="E3406" s="532"/>
      <c r="F3406" s="532"/>
      <c r="G3406" s="533"/>
      <c r="H3406" s="534"/>
      <c r="I3406" s="534"/>
      <c r="J3406" s="535"/>
      <c r="K3406" s="534"/>
      <c r="L3406" s="534"/>
      <c r="M3406" s="534"/>
      <c r="N3406" s="534"/>
      <c r="O3406" s="534"/>
      <c r="P3406" s="535"/>
      <c r="Q3406" s="534"/>
    </row>
    <row r="3407" spans="3:17" s="849" customFormat="1" ht="15">
      <c r="C3407" s="712"/>
      <c r="D3407" s="713"/>
      <c r="E3407" s="532"/>
      <c r="F3407" s="532"/>
      <c r="G3407" s="533"/>
      <c r="H3407" s="534"/>
      <c r="I3407" s="534"/>
      <c r="J3407" s="535"/>
      <c r="K3407" s="534"/>
      <c r="L3407" s="534"/>
      <c r="M3407" s="534"/>
      <c r="N3407" s="534"/>
      <c r="O3407" s="534"/>
      <c r="P3407" s="535"/>
      <c r="Q3407" s="534"/>
    </row>
    <row r="3408" spans="3:17" s="849" customFormat="1" ht="15">
      <c r="C3408" s="712"/>
      <c r="D3408" s="713"/>
      <c r="E3408" s="532"/>
      <c r="F3408" s="532"/>
      <c r="G3408" s="533"/>
      <c r="H3408" s="534"/>
      <c r="I3408" s="534"/>
      <c r="J3408" s="535"/>
      <c r="K3408" s="534"/>
      <c r="L3408" s="534"/>
      <c r="M3408" s="534"/>
      <c r="N3408" s="534"/>
      <c r="O3408" s="534"/>
      <c r="P3408" s="535"/>
      <c r="Q3408" s="534"/>
    </row>
    <row r="3409" spans="3:17" s="849" customFormat="1" ht="15">
      <c r="C3409" s="712"/>
      <c r="D3409" s="713"/>
      <c r="E3409" s="532"/>
      <c r="F3409" s="532"/>
      <c r="G3409" s="533"/>
      <c r="H3409" s="534"/>
      <c r="I3409" s="534"/>
      <c r="J3409" s="535"/>
      <c r="K3409" s="534"/>
      <c r="L3409" s="534"/>
      <c r="M3409" s="534"/>
      <c r="N3409" s="534"/>
      <c r="O3409" s="534"/>
      <c r="P3409" s="535"/>
      <c r="Q3409" s="534"/>
    </row>
    <row r="3410" spans="3:17" s="849" customFormat="1" ht="15">
      <c r="C3410" s="712"/>
      <c r="D3410" s="713"/>
      <c r="E3410" s="532"/>
      <c r="F3410" s="532"/>
      <c r="G3410" s="533"/>
      <c r="H3410" s="534"/>
      <c r="I3410" s="534"/>
      <c r="J3410" s="535"/>
      <c r="K3410" s="534"/>
      <c r="L3410" s="534"/>
      <c r="M3410" s="534"/>
      <c r="N3410" s="534"/>
      <c r="O3410" s="534"/>
      <c r="P3410" s="535"/>
      <c r="Q3410" s="534"/>
    </row>
    <row r="3411" spans="3:17" s="849" customFormat="1" ht="15">
      <c r="C3411" s="712"/>
      <c r="D3411" s="713"/>
      <c r="E3411" s="532"/>
      <c r="F3411" s="532"/>
      <c r="G3411" s="533"/>
      <c r="H3411" s="534"/>
      <c r="I3411" s="534"/>
      <c r="J3411" s="535"/>
      <c r="K3411" s="534"/>
      <c r="L3411" s="534"/>
      <c r="M3411" s="534"/>
      <c r="N3411" s="534"/>
      <c r="O3411" s="534"/>
      <c r="P3411" s="535"/>
      <c r="Q3411" s="534"/>
    </row>
    <row r="3412" spans="3:17" s="849" customFormat="1" ht="15">
      <c r="C3412" s="712"/>
      <c r="D3412" s="713"/>
      <c r="E3412" s="532"/>
      <c r="F3412" s="532"/>
      <c r="G3412" s="533"/>
      <c r="H3412" s="534"/>
      <c r="I3412" s="534"/>
      <c r="J3412" s="535"/>
      <c r="K3412" s="534"/>
      <c r="L3412" s="534"/>
      <c r="M3412" s="534"/>
      <c r="N3412" s="534"/>
      <c r="O3412" s="534"/>
      <c r="P3412" s="535"/>
      <c r="Q3412" s="534"/>
    </row>
    <row r="3413" spans="3:17" s="849" customFormat="1" ht="15">
      <c r="C3413" s="712"/>
      <c r="D3413" s="713"/>
      <c r="E3413" s="532"/>
      <c r="F3413" s="532"/>
      <c r="G3413" s="533"/>
      <c r="H3413" s="534"/>
      <c r="I3413" s="534"/>
      <c r="J3413" s="535"/>
      <c r="K3413" s="534"/>
      <c r="L3413" s="534"/>
      <c r="M3413" s="534"/>
      <c r="N3413" s="534"/>
      <c r="O3413" s="534"/>
      <c r="P3413" s="535"/>
      <c r="Q3413" s="534"/>
    </row>
    <row r="3414" spans="3:17" s="849" customFormat="1" ht="15">
      <c r="C3414" s="712"/>
      <c r="D3414" s="713"/>
      <c r="E3414" s="532"/>
      <c r="F3414" s="532"/>
      <c r="G3414" s="533"/>
      <c r="H3414" s="534"/>
      <c r="I3414" s="534"/>
      <c r="J3414" s="535"/>
      <c r="K3414" s="534"/>
      <c r="L3414" s="534"/>
      <c r="M3414" s="534"/>
      <c r="N3414" s="534"/>
      <c r="O3414" s="534"/>
      <c r="P3414" s="535"/>
      <c r="Q3414" s="534"/>
    </row>
    <row r="3415" spans="3:17" s="849" customFormat="1" ht="15">
      <c r="C3415" s="712"/>
      <c r="D3415" s="713"/>
      <c r="E3415" s="532"/>
      <c r="F3415" s="532"/>
      <c r="G3415" s="533"/>
      <c r="H3415" s="534"/>
      <c r="I3415" s="534"/>
      <c r="J3415" s="535"/>
      <c r="K3415" s="534"/>
      <c r="L3415" s="534"/>
      <c r="M3415" s="534"/>
      <c r="N3415" s="534"/>
      <c r="O3415" s="534"/>
      <c r="P3415" s="535"/>
      <c r="Q3415" s="534"/>
    </row>
    <row r="3416" spans="3:17" s="849" customFormat="1" ht="15">
      <c r="C3416" s="712"/>
      <c r="D3416" s="713"/>
      <c r="E3416" s="532"/>
      <c r="F3416" s="532"/>
      <c r="G3416" s="533"/>
      <c r="H3416" s="534"/>
      <c r="I3416" s="534"/>
      <c r="J3416" s="535"/>
      <c r="K3416" s="534"/>
      <c r="L3416" s="534"/>
      <c r="M3416" s="534"/>
      <c r="N3416" s="534"/>
      <c r="O3416" s="534"/>
      <c r="P3416" s="535"/>
      <c r="Q3416" s="534"/>
    </row>
    <row r="3417" spans="3:17" s="849" customFormat="1" ht="15">
      <c r="C3417" s="712"/>
      <c r="D3417" s="713"/>
      <c r="E3417" s="532"/>
      <c r="F3417" s="532"/>
      <c r="G3417" s="533"/>
      <c r="H3417" s="534"/>
      <c r="I3417" s="534"/>
      <c r="J3417" s="535"/>
      <c r="K3417" s="534"/>
      <c r="L3417" s="534"/>
      <c r="M3417" s="534"/>
      <c r="N3417" s="534"/>
      <c r="O3417" s="534"/>
      <c r="P3417" s="535"/>
      <c r="Q3417" s="534"/>
    </row>
    <row r="3418" spans="3:17" s="849" customFormat="1" ht="15">
      <c r="C3418" s="712"/>
      <c r="D3418" s="713"/>
      <c r="E3418" s="532"/>
      <c r="F3418" s="532"/>
      <c r="G3418" s="533"/>
      <c r="H3418" s="534"/>
      <c r="I3418" s="534"/>
      <c r="J3418" s="535"/>
      <c r="K3418" s="534"/>
      <c r="L3418" s="534"/>
      <c r="M3418" s="534"/>
      <c r="N3418" s="534"/>
      <c r="O3418" s="534"/>
      <c r="P3418" s="535"/>
      <c r="Q3418" s="534"/>
    </row>
    <row r="3419" spans="3:17" s="849" customFormat="1" ht="15">
      <c r="C3419" s="712"/>
      <c r="D3419" s="713"/>
      <c r="E3419" s="532"/>
      <c r="F3419" s="532"/>
      <c r="G3419" s="533"/>
      <c r="H3419" s="534"/>
      <c r="I3419" s="534"/>
      <c r="J3419" s="535"/>
      <c r="K3419" s="534"/>
      <c r="L3419" s="534"/>
      <c r="M3419" s="534"/>
      <c r="N3419" s="534"/>
      <c r="O3419" s="534"/>
      <c r="P3419" s="535"/>
      <c r="Q3419" s="534"/>
    </row>
    <row r="3420" spans="3:17" s="849" customFormat="1" ht="15">
      <c r="C3420" s="712"/>
      <c r="D3420" s="713"/>
      <c r="E3420" s="532"/>
      <c r="F3420" s="532"/>
      <c r="G3420" s="533"/>
      <c r="H3420" s="534"/>
      <c r="I3420" s="534"/>
      <c r="J3420" s="535"/>
      <c r="K3420" s="534"/>
      <c r="L3420" s="534"/>
      <c r="M3420" s="534"/>
      <c r="N3420" s="534"/>
      <c r="O3420" s="534"/>
      <c r="P3420" s="535"/>
      <c r="Q3420" s="534"/>
    </row>
    <row r="3421" spans="3:17" s="849" customFormat="1" ht="15">
      <c r="C3421" s="712"/>
      <c r="D3421" s="713"/>
      <c r="E3421" s="532"/>
      <c r="F3421" s="532"/>
      <c r="G3421" s="533"/>
      <c r="H3421" s="534"/>
      <c r="I3421" s="534"/>
      <c r="J3421" s="535"/>
      <c r="K3421" s="534"/>
      <c r="L3421" s="534"/>
      <c r="M3421" s="534"/>
      <c r="N3421" s="534"/>
      <c r="O3421" s="534"/>
      <c r="P3421" s="535"/>
      <c r="Q3421" s="534"/>
    </row>
    <row r="3422" spans="3:17" s="849" customFormat="1" ht="15">
      <c r="C3422" s="712"/>
      <c r="D3422" s="713"/>
      <c r="E3422" s="532"/>
      <c r="F3422" s="532"/>
      <c r="G3422" s="533"/>
      <c r="H3422" s="534"/>
      <c r="I3422" s="534"/>
      <c r="J3422" s="535"/>
      <c r="K3422" s="534"/>
      <c r="L3422" s="534"/>
      <c r="M3422" s="534"/>
      <c r="N3422" s="534"/>
      <c r="O3422" s="534"/>
      <c r="P3422" s="535"/>
      <c r="Q3422" s="534"/>
    </row>
    <row r="3423" spans="3:17" s="849" customFormat="1" ht="15">
      <c r="C3423" s="712"/>
      <c r="D3423" s="713"/>
      <c r="E3423" s="532"/>
      <c r="F3423" s="532"/>
      <c r="G3423" s="533"/>
      <c r="H3423" s="534"/>
      <c r="I3423" s="534"/>
      <c r="J3423" s="535"/>
      <c r="K3423" s="534"/>
      <c r="L3423" s="534"/>
      <c r="M3423" s="534"/>
      <c r="N3423" s="534"/>
      <c r="O3423" s="534"/>
      <c r="P3423" s="535"/>
      <c r="Q3423" s="534"/>
    </row>
    <row r="3424" spans="3:17" s="849" customFormat="1" ht="15">
      <c r="C3424" s="712"/>
      <c r="D3424" s="713"/>
      <c r="E3424" s="532"/>
      <c r="F3424" s="532"/>
      <c r="G3424" s="533"/>
      <c r="H3424" s="534"/>
      <c r="I3424" s="534"/>
      <c r="J3424" s="535"/>
      <c r="K3424" s="534"/>
      <c r="L3424" s="534"/>
      <c r="M3424" s="534"/>
      <c r="N3424" s="534"/>
      <c r="O3424" s="534"/>
      <c r="P3424" s="535"/>
      <c r="Q3424" s="534"/>
    </row>
    <row r="3425" spans="3:17" s="849" customFormat="1" ht="15">
      <c r="C3425" s="712"/>
      <c r="D3425" s="713"/>
      <c r="E3425" s="532"/>
      <c r="F3425" s="532"/>
      <c r="G3425" s="533"/>
      <c r="H3425" s="534"/>
      <c r="I3425" s="534"/>
      <c r="J3425" s="535"/>
      <c r="K3425" s="534"/>
      <c r="L3425" s="534"/>
      <c r="M3425" s="534"/>
      <c r="N3425" s="534"/>
      <c r="O3425" s="534"/>
      <c r="P3425" s="535"/>
      <c r="Q3425" s="534"/>
    </row>
    <row r="3426" spans="3:17" s="849" customFormat="1" ht="15">
      <c r="C3426" s="712"/>
      <c r="D3426" s="713"/>
      <c r="E3426" s="532"/>
      <c r="F3426" s="532"/>
      <c r="G3426" s="533"/>
      <c r="H3426" s="534"/>
      <c r="I3426" s="534"/>
      <c r="J3426" s="535"/>
      <c r="K3426" s="534"/>
      <c r="L3426" s="534"/>
      <c r="M3426" s="534"/>
      <c r="N3426" s="534"/>
      <c r="O3426" s="534"/>
      <c r="P3426" s="535"/>
      <c r="Q3426" s="534"/>
    </row>
    <row r="3427" spans="3:17" s="849" customFormat="1" ht="15">
      <c r="C3427" s="712"/>
      <c r="D3427" s="713"/>
      <c r="E3427" s="532"/>
      <c r="F3427" s="532"/>
      <c r="G3427" s="533"/>
      <c r="H3427" s="534"/>
      <c r="I3427" s="534"/>
      <c r="J3427" s="535"/>
      <c r="K3427" s="534"/>
      <c r="L3427" s="534"/>
      <c r="M3427" s="534"/>
      <c r="N3427" s="534"/>
      <c r="O3427" s="534"/>
      <c r="P3427" s="535"/>
      <c r="Q3427" s="534"/>
    </row>
    <row r="3428" spans="3:17" s="849" customFormat="1" ht="15">
      <c r="C3428" s="712"/>
      <c r="D3428" s="713"/>
      <c r="E3428" s="532"/>
      <c r="F3428" s="532"/>
      <c r="G3428" s="533"/>
      <c r="H3428" s="534"/>
      <c r="I3428" s="534"/>
      <c r="J3428" s="535"/>
      <c r="K3428" s="534"/>
      <c r="L3428" s="534"/>
      <c r="M3428" s="534"/>
      <c r="N3428" s="534"/>
      <c r="O3428" s="534"/>
      <c r="P3428" s="535"/>
      <c r="Q3428" s="534"/>
    </row>
    <row r="3429" spans="3:17" s="849" customFormat="1" ht="15">
      <c r="C3429" s="712"/>
      <c r="D3429" s="713"/>
      <c r="E3429" s="532"/>
      <c r="F3429" s="532"/>
      <c r="G3429" s="533"/>
      <c r="H3429" s="534"/>
      <c r="I3429" s="534"/>
      <c r="J3429" s="535"/>
      <c r="K3429" s="534"/>
      <c r="L3429" s="534"/>
      <c r="M3429" s="534"/>
      <c r="N3429" s="534"/>
      <c r="O3429" s="534"/>
      <c r="P3429" s="535"/>
      <c r="Q3429" s="534"/>
    </row>
    <row r="3430" spans="3:17" s="849" customFormat="1" ht="15">
      <c r="C3430" s="712"/>
      <c r="D3430" s="713"/>
      <c r="E3430" s="532"/>
      <c r="F3430" s="532"/>
      <c r="G3430" s="533"/>
      <c r="H3430" s="534"/>
      <c r="I3430" s="534"/>
      <c r="J3430" s="535"/>
      <c r="K3430" s="534"/>
      <c r="L3430" s="534"/>
      <c r="M3430" s="534"/>
      <c r="N3430" s="534"/>
      <c r="O3430" s="534"/>
      <c r="P3430" s="535"/>
      <c r="Q3430" s="534"/>
    </row>
    <row r="3431" spans="3:17" s="849" customFormat="1" ht="15">
      <c r="C3431" s="712"/>
      <c r="D3431" s="713"/>
      <c r="E3431" s="532"/>
      <c r="F3431" s="532"/>
      <c r="G3431" s="533"/>
      <c r="H3431" s="534"/>
      <c r="I3431" s="534"/>
      <c r="J3431" s="535"/>
      <c r="K3431" s="534"/>
      <c r="L3431" s="534"/>
      <c r="M3431" s="534"/>
      <c r="N3431" s="534"/>
      <c r="O3431" s="534"/>
      <c r="P3431" s="535"/>
      <c r="Q3431" s="534"/>
    </row>
    <row r="3432" spans="3:17" s="849" customFormat="1" ht="15">
      <c r="C3432" s="712"/>
      <c r="D3432" s="713"/>
      <c r="E3432" s="532"/>
      <c r="F3432" s="532"/>
      <c r="G3432" s="533"/>
      <c r="H3432" s="534"/>
      <c r="I3432" s="534"/>
      <c r="J3432" s="535"/>
      <c r="K3432" s="534"/>
      <c r="L3432" s="534"/>
      <c r="M3432" s="534"/>
      <c r="N3432" s="534"/>
      <c r="O3432" s="534"/>
      <c r="P3432" s="535"/>
      <c r="Q3432" s="534"/>
    </row>
    <row r="3433" spans="3:17" s="849" customFormat="1" ht="15">
      <c r="C3433" s="712"/>
      <c r="D3433" s="713"/>
      <c r="E3433" s="532"/>
      <c r="F3433" s="532"/>
      <c r="G3433" s="533"/>
      <c r="H3433" s="534"/>
      <c r="I3433" s="534"/>
      <c r="J3433" s="535"/>
      <c r="K3433" s="534"/>
      <c r="L3433" s="534"/>
      <c r="M3433" s="534"/>
      <c r="N3433" s="534"/>
      <c r="O3433" s="534"/>
      <c r="P3433" s="535"/>
      <c r="Q3433" s="534"/>
    </row>
    <row r="3434" spans="3:17" s="849" customFormat="1" ht="15">
      <c r="C3434" s="712"/>
      <c r="D3434" s="713"/>
      <c r="E3434" s="532"/>
      <c r="F3434" s="532"/>
      <c r="G3434" s="533"/>
      <c r="H3434" s="534"/>
      <c r="I3434" s="534"/>
      <c r="J3434" s="535"/>
      <c r="K3434" s="534"/>
      <c r="L3434" s="534"/>
      <c r="M3434" s="534"/>
      <c r="N3434" s="534"/>
      <c r="O3434" s="534"/>
      <c r="P3434" s="535"/>
      <c r="Q3434" s="534"/>
    </row>
    <row r="3435" spans="3:17" s="849" customFormat="1" ht="15">
      <c r="C3435" s="712"/>
      <c r="D3435" s="713"/>
      <c r="E3435" s="532"/>
      <c r="F3435" s="532"/>
      <c r="G3435" s="533"/>
      <c r="H3435" s="534"/>
      <c r="I3435" s="534"/>
      <c r="J3435" s="535"/>
      <c r="K3435" s="534"/>
      <c r="L3435" s="534"/>
      <c r="M3435" s="534"/>
      <c r="N3435" s="534"/>
      <c r="O3435" s="534"/>
      <c r="P3435" s="535"/>
      <c r="Q3435" s="534"/>
    </row>
    <row r="3436" spans="3:17" s="849" customFormat="1" ht="15">
      <c r="C3436" s="712"/>
      <c r="D3436" s="713"/>
      <c r="E3436" s="532"/>
      <c r="F3436" s="532"/>
      <c r="G3436" s="533"/>
      <c r="H3436" s="534"/>
      <c r="I3436" s="534"/>
      <c r="J3436" s="535"/>
      <c r="K3436" s="534"/>
      <c r="L3436" s="534"/>
      <c r="M3436" s="534"/>
      <c r="N3436" s="534"/>
      <c r="O3436" s="534"/>
      <c r="P3436" s="535"/>
      <c r="Q3436" s="534"/>
    </row>
    <row r="3437" spans="3:17" s="849" customFormat="1" ht="15">
      <c r="C3437" s="712"/>
      <c r="D3437" s="713"/>
      <c r="E3437" s="532"/>
      <c r="F3437" s="532"/>
      <c r="G3437" s="533"/>
      <c r="H3437" s="534"/>
      <c r="I3437" s="534"/>
      <c r="J3437" s="535"/>
      <c r="K3437" s="534"/>
      <c r="L3437" s="534"/>
      <c r="M3437" s="534"/>
      <c r="N3437" s="534"/>
      <c r="O3437" s="534"/>
      <c r="P3437" s="535"/>
      <c r="Q3437" s="534"/>
    </row>
    <row r="3438" spans="3:17" s="849" customFormat="1" ht="15">
      <c r="C3438" s="712"/>
      <c r="D3438" s="713"/>
      <c r="E3438" s="532"/>
      <c r="F3438" s="532"/>
      <c r="G3438" s="533"/>
      <c r="H3438" s="534"/>
      <c r="I3438" s="534"/>
      <c r="J3438" s="535"/>
      <c r="K3438" s="534"/>
      <c r="L3438" s="534"/>
      <c r="M3438" s="534"/>
      <c r="N3438" s="534"/>
      <c r="O3438" s="534"/>
      <c r="P3438" s="535"/>
      <c r="Q3438" s="534"/>
    </row>
    <row r="3439" spans="3:17" s="849" customFormat="1" ht="15">
      <c r="C3439" s="712"/>
      <c r="D3439" s="713"/>
      <c r="E3439" s="532"/>
      <c r="F3439" s="532"/>
      <c r="G3439" s="533"/>
      <c r="H3439" s="534"/>
      <c r="I3439" s="534"/>
      <c r="J3439" s="535"/>
      <c r="K3439" s="534"/>
      <c r="L3439" s="534"/>
      <c r="M3439" s="534"/>
      <c r="N3439" s="534"/>
      <c r="O3439" s="534"/>
      <c r="P3439" s="535"/>
      <c r="Q3439" s="534"/>
    </row>
    <row r="3440" spans="3:17" s="849" customFormat="1" ht="15">
      <c r="C3440" s="712"/>
      <c r="D3440" s="713"/>
      <c r="E3440" s="532"/>
      <c r="F3440" s="532"/>
      <c r="G3440" s="533"/>
      <c r="H3440" s="534"/>
      <c r="I3440" s="534"/>
      <c r="J3440" s="535"/>
      <c r="K3440" s="534"/>
      <c r="L3440" s="534"/>
      <c r="M3440" s="534"/>
      <c r="N3440" s="534"/>
      <c r="O3440" s="534"/>
      <c r="P3440" s="535"/>
      <c r="Q3440" s="534"/>
    </row>
    <row r="3441" spans="3:17" s="849" customFormat="1" ht="15">
      <c r="C3441" s="712"/>
      <c r="D3441" s="713"/>
      <c r="E3441" s="532"/>
      <c r="F3441" s="532"/>
      <c r="G3441" s="533"/>
      <c r="H3441" s="534"/>
      <c r="I3441" s="534"/>
      <c r="J3441" s="535"/>
      <c r="K3441" s="534"/>
      <c r="L3441" s="534"/>
      <c r="M3441" s="534"/>
      <c r="N3441" s="534"/>
      <c r="O3441" s="534"/>
      <c r="P3441" s="535"/>
      <c r="Q3441" s="534"/>
    </row>
    <row r="3442" spans="3:17" s="849" customFormat="1" ht="15">
      <c r="C3442" s="712"/>
      <c r="D3442" s="713"/>
      <c r="E3442" s="532"/>
      <c r="F3442" s="532"/>
      <c r="G3442" s="533"/>
      <c r="H3442" s="534"/>
      <c r="I3442" s="534"/>
      <c r="J3442" s="535"/>
      <c r="K3442" s="534"/>
      <c r="L3442" s="534"/>
      <c r="M3442" s="534"/>
      <c r="N3442" s="534"/>
      <c r="O3442" s="534"/>
      <c r="P3442" s="535"/>
      <c r="Q3442" s="534"/>
    </row>
    <row r="3443" spans="3:17" s="849" customFormat="1" ht="15">
      <c r="C3443" s="712"/>
      <c r="D3443" s="713"/>
      <c r="E3443" s="532"/>
      <c r="F3443" s="532"/>
      <c r="G3443" s="533"/>
      <c r="H3443" s="534"/>
      <c r="I3443" s="534"/>
      <c r="J3443" s="535"/>
      <c r="K3443" s="534"/>
      <c r="L3443" s="534"/>
      <c r="M3443" s="534"/>
      <c r="N3443" s="534"/>
      <c r="O3443" s="534"/>
      <c r="P3443" s="535"/>
      <c r="Q3443" s="534"/>
    </row>
    <row r="3444" spans="3:17" s="849" customFormat="1" ht="15">
      <c r="C3444" s="712"/>
      <c r="D3444" s="713"/>
      <c r="E3444" s="532"/>
      <c r="F3444" s="532"/>
      <c r="G3444" s="533"/>
      <c r="H3444" s="534"/>
      <c r="I3444" s="534"/>
      <c r="J3444" s="535"/>
      <c r="K3444" s="534"/>
      <c r="L3444" s="534"/>
      <c r="M3444" s="534"/>
      <c r="N3444" s="534"/>
      <c r="O3444" s="534"/>
      <c r="P3444" s="535"/>
      <c r="Q3444" s="534"/>
    </row>
    <row r="3445" spans="3:17" s="849" customFormat="1" ht="15">
      <c r="C3445" s="712"/>
      <c r="D3445" s="713"/>
      <c r="E3445" s="532"/>
      <c r="F3445" s="532"/>
      <c r="G3445" s="533"/>
      <c r="H3445" s="534"/>
      <c r="I3445" s="534"/>
      <c r="J3445" s="535"/>
      <c r="K3445" s="534"/>
      <c r="L3445" s="534"/>
      <c r="M3445" s="534"/>
      <c r="N3445" s="534"/>
      <c r="O3445" s="534"/>
      <c r="P3445" s="535"/>
      <c r="Q3445" s="534"/>
    </row>
    <row r="3446" spans="3:17" s="849" customFormat="1" ht="15">
      <c r="C3446" s="712"/>
      <c r="D3446" s="713"/>
      <c r="E3446" s="532"/>
      <c r="F3446" s="532"/>
      <c r="G3446" s="533"/>
      <c r="H3446" s="534"/>
      <c r="I3446" s="534"/>
      <c r="J3446" s="535"/>
      <c r="K3446" s="534"/>
      <c r="L3446" s="534"/>
      <c r="M3446" s="534"/>
      <c r="N3446" s="534"/>
      <c r="O3446" s="534"/>
      <c r="P3446" s="535"/>
      <c r="Q3446" s="534"/>
    </row>
    <row r="3447" spans="3:17" s="849" customFormat="1" ht="15">
      <c r="C3447" s="712"/>
      <c r="D3447" s="713"/>
      <c r="E3447" s="532"/>
      <c r="F3447" s="532"/>
      <c r="G3447" s="533"/>
      <c r="H3447" s="534"/>
      <c r="I3447" s="534"/>
      <c r="J3447" s="535"/>
      <c r="K3447" s="534"/>
      <c r="L3447" s="534"/>
      <c r="M3447" s="534"/>
      <c r="N3447" s="534"/>
      <c r="O3447" s="534"/>
      <c r="P3447" s="535"/>
      <c r="Q3447" s="534"/>
    </row>
    <row r="3448" spans="3:17" s="849" customFormat="1" ht="15">
      <c r="C3448" s="712"/>
      <c r="D3448" s="713"/>
      <c r="E3448" s="532"/>
      <c r="F3448" s="532"/>
      <c r="G3448" s="533"/>
      <c r="H3448" s="534"/>
      <c r="I3448" s="534"/>
      <c r="J3448" s="535"/>
      <c r="K3448" s="534"/>
      <c r="L3448" s="534"/>
      <c r="M3448" s="534"/>
      <c r="N3448" s="534"/>
      <c r="O3448" s="534"/>
      <c r="P3448" s="535"/>
      <c r="Q3448" s="534"/>
    </row>
    <row r="3449" spans="3:17" s="849" customFormat="1" ht="15">
      <c r="C3449" s="712"/>
      <c r="D3449" s="713"/>
      <c r="E3449" s="532"/>
      <c r="F3449" s="532"/>
      <c r="G3449" s="533"/>
      <c r="H3449" s="534"/>
      <c r="I3449" s="534"/>
      <c r="J3449" s="535"/>
      <c r="K3449" s="534"/>
      <c r="L3449" s="534"/>
      <c r="M3449" s="534"/>
      <c r="N3449" s="534"/>
      <c r="O3449" s="534"/>
      <c r="P3449" s="535"/>
      <c r="Q3449" s="534"/>
    </row>
    <row r="3450" spans="3:17" s="849" customFormat="1" ht="15">
      <c r="C3450" s="712"/>
      <c r="D3450" s="713"/>
      <c r="E3450" s="532"/>
      <c r="F3450" s="532"/>
      <c r="G3450" s="533"/>
      <c r="H3450" s="534"/>
      <c r="I3450" s="534"/>
      <c r="J3450" s="535"/>
      <c r="K3450" s="534"/>
      <c r="L3450" s="534"/>
      <c r="M3450" s="534"/>
      <c r="N3450" s="534"/>
      <c r="O3450" s="534"/>
      <c r="P3450" s="535"/>
      <c r="Q3450" s="534"/>
    </row>
    <row r="3451" spans="3:17" s="849" customFormat="1" ht="15">
      <c r="C3451" s="712"/>
      <c r="D3451" s="713"/>
      <c r="E3451" s="532"/>
      <c r="F3451" s="532"/>
      <c r="G3451" s="533"/>
      <c r="H3451" s="534"/>
      <c r="I3451" s="534"/>
      <c r="J3451" s="535"/>
      <c r="K3451" s="534"/>
      <c r="L3451" s="534"/>
      <c r="M3451" s="534"/>
      <c r="N3451" s="534"/>
      <c r="O3451" s="534"/>
      <c r="P3451" s="535"/>
      <c r="Q3451" s="534"/>
    </row>
    <row r="3452" spans="3:17" s="849" customFormat="1" ht="15">
      <c r="C3452" s="712"/>
      <c r="D3452" s="713"/>
      <c r="E3452" s="532"/>
      <c r="F3452" s="532"/>
      <c r="G3452" s="533"/>
      <c r="H3452" s="534"/>
      <c r="I3452" s="534"/>
      <c r="J3452" s="535"/>
      <c r="K3452" s="534"/>
      <c r="L3452" s="534"/>
      <c r="M3452" s="534"/>
      <c r="N3452" s="534"/>
      <c r="O3452" s="534"/>
      <c r="P3452" s="535"/>
      <c r="Q3452" s="534"/>
    </row>
    <row r="3453" spans="3:17" s="849" customFormat="1" ht="15">
      <c r="C3453" s="712"/>
      <c r="D3453" s="713"/>
      <c r="E3453" s="532"/>
      <c r="F3453" s="532"/>
      <c r="G3453" s="533"/>
      <c r="H3453" s="534"/>
      <c r="I3453" s="534"/>
      <c r="J3453" s="535"/>
      <c r="K3453" s="534"/>
      <c r="L3453" s="534"/>
      <c r="M3453" s="534"/>
      <c r="N3453" s="534"/>
      <c r="O3453" s="534"/>
      <c r="P3453" s="535"/>
      <c r="Q3453" s="534"/>
    </row>
    <row r="3454" spans="3:17" s="849" customFormat="1" ht="15">
      <c r="C3454" s="712"/>
      <c r="D3454" s="713"/>
      <c r="E3454" s="532"/>
      <c r="F3454" s="532"/>
      <c r="G3454" s="533"/>
      <c r="H3454" s="534"/>
      <c r="I3454" s="534"/>
      <c r="J3454" s="535"/>
      <c r="K3454" s="534"/>
      <c r="L3454" s="534"/>
      <c r="M3454" s="534"/>
      <c r="N3454" s="534"/>
      <c r="O3454" s="534"/>
      <c r="P3454" s="535"/>
      <c r="Q3454" s="534"/>
    </row>
    <row r="3455" spans="3:17" s="849" customFormat="1" ht="15">
      <c r="C3455" s="712"/>
      <c r="D3455" s="713"/>
      <c r="E3455" s="532"/>
      <c r="F3455" s="532"/>
      <c r="G3455" s="533"/>
      <c r="H3455" s="534"/>
      <c r="I3455" s="534"/>
      <c r="J3455" s="535"/>
      <c r="K3455" s="534"/>
      <c r="L3455" s="534"/>
      <c r="M3455" s="534"/>
      <c r="N3455" s="534"/>
      <c r="O3455" s="534"/>
      <c r="P3455" s="535"/>
      <c r="Q3455" s="534"/>
    </row>
    <row r="3456" spans="3:17" s="849" customFormat="1" ht="15">
      <c r="C3456" s="712"/>
      <c r="D3456" s="713"/>
      <c r="E3456" s="532"/>
      <c r="F3456" s="532"/>
      <c r="G3456" s="533"/>
      <c r="H3456" s="534"/>
      <c r="I3456" s="534"/>
      <c r="J3456" s="535"/>
      <c r="K3456" s="534"/>
      <c r="L3456" s="534"/>
      <c r="M3456" s="534"/>
      <c r="N3456" s="534"/>
      <c r="O3456" s="534"/>
      <c r="P3456" s="535"/>
      <c r="Q3456" s="534"/>
    </row>
    <row r="3457" spans="3:17" s="849" customFormat="1" ht="15">
      <c r="C3457" s="712"/>
      <c r="D3457" s="713"/>
      <c r="E3457" s="532"/>
      <c r="F3457" s="532"/>
      <c r="G3457" s="533"/>
      <c r="H3457" s="534"/>
      <c r="I3457" s="534"/>
      <c r="J3457" s="535"/>
      <c r="K3457" s="534"/>
      <c r="L3457" s="534"/>
      <c r="M3457" s="534"/>
      <c r="N3457" s="534"/>
      <c r="O3457" s="534"/>
      <c r="P3457" s="535"/>
      <c r="Q3457" s="534"/>
    </row>
    <row r="3458" spans="3:17" s="849" customFormat="1" ht="15">
      <c r="C3458" s="712"/>
      <c r="D3458" s="713"/>
      <c r="E3458" s="532"/>
      <c r="F3458" s="532"/>
      <c r="G3458" s="533"/>
      <c r="H3458" s="534"/>
      <c r="I3458" s="534"/>
      <c r="J3458" s="535"/>
      <c r="K3458" s="534"/>
      <c r="L3458" s="534"/>
      <c r="M3458" s="534"/>
      <c r="N3458" s="534"/>
      <c r="O3458" s="534"/>
      <c r="P3458" s="535"/>
      <c r="Q3458" s="534"/>
    </row>
    <row r="3459" spans="3:17" s="849" customFormat="1" ht="15">
      <c r="C3459" s="712"/>
      <c r="D3459" s="713"/>
      <c r="E3459" s="532"/>
      <c r="F3459" s="532"/>
      <c r="G3459" s="533"/>
      <c r="H3459" s="534"/>
      <c r="I3459" s="534"/>
      <c r="J3459" s="535"/>
      <c r="K3459" s="534"/>
      <c r="L3459" s="534"/>
      <c r="M3459" s="534"/>
      <c r="N3459" s="534"/>
      <c r="O3459" s="534"/>
      <c r="P3459" s="535"/>
      <c r="Q3459" s="534"/>
    </row>
    <row r="3460" spans="3:17" s="849" customFormat="1" ht="15">
      <c r="C3460" s="712"/>
      <c r="D3460" s="713"/>
      <c r="E3460" s="532"/>
      <c r="F3460" s="532"/>
      <c r="G3460" s="533"/>
      <c r="H3460" s="534"/>
      <c r="I3460" s="534"/>
      <c r="J3460" s="535"/>
      <c r="K3460" s="534"/>
      <c r="L3460" s="534"/>
      <c r="M3460" s="534"/>
      <c r="N3460" s="534"/>
      <c r="O3460" s="534"/>
      <c r="P3460" s="535"/>
      <c r="Q3460" s="534"/>
    </row>
    <row r="3461" spans="3:17" s="849" customFormat="1" ht="15">
      <c r="C3461" s="712"/>
      <c r="D3461" s="713"/>
      <c r="E3461" s="532"/>
      <c r="F3461" s="532"/>
      <c r="G3461" s="533"/>
      <c r="H3461" s="534"/>
      <c r="I3461" s="534"/>
      <c r="J3461" s="535"/>
      <c r="K3461" s="534"/>
      <c r="L3461" s="534"/>
      <c r="M3461" s="534"/>
      <c r="N3461" s="534"/>
      <c r="O3461" s="534"/>
      <c r="P3461" s="535"/>
      <c r="Q3461" s="534"/>
    </row>
    <row r="3462" spans="3:17" s="849" customFormat="1" ht="15">
      <c r="C3462" s="712"/>
      <c r="D3462" s="713"/>
      <c r="E3462" s="532"/>
      <c r="F3462" s="532"/>
      <c r="G3462" s="533"/>
      <c r="H3462" s="534"/>
      <c r="I3462" s="534"/>
      <c r="J3462" s="535"/>
      <c r="K3462" s="534"/>
      <c r="L3462" s="534"/>
      <c r="M3462" s="534"/>
      <c r="N3462" s="534"/>
      <c r="O3462" s="534"/>
      <c r="P3462" s="535"/>
      <c r="Q3462" s="534"/>
    </row>
    <row r="3463" spans="3:17" s="849" customFormat="1" ht="15">
      <c r="C3463" s="712"/>
      <c r="D3463" s="713"/>
      <c r="E3463" s="532"/>
      <c r="F3463" s="532"/>
      <c r="G3463" s="533"/>
      <c r="H3463" s="534"/>
      <c r="I3463" s="534"/>
      <c r="J3463" s="535"/>
      <c r="K3463" s="534"/>
      <c r="L3463" s="534"/>
      <c r="M3463" s="534"/>
      <c r="N3463" s="534"/>
      <c r="O3463" s="534"/>
      <c r="P3463" s="535"/>
      <c r="Q3463" s="534"/>
    </row>
    <row r="3464" spans="3:17" s="849" customFormat="1" ht="15">
      <c r="C3464" s="712"/>
      <c r="D3464" s="713"/>
      <c r="E3464" s="532"/>
      <c r="F3464" s="532"/>
      <c r="G3464" s="533"/>
      <c r="H3464" s="534"/>
      <c r="I3464" s="534"/>
      <c r="J3464" s="535"/>
      <c r="K3464" s="534"/>
      <c r="L3464" s="534"/>
      <c r="M3464" s="534"/>
      <c r="N3464" s="534"/>
      <c r="O3464" s="534"/>
      <c r="P3464" s="535"/>
      <c r="Q3464" s="534"/>
    </row>
    <row r="3465" spans="3:17" s="849" customFormat="1" ht="15">
      <c r="C3465" s="712"/>
      <c r="D3465" s="713"/>
      <c r="E3465" s="532"/>
      <c r="F3465" s="532"/>
      <c r="G3465" s="533"/>
      <c r="H3465" s="534"/>
      <c r="I3465" s="534"/>
      <c r="J3465" s="535"/>
      <c r="K3465" s="534"/>
      <c r="L3465" s="534"/>
      <c r="M3465" s="534"/>
      <c r="N3465" s="534"/>
      <c r="O3465" s="534"/>
      <c r="P3465" s="535"/>
      <c r="Q3465" s="534"/>
    </row>
    <row r="3466" spans="3:17" s="849" customFormat="1" ht="15">
      <c r="C3466" s="712"/>
      <c r="D3466" s="713"/>
      <c r="E3466" s="532"/>
      <c r="F3466" s="532"/>
      <c r="G3466" s="533"/>
      <c r="H3466" s="534"/>
      <c r="I3466" s="534"/>
      <c r="J3466" s="535"/>
      <c r="K3466" s="534"/>
      <c r="L3466" s="534"/>
      <c r="M3466" s="534"/>
      <c r="N3466" s="534"/>
      <c r="O3466" s="534"/>
      <c r="P3466" s="535"/>
      <c r="Q3466" s="534"/>
    </row>
    <row r="3467" spans="3:17" s="849" customFormat="1" ht="15">
      <c r="C3467" s="712"/>
      <c r="D3467" s="713"/>
      <c r="E3467" s="532"/>
      <c r="F3467" s="532"/>
      <c r="G3467" s="533"/>
      <c r="H3467" s="534"/>
      <c r="I3467" s="534"/>
      <c r="J3467" s="535"/>
      <c r="K3467" s="534"/>
      <c r="L3467" s="534"/>
      <c r="M3467" s="534"/>
      <c r="N3467" s="534"/>
      <c r="O3467" s="534"/>
      <c r="P3467" s="535"/>
      <c r="Q3467" s="534"/>
    </row>
    <row r="3468" spans="3:17" s="849" customFormat="1" ht="15">
      <c r="C3468" s="712"/>
      <c r="D3468" s="713"/>
      <c r="E3468" s="532"/>
      <c r="F3468" s="532"/>
      <c r="G3468" s="533"/>
      <c r="H3468" s="534"/>
      <c r="I3468" s="534"/>
      <c r="J3468" s="535"/>
      <c r="K3468" s="534"/>
      <c r="L3468" s="534"/>
      <c r="M3468" s="534"/>
      <c r="N3468" s="534"/>
      <c r="O3468" s="534"/>
      <c r="P3468" s="535"/>
      <c r="Q3468" s="534"/>
    </row>
    <row r="3469" spans="3:17" s="849" customFormat="1" ht="15">
      <c r="C3469" s="712"/>
      <c r="D3469" s="713"/>
      <c r="E3469" s="532"/>
      <c r="F3469" s="532"/>
      <c r="G3469" s="533"/>
      <c r="H3469" s="534"/>
      <c r="I3469" s="534"/>
      <c r="J3469" s="535"/>
      <c r="K3469" s="534"/>
      <c r="L3469" s="534"/>
      <c r="M3469" s="534"/>
      <c r="N3469" s="534"/>
      <c r="O3469" s="534"/>
      <c r="P3469" s="535"/>
      <c r="Q3469" s="534"/>
    </row>
    <row r="3470" spans="3:17" s="849" customFormat="1" ht="15">
      <c r="C3470" s="712"/>
      <c r="D3470" s="713"/>
      <c r="E3470" s="532"/>
      <c r="F3470" s="532"/>
      <c r="G3470" s="533"/>
      <c r="H3470" s="534"/>
      <c r="I3470" s="534"/>
      <c r="J3470" s="535"/>
      <c r="K3470" s="534"/>
      <c r="L3470" s="534"/>
      <c r="M3470" s="534"/>
      <c r="N3470" s="534"/>
      <c r="O3470" s="534"/>
      <c r="P3470" s="535"/>
      <c r="Q3470" s="534"/>
    </row>
    <row r="3471" spans="3:17" s="849" customFormat="1" ht="15">
      <c r="C3471" s="712"/>
      <c r="D3471" s="713"/>
      <c r="E3471" s="532"/>
      <c r="F3471" s="532"/>
      <c r="G3471" s="533"/>
      <c r="H3471" s="534"/>
      <c r="I3471" s="534"/>
      <c r="J3471" s="535"/>
      <c r="K3471" s="534"/>
      <c r="L3471" s="534"/>
      <c r="M3471" s="534"/>
      <c r="N3471" s="534"/>
      <c r="O3471" s="534"/>
      <c r="P3471" s="535"/>
      <c r="Q3471" s="534"/>
    </row>
    <row r="3472" spans="3:17" s="849" customFormat="1" ht="15">
      <c r="C3472" s="712"/>
      <c r="D3472" s="713"/>
      <c r="E3472" s="532"/>
      <c r="F3472" s="532"/>
      <c r="G3472" s="533"/>
      <c r="H3472" s="534"/>
      <c r="I3472" s="534"/>
      <c r="J3472" s="535"/>
      <c r="K3472" s="534"/>
      <c r="L3472" s="534"/>
      <c r="M3472" s="534"/>
      <c r="N3472" s="534"/>
      <c r="O3472" s="534"/>
      <c r="P3472" s="535"/>
      <c r="Q3472" s="534"/>
    </row>
    <row r="3473" spans="3:17" s="849" customFormat="1" ht="15">
      <c r="C3473" s="712"/>
      <c r="D3473" s="713"/>
      <c r="E3473" s="532"/>
      <c r="F3473" s="532"/>
      <c r="G3473" s="533"/>
      <c r="H3473" s="534"/>
      <c r="I3473" s="534"/>
      <c r="J3473" s="535"/>
      <c r="K3473" s="534"/>
      <c r="L3473" s="534"/>
      <c r="M3473" s="534"/>
      <c r="N3473" s="534"/>
      <c r="O3473" s="534"/>
      <c r="P3473" s="535"/>
      <c r="Q3473" s="534"/>
    </row>
    <row r="3474" spans="3:17" s="849" customFormat="1" ht="15">
      <c r="C3474" s="712"/>
      <c r="D3474" s="713"/>
      <c r="E3474" s="532"/>
      <c r="F3474" s="532"/>
      <c r="G3474" s="533"/>
      <c r="H3474" s="534"/>
      <c r="I3474" s="534"/>
      <c r="J3474" s="535"/>
      <c r="K3474" s="534"/>
      <c r="L3474" s="534"/>
      <c r="M3474" s="534"/>
      <c r="N3474" s="534"/>
      <c r="O3474" s="534"/>
      <c r="P3474" s="535"/>
      <c r="Q3474" s="534"/>
    </row>
    <row r="3475" spans="3:17" s="849" customFormat="1" ht="15">
      <c r="C3475" s="712"/>
      <c r="D3475" s="713"/>
      <c r="E3475" s="532"/>
      <c r="F3475" s="532"/>
      <c r="G3475" s="533"/>
      <c r="H3475" s="534"/>
      <c r="I3475" s="534"/>
      <c r="J3475" s="535"/>
      <c r="K3475" s="534"/>
      <c r="L3475" s="534"/>
      <c r="M3475" s="534"/>
      <c r="N3475" s="534"/>
      <c r="O3475" s="534"/>
      <c r="P3475" s="535"/>
      <c r="Q3475" s="534"/>
    </row>
    <row r="3476" spans="3:17" s="849" customFormat="1" ht="15">
      <c r="C3476" s="712"/>
      <c r="D3476" s="713"/>
      <c r="E3476" s="532"/>
      <c r="F3476" s="532"/>
      <c r="G3476" s="533"/>
      <c r="H3476" s="534"/>
      <c r="I3476" s="534"/>
      <c r="J3476" s="535"/>
      <c r="K3476" s="534"/>
      <c r="L3476" s="534"/>
      <c r="M3476" s="534"/>
      <c r="N3476" s="534"/>
      <c r="O3476" s="534"/>
      <c r="P3476" s="535"/>
      <c r="Q3476" s="534"/>
    </row>
    <row r="3477" spans="3:17" s="849" customFormat="1" ht="15">
      <c r="C3477" s="712"/>
      <c r="D3477" s="713"/>
      <c r="E3477" s="532"/>
      <c r="F3477" s="532"/>
      <c r="G3477" s="533"/>
      <c r="H3477" s="534"/>
      <c r="I3477" s="534"/>
      <c r="J3477" s="535"/>
      <c r="K3477" s="534"/>
      <c r="L3477" s="534"/>
      <c r="M3477" s="534"/>
      <c r="N3477" s="534"/>
      <c r="O3477" s="534"/>
      <c r="P3477" s="535"/>
      <c r="Q3477" s="534"/>
    </row>
    <row r="3478" spans="3:17" s="849" customFormat="1" ht="15">
      <c r="C3478" s="712"/>
      <c r="D3478" s="713"/>
      <c r="E3478" s="532"/>
      <c r="F3478" s="532"/>
      <c r="G3478" s="533"/>
      <c r="H3478" s="534"/>
      <c r="I3478" s="534"/>
      <c r="J3478" s="535"/>
      <c r="K3478" s="534"/>
      <c r="L3478" s="534"/>
      <c r="M3478" s="534"/>
      <c r="N3478" s="534"/>
      <c r="O3478" s="534"/>
      <c r="P3478" s="535"/>
      <c r="Q3478" s="534"/>
    </row>
    <row r="3479" spans="3:17" s="849" customFormat="1" ht="15">
      <c r="C3479" s="712"/>
      <c r="D3479" s="713"/>
      <c r="E3479" s="532"/>
      <c r="F3479" s="532"/>
      <c r="G3479" s="533"/>
      <c r="H3479" s="534"/>
      <c r="I3479" s="534"/>
      <c r="J3479" s="535"/>
      <c r="K3479" s="534"/>
      <c r="L3479" s="534"/>
      <c r="M3479" s="534"/>
      <c r="N3479" s="534"/>
      <c r="O3479" s="534"/>
      <c r="P3479" s="535"/>
      <c r="Q3479" s="534"/>
    </row>
    <row r="3480" spans="3:17" s="849" customFormat="1" ht="15">
      <c r="C3480" s="712"/>
      <c r="D3480" s="713"/>
      <c r="E3480" s="532"/>
      <c r="F3480" s="532"/>
      <c r="G3480" s="533"/>
      <c r="H3480" s="534"/>
      <c r="I3480" s="534"/>
      <c r="J3480" s="535"/>
      <c r="K3480" s="534"/>
      <c r="L3480" s="534"/>
      <c r="M3480" s="534"/>
      <c r="N3480" s="534"/>
      <c r="O3480" s="534"/>
      <c r="P3480" s="535"/>
      <c r="Q3480" s="534"/>
    </row>
    <row r="3481" spans="3:17" s="849" customFormat="1" ht="15">
      <c r="C3481" s="712"/>
      <c r="D3481" s="713"/>
      <c r="E3481" s="532"/>
      <c r="F3481" s="532"/>
      <c r="G3481" s="533"/>
      <c r="H3481" s="534"/>
      <c r="I3481" s="534"/>
      <c r="J3481" s="535"/>
      <c r="K3481" s="534"/>
      <c r="L3481" s="534"/>
      <c r="M3481" s="534"/>
      <c r="N3481" s="534"/>
      <c r="O3481" s="534"/>
      <c r="P3481" s="535"/>
      <c r="Q3481" s="534"/>
    </row>
    <row r="3482" spans="3:17" s="849" customFormat="1" ht="15">
      <c r="C3482" s="712"/>
      <c r="D3482" s="713"/>
      <c r="E3482" s="532"/>
      <c r="F3482" s="532"/>
      <c r="G3482" s="533"/>
      <c r="H3482" s="534"/>
      <c r="I3482" s="534"/>
      <c r="J3482" s="535"/>
      <c r="K3482" s="534"/>
      <c r="L3482" s="534"/>
      <c r="M3482" s="534"/>
      <c r="N3482" s="534"/>
      <c r="O3482" s="534"/>
      <c r="P3482" s="535"/>
      <c r="Q3482" s="534"/>
    </row>
    <row r="3483" spans="3:17" s="849" customFormat="1" ht="15">
      <c r="C3483" s="712"/>
      <c r="D3483" s="713"/>
      <c r="E3483" s="532"/>
      <c r="F3483" s="532"/>
      <c r="G3483" s="533"/>
      <c r="H3483" s="534"/>
      <c r="I3483" s="534"/>
      <c r="J3483" s="535"/>
      <c r="K3483" s="534"/>
      <c r="L3483" s="534"/>
      <c r="M3483" s="534"/>
      <c r="N3483" s="534"/>
      <c r="O3483" s="534"/>
      <c r="P3483" s="535"/>
      <c r="Q3483" s="534"/>
    </row>
    <row r="3484" spans="3:17" s="849" customFormat="1" ht="15">
      <c r="C3484" s="712"/>
      <c r="D3484" s="713"/>
      <c r="E3484" s="532"/>
      <c r="F3484" s="532"/>
      <c r="G3484" s="533"/>
      <c r="H3484" s="534"/>
      <c r="I3484" s="534"/>
      <c r="J3484" s="535"/>
      <c r="K3484" s="534"/>
      <c r="L3484" s="534"/>
      <c r="M3484" s="534"/>
      <c r="N3484" s="534"/>
      <c r="O3484" s="534"/>
      <c r="P3484" s="535"/>
      <c r="Q3484" s="534"/>
    </row>
    <row r="3485" spans="3:17" s="849" customFormat="1" ht="15">
      <c r="C3485" s="712"/>
      <c r="D3485" s="713"/>
      <c r="E3485" s="532"/>
      <c r="F3485" s="532"/>
      <c r="G3485" s="533"/>
      <c r="H3485" s="534"/>
      <c r="I3485" s="534"/>
      <c r="J3485" s="535"/>
      <c r="K3485" s="534"/>
      <c r="L3485" s="534"/>
      <c r="M3485" s="534"/>
      <c r="N3485" s="534"/>
      <c r="O3485" s="534"/>
      <c r="P3485" s="535"/>
      <c r="Q3485" s="534"/>
    </row>
    <row r="3486" spans="3:17" s="849" customFormat="1" ht="15">
      <c r="C3486" s="712"/>
      <c r="D3486" s="713"/>
      <c r="E3486" s="532"/>
      <c r="F3486" s="532"/>
      <c r="G3486" s="533"/>
      <c r="H3486" s="534"/>
      <c r="I3486" s="534"/>
      <c r="J3486" s="535"/>
      <c r="K3486" s="534"/>
      <c r="L3486" s="534"/>
      <c r="M3486" s="534"/>
      <c r="N3486" s="534"/>
      <c r="O3486" s="534"/>
      <c r="P3486" s="535"/>
      <c r="Q3486" s="534"/>
    </row>
    <row r="3487" spans="3:17" s="849" customFormat="1" ht="15">
      <c r="C3487" s="712"/>
      <c r="D3487" s="713"/>
      <c r="E3487" s="532"/>
      <c r="F3487" s="532"/>
      <c r="G3487" s="533"/>
      <c r="H3487" s="534"/>
      <c r="I3487" s="534"/>
      <c r="J3487" s="535"/>
      <c r="K3487" s="534"/>
      <c r="L3487" s="534"/>
      <c r="M3487" s="534"/>
      <c r="N3487" s="534"/>
      <c r="O3487" s="534"/>
      <c r="P3487" s="535"/>
      <c r="Q3487" s="534"/>
    </row>
    <row r="3488" spans="3:17" s="849" customFormat="1" ht="15">
      <c r="C3488" s="712"/>
      <c r="D3488" s="713"/>
      <c r="E3488" s="532"/>
      <c r="F3488" s="532"/>
      <c r="G3488" s="533"/>
      <c r="H3488" s="534"/>
      <c r="I3488" s="534"/>
      <c r="J3488" s="535"/>
      <c r="K3488" s="534"/>
      <c r="L3488" s="534"/>
      <c r="M3488" s="534"/>
      <c r="N3488" s="534"/>
      <c r="O3488" s="534"/>
      <c r="P3488" s="535"/>
      <c r="Q3488" s="534"/>
    </row>
    <row r="3489" spans="3:17" s="849" customFormat="1" ht="15">
      <c r="C3489" s="712"/>
      <c r="D3489" s="713"/>
      <c r="E3489" s="532"/>
      <c r="F3489" s="532"/>
      <c r="G3489" s="533"/>
      <c r="H3489" s="534"/>
      <c r="I3489" s="534"/>
      <c r="J3489" s="535"/>
      <c r="K3489" s="534"/>
      <c r="L3489" s="534"/>
      <c r="M3489" s="534"/>
      <c r="N3489" s="534"/>
      <c r="O3489" s="534"/>
      <c r="P3489" s="535"/>
      <c r="Q3489" s="534"/>
    </row>
    <row r="3490" spans="3:17" s="849" customFormat="1" ht="15">
      <c r="C3490" s="712"/>
      <c r="D3490" s="713"/>
      <c r="E3490" s="532"/>
      <c r="F3490" s="532"/>
      <c r="G3490" s="533"/>
      <c r="H3490" s="534"/>
      <c r="I3490" s="534"/>
      <c r="J3490" s="535"/>
      <c r="K3490" s="534"/>
      <c r="L3490" s="534"/>
      <c r="M3490" s="534"/>
      <c r="N3490" s="534"/>
      <c r="O3490" s="534"/>
      <c r="P3490" s="535"/>
      <c r="Q3490" s="534"/>
    </row>
    <row r="3491" spans="3:17" s="849" customFormat="1" ht="15">
      <c r="C3491" s="712"/>
      <c r="D3491" s="713"/>
      <c r="E3491" s="532"/>
      <c r="F3491" s="532"/>
      <c r="G3491" s="533"/>
      <c r="H3491" s="534"/>
      <c r="I3491" s="534"/>
      <c r="J3491" s="535"/>
      <c r="K3491" s="534"/>
      <c r="L3491" s="534"/>
      <c r="M3491" s="534"/>
      <c r="N3491" s="534"/>
      <c r="O3491" s="534"/>
      <c r="P3491" s="535"/>
      <c r="Q3491" s="534"/>
    </row>
    <row r="3492" spans="3:17" s="849" customFormat="1" ht="15">
      <c r="C3492" s="712"/>
      <c r="D3492" s="713"/>
      <c r="E3492" s="532"/>
      <c r="F3492" s="532"/>
      <c r="G3492" s="533"/>
      <c r="H3492" s="534"/>
      <c r="I3492" s="534"/>
      <c r="J3492" s="535"/>
      <c r="K3492" s="534"/>
      <c r="L3492" s="534"/>
      <c r="M3492" s="534"/>
      <c r="N3492" s="534"/>
      <c r="O3492" s="534"/>
      <c r="P3492" s="535"/>
      <c r="Q3492" s="534"/>
    </row>
    <row r="3493" spans="3:17" s="849" customFormat="1" ht="15">
      <c r="C3493" s="712"/>
      <c r="D3493" s="713"/>
      <c r="E3493" s="532"/>
      <c r="F3493" s="532"/>
      <c r="G3493" s="533"/>
      <c r="H3493" s="534"/>
      <c r="I3493" s="534"/>
      <c r="J3493" s="535"/>
      <c r="K3493" s="534"/>
      <c r="L3493" s="534"/>
      <c r="M3493" s="534"/>
      <c r="N3493" s="534"/>
      <c r="O3493" s="534"/>
      <c r="P3493" s="535"/>
      <c r="Q3493" s="534"/>
    </row>
    <row r="3494" spans="3:17" s="849" customFormat="1" ht="15">
      <c r="C3494" s="712"/>
      <c r="D3494" s="713"/>
      <c r="E3494" s="532"/>
      <c r="F3494" s="532"/>
      <c r="G3494" s="533"/>
      <c r="H3494" s="534"/>
      <c r="I3494" s="534"/>
      <c r="J3494" s="535"/>
      <c r="K3494" s="534"/>
      <c r="L3494" s="534"/>
      <c r="M3494" s="534"/>
      <c r="N3494" s="534"/>
      <c r="O3494" s="534"/>
      <c r="P3494" s="535"/>
      <c r="Q3494" s="534"/>
    </row>
    <row r="3495" spans="3:17" s="849" customFormat="1" ht="15">
      <c r="C3495" s="712"/>
      <c r="D3495" s="713"/>
      <c r="E3495" s="532"/>
      <c r="F3495" s="532"/>
      <c r="G3495" s="533"/>
      <c r="H3495" s="534"/>
      <c r="I3495" s="534"/>
      <c r="J3495" s="535"/>
      <c r="K3495" s="534"/>
      <c r="L3495" s="534"/>
      <c r="M3495" s="534"/>
      <c r="N3495" s="534"/>
      <c r="O3495" s="534"/>
      <c r="P3495" s="535"/>
      <c r="Q3495" s="534"/>
    </row>
    <row r="3496" spans="3:17" s="849" customFormat="1" ht="15">
      <c r="C3496" s="712"/>
      <c r="D3496" s="713"/>
      <c r="E3496" s="532"/>
      <c r="F3496" s="532"/>
      <c r="G3496" s="533"/>
      <c r="H3496" s="534"/>
      <c r="I3496" s="534"/>
      <c r="J3496" s="535"/>
      <c r="K3496" s="534"/>
      <c r="L3496" s="534"/>
      <c r="M3496" s="534"/>
      <c r="N3496" s="534"/>
      <c r="O3496" s="534"/>
      <c r="P3496" s="535"/>
      <c r="Q3496" s="534"/>
    </row>
    <row r="3497" spans="3:17" s="849" customFormat="1" ht="15">
      <c r="C3497" s="712"/>
      <c r="D3497" s="713"/>
      <c r="E3497" s="532"/>
      <c r="F3497" s="532"/>
      <c r="G3497" s="533"/>
      <c r="H3497" s="534"/>
      <c r="I3497" s="534"/>
      <c r="J3497" s="535"/>
      <c r="K3497" s="534"/>
      <c r="L3497" s="534"/>
      <c r="M3497" s="534"/>
      <c r="N3497" s="534"/>
      <c r="O3497" s="534"/>
      <c r="P3497" s="535"/>
      <c r="Q3497" s="534"/>
    </row>
    <row r="3498" spans="3:17" s="849" customFormat="1" ht="15">
      <c r="C3498" s="712"/>
      <c r="D3498" s="713"/>
      <c r="E3498" s="532"/>
      <c r="F3498" s="532"/>
      <c r="G3498" s="533"/>
      <c r="H3498" s="534"/>
      <c r="I3498" s="534"/>
      <c r="J3498" s="535"/>
      <c r="K3498" s="534"/>
      <c r="L3498" s="534"/>
      <c r="M3498" s="534"/>
      <c r="N3498" s="534"/>
      <c r="O3498" s="534"/>
      <c r="P3498" s="535"/>
      <c r="Q3498" s="534"/>
    </row>
    <row r="3499" spans="3:17" s="849" customFormat="1" ht="15">
      <c r="C3499" s="712"/>
      <c r="D3499" s="713"/>
      <c r="E3499" s="532"/>
      <c r="F3499" s="532"/>
      <c r="G3499" s="533"/>
      <c r="H3499" s="534"/>
      <c r="I3499" s="534"/>
      <c r="J3499" s="535"/>
      <c r="K3499" s="534"/>
      <c r="L3499" s="534"/>
      <c r="M3499" s="534"/>
      <c r="N3499" s="534"/>
      <c r="O3499" s="534"/>
      <c r="P3499" s="535"/>
      <c r="Q3499" s="534"/>
    </row>
    <row r="3500" spans="3:17" s="849" customFormat="1" ht="15">
      <c r="C3500" s="712"/>
      <c r="D3500" s="713"/>
      <c r="E3500" s="532"/>
      <c r="F3500" s="532"/>
      <c r="G3500" s="533"/>
      <c r="H3500" s="534"/>
      <c r="I3500" s="534"/>
      <c r="J3500" s="535"/>
      <c r="K3500" s="534"/>
      <c r="L3500" s="534"/>
      <c r="M3500" s="534"/>
      <c r="N3500" s="534"/>
      <c r="O3500" s="534"/>
      <c r="P3500" s="535"/>
      <c r="Q3500" s="534"/>
    </row>
    <row r="3501" spans="3:17" s="849" customFormat="1" ht="15">
      <c r="C3501" s="712"/>
      <c r="D3501" s="713"/>
      <c r="E3501" s="532"/>
      <c r="F3501" s="532"/>
      <c r="G3501" s="533"/>
      <c r="H3501" s="534"/>
      <c r="I3501" s="534"/>
      <c r="J3501" s="535"/>
      <c r="K3501" s="534"/>
      <c r="L3501" s="534"/>
      <c r="M3501" s="534"/>
      <c r="N3501" s="534"/>
      <c r="O3501" s="534"/>
      <c r="P3501" s="535"/>
      <c r="Q3501" s="534"/>
    </row>
    <row r="3502" spans="3:17" s="849" customFormat="1" ht="15">
      <c r="C3502" s="712"/>
      <c r="D3502" s="713"/>
      <c r="E3502" s="532"/>
      <c r="F3502" s="532"/>
      <c r="G3502" s="533"/>
      <c r="H3502" s="534"/>
      <c r="I3502" s="534"/>
      <c r="J3502" s="535"/>
      <c r="K3502" s="534"/>
      <c r="L3502" s="534"/>
      <c r="M3502" s="534"/>
      <c r="N3502" s="534"/>
      <c r="O3502" s="534"/>
      <c r="P3502" s="535"/>
      <c r="Q3502" s="534"/>
    </row>
    <row r="3503" spans="3:17" s="849" customFormat="1" ht="15">
      <c r="C3503" s="712"/>
      <c r="D3503" s="713"/>
      <c r="E3503" s="532"/>
      <c r="F3503" s="532"/>
      <c r="G3503" s="533"/>
      <c r="H3503" s="534"/>
      <c r="I3503" s="534"/>
      <c r="J3503" s="535"/>
      <c r="K3503" s="534"/>
      <c r="L3503" s="534"/>
      <c r="M3503" s="534"/>
      <c r="N3503" s="534"/>
      <c r="O3503" s="534"/>
      <c r="P3503" s="535"/>
      <c r="Q3503" s="534"/>
    </row>
    <row r="3504" spans="3:17" s="849" customFormat="1" ht="15">
      <c r="C3504" s="712"/>
      <c r="D3504" s="713"/>
      <c r="E3504" s="532"/>
      <c r="F3504" s="532"/>
      <c r="G3504" s="533"/>
      <c r="H3504" s="534"/>
      <c r="I3504" s="534"/>
      <c r="J3504" s="535"/>
      <c r="K3504" s="534"/>
      <c r="L3504" s="534"/>
      <c r="M3504" s="534"/>
      <c r="N3504" s="534"/>
      <c r="O3504" s="534"/>
      <c r="P3504" s="535"/>
      <c r="Q3504" s="534"/>
    </row>
    <row r="3505" spans="3:17" s="849" customFormat="1" ht="15">
      <c r="C3505" s="712"/>
      <c r="D3505" s="713"/>
      <c r="E3505" s="532"/>
      <c r="F3505" s="532"/>
      <c r="G3505" s="533"/>
      <c r="H3505" s="534"/>
      <c r="I3505" s="534"/>
      <c r="J3505" s="535"/>
      <c r="K3505" s="534"/>
      <c r="L3505" s="534"/>
      <c r="M3505" s="534"/>
      <c r="N3505" s="534"/>
      <c r="O3505" s="534"/>
      <c r="P3505" s="535"/>
      <c r="Q3505" s="534"/>
    </row>
    <row r="3506" spans="3:17" s="849" customFormat="1" ht="15">
      <c r="C3506" s="712"/>
      <c r="D3506" s="713"/>
      <c r="E3506" s="532"/>
      <c r="F3506" s="532"/>
      <c r="G3506" s="533"/>
      <c r="H3506" s="534"/>
      <c r="I3506" s="534"/>
      <c r="J3506" s="535"/>
      <c r="K3506" s="534"/>
      <c r="L3506" s="534"/>
      <c r="M3506" s="534"/>
      <c r="N3506" s="534"/>
      <c r="O3506" s="534"/>
      <c r="P3506" s="535"/>
      <c r="Q3506" s="534"/>
    </row>
    <row r="3507" spans="3:17" s="849" customFormat="1" ht="15">
      <c r="C3507" s="712"/>
      <c r="D3507" s="713"/>
      <c r="E3507" s="532"/>
      <c r="F3507" s="532"/>
      <c r="G3507" s="533"/>
      <c r="H3507" s="534"/>
      <c r="I3507" s="534"/>
      <c r="J3507" s="535"/>
      <c r="K3507" s="534"/>
      <c r="L3507" s="534"/>
      <c r="M3507" s="534"/>
      <c r="N3507" s="534"/>
      <c r="O3507" s="534"/>
      <c r="P3507" s="535"/>
      <c r="Q3507" s="534"/>
    </row>
    <row r="3508" spans="3:17" s="849" customFormat="1" ht="15">
      <c r="C3508" s="712"/>
      <c r="D3508" s="713"/>
      <c r="E3508" s="532"/>
      <c r="F3508" s="532"/>
      <c r="G3508" s="533"/>
      <c r="H3508" s="534"/>
      <c r="I3508" s="534"/>
      <c r="J3508" s="535"/>
      <c r="K3508" s="534"/>
      <c r="L3508" s="534"/>
      <c r="M3508" s="534"/>
      <c r="N3508" s="534"/>
      <c r="O3508" s="534"/>
      <c r="P3508" s="535"/>
      <c r="Q3508" s="534"/>
    </row>
    <row r="3509" spans="3:17" s="849" customFormat="1" ht="15">
      <c r="C3509" s="712"/>
      <c r="D3509" s="713"/>
      <c r="E3509" s="532"/>
      <c r="F3509" s="532"/>
      <c r="G3509" s="533"/>
      <c r="H3509" s="534"/>
      <c r="I3509" s="534"/>
      <c r="J3509" s="535"/>
      <c r="K3509" s="534"/>
      <c r="L3509" s="534"/>
      <c r="M3509" s="534"/>
      <c r="N3509" s="534"/>
      <c r="O3509" s="534"/>
      <c r="P3509" s="535"/>
      <c r="Q3509" s="534"/>
    </row>
    <row r="3510" spans="3:17" s="849" customFormat="1" ht="15">
      <c r="C3510" s="712"/>
      <c r="D3510" s="713"/>
      <c r="E3510" s="532"/>
      <c r="F3510" s="532"/>
      <c r="G3510" s="533"/>
      <c r="H3510" s="534"/>
      <c r="I3510" s="534"/>
      <c r="J3510" s="535"/>
      <c r="K3510" s="534"/>
      <c r="L3510" s="534"/>
      <c r="M3510" s="534"/>
      <c r="N3510" s="534"/>
      <c r="O3510" s="534"/>
      <c r="P3510" s="535"/>
      <c r="Q3510" s="534"/>
    </row>
    <row r="3511" spans="3:17" s="849" customFormat="1" ht="15">
      <c r="C3511" s="712"/>
      <c r="D3511" s="713"/>
      <c r="E3511" s="532"/>
      <c r="F3511" s="532"/>
      <c r="G3511" s="533"/>
      <c r="H3511" s="534"/>
      <c r="I3511" s="534"/>
      <c r="J3511" s="535"/>
      <c r="K3511" s="534"/>
      <c r="L3511" s="534"/>
      <c r="M3511" s="534"/>
      <c r="N3511" s="534"/>
      <c r="O3511" s="534"/>
      <c r="P3511" s="535"/>
      <c r="Q3511" s="534"/>
    </row>
    <row r="3512" spans="3:17" s="849" customFormat="1" ht="15">
      <c r="C3512" s="712"/>
      <c r="D3512" s="713"/>
      <c r="E3512" s="532"/>
      <c r="F3512" s="532"/>
      <c r="G3512" s="533"/>
      <c r="H3512" s="534"/>
      <c r="I3512" s="534"/>
      <c r="J3512" s="535"/>
      <c r="K3512" s="534"/>
      <c r="L3512" s="534"/>
      <c r="M3512" s="534"/>
      <c r="N3512" s="534"/>
      <c r="O3512" s="534"/>
      <c r="P3512" s="535"/>
      <c r="Q3512" s="534"/>
    </row>
    <row r="3513" spans="3:17" s="849" customFormat="1" ht="15">
      <c r="C3513" s="712"/>
      <c r="D3513" s="713"/>
      <c r="E3513" s="532"/>
      <c r="F3513" s="532"/>
      <c r="G3513" s="533"/>
      <c r="H3513" s="534"/>
      <c r="I3513" s="534"/>
      <c r="J3513" s="535"/>
      <c r="K3513" s="534"/>
      <c r="L3513" s="534"/>
      <c r="M3513" s="534"/>
      <c r="N3513" s="534"/>
      <c r="O3513" s="534"/>
      <c r="P3513" s="535"/>
      <c r="Q3513" s="534"/>
    </row>
    <row r="3514" spans="3:17" s="849" customFormat="1" ht="15">
      <c r="C3514" s="712"/>
      <c r="D3514" s="713"/>
      <c r="E3514" s="532"/>
      <c r="F3514" s="532"/>
      <c r="G3514" s="533"/>
      <c r="H3514" s="534"/>
      <c r="I3514" s="534"/>
      <c r="J3514" s="535"/>
      <c r="K3514" s="534"/>
      <c r="L3514" s="534"/>
      <c r="M3514" s="534"/>
      <c r="N3514" s="534"/>
      <c r="O3514" s="534"/>
      <c r="P3514" s="535"/>
      <c r="Q3514" s="534"/>
    </row>
    <row r="3515" spans="3:17" s="849" customFormat="1" ht="15">
      <c r="C3515" s="712"/>
      <c r="D3515" s="713"/>
      <c r="E3515" s="532"/>
      <c r="F3515" s="532"/>
      <c r="G3515" s="533"/>
      <c r="H3515" s="534"/>
      <c r="I3515" s="534"/>
      <c r="J3515" s="535"/>
      <c r="K3515" s="534"/>
      <c r="L3515" s="534"/>
      <c r="M3515" s="534"/>
      <c r="N3515" s="534"/>
      <c r="O3515" s="534"/>
      <c r="P3515" s="535"/>
      <c r="Q3515" s="534"/>
    </row>
    <row r="3516" spans="3:17" s="849" customFormat="1" ht="15">
      <c r="C3516" s="712"/>
      <c r="D3516" s="713"/>
      <c r="E3516" s="532"/>
      <c r="F3516" s="532"/>
      <c r="G3516" s="533"/>
      <c r="H3516" s="534"/>
      <c r="I3516" s="534"/>
      <c r="J3516" s="535"/>
      <c r="K3516" s="534"/>
      <c r="L3516" s="534"/>
      <c r="M3516" s="534"/>
      <c r="N3516" s="534"/>
      <c r="O3516" s="534"/>
      <c r="P3516" s="535"/>
      <c r="Q3516" s="534"/>
    </row>
    <row r="3517" spans="3:17" s="849" customFormat="1" ht="15">
      <c r="C3517" s="712"/>
      <c r="D3517" s="713"/>
      <c r="E3517" s="532"/>
      <c r="F3517" s="532"/>
      <c r="G3517" s="533"/>
      <c r="H3517" s="534"/>
      <c r="I3517" s="534"/>
      <c r="J3517" s="535"/>
      <c r="K3517" s="534"/>
      <c r="L3517" s="534"/>
      <c r="M3517" s="534"/>
      <c r="N3517" s="534"/>
      <c r="O3517" s="534"/>
      <c r="P3517" s="535"/>
      <c r="Q3517" s="534"/>
    </row>
    <row r="3518" spans="3:17" s="849" customFormat="1" ht="15">
      <c r="C3518" s="712"/>
      <c r="D3518" s="713"/>
      <c r="E3518" s="532"/>
      <c r="F3518" s="532"/>
      <c r="G3518" s="533"/>
      <c r="H3518" s="534"/>
      <c r="I3518" s="534"/>
      <c r="J3518" s="535"/>
      <c r="K3518" s="534"/>
      <c r="L3518" s="534"/>
      <c r="M3518" s="534"/>
      <c r="N3518" s="534"/>
      <c r="O3518" s="534"/>
      <c r="P3518" s="535"/>
      <c r="Q3518" s="534"/>
    </row>
    <row r="3519" spans="3:17" s="849" customFormat="1" ht="15">
      <c r="C3519" s="712"/>
      <c r="D3519" s="713"/>
      <c r="E3519" s="532"/>
      <c r="F3519" s="532"/>
      <c r="G3519" s="533"/>
      <c r="H3519" s="534"/>
      <c r="I3519" s="534"/>
      <c r="J3519" s="535"/>
      <c r="K3519" s="534"/>
      <c r="L3519" s="534"/>
      <c r="M3519" s="534"/>
      <c r="N3519" s="534"/>
      <c r="O3519" s="534"/>
      <c r="P3519" s="535"/>
      <c r="Q3519" s="534"/>
    </row>
    <row r="3520" spans="3:17" s="849" customFormat="1" ht="15">
      <c r="C3520" s="712"/>
      <c r="D3520" s="713"/>
      <c r="E3520" s="532"/>
      <c r="F3520" s="532"/>
      <c r="G3520" s="533"/>
      <c r="H3520" s="534"/>
      <c r="I3520" s="534"/>
      <c r="J3520" s="535"/>
      <c r="K3520" s="534"/>
      <c r="L3520" s="534"/>
      <c r="M3520" s="534"/>
      <c r="N3520" s="534"/>
      <c r="O3520" s="534"/>
      <c r="P3520" s="535"/>
      <c r="Q3520" s="534"/>
    </row>
    <row r="3521" spans="3:17" s="849" customFormat="1" ht="15">
      <c r="C3521" s="712"/>
      <c r="D3521" s="713"/>
      <c r="E3521" s="532"/>
      <c r="F3521" s="532"/>
      <c r="G3521" s="533"/>
      <c r="H3521" s="534"/>
      <c r="I3521" s="534"/>
      <c r="J3521" s="535"/>
      <c r="K3521" s="534"/>
      <c r="L3521" s="534"/>
      <c r="M3521" s="534"/>
      <c r="N3521" s="534"/>
      <c r="O3521" s="534"/>
      <c r="P3521" s="535"/>
      <c r="Q3521" s="534"/>
    </row>
    <row r="3522" spans="3:17" s="849" customFormat="1" ht="15">
      <c r="C3522" s="712"/>
      <c r="D3522" s="713"/>
      <c r="E3522" s="532"/>
      <c r="F3522" s="532"/>
      <c r="G3522" s="533"/>
      <c r="H3522" s="534"/>
      <c r="I3522" s="534"/>
      <c r="J3522" s="535"/>
      <c r="K3522" s="534"/>
      <c r="L3522" s="534"/>
      <c r="M3522" s="534"/>
      <c r="N3522" s="534"/>
      <c r="O3522" s="534"/>
      <c r="P3522" s="535"/>
      <c r="Q3522" s="534"/>
    </row>
    <row r="3523" spans="3:17" s="849" customFormat="1" ht="15">
      <c r="C3523" s="712"/>
      <c r="D3523" s="713"/>
      <c r="E3523" s="532"/>
      <c r="F3523" s="532"/>
      <c r="G3523" s="533"/>
      <c r="H3523" s="534"/>
      <c r="I3523" s="534"/>
      <c r="J3523" s="535"/>
      <c r="K3523" s="534"/>
      <c r="L3523" s="534"/>
      <c r="M3523" s="534"/>
      <c r="N3523" s="534"/>
      <c r="O3523" s="534"/>
      <c r="P3523" s="535"/>
      <c r="Q3523" s="534"/>
    </row>
    <row r="3524" spans="3:17" s="849" customFormat="1" ht="15">
      <c r="C3524" s="712"/>
      <c r="D3524" s="713"/>
      <c r="E3524" s="532"/>
      <c r="F3524" s="532"/>
      <c r="G3524" s="533"/>
      <c r="H3524" s="534"/>
      <c r="I3524" s="534"/>
      <c r="J3524" s="535"/>
      <c r="K3524" s="534"/>
      <c r="L3524" s="534"/>
      <c r="M3524" s="534"/>
      <c r="N3524" s="534"/>
      <c r="O3524" s="534"/>
      <c r="P3524" s="535"/>
      <c r="Q3524" s="534"/>
    </row>
    <row r="3525" spans="3:17" s="849" customFormat="1" ht="15">
      <c r="C3525" s="712"/>
      <c r="D3525" s="713"/>
      <c r="E3525" s="532"/>
      <c r="F3525" s="532"/>
      <c r="G3525" s="533"/>
      <c r="H3525" s="534"/>
      <c r="I3525" s="534"/>
      <c r="J3525" s="535"/>
      <c r="K3525" s="534"/>
      <c r="L3525" s="534"/>
      <c r="M3525" s="534"/>
      <c r="N3525" s="534"/>
      <c r="O3525" s="534"/>
      <c r="P3525" s="535"/>
      <c r="Q3525" s="534"/>
    </row>
    <row r="3526" spans="3:17" s="849" customFormat="1" ht="15">
      <c r="C3526" s="712"/>
      <c r="D3526" s="713"/>
      <c r="E3526" s="532"/>
      <c r="F3526" s="532"/>
      <c r="G3526" s="533"/>
      <c r="H3526" s="534"/>
      <c r="I3526" s="534"/>
      <c r="J3526" s="535"/>
      <c r="K3526" s="534"/>
      <c r="L3526" s="534"/>
      <c r="M3526" s="534"/>
      <c r="N3526" s="534"/>
      <c r="O3526" s="534"/>
      <c r="P3526" s="535"/>
      <c r="Q3526" s="534"/>
    </row>
    <row r="3527" spans="3:17" s="849" customFormat="1" ht="15">
      <c r="C3527" s="712"/>
      <c r="D3527" s="713"/>
      <c r="E3527" s="532"/>
      <c r="F3527" s="532"/>
      <c r="G3527" s="533"/>
      <c r="H3527" s="534"/>
      <c r="I3527" s="534"/>
      <c r="J3527" s="535"/>
      <c r="K3527" s="534"/>
      <c r="L3527" s="534"/>
      <c r="M3527" s="534"/>
      <c r="N3527" s="534"/>
      <c r="O3527" s="534"/>
      <c r="P3527" s="535"/>
      <c r="Q3527" s="534"/>
    </row>
    <row r="3528" spans="3:17" s="849" customFormat="1" ht="15">
      <c r="C3528" s="712"/>
      <c r="D3528" s="713"/>
      <c r="E3528" s="532"/>
      <c r="F3528" s="532"/>
      <c r="G3528" s="533"/>
      <c r="H3528" s="534"/>
      <c r="I3528" s="534"/>
      <c r="J3528" s="535"/>
      <c r="K3528" s="534"/>
      <c r="L3528" s="534"/>
      <c r="M3528" s="534"/>
      <c r="N3528" s="534"/>
      <c r="O3528" s="534"/>
      <c r="P3528" s="535"/>
      <c r="Q3528" s="534"/>
    </row>
    <row r="3529" spans="3:17" s="849" customFormat="1" ht="15">
      <c r="C3529" s="712"/>
      <c r="D3529" s="713"/>
      <c r="E3529" s="532"/>
      <c r="F3529" s="532"/>
      <c r="G3529" s="533"/>
      <c r="H3529" s="534"/>
      <c r="I3529" s="534"/>
      <c r="J3529" s="535"/>
      <c r="K3529" s="534"/>
      <c r="L3529" s="534"/>
      <c r="M3529" s="534"/>
      <c r="N3529" s="534"/>
      <c r="O3529" s="534"/>
      <c r="P3529" s="535"/>
      <c r="Q3529" s="534"/>
    </row>
    <row r="3530" spans="3:17" s="849" customFormat="1" ht="15">
      <c r="C3530" s="712"/>
      <c r="D3530" s="713"/>
      <c r="E3530" s="532"/>
      <c r="F3530" s="532"/>
      <c r="G3530" s="533"/>
      <c r="H3530" s="534"/>
      <c r="I3530" s="534"/>
      <c r="J3530" s="535"/>
      <c r="K3530" s="534"/>
      <c r="L3530" s="534"/>
      <c r="M3530" s="534"/>
      <c r="N3530" s="534"/>
      <c r="O3530" s="534"/>
      <c r="P3530" s="535"/>
      <c r="Q3530" s="534"/>
    </row>
    <row r="3531" spans="3:17" s="849" customFormat="1" ht="15">
      <c r="C3531" s="712"/>
      <c r="D3531" s="713"/>
      <c r="E3531" s="532"/>
      <c r="F3531" s="532"/>
      <c r="G3531" s="533"/>
      <c r="H3531" s="534"/>
      <c r="I3531" s="534"/>
      <c r="J3531" s="535"/>
      <c r="K3531" s="534"/>
      <c r="L3531" s="534"/>
      <c r="M3531" s="534"/>
      <c r="N3531" s="534"/>
      <c r="O3531" s="534"/>
      <c r="P3531" s="535"/>
      <c r="Q3531" s="534"/>
    </row>
    <row r="3532" spans="3:17" s="849" customFormat="1" ht="15">
      <c r="C3532" s="712"/>
      <c r="D3532" s="713"/>
      <c r="E3532" s="532"/>
      <c r="F3532" s="532"/>
      <c r="G3532" s="533"/>
      <c r="H3532" s="534"/>
      <c r="I3532" s="534"/>
      <c r="J3532" s="535"/>
      <c r="K3532" s="534"/>
      <c r="L3532" s="534"/>
      <c r="M3532" s="534"/>
      <c r="N3532" s="534"/>
      <c r="O3532" s="534"/>
      <c r="P3532" s="535"/>
      <c r="Q3532" s="534"/>
    </row>
    <row r="3533" spans="3:17" s="849" customFormat="1" ht="15">
      <c r="C3533" s="712"/>
      <c r="D3533" s="713"/>
      <c r="E3533" s="532"/>
      <c r="F3533" s="532"/>
      <c r="G3533" s="533"/>
      <c r="H3533" s="534"/>
      <c r="I3533" s="534"/>
      <c r="J3533" s="535"/>
      <c r="K3533" s="534"/>
      <c r="L3533" s="534"/>
      <c r="M3533" s="534"/>
      <c r="N3533" s="534"/>
      <c r="O3533" s="534"/>
      <c r="P3533" s="535"/>
      <c r="Q3533" s="534"/>
    </row>
    <row r="3534" spans="3:17" s="849" customFormat="1" ht="15">
      <c r="C3534" s="712"/>
      <c r="D3534" s="713"/>
      <c r="E3534" s="532"/>
      <c r="F3534" s="532"/>
      <c r="G3534" s="533"/>
      <c r="H3534" s="534"/>
      <c r="I3534" s="534"/>
      <c r="J3534" s="535"/>
      <c r="K3534" s="534"/>
      <c r="L3534" s="534"/>
      <c r="M3534" s="534"/>
      <c r="N3534" s="534"/>
      <c r="O3534" s="534"/>
      <c r="P3534" s="535"/>
      <c r="Q3534" s="534"/>
    </row>
    <row r="3535" spans="3:17" s="849" customFormat="1" ht="15">
      <c r="C3535" s="712"/>
      <c r="D3535" s="713"/>
      <c r="E3535" s="532"/>
      <c r="F3535" s="532"/>
      <c r="G3535" s="533"/>
      <c r="H3535" s="534"/>
      <c r="I3535" s="534"/>
      <c r="J3535" s="535"/>
      <c r="K3535" s="534"/>
      <c r="L3535" s="534"/>
      <c r="M3535" s="534"/>
      <c r="N3535" s="534"/>
      <c r="O3535" s="534"/>
      <c r="P3535" s="535"/>
      <c r="Q3535" s="534"/>
    </row>
    <row r="3536" spans="3:17" s="849" customFormat="1" ht="15">
      <c r="C3536" s="712"/>
      <c r="D3536" s="713"/>
      <c r="E3536" s="532"/>
      <c r="F3536" s="532"/>
      <c r="G3536" s="533"/>
      <c r="H3536" s="534"/>
      <c r="I3536" s="534"/>
      <c r="J3536" s="535"/>
      <c r="K3536" s="534"/>
      <c r="L3536" s="534"/>
      <c r="M3536" s="534"/>
      <c r="N3536" s="534"/>
      <c r="O3536" s="534"/>
      <c r="P3536" s="535"/>
      <c r="Q3536" s="534"/>
    </row>
    <row r="3537" spans="3:17" s="849" customFormat="1" ht="15">
      <c r="C3537" s="712"/>
      <c r="D3537" s="713"/>
      <c r="E3537" s="532"/>
      <c r="F3537" s="532"/>
      <c r="G3537" s="533"/>
      <c r="H3537" s="534"/>
      <c r="I3537" s="534"/>
      <c r="J3537" s="535"/>
      <c r="K3537" s="534"/>
      <c r="L3537" s="534"/>
      <c r="M3537" s="534"/>
      <c r="N3537" s="534"/>
      <c r="O3537" s="534"/>
      <c r="P3537" s="535"/>
      <c r="Q3537" s="534"/>
    </row>
    <row r="3538" spans="3:17" s="849" customFormat="1" ht="15">
      <c r="C3538" s="712"/>
      <c r="D3538" s="713"/>
      <c r="E3538" s="532"/>
      <c r="F3538" s="532"/>
      <c r="G3538" s="533"/>
      <c r="H3538" s="534"/>
      <c r="I3538" s="534"/>
      <c r="J3538" s="535"/>
      <c r="K3538" s="534"/>
      <c r="L3538" s="534"/>
      <c r="M3538" s="534"/>
      <c r="N3538" s="534"/>
      <c r="O3538" s="534"/>
      <c r="P3538" s="535"/>
      <c r="Q3538" s="534"/>
    </row>
    <row r="3539" spans="3:17" s="849" customFormat="1" ht="15">
      <c r="C3539" s="712"/>
      <c r="D3539" s="713"/>
      <c r="E3539" s="532"/>
      <c r="F3539" s="532"/>
      <c r="G3539" s="533"/>
      <c r="H3539" s="534"/>
      <c r="I3539" s="534"/>
      <c r="J3539" s="535"/>
      <c r="K3539" s="534"/>
      <c r="L3539" s="534"/>
      <c r="M3539" s="534"/>
      <c r="N3539" s="534"/>
      <c r="O3539" s="534"/>
      <c r="P3539" s="535"/>
      <c r="Q3539" s="534"/>
    </row>
    <row r="3540" spans="3:17" s="849" customFormat="1" ht="15">
      <c r="C3540" s="712"/>
      <c r="D3540" s="713"/>
      <c r="E3540" s="532"/>
      <c r="F3540" s="532"/>
      <c r="G3540" s="533"/>
      <c r="H3540" s="534"/>
      <c r="I3540" s="534"/>
      <c r="J3540" s="535"/>
      <c r="K3540" s="534"/>
      <c r="L3540" s="534"/>
      <c r="M3540" s="534"/>
      <c r="N3540" s="534"/>
      <c r="O3540" s="534"/>
      <c r="P3540" s="535"/>
      <c r="Q3540" s="534"/>
    </row>
    <row r="3541" spans="3:17" s="849" customFormat="1" ht="15">
      <c r="C3541" s="712"/>
      <c r="D3541" s="713"/>
      <c r="E3541" s="532"/>
      <c r="F3541" s="532"/>
      <c r="G3541" s="533"/>
      <c r="H3541" s="534"/>
      <c r="I3541" s="534"/>
      <c r="J3541" s="535"/>
      <c r="K3541" s="534"/>
      <c r="L3541" s="534"/>
      <c r="M3541" s="534"/>
      <c r="N3541" s="534"/>
      <c r="O3541" s="534"/>
      <c r="P3541" s="535"/>
      <c r="Q3541" s="534"/>
    </row>
    <row r="3542" spans="3:17" s="849" customFormat="1" ht="15">
      <c r="C3542" s="712"/>
      <c r="D3542" s="713"/>
      <c r="E3542" s="532"/>
      <c r="F3542" s="532"/>
      <c r="G3542" s="533"/>
      <c r="H3542" s="534"/>
      <c r="I3542" s="534"/>
      <c r="J3542" s="535"/>
      <c r="K3542" s="534"/>
      <c r="L3542" s="534"/>
      <c r="M3542" s="534"/>
      <c r="N3542" s="534"/>
      <c r="O3542" s="534"/>
      <c r="P3542" s="535"/>
      <c r="Q3542" s="534"/>
    </row>
    <row r="3543" spans="3:17" s="849" customFormat="1" ht="15">
      <c r="C3543" s="712"/>
      <c r="D3543" s="713"/>
      <c r="E3543" s="532"/>
      <c r="F3543" s="532"/>
      <c r="G3543" s="533"/>
      <c r="H3543" s="534"/>
      <c r="I3543" s="534"/>
      <c r="J3543" s="535"/>
      <c r="K3543" s="534"/>
      <c r="L3543" s="534"/>
      <c r="M3543" s="534"/>
      <c r="N3543" s="534"/>
      <c r="O3543" s="534"/>
      <c r="P3543" s="535"/>
      <c r="Q3543" s="534"/>
    </row>
    <row r="3544" spans="3:17" s="849" customFormat="1" ht="15">
      <c r="C3544" s="712"/>
      <c r="D3544" s="713"/>
      <c r="E3544" s="532"/>
      <c r="F3544" s="532"/>
      <c r="G3544" s="533"/>
      <c r="H3544" s="534"/>
      <c r="I3544" s="534"/>
      <c r="J3544" s="535"/>
      <c r="K3544" s="534"/>
      <c r="L3544" s="534"/>
      <c r="M3544" s="534"/>
      <c r="N3544" s="534"/>
      <c r="O3544" s="534"/>
      <c r="P3544" s="535"/>
      <c r="Q3544" s="534"/>
    </row>
    <row r="3545" spans="3:17" s="849" customFormat="1" ht="15">
      <c r="C3545" s="712"/>
      <c r="D3545" s="713"/>
      <c r="E3545" s="532"/>
      <c r="F3545" s="532"/>
      <c r="G3545" s="533"/>
      <c r="H3545" s="534"/>
      <c r="I3545" s="534"/>
      <c r="J3545" s="535"/>
      <c r="K3545" s="534"/>
      <c r="L3545" s="534"/>
      <c r="M3545" s="534"/>
      <c r="N3545" s="534"/>
      <c r="O3545" s="534"/>
      <c r="P3545" s="535"/>
      <c r="Q3545" s="534"/>
    </row>
    <row r="3546" spans="3:17" s="849" customFormat="1" ht="15">
      <c r="C3546" s="712"/>
      <c r="D3546" s="713"/>
      <c r="E3546" s="532"/>
      <c r="F3546" s="532"/>
      <c r="G3546" s="533"/>
      <c r="H3546" s="534"/>
      <c r="I3546" s="534"/>
      <c r="J3546" s="535"/>
      <c r="K3546" s="534"/>
      <c r="L3546" s="534"/>
      <c r="M3546" s="534"/>
      <c r="N3546" s="534"/>
      <c r="O3546" s="534"/>
      <c r="P3546" s="535"/>
      <c r="Q3546" s="534"/>
    </row>
    <row r="3547" spans="3:17" s="849" customFormat="1" ht="15">
      <c r="C3547" s="712"/>
      <c r="D3547" s="713"/>
      <c r="E3547" s="532"/>
      <c r="F3547" s="532"/>
      <c r="G3547" s="533"/>
      <c r="H3547" s="534"/>
      <c r="I3547" s="534"/>
      <c r="J3547" s="535"/>
      <c r="K3547" s="534"/>
      <c r="L3547" s="534"/>
      <c r="M3547" s="534"/>
      <c r="N3547" s="534"/>
      <c r="O3547" s="534"/>
      <c r="P3547" s="535"/>
      <c r="Q3547" s="534"/>
    </row>
    <row r="3548" spans="3:17" s="849" customFormat="1" ht="15">
      <c r="C3548" s="712"/>
      <c r="D3548" s="713"/>
      <c r="E3548" s="532"/>
      <c r="F3548" s="532"/>
      <c r="G3548" s="533"/>
      <c r="H3548" s="534"/>
      <c r="I3548" s="534"/>
      <c r="J3548" s="535"/>
      <c r="K3548" s="534"/>
      <c r="L3548" s="534"/>
      <c r="M3548" s="534"/>
      <c r="N3548" s="534"/>
      <c r="O3548" s="534"/>
      <c r="P3548" s="535"/>
      <c r="Q3548" s="534"/>
    </row>
    <row r="3549" spans="3:17" s="849" customFormat="1" ht="15">
      <c r="C3549" s="712"/>
      <c r="D3549" s="713"/>
      <c r="E3549" s="532"/>
      <c r="F3549" s="532"/>
      <c r="G3549" s="533"/>
      <c r="H3549" s="534"/>
      <c r="I3549" s="534"/>
      <c r="J3549" s="535"/>
      <c r="K3549" s="534"/>
      <c r="L3549" s="534"/>
      <c r="M3549" s="534"/>
      <c r="N3549" s="534"/>
      <c r="O3549" s="534"/>
      <c r="P3549" s="535"/>
      <c r="Q3549" s="534"/>
    </row>
    <row r="3550" spans="3:17" s="849" customFormat="1" ht="15">
      <c r="C3550" s="712"/>
      <c r="D3550" s="713"/>
      <c r="E3550" s="532"/>
      <c r="F3550" s="532"/>
      <c r="G3550" s="533"/>
      <c r="H3550" s="534"/>
      <c r="I3550" s="534"/>
      <c r="J3550" s="535"/>
      <c r="K3550" s="534"/>
      <c r="L3550" s="534"/>
      <c r="M3550" s="534"/>
      <c r="N3550" s="534"/>
      <c r="O3550" s="534"/>
      <c r="P3550" s="535"/>
      <c r="Q3550" s="534"/>
    </row>
    <row r="3551" spans="3:17" s="849" customFormat="1" ht="15">
      <c r="C3551" s="712"/>
      <c r="D3551" s="713"/>
      <c r="E3551" s="532"/>
      <c r="F3551" s="532"/>
      <c r="G3551" s="533"/>
      <c r="H3551" s="534"/>
      <c r="I3551" s="534"/>
      <c r="J3551" s="535"/>
      <c r="K3551" s="534"/>
      <c r="L3551" s="534"/>
      <c r="M3551" s="534"/>
      <c r="N3551" s="534"/>
      <c r="O3551" s="534"/>
      <c r="P3551" s="535"/>
      <c r="Q3551" s="534"/>
    </row>
    <row r="3552" spans="3:17" s="849" customFormat="1" ht="15">
      <c r="C3552" s="712"/>
      <c r="D3552" s="713"/>
      <c r="E3552" s="532"/>
      <c r="F3552" s="532"/>
      <c r="G3552" s="533"/>
      <c r="H3552" s="534"/>
      <c r="I3552" s="534"/>
      <c r="J3552" s="535"/>
      <c r="K3552" s="534"/>
      <c r="L3552" s="534"/>
      <c r="M3552" s="534"/>
      <c r="N3552" s="534"/>
      <c r="O3552" s="534"/>
      <c r="P3552" s="535"/>
      <c r="Q3552" s="534"/>
    </row>
    <row r="3553" spans="3:17" s="849" customFormat="1" ht="15">
      <c r="C3553" s="712"/>
      <c r="D3553" s="713"/>
      <c r="E3553" s="532"/>
      <c r="F3553" s="532"/>
      <c r="G3553" s="533"/>
      <c r="H3553" s="534"/>
      <c r="I3553" s="534"/>
      <c r="J3553" s="535"/>
      <c r="K3553" s="534"/>
      <c r="L3553" s="534"/>
      <c r="M3553" s="534"/>
      <c r="N3553" s="534"/>
      <c r="O3553" s="534"/>
      <c r="P3553" s="535"/>
      <c r="Q3553" s="534"/>
    </row>
    <row r="3554" spans="3:17" s="849" customFormat="1" ht="15">
      <c r="C3554" s="712"/>
      <c r="D3554" s="713"/>
      <c r="E3554" s="532"/>
      <c r="F3554" s="532"/>
      <c r="G3554" s="533"/>
      <c r="H3554" s="534"/>
      <c r="I3554" s="534"/>
      <c r="J3554" s="535"/>
      <c r="K3554" s="534"/>
      <c r="L3554" s="534"/>
      <c r="M3554" s="534"/>
      <c r="N3554" s="534"/>
      <c r="O3554" s="534"/>
      <c r="P3554" s="535"/>
      <c r="Q3554" s="534"/>
    </row>
    <row r="3555" spans="3:17" s="849" customFormat="1" ht="15">
      <c r="C3555" s="712"/>
      <c r="D3555" s="713"/>
      <c r="E3555" s="532"/>
      <c r="F3555" s="532"/>
      <c r="G3555" s="533"/>
      <c r="H3555" s="534"/>
      <c r="I3555" s="534"/>
      <c r="J3555" s="535"/>
      <c r="K3555" s="534"/>
      <c r="L3555" s="534"/>
      <c r="M3555" s="534"/>
      <c r="N3555" s="534"/>
      <c r="O3555" s="534"/>
      <c r="P3555" s="535"/>
      <c r="Q3555" s="534"/>
    </row>
    <row r="3556" spans="3:17" s="849" customFormat="1" ht="15">
      <c r="C3556" s="712"/>
      <c r="D3556" s="713"/>
      <c r="E3556" s="532"/>
      <c r="F3556" s="532"/>
      <c r="G3556" s="533"/>
      <c r="H3556" s="534"/>
      <c r="I3556" s="534"/>
      <c r="J3556" s="535"/>
      <c r="K3556" s="534"/>
      <c r="L3556" s="534"/>
      <c r="M3556" s="534"/>
      <c r="N3556" s="534"/>
      <c r="O3556" s="534"/>
      <c r="P3556" s="535"/>
      <c r="Q3556" s="534"/>
    </row>
    <row r="3557" spans="3:17" s="849" customFormat="1" ht="15">
      <c r="C3557" s="712"/>
      <c r="D3557" s="713"/>
      <c r="E3557" s="532"/>
      <c r="F3557" s="532"/>
      <c r="G3557" s="533"/>
      <c r="H3557" s="534"/>
      <c r="I3557" s="534"/>
      <c r="J3557" s="535"/>
      <c r="K3557" s="534"/>
      <c r="L3557" s="534"/>
      <c r="M3557" s="534"/>
      <c r="N3557" s="534"/>
      <c r="O3557" s="534"/>
      <c r="P3557" s="535"/>
      <c r="Q3557" s="534"/>
    </row>
    <row r="3558" spans="3:17" s="849" customFormat="1" ht="15">
      <c r="C3558" s="712"/>
      <c r="D3558" s="713"/>
      <c r="E3558" s="532"/>
      <c r="F3558" s="532"/>
      <c r="G3558" s="533"/>
      <c r="H3558" s="534"/>
      <c r="I3558" s="534"/>
      <c r="J3558" s="535"/>
      <c r="K3558" s="534"/>
      <c r="L3558" s="534"/>
      <c r="M3558" s="534"/>
      <c r="N3558" s="534"/>
      <c r="O3558" s="534"/>
      <c r="P3558" s="535"/>
      <c r="Q3558" s="534"/>
    </row>
    <row r="3559" spans="3:17" s="849" customFormat="1" ht="15">
      <c r="C3559" s="712"/>
      <c r="D3559" s="713"/>
      <c r="E3559" s="532"/>
      <c r="F3559" s="532"/>
      <c r="G3559" s="533"/>
      <c r="H3559" s="534"/>
      <c r="I3559" s="534"/>
      <c r="J3559" s="535"/>
      <c r="K3559" s="534"/>
      <c r="L3559" s="534"/>
      <c r="M3559" s="534"/>
      <c r="N3559" s="534"/>
      <c r="O3559" s="534"/>
      <c r="P3559" s="535"/>
      <c r="Q3559" s="534"/>
    </row>
    <row r="3560" spans="3:17" s="849" customFormat="1" ht="15">
      <c r="C3560" s="712"/>
      <c r="D3560" s="713"/>
      <c r="E3560" s="532"/>
      <c r="F3560" s="532"/>
      <c r="G3560" s="533"/>
      <c r="H3560" s="534"/>
      <c r="I3560" s="534"/>
      <c r="J3560" s="535"/>
      <c r="K3560" s="534"/>
      <c r="L3560" s="534"/>
      <c r="M3560" s="534"/>
      <c r="N3560" s="534"/>
      <c r="O3560" s="534"/>
      <c r="P3560" s="535"/>
      <c r="Q3560" s="534"/>
    </row>
    <row r="3561" spans="3:17" s="849" customFormat="1" ht="15">
      <c r="C3561" s="712"/>
      <c r="D3561" s="713"/>
      <c r="E3561" s="532"/>
      <c r="F3561" s="532"/>
      <c r="G3561" s="533"/>
      <c r="H3561" s="534"/>
      <c r="I3561" s="534"/>
      <c r="J3561" s="535"/>
      <c r="K3561" s="534"/>
      <c r="L3561" s="534"/>
      <c r="M3561" s="534"/>
      <c r="N3561" s="534"/>
      <c r="O3561" s="534"/>
      <c r="P3561" s="535"/>
      <c r="Q3561" s="534"/>
    </row>
    <row r="3562" spans="3:17" s="849" customFormat="1" ht="15">
      <c r="C3562" s="712"/>
      <c r="D3562" s="713"/>
      <c r="E3562" s="532"/>
      <c r="F3562" s="532"/>
      <c r="G3562" s="533"/>
      <c r="H3562" s="534"/>
      <c r="I3562" s="534"/>
      <c r="J3562" s="535"/>
      <c r="K3562" s="534"/>
      <c r="L3562" s="534"/>
      <c r="M3562" s="534"/>
      <c r="N3562" s="534"/>
      <c r="O3562" s="534"/>
      <c r="P3562" s="535"/>
      <c r="Q3562" s="534"/>
    </row>
    <row r="3563" spans="3:17" s="849" customFormat="1" ht="15">
      <c r="C3563" s="712"/>
      <c r="D3563" s="713"/>
      <c r="E3563" s="532"/>
      <c r="F3563" s="532"/>
      <c r="G3563" s="533"/>
      <c r="H3563" s="534"/>
      <c r="I3563" s="534"/>
      <c r="J3563" s="535"/>
      <c r="K3563" s="534"/>
      <c r="L3563" s="534"/>
      <c r="M3563" s="534"/>
      <c r="N3563" s="534"/>
      <c r="O3563" s="534"/>
      <c r="P3563" s="535"/>
      <c r="Q3563" s="534"/>
    </row>
    <row r="3564" spans="3:17" s="849" customFormat="1" ht="15">
      <c r="C3564" s="712"/>
      <c r="D3564" s="713"/>
      <c r="E3564" s="532"/>
      <c r="F3564" s="532"/>
      <c r="G3564" s="533"/>
      <c r="H3564" s="534"/>
      <c r="I3564" s="534"/>
      <c r="J3564" s="535"/>
      <c r="K3564" s="534"/>
      <c r="L3564" s="534"/>
      <c r="M3564" s="534"/>
      <c r="N3564" s="534"/>
      <c r="O3564" s="534"/>
      <c r="P3564" s="535"/>
      <c r="Q3564" s="534"/>
    </row>
    <row r="3565" spans="3:17" s="849" customFormat="1" ht="15">
      <c r="C3565" s="712"/>
      <c r="D3565" s="713"/>
      <c r="E3565" s="532"/>
      <c r="F3565" s="532"/>
      <c r="G3565" s="533"/>
      <c r="H3565" s="534"/>
      <c r="I3565" s="534"/>
      <c r="J3565" s="535"/>
      <c r="K3565" s="534"/>
      <c r="L3565" s="534"/>
      <c r="M3565" s="534"/>
      <c r="N3565" s="534"/>
      <c r="O3565" s="534"/>
      <c r="P3565" s="535"/>
      <c r="Q3565" s="534"/>
    </row>
    <row r="3566" spans="3:17" s="849" customFormat="1" ht="15">
      <c r="C3566" s="712"/>
      <c r="D3566" s="713"/>
      <c r="E3566" s="532"/>
      <c r="F3566" s="532"/>
      <c r="G3566" s="533"/>
      <c r="H3566" s="534"/>
      <c r="I3566" s="534"/>
      <c r="J3566" s="535"/>
      <c r="K3566" s="534"/>
      <c r="L3566" s="534"/>
      <c r="M3566" s="534"/>
      <c r="N3566" s="534"/>
      <c r="O3566" s="534"/>
      <c r="P3566" s="535"/>
      <c r="Q3566" s="534"/>
    </row>
    <row r="3567" spans="3:17" s="849" customFormat="1" ht="15">
      <c r="C3567" s="712"/>
      <c r="D3567" s="713"/>
      <c r="E3567" s="532"/>
      <c r="F3567" s="532"/>
      <c r="G3567" s="533"/>
      <c r="H3567" s="534"/>
      <c r="I3567" s="534"/>
      <c r="J3567" s="535"/>
      <c r="K3567" s="534"/>
      <c r="L3567" s="534"/>
      <c r="M3567" s="534"/>
      <c r="N3567" s="534"/>
      <c r="O3567" s="534"/>
      <c r="P3567" s="535"/>
      <c r="Q3567" s="534"/>
    </row>
    <row r="3568" spans="3:17" s="849" customFormat="1" ht="15">
      <c r="C3568" s="712"/>
      <c r="D3568" s="713"/>
      <c r="E3568" s="532"/>
      <c r="F3568" s="532"/>
      <c r="G3568" s="533"/>
      <c r="H3568" s="534"/>
      <c r="I3568" s="534"/>
      <c r="J3568" s="535"/>
      <c r="K3568" s="534"/>
      <c r="L3568" s="534"/>
      <c r="M3568" s="534"/>
      <c r="N3568" s="534"/>
      <c r="O3568" s="534"/>
      <c r="P3568" s="535"/>
      <c r="Q3568" s="534"/>
    </row>
    <row r="3569" spans="3:17" s="849" customFormat="1" ht="15">
      <c r="C3569" s="712"/>
      <c r="D3569" s="713"/>
      <c r="E3569" s="532"/>
      <c r="F3569" s="532"/>
      <c r="G3569" s="533"/>
      <c r="H3569" s="534"/>
      <c r="I3569" s="534"/>
      <c r="J3569" s="535"/>
      <c r="K3569" s="534"/>
      <c r="L3569" s="534"/>
      <c r="M3569" s="534"/>
      <c r="N3569" s="534"/>
      <c r="O3569" s="534"/>
      <c r="P3569" s="535"/>
      <c r="Q3569" s="534"/>
    </row>
    <row r="3570" spans="3:17" s="849" customFormat="1" ht="15">
      <c r="C3570" s="712"/>
      <c r="D3570" s="713"/>
      <c r="E3570" s="532"/>
      <c r="F3570" s="532"/>
      <c r="G3570" s="533"/>
      <c r="H3570" s="534"/>
      <c r="I3570" s="534"/>
      <c r="J3570" s="535"/>
      <c r="K3570" s="534"/>
      <c r="L3570" s="534"/>
      <c r="M3570" s="534"/>
      <c r="N3570" s="534"/>
      <c r="O3570" s="534"/>
      <c r="P3570" s="535"/>
      <c r="Q3570" s="534"/>
    </row>
    <row r="3571" spans="3:17" s="849" customFormat="1" ht="15">
      <c r="C3571" s="712"/>
      <c r="D3571" s="713"/>
      <c r="E3571" s="532"/>
      <c r="F3571" s="532"/>
      <c r="G3571" s="533"/>
      <c r="H3571" s="534"/>
      <c r="I3571" s="534"/>
      <c r="J3571" s="535"/>
      <c r="K3571" s="534"/>
      <c r="L3571" s="534"/>
      <c r="M3571" s="534"/>
      <c r="N3571" s="534"/>
      <c r="O3571" s="534"/>
      <c r="P3571" s="535"/>
      <c r="Q3571" s="534"/>
    </row>
    <row r="3572" spans="3:17" s="849" customFormat="1" ht="15">
      <c r="C3572" s="712"/>
      <c r="D3572" s="713"/>
      <c r="E3572" s="532"/>
      <c r="F3572" s="532"/>
      <c r="G3572" s="533"/>
      <c r="H3572" s="534"/>
      <c r="I3572" s="534"/>
      <c r="J3572" s="535"/>
      <c r="K3572" s="534"/>
      <c r="L3572" s="534"/>
      <c r="M3572" s="534"/>
      <c r="N3572" s="534"/>
      <c r="O3572" s="534"/>
      <c r="P3572" s="535"/>
      <c r="Q3572" s="534"/>
    </row>
    <row r="3573" spans="3:17" s="849" customFormat="1" ht="15">
      <c r="C3573" s="712"/>
      <c r="D3573" s="713"/>
      <c r="E3573" s="532"/>
      <c r="F3573" s="532"/>
      <c r="G3573" s="533"/>
      <c r="H3573" s="534"/>
      <c r="I3573" s="534"/>
      <c r="J3573" s="535"/>
      <c r="K3573" s="534"/>
      <c r="L3573" s="534"/>
      <c r="M3573" s="534"/>
      <c r="N3573" s="534"/>
      <c r="O3573" s="534"/>
      <c r="P3573" s="535"/>
      <c r="Q3573" s="534"/>
    </row>
    <row r="3574" spans="3:17" s="849" customFormat="1" ht="15">
      <c r="C3574" s="712"/>
      <c r="D3574" s="713"/>
      <c r="E3574" s="532"/>
      <c r="F3574" s="532"/>
      <c r="G3574" s="533"/>
      <c r="H3574" s="534"/>
      <c r="I3574" s="534"/>
      <c r="J3574" s="535"/>
      <c r="K3574" s="534"/>
      <c r="L3574" s="534"/>
      <c r="M3574" s="534"/>
      <c r="N3574" s="534"/>
      <c r="O3574" s="534"/>
      <c r="P3574" s="535"/>
      <c r="Q3574" s="534"/>
    </row>
    <row r="3575" spans="3:17" s="849" customFormat="1" ht="15">
      <c r="C3575" s="712"/>
      <c r="D3575" s="713"/>
      <c r="E3575" s="532"/>
      <c r="F3575" s="532"/>
      <c r="G3575" s="533"/>
      <c r="H3575" s="534"/>
      <c r="I3575" s="534"/>
      <c r="J3575" s="535"/>
      <c r="K3575" s="534"/>
      <c r="L3575" s="534"/>
      <c r="M3575" s="534"/>
      <c r="N3575" s="534"/>
      <c r="O3575" s="534"/>
      <c r="P3575" s="535"/>
      <c r="Q3575" s="534"/>
    </row>
    <row r="3576" spans="3:17" s="849" customFormat="1" ht="15">
      <c r="C3576" s="712"/>
      <c r="D3576" s="713"/>
      <c r="E3576" s="532"/>
      <c r="F3576" s="532"/>
      <c r="G3576" s="533"/>
      <c r="H3576" s="534"/>
      <c r="I3576" s="534"/>
      <c r="J3576" s="535"/>
      <c r="K3576" s="534"/>
      <c r="L3576" s="534"/>
      <c r="M3576" s="534"/>
      <c r="N3576" s="534"/>
      <c r="O3576" s="534"/>
      <c r="P3576" s="535"/>
      <c r="Q3576" s="534"/>
    </row>
    <row r="3577" spans="3:17" s="849" customFormat="1" ht="15">
      <c r="C3577" s="712"/>
      <c r="D3577" s="713"/>
      <c r="E3577" s="532"/>
      <c r="F3577" s="532"/>
      <c r="G3577" s="533"/>
      <c r="H3577" s="534"/>
      <c r="I3577" s="534"/>
      <c r="J3577" s="535"/>
      <c r="K3577" s="534"/>
      <c r="L3577" s="534"/>
      <c r="M3577" s="534"/>
      <c r="N3577" s="534"/>
      <c r="O3577" s="534"/>
      <c r="P3577" s="535"/>
      <c r="Q3577" s="534"/>
    </row>
    <row r="3578" spans="3:17" s="849" customFormat="1" ht="15">
      <c r="C3578" s="712"/>
      <c r="D3578" s="713"/>
      <c r="E3578" s="532"/>
      <c r="F3578" s="532"/>
      <c r="G3578" s="533"/>
      <c r="H3578" s="534"/>
      <c r="I3578" s="534"/>
      <c r="J3578" s="535"/>
      <c r="K3578" s="534"/>
      <c r="L3578" s="534"/>
      <c r="M3578" s="534"/>
      <c r="N3578" s="534"/>
      <c r="O3578" s="534"/>
      <c r="P3578" s="535"/>
      <c r="Q3578" s="534"/>
    </row>
    <row r="3579" spans="3:17" s="849" customFormat="1" ht="15">
      <c r="C3579" s="712"/>
      <c r="D3579" s="713"/>
      <c r="E3579" s="532"/>
      <c r="F3579" s="532"/>
      <c r="G3579" s="533"/>
      <c r="H3579" s="534"/>
      <c r="I3579" s="534"/>
      <c r="J3579" s="535"/>
      <c r="K3579" s="534"/>
      <c r="L3579" s="534"/>
      <c r="M3579" s="534"/>
      <c r="N3579" s="534"/>
      <c r="O3579" s="534"/>
      <c r="P3579" s="535"/>
      <c r="Q3579" s="534"/>
    </row>
    <row r="3580" spans="3:17" s="849" customFormat="1" ht="15">
      <c r="C3580" s="712"/>
      <c r="D3580" s="713"/>
      <c r="E3580" s="532"/>
      <c r="F3580" s="532"/>
      <c r="G3580" s="533"/>
      <c r="H3580" s="534"/>
      <c r="I3580" s="534"/>
      <c r="J3580" s="535"/>
      <c r="K3580" s="534"/>
      <c r="L3580" s="534"/>
      <c r="M3580" s="534"/>
      <c r="N3580" s="534"/>
      <c r="O3580" s="534"/>
      <c r="P3580" s="535"/>
      <c r="Q3580" s="534"/>
    </row>
    <row r="3581" spans="3:17" s="849" customFormat="1" ht="15">
      <c r="C3581" s="712"/>
      <c r="D3581" s="713"/>
      <c r="E3581" s="532"/>
      <c r="F3581" s="532"/>
      <c r="G3581" s="533"/>
      <c r="H3581" s="534"/>
      <c r="I3581" s="534"/>
      <c r="J3581" s="535"/>
      <c r="K3581" s="534"/>
      <c r="L3581" s="534"/>
      <c r="M3581" s="534"/>
      <c r="N3581" s="534"/>
      <c r="O3581" s="534"/>
      <c r="P3581" s="535"/>
      <c r="Q3581" s="534"/>
    </row>
    <row r="3582" spans="3:17" s="849" customFormat="1" ht="15">
      <c r="C3582" s="712"/>
      <c r="D3582" s="713"/>
      <c r="E3582" s="532"/>
      <c r="F3582" s="532"/>
      <c r="G3582" s="533"/>
      <c r="H3582" s="534"/>
      <c r="I3582" s="534"/>
      <c r="J3582" s="535"/>
      <c r="K3582" s="534"/>
      <c r="L3582" s="534"/>
      <c r="M3582" s="534"/>
      <c r="N3582" s="534"/>
      <c r="O3582" s="534"/>
      <c r="P3582" s="535"/>
      <c r="Q3582" s="534"/>
    </row>
    <row r="3583" spans="3:17" s="849" customFormat="1" ht="15">
      <c r="C3583" s="712"/>
      <c r="D3583" s="713"/>
      <c r="E3583" s="532"/>
      <c r="F3583" s="532"/>
      <c r="G3583" s="533"/>
      <c r="H3583" s="534"/>
      <c r="I3583" s="534"/>
      <c r="J3583" s="535"/>
      <c r="K3583" s="534"/>
      <c r="L3583" s="534"/>
      <c r="M3583" s="534"/>
      <c r="N3583" s="534"/>
      <c r="O3583" s="534"/>
      <c r="P3583" s="535"/>
      <c r="Q3583" s="534"/>
    </row>
    <row r="3584" spans="3:17" s="849" customFormat="1" ht="15">
      <c r="C3584" s="712"/>
      <c r="D3584" s="713"/>
      <c r="E3584" s="532"/>
      <c r="F3584" s="532"/>
      <c r="G3584" s="533"/>
      <c r="H3584" s="534"/>
      <c r="I3584" s="534"/>
      <c r="J3584" s="535"/>
      <c r="K3584" s="534"/>
      <c r="L3584" s="534"/>
      <c r="M3584" s="534"/>
      <c r="N3584" s="534"/>
      <c r="O3584" s="534"/>
      <c r="P3584" s="535"/>
      <c r="Q3584" s="534"/>
    </row>
    <row r="3585" spans="3:17" s="849" customFormat="1" ht="15">
      <c r="C3585" s="712"/>
      <c r="D3585" s="713"/>
      <c r="E3585" s="532"/>
      <c r="F3585" s="532"/>
      <c r="G3585" s="533"/>
      <c r="H3585" s="534"/>
      <c r="I3585" s="534"/>
      <c r="J3585" s="535"/>
      <c r="K3585" s="534"/>
      <c r="L3585" s="534"/>
      <c r="M3585" s="534"/>
      <c r="N3585" s="534"/>
      <c r="O3585" s="534"/>
      <c r="P3585" s="535"/>
      <c r="Q3585" s="534"/>
    </row>
    <row r="3586" spans="3:17" s="849" customFormat="1" ht="15">
      <c r="C3586" s="712"/>
      <c r="D3586" s="713"/>
      <c r="E3586" s="532"/>
      <c r="F3586" s="532"/>
      <c r="G3586" s="533"/>
      <c r="H3586" s="534"/>
      <c r="I3586" s="534"/>
      <c r="J3586" s="535"/>
      <c r="K3586" s="534"/>
      <c r="L3586" s="534"/>
      <c r="M3586" s="534"/>
      <c r="N3586" s="534"/>
      <c r="O3586" s="534"/>
      <c r="P3586" s="535"/>
      <c r="Q3586" s="534"/>
    </row>
    <row r="3587" spans="3:17" s="849" customFormat="1" ht="15">
      <c r="C3587" s="712"/>
      <c r="D3587" s="713"/>
      <c r="E3587" s="532"/>
      <c r="F3587" s="532"/>
      <c r="G3587" s="533"/>
      <c r="H3587" s="534"/>
      <c r="I3587" s="534"/>
      <c r="J3587" s="535"/>
      <c r="K3587" s="534"/>
      <c r="L3587" s="534"/>
      <c r="M3587" s="534"/>
      <c r="N3587" s="534"/>
      <c r="O3587" s="534"/>
      <c r="P3587" s="535"/>
      <c r="Q3587" s="534"/>
    </row>
    <row r="3588" spans="3:17" s="849" customFormat="1" ht="15">
      <c r="C3588" s="712"/>
      <c r="D3588" s="713"/>
      <c r="E3588" s="532"/>
      <c r="F3588" s="532"/>
      <c r="G3588" s="533"/>
      <c r="H3588" s="534"/>
      <c r="I3588" s="534"/>
      <c r="J3588" s="535"/>
      <c r="K3588" s="534"/>
      <c r="L3588" s="534"/>
      <c r="M3588" s="534"/>
      <c r="N3588" s="534"/>
      <c r="O3588" s="534"/>
      <c r="P3588" s="535"/>
      <c r="Q3588" s="534"/>
    </row>
    <row r="3589" spans="3:17" s="849" customFormat="1" ht="15">
      <c r="C3589" s="712"/>
      <c r="D3589" s="713"/>
      <c r="E3589" s="532"/>
      <c r="F3589" s="532"/>
      <c r="G3589" s="533"/>
      <c r="H3589" s="534"/>
      <c r="I3589" s="534"/>
      <c r="J3589" s="535"/>
      <c r="K3589" s="534"/>
      <c r="L3589" s="534"/>
      <c r="M3589" s="534"/>
      <c r="N3589" s="534"/>
      <c r="O3589" s="534"/>
      <c r="P3589" s="535"/>
      <c r="Q3589" s="534"/>
    </row>
    <row r="3590" spans="3:17" s="849" customFormat="1" ht="15">
      <c r="C3590" s="712"/>
      <c r="D3590" s="713"/>
      <c r="E3590" s="532"/>
      <c r="F3590" s="532"/>
      <c r="G3590" s="533"/>
      <c r="H3590" s="534"/>
      <c r="I3590" s="534"/>
      <c r="J3590" s="535"/>
      <c r="K3590" s="534"/>
      <c r="L3590" s="534"/>
      <c r="M3590" s="534"/>
      <c r="N3590" s="534"/>
      <c r="O3590" s="534"/>
      <c r="P3590" s="535"/>
      <c r="Q3590" s="534"/>
    </row>
    <row r="3591" spans="3:17" s="849" customFormat="1" ht="15">
      <c r="C3591" s="712"/>
      <c r="D3591" s="713"/>
      <c r="E3591" s="532"/>
      <c r="F3591" s="532"/>
      <c r="G3591" s="533"/>
      <c r="H3591" s="534"/>
      <c r="I3591" s="534"/>
      <c r="J3591" s="535"/>
      <c r="K3591" s="534"/>
      <c r="L3591" s="534"/>
      <c r="M3591" s="534"/>
      <c r="N3591" s="534"/>
      <c r="O3591" s="534"/>
      <c r="P3591" s="535"/>
      <c r="Q3591" s="534"/>
    </row>
    <row r="3592" spans="3:17" s="849" customFormat="1" ht="15">
      <c r="C3592" s="712"/>
      <c r="D3592" s="713"/>
      <c r="E3592" s="532"/>
      <c r="F3592" s="532"/>
      <c r="G3592" s="533"/>
      <c r="H3592" s="534"/>
      <c r="I3592" s="534"/>
      <c r="J3592" s="535"/>
      <c r="K3592" s="534"/>
      <c r="L3592" s="534"/>
      <c r="M3592" s="534"/>
      <c r="N3592" s="534"/>
      <c r="O3592" s="534"/>
      <c r="P3592" s="535"/>
      <c r="Q3592" s="534"/>
    </row>
    <row r="3593" spans="3:17" s="849" customFormat="1" ht="15">
      <c r="C3593" s="712"/>
      <c r="D3593" s="713"/>
      <c r="E3593" s="532"/>
      <c r="F3593" s="532"/>
      <c r="G3593" s="533"/>
      <c r="H3593" s="534"/>
      <c r="I3593" s="534"/>
      <c r="J3593" s="535"/>
      <c r="K3593" s="534"/>
      <c r="L3593" s="534"/>
      <c r="M3593" s="534"/>
      <c r="N3593" s="534"/>
      <c r="O3593" s="534"/>
      <c r="P3593" s="535"/>
      <c r="Q3593" s="534"/>
    </row>
    <row r="3594" spans="3:17" s="849" customFormat="1" ht="15">
      <c r="C3594" s="712"/>
      <c r="D3594" s="713"/>
      <c r="E3594" s="532"/>
      <c r="F3594" s="532"/>
      <c r="G3594" s="533"/>
      <c r="H3594" s="534"/>
      <c r="I3594" s="534"/>
      <c r="J3594" s="535"/>
      <c r="K3594" s="534"/>
      <c r="L3594" s="534"/>
      <c r="M3594" s="534"/>
      <c r="N3594" s="534"/>
      <c r="O3594" s="534"/>
      <c r="P3594" s="535"/>
      <c r="Q3594" s="534"/>
    </row>
    <row r="3595" spans="3:17" s="849" customFormat="1" ht="15">
      <c r="C3595" s="712"/>
      <c r="D3595" s="713"/>
      <c r="E3595" s="532"/>
      <c r="F3595" s="532"/>
      <c r="G3595" s="533"/>
      <c r="H3595" s="534"/>
      <c r="I3595" s="534"/>
      <c r="J3595" s="535"/>
      <c r="K3595" s="534"/>
      <c r="L3595" s="534"/>
      <c r="M3595" s="534"/>
      <c r="N3595" s="534"/>
      <c r="O3595" s="534"/>
      <c r="P3595" s="535"/>
      <c r="Q3595" s="534"/>
    </row>
    <row r="3596" spans="3:17" s="849" customFormat="1" ht="15">
      <c r="C3596" s="712"/>
      <c r="D3596" s="713"/>
      <c r="E3596" s="532"/>
      <c r="F3596" s="532"/>
      <c r="G3596" s="533"/>
      <c r="H3596" s="534"/>
      <c r="I3596" s="534"/>
      <c r="J3596" s="535"/>
      <c r="K3596" s="534"/>
      <c r="L3596" s="534"/>
      <c r="M3596" s="534"/>
      <c r="N3596" s="534"/>
      <c r="O3596" s="534"/>
      <c r="P3596" s="535"/>
      <c r="Q3596" s="534"/>
    </row>
    <row r="3597" spans="3:17" s="849" customFormat="1" ht="15">
      <c r="C3597" s="712"/>
      <c r="D3597" s="713"/>
      <c r="E3597" s="532"/>
      <c r="F3597" s="532"/>
      <c r="G3597" s="533"/>
      <c r="H3597" s="534"/>
      <c r="I3597" s="534"/>
      <c r="J3597" s="535"/>
      <c r="K3597" s="534"/>
      <c r="L3597" s="534"/>
      <c r="M3597" s="534"/>
      <c r="N3597" s="534"/>
      <c r="O3597" s="534"/>
      <c r="P3597" s="535"/>
      <c r="Q3597" s="534"/>
    </row>
    <row r="3598" spans="3:17" s="849" customFormat="1" ht="15">
      <c r="C3598" s="712"/>
      <c r="D3598" s="713"/>
      <c r="E3598" s="532"/>
      <c r="F3598" s="532"/>
      <c r="G3598" s="533"/>
      <c r="H3598" s="534"/>
      <c r="I3598" s="534"/>
      <c r="J3598" s="535"/>
      <c r="K3598" s="534"/>
      <c r="L3598" s="534"/>
      <c r="M3598" s="534"/>
      <c r="N3598" s="534"/>
      <c r="O3598" s="534"/>
      <c r="P3598" s="535"/>
      <c r="Q3598" s="534"/>
    </row>
    <row r="3599" spans="3:17" s="849" customFormat="1" ht="15">
      <c r="C3599" s="712"/>
      <c r="D3599" s="713"/>
      <c r="E3599" s="532"/>
      <c r="F3599" s="532"/>
      <c r="G3599" s="533"/>
      <c r="H3599" s="534"/>
      <c r="I3599" s="534"/>
      <c r="J3599" s="535"/>
      <c r="K3599" s="534"/>
      <c r="L3599" s="534"/>
      <c r="M3599" s="534"/>
      <c r="N3599" s="534"/>
      <c r="O3599" s="534"/>
      <c r="P3599" s="535"/>
      <c r="Q3599" s="534"/>
    </row>
    <row r="3600" spans="3:17" s="849" customFormat="1" ht="15">
      <c r="C3600" s="712"/>
      <c r="D3600" s="713"/>
      <c r="E3600" s="532"/>
      <c r="F3600" s="532"/>
      <c r="G3600" s="533"/>
      <c r="H3600" s="534"/>
      <c r="I3600" s="534"/>
      <c r="J3600" s="535"/>
      <c r="K3600" s="534"/>
      <c r="L3600" s="534"/>
      <c r="M3600" s="534"/>
      <c r="N3600" s="534"/>
      <c r="O3600" s="534"/>
      <c r="P3600" s="535"/>
      <c r="Q3600" s="534"/>
    </row>
    <row r="3601" spans="3:17" s="849" customFormat="1" ht="15">
      <c r="C3601" s="712"/>
      <c r="D3601" s="713"/>
      <c r="E3601" s="532"/>
      <c r="F3601" s="532"/>
      <c r="G3601" s="533"/>
      <c r="H3601" s="534"/>
      <c r="I3601" s="534"/>
      <c r="J3601" s="535"/>
      <c r="K3601" s="534"/>
      <c r="L3601" s="534"/>
      <c r="M3601" s="534"/>
      <c r="N3601" s="534"/>
      <c r="O3601" s="534"/>
      <c r="P3601" s="535"/>
      <c r="Q3601" s="534"/>
    </row>
    <row r="3602" spans="3:17" s="849" customFormat="1" ht="15">
      <c r="C3602" s="712"/>
      <c r="D3602" s="713"/>
      <c r="E3602" s="532"/>
      <c r="F3602" s="532"/>
      <c r="G3602" s="533"/>
      <c r="H3602" s="534"/>
      <c r="I3602" s="534"/>
      <c r="J3602" s="535"/>
      <c r="K3602" s="534"/>
      <c r="L3602" s="534"/>
      <c r="M3602" s="534"/>
      <c r="N3602" s="534"/>
      <c r="O3602" s="534"/>
      <c r="P3602" s="535"/>
      <c r="Q3602" s="534"/>
    </row>
    <row r="3603" spans="3:17" s="849" customFormat="1" ht="15">
      <c r="C3603" s="712"/>
      <c r="D3603" s="713"/>
      <c r="E3603" s="532"/>
      <c r="F3603" s="532"/>
      <c r="G3603" s="533"/>
      <c r="H3603" s="534"/>
      <c r="I3603" s="534"/>
      <c r="J3603" s="535"/>
      <c r="K3603" s="534"/>
      <c r="L3603" s="534"/>
      <c r="M3603" s="534"/>
      <c r="N3603" s="534"/>
      <c r="O3603" s="534"/>
      <c r="P3603" s="535"/>
      <c r="Q3603" s="534"/>
    </row>
    <row r="3604" spans="3:17" s="849" customFormat="1" ht="15">
      <c r="C3604" s="712"/>
      <c r="D3604" s="713"/>
      <c r="E3604" s="532"/>
      <c r="F3604" s="532"/>
      <c r="G3604" s="533"/>
      <c r="H3604" s="534"/>
      <c r="I3604" s="534"/>
      <c r="J3604" s="535"/>
      <c r="K3604" s="534"/>
      <c r="L3604" s="534"/>
      <c r="M3604" s="534"/>
      <c r="N3604" s="534"/>
      <c r="O3604" s="534"/>
      <c r="P3604" s="535"/>
      <c r="Q3604" s="534"/>
    </row>
    <row r="3605" spans="3:17" s="849" customFormat="1" ht="15">
      <c r="C3605" s="712"/>
      <c r="D3605" s="713"/>
      <c r="E3605" s="532"/>
      <c r="F3605" s="532"/>
      <c r="G3605" s="533"/>
      <c r="H3605" s="534"/>
      <c r="I3605" s="534"/>
      <c r="J3605" s="535"/>
      <c r="K3605" s="534"/>
      <c r="L3605" s="534"/>
      <c r="M3605" s="534"/>
      <c r="N3605" s="534"/>
      <c r="O3605" s="534"/>
      <c r="P3605" s="535"/>
      <c r="Q3605" s="534"/>
    </row>
    <row r="3606" spans="3:17" s="849" customFormat="1" ht="15">
      <c r="C3606" s="712"/>
      <c r="D3606" s="713"/>
      <c r="E3606" s="532"/>
      <c r="F3606" s="532"/>
      <c r="G3606" s="533"/>
      <c r="H3606" s="534"/>
      <c r="I3606" s="534"/>
      <c r="J3606" s="535"/>
      <c r="K3606" s="534"/>
      <c r="L3606" s="534"/>
      <c r="M3606" s="534"/>
      <c r="N3606" s="534"/>
      <c r="O3606" s="534"/>
      <c r="P3606" s="535"/>
      <c r="Q3606" s="534"/>
    </row>
    <row r="3607" spans="3:17" s="849" customFormat="1" ht="15">
      <c r="C3607" s="712"/>
      <c r="D3607" s="713"/>
      <c r="E3607" s="532"/>
      <c r="F3607" s="532"/>
      <c r="G3607" s="533"/>
      <c r="H3607" s="534"/>
      <c r="I3607" s="534"/>
      <c r="J3607" s="535"/>
      <c r="K3607" s="534"/>
      <c r="L3607" s="534"/>
      <c r="M3607" s="534"/>
      <c r="N3607" s="534"/>
      <c r="O3607" s="534"/>
      <c r="P3607" s="535"/>
      <c r="Q3607" s="534"/>
    </row>
    <row r="3608" spans="3:17" s="849" customFormat="1" ht="15">
      <c r="C3608" s="712"/>
      <c r="D3608" s="713"/>
      <c r="E3608" s="532"/>
      <c r="F3608" s="532"/>
      <c r="G3608" s="533"/>
      <c r="H3608" s="534"/>
      <c r="I3608" s="534"/>
      <c r="J3608" s="535"/>
      <c r="K3608" s="534"/>
      <c r="L3608" s="534"/>
      <c r="M3608" s="534"/>
      <c r="N3608" s="534"/>
      <c r="O3608" s="534"/>
      <c r="P3608" s="535"/>
      <c r="Q3608" s="534"/>
    </row>
    <row r="3609" spans="3:17" s="849" customFormat="1" ht="15">
      <c r="C3609" s="712"/>
      <c r="D3609" s="713"/>
      <c r="E3609" s="532"/>
      <c r="F3609" s="532"/>
      <c r="G3609" s="533"/>
      <c r="H3609" s="534"/>
      <c r="I3609" s="534"/>
      <c r="J3609" s="535"/>
      <c r="K3609" s="534"/>
      <c r="L3609" s="534"/>
      <c r="M3609" s="534"/>
      <c r="N3609" s="534"/>
      <c r="O3609" s="534"/>
      <c r="P3609" s="535"/>
      <c r="Q3609" s="534"/>
    </row>
    <row r="3610" spans="3:17" s="849" customFormat="1" ht="15">
      <c r="C3610" s="712"/>
      <c r="D3610" s="713"/>
      <c r="E3610" s="532"/>
      <c r="F3610" s="532"/>
      <c r="G3610" s="533"/>
      <c r="H3610" s="534"/>
      <c r="I3610" s="534"/>
      <c r="J3610" s="535"/>
      <c r="K3610" s="534"/>
      <c r="L3610" s="534"/>
      <c r="M3610" s="534"/>
      <c r="N3610" s="534"/>
      <c r="O3610" s="534"/>
      <c r="P3610" s="535"/>
      <c r="Q3610" s="534"/>
    </row>
    <row r="3611" spans="3:17" s="849" customFormat="1" ht="15">
      <c r="C3611" s="712"/>
      <c r="D3611" s="713"/>
      <c r="E3611" s="532"/>
      <c r="F3611" s="532"/>
      <c r="G3611" s="533"/>
      <c r="H3611" s="534"/>
      <c r="I3611" s="534"/>
      <c r="J3611" s="535"/>
      <c r="K3611" s="534"/>
      <c r="L3611" s="534"/>
      <c r="M3611" s="534"/>
      <c r="N3611" s="534"/>
      <c r="O3611" s="534"/>
      <c r="P3611" s="535"/>
      <c r="Q3611" s="534"/>
    </row>
    <row r="3612" spans="3:17" s="849" customFormat="1" ht="15">
      <c r="C3612" s="712"/>
      <c r="D3612" s="713"/>
      <c r="E3612" s="532"/>
      <c r="F3612" s="532"/>
      <c r="G3612" s="533"/>
      <c r="H3612" s="534"/>
      <c r="I3612" s="534"/>
      <c r="J3612" s="535"/>
      <c r="K3612" s="534"/>
      <c r="L3612" s="534"/>
      <c r="M3612" s="534"/>
      <c r="N3612" s="534"/>
      <c r="O3612" s="534"/>
      <c r="P3612" s="535"/>
      <c r="Q3612" s="534"/>
    </row>
    <row r="3613" spans="3:17" s="849" customFormat="1" ht="15">
      <c r="C3613" s="712"/>
      <c r="D3613" s="713"/>
      <c r="E3613" s="532"/>
      <c r="F3613" s="532"/>
      <c r="G3613" s="533"/>
      <c r="H3613" s="534"/>
      <c r="I3613" s="534"/>
      <c r="J3613" s="535"/>
      <c r="K3613" s="534"/>
      <c r="L3613" s="534"/>
      <c r="M3613" s="534"/>
      <c r="N3613" s="534"/>
      <c r="O3613" s="534"/>
      <c r="P3613" s="535"/>
      <c r="Q3613" s="534"/>
    </row>
    <row r="3614" spans="3:17" s="849" customFormat="1" ht="15">
      <c r="C3614" s="712"/>
      <c r="D3614" s="713"/>
      <c r="E3614" s="532"/>
      <c r="F3614" s="532"/>
      <c r="G3614" s="533"/>
      <c r="H3614" s="534"/>
      <c r="I3614" s="534"/>
      <c r="J3614" s="535"/>
      <c r="K3614" s="534"/>
      <c r="L3614" s="534"/>
      <c r="M3614" s="534"/>
      <c r="N3614" s="534"/>
      <c r="O3614" s="534"/>
      <c r="P3614" s="535"/>
      <c r="Q3614" s="534"/>
    </row>
    <row r="3615" spans="3:17" s="849" customFormat="1" ht="15">
      <c r="C3615" s="712"/>
      <c r="D3615" s="713"/>
      <c r="E3615" s="532"/>
      <c r="F3615" s="532"/>
      <c r="G3615" s="533"/>
      <c r="H3615" s="534"/>
      <c r="I3615" s="534"/>
      <c r="J3615" s="535"/>
      <c r="K3615" s="534"/>
      <c r="L3615" s="534"/>
      <c r="M3615" s="534"/>
      <c r="N3615" s="534"/>
      <c r="O3615" s="534"/>
      <c r="P3615" s="535"/>
      <c r="Q3615" s="534"/>
    </row>
    <row r="3616" spans="3:17" s="849" customFormat="1" ht="15">
      <c r="C3616" s="712"/>
      <c r="D3616" s="713"/>
      <c r="E3616" s="532"/>
      <c r="F3616" s="532"/>
      <c r="G3616" s="533"/>
      <c r="H3616" s="534"/>
      <c r="I3616" s="534"/>
      <c r="J3616" s="535"/>
      <c r="K3616" s="534"/>
      <c r="L3616" s="534"/>
      <c r="M3616" s="534"/>
      <c r="N3616" s="534"/>
      <c r="O3616" s="534"/>
      <c r="P3616" s="535"/>
      <c r="Q3616" s="534"/>
    </row>
    <row r="3617" spans="3:17" s="849" customFormat="1" ht="15">
      <c r="C3617" s="712"/>
      <c r="D3617" s="713"/>
      <c r="E3617" s="532"/>
      <c r="F3617" s="532"/>
      <c r="G3617" s="533"/>
      <c r="H3617" s="534"/>
      <c r="I3617" s="534"/>
      <c r="J3617" s="535"/>
      <c r="K3617" s="534"/>
      <c r="L3617" s="534"/>
      <c r="M3617" s="534"/>
      <c r="N3617" s="534"/>
      <c r="O3617" s="534"/>
      <c r="P3617" s="535"/>
      <c r="Q3617" s="534"/>
    </row>
    <row r="3618" spans="3:17" s="849" customFormat="1" ht="15">
      <c r="C3618" s="712"/>
      <c r="D3618" s="713"/>
      <c r="E3618" s="532"/>
      <c r="F3618" s="532"/>
      <c r="G3618" s="533"/>
      <c r="H3618" s="534"/>
      <c r="I3618" s="534"/>
      <c r="J3618" s="535"/>
      <c r="K3618" s="534"/>
      <c r="L3618" s="534"/>
      <c r="M3618" s="534"/>
      <c r="N3618" s="534"/>
      <c r="O3618" s="534"/>
      <c r="P3618" s="535"/>
      <c r="Q3618" s="534"/>
    </row>
    <row r="3619" spans="3:17" s="849" customFormat="1" ht="15">
      <c r="C3619" s="712"/>
      <c r="D3619" s="713"/>
      <c r="E3619" s="532"/>
      <c r="F3619" s="532"/>
      <c r="G3619" s="533"/>
      <c r="H3619" s="534"/>
      <c r="I3619" s="534"/>
      <c r="J3619" s="535"/>
      <c r="K3619" s="534"/>
      <c r="L3619" s="534"/>
      <c r="M3619" s="534"/>
      <c r="N3619" s="534"/>
      <c r="O3619" s="534"/>
      <c r="P3619" s="535"/>
      <c r="Q3619" s="534"/>
    </row>
    <row r="3620" spans="3:17" s="849" customFormat="1" ht="15">
      <c r="C3620" s="712"/>
      <c r="D3620" s="713"/>
      <c r="E3620" s="532"/>
      <c r="F3620" s="532"/>
      <c r="G3620" s="533"/>
      <c r="H3620" s="534"/>
      <c r="I3620" s="534"/>
      <c r="J3620" s="535"/>
      <c r="K3620" s="534"/>
      <c r="L3620" s="534"/>
      <c r="M3620" s="534"/>
      <c r="N3620" s="534"/>
      <c r="O3620" s="534"/>
      <c r="P3620" s="535"/>
      <c r="Q3620" s="534"/>
    </row>
    <row r="3621" spans="3:17" s="849" customFormat="1" ht="15">
      <c r="C3621" s="712"/>
      <c r="D3621" s="713"/>
      <c r="E3621" s="532"/>
      <c r="F3621" s="532"/>
      <c r="G3621" s="533"/>
      <c r="H3621" s="534"/>
      <c r="I3621" s="534"/>
      <c r="J3621" s="535"/>
      <c r="K3621" s="534"/>
      <c r="L3621" s="534"/>
      <c r="M3621" s="534"/>
      <c r="N3621" s="534"/>
      <c r="O3621" s="534"/>
      <c r="P3621" s="535"/>
      <c r="Q3621" s="534"/>
    </row>
    <row r="3622" spans="3:17" s="849" customFormat="1" ht="15">
      <c r="C3622" s="712"/>
      <c r="D3622" s="713"/>
      <c r="E3622" s="532"/>
      <c r="F3622" s="532"/>
      <c r="G3622" s="533"/>
      <c r="H3622" s="534"/>
      <c r="I3622" s="534"/>
      <c r="J3622" s="535"/>
      <c r="K3622" s="534"/>
      <c r="L3622" s="534"/>
      <c r="M3622" s="534"/>
      <c r="N3622" s="534"/>
      <c r="O3622" s="534"/>
      <c r="P3622" s="535"/>
      <c r="Q3622" s="534"/>
    </row>
    <row r="3623" spans="3:17" s="849" customFormat="1" ht="15">
      <c r="C3623" s="712"/>
      <c r="D3623" s="713"/>
      <c r="E3623" s="532"/>
      <c r="F3623" s="532"/>
      <c r="G3623" s="533"/>
      <c r="H3623" s="534"/>
      <c r="I3623" s="534"/>
      <c r="J3623" s="535"/>
      <c r="K3623" s="534"/>
      <c r="L3623" s="534"/>
      <c r="M3623" s="534"/>
      <c r="N3623" s="534"/>
      <c r="O3623" s="534"/>
      <c r="P3623" s="535"/>
      <c r="Q3623" s="534"/>
    </row>
    <row r="3624" spans="3:17" s="849" customFormat="1" ht="15">
      <c r="C3624" s="712"/>
      <c r="D3624" s="713"/>
      <c r="E3624" s="532"/>
      <c r="F3624" s="532"/>
      <c r="G3624" s="533"/>
      <c r="H3624" s="534"/>
      <c r="I3624" s="534"/>
      <c r="J3624" s="535"/>
      <c r="K3624" s="534"/>
      <c r="L3624" s="534"/>
      <c r="M3624" s="534"/>
      <c r="N3624" s="534"/>
      <c r="O3624" s="534"/>
      <c r="P3624" s="535"/>
      <c r="Q3624" s="534"/>
    </row>
    <row r="3625" spans="3:17" s="849" customFormat="1" ht="15">
      <c r="C3625" s="712"/>
      <c r="D3625" s="713"/>
      <c r="E3625" s="532"/>
      <c r="F3625" s="532"/>
      <c r="G3625" s="533"/>
      <c r="H3625" s="534"/>
      <c r="I3625" s="534"/>
      <c r="J3625" s="535"/>
      <c r="K3625" s="534"/>
      <c r="L3625" s="534"/>
      <c r="M3625" s="534"/>
      <c r="N3625" s="534"/>
      <c r="O3625" s="534"/>
      <c r="P3625" s="535"/>
      <c r="Q3625" s="534"/>
    </row>
    <row r="3626" spans="3:17" s="849" customFormat="1" ht="15">
      <c r="C3626" s="712"/>
      <c r="D3626" s="713"/>
      <c r="E3626" s="532"/>
      <c r="F3626" s="532"/>
      <c r="G3626" s="533"/>
      <c r="H3626" s="534"/>
      <c r="I3626" s="534"/>
      <c r="J3626" s="535"/>
      <c r="K3626" s="534"/>
      <c r="L3626" s="534"/>
      <c r="M3626" s="534"/>
      <c r="N3626" s="534"/>
      <c r="O3626" s="534"/>
      <c r="P3626" s="535"/>
      <c r="Q3626" s="534"/>
    </row>
    <row r="3627" spans="3:17" s="849" customFormat="1" ht="15">
      <c r="C3627" s="712"/>
      <c r="D3627" s="713"/>
      <c r="E3627" s="532"/>
      <c r="F3627" s="532"/>
      <c r="G3627" s="533"/>
      <c r="H3627" s="534"/>
      <c r="I3627" s="534"/>
      <c r="J3627" s="535"/>
      <c r="K3627" s="534"/>
      <c r="L3627" s="534"/>
      <c r="M3627" s="534"/>
      <c r="N3627" s="534"/>
      <c r="O3627" s="534"/>
      <c r="P3627" s="535"/>
      <c r="Q3627" s="534"/>
    </row>
    <row r="3628" spans="3:17" s="849" customFormat="1" ht="15">
      <c r="C3628" s="712"/>
      <c r="D3628" s="713"/>
      <c r="E3628" s="532"/>
      <c r="F3628" s="532"/>
      <c r="G3628" s="533"/>
      <c r="H3628" s="534"/>
      <c r="I3628" s="534"/>
      <c r="J3628" s="535"/>
      <c r="K3628" s="534"/>
      <c r="L3628" s="534"/>
      <c r="M3628" s="534"/>
      <c r="N3628" s="534"/>
      <c r="O3628" s="534"/>
      <c r="P3628" s="535"/>
      <c r="Q3628" s="534"/>
    </row>
    <row r="3629" spans="3:17" s="849" customFormat="1" ht="15">
      <c r="C3629" s="712"/>
      <c r="D3629" s="713"/>
      <c r="E3629" s="532"/>
      <c r="F3629" s="532"/>
      <c r="G3629" s="533"/>
      <c r="H3629" s="534"/>
      <c r="I3629" s="534"/>
      <c r="J3629" s="535"/>
      <c r="K3629" s="534"/>
      <c r="L3629" s="534"/>
      <c r="M3629" s="534"/>
      <c r="N3629" s="534"/>
      <c r="O3629" s="534"/>
      <c r="P3629" s="535"/>
      <c r="Q3629" s="534"/>
    </row>
    <row r="3630" spans="3:17" s="849" customFormat="1" ht="15">
      <c r="C3630" s="712"/>
      <c r="D3630" s="713"/>
      <c r="E3630" s="532"/>
      <c r="F3630" s="532"/>
      <c r="G3630" s="533"/>
      <c r="H3630" s="534"/>
      <c r="I3630" s="534"/>
      <c r="J3630" s="535"/>
      <c r="K3630" s="534"/>
      <c r="L3630" s="534"/>
      <c r="M3630" s="534"/>
      <c r="N3630" s="534"/>
      <c r="O3630" s="534"/>
      <c r="P3630" s="535"/>
      <c r="Q3630" s="534"/>
    </row>
    <row r="3631" spans="3:17" s="849" customFormat="1" ht="15">
      <c r="C3631" s="712"/>
      <c r="D3631" s="713"/>
      <c r="E3631" s="532"/>
      <c r="F3631" s="532"/>
      <c r="G3631" s="533"/>
      <c r="H3631" s="534"/>
      <c r="I3631" s="534"/>
      <c r="J3631" s="535"/>
      <c r="K3631" s="534"/>
      <c r="L3631" s="534"/>
      <c r="M3631" s="534"/>
      <c r="N3631" s="534"/>
      <c r="O3631" s="534"/>
      <c r="P3631" s="535"/>
      <c r="Q3631" s="534"/>
    </row>
    <row r="3632" spans="3:17" s="849" customFormat="1" ht="15">
      <c r="C3632" s="712"/>
      <c r="D3632" s="713"/>
      <c r="E3632" s="532"/>
      <c r="F3632" s="532"/>
      <c r="G3632" s="533"/>
      <c r="H3632" s="534"/>
      <c r="I3632" s="534"/>
      <c r="J3632" s="535"/>
      <c r="K3632" s="534"/>
      <c r="L3632" s="534"/>
      <c r="M3632" s="534"/>
      <c r="N3632" s="534"/>
      <c r="O3632" s="534"/>
      <c r="P3632" s="535"/>
      <c r="Q3632" s="534"/>
    </row>
    <row r="3633" spans="3:17" s="849" customFormat="1" ht="15">
      <c r="C3633" s="712"/>
      <c r="D3633" s="713"/>
      <c r="E3633" s="532"/>
      <c r="F3633" s="532"/>
      <c r="G3633" s="533"/>
      <c r="H3633" s="534"/>
      <c r="I3633" s="534"/>
      <c r="J3633" s="535"/>
      <c r="K3633" s="534"/>
      <c r="L3633" s="534"/>
      <c r="M3633" s="534"/>
      <c r="N3633" s="534"/>
      <c r="O3633" s="534"/>
      <c r="P3633" s="535"/>
      <c r="Q3633" s="534"/>
    </row>
    <row r="3634" spans="3:17" s="849" customFormat="1" ht="15">
      <c r="C3634" s="712"/>
      <c r="D3634" s="713"/>
      <c r="E3634" s="532"/>
      <c r="F3634" s="532"/>
      <c r="G3634" s="533"/>
      <c r="H3634" s="534"/>
      <c r="I3634" s="534"/>
      <c r="J3634" s="535"/>
      <c r="K3634" s="534"/>
      <c r="L3634" s="534"/>
      <c r="M3634" s="534"/>
      <c r="N3634" s="534"/>
      <c r="O3634" s="534"/>
      <c r="P3634" s="535"/>
      <c r="Q3634" s="534"/>
    </row>
    <row r="3635" spans="3:17" s="849" customFormat="1" ht="15">
      <c r="C3635" s="712"/>
      <c r="D3635" s="713"/>
      <c r="E3635" s="532"/>
      <c r="F3635" s="532"/>
      <c r="G3635" s="533"/>
      <c r="H3635" s="534"/>
      <c r="I3635" s="534"/>
      <c r="J3635" s="535"/>
      <c r="K3635" s="534"/>
      <c r="L3635" s="534"/>
      <c r="M3635" s="534"/>
      <c r="N3635" s="534"/>
      <c r="O3635" s="534"/>
      <c r="P3635" s="535"/>
      <c r="Q3635" s="534"/>
    </row>
    <row r="3636" spans="3:17" s="849" customFormat="1" ht="15">
      <c r="C3636" s="712"/>
      <c r="D3636" s="713"/>
      <c r="E3636" s="532"/>
      <c r="F3636" s="532"/>
      <c r="G3636" s="533"/>
      <c r="H3636" s="534"/>
      <c r="I3636" s="534"/>
      <c r="J3636" s="535"/>
      <c r="K3636" s="534"/>
      <c r="L3636" s="534"/>
      <c r="M3636" s="534"/>
      <c r="N3636" s="534"/>
      <c r="O3636" s="534"/>
      <c r="P3636" s="535"/>
      <c r="Q3636" s="534"/>
    </row>
    <row r="3637" spans="3:17" s="849" customFormat="1" ht="15">
      <c r="C3637" s="712"/>
      <c r="D3637" s="713"/>
      <c r="E3637" s="532"/>
      <c r="F3637" s="532"/>
      <c r="G3637" s="533"/>
      <c r="H3637" s="534"/>
      <c r="I3637" s="534"/>
      <c r="J3637" s="535"/>
      <c r="K3637" s="534"/>
      <c r="L3637" s="534"/>
      <c r="M3637" s="534"/>
      <c r="N3637" s="534"/>
      <c r="O3637" s="534"/>
      <c r="P3637" s="535"/>
      <c r="Q3637" s="534"/>
    </row>
    <row r="3638" spans="3:17" s="849" customFormat="1" ht="15">
      <c r="C3638" s="712"/>
      <c r="D3638" s="713"/>
      <c r="E3638" s="532"/>
      <c r="F3638" s="532"/>
      <c r="G3638" s="533"/>
      <c r="H3638" s="534"/>
      <c r="I3638" s="534"/>
      <c r="J3638" s="535"/>
      <c r="K3638" s="534"/>
      <c r="L3638" s="534"/>
      <c r="M3638" s="534"/>
      <c r="N3638" s="534"/>
      <c r="O3638" s="534"/>
      <c r="P3638" s="535"/>
      <c r="Q3638" s="534"/>
    </row>
    <row r="3639" spans="3:17" s="849" customFormat="1" ht="15">
      <c r="C3639" s="712"/>
      <c r="D3639" s="713"/>
      <c r="E3639" s="532"/>
      <c r="F3639" s="532"/>
      <c r="G3639" s="533"/>
      <c r="H3639" s="534"/>
      <c r="I3639" s="534"/>
      <c r="J3639" s="535"/>
      <c r="K3639" s="534"/>
      <c r="L3639" s="534"/>
      <c r="M3639" s="534"/>
      <c r="N3639" s="534"/>
      <c r="O3639" s="534"/>
      <c r="P3639" s="535"/>
      <c r="Q3639" s="534"/>
    </row>
    <row r="3640" spans="3:17" s="849" customFormat="1" ht="15">
      <c r="C3640" s="712"/>
      <c r="D3640" s="713"/>
      <c r="E3640" s="532"/>
      <c r="F3640" s="532"/>
      <c r="G3640" s="533"/>
      <c r="H3640" s="534"/>
      <c r="I3640" s="534"/>
      <c r="J3640" s="535"/>
      <c r="K3640" s="534"/>
      <c r="L3640" s="534"/>
      <c r="M3640" s="534"/>
      <c r="N3640" s="534"/>
      <c r="O3640" s="534"/>
      <c r="P3640" s="535"/>
      <c r="Q3640" s="534"/>
    </row>
    <row r="3641" spans="3:17" s="849" customFormat="1" ht="15">
      <c r="C3641" s="712"/>
      <c r="D3641" s="713"/>
      <c r="E3641" s="532"/>
      <c r="F3641" s="532"/>
      <c r="G3641" s="533"/>
      <c r="H3641" s="534"/>
      <c r="I3641" s="534"/>
      <c r="J3641" s="535"/>
      <c r="K3641" s="534"/>
      <c r="L3641" s="534"/>
      <c r="M3641" s="534"/>
      <c r="N3641" s="534"/>
      <c r="O3641" s="534"/>
      <c r="P3641" s="535"/>
      <c r="Q3641" s="534"/>
    </row>
    <row r="3642" spans="3:17" s="849" customFormat="1" ht="15">
      <c r="C3642" s="712"/>
      <c r="D3642" s="713"/>
      <c r="E3642" s="532"/>
      <c r="F3642" s="532"/>
      <c r="G3642" s="533"/>
      <c r="H3642" s="534"/>
      <c r="I3642" s="534"/>
      <c r="J3642" s="535"/>
      <c r="K3642" s="534"/>
      <c r="L3642" s="534"/>
      <c r="M3642" s="534"/>
      <c r="N3642" s="534"/>
      <c r="O3642" s="534"/>
      <c r="P3642" s="535"/>
      <c r="Q3642" s="534"/>
    </row>
    <row r="3643" spans="3:17" s="849" customFormat="1" ht="15">
      <c r="C3643" s="712"/>
      <c r="D3643" s="713"/>
      <c r="E3643" s="532"/>
      <c r="F3643" s="532"/>
      <c r="G3643" s="533"/>
      <c r="H3643" s="534"/>
      <c r="I3643" s="534"/>
      <c r="J3643" s="535"/>
      <c r="K3643" s="534"/>
      <c r="L3643" s="534"/>
      <c r="M3643" s="534"/>
      <c r="N3643" s="534"/>
      <c r="O3643" s="534"/>
      <c r="P3643" s="535"/>
      <c r="Q3643" s="534"/>
    </row>
    <row r="3644" spans="3:17" s="849" customFormat="1" ht="15">
      <c r="C3644" s="712"/>
      <c r="D3644" s="713"/>
      <c r="E3644" s="532"/>
      <c r="F3644" s="532"/>
      <c r="G3644" s="533"/>
      <c r="H3644" s="534"/>
      <c r="I3644" s="534"/>
      <c r="J3644" s="535"/>
      <c r="K3644" s="534"/>
      <c r="L3644" s="534"/>
      <c r="M3644" s="534"/>
      <c r="N3644" s="534"/>
      <c r="O3644" s="534"/>
      <c r="P3644" s="535"/>
      <c r="Q3644" s="534"/>
    </row>
    <row r="3645" spans="3:17" s="849" customFormat="1" ht="15">
      <c r="C3645" s="712"/>
      <c r="D3645" s="713"/>
      <c r="E3645" s="532"/>
      <c r="F3645" s="532"/>
      <c r="G3645" s="533"/>
      <c r="H3645" s="534"/>
      <c r="I3645" s="534"/>
      <c r="J3645" s="535"/>
      <c r="K3645" s="534"/>
      <c r="L3645" s="534"/>
      <c r="M3645" s="534"/>
      <c r="N3645" s="534"/>
      <c r="O3645" s="534"/>
      <c r="P3645" s="535"/>
      <c r="Q3645" s="534"/>
    </row>
    <row r="3646" spans="3:17" s="849" customFormat="1" ht="15">
      <c r="C3646" s="712"/>
      <c r="D3646" s="713"/>
      <c r="E3646" s="532"/>
      <c r="F3646" s="532"/>
      <c r="G3646" s="533"/>
      <c r="H3646" s="534"/>
      <c r="I3646" s="534"/>
      <c r="J3646" s="535"/>
      <c r="K3646" s="534"/>
      <c r="L3646" s="534"/>
      <c r="M3646" s="534"/>
      <c r="N3646" s="534"/>
      <c r="O3646" s="534"/>
      <c r="P3646" s="535"/>
      <c r="Q3646" s="534"/>
    </row>
    <row r="3647" spans="3:17" s="849" customFormat="1" ht="15">
      <c r="C3647" s="712"/>
      <c r="D3647" s="713"/>
      <c r="E3647" s="532"/>
      <c r="F3647" s="532"/>
      <c r="G3647" s="533"/>
      <c r="H3647" s="534"/>
      <c r="I3647" s="534"/>
      <c r="J3647" s="535"/>
      <c r="K3647" s="534"/>
      <c r="L3647" s="534"/>
      <c r="M3647" s="534"/>
      <c r="N3647" s="534"/>
      <c r="O3647" s="534"/>
      <c r="P3647" s="535"/>
      <c r="Q3647" s="534"/>
    </row>
    <row r="3648" spans="3:17" s="849" customFormat="1" ht="15">
      <c r="C3648" s="712"/>
      <c r="D3648" s="713"/>
      <c r="E3648" s="532"/>
      <c r="F3648" s="532"/>
      <c r="G3648" s="533"/>
      <c r="H3648" s="534"/>
      <c r="I3648" s="534"/>
      <c r="J3648" s="535"/>
      <c r="K3648" s="534"/>
      <c r="L3648" s="534"/>
      <c r="M3648" s="534"/>
      <c r="N3648" s="534"/>
      <c r="O3648" s="534"/>
      <c r="P3648" s="535"/>
      <c r="Q3648" s="534"/>
    </row>
    <row r="3649" spans="3:17" s="849" customFormat="1" ht="15">
      <c r="C3649" s="712"/>
      <c r="D3649" s="713"/>
      <c r="E3649" s="532"/>
      <c r="F3649" s="532"/>
      <c r="G3649" s="533"/>
      <c r="H3649" s="534"/>
      <c r="I3649" s="534"/>
      <c r="J3649" s="535"/>
      <c r="K3649" s="534"/>
      <c r="L3649" s="534"/>
      <c r="M3649" s="534"/>
      <c r="N3649" s="534"/>
      <c r="O3649" s="534"/>
      <c r="P3649" s="535"/>
      <c r="Q3649" s="534"/>
    </row>
    <row r="3650" spans="3:17" s="849" customFormat="1" ht="15">
      <c r="C3650" s="712"/>
      <c r="D3650" s="713"/>
      <c r="E3650" s="532"/>
      <c r="F3650" s="532"/>
      <c r="G3650" s="533"/>
      <c r="H3650" s="534"/>
      <c r="I3650" s="534"/>
      <c r="J3650" s="535"/>
      <c r="K3650" s="534"/>
      <c r="L3650" s="534"/>
      <c r="M3650" s="534"/>
      <c r="N3650" s="534"/>
      <c r="O3650" s="534"/>
      <c r="P3650" s="535"/>
      <c r="Q3650" s="534"/>
    </row>
    <row r="3651" spans="3:17" s="849" customFormat="1" ht="15">
      <c r="C3651" s="712"/>
      <c r="D3651" s="713"/>
      <c r="E3651" s="532"/>
      <c r="F3651" s="532"/>
      <c r="G3651" s="533"/>
      <c r="H3651" s="534"/>
      <c r="I3651" s="534"/>
      <c r="J3651" s="535"/>
      <c r="K3651" s="534"/>
      <c r="L3651" s="534"/>
      <c r="M3651" s="534"/>
      <c r="N3651" s="534"/>
      <c r="O3651" s="534"/>
      <c r="P3651" s="535"/>
      <c r="Q3651" s="534"/>
    </row>
    <row r="3652" spans="3:17" s="849" customFormat="1" ht="15">
      <c r="C3652" s="712"/>
      <c r="D3652" s="713"/>
      <c r="E3652" s="532"/>
      <c r="F3652" s="532"/>
      <c r="G3652" s="533"/>
      <c r="H3652" s="534"/>
      <c r="I3652" s="534"/>
      <c r="J3652" s="535"/>
      <c r="K3652" s="534"/>
      <c r="L3652" s="534"/>
      <c r="M3652" s="534"/>
      <c r="N3652" s="534"/>
      <c r="O3652" s="534"/>
      <c r="P3652" s="535"/>
      <c r="Q3652" s="534"/>
    </row>
    <row r="3653" spans="3:17" s="849" customFormat="1" ht="15">
      <c r="C3653" s="712"/>
      <c r="D3653" s="713"/>
      <c r="E3653" s="532"/>
      <c r="F3653" s="532"/>
      <c r="G3653" s="533"/>
      <c r="H3653" s="534"/>
      <c r="I3653" s="534"/>
      <c r="J3653" s="535"/>
      <c r="K3653" s="534"/>
      <c r="L3653" s="534"/>
      <c r="M3653" s="534"/>
      <c r="N3653" s="534"/>
      <c r="O3653" s="534"/>
      <c r="P3653" s="535"/>
      <c r="Q3653" s="534"/>
    </row>
    <row r="3654" spans="3:17" s="849" customFormat="1" ht="15">
      <c r="C3654" s="712"/>
      <c r="D3654" s="713"/>
      <c r="E3654" s="532"/>
      <c r="F3654" s="532"/>
      <c r="G3654" s="533"/>
      <c r="H3654" s="534"/>
      <c r="I3654" s="534"/>
      <c r="J3654" s="535"/>
      <c r="K3654" s="534"/>
      <c r="L3654" s="534"/>
      <c r="M3654" s="534"/>
      <c r="N3654" s="534"/>
      <c r="O3654" s="534"/>
      <c r="P3654" s="535"/>
      <c r="Q3654" s="534"/>
    </row>
    <row r="3655" spans="3:17" s="849" customFormat="1" ht="15">
      <c r="C3655" s="712"/>
      <c r="D3655" s="713"/>
      <c r="E3655" s="532"/>
      <c r="F3655" s="532"/>
      <c r="G3655" s="533"/>
      <c r="H3655" s="534"/>
      <c r="I3655" s="534"/>
      <c r="J3655" s="535"/>
      <c r="K3655" s="534"/>
      <c r="L3655" s="534"/>
      <c r="M3655" s="534"/>
      <c r="N3655" s="534"/>
      <c r="O3655" s="534"/>
      <c r="P3655" s="535"/>
      <c r="Q3655" s="534"/>
    </row>
    <row r="3656" spans="3:17" s="849" customFormat="1" ht="15">
      <c r="C3656" s="712"/>
      <c r="D3656" s="713"/>
      <c r="E3656" s="532"/>
      <c r="F3656" s="532"/>
      <c r="G3656" s="533"/>
      <c r="H3656" s="534"/>
      <c r="I3656" s="534"/>
      <c r="J3656" s="535"/>
      <c r="K3656" s="534"/>
      <c r="L3656" s="534"/>
      <c r="M3656" s="534"/>
      <c r="N3656" s="534"/>
      <c r="O3656" s="534"/>
      <c r="P3656" s="535"/>
      <c r="Q3656" s="534"/>
    </row>
    <row r="3657" spans="3:17" s="849" customFormat="1" ht="15">
      <c r="C3657" s="712"/>
      <c r="D3657" s="713"/>
      <c r="E3657" s="532"/>
      <c r="F3657" s="532"/>
      <c r="G3657" s="533"/>
      <c r="H3657" s="534"/>
      <c r="I3657" s="534"/>
      <c r="J3657" s="535"/>
      <c r="K3657" s="534"/>
      <c r="L3657" s="534"/>
      <c r="M3657" s="534"/>
      <c r="N3657" s="534"/>
      <c r="O3657" s="534"/>
      <c r="P3657" s="535"/>
      <c r="Q3657" s="534"/>
    </row>
    <row r="3658" spans="3:17" s="849" customFormat="1" ht="15">
      <c r="C3658" s="712"/>
      <c r="D3658" s="713"/>
      <c r="E3658" s="532"/>
      <c r="F3658" s="532"/>
      <c r="G3658" s="533"/>
      <c r="H3658" s="534"/>
      <c r="I3658" s="534"/>
      <c r="J3658" s="535"/>
      <c r="K3658" s="534"/>
      <c r="L3658" s="534"/>
      <c r="M3658" s="534"/>
      <c r="N3658" s="534"/>
      <c r="O3658" s="534"/>
      <c r="P3658" s="535"/>
      <c r="Q3658" s="534"/>
    </row>
    <row r="3659" spans="3:17" s="849" customFormat="1" ht="15">
      <c r="C3659" s="712"/>
      <c r="D3659" s="713"/>
      <c r="E3659" s="532"/>
      <c r="F3659" s="532"/>
      <c r="G3659" s="533"/>
      <c r="H3659" s="534"/>
      <c r="I3659" s="534"/>
      <c r="J3659" s="535"/>
      <c r="K3659" s="534"/>
      <c r="L3659" s="534"/>
      <c r="M3659" s="534"/>
      <c r="N3659" s="534"/>
      <c r="O3659" s="534"/>
      <c r="P3659" s="535"/>
      <c r="Q3659" s="534"/>
    </row>
    <row r="3660" spans="3:17" s="849" customFormat="1" ht="15">
      <c r="C3660" s="712"/>
      <c r="D3660" s="713"/>
      <c r="E3660" s="532"/>
      <c r="F3660" s="532"/>
      <c r="G3660" s="533"/>
      <c r="H3660" s="534"/>
      <c r="I3660" s="534"/>
      <c r="J3660" s="535"/>
      <c r="K3660" s="534"/>
      <c r="L3660" s="534"/>
      <c r="M3660" s="534"/>
      <c r="N3660" s="534"/>
      <c r="O3660" s="534"/>
      <c r="P3660" s="535"/>
      <c r="Q3660" s="534"/>
    </row>
    <row r="3661" spans="3:17" s="849" customFormat="1" ht="15">
      <c r="C3661" s="712"/>
      <c r="D3661" s="713"/>
      <c r="E3661" s="532"/>
      <c r="F3661" s="532"/>
      <c r="G3661" s="533"/>
      <c r="H3661" s="534"/>
      <c r="I3661" s="534"/>
      <c r="J3661" s="535"/>
      <c r="K3661" s="534"/>
      <c r="L3661" s="534"/>
      <c r="M3661" s="534"/>
      <c r="N3661" s="534"/>
      <c r="O3661" s="534"/>
      <c r="P3661" s="535"/>
      <c r="Q3661" s="534"/>
    </row>
    <row r="3662" spans="3:17" s="849" customFormat="1" ht="15">
      <c r="C3662" s="712"/>
      <c r="D3662" s="713"/>
      <c r="E3662" s="532"/>
      <c r="F3662" s="532"/>
      <c r="G3662" s="533"/>
      <c r="H3662" s="534"/>
      <c r="I3662" s="534"/>
      <c r="J3662" s="535"/>
      <c r="K3662" s="534"/>
      <c r="L3662" s="534"/>
      <c r="M3662" s="534"/>
      <c r="N3662" s="534"/>
      <c r="O3662" s="534"/>
      <c r="P3662" s="535"/>
      <c r="Q3662" s="534"/>
    </row>
    <row r="3663" spans="3:17" s="849" customFormat="1" ht="15">
      <c r="C3663" s="712"/>
      <c r="D3663" s="713"/>
      <c r="E3663" s="532"/>
      <c r="F3663" s="532"/>
      <c r="G3663" s="533"/>
      <c r="H3663" s="534"/>
      <c r="I3663" s="534"/>
      <c r="J3663" s="535"/>
      <c r="K3663" s="534"/>
      <c r="L3663" s="534"/>
      <c r="M3663" s="534"/>
      <c r="N3663" s="534"/>
      <c r="O3663" s="534"/>
      <c r="P3663" s="535"/>
      <c r="Q3663" s="534"/>
    </row>
    <row r="3664" spans="3:17" s="849" customFormat="1" ht="15">
      <c r="C3664" s="712"/>
      <c r="D3664" s="713"/>
      <c r="E3664" s="532"/>
      <c r="F3664" s="532"/>
      <c r="G3664" s="533"/>
      <c r="H3664" s="534"/>
      <c r="I3664" s="534"/>
      <c r="J3664" s="535"/>
      <c r="K3664" s="534"/>
      <c r="L3664" s="534"/>
      <c r="M3664" s="534"/>
      <c r="N3664" s="534"/>
      <c r="O3664" s="534"/>
      <c r="P3664" s="535"/>
      <c r="Q3664" s="534"/>
    </row>
    <row r="3665" spans="3:17" s="849" customFormat="1" ht="15">
      <c r="C3665" s="712"/>
      <c r="D3665" s="713"/>
      <c r="E3665" s="532"/>
      <c r="F3665" s="532"/>
      <c r="G3665" s="533"/>
      <c r="H3665" s="534"/>
      <c r="I3665" s="534"/>
      <c r="J3665" s="535"/>
      <c r="K3665" s="534"/>
      <c r="L3665" s="534"/>
      <c r="M3665" s="534"/>
      <c r="N3665" s="534"/>
      <c r="O3665" s="534"/>
      <c r="P3665" s="535"/>
      <c r="Q3665" s="534"/>
    </row>
    <row r="3666" spans="3:17" s="849" customFormat="1" ht="15">
      <c r="C3666" s="712"/>
      <c r="D3666" s="713"/>
      <c r="E3666" s="532"/>
      <c r="F3666" s="532"/>
      <c r="G3666" s="533"/>
      <c r="H3666" s="534"/>
      <c r="I3666" s="534"/>
      <c r="J3666" s="535"/>
      <c r="K3666" s="534"/>
      <c r="L3666" s="534"/>
      <c r="M3666" s="534"/>
      <c r="N3666" s="534"/>
      <c r="O3666" s="534"/>
      <c r="P3666" s="535"/>
      <c r="Q3666" s="534"/>
    </row>
    <row r="3667" spans="3:17" s="849" customFormat="1" ht="15">
      <c r="C3667" s="712"/>
      <c r="D3667" s="713"/>
      <c r="E3667" s="532"/>
      <c r="F3667" s="532"/>
      <c r="G3667" s="533"/>
      <c r="H3667" s="534"/>
      <c r="I3667" s="534"/>
      <c r="J3667" s="535"/>
      <c r="K3667" s="534"/>
      <c r="L3667" s="534"/>
      <c r="M3667" s="534"/>
      <c r="N3667" s="534"/>
      <c r="O3667" s="534"/>
      <c r="P3667" s="535"/>
      <c r="Q3667" s="534"/>
    </row>
    <row r="3668" spans="3:17" s="849" customFormat="1" ht="15">
      <c r="C3668" s="712"/>
      <c r="D3668" s="713"/>
      <c r="E3668" s="532"/>
      <c r="F3668" s="532"/>
      <c r="G3668" s="533"/>
      <c r="H3668" s="534"/>
      <c r="I3668" s="534"/>
      <c r="J3668" s="535"/>
      <c r="K3668" s="534"/>
      <c r="L3668" s="534"/>
      <c r="M3668" s="534"/>
      <c r="N3668" s="534"/>
      <c r="O3668" s="534"/>
      <c r="P3668" s="535"/>
      <c r="Q3668" s="534"/>
    </row>
    <row r="3669" spans="3:17" s="849" customFormat="1" ht="15">
      <c r="C3669" s="712"/>
      <c r="D3669" s="713"/>
      <c r="E3669" s="532"/>
      <c r="F3669" s="532"/>
      <c r="G3669" s="533"/>
      <c r="H3669" s="534"/>
      <c r="I3669" s="534"/>
      <c r="J3669" s="535"/>
      <c r="K3669" s="534"/>
      <c r="L3669" s="534"/>
      <c r="M3669" s="534"/>
      <c r="N3669" s="534"/>
      <c r="O3669" s="534"/>
      <c r="P3669" s="535"/>
      <c r="Q3669" s="534"/>
    </row>
    <row r="3670" spans="3:17" s="849" customFormat="1" ht="15">
      <c r="C3670" s="712"/>
      <c r="D3670" s="713"/>
      <c r="E3670" s="532"/>
      <c r="F3670" s="532"/>
      <c r="G3670" s="533"/>
      <c r="H3670" s="534"/>
      <c r="I3670" s="534"/>
      <c r="J3670" s="535"/>
      <c r="K3670" s="534"/>
      <c r="L3670" s="534"/>
      <c r="M3670" s="534"/>
      <c r="N3670" s="534"/>
      <c r="O3670" s="534"/>
      <c r="P3670" s="535"/>
      <c r="Q3670" s="534"/>
    </row>
    <row r="3671" spans="3:17" s="849" customFormat="1" ht="15">
      <c r="C3671" s="712"/>
      <c r="D3671" s="713"/>
      <c r="E3671" s="532"/>
      <c r="F3671" s="532"/>
      <c r="G3671" s="533"/>
      <c r="H3671" s="534"/>
      <c r="I3671" s="534"/>
      <c r="J3671" s="535"/>
      <c r="K3671" s="534"/>
      <c r="L3671" s="534"/>
      <c r="M3671" s="534"/>
      <c r="N3671" s="534"/>
      <c r="O3671" s="534"/>
      <c r="P3671" s="535"/>
      <c r="Q3671" s="534"/>
    </row>
    <row r="3672" spans="3:17" s="849" customFormat="1" ht="15">
      <c r="C3672" s="712"/>
      <c r="D3672" s="713"/>
      <c r="E3672" s="532"/>
      <c r="F3672" s="532"/>
      <c r="G3672" s="533"/>
      <c r="H3672" s="534"/>
      <c r="I3672" s="534"/>
      <c r="J3672" s="535"/>
      <c r="K3672" s="534"/>
      <c r="L3672" s="534"/>
      <c r="M3672" s="534"/>
      <c r="N3672" s="534"/>
      <c r="O3672" s="534"/>
      <c r="P3672" s="535"/>
      <c r="Q3672" s="534"/>
    </row>
    <row r="3673" spans="3:17" s="849" customFormat="1" ht="15">
      <c r="C3673" s="712"/>
      <c r="D3673" s="713"/>
      <c r="E3673" s="532"/>
      <c r="F3673" s="532"/>
      <c r="G3673" s="533"/>
      <c r="H3673" s="534"/>
      <c r="I3673" s="534"/>
      <c r="J3673" s="535"/>
      <c r="K3673" s="534"/>
      <c r="L3673" s="534"/>
      <c r="M3673" s="534"/>
      <c r="N3673" s="534"/>
      <c r="O3673" s="534"/>
      <c r="P3673" s="535"/>
      <c r="Q3673" s="534"/>
    </row>
    <row r="3674" spans="3:17" s="849" customFormat="1" ht="15">
      <c r="C3674" s="712"/>
      <c r="D3674" s="713"/>
      <c r="E3674" s="532"/>
      <c r="F3674" s="532"/>
      <c r="G3674" s="533"/>
      <c r="H3674" s="534"/>
      <c r="I3674" s="534"/>
      <c r="J3674" s="535"/>
      <c r="K3674" s="534"/>
      <c r="L3674" s="534"/>
      <c r="M3674" s="534"/>
      <c r="N3674" s="534"/>
      <c r="O3674" s="534"/>
      <c r="P3674" s="535"/>
      <c r="Q3674" s="534"/>
    </row>
    <row r="3675" spans="3:17" s="849" customFormat="1" ht="15">
      <c r="C3675" s="712"/>
      <c r="D3675" s="713"/>
      <c r="E3675" s="532"/>
      <c r="F3675" s="532"/>
      <c r="G3675" s="533"/>
      <c r="H3675" s="534"/>
      <c r="I3675" s="534"/>
      <c r="J3675" s="535"/>
      <c r="K3675" s="534"/>
      <c r="L3675" s="534"/>
      <c r="M3675" s="534"/>
      <c r="N3675" s="534"/>
      <c r="O3675" s="534"/>
      <c r="P3675" s="535"/>
      <c r="Q3675" s="534"/>
    </row>
    <row r="3676" spans="3:17" s="849" customFormat="1" ht="15">
      <c r="C3676" s="712"/>
      <c r="D3676" s="713"/>
      <c r="E3676" s="532"/>
      <c r="F3676" s="532"/>
      <c r="G3676" s="533"/>
      <c r="H3676" s="534"/>
      <c r="I3676" s="534"/>
      <c r="J3676" s="535"/>
      <c r="K3676" s="534"/>
      <c r="L3676" s="534"/>
      <c r="M3676" s="534"/>
      <c r="N3676" s="534"/>
      <c r="O3676" s="534"/>
      <c r="P3676" s="535"/>
      <c r="Q3676" s="534"/>
    </row>
    <row r="3677" spans="3:17" s="849" customFormat="1" ht="15">
      <c r="C3677" s="712"/>
      <c r="D3677" s="713"/>
      <c r="E3677" s="532"/>
      <c r="F3677" s="532"/>
      <c r="G3677" s="533"/>
      <c r="H3677" s="534"/>
      <c r="I3677" s="534"/>
      <c r="J3677" s="535"/>
      <c r="K3677" s="534"/>
      <c r="L3677" s="534"/>
      <c r="M3677" s="534"/>
      <c r="N3677" s="534"/>
      <c r="O3677" s="534"/>
      <c r="P3677" s="535"/>
      <c r="Q3677" s="534"/>
    </row>
    <row r="3678" spans="3:17" s="849" customFormat="1" ht="15">
      <c r="C3678" s="712"/>
      <c r="D3678" s="713"/>
      <c r="E3678" s="532"/>
      <c r="F3678" s="532"/>
      <c r="G3678" s="533"/>
      <c r="H3678" s="534"/>
      <c r="I3678" s="534"/>
      <c r="J3678" s="535"/>
      <c r="K3678" s="534"/>
      <c r="L3678" s="534"/>
      <c r="M3678" s="534"/>
      <c r="N3678" s="534"/>
      <c r="O3678" s="534"/>
      <c r="P3678" s="535"/>
      <c r="Q3678" s="534"/>
    </row>
    <row r="3679" spans="3:17" s="849" customFormat="1" ht="15">
      <c r="C3679" s="712"/>
      <c r="D3679" s="713"/>
      <c r="E3679" s="532"/>
      <c r="F3679" s="532"/>
      <c r="G3679" s="533"/>
      <c r="H3679" s="534"/>
      <c r="I3679" s="534"/>
      <c r="J3679" s="535"/>
      <c r="K3679" s="534"/>
      <c r="L3679" s="534"/>
      <c r="M3679" s="534"/>
      <c r="N3679" s="534"/>
      <c r="O3679" s="534"/>
      <c r="P3679" s="535"/>
      <c r="Q3679" s="534"/>
    </row>
    <row r="3680" spans="3:17" s="849" customFormat="1" ht="15">
      <c r="C3680" s="712"/>
      <c r="D3680" s="713"/>
      <c r="E3680" s="532"/>
      <c r="F3680" s="532"/>
      <c r="G3680" s="533"/>
      <c r="H3680" s="534"/>
      <c r="I3680" s="534"/>
      <c r="J3680" s="535"/>
      <c r="K3680" s="534"/>
      <c r="L3680" s="534"/>
      <c r="M3680" s="534"/>
      <c r="N3680" s="534"/>
      <c r="O3680" s="534"/>
      <c r="P3680" s="535"/>
      <c r="Q3680" s="534"/>
    </row>
    <row r="3681" spans="3:17" s="849" customFormat="1" ht="15">
      <c r="C3681" s="712"/>
      <c r="D3681" s="713"/>
      <c r="E3681" s="532"/>
      <c r="F3681" s="532"/>
      <c r="G3681" s="533"/>
      <c r="H3681" s="534"/>
      <c r="I3681" s="534"/>
      <c r="J3681" s="535"/>
      <c r="K3681" s="534"/>
      <c r="L3681" s="534"/>
      <c r="M3681" s="534"/>
      <c r="N3681" s="534"/>
      <c r="O3681" s="534"/>
      <c r="P3681" s="535"/>
      <c r="Q3681" s="534"/>
    </row>
    <row r="3682" spans="3:17" s="849" customFormat="1" ht="15">
      <c r="C3682" s="712"/>
      <c r="D3682" s="713"/>
      <c r="E3682" s="532"/>
      <c r="F3682" s="532"/>
      <c r="G3682" s="533"/>
      <c r="H3682" s="534"/>
      <c r="I3682" s="534"/>
      <c r="J3682" s="535"/>
      <c r="K3682" s="534"/>
      <c r="L3682" s="534"/>
      <c r="M3682" s="534"/>
      <c r="N3682" s="534"/>
      <c r="O3682" s="534"/>
      <c r="P3682" s="535"/>
      <c r="Q3682" s="534"/>
    </row>
    <row r="3683" spans="3:17" s="849" customFormat="1" ht="15">
      <c r="C3683" s="712"/>
      <c r="D3683" s="713"/>
      <c r="E3683" s="532"/>
      <c r="F3683" s="532"/>
      <c r="G3683" s="533"/>
      <c r="H3683" s="534"/>
      <c r="I3683" s="534"/>
      <c r="J3683" s="535"/>
      <c r="K3683" s="534"/>
      <c r="L3683" s="534"/>
      <c r="M3683" s="534"/>
      <c r="N3683" s="534"/>
      <c r="O3683" s="534"/>
      <c r="P3683" s="535"/>
      <c r="Q3683" s="534"/>
    </row>
    <row r="3684" spans="3:17" s="849" customFormat="1" ht="15">
      <c r="C3684" s="712"/>
      <c r="D3684" s="713"/>
      <c r="E3684" s="532"/>
      <c r="F3684" s="532"/>
      <c r="G3684" s="533"/>
      <c r="H3684" s="534"/>
      <c r="I3684" s="534"/>
      <c r="J3684" s="535"/>
      <c r="K3684" s="534"/>
      <c r="L3684" s="534"/>
      <c r="M3684" s="534"/>
      <c r="N3684" s="534"/>
      <c r="O3684" s="534"/>
      <c r="P3684" s="535"/>
      <c r="Q3684" s="534"/>
    </row>
    <row r="3685" spans="3:17" s="849" customFormat="1" ht="15">
      <c r="C3685" s="712"/>
      <c r="D3685" s="713"/>
      <c r="E3685" s="532"/>
      <c r="F3685" s="532"/>
      <c r="G3685" s="533"/>
      <c r="H3685" s="534"/>
      <c r="I3685" s="534"/>
      <c r="J3685" s="535"/>
      <c r="K3685" s="534"/>
      <c r="L3685" s="534"/>
      <c r="M3685" s="534"/>
      <c r="N3685" s="534"/>
      <c r="O3685" s="534"/>
      <c r="P3685" s="535"/>
      <c r="Q3685" s="534"/>
    </row>
    <row r="3686" spans="3:17" s="849" customFormat="1" ht="15">
      <c r="C3686" s="712"/>
      <c r="D3686" s="713"/>
      <c r="E3686" s="532"/>
      <c r="F3686" s="532"/>
      <c r="G3686" s="533"/>
      <c r="H3686" s="534"/>
      <c r="I3686" s="534"/>
      <c r="J3686" s="535"/>
      <c r="K3686" s="534"/>
      <c r="L3686" s="534"/>
      <c r="M3686" s="534"/>
      <c r="N3686" s="534"/>
      <c r="O3686" s="534"/>
      <c r="P3686" s="535"/>
      <c r="Q3686" s="534"/>
    </row>
    <row r="3687" spans="3:17" s="849" customFormat="1" ht="15">
      <c r="C3687" s="712"/>
      <c r="D3687" s="713"/>
      <c r="E3687" s="532"/>
      <c r="F3687" s="532"/>
      <c r="G3687" s="533"/>
      <c r="H3687" s="534"/>
      <c r="I3687" s="534"/>
      <c r="J3687" s="535"/>
      <c r="K3687" s="534"/>
      <c r="L3687" s="534"/>
      <c r="M3687" s="534"/>
      <c r="N3687" s="534"/>
      <c r="O3687" s="534"/>
      <c r="P3687" s="535"/>
      <c r="Q3687" s="534"/>
    </row>
    <row r="3688" spans="3:17" s="849" customFormat="1" ht="15">
      <c r="C3688" s="712"/>
      <c r="D3688" s="713"/>
      <c r="E3688" s="532"/>
      <c r="F3688" s="532"/>
      <c r="G3688" s="533"/>
      <c r="H3688" s="534"/>
      <c r="I3688" s="534"/>
      <c r="J3688" s="535"/>
      <c r="K3688" s="534"/>
      <c r="L3688" s="534"/>
      <c r="M3688" s="534"/>
      <c r="N3688" s="534"/>
      <c r="O3688" s="534"/>
      <c r="P3688" s="535"/>
      <c r="Q3688" s="534"/>
    </row>
    <row r="3689" spans="3:17" s="849" customFormat="1" ht="15">
      <c r="C3689" s="712"/>
      <c r="D3689" s="713"/>
      <c r="E3689" s="532"/>
      <c r="F3689" s="532"/>
      <c r="G3689" s="533"/>
      <c r="H3689" s="534"/>
      <c r="I3689" s="534"/>
      <c r="J3689" s="535"/>
      <c r="K3689" s="534"/>
      <c r="L3689" s="534"/>
      <c r="M3689" s="534"/>
      <c r="N3689" s="534"/>
      <c r="O3689" s="534"/>
      <c r="P3689" s="535"/>
      <c r="Q3689" s="534"/>
    </row>
    <row r="3690" spans="3:17" s="849" customFormat="1" ht="15">
      <c r="C3690" s="712"/>
      <c r="D3690" s="713"/>
      <c r="E3690" s="532"/>
      <c r="F3690" s="532"/>
      <c r="G3690" s="533"/>
      <c r="H3690" s="534"/>
      <c r="I3690" s="534"/>
      <c r="J3690" s="535"/>
      <c r="K3690" s="534"/>
      <c r="L3690" s="534"/>
      <c r="M3690" s="534"/>
      <c r="N3690" s="534"/>
      <c r="O3690" s="534"/>
      <c r="P3690" s="535"/>
      <c r="Q3690" s="534"/>
    </row>
    <row r="3691" spans="3:17" s="849" customFormat="1" ht="15">
      <c r="C3691" s="712"/>
      <c r="D3691" s="713"/>
      <c r="E3691" s="532"/>
      <c r="F3691" s="532"/>
      <c r="G3691" s="533"/>
      <c r="H3691" s="534"/>
      <c r="I3691" s="534"/>
      <c r="J3691" s="535"/>
      <c r="K3691" s="534"/>
      <c r="L3691" s="534"/>
      <c r="M3691" s="534"/>
      <c r="N3691" s="534"/>
      <c r="O3691" s="534"/>
      <c r="P3691" s="535"/>
      <c r="Q3691" s="534"/>
    </row>
    <row r="3692" spans="3:17" s="849" customFormat="1" ht="15">
      <c r="C3692" s="712"/>
      <c r="D3692" s="713"/>
      <c r="E3692" s="532"/>
      <c r="F3692" s="532"/>
      <c r="G3692" s="533"/>
      <c r="H3692" s="534"/>
      <c r="I3692" s="534"/>
      <c r="J3692" s="535"/>
      <c r="K3692" s="534"/>
      <c r="L3692" s="534"/>
      <c r="M3692" s="534"/>
      <c r="N3692" s="534"/>
      <c r="O3692" s="534"/>
      <c r="P3692" s="535"/>
      <c r="Q3692" s="534"/>
    </row>
    <row r="3693" spans="3:17" s="849" customFormat="1" ht="15">
      <c r="C3693" s="712"/>
      <c r="D3693" s="713"/>
      <c r="E3693" s="532"/>
      <c r="F3693" s="532"/>
      <c r="G3693" s="533"/>
      <c r="H3693" s="534"/>
      <c r="I3693" s="534"/>
      <c r="J3693" s="535"/>
      <c r="K3693" s="534"/>
      <c r="L3693" s="534"/>
      <c r="M3693" s="534"/>
      <c r="N3693" s="534"/>
      <c r="O3693" s="534"/>
      <c r="P3693" s="535"/>
      <c r="Q3693" s="534"/>
    </row>
    <row r="3694" spans="3:17" s="849" customFormat="1" ht="15">
      <c r="C3694" s="712"/>
      <c r="D3694" s="713"/>
      <c r="E3694" s="532"/>
      <c r="F3694" s="532"/>
      <c r="G3694" s="533"/>
      <c r="H3694" s="534"/>
      <c r="I3694" s="534"/>
      <c r="J3694" s="535"/>
      <c r="K3694" s="534"/>
      <c r="L3694" s="534"/>
      <c r="M3694" s="534"/>
      <c r="N3694" s="534"/>
      <c r="O3694" s="534"/>
      <c r="P3694" s="535"/>
      <c r="Q3694" s="534"/>
    </row>
    <row r="3695" spans="3:17" s="849" customFormat="1" ht="15">
      <c r="C3695" s="712"/>
      <c r="D3695" s="713"/>
      <c r="E3695" s="532"/>
      <c r="F3695" s="532"/>
      <c r="G3695" s="533"/>
      <c r="H3695" s="534"/>
      <c r="I3695" s="534"/>
      <c r="J3695" s="535"/>
      <c r="K3695" s="534"/>
      <c r="L3695" s="534"/>
      <c r="M3695" s="534"/>
      <c r="N3695" s="534"/>
      <c r="O3695" s="534"/>
      <c r="P3695" s="535"/>
      <c r="Q3695" s="534"/>
    </row>
    <row r="3696" spans="3:17" s="849" customFormat="1" ht="15">
      <c r="C3696" s="712"/>
      <c r="D3696" s="713"/>
      <c r="E3696" s="532"/>
      <c r="F3696" s="532"/>
      <c r="G3696" s="533"/>
      <c r="H3696" s="534"/>
      <c r="I3696" s="534"/>
      <c r="J3696" s="535"/>
      <c r="K3696" s="534"/>
      <c r="L3696" s="534"/>
      <c r="M3696" s="534"/>
      <c r="N3696" s="534"/>
      <c r="O3696" s="534"/>
      <c r="P3696" s="535"/>
      <c r="Q3696" s="534"/>
    </row>
    <row r="3697" spans="3:17" s="849" customFormat="1" ht="15">
      <c r="C3697" s="712"/>
      <c r="D3697" s="713"/>
      <c r="E3697" s="532"/>
      <c r="F3697" s="532"/>
      <c r="G3697" s="533"/>
      <c r="H3697" s="534"/>
      <c r="I3697" s="534"/>
      <c r="J3697" s="535"/>
      <c r="K3697" s="534"/>
      <c r="L3697" s="534"/>
      <c r="M3697" s="534"/>
      <c r="N3697" s="534"/>
      <c r="O3697" s="534"/>
      <c r="P3697" s="535"/>
      <c r="Q3697" s="534"/>
    </row>
    <row r="3698" spans="3:17" s="849" customFormat="1" ht="15">
      <c r="C3698" s="712"/>
      <c r="D3698" s="713"/>
      <c r="E3698" s="532"/>
      <c r="F3698" s="532"/>
      <c r="G3698" s="533"/>
      <c r="H3698" s="534"/>
      <c r="I3698" s="534"/>
      <c r="J3698" s="535"/>
      <c r="K3698" s="534"/>
      <c r="L3698" s="534"/>
      <c r="M3698" s="534"/>
      <c r="N3698" s="534"/>
      <c r="O3698" s="534"/>
      <c r="P3698" s="535"/>
      <c r="Q3698" s="534"/>
    </row>
    <row r="3699" spans="3:17" s="849" customFormat="1" ht="15">
      <c r="C3699" s="712"/>
      <c r="D3699" s="713"/>
      <c r="E3699" s="532"/>
      <c r="F3699" s="532"/>
      <c r="G3699" s="533"/>
      <c r="H3699" s="534"/>
      <c r="I3699" s="534"/>
      <c r="J3699" s="535"/>
      <c r="K3699" s="534"/>
      <c r="L3699" s="534"/>
      <c r="M3699" s="534"/>
      <c r="N3699" s="534"/>
      <c r="O3699" s="534"/>
      <c r="P3699" s="535"/>
      <c r="Q3699" s="534"/>
    </row>
    <row r="3700" spans="3:17" s="849" customFormat="1" ht="15">
      <c r="C3700" s="712"/>
      <c r="D3700" s="713"/>
      <c r="E3700" s="532"/>
      <c r="F3700" s="532"/>
      <c r="G3700" s="533"/>
      <c r="H3700" s="534"/>
      <c r="I3700" s="534"/>
      <c r="J3700" s="535"/>
      <c r="K3700" s="534"/>
      <c r="L3700" s="534"/>
      <c r="M3700" s="534"/>
      <c r="N3700" s="534"/>
      <c r="O3700" s="534"/>
      <c r="P3700" s="535"/>
      <c r="Q3700" s="534"/>
    </row>
    <row r="3701" spans="3:17" s="849" customFormat="1" ht="15">
      <c r="C3701" s="712"/>
      <c r="D3701" s="713"/>
      <c r="E3701" s="532"/>
      <c r="F3701" s="532"/>
      <c r="G3701" s="533"/>
      <c r="H3701" s="534"/>
      <c r="I3701" s="534"/>
      <c r="J3701" s="535"/>
      <c r="K3701" s="534"/>
      <c r="L3701" s="534"/>
      <c r="M3701" s="534"/>
      <c r="N3701" s="534"/>
      <c r="O3701" s="534"/>
      <c r="P3701" s="535"/>
      <c r="Q3701" s="534"/>
    </row>
    <row r="3702" spans="3:17" s="849" customFormat="1" ht="15">
      <c r="C3702" s="712"/>
      <c r="D3702" s="713"/>
      <c r="E3702" s="532"/>
      <c r="F3702" s="532"/>
      <c r="G3702" s="533"/>
      <c r="H3702" s="534"/>
      <c r="I3702" s="534"/>
      <c r="J3702" s="535"/>
      <c r="K3702" s="534"/>
      <c r="L3702" s="534"/>
      <c r="M3702" s="534"/>
      <c r="N3702" s="534"/>
      <c r="O3702" s="534"/>
      <c r="P3702" s="535"/>
      <c r="Q3702" s="534"/>
    </row>
    <row r="3703" spans="3:17" s="849" customFormat="1" ht="15">
      <c r="C3703" s="712"/>
      <c r="D3703" s="713"/>
      <c r="E3703" s="532"/>
      <c r="F3703" s="532"/>
      <c r="G3703" s="533"/>
      <c r="H3703" s="534"/>
      <c r="I3703" s="534"/>
      <c r="J3703" s="535"/>
      <c r="K3703" s="534"/>
      <c r="L3703" s="534"/>
      <c r="M3703" s="534"/>
      <c r="N3703" s="534"/>
      <c r="O3703" s="534"/>
      <c r="P3703" s="535"/>
      <c r="Q3703" s="534"/>
    </row>
    <row r="3704" spans="3:17" s="849" customFormat="1" ht="15">
      <c r="C3704" s="712"/>
      <c r="D3704" s="713"/>
      <c r="E3704" s="532"/>
      <c r="F3704" s="532"/>
      <c r="G3704" s="533"/>
      <c r="H3704" s="534"/>
      <c r="I3704" s="534"/>
      <c r="J3704" s="535"/>
      <c r="K3704" s="534"/>
      <c r="L3704" s="534"/>
      <c r="M3704" s="534"/>
      <c r="N3704" s="534"/>
      <c r="O3704" s="534"/>
      <c r="P3704" s="535"/>
      <c r="Q3704" s="534"/>
    </row>
    <row r="3705" spans="3:17" s="849" customFormat="1" ht="15">
      <c r="C3705" s="712"/>
      <c r="D3705" s="713"/>
      <c r="E3705" s="532"/>
      <c r="F3705" s="532"/>
      <c r="G3705" s="533"/>
      <c r="H3705" s="534"/>
      <c r="I3705" s="534"/>
      <c r="J3705" s="535"/>
      <c r="K3705" s="534"/>
      <c r="L3705" s="534"/>
      <c r="M3705" s="534"/>
      <c r="N3705" s="534"/>
      <c r="O3705" s="534"/>
      <c r="P3705" s="535"/>
      <c r="Q3705" s="534"/>
    </row>
    <row r="3706" spans="3:17" s="849" customFormat="1" ht="15">
      <c r="C3706" s="712"/>
      <c r="D3706" s="713"/>
      <c r="E3706" s="532"/>
      <c r="F3706" s="532"/>
      <c r="G3706" s="533"/>
      <c r="H3706" s="534"/>
      <c r="I3706" s="534"/>
      <c r="J3706" s="535"/>
      <c r="K3706" s="534"/>
      <c r="L3706" s="534"/>
      <c r="M3706" s="534"/>
      <c r="N3706" s="534"/>
      <c r="O3706" s="534"/>
      <c r="P3706" s="535"/>
      <c r="Q3706" s="534"/>
    </row>
    <row r="3707" spans="3:17" s="849" customFormat="1" ht="15">
      <c r="C3707" s="712"/>
      <c r="D3707" s="713"/>
      <c r="E3707" s="532"/>
      <c r="F3707" s="532"/>
      <c r="G3707" s="533"/>
      <c r="H3707" s="534"/>
      <c r="I3707" s="534"/>
      <c r="J3707" s="535"/>
      <c r="K3707" s="534"/>
      <c r="L3707" s="534"/>
      <c r="M3707" s="534"/>
      <c r="N3707" s="534"/>
      <c r="O3707" s="534"/>
      <c r="P3707" s="535"/>
      <c r="Q3707" s="534"/>
    </row>
    <row r="3708" spans="3:17" s="849" customFormat="1" ht="15">
      <c r="C3708" s="712"/>
      <c r="D3708" s="713"/>
      <c r="E3708" s="532"/>
      <c r="F3708" s="532"/>
      <c r="G3708" s="533"/>
      <c r="H3708" s="534"/>
      <c r="I3708" s="534"/>
      <c r="J3708" s="535"/>
      <c r="K3708" s="534"/>
      <c r="L3708" s="534"/>
      <c r="M3708" s="534"/>
      <c r="N3708" s="534"/>
      <c r="O3708" s="534"/>
      <c r="P3708" s="535"/>
      <c r="Q3708" s="534"/>
    </row>
    <row r="3709" spans="3:17" s="849" customFormat="1" ht="15">
      <c r="C3709" s="712"/>
      <c r="D3709" s="713"/>
      <c r="E3709" s="532"/>
      <c r="F3709" s="532"/>
      <c r="G3709" s="533"/>
      <c r="H3709" s="534"/>
      <c r="I3709" s="534"/>
      <c r="J3709" s="535"/>
      <c r="K3709" s="534"/>
      <c r="L3709" s="534"/>
      <c r="M3709" s="534"/>
      <c r="N3709" s="534"/>
      <c r="O3709" s="534"/>
      <c r="P3709" s="535"/>
      <c r="Q3709" s="534"/>
    </row>
    <row r="3710" spans="3:17" s="849" customFormat="1" ht="15">
      <c r="C3710" s="712"/>
      <c r="D3710" s="713"/>
      <c r="E3710" s="532"/>
      <c r="F3710" s="532"/>
      <c r="G3710" s="533"/>
      <c r="H3710" s="534"/>
      <c r="I3710" s="534"/>
      <c r="J3710" s="535"/>
      <c r="K3710" s="534"/>
      <c r="L3710" s="534"/>
      <c r="M3710" s="534"/>
      <c r="N3710" s="534"/>
      <c r="O3710" s="534"/>
      <c r="P3710" s="535"/>
      <c r="Q3710" s="534"/>
    </row>
    <row r="3711" spans="3:17" s="849" customFormat="1" ht="15">
      <c r="C3711" s="712"/>
      <c r="D3711" s="713"/>
      <c r="E3711" s="532"/>
      <c r="F3711" s="532"/>
      <c r="G3711" s="533"/>
      <c r="H3711" s="534"/>
      <c r="I3711" s="534"/>
      <c r="J3711" s="535"/>
      <c r="K3711" s="534"/>
      <c r="L3711" s="534"/>
      <c r="M3711" s="534"/>
      <c r="N3711" s="534"/>
      <c r="O3711" s="534"/>
      <c r="P3711" s="535"/>
      <c r="Q3711" s="534"/>
    </row>
    <row r="3712" spans="3:17" s="849" customFormat="1" ht="15">
      <c r="C3712" s="712"/>
      <c r="D3712" s="713"/>
      <c r="E3712" s="532"/>
      <c r="F3712" s="532"/>
      <c r="G3712" s="533"/>
      <c r="H3712" s="534"/>
      <c r="I3712" s="534"/>
      <c r="J3712" s="535"/>
      <c r="K3712" s="534"/>
      <c r="L3712" s="534"/>
      <c r="M3712" s="534"/>
      <c r="N3712" s="534"/>
      <c r="O3712" s="534"/>
      <c r="P3712" s="535"/>
      <c r="Q3712" s="534"/>
    </row>
    <row r="3713" spans="3:17" s="849" customFormat="1" ht="15">
      <c r="C3713" s="712"/>
      <c r="D3713" s="713"/>
      <c r="E3713" s="532"/>
      <c r="F3713" s="532"/>
      <c r="G3713" s="533"/>
      <c r="H3713" s="534"/>
      <c r="I3713" s="534"/>
      <c r="J3713" s="535"/>
      <c r="K3713" s="534"/>
      <c r="L3713" s="534"/>
      <c r="M3713" s="534"/>
      <c r="N3713" s="534"/>
      <c r="O3713" s="534"/>
      <c r="P3713" s="535"/>
      <c r="Q3713" s="534"/>
    </row>
    <row r="3714" spans="3:17" s="849" customFormat="1" ht="15">
      <c r="C3714" s="712"/>
      <c r="D3714" s="713"/>
      <c r="E3714" s="532"/>
      <c r="F3714" s="532"/>
      <c r="G3714" s="533"/>
      <c r="H3714" s="534"/>
      <c r="I3714" s="534"/>
      <c r="J3714" s="535"/>
      <c r="K3714" s="534"/>
      <c r="L3714" s="534"/>
      <c r="M3714" s="534"/>
      <c r="N3714" s="534"/>
      <c r="O3714" s="534"/>
      <c r="P3714" s="535"/>
      <c r="Q3714" s="534"/>
    </row>
    <row r="3715" spans="3:17" s="849" customFormat="1" ht="15">
      <c r="C3715" s="712"/>
      <c r="D3715" s="713"/>
      <c r="E3715" s="532"/>
      <c r="F3715" s="532"/>
      <c r="G3715" s="533"/>
      <c r="H3715" s="534"/>
      <c r="I3715" s="534"/>
      <c r="J3715" s="535"/>
      <c r="K3715" s="534"/>
      <c r="L3715" s="534"/>
      <c r="M3715" s="534"/>
      <c r="N3715" s="534"/>
      <c r="O3715" s="534"/>
      <c r="P3715" s="535"/>
      <c r="Q3715" s="534"/>
    </row>
    <row r="3716" spans="3:17" s="849" customFormat="1" ht="15">
      <c r="C3716" s="712"/>
      <c r="D3716" s="713"/>
      <c r="E3716" s="532"/>
      <c r="F3716" s="532"/>
      <c r="G3716" s="533"/>
      <c r="H3716" s="534"/>
      <c r="I3716" s="534"/>
      <c r="J3716" s="535"/>
      <c r="K3716" s="534"/>
      <c r="L3716" s="534"/>
      <c r="M3716" s="534"/>
      <c r="N3716" s="534"/>
      <c r="O3716" s="534"/>
      <c r="P3716" s="535"/>
      <c r="Q3716" s="534"/>
    </row>
    <row r="3717" spans="3:17" s="849" customFormat="1" ht="15">
      <c r="C3717" s="712"/>
      <c r="D3717" s="713"/>
      <c r="E3717" s="532"/>
      <c r="F3717" s="532"/>
      <c r="G3717" s="533"/>
      <c r="H3717" s="534"/>
      <c r="I3717" s="534"/>
      <c r="J3717" s="535"/>
      <c r="K3717" s="534"/>
      <c r="L3717" s="534"/>
      <c r="M3717" s="534"/>
      <c r="N3717" s="534"/>
      <c r="O3717" s="534"/>
      <c r="P3717" s="535"/>
      <c r="Q3717" s="534"/>
    </row>
    <row r="3718" spans="3:17" s="849" customFormat="1" ht="15">
      <c r="C3718" s="712"/>
      <c r="D3718" s="713"/>
      <c r="E3718" s="532"/>
      <c r="F3718" s="532"/>
      <c r="G3718" s="533"/>
      <c r="H3718" s="534"/>
      <c r="I3718" s="534"/>
      <c r="J3718" s="535"/>
      <c r="K3718" s="534"/>
      <c r="L3718" s="534"/>
      <c r="M3718" s="534"/>
      <c r="N3718" s="534"/>
      <c r="O3718" s="534"/>
      <c r="P3718" s="535"/>
      <c r="Q3718" s="534"/>
    </row>
    <row r="3719" spans="3:17" s="849" customFormat="1" ht="15">
      <c r="C3719" s="712"/>
      <c r="D3719" s="713"/>
      <c r="E3719" s="532"/>
      <c r="F3719" s="532"/>
      <c r="G3719" s="533"/>
      <c r="H3719" s="534"/>
      <c r="I3719" s="534"/>
      <c r="J3719" s="535"/>
      <c r="K3719" s="534"/>
      <c r="L3719" s="534"/>
      <c r="M3719" s="534"/>
      <c r="N3719" s="534"/>
      <c r="O3719" s="534"/>
      <c r="P3719" s="535"/>
      <c r="Q3719" s="534"/>
    </row>
    <row r="3720" spans="3:17" s="849" customFormat="1" ht="15">
      <c r="C3720" s="712"/>
      <c r="D3720" s="713"/>
      <c r="E3720" s="532"/>
      <c r="F3720" s="532"/>
      <c r="G3720" s="533"/>
      <c r="H3720" s="534"/>
      <c r="I3720" s="534"/>
      <c r="J3720" s="535"/>
      <c r="K3720" s="534"/>
      <c r="L3720" s="534"/>
      <c r="M3720" s="534"/>
      <c r="N3720" s="534"/>
      <c r="O3720" s="534"/>
      <c r="P3720" s="535"/>
      <c r="Q3720" s="534"/>
    </row>
    <row r="3721" spans="3:17" s="849" customFormat="1" ht="15">
      <c r="C3721" s="712"/>
      <c r="D3721" s="713"/>
      <c r="E3721" s="532"/>
      <c r="F3721" s="532"/>
      <c r="G3721" s="533"/>
      <c r="H3721" s="534"/>
      <c r="I3721" s="534"/>
      <c r="J3721" s="535"/>
      <c r="K3721" s="534"/>
      <c r="L3721" s="534"/>
      <c r="M3721" s="534"/>
      <c r="N3721" s="534"/>
      <c r="O3721" s="534"/>
      <c r="P3721" s="535"/>
      <c r="Q3721" s="534"/>
    </row>
    <row r="3722" spans="3:17" s="849" customFormat="1" ht="15">
      <c r="C3722" s="712"/>
      <c r="D3722" s="713"/>
      <c r="E3722" s="532"/>
      <c r="F3722" s="532"/>
      <c r="G3722" s="533"/>
      <c r="H3722" s="534"/>
      <c r="I3722" s="534"/>
      <c r="J3722" s="535"/>
      <c r="K3722" s="534"/>
      <c r="L3722" s="534"/>
      <c r="M3722" s="534"/>
      <c r="N3722" s="534"/>
      <c r="O3722" s="534"/>
      <c r="P3722" s="535"/>
      <c r="Q3722" s="534"/>
    </row>
    <row r="3723" spans="3:17" s="849" customFormat="1" ht="15">
      <c r="C3723" s="712"/>
      <c r="D3723" s="713"/>
      <c r="E3723" s="532"/>
      <c r="F3723" s="532"/>
      <c r="G3723" s="533"/>
      <c r="H3723" s="534"/>
      <c r="I3723" s="534"/>
      <c r="J3723" s="535"/>
      <c r="K3723" s="534"/>
      <c r="L3723" s="534"/>
      <c r="M3723" s="534"/>
      <c r="N3723" s="534"/>
      <c r="O3723" s="534"/>
      <c r="P3723" s="535"/>
      <c r="Q3723" s="534"/>
    </row>
    <row r="3724" spans="3:17" s="849" customFormat="1" ht="15">
      <c r="C3724" s="712"/>
      <c r="D3724" s="713"/>
      <c r="E3724" s="532"/>
      <c r="F3724" s="532"/>
      <c r="G3724" s="533"/>
      <c r="H3724" s="534"/>
      <c r="I3724" s="534"/>
      <c r="J3724" s="535"/>
      <c r="K3724" s="534"/>
      <c r="L3724" s="534"/>
      <c r="M3724" s="534"/>
      <c r="N3724" s="534"/>
      <c r="O3724" s="534"/>
      <c r="P3724" s="535"/>
      <c r="Q3724" s="534"/>
    </row>
    <row r="3725" spans="3:17" s="849" customFormat="1" ht="15">
      <c r="C3725" s="712"/>
      <c r="D3725" s="713"/>
      <c r="E3725" s="532"/>
      <c r="F3725" s="532"/>
      <c r="G3725" s="533"/>
      <c r="H3725" s="534"/>
      <c r="I3725" s="534"/>
      <c r="J3725" s="535"/>
      <c r="K3725" s="534"/>
      <c r="L3725" s="534"/>
      <c r="M3725" s="534"/>
      <c r="N3725" s="534"/>
      <c r="O3725" s="534"/>
      <c r="P3725" s="535"/>
      <c r="Q3725" s="534"/>
    </row>
    <row r="3726" spans="3:17" s="849" customFormat="1" ht="15">
      <c r="C3726" s="712"/>
      <c r="D3726" s="713"/>
      <c r="E3726" s="532"/>
      <c r="F3726" s="532"/>
      <c r="G3726" s="533"/>
      <c r="H3726" s="534"/>
      <c r="I3726" s="534"/>
      <c r="J3726" s="535"/>
      <c r="K3726" s="534"/>
      <c r="L3726" s="534"/>
      <c r="M3726" s="534"/>
      <c r="N3726" s="534"/>
      <c r="O3726" s="534"/>
      <c r="P3726" s="535"/>
      <c r="Q3726" s="534"/>
    </row>
    <row r="3727" spans="3:17" s="849" customFormat="1" ht="15">
      <c r="C3727" s="712"/>
      <c r="D3727" s="713"/>
      <c r="E3727" s="532"/>
      <c r="F3727" s="532"/>
      <c r="G3727" s="533"/>
      <c r="H3727" s="534"/>
      <c r="I3727" s="534"/>
      <c r="J3727" s="535"/>
      <c r="K3727" s="534"/>
      <c r="L3727" s="534"/>
      <c r="M3727" s="534"/>
      <c r="N3727" s="534"/>
      <c r="O3727" s="534"/>
      <c r="P3727" s="535"/>
      <c r="Q3727" s="534"/>
    </row>
    <row r="3728" spans="3:17" s="849" customFormat="1" ht="15">
      <c r="C3728" s="712"/>
      <c r="D3728" s="713"/>
      <c r="E3728" s="532"/>
      <c r="F3728" s="532"/>
      <c r="G3728" s="533"/>
      <c r="H3728" s="534"/>
      <c r="I3728" s="534"/>
      <c r="J3728" s="535"/>
      <c r="K3728" s="534"/>
      <c r="L3728" s="534"/>
      <c r="M3728" s="534"/>
      <c r="N3728" s="534"/>
      <c r="O3728" s="534"/>
      <c r="P3728" s="535"/>
      <c r="Q3728" s="534"/>
    </row>
    <row r="3729" spans="3:17" s="849" customFormat="1" ht="15">
      <c r="C3729" s="712"/>
      <c r="D3729" s="713"/>
      <c r="E3729" s="532"/>
      <c r="F3729" s="532"/>
      <c r="G3729" s="533"/>
      <c r="H3729" s="534"/>
      <c r="I3729" s="534"/>
      <c r="J3729" s="535"/>
      <c r="K3729" s="534"/>
      <c r="L3729" s="534"/>
      <c r="M3729" s="534"/>
      <c r="N3729" s="534"/>
      <c r="O3729" s="534"/>
      <c r="P3729" s="535"/>
      <c r="Q3729" s="534"/>
    </row>
    <row r="3730" spans="3:17" s="849" customFormat="1" ht="15">
      <c r="C3730" s="712"/>
      <c r="D3730" s="713"/>
      <c r="E3730" s="532"/>
      <c r="F3730" s="532"/>
      <c r="G3730" s="533"/>
      <c r="H3730" s="534"/>
      <c r="I3730" s="534"/>
      <c r="J3730" s="535"/>
      <c r="K3730" s="534"/>
      <c r="L3730" s="534"/>
      <c r="M3730" s="534"/>
      <c r="N3730" s="534"/>
      <c r="O3730" s="534"/>
      <c r="P3730" s="535"/>
      <c r="Q3730" s="534"/>
    </row>
    <row r="3731" spans="3:17" s="849" customFormat="1" ht="15">
      <c r="C3731" s="712"/>
      <c r="D3731" s="713"/>
      <c r="E3731" s="532"/>
      <c r="F3731" s="532"/>
      <c r="G3731" s="533"/>
      <c r="H3731" s="534"/>
      <c r="I3731" s="534"/>
      <c r="J3731" s="535"/>
      <c r="K3731" s="534"/>
      <c r="L3731" s="534"/>
      <c r="M3731" s="534"/>
      <c r="N3731" s="534"/>
      <c r="O3731" s="534"/>
      <c r="P3731" s="535"/>
      <c r="Q3731" s="534"/>
    </row>
    <row r="3732" spans="3:17" s="849" customFormat="1" ht="15">
      <c r="C3732" s="712"/>
      <c r="D3732" s="713"/>
      <c r="E3732" s="532"/>
      <c r="F3732" s="532"/>
      <c r="G3732" s="533"/>
      <c r="H3732" s="534"/>
      <c r="I3732" s="534"/>
      <c r="J3732" s="535"/>
      <c r="K3732" s="534"/>
      <c r="L3732" s="534"/>
      <c r="M3732" s="534"/>
      <c r="N3732" s="534"/>
      <c r="O3732" s="534"/>
      <c r="P3732" s="535"/>
      <c r="Q3732" s="534"/>
    </row>
    <row r="3733" spans="3:17" s="849" customFormat="1" ht="15">
      <c r="C3733" s="712"/>
      <c r="D3733" s="713"/>
      <c r="E3733" s="532"/>
      <c r="F3733" s="532"/>
      <c r="G3733" s="533"/>
      <c r="H3733" s="534"/>
      <c r="I3733" s="534"/>
      <c r="J3733" s="535"/>
      <c r="K3733" s="534"/>
      <c r="L3733" s="534"/>
      <c r="M3733" s="534"/>
      <c r="N3733" s="534"/>
      <c r="O3733" s="534"/>
      <c r="P3733" s="535"/>
      <c r="Q3733" s="534"/>
    </row>
    <row r="3734" spans="3:17" s="849" customFormat="1" ht="15">
      <c r="C3734" s="712"/>
      <c r="D3734" s="713"/>
      <c r="E3734" s="532"/>
      <c r="F3734" s="532"/>
      <c r="G3734" s="533"/>
      <c r="H3734" s="534"/>
      <c r="I3734" s="534"/>
      <c r="J3734" s="535"/>
      <c r="K3734" s="534"/>
      <c r="L3734" s="534"/>
      <c r="M3734" s="534"/>
      <c r="N3734" s="534"/>
      <c r="O3734" s="534"/>
      <c r="P3734" s="535"/>
      <c r="Q3734" s="534"/>
    </row>
    <row r="3735" spans="3:17" s="849" customFormat="1" ht="15">
      <c r="C3735" s="712"/>
      <c r="D3735" s="713"/>
      <c r="E3735" s="532"/>
      <c r="F3735" s="532"/>
      <c r="G3735" s="533"/>
      <c r="H3735" s="534"/>
      <c r="I3735" s="534"/>
      <c r="J3735" s="535"/>
      <c r="K3735" s="534"/>
      <c r="L3735" s="534"/>
      <c r="M3735" s="534"/>
      <c r="N3735" s="534"/>
      <c r="O3735" s="534"/>
      <c r="P3735" s="535"/>
      <c r="Q3735" s="534"/>
    </row>
    <row r="3736" spans="3:17" s="849" customFormat="1" ht="15">
      <c r="C3736" s="712"/>
      <c r="D3736" s="713"/>
      <c r="E3736" s="532"/>
      <c r="F3736" s="532"/>
      <c r="G3736" s="533"/>
      <c r="H3736" s="534"/>
      <c r="I3736" s="534"/>
      <c r="J3736" s="535"/>
      <c r="K3736" s="534"/>
      <c r="L3736" s="534"/>
      <c r="M3736" s="534"/>
      <c r="N3736" s="534"/>
      <c r="O3736" s="534"/>
      <c r="P3736" s="535"/>
      <c r="Q3736" s="534"/>
    </row>
    <row r="3737" spans="3:17" s="849" customFormat="1" ht="15">
      <c r="C3737" s="712"/>
      <c r="D3737" s="713"/>
      <c r="E3737" s="532"/>
      <c r="F3737" s="532"/>
      <c r="G3737" s="533"/>
      <c r="H3737" s="534"/>
      <c r="I3737" s="534"/>
      <c r="J3737" s="535"/>
      <c r="K3737" s="534"/>
      <c r="L3737" s="534"/>
      <c r="M3737" s="534"/>
      <c r="N3737" s="534"/>
      <c r="O3737" s="534"/>
      <c r="P3737" s="535"/>
      <c r="Q3737" s="534"/>
    </row>
    <row r="3738" spans="3:17" s="849" customFormat="1" ht="15">
      <c r="C3738" s="712"/>
      <c r="D3738" s="713"/>
      <c r="E3738" s="532"/>
      <c r="F3738" s="532"/>
      <c r="G3738" s="533"/>
      <c r="H3738" s="534"/>
      <c r="I3738" s="534"/>
      <c r="J3738" s="535"/>
      <c r="K3738" s="534"/>
      <c r="L3738" s="534"/>
      <c r="M3738" s="534"/>
      <c r="N3738" s="534"/>
      <c r="O3738" s="534"/>
      <c r="P3738" s="535"/>
      <c r="Q3738" s="534"/>
    </row>
    <row r="3739" spans="3:17" s="849" customFormat="1" ht="15">
      <c r="C3739" s="712"/>
      <c r="D3739" s="713"/>
      <c r="E3739" s="532"/>
      <c r="F3739" s="532"/>
      <c r="G3739" s="533"/>
      <c r="H3739" s="534"/>
      <c r="I3739" s="534"/>
      <c r="J3739" s="535"/>
      <c r="K3739" s="534"/>
      <c r="L3739" s="534"/>
      <c r="M3739" s="534"/>
      <c r="N3739" s="534"/>
      <c r="O3739" s="534"/>
      <c r="P3739" s="535"/>
      <c r="Q3739" s="534"/>
    </row>
    <row r="3740" spans="3:17" s="849" customFormat="1" ht="15">
      <c r="C3740" s="712"/>
      <c r="D3740" s="713"/>
      <c r="E3740" s="532"/>
      <c r="F3740" s="532"/>
      <c r="G3740" s="533"/>
      <c r="H3740" s="534"/>
      <c r="I3740" s="534"/>
      <c r="J3740" s="535"/>
      <c r="K3740" s="534"/>
      <c r="L3740" s="534"/>
      <c r="M3740" s="534"/>
      <c r="N3740" s="534"/>
      <c r="O3740" s="534"/>
      <c r="P3740" s="535"/>
      <c r="Q3740" s="534"/>
    </row>
    <row r="3741" spans="3:17" s="849" customFormat="1" ht="15">
      <c r="C3741" s="712"/>
      <c r="D3741" s="713"/>
      <c r="E3741" s="532"/>
      <c r="F3741" s="532"/>
      <c r="G3741" s="533"/>
      <c r="H3741" s="534"/>
      <c r="I3741" s="534"/>
      <c r="J3741" s="535"/>
      <c r="K3741" s="534"/>
      <c r="L3741" s="534"/>
      <c r="M3741" s="534"/>
      <c r="N3741" s="534"/>
      <c r="O3741" s="534"/>
      <c r="P3741" s="535"/>
      <c r="Q3741" s="534"/>
    </row>
    <row r="3742" spans="3:17" s="849" customFormat="1" ht="15">
      <c r="C3742" s="712"/>
      <c r="D3742" s="713"/>
      <c r="E3742" s="532"/>
      <c r="F3742" s="532"/>
      <c r="G3742" s="533"/>
      <c r="H3742" s="534"/>
      <c r="I3742" s="534"/>
      <c r="J3742" s="535"/>
      <c r="K3742" s="534"/>
      <c r="L3742" s="534"/>
      <c r="M3742" s="534"/>
      <c r="N3742" s="534"/>
      <c r="O3742" s="534"/>
      <c r="P3742" s="535"/>
      <c r="Q3742" s="534"/>
    </row>
    <row r="3743" spans="3:17" s="849" customFormat="1" ht="15">
      <c r="C3743" s="712"/>
      <c r="D3743" s="713"/>
      <c r="E3743" s="532"/>
      <c r="F3743" s="532"/>
      <c r="G3743" s="533"/>
      <c r="H3743" s="534"/>
      <c r="I3743" s="534"/>
      <c r="J3743" s="535"/>
      <c r="K3743" s="534"/>
      <c r="L3743" s="534"/>
      <c r="M3743" s="534"/>
      <c r="N3743" s="534"/>
      <c r="O3743" s="534"/>
      <c r="P3743" s="535"/>
      <c r="Q3743" s="534"/>
    </row>
    <row r="3744" spans="3:17" s="849" customFormat="1" ht="15">
      <c r="C3744" s="712"/>
      <c r="D3744" s="713"/>
      <c r="E3744" s="532"/>
      <c r="F3744" s="532"/>
      <c r="G3744" s="533"/>
      <c r="H3744" s="534"/>
      <c r="I3744" s="534"/>
      <c r="J3744" s="535"/>
      <c r="K3744" s="534"/>
      <c r="L3744" s="534"/>
      <c r="M3744" s="534"/>
      <c r="N3744" s="534"/>
      <c r="O3744" s="534"/>
      <c r="P3744" s="535"/>
      <c r="Q3744" s="534"/>
    </row>
    <row r="3745" spans="3:17" s="849" customFormat="1" ht="15">
      <c r="C3745" s="712"/>
      <c r="D3745" s="713"/>
      <c r="E3745" s="532"/>
      <c r="F3745" s="532"/>
      <c r="G3745" s="533"/>
      <c r="H3745" s="534"/>
      <c r="I3745" s="534"/>
      <c r="J3745" s="535"/>
      <c r="K3745" s="534"/>
      <c r="L3745" s="534"/>
      <c r="M3745" s="534"/>
      <c r="N3745" s="534"/>
      <c r="O3745" s="534"/>
      <c r="P3745" s="535"/>
      <c r="Q3745" s="534"/>
    </row>
    <row r="3746" spans="3:17" s="849" customFormat="1" ht="15">
      <c r="C3746" s="712"/>
      <c r="D3746" s="713"/>
      <c r="E3746" s="532"/>
      <c r="F3746" s="532"/>
      <c r="G3746" s="533"/>
      <c r="H3746" s="534"/>
      <c r="I3746" s="534"/>
      <c r="J3746" s="535"/>
      <c r="K3746" s="534"/>
      <c r="L3746" s="534"/>
      <c r="M3746" s="534"/>
      <c r="N3746" s="534"/>
      <c r="O3746" s="534"/>
      <c r="P3746" s="535"/>
      <c r="Q3746" s="534"/>
    </row>
    <row r="3747" spans="3:17" s="849" customFormat="1" ht="15">
      <c r="C3747" s="712"/>
      <c r="D3747" s="713"/>
      <c r="E3747" s="532"/>
      <c r="F3747" s="532"/>
      <c r="G3747" s="533"/>
      <c r="H3747" s="534"/>
      <c r="I3747" s="534"/>
      <c r="J3747" s="535"/>
      <c r="K3747" s="534"/>
      <c r="L3747" s="534"/>
      <c r="M3747" s="534"/>
      <c r="N3747" s="534"/>
      <c r="O3747" s="534"/>
      <c r="P3747" s="535"/>
      <c r="Q3747" s="534"/>
    </row>
    <row r="3748" spans="3:17" s="849" customFormat="1" ht="15">
      <c r="C3748" s="712"/>
      <c r="D3748" s="713"/>
      <c r="E3748" s="532"/>
      <c r="F3748" s="532"/>
      <c r="G3748" s="533"/>
      <c r="H3748" s="534"/>
      <c r="I3748" s="534"/>
      <c r="J3748" s="535"/>
      <c r="K3748" s="534"/>
      <c r="L3748" s="534"/>
      <c r="M3748" s="534"/>
      <c r="N3748" s="534"/>
      <c r="O3748" s="534"/>
      <c r="P3748" s="535"/>
      <c r="Q3748" s="534"/>
    </row>
    <row r="3749" spans="3:17" s="849" customFormat="1" ht="15">
      <c r="C3749" s="712"/>
      <c r="D3749" s="713"/>
      <c r="E3749" s="532"/>
      <c r="F3749" s="532"/>
      <c r="G3749" s="533"/>
      <c r="H3749" s="534"/>
      <c r="I3749" s="534"/>
      <c r="J3749" s="535"/>
      <c r="K3749" s="534"/>
      <c r="L3749" s="534"/>
      <c r="M3749" s="534"/>
      <c r="N3749" s="534"/>
      <c r="O3749" s="534"/>
      <c r="P3749" s="535"/>
      <c r="Q3749" s="534"/>
    </row>
    <row r="3750" spans="3:17" s="849" customFormat="1" ht="15">
      <c r="C3750" s="712"/>
      <c r="D3750" s="713"/>
      <c r="E3750" s="532"/>
      <c r="F3750" s="532"/>
      <c r="G3750" s="533"/>
      <c r="H3750" s="534"/>
      <c r="I3750" s="534"/>
      <c r="J3750" s="535"/>
      <c r="K3750" s="534"/>
      <c r="L3750" s="534"/>
      <c r="M3750" s="534"/>
      <c r="N3750" s="534"/>
      <c r="O3750" s="534"/>
      <c r="P3750" s="535"/>
      <c r="Q3750" s="534"/>
    </row>
    <row r="3751" spans="3:17" s="849" customFormat="1" ht="15">
      <c r="C3751" s="712"/>
      <c r="D3751" s="713"/>
      <c r="E3751" s="532"/>
      <c r="F3751" s="532"/>
      <c r="G3751" s="533"/>
      <c r="H3751" s="534"/>
      <c r="I3751" s="534"/>
      <c r="J3751" s="535"/>
      <c r="K3751" s="534"/>
      <c r="L3751" s="534"/>
      <c r="M3751" s="534"/>
      <c r="N3751" s="534"/>
      <c r="O3751" s="534"/>
      <c r="P3751" s="535"/>
      <c r="Q3751" s="534"/>
    </row>
    <row r="3752" spans="3:17" s="849" customFormat="1" ht="15">
      <c r="C3752" s="712"/>
      <c r="D3752" s="713"/>
      <c r="E3752" s="532"/>
      <c r="F3752" s="532"/>
      <c r="G3752" s="533"/>
      <c r="H3752" s="534"/>
      <c r="I3752" s="534"/>
      <c r="J3752" s="535"/>
      <c r="K3752" s="534"/>
      <c r="L3752" s="534"/>
      <c r="M3752" s="534"/>
      <c r="N3752" s="534"/>
      <c r="O3752" s="534"/>
      <c r="P3752" s="535"/>
      <c r="Q3752" s="534"/>
    </row>
    <row r="3753" spans="3:17" s="849" customFormat="1" ht="15">
      <c r="C3753" s="712"/>
      <c r="D3753" s="713"/>
      <c r="E3753" s="532"/>
      <c r="F3753" s="532"/>
      <c r="G3753" s="533"/>
      <c r="H3753" s="534"/>
      <c r="I3753" s="534"/>
      <c r="J3753" s="535"/>
      <c r="K3753" s="534"/>
      <c r="L3753" s="534"/>
      <c r="M3753" s="534"/>
      <c r="N3753" s="534"/>
      <c r="O3753" s="534"/>
      <c r="P3753" s="535"/>
      <c r="Q3753" s="534"/>
    </row>
    <row r="3754" spans="3:17" s="849" customFormat="1" ht="15">
      <c r="C3754" s="712"/>
      <c r="D3754" s="713"/>
      <c r="E3754" s="532"/>
      <c r="F3754" s="532"/>
      <c r="G3754" s="533"/>
      <c r="H3754" s="534"/>
      <c r="I3754" s="534"/>
      <c r="J3754" s="535"/>
      <c r="K3754" s="534"/>
      <c r="L3754" s="534"/>
      <c r="M3754" s="534"/>
      <c r="N3754" s="534"/>
      <c r="O3754" s="534"/>
      <c r="P3754" s="535"/>
      <c r="Q3754" s="534"/>
    </row>
    <row r="3755" spans="3:17" s="849" customFormat="1" ht="15">
      <c r="C3755" s="712"/>
      <c r="D3755" s="713"/>
      <c r="E3755" s="532"/>
      <c r="F3755" s="532"/>
      <c r="G3755" s="533"/>
      <c r="H3755" s="534"/>
      <c r="I3755" s="534"/>
      <c r="J3755" s="535"/>
      <c r="K3755" s="534"/>
      <c r="L3755" s="534"/>
      <c r="M3755" s="534"/>
      <c r="N3755" s="534"/>
      <c r="O3755" s="534"/>
      <c r="P3755" s="535"/>
      <c r="Q3755" s="534"/>
    </row>
    <row r="3756" spans="3:17" s="849" customFormat="1" ht="15">
      <c r="C3756" s="712"/>
      <c r="D3756" s="713"/>
      <c r="E3756" s="532"/>
      <c r="F3756" s="532"/>
      <c r="G3756" s="533"/>
      <c r="H3756" s="534"/>
      <c r="I3756" s="534"/>
      <c r="J3756" s="535"/>
      <c r="K3756" s="534"/>
      <c r="L3756" s="534"/>
      <c r="M3756" s="534"/>
      <c r="N3756" s="534"/>
      <c r="O3756" s="534"/>
      <c r="P3756" s="535"/>
      <c r="Q3756" s="534"/>
    </row>
    <row r="3757" spans="3:17" s="849" customFormat="1" ht="15">
      <c r="C3757" s="712"/>
      <c r="D3757" s="713"/>
      <c r="E3757" s="532"/>
      <c r="F3757" s="532"/>
      <c r="G3757" s="533"/>
      <c r="H3757" s="534"/>
      <c r="I3757" s="534"/>
      <c r="J3757" s="535"/>
      <c r="K3757" s="534"/>
      <c r="L3757" s="534"/>
      <c r="M3757" s="534"/>
      <c r="N3757" s="534"/>
      <c r="O3757" s="534"/>
      <c r="P3757" s="535"/>
      <c r="Q3757" s="534"/>
    </row>
    <row r="3758" spans="3:17" s="849" customFormat="1" ht="15">
      <c r="C3758" s="712"/>
      <c r="D3758" s="713"/>
      <c r="E3758" s="532"/>
      <c r="F3758" s="532"/>
      <c r="G3758" s="533"/>
      <c r="H3758" s="534"/>
      <c r="I3758" s="534"/>
      <c r="J3758" s="535"/>
      <c r="K3758" s="534"/>
      <c r="L3758" s="534"/>
      <c r="M3758" s="534"/>
      <c r="N3758" s="534"/>
      <c r="O3758" s="534"/>
      <c r="P3758" s="535"/>
      <c r="Q3758" s="534"/>
    </row>
    <row r="3759" spans="3:17" s="849" customFormat="1" ht="15">
      <c r="C3759" s="712"/>
      <c r="D3759" s="713"/>
      <c r="E3759" s="532"/>
      <c r="F3759" s="532"/>
      <c r="G3759" s="533"/>
      <c r="H3759" s="534"/>
      <c r="I3759" s="534"/>
      <c r="J3759" s="535"/>
      <c r="K3759" s="534"/>
      <c r="L3759" s="534"/>
      <c r="M3759" s="534"/>
      <c r="N3759" s="534"/>
      <c r="O3759" s="534"/>
      <c r="P3759" s="535"/>
      <c r="Q3759" s="534"/>
    </row>
    <row r="3760" spans="3:17" s="849" customFormat="1" ht="15">
      <c r="C3760" s="712"/>
      <c r="D3760" s="713"/>
      <c r="E3760" s="532"/>
      <c r="F3760" s="532"/>
      <c r="G3760" s="533"/>
      <c r="H3760" s="534"/>
      <c r="I3760" s="534"/>
      <c r="J3760" s="535"/>
      <c r="K3760" s="534"/>
      <c r="L3760" s="534"/>
      <c r="M3760" s="534"/>
      <c r="N3760" s="534"/>
      <c r="O3760" s="534"/>
      <c r="P3760" s="535"/>
      <c r="Q3760" s="534"/>
    </row>
    <row r="3761" spans="3:17" s="849" customFormat="1" ht="15">
      <c r="C3761" s="712"/>
      <c r="D3761" s="713"/>
      <c r="E3761" s="532"/>
      <c r="F3761" s="532"/>
      <c r="G3761" s="533"/>
      <c r="H3761" s="534"/>
      <c r="I3761" s="534"/>
      <c r="J3761" s="535"/>
      <c r="K3761" s="534"/>
      <c r="L3761" s="534"/>
      <c r="M3761" s="534"/>
      <c r="N3761" s="534"/>
      <c r="O3761" s="534"/>
      <c r="P3761" s="535"/>
      <c r="Q3761" s="534"/>
    </row>
    <row r="3762" spans="3:17" s="849" customFormat="1" ht="15">
      <c r="C3762" s="712"/>
      <c r="D3762" s="713"/>
      <c r="E3762" s="532"/>
      <c r="F3762" s="532"/>
      <c r="G3762" s="533"/>
      <c r="H3762" s="534"/>
      <c r="I3762" s="534"/>
      <c r="J3762" s="535"/>
      <c r="K3762" s="534"/>
      <c r="L3762" s="534"/>
      <c r="M3762" s="534"/>
      <c r="N3762" s="534"/>
      <c r="O3762" s="534"/>
      <c r="P3762" s="535"/>
      <c r="Q3762" s="534"/>
    </row>
    <row r="3763" spans="3:17" s="849" customFormat="1" ht="15">
      <c r="C3763" s="712"/>
      <c r="D3763" s="713"/>
      <c r="E3763" s="532"/>
      <c r="F3763" s="532"/>
      <c r="G3763" s="533"/>
      <c r="H3763" s="534"/>
      <c r="I3763" s="534"/>
      <c r="J3763" s="535"/>
      <c r="K3763" s="534"/>
      <c r="L3763" s="534"/>
      <c r="M3763" s="534"/>
      <c r="N3763" s="534"/>
      <c r="O3763" s="534"/>
      <c r="P3763" s="535"/>
      <c r="Q3763" s="534"/>
    </row>
    <row r="3764" spans="3:17" s="849" customFormat="1" ht="15">
      <c r="C3764" s="712"/>
      <c r="D3764" s="713"/>
      <c r="E3764" s="532"/>
      <c r="F3764" s="532"/>
      <c r="G3764" s="533"/>
      <c r="H3764" s="534"/>
      <c r="I3764" s="534"/>
      <c r="J3764" s="535"/>
      <c r="K3764" s="534"/>
      <c r="L3764" s="534"/>
      <c r="M3764" s="534"/>
      <c r="N3764" s="534"/>
      <c r="O3764" s="534"/>
      <c r="P3764" s="535"/>
      <c r="Q3764" s="534"/>
    </row>
    <row r="3765" spans="3:17" s="849" customFormat="1" ht="15">
      <c r="C3765" s="712"/>
      <c r="D3765" s="713"/>
      <c r="E3765" s="532"/>
      <c r="F3765" s="532"/>
      <c r="G3765" s="533"/>
      <c r="H3765" s="534"/>
      <c r="I3765" s="534"/>
      <c r="J3765" s="535"/>
      <c r="K3765" s="534"/>
      <c r="L3765" s="534"/>
      <c r="M3765" s="534"/>
      <c r="N3765" s="534"/>
      <c r="O3765" s="534"/>
      <c r="P3765" s="535"/>
      <c r="Q3765" s="534"/>
    </row>
    <row r="3766" spans="3:17" s="849" customFormat="1" ht="15">
      <c r="C3766" s="712"/>
      <c r="D3766" s="713"/>
      <c r="E3766" s="532"/>
      <c r="F3766" s="532"/>
      <c r="G3766" s="533"/>
      <c r="H3766" s="534"/>
      <c r="I3766" s="534"/>
      <c r="J3766" s="535"/>
      <c r="K3766" s="534"/>
      <c r="L3766" s="534"/>
      <c r="M3766" s="534"/>
      <c r="N3766" s="534"/>
      <c r="O3766" s="534"/>
      <c r="P3766" s="535"/>
      <c r="Q3766" s="534"/>
    </row>
    <row r="3767" spans="3:17" s="849" customFormat="1" ht="15">
      <c r="C3767" s="712"/>
      <c r="D3767" s="713"/>
      <c r="E3767" s="532"/>
      <c r="F3767" s="532"/>
      <c r="G3767" s="533"/>
      <c r="H3767" s="534"/>
      <c r="I3767" s="534"/>
      <c r="J3767" s="535"/>
      <c r="K3767" s="534"/>
      <c r="L3767" s="534"/>
      <c r="M3767" s="534"/>
      <c r="N3767" s="534"/>
      <c r="O3767" s="534"/>
      <c r="P3767" s="535"/>
      <c r="Q3767" s="534"/>
    </row>
    <row r="3768" spans="3:17" s="849" customFormat="1" ht="15">
      <c r="C3768" s="712"/>
      <c r="D3768" s="713"/>
      <c r="E3768" s="532"/>
      <c r="F3768" s="532"/>
      <c r="G3768" s="533"/>
      <c r="H3768" s="534"/>
      <c r="I3768" s="534"/>
      <c r="J3768" s="535"/>
      <c r="K3768" s="534"/>
      <c r="L3768" s="534"/>
      <c r="M3768" s="534"/>
      <c r="N3768" s="534"/>
      <c r="O3768" s="534"/>
      <c r="P3768" s="535"/>
      <c r="Q3768" s="534"/>
    </row>
    <row r="3769" spans="3:17" s="849" customFormat="1" ht="15">
      <c r="C3769" s="712"/>
      <c r="D3769" s="713"/>
      <c r="E3769" s="532"/>
      <c r="F3769" s="532"/>
      <c r="G3769" s="533"/>
      <c r="H3769" s="534"/>
      <c r="I3769" s="534"/>
      <c r="J3769" s="535"/>
      <c r="K3769" s="534"/>
      <c r="L3769" s="534"/>
      <c r="M3769" s="534"/>
      <c r="N3769" s="534"/>
      <c r="O3769" s="534"/>
      <c r="P3769" s="535"/>
      <c r="Q3769" s="534"/>
    </row>
    <row r="3770" spans="3:17" s="849" customFormat="1" ht="15">
      <c r="C3770" s="712"/>
      <c r="D3770" s="713"/>
      <c r="E3770" s="532"/>
      <c r="F3770" s="532"/>
      <c r="G3770" s="533"/>
      <c r="H3770" s="534"/>
      <c r="I3770" s="534"/>
      <c r="J3770" s="535"/>
      <c r="K3770" s="534"/>
      <c r="L3770" s="534"/>
      <c r="M3770" s="534"/>
      <c r="N3770" s="534"/>
      <c r="O3770" s="534"/>
      <c r="P3770" s="535"/>
      <c r="Q3770" s="534"/>
    </row>
    <row r="3771" spans="3:17" s="849" customFormat="1" ht="15">
      <c r="C3771" s="712"/>
      <c r="D3771" s="713"/>
      <c r="E3771" s="532"/>
      <c r="F3771" s="532"/>
      <c r="G3771" s="533"/>
      <c r="H3771" s="534"/>
      <c r="I3771" s="534"/>
      <c r="J3771" s="535"/>
      <c r="K3771" s="534"/>
      <c r="L3771" s="534"/>
      <c r="M3771" s="534"/>
      <c r="N3771" s="534"/>
      <c r="O3771" s="534"/>
      <c r="P3771" s="535"/>
      <c r="Q3771" s="534"/>
    </row>
    <row r="3772" spans="3:17" s="849" customFormat="1" ht="15">
      <c r="C3772" s="712"/>
      <c r="D3772" s="713"/>
      <c r="E3772" s="532"/>
      <c r="F3772" s="532"/>
      <c r="G3772" s="533"/>
      <c r="H3772" s="534"/>
      <c r="I3772" s="534"/>
      <c r="J3772" s="535"/>
      <c r="K3772" s="534"/>
      <c r="L3772" s="534"/>
      <c r="M3772" s="534"/>
      <c r="N3772" s="534"/>
      <c r="O3772" s="534"/>
      <c r="P3772" s="535"/>
      <c r="Q3772" s="534"/>
    </row>
    <row r="3773" spans="3:17" s="849" customFormat="1" ht="15">
      <c r="C3773" s="712"/>
      <c r="D3773" s="713"/>
      <c r="E3773" s="532"/>
      <c r="F3773" s="532"/>
      <c r="G3773" s="533"/>
      <c r="H3773" s="534"/>
      <c r="I3773" s="534"/>
      <c r="J3773" s="535"/>
      <c r="K3773" s="534"/>
      <c r="L3773" s="534"/>
      <c r="M3773" s="534"/>
      <c r="N3773" s="534"/>
      <c r="O3773" s="534"/>
      <c r="P3773" s="535"/>
      <c r="Q3773" s="534"/>
    </row>
    <row r="3774" spans="3:17" s="849" customFormat="1" ht="15">
      <c r="C3774" s="712"/>
      <c r="D3774" s="713"/>
      <c r="E3774" s="532"/>
      <c r="F3774" s="532"/>
      <c r="G3774" s="533"/>
      <c r="H3774" s="534"/>
      <c r="I3774" s="534"/>
      <c r="J3774" s="535"/>
      <c r="K3774" s="534"/>
      <c r="L3774" s="534"/>
      <c r="M3774" s="534"/>
      <c r="N3774" s="534"/>
      <c r="O3774" s="534"/>
      <c r="P3774" s="535"/>
      <c r="Q3774" s="534"/>
    </row>
    <row r="3775" spans="3:17" s="849" customFormat="1" ht="15">
      <c r="C3775" s="712"/>
      <c r="D3775" s="713"/>
      <c r="E3775" s="532"/>
      <c r="F3775" s="532"/>
      <c r="G3775" s="533"/>
      <c r="H3775" s="534"/>
      <c r="I3775" s="534"/>
      <c r="J3775" s="535"/>
      <c r="K3775" s="534"/>
      <c r="L3775" s="534"/>
      <c r="M3775" s="534"/>
      <c r="N3775" s="534"/>
      <c r="O3775" s="534"/>
      <c r="P3775" s="535"/>
      <c r="Q3775" s="534"/>
    </row>
    <row r="3776" spans="3:17" s="849" customFormat="1" ht="15">
      <c r="C3776" s="712"/>
      <c r="D3776" s="713"/>
      <c r="E3776" s="532"/>
      <c r="F3776" s="532"/>
      <c r="G3776" s="533"/>
      <c r="H3776" s="534"/>
      <c r="I3776" s="534"/>
      <c r="J3776" s="535"/>
      <c r="K3776" s="534"/>
      <c r="L3776" s="534"/>
      <c r="M3776" s="534"/>
      <c r="N3776" s="534"/>
      <c r="O3776" s="534"/>
      <c r="P3776" s="535"/>
      <c r="Q3776" s="534"/>
    </row>
    <row r="3777" spans="3:17" s="849" customFormat="1" ht="15">
      <c r="C3777" s="712"/>
      <c r="D3777" s="713"/>
      <c r="E3777" s="532"/>
      <c r="F3777" s="532"/>
      <c r="G3777" s="533"/>
      <c r="H3777" s="534"/>
      <c r="I3777" s="534"/>
      <c r="J3777" s="535"/>
      <c r="K3777" s="534"/>
      <c r="L3777" s="534"/>
      <c r="M3777" s="534"/>
      <c r="N3777" s="534"/>
      <c r="O3777" s="534"/>
      <c r="P3777" s="535"/>
      <c r="Q3777" s="534"/>
    </row>
    <row r="3778" spans="3:17" s="849" customFormat="1" ht="15">
      <c r="C3778" s="712"/>
      <c r="D3778" s="713"/>
      <c r="E3778" s="532"/>
      <c r="F3778" s="532"/>
      <c r="G3778" s="533"/>
      <c r="H3778" s="534"/>
      <c r="I3778" s="534"/>
      <c r="J3778" s="535"/>
      <c r="K3778" s="534"/>
      <c r="L3778" s="534"/>
      <c r="M3778" s="534"/>
      <c r="N3778" s="534"/>
      <c r="O3778" s="534"/>
      <c r="P3778" s="535"/>
      <c r="Q3778" s="534"/>
    </row>
    <row r="3779" spans="3:17" s="849" customFormat="1" ht="15">
      <c r="C3779" s="712"/>
      <c r="D3779" s="713"/>
      <c r="E3779" s="532"/>
      <c r="F3779" s="532"/>
      <c r="G3779" s="533"/>
      <c r="H3779" s="534"/>
      <c r="I3779" s="534"/>
      <c r="J3779" s="535"/>
      <c r="K3779" s="534"/>
      <c r="L3779" s="534"/>
      <c r="M3779" s="534"/>
      <c r="N3779" s="534"/>
      <c r="O3779" s="534"/>
      <c r="P3779" s="535"/>
      <c r="Q3779" s="534"/>
    </row>
    <row r="3780" spans="3:17" s="849" customFormat="1" ht="15">
      <c r="C3780" s="712"/>
      <c r="D3780" s="713"/>
      <c r="E3780" s="532"/>
      <c r="F3780" s="532"/>
      <c r="G3780" s="533"/>
      <c r="H3780" s="534"/>
      <c r="I3780" s="534"/>
      <c r="J3780" s="535"/>
      <c r="K3780" s="534"/>
      <c r="L3780" s="534"/>
      <c r="M3780" s="534"/>
      <c r="N3780" s="534"/>
      <c r="O3780" s="534"/>
      <c r="P3780" s="535"/>
      <c r="Q3780" s="534"/>
    </row>
    <row r="3781" spans="3:17" s="849" customFormat="1" ht="15">
      <c r="C3781" s="712"/>
      <c r="D3781" s="713"/>
      <c r="E3781" s="532"/>
      <c r="F3781" s="532"/>
      <c r="G3781" s="533"/>
      <c r="H3781" s="534"/>
      <c r="I3781" s="534"/>
      <c r="J3781" s="535"/>
      <c r="K3781" s="534"/>
      <c r="L3781" s="534"/>
      <c r="M3781" s="534"/>
      <c r="N3781" s="534"/>
      <c r="O3781" s="534"/>
      <c r="P3781" s="535"/>
      <c r="Q3781" s="534"/>
    </row>
    <row r="3782" spans="3:17" s="849" customFormat="1" ht="15">
      <c r="C3782" s="712"/>
      <c r="D3782" s="713"/>
      <c r="E3782" s="532"/>
      <c r="F3782" s="532"/>
      <c r="G3782" s="533"/>
      <c r="H3782" s="534"/>
      <c r="I3782" s="534"/>
      <c r="J3782" s="535"/>
      <c r="K3782" s="534"/>
      <c r="L3782" s="534"/>
      <c r="M3782" s="534"/>
      <c r="N3782" s="534"/>
      <c r="O3782" s="534"/>
      <c r="P3782" s="535"/>
      <c r="Q3782" s="534"/>
    </row>
    <row r="3783" spans="3:17" s="849" customFormat="1" ht="15">
      <c r="C3783" s="712"/>
      <c r="D3783" s="713"/>
      <c r="E3783" s="532"/>
      <c r="F3783" s="532"/>
      <c r="G3783" s="533"/>
      <c r="H3783" s="534"/>
      <c r="I3783" s="534"/>
      <c r="J3783" s="535"/>
      <c r="K3783" s="534"/>
      <c r="L3783" s="534"/>
      <c r="M3783" s="534"/>
      <c r="N3783" s="534"/>
      <c r="O3783" s="534"/>
      <c r="P3783" s="535"/>
      <c r="Q3783" s="534"/>
    </row>
    <row r="3784" spans="3:17" s="849" customFormat="1" ht="15">
      <c r="C3784" s="712"/>
      <c r="D3784" s="713"/>
      <c r="E3784" s="532"/>
      <c r="F3784" s="532"/>
      <c r="G3784" s="533"/>
      <c r="H3784" s="534"/>
      <c r="I3784" s="534"/>
      <c r="J3784" s="535"/>
      <c r="K3784" s="534"/>
      <c r="L3784" s="534"/>
      <c r="M3784" s="534"/>
      <c r="N3784" s="534"/>
      <c r="O3784" s="534"/>
      <c r="P3784" s="535"/>
      <c r="Q3784" s="534"/>
    </row>
    <row r="3785" spans="3:17" s="849" customFormat="1" ht="15">
      <c r="C3785" s="712"/>
      <c r="D3785" s="713"/>
      <c r="E3785" s="532"/>
      <c r="F3785" s="532"/>
      <c r="G3785" s="533"/>
      <c r="H3785" s="534"/>
      <c r="I3785" s="534"/>
      <c r="J3785" s="535"/>
      <c r="K3785" s="534"/>
      <c r="L3785" s="534"/>
      <c r="M3785" s="534"/>
      <c r="N3785" s="534"/>
      <c r="O3785" s="534"/>
      <c r="P3785" s="535"/>
      <c r="Q3785" s="534"/>
    </row>
    <row r="3786" spans="3:17" s="849" customFormat="1" ht="15">
      <c r="C3786" s="712"/>
      <c r="D3786" s="713"/>
      <c r="E3786" s="532"/>
      <c r="F3786" s="532"/>
      <c r="G3786" s="533"/>
      <c r="H3786" s="534"/>
      <c r="I3786" s="534"/>
      <c r="J3786" s="535"/>
      <c r="K3786" s="534"/>
      <c r="L3786" s="534"/>
      <c r="M3786" s="534"/>
      <c r="N3786" s="534"/>
      <c r="O3786" s="534"/>
      <c r="P3786" s="535"/>
      <c r="Q3786" s="534"/>
    </row>
    <row r="3787" spans="3:17" s="849" customFormat="1" ht="15">
      <c r="C3787" s="712"/>
      <c r="D3787" s="713"/>
      <c r="E3787" s="532"/>
      <c r="F3787" s="532"/>
      <c r="G3787" s="533"/>
      <c r="H3787" s="534"/>
      <c r="I3787" s="534"/>
      <c r="J3787" s="535"/>
      <c r="K3787" s="534"/>
      <c r="L3787" s="534"/>
      <c r="M3787" s="534"/>
      <c r="N3787" s="534"/>
      <c r="O3787" s="534"/>
      <c r="P3787" s="535"/>
      <c r="Q3787" s="534"/>
    </row>
    <row r="3788" spans="3:17" s="849" customFormat="1" ht="15">
      <c r="C3788" s="712"/>
      <c r="D3788" s="713"/>
      <c r="E3788" s="532"/>
      <c r="F3788" s="532"/>
      <c r="G3788" s="533"/>
      <c r="H3788" s="534"/>
      <c r="I3788" s="534"/>
      <c r="J3788" s="535"/>
      <c r="K3788" s="534"/>
      <c r="L3788" s="534"/>
      <c r="M3788" s="534"/>
      <c r="N3788" s="534"/>
      <c r="O3788" s="534"/>
      <c r="P3788" s="535"/>
      <c r="Q3788" s="534"/>
    </row>
    <row r="3789" spans="3:17" s="849" customFormat="1" ht="15">
      <c r="C3789" s="712"/>
      <c r="D3789" s="713"/>
      <c r="E3789" s="532"/>
      <c r="F3789" s="532"/>
      <c r="G3789" s="533"/>
      <c r="H3789" s="534"/>
      <c r="I3789" s="534"/>
      <c r="J3789" s="535"/>
      <c r="K3789" s="534"/>
      <c r="L3789" s="534"/>
      <c r="M3789" s="534"/>
      <c r="N3789" s="534"/>
      <c r="O3789" s="534"/>
      <c r="P3789" s="535"/>
      <c r="Q3789" s="534"/>
    </row>
    <row r="3790" spans="3:17" s="849" customFormat="1" ht="15">
      <c r="C3790" s="712"/>
      <c r="D3790" s="713"/>
      <c r="E3790" s="532"/>
      <c r="F3790" s="532"/>
      <c r="G3790" s="533"/>
      <c r="H3790" s="534"/>
      <c r="I3790" s="534"/>
      <c r="J3790" s="535"/>
      <c r="K3790" s="534"/>
      <c r="L3790" s="534"/>
      <c r="M3790" s="534"/>
      <c r="N3790" s="534"/>
      <c r="O3790" s="534"/>
      <c r="P3790" s="535"/>
      <c r="Q3790" s="534"/>
    </row>
    <row r="3791" spans="3:17" s="849" customFormat="1" ht="15">
      <c r="C3791" s="712"/>
      <c r="D3791" s="713"/>
      <c r="E3791" s="532"/>
      <c r="F3791" s="532"/>
      <c r="G3791" s="533"/>
      <c r="H3791" s="534"/>
      <c r="I3791" s="534"/>
      <c r="J3791" s="535"/>
      <c r="K3791" s="534"/>
      <c r="L3791" s="534"/>
      <c r="M3791" s="534"/>
      <c r="N3791" s="534"/>
      <c r="O3791" s="534"/>
      <c r="P3791" s="535"/>
      <c r="Q3791" s="534"/>
    </row>
    <row r="3792" spans="3:17" s="849" customFormat="1" ht="15">
      <c r="C3792" s="712"/>
      <c r="D3792" s="713"/>
      <c r="E3792" s="532"/>
      <c r="F3792" s="532"/>
      <c r="G3792" s="533"/>
      <c r="H3792" s="534"/>
      <c r="I3792" s="534"/>
      <c r="J3792" s="535"/>
      <c r="K3792" s="534"/>
      <c r="L3792" s="534"/>
      <c r="M3792" s="534"/>
      <c r="N3792" s="534"/>
      <c r="O3792" s="534"/>
      <c r="P3792" s="535"/>
      <c r="Q3792" s="534"/>
    </row>
    <row r="3793" spans="3:17" s="849" customFormat="1" ht="15">
      <c r="C3793" s="712"/>
      <c r="D3793" s="713"/>
      <c r="E3793" s="532"/>
      <c r="F3793" s="532"/>
      <c r="G3793" s="533"/>
      <c r="H3793" s="534"/>
      <c r="I3793" s="534"/>
      <c r="J3793" s="535"/>
      <c r="K3793" s="534"/>
      <c r="L3793" s="534"/>
      <c r="M3793" s="534"/>
      <c r="N3793" s="534"/>
      <c r="O3793" s="534"/>
      <c r="P3793" s="535"/>
      <c r="Q3793" s="534"/>
    </row>
    <row r="3794" spans="3:17" s="849" customFormat="1" ht="15">
      <c r="C3794" s="712"/>
      <c r="D3794" s="713"/>
      <c r="E3794" s="532"/>
      <c r="F3794" s="532"/>
      <c r="G3794" s="533"/>
      <c r="H3794" s="534"/>
      <c r="I3794" s="534"/>
      <c r="J3794" s="535"/>
      <c r="K3794" s="534"/>
      <c r="L3794" s="534"/>
      <c r="M3794" s="534"/>
      <c r="N3794" s="534"/>
      <c r="O3794" s="534"/>
      <c r="P3794" s="535"/>
      <c r="Q3794" s="534"/>
    </row>
    <row r="3795" spans="3:17" s="849" customFormat="1" ht="15">
      <c r="C3795" s="712"/>
      <c r="D3795" s="713"/>
      <c r="E3795" s="532"/>
      <c r="F3795" s="532"/>
      <c r="G3795" s="533"/>
      <c r="H3795" s="534"/>
      <c r="I3795" s="534"/>
      <c r="J3795" s="535"/>
      <c r="K3795" s="534"/>
      <c r="L3795" s="534"/>
      <c r="M3795" s="534"/>
      <c r="N3795" s="534"/>
      <c r="O3795" s="534"/>
      <c r="P3795" s="535"/>
      <c r="Q3795" s="534"/>
    </row>
    <row r="3796" spans="3:17" s="849" customFormat="1" ht="15">
      <c r="C3796" s="712"/>
      <c r="D3796" s="713"/>
      <c r="E3796" s="532"/>
      <c r="F3796" s="532"/>
      <c r="G3796" s="533"/>
      <c r="H3796" s="534"/>
      <c r="I3796" s="534"/>
      <c r="J3796" s="535"/>
      <c r="K3796" s="534"/>
      <c r="L3796" s="534"/>
      <c r="M3796" s="534"/>
      <c r="N3796" s="534"/>
      <c r="O3796" s="534"/>
      <c r="P3796" s="535"/>
      <c r="Q3796" s="534"/>
    </row>
    <row r="3797" spans="3:17" s="849" customFormat="1" ht="15">
      <c r="C3797" s="712"/>
      <c r="D3797" s="713"/>
      <c r="E3797" s="532"/>
      <c r="F3797" s="532"/>
      <c r="G3797" s="533"/>
      <c r="H3797" s="534"/>
      <c r="I3797" s="534"/>
      <c r="J3797" s="535"/>
      <c r="K3797" s="534"/>
      <c r="L3797" s="534"/>
      <c r="M3797" s="534"/>
      <c r="N3797" s="534"/>
      <c r="O3797" s="534"/>
      <c r="P3797" s="535"/>
      <c r="Q3797" s="534"/>
    </row>
    <row r="3798" spans="3:17" s="849" customFormat="1" ht="15">
      <c r="C3798" s="712"/>
      <c r="D3798" s="713"/>
      <c r="E3798" s="532"/>
      <c r="F3798" s="532"/>
      <c r="G3798" s="533"/>
      <c r="H3798" s="534"/>
      <c r="I3798" s="534"/>
      <c r="J3798" s="535"/>
      <c r="K3798" s="534"/>
      <c r="L3798" s="534"/>
      <c r="M3798" s="534"/>
      <c r="N3798" s="534"/>
      <c r="O3798" s="534"/>
      <c r="P3798" s="535"/>
      <c r="Q3798" s="534"/>
    </row>
    <row r="3799" spans="3:17" s="849" customFormat="1" ht="15">
      <c r="C3799" s="712"/>
      <c r="D3799" s="713"/>
      <c r="E3799" s="532"/>
      <c r="F3799" s="532"/>
      <c r="G3799" s="533"/>
      <c r="H3799" s="534"/>
      <c r="I3799" s="534"/>
      <c r="J3799" s="535"/>
      <c r="K3799" s="534"/>
      <c r="L3799" s="534"/>
      <c r="M3799" s="534"/>
      <c r="N3799" s="534"/>
      <c r="O3799" s="534"/>
      <c r="P3799" s="535"/>
      <c r="Q3799" s="534"/>
    </row>
    <row r="3800" spans="3:17" s="849" customFormat="1" ht="15">
      <c r="C3800" s="712"/>
      <c r="D3800" s="713"/>
      <c r="E3800" s="532"/>
      <c r="F3800" s="532"/>
      <c r="G3800" s="533"/>
      <c r="H3800" s="534"/>
      <c r="I3800" s="534"/>
      <c r="J3800" s="535"/>
      <c r="K3800" s="534"/>
      <c r="L3800" s="534"/>
      <c r="M3800" s="534"/>
      <c r="N3800" s="534"/>
      <c r="O3800" s="534"/>
      <c r="P3800" s="535"/>
      <c r="Q3800" s="534"/>
    </row>
    <row r="3801" spans="3:17" s="849" customFormat="1" ht="15">
      <c r="C3801" s="712"/>
      <c r="D3801" s="713"/>
      <c r="E3801" s="532"/>
      <c r="F3801" s="532"/>
      <c r="G3801" s="533"/>
      <c r="H3801" s="534"/>
      <c r="I3801" s="534"/>
      <c r="J3801" s="535"/>
      <c r="K3801" s="534"/>
      <c r="L3801" s="534"/>
      <c r="M3801" s="534"/>
      <c r="N3801" s="534"/>
      <c r="O3801" s="534"/>
      <c r="P3801" s="535"/>
      <c r="Q3801" s="534"/>
    </row>
    <row r="3802" spans="3:17" s="849" customFormat="1" ht="15">
      <c r="C3802" s="712"/>
      <c r="D3802" s="713"/>
      <c r="E3802" s="532"/>
      <c r="F3802" s="532"/>
      <c r="G3802" s="533"/>
      <c r="H3802" s="534"/>
      <c r="I3802" s="534"/>
      <c r="J3802" s="535"/>
      <c r="K3802" s="534"/>
      <c r="L3802" s="534"/>
      <c r="M3802" s="534"/>
      <c r="N3802" s="534"/>
      <c r="O3802" s="534"/>
      <c r="P3802" s="535"/>
      <c r="Q3802" s="534"/>
    </row>
    <row r="3803" spans="3:17" s="849" customFormat="1" ht="15">
      <c r="C3803" s="712"/>
      <c r="D3803" s="713"/>
      <c r="E3803" s="532"/>
      <c r="F3803" s="532"/>
      <c r="G3803" s="533"/>
      <c r="H3803" s="534"/>
      <c r="I3803" s="534"/>
      <c r="J3803" s="535"/>
      <c r="K3803" s="534"/>
      <c r="L3803" s="534"/>
      <c r="M3803" s="534"/>
      <c r="N3803" s="534"/>
      <c r="O3803" s="534"/>
      <c r="P3803" s="535"/>
      <c r="Q3803" s="534"/>
    </row>
    <row r="3804" spans="3:17" s="849" customFormat="1" ht="15">
      <c r="C3804" s="712"/>
      <c r="D3804" s="713"/>
      <c r="E3804" s="532"/>
      <c r="F3804" s="532"/>
      <c r="G3804" s="533"/>
      <c r="H3804" s="534"/>
      <c r="I3804" s="534"/>
      <c r="J3804" s="535"/>
      <c r="K3804" s="534"/>
      <c r="L3804" s="534"/>
      <c r="M3804" s="534"/>
      <c r="N3804" s="534"/>
      <c r="O3804" s="534"/>
      <c r="P3804" s="535"/>
      <c r="Q3804" s="534"/>
    </row>
    <row r="3805" spans="3:17" s="849" customFormat="1" ht="15">
      <c r="C3805" s="712"/>
      <c r="D3805" s="713"/>
      <c r="E3805" s="532"/>
      <c r="F3805" s="532"/>
      <c r="G3805" s="533"/>
      <c r="H3805" s="534"/>
      <c r="I3805" s="534"/>
      <c r="J3805" s="535"/>
      <c r="K3805" s="534"/>
      <c r="L3805" s="534"/>
      <c r="M3805" s="534"/>
      <c r="N3805" s="534"/>
      <c r="O3805" s="534"/>
      <c r="P3805" s="535"/>
      <c r="Q3805" s="534"/>
    </row>
    <row r="3806" spans="3:17" s="849" customFormat="1" ht="15">
      <c r="C3806" s="712"/>
      <c r="D3806" s="713"/>
      <c r="E3806" s="532"/>
      <c r="F3806" s="532"/>
      <c r="G3806" s="533"/>
      <c r="H3806" s="534"/>
      <c r="I3806" s="534"/>
      <c r="J3806" s="535"/>
      <c r="K3806" s="534"/>
      <c r="L3806" s="534"/>
      <c r="M3806" s="534"/>
      <c r="N3806" s="534"/>
      <c r="O3806" s="534"/>
      <c r="P3806" s="535"/>
      <c r="Q3806" s="534"/>
    </row>
    <row r="3807" spans="3:17" s="849" customFormat="1" ht="15">
      <c r="C3807" s="712"/>
      <c r="D3807" s="713"/>
      <c r="E3807" s="532"/>
      <c r="F3807" s="532"/>
      <c r="G3807" s="533"/>
      <c r="H3807" s="534"/>
      <c r="I3807" s="534"/>
      <c r="J3807" s="535"/>
      <c r="K3807" s="534"/>
      <c r="L3807" s="534"/>
      <c r="M3807" s="534"/>
      <c r="N3807" s="534"/>
      <c r="O3807" s="534"/>
      <c r="P3807" s="535"/>
      <c r="Q3807" s="534"/>
    </row>
    <row r="3808" spans="3:17" s="849" customFormat="1" ht="15">
      <c r="C3808" s="712"/>
      <c r="D3808" s="713"/>
      <c r="E3808" s="532"/>
      <c r="F3808" s="532"/>
      <c r="G3808" s="533"/>
      <c r="H3808" s="534"/>
      <c r="I3808" s="534"/>
      <c r="J3808" s="535"/>
      <c r="K3808" s="534"/>
      <c r="L3808" s="534"/>
      <c r="M3808" s="534"/>
      <c r="N3808" s="534"/>
      <c r="O3808" s="534"/>
      <c r="P3808" s="535"/>
      <c r="Q3808" s="534"/>
    </row>
    <row r="3809" spans="3:17" s="849" customFormat="1" ht="15">
      <c r="C3809" s="712"/>
      <c r="D3809" s="713"/>
      <c r="E3809" s="532"/>
      <c r="F3809" s="532"/>
      <c r="G3809" s="533"/>
      <c r="H3809" s="534"/>
      <c r="I3809" s="534"/>
      <c r="J3809" s="535"/>
      <c r="K3809" s="534"/>
      <c r="L3809" s="534"/>
      <c r="M3809" s="534"/>
      <c r="N3809" s="534"/>
      <c r="O3809" s="534"/>
      <c r="P3809" s="535"/>
      <c r="Q3809" s="534"/>
    </row>
    <row r="3810" spans="3:17" s="849" customFormat="1" ht="15">
      <c r="C3810" s="712"/>
      <c r="D3810" s="713"/>
      <c r="E3810" s="532"/>
      <c r="F3810" s="532"/>
      <c r="G3810" s="533"/>
      <c r="H3810" s="534"/>
      <c r="I3810" s="534"/>
      <c r="J3810" s="535"/>
      <c r="K3810" s="534"/>
      <c r="L3810" s="534"/>
      <c r="M3810" s="534"/>
      <c r="N3810" s="534"/>
      <c r="O3810" s="534"/>
      <c r="P3810" s="535"/>
      <c r="Q3810" s="534"/>
    </row>
    <row r="3811" spans="3:17" s="849" customFormat="1" ht="15">
      <c r="C3811" s="712"/>
      <c r="D3811" s="713"/>
      <c r="E3811" s="532"/>
      <c r="F3811" s="532"/>
      <c r="G3811" s="533"/>
      <c r="H3811" s="534"/>
      <c r="I3811" s="534"/>
      <c r="J3811" s="535"/>
      <c r="K3811" s="534"/>
      <c r="L3811" s="534"/>
      <c r="M3811" s="534"/>
      <c r="N3811" s="534"/>
      <c r="O3811" s="534"/>
      <c r="P3811" s="535"/>
      <c r="Q3811" s="534"/>
    </row>
    <row r="3812" spans="3:17" s="849" customFormat="1" ht="15">
      <c r="C3812" s="712"/>
      <c r="D3812" s="713"/>
      <c r="E3812" s="532"/>
      <c r="F3812" s="532"/>
      <c r="G3812" s="533"/>
      <c r="H3812" s="534"/>
      <c r="I3812" s="534"/>
      <c r="J3812" s="535"/>
      <c r="K3812" s="534"/>
      <c r="L3812" s="534"/>
      <c r="M3812" s="534"/>
      <c r="N3812" s="534"/>
      <c r="O3812" s="534"/>
      <c r="P3812" s="535"/>
      <c r="Q3812" s="534"/>
    </row>
    <row r="3813" spans="3:17" s="849" customFormat="1" ht="15">
      <c r="C3813" s="712"/>
      <c r="D3813" s="713"/>
      <c r="E3813" s="532"/>
      <c r="F3813" s="532"/>
      <c r="G3813" s="533"/>
      <c r="H3813" s="534"/>
      <c r="I3813" s="534"/>
      <c r="J3813" s="535"/>
      <c r="K3813" s="534"/>
      <c r="L3813" s="534"/>
      <c r="M3813" s="534"/>
      <c r="N3813" s="534"/>
      <c r="O3813" s="534"/>
      <c r="P3813" s="535"/>
      <c r="Q3813" s="534"/>
    </row>
    <row r="3814" spans="3:17" s="849" customFormat="1" ht="15">
      <c r="C3814" s="712"/>
      <c r="D3814" s="713"/>
      <c r="E3814" s="532"/>
      <c r="F3814" s="532"/>
      <c r="G3814" s="533"/>
      <c r="H3814" s="534"/>
      <c r="I3814" s="534"/>
      <c r="J3814" s="535"/>
      <c r="K3814" s="534"/>
      <c r="L3814" s="534"/>
      <c r="M3814" s="534"/>
      <c r="N3814" s="534"/>
      <c r="O3814" s="534"/>
      <c r="P3814" s="535"/>
      <c r="Q3814" s="534"/>
    </row>
    <row r="3815" spans="3:17" s="849" customFormat="1" ht="15">
      <c r="C3815" s="712"/>
      <c r="D3815" s="713"/>
      <c r="E3815" s="532"/>
      <c r="F3815" s="532"/>
      <c r="G3815" s="533"/>
      <c r="H3815" s="534"/>
      <c r="I3815" s="534"/>
      <c r="J3815" s="535"/>
      <c r="K3815" s="534"/>
      <c r="L3815" s="534"/>
      <c r="M3815" s="534"/>
      <c r="N3815" s="534"/>
      <c r="O3815" s="534"/>
      <c r="P3815" s="535"/>
      <c r="Q3815" s="534"/>
    </row>
    <row r="3816" spans="3:17" s="849" customFormat="1" ht="15">
      <c r="C3816" s="712"/>
      <c r="D3816" s="713"/>
      <c r="E3816" s="532"/>
      <c r="F3816" s="532"/>
      <c r="G3816" s="533"/>
      <c r="H3816" s="534"/>
      <c r="I3816" s="534"/>
      <c r="J3816" s="535"/>
      <c r="K3816" s="534"/>
      <c r="L3816" s="534"/>
      <c r="M3816" s="534"/>
      <c r="N3816" s="534"/>
      <c r="O3816" s="534"/>
      <c r="P3816" s="535"/>
      <c r="Q3816" s="534"/>
    </row>
    <row r="3817" spans="3:17" s="849" customFormat="1" ht="15">
      <c r="C3817" s="712"/>
      <c r="D3817" s="713"/>
      <c r="E3817" s="532"/>
      <c r="F3817" s="532"/>
      <c r="G3817" s="533"/>
      <c r="H3817" s="534"/>
      <c r="I3817" s="534"/>
      <c r="J3817" s="535"/>
      <c r="K3817" s="534"/>
      <c r="L3817" s="534"/>
      <c r="M3817" s="534"/>
      <c r="N3817" s="534"/>
      <c r="O3817" s="534"/>
      <c r="P3817" s="535"/>
      <c r="Q3817" s="534"/>
    </row>
    <row r="3818" spans="3:17" s="849" customFormat="1" ht="15">
      <c r="C3818" s="712"/>
      <c r="D3818" s="713"/>
      <c r="E3818" s="532"/>
      <c r="F3818" s="532"/>
      <c r="G3818" s="533"/>
      <c r="H3818" s="534"/>
      <c r="I3818" s="534"/>
      <c r="J3818" s="535"/>
      <c r="K3818" s="534"/>
      <c r="L3818" s="534"/>
      <c r="M3818" s="534"/>
      <c r="N3818" s="534"/>
      <c r="O3818" s="534"/>
      <c r="P3818" s="535"/>
      <c r="Q3818" s="534"/>
    </row>
    <row r="3819" spans="3:17" s="849" customFormat="1" ht="15">
      <c r="C3819" s="712"/>
      <c r="D3819" s="713"/>
      <c r="E3819" s="532"/>
      <c r="F3819" s="532"/>
      <c r="G3819" s="533"/>
      <c r="H3819" s="534"/>
      <c r="I3819" s="534"/>
      <c r="J3819" s="535"/>
      <c r="K3819" s="534"/>
      <c r="L3819" s="534"/>
      <c r="M3819" s="534"/>
      <c r="N3819" s="534"/>
      <c r="O3819" s="534"/>
      <c r="P3819" s="535"/>
      <c r="Q3819" s="534"/>
    </row>
    <row r="3820" spans="3:17" s="849" customFormat="1" ht="15">
      <c r="C3820" s="712"/>
      <c r="D3820" s="713"/>
      <c r="E3820" s="532"/>
      <c r="F3820" s="532"/>
      <c r="G3820" s="533"/>
      <c r="H3820" s="534"/>
      <c r="I3820" s="534"/>
      <c r="J3820" s="535"/>
      <c r="K3820" s="534"/>
      <c r="L3820" s="534"/>
      <c r="M3820" s="534"/>
      <c r="N3820" s="534"/>
      <c r="O3820" s="534"/>
      <c r="P3820" s="535"/>
      <c r="Q3820" s="534"/>
    </row>
    <row r="3821" spans="3:17" s="849" customFormat="1" ht="15">
      <c r="C3821" s="712"/>
      <c r="D3821" s="713"/>
      <c r="E3821" s="532"/>
      <c r="F3821" s="532"/>
      <c r="G3821" s="533"/>
      <c r="H3821" s="534"/>
      <c r="I3821" s="534"/>
      <c r="J3821" s="535"/>
      <c r="K3821" s="534"/>
      <c r="L3821" s="534"/>
      <c r="M3821" s="534"/>
      <c r="N3821" s="534"/>
      <c r="O3821" s="534"/>
      <c r="P3821" s="535"/>
      <c r="Q3821" s="534"/>
    </row>
    <row r="3822" spans="3:17" s="849" customFormat="1" ht="15">
      <c r="C3822" s="712"/>
      <c r="D3822" s="713"/>
      <c r="E3822" s="532"/>
      <c r="F3822" s="532"/>
      <c r="G3822" s="533"/>
      <c r="H3822" s="534"/>
      <c r="I3822" s="534"/>
      <c r="J3822" s="535"/>
      <c r="K3822" s="534"/>
      <c r="L3822" s="534"/>
      <c r="M3822" s="534"/>
      <c r="N3822" s="534"/>
      <c r="O3822" s="534"/>
      <c r="P3822" s="535"/>
      <c r="Q3822" s="534"/>
    </row>
    <row r="3823" spans="3:17" s="849" customFormat="1" ht="15">
      <c r="C3823" s="712"/>
      <c r="D3823" s="713"/>
      <c r="E3823" s="532"/>
      <c r="F3823" s="532"/>
      <c r="G3823" s="533"/>
      <c r="H3823" s="534"/>
      <c r="I3823" s="534"/>
      <c r="J3823" s="535"/>
      <c r="K3823" s="534"/>
      <c r="L3823" s="534"/>
      <c r="M3823" s="534"/>
      <c r="N3823" s="534"/>
      <c r="O3823" s="534"/>
      <c r="P3823" s="535"/>
      <c r="Q3823" s="534"/>
    </row>
    <row r="3824" spans="3:17" s="849" customFormat="1" ht="15">
      <c r="C3824" s="712"/>
      <c r="D3824" s="713"/>
      <c r="E3824" s="532"/>
      <c r="F3824" s="532"/>
      <c r="G3824" s="533"/>
      <c r="H3824" s="534"/>
      <c r="I3824" s="534"/>
      <c r="J3824" s="535"/>
      <c r="K3824" s="534"/>
      <c r="L3824" s="534"/>
      <c r="M3824" s="534"/>
      <c r="N3824" s="534"/>
      <c r="O3824" s="534"/>
      <c r="P3824" s="535"/>
      <c r="Q3824" s="534"/>
    </row>
    <row r="3825" spans="3:17" s="849" customFormat="1" ht="15">
      <c r="C3825" s="712"/>
      <c r="D3825" s="713"/>
      <c r="E3825" s="532"/>
      <c r="F3825" s="532"/>
      <c r="G3825" s="533"/>
      <c r="H3825" s="534"/>
      <c r="I3825" s="534"/>
      <c r="J3825" s="535"/>
      <c r="K3825" s="534"/>
      <c r="L3825" s="534"/>
      <c r="M3825" s="534"/>
      <c r="N3825" s="534"/>
      <c r="O3825" s="534"/>
      <c r="P3825" s="535"/>
      <c r="Q3825" s="534"/>
    </row>
    <row r="3826" spans="3:17" s="849" customFormat="1" ht="15">
      <c r="C3826" s="712"/>
      <c r="D3826" s="713"/>
      <c r="E3826" s="532"/>
      <c r="F3826" s="532"/>
      <c r="G3826" s="533"/>
      <c r="H3826" s="534"/>
      <c r="I3826" s="534"/>
      <c r="J3826" s="535"/>
      <c r="K3826" s="534"/>
      <c r="L3826" s="534"/>
      <c r="M3826" s="534"/>
      <c r="N3826" s="534"/>
      <c r="O3826" s="534"/>
      <c r="P3826" s="535"/>
      <c r="Q3826" s="534"/>
    </row>
    <row r="3827" spans="3:17" s="849" customFormat="1" ht="15">
      <c r="C3827" s="712"/>
      <c r="D3827" s="713"/>
      <c r="E3827" s="532"/>
      <c r="F3827" s="532"/>
      <c r="G3827" s="533"/>
      <c r="H3827" s="534"/>
      <c r="I3827" s="534"/>
      <c r="J3827" s="535"/>
      <c r="K3827" s="534"/>
      <c r="L3827" s="534"/>
      <c r="M3827" s="534"/>
      <c r="N3827" s="534"/>
      <c r="O3827" s="534"/>
      <c r="P3827" s="535"/>
      <c r="Q3827" s="534"/>
    </row>
    <row r="3828" spans="3:17" s="849" customFormat="1" ht="15">
      <c r="C3828" s="712"/>
      <c r="D3828" s="713"/>
      <c r="E3828" s="532"/>
      <c r="F3828" s="532"/>
      <c r="G3828" s="533"/>
      <c r="H3828" s="534"/>
      <c r="I3828" s="534"/>
      <c r="J3828" s="535"/>
      <c r="K3828" s="534"/>
      <c r="L3828" s="534"/>
      <c r="M3828" s="534"/>
      <c r="N3828" s="534"/>
      <c r="O3828" s="534"/>
      <c r="P3828" s="535"/>
      <c r="Q3828" s="534"/>
    </row>
    <row r="3829" spans="3:17" s="849" customFormat="1" ht="15">
      <c r="C3829" s="712"/>
      <c r="D3829" s="713"/>
      <c r="E3829" s="532"/>
      <c r="F3829" s="532"/>
      <c r="G3829" s="533"/>
      <c r="H3829" s="534"/>
      <c r="I3829" s="534"/>
      <c r="J3829" s="535"/>
      <c r="K3829" s="534"/>
      <c r="L3829" s="534"/>
      <c r="M3829" s="534"/>
      <c r="N3829" s="534"/>
      <c r="O3829" s="534"/>
      <c r="P3829" s="535"/>
      <c r="Q3829" s="534"/>
    </row>
    <row r="3830" spans="3:17" s="849" customFormat="1" ht="15">
      <c r="C3830" s="712"/>
      <c r="D3830" s="713"/>
      <c r="E3830" s="532"/>
      <c r="F3830" s="532"/>
      <c r="G3830" s="533"/>
      <c r="H3830" s="534"/>
      <c r="I3830" s="534"/>
      <c r="J3830" s="535"/>
      <c r="K3830" s="534"/>
      <c r="L3830" s="534"/>
      <c r="M3830" s="534"/>
      <c r="N3830" s="534"/>
      <c r="O3830" s="534"/>
      <c r="P3830" s="535"/>
      <c r="Q3830" s="534"/>
    </row>
    <row r="3831" spans="3:17" s="849" customFormat="1" ht="15">
      <c r="C3831" s="712"/>
      <c r="D3831" s="713"/>
      <c r="E3831" s="532"/>
      <c r="F3831" s="532"/>
      <c r="G3831" s="533"/>
      <c r="H3831" s="534"/>
      <c r="I3831" s="534"/>
      <c r="J3831" s="535"/>
      <c r="K3831" s="534"/>
      <c r="L3831" s="534"/>
      <c r="M3831" s="534"/>
      <c r="N3831" s="534"/>
      <c r="O3831" s="534"/>
      <c r="P3831" s="535"/>
      <c r="Q3831" s="534"/>
    </row>
    <row r="3832" spans="3:17" s="849" customFormat="1" ht="15">
      <c r="C3832" s="712"/>
      <c r="D3832" s="713"/>
      <c r="E3832" s="532"/>
      <c r="F3832" s="532"/>
      <c r="G3832" s="533"/>
      <c r="H3832" s="534"/>
      <c r="I3832" s="534"/>
      <c r="J3832" s="535"/>
      <c r="K3832" s="534"/>
      <c r="L3832" s="534"/>
      <c r="M3832" s="534"/>
      <c r="N3832" s="534"/>
      <c r="O3832" s="534"/>
      <c r="P3832" s="535"/>
      <c r="Q3832" s="534"/>
    </row>
    <row r="3833" spans="3:17" s="849" customFormat="1" ht="15">
      <c r="C3833" s="712"/>
      <c r="D3833" s="713"/>
      <c r="E3833" s="532"/>
      <c r="F3833" s="532"/>
      <c r="G3833" s="533"/>
      <c r="H3833" s="534"/>
      <c r="I3833" s="534"/>
      <c r="J3833" s="535"/>
      <c r="K3833" s="534"/>
      <c r="L3833" s="534"/>
      <c r="M3833" s="534"/>
      <c r="N3833" s="534"/>
      <c r="O3833" s="534"/>
      <c r="P3833" s="535"/>
      <c r="Q3833" s="534"/>
    </row>
    <row r="3834" spans="3:17" s="849" customFormat="1" ht="15">
      <c r="C3834" s="712"/>
      <c r="D3834" s="713"/>
      <c r="E3834" s="532"/>
      <c r="F3834" s="532"/>
      <c r="G3834" s="533"/>
      <c r="H3834" s="534"/>
      <c r="I3834" s="534"/>
      <c r="J3834" s="535"/>
      <c r="K3834" s="534"/>
      <c r="L3834" s="534"/>
      <c r="M3834" s="534"/>
      <c r="N3834" s="534"/>
      <c r="O3834" s="534"/>
      <c r="P3834" s="535"/>
      <c r="Q3834" s="534"/>
    </row>
    <row r="3835" spans="3:17" s="849" customFormat="1" ht="15">
      <c r="C3835" s="712"/>
      <c r="D3835" s="713"/>
      <c r="E3835" s="532"/>
      <c r="F3835" s="532"/>
      <c r="G3835" s="533"/>
      <c r="H3835" s="534"/>
      <c r="I3835" s="534"/>
      <c r="J3835" s="535"/>
      <c r="K3835" s="534"/>
      <c r="L3835" s="534"/>
      <c r="M3835" s="534"/>
      <c r="N3835" s="534"/>
      <c r="O3835" s="534"/>
      <c r="P3835" s="535"/>
      <c r="Q3835" s="534"/>
    </row>
    <row r="3836" spans="3:17" s="849" customFormat="1" ht="15">
      <c r="C3836" s="712"/>
      <c r="D3836" s="713"/>
      <c r="E3836" s="532"/>
      <c r="F3836" s="532"/>
      <c r="G3836" s="533"/>
      <c r="H3836" s="534"/>
      <c r="I3836" s="534"/>
      <c r="J3836" s="535"/>
      <c r="K3836" s="534"/>
      <c r="L3836" s="534"/>
      <c r="M3836" s="534"/>
      <c r="N3836" s="534"/>
      <c r="O3836" s="534"/>
      <c r="P3836" s="535"/>
      <c r="Q3836" s="534"/>
    </row>
    <row r="3837" spans="3:17" s="849" customFormat="1" ht="15">
      <c r="C3837" s="712"/>
      <c r="D3837" s="713"/>
      <c r="E3837" s="532"/>
      <c r="F3837" s="532"/>
      <c r="G3837" s="533"/>
      <c r="H3837" s="534"/>
      <c r="I3837" s="534"/>
      <c r="J3837" s="535"/>
      <c r="K3837" s="534"/>
      <c r="L3837" s="534"/>
      <c r="M3837" s="534"/>
      <c r="N3837" s="534"/>
      <c r="O3837" s="534"/>
      <c r="P3837" s="535"/>
      <c r="Q3837" s="534"/>
    </row>
    <row r="3838" spans="3:17" s="849" customFormat="1" ht="15">
      <c r="C3838" s="712"/>
      <c r="D3838" s="713"/>
      <c r="E3838" s="532"/>
      <c r="F3838" s="532"/>
      <c r="G3838" s="533"/>
      <c r="H3838" s="534"/>
      <c r="I3838" s="534"/>
      <c r="J3838" s="535"/>
      <c r="K3838" s="534"/>
      <c r="L3838" s="534"/>
      <c r="M3838" s="534"/>
      <c r="N3838" s="534"/>
      <c r="O3838" s="534"/>
      <c r="P3838" s="535"/>
      <c r="Q3838" s="534"/>
    </row>
    <row r="3839" spans="3:17" s="849" customFormat="1" ht="15">
      <c r="C3839" s="712"/>
      <c r="D3839" s="713"/>
      <c r="E3839" s="532"/>
      <c r="F3839" s="532"/>
      <c r="G3839" s="533"/>
      <c r="H3839" s="534"/>
      <c r="I3839" s="534"/>
      <c r="J3839" s="535"/>
      <c r="K3839" s="534"/>
      <c r="L3839" s="534"/>
      <c r="M3839" s="534"/>
      <c r="N3839" s="534"/>
      <c r="O3839" s="534"/>
      <c r="P3839" s="535"/>
      <c r="Q3839" s="534"/>
    </row>
    <row r="3840" spans="3:17" s="849" customFormat="1" ht="15">
      <c r="C3840" s="712"/>
      <c r="D3840" s="713"/>
      <c r="E3840" s="532"/>
      <c r="F3840" s="532"/>
      <c r="G3840" s="533"/>
      <c r="H3840" s="534"/>
      <c r="I3840" s="534"/>
      <c r="J3840" s="535"/>
      <c r="K3840" s="534"/>
      <c r="L3840" s="534"/>
      <c r="M3840" s="534"/>
      <c r="N3840" s="534"/>
      <c r="O3840" s="534"/>
      <c r="P3840" s="535"/>
      <c r="Q3840" s="534"/>
    </row>
    <row r="3841" spans="3:17" s="849" customFormat="1" ht="15">
      <c r="C3841" s="712"/>
      <c r="D3841" s="713"/>
      <c r="E3841" s="532"/>
      <c r="F3841" s="532"/>
      <c r="G3841" s="533"/>
      <c r="H3841" s="534"/>
      <c r="I3841" s="534"/>
      <c r="J3841" s="535"/>
      <c r="K3841" s="534"/>
      <c r="L3841" s="534"/>
      <c r="M3841" s="534"/>
      <c r="N3841" s="534"/>
      <c r="O3841" s="534"/>
      <c r="P3841" s="535"/>
      <c r="Q3841" s="534"/>
    </row>
    <row r="3842" spans="3:17" s="849" customFormat="1" ht="15">
      <c r="C3842" s="712"/>
      <c r="D3842" s="713"/>
      <c r="E3842" s="532"/>
      <c r="F3842" s="532"/>
      <c r="G3842" s="533"/>
      <c r="H3842" s="534"/>
      <c r="I3842" s="534"/>
      <c r="J3842" s="535"/>
      <c r="K3842" s="534"/>
      <c r="L3842" s="534"/>
      <c r="M3842" s="534"/>
      <c r="N3842" s="534"/>
      <c r="O3842" s="534"/>
      <c r="P3842" s="535"/>
      <c r="Q3842" s="534"/>
    </row>
    <row r="3843" spans="3:17" s="849" customFormat="1" ht="15">
      <c r="C3843" s="712"/>
      <c r="D3843" s="713"/>
      <c r="E3843" s="532"/>
      <c r="F3843" s="532"/>
      <c r="G3843" s="533"/>
      <c r="H3843" s="534"/>
      <c r="I3843" s="534"/>
      <c r="J3843" s="535"/>
      <c r="K3843" s="534"/>
      <c r="L3843" s="534"/>
      <c r="M3843" s="534"/>
      <c r="N3843" s="534"/>
      <c r="O3843" s="534"/>
      <c r="P3843" s="535"/>
      <c r="Q3843" s="534"/>
    </row>
    <row r="3844" spans="3:17" s="849" customFormat="1" ht="15">
      <c r="C3844" s="712"/>
      <c r="D3844" s="713"/>
      <c r="E3844" s="532"/>
      <c r="F3844" s="532"/>
      <c r="G3844" s="533"/>
      <c r="H3844" s="534"/>
      <c r="I3844" s="534"/>
      <c r="J3844" s="535"/>
      <c r="K3844" s="534"/>
      <c r="L3844" s="534"/>
      <c r="M3844" s="534"/>
      <c r="N3844" s="534"/>
      <c r="O3844" s="534"/>
      <c r="P3844" s="535"/>
      <c r="Q3844" s="534"/>
    </row>
    <row r="3845" spans="3:17" s="849" customFormat="1" ht="15">
      <c r="C3845" s="712"/>
      <c r="D3845" s="713"/>
      <c r="E3845" s="532"/>
      <c r="F3845" s="532"/>
      <c r="G3845" s="533"/>
      <c r="H3845" s="534"/>
      <c r="I3845" s="534"/>
      <c r="J3845" s="535"/>
      <c r="K3845" s="534"/>
      <c r="L3845" s="534"/>
      <c r="M3845" s="534"/>
      <c r="N3845" s="534"/>
      <c r="O3845" s="534"/>
      <c r="P3845" s="535"/>
      <c r="Q3845" s="534"/>
    </row>
    <row r="3846" spans="3:17" s="849" customFormat="1" ht="15">
      <c r="C3846" s="712"/>
      <c r="D3846" s="713"/>
      <c r="E3846" s="532"/>
      <c r="F3846" s="532"/>
      <c r="G3846" s="533"/>
      <c r="H3846" s="534"/>
      <c r="I3846" s="534"/>
      <c r="J3846" s="535"/>
      <c r="K3846" s="534"/>
      <c r="L3846" s="534"/>
      <c r="M3846" s="534"/>
      <c r="N3846" s="534"/>
      <c r="O3846" s="534"/>
      <c r="P3846" s="535"/>
      <c r="Q3846" s="534"/>
    </row>
    <row r="3847" spans="3:17" s="849" customFormat="1" ht="15">
      <c r="C3847" s="712"/>
      <c r="D3847" s="713"/>
      <c r="E3847" s="532"/>
      <c r="F3847" s="532"/>
      <c r="G3847" s="533"/>
      <c r="H3847" s="534"/>
      <c r="I3847" s="534"/>
      <c r="J3847" s="535"/>
      <c r="K3847" s="534"/>
      <c r="L3847" s="534"/>
      <c r="M3847" s="534"/>
      <c r="N3847" s="534"/>
      <c r="O3847" s="534"/>
      <c r="P3847" s="535"/>
      <c r="Q3847" s="534"/>
    </row>
    <row r="3848" spans="3:17" s="849" customFormat="1" ht="15">
      <c r="C3848" s="712"/>
      <c r="D3848" s="713"/>
      <c r="E3848" s="532"/>
      <c r="F3848" s="532"/>
      <c r="G3848" s="533"/>
      <c r="H3848" s="534"/>
      <c r="I3848" s="534"/>
      <c r="J3848" s="535"/>
      <c r="K3848" s="534"/>
      <c r="L3848" s="534"/>
      <c r="M3848" s="534"/>
      <c r="N3848" s="534"/>
      <c r="O3848" s="534"/>
      <c r="P3848" s="535"/>
      <c r="Q3848" s="534"/>
    </row>
    <row r="3849" spans="3:17" s="849" customFormat="1" ht="15">
      <c r="C3849" s="712"/>
      <c r="D3849" s="713"/>
      <c r="E3849" s="532"/>
      <c r="F3849" s="532"/>
      <c r="G3849" s="533"/>
      <c r="H3849" s="534"/>
      <c r="I3849" s="534"/>
      <c r="J3849" s="535"/>
      <c r="K3849" s="534"/>
      <c r="L3849" s="534"/>
      <c r="M3849" s="534"/>
      <c r="N3849" s="534"/>
      <c r="O3849" s="534"/>
      <c r="P3849" s="535"/>
      <c r="Q3849" s="534"/>
    </row>
    <row r="3850" spans="3:17" s="849" customFormat="1" ht="15">
      <c r="C3850" s="712"/>
      <c r="D3850" s="713"/>
      <c r="E3850" s="532"/>
      <c r="F3850" s="532"/>
      <c r="G3850" s="533"/>
      <c r="H3850" s="534"/>
      <c r="I3850" s="534"/>
      <c r="J3850" s="535"/>
      <c r="K3850" s="534"/>
      <c r="L3850" s="534"/>
      <c r="M3850" s="534"/>
      <c r="N3850" s="534"/>
      <c r="O3850" s="534"/>
      <c r="P3850" s="535"/>
      <c r="Q3850" s="534"/>
    </row>
    <row r="3851" spans="3:17" s="849" customFormat="1" ht="15">
      <c r="C3851" s="712"/>
      <c r="D3851" s="713"/>
      <c r="E3851" s="532"/>
      <c r="F3851" s="532"/>
      <c r="G3851" s="533"/>
      <c r="H3851" s="534"/>
      <c r="I3851" s="534"/>
      <c r="J3851" s="535"/>
      <c r="K3851" s="534"/>
      <c r="L3851" s="534"/>
      <c r="M3851" s="534"/>
      <c r="N3851" s="534"/>
      <c r="O3851" s="534"/>
      <c r="P3851" s="535"/>
      <c r="Q3851" s="534"/>
    </row>
    <row r="3852" spans="3:17" s="849" customFormat="1" ht="15">
      <c r="C3852" s="712"/>
      <c r="D3852" s="713"/>
      <c r="E3852" s="532"/>
      <c r="F3852" s="532"/>
      <c r="G3852" s="533"/>
      <c r="H3852" s="534"/>
      <c r="I3852" s="534"/>
      <c r="J3852" s="535"/>
      <c r="K3852" s="534"/>
      <c r="L3852" s="534"/>
      <c r="M3852" s="534"/>
      <c r="N3852" s="534"/>
      <c r="O3852" s="534"/>
      <c r="P3852" s="535"/>
      <c r="Q3852" s="534"/>
    </row>
    <row r="3853" spans="3:17" s="849" customFormat="1" ht="15">
      <c r="C3853" s="712"/>
      <c r="D3853" s="713"/>
      <c r="E3853" s="532"/>
      <c r="F3853" s="532"/>
      <c r="G3853" s="533"/>
      <c r="H3853" s="534"/>
      <c r="I3853" s="534"/>
      <c r="J3853" s="535"/>
      <c r="K3853" s="534"/>
      <c r="L3853" s="534"/>
      <c r="M3853" s="534"/>
      <c r="N3853" s="534"/>
      <c r="O3853" s="534"/>
      <c r="P3853" s="535"/>
      <c r="Q3853" s="534"/>
    </row>
    <row r="3854" spans="3:17" s="849" customFormat="1" ht="15">
      <c r="C3854" s="712"/>
      <c r="D3854" s="713"/>
      <c r="E3854" s="532"/>
      <c r="F3854" s="532"/>
      <c r="G3854" s="533"/>
      <c r="H3854" s="534"/>
      <c r="I3854" s="534"/>
      <c r="J3854" s="535"/>
      <c r="K3854" s="534"/>
      <c r="L3854" s="534"/>
      <c r="M3854" s="534"/>
      <c r="N3854" s="534"/>
      <c r="O3854" s="534"/>
      <c r="P3854" s="535"/>
      <c r="Q3854" s="534"/>
    </row>
    <row r="3855" spans="3:17" s="849" customFormat="1" ht="15">
      <c r="C3855" s="712"/>
      <c r="D3855" s="713"/>
      <c r="E3855" s="532"/>
      <c r="F3855" s="532"/>
      <c r="G3855" s="533"/>
      <c r="H3855" s="534"/>
      <c r="I3855" s="534"/>
      <c r="J3855" s="535"/>
      <c r="K3855" s="534"/>
      <c r="L3855" s="534"/>
      <c r="M3855" s="534"/>
      <c r="N3855" s="534"/>
      <c r="O3855" s="534"/>
      <c r="P3855" s="535"/>
      <c r="Q3855" s="534"/>
    </row>
    <row r="3856" spans="3:17" s="849" customFormat="1" ht="15">
      <c r="C3856" s="712"/>
      <c r="D3856" s="713"/>
      <c r="E3856" s="532"/>
      <c r="F3856" s="532"/>
      <c r="G3856" s="533"/>
      <c r="H3856" s="534"/>
      <c r="I3856" s="534"/>
      <c r="J3856" s="535"/>
      <c r="K3856" s="534"/>
      <c r="L3856" s="534"/>
      <c r="M3856" s="534"/>
      <c r="N3856" s="534"/>
      <c r="O3856" s="534"/>
      <c r="P3856" s="535"/>
      <c r="Q3856" s="534"/>
    </row>
    <row r="3857" spans="3:17" s="849" customFormat="1" ht="15">
      <c r="C3857" s="712"/>
      <c r="D3857" s="713"/>
      <c r="E3857" s="532"/>
      <c r="F3857" s="532"/>
      <c r="G3857" s="533"/>
      <c r="H3857" s="534"/>
      <c r="I3857" s="534"/>
      <c r="J3857" s="535"/>
      <c r="K3857" s="534"/>
      <c r="L3857" s="534"/>
      <c r="M3857" s="534"/>
      <c r="N3857" s="534"/>
      <c r="O3857" s="534"/>
      <c r="P3857" s="535"/>
      <c r="Q3857" s="534"/>
    </row>
    <row r="3858" spans="3:17" s="849" customFormat="1" ht="15">
      <c r="C3858" s="712"/>
      <c r="D3858" s="713"/>
      <c r="E3858" s="532"/>
      <c r="F3858" s="532"/>
      <c r="G3858" s="533"/>
      <c r="H3858" s="534"/>
      <c r="I3858" s="534"/>
      <c r="J3858" s="535"/>
      <c r="K3858" s="534"/>
      <c r="L3858" s="534"/>
      <c r="M3858" s="534"/>
      <c r="N3858" s="534"/>
      <c r="O3858" s="534"/>
      <c r="P3858" s="535"/>
      <c r="Q3858" s="534"/>
    </row>
    <row r="3859" spans="3:17" s="849" customFormat="1" ht="15">
      <c r="C3859" s="712"/>
      <c r="D3859" s="713"/>
      <c r="E3859" s="532"/>
      <c r="F3859" s="532"/>
      <c r="G3859" s="533"/>
      <c r="H3859" s="534"/>
      <c r="I3859" s="534"/>
      <c r="J3859" s="535"/>
      <c r="K3859" s="534"/>
      <c r="L3859" s="534"/>
      <c r="M3859" s="534"/>
      <c r="N3859" s="534"/>
      <c r="O3859" s="534"/>
      <c r="P3859" s="535"/>
      <c r="Q3859" s="534"/>
    </row>
    <row r="3860" spans="3:17" s="849" customFormat="1" ht="15">
      <c r="C3860" s="712"/>
      <c r="D3860" s="713"/>
      <c r="E3860" s="532"/>
      <c r="F3860" s="532"/>
      <c r="G3860" s="533"/>
      <c r="H3860" s="534"/>
      <c r="I3860" s="534"/>
      <c r="J3860" s="535"/>
      <c r="K3860" s="534"/>
      <c r="L3860" s="534"/>
      <c r="M3860" s="534"/>
      <c r="N3860" s="534"/>
      <c r="O3860" s="534"/>
      <c r="P3860" s="535"/>
      <c r="Q3860" s="534"/>
    </row>
    <row r="3861" spans="3:17" s="849" customFormat="1" ht="15">
      <c r="C3861" s="712"/>
      <c r="D3861" s="713"/>
      <c r="E3861" s="532"/>
      <c r="F3861" s="532"/>
      <c r="G3861" s="533"/>
      <c r="H3861" s="534"/>
      <c r="I3861" s="534"/>
      <c r="J3861" s="535"/>
      <c r="K3861" s="534"/>
      <c r="L3861" s="534"/>
      <c r="M3861" s="534"/>
      <c r="N3861" s="534"/>
      <c r="O3861" s="534"/>
      <c r="P3861" s="535"/>
      <c r="Q3861" s="534"/>
    </row>
    <row r="3862" spans="3:17" s="849" customFormat="1" ht="15">
      <c r="C3862" s="712"/>
      <c r="D3862" s="713"/>
      <c r="E3862" s="532"/>
      <c r="F3862" s="532"/>
      <c r="G3862" s="533"/>
      <c r="H3862" s="534"/>
      <c r="I3862" s="534"/>
      <c r="J3862" s="535"/>
      <c r="K3862" s="534"/>
      <c r="L3862" s="534"/>
      <c r="M3862" s="534"/>
      <c r="N3862" s="534"/>
      <c r="O3862" s="534"/>
      <c r="P3862" s="535"/>
      <c r="Q3862" s="534"/>
    </row>
    <row r="3863" spans="3:17" s="849" customFormat="1" ht="15">
      <c r="C3863" s="712"/>
      <c r="D3863" s="713"/>
      <c r="E3863" s="532"/>
      <c r="F3863" s="532"/>
      <c r="G3863" s="533"/>
      <c r="H3863" s="534"/>
      <c r="I3863" s="534"/>
      <c r="J3863" s="535"/>
      <c r="K3863" s="534"/>
      <c r="L3863" s="534"/>
      <c r="M3863" s="534"/>
      <c r="N3863" s="534"/>
      <c r="O3863" s="534"/>
      <c r="P3863" s="535"/>
      <c r="Q3863" s="534"/>
    </row>
    <row r="3864" spans="3:17" s="849" customFormat="1" ht="15">
      <c r="C3864" s="712"/>
      <c r="D3864" s="713"/>
      <c r="E3864" s="532"/>
      <c r="F3864" s="532"/>
      <c r="G3864" s="533"/>
      <c r="H3864" s="534"/>
      <c r="I3864" s="534"/>
      <c r="J3864" s="535"/>
      <c r="K3864" s="534"/>
      <c r="L3864" s="534"/>
      <c r="M3864" s="534"/>
      <c r="N3864" s="534"/>
      <c r="O3864" s="534"/>
      <c r="P3864" s="535"/>
      <c r="Q3864" s="534"/>
    </row>
    <row r="3865" spans="3:17" s="849" customFormat="1" ht="15">
      <c r="C3865" s="712"/>
      <c r="D3865" s="713"/>
      <c r="E3865" s="532"/>
      <c r="F3865" s="532"/>
      <c r="G3865" s="533"/>
      <c r="H3865" s="534"/>
      <c r="I3865" s="534"/>
      <c r="J3865" s="535"/>
      <c r="K3865" s="534"/>
      <c r="L3865" s="534"/>
      <c r="M3865" s="534"/>
      <c r="N3865" s="534"/>
      <c r="O3865" s="534"/>
      <c r="P3865" s="535"/>
      <c r="Q3865" s="534"/>
    </row>
    <row r="3866" spans="3:17" s="849" customFormat="1" ht="15">
      <c r="C3866" s="712"/>
      <c r="D3866" s="713"/>
      <c r="E3866" s="532"/>
      <c r="F3866" s="532"/>
      <c r="G3866" s="533"/>
      <c r="H3866" s="534"/>
      <c r="I3866" s="534"/>
      <c r="J3866" s="535"/>
      <c r="K3866" s="534"/>
      <c r="L3866" s="534"/>
      <c r="M3866" s="534"/>
      <c r="N3866" s="534"/>
      <c r="O3866" s="534"/>
      <c r="P3866" s="535"/>
      <c r="Q3866" s="534"/>
    </row>
    <row r="3867" spans="3:17" s="849" customFormat="1" ht="15">
      <c r="C3867" s="712"/>
      <c r="D3867" s="713"/>
      <c r="E3867" s="532"/>
      <c r="F3867" s="532"/>
      <c r="G3867" s="533"/>
      <c r="H3867" s="534"/>
      <c r="I3867" s="534"/>
      <c r="J3867" s="535"/>
      <c r="K3867" s="534"/>
      <c r="L3867" s="534"/>
      <c r="M3867" s="534"/>
      <c r="N3867" s="534"/>
      <c r="O3867" s="534"/>
      <c r="P3867" s="535"/>
      <c r="Q3867" s="534"/>
    </row>
    <row r="3868" spans="3:17" s="849" customFormat="1" ht="15">
      <c r="C3868" s="712"/>
      <c r="D3868" s="713"/>
      <c r="E3868" s="532"/>
      <c r="F3868" s="532"/>
      <c r="G3868" s="533"/>
      <c r="H3868" s="534"/>
      <c r="I3868" s="534"/>
      <c r="J3868" s="535"/>
      <c r="K3868" s="534"/>
      <c r="L3868" s="534"/>
      <c r="M3868" s="534"/>
      <c r="N3868" s="534"/>
      <c r="O3868" s="534"/>
      <c r="P3868" s="535"/>
      <c r="Q3868" s="534"/>
    </row>
    <row r="3869" spans="3:17" s="849" customFormat="1" ht="15">
      <c r="C3869" s="712"/>
      <c r="D3869" s="713"/>
      <c r="E3869" s="532"/>
      <c r="F3869" s="532"/>
      <c r="G3869" s="533"/>
      <c r="H3869" s="534"/>
      <c r="I3869" s="534"/>
      <c r="J3869" s="535"/>
      <c r="K3869" s="534"/>
      <c r="L3869" s="534"/>
      <c r="M3869" s="534"/>
      <c r="N3869" s="534"/>
      <c r="O3869" s="534"/>
      <c r="P3869" s="535"/>
      <c r="Q3869" s="534"/>
    </row>
    <row r="3870" spans="3:17" s="849" customFormat="1" ht="15">
      <c r="C3870" s="712"/>
      <c r="D3870" s="713"/>
      <c r="E3870" s="532"/>
      <c r="F3870" s="532"/>
      <c r="G3870" s="533"/>
      <c r="H3870" s="534"/>
      <c r="I3870" s="534"/>
      <c r="J3870" s="535"/>
      <c r="K3870" s="534"/>
      <c r="L3870" s="534"/>
      <c r="M3870" s="534"/>
      <c r="N3870" s="534"/>
      <c r="O3870" s="534"/>
      <c r="P3870" s="535"/>
      <c r="Q3870" s="534"/>
    </row>
    <row r="3871" spans="3:17" s="849" customFormat="1" ht="15">
      <c r="C3871" s="712"/>
      <c r="D3871" s="713"/>
      <c r="E3871" s="532"/>
      <c r="F3871" s="532"/>
      <c r="G3871" s="533"/>
      <c r="H3871" s="534"/>
      <c r="I3871" s="534"/>
      <c r="J3871" s="535"/>
      <c r="K3871" s="534"/>
      <c r="L3871" s="534"/>
      <c r="M3871" s="534"/>
      <c r="N3871" s="534"/>
      <c r="O3871" s="534"/>
      <c r="P3871" s="535"/>
      <c r="Q3871" s="534"/>
    </row>
    <row r="3872" spans="3:17" s="849" customFormat="1" ht="15">
      <c r="C3872" s="712"/>
      <c r="D3872" s="713"/>
      <c r="E3872" s="532"/>
      <c r="F3872" s="532"/>
      <c r="G3872" s="533"/>
      <c r="H3872" s="534"/>
      <c r="I3872" s="534"/>
      <c r="J3872" s="535"/>
      <c r="K3872" s="534"/>
      <c r="L3872" s="534"/>
      <c r="M3872" s="534"/>
      <c r="N3872" s="534"/>
      <c r="O3872" s="534"/>
      <c r="P3872" s="535"/>
      <c r="Q3872" s="534"/>
    </row>
    <row r="3873" spans="3:17" s="849" customFormat="1" ht="15">
      <c r="C3873" s="712"/>
      <c r="D3873" s="713"/>
      <c r="E3873" s="532"/>
      <c r="F3873" s="532"/>
      <c r="G3873" s="533"/>
      <c r="H3873" s="534"/>
      <c r="I3873" s="534"/>
      <c r="J3873" s="535"/>
      <c r="K3873" s="534"/>
      <c r="L3873" s="534"/>
      <c r="M3873" s="534"/>
      <c r="N3873" s="534"/>
      <c r="O3873" s="534"/>
      <c r="P3873" s="535"/>
      <c r="Q3873" s="534"/>
    </row>
    <row r="3874" spans="3:17" s="849" customFormat="1" ht="15">
      <c r="C3874" s="712"/>
      <c r="D3874" s="713"/>
      <c r="E3874" s="532"/>
      <c r="F3874" s="532"/>
      <c r="G3874" s="533"/>
      <c r="H3874" s="534"/>
      <c r="I3874" s="534"/>
      <c r="J3874" s="535"/>
      <c r="K3874" s="534"/>
      <c r="L3874" s="534"/>
      <c r="M3874" s="534"/>
      <c r="N3874" s="534"/>
      <c r="O3874" s="534"/>
      <c r="P3874" s="535"/>
      <c r="Q3874" s="534"/>
    </row>
    <row r="3875" spans="3:17" s="849" customFormat="1" ht="15">
      <c r="C3875" s="712"/>
      <c r="D3875" s="713"/>
      <c r="E3875" s="532"/>
      <c r="F3875" s="532"/>
      <c r="G3875" s="533"/>
      <c r="H3875" s="534"/>
      <c r="I3875" s="534"/>
      <c r="J3875" s="535"/>
      <c r="K3875" s="534"/>
      <c r="L3875" s="534"/>
      <c r="M3875" s="534"/>
      <c r="N3875" s="534"/>
      <c r="O3875" s="534"/>
      <c r="P3875" s="535"/>
      <c r="Q3875" s="534"/>
    </row>
    <row r="3876" spans="3:17" s="849" customFormat="1" ht="15">
      <c r="C3876" s="712"/>
      <c r="D3876" s="713"/>
      <c r="E3876" s="532"/>
      <c r="F3876" s="532"/>
      <c r="G3876" s="533"/>
      <c r="H3876" s="534"/>
      <c r="I3876" s="534"/>
      <c r="J3876" s="535"/>
      <c r="K3876" s="534"/>
      <c r="L3876" s="534"/>
      <c r="M3876" s="534"/>
      <c r="N3876" s="534"/>
      <c r="O3876" s="534"/>
      <c r="P3876" s="535"/>
      <c r="Q3876" s="534"/>
    </row>
    <row r="3877" spans="3:17" s="849" customFormat="1" ht="15">
      <c r="C3877" s="712"/>
      <c r="D3877" s="713"/>
      <c r="E3877" s="532"/>
      <c r="F3877" s="532"/>
      <c r="G3877" s="533"/>
      <c r="H3877" s="534"/>
      <c r="I3877" s="534"/>
      <c r="J3877" s="535"/>
      <c r="K3877" s="534"/>
      <c r="L3877" s="534"/>
      <c r="M3877" s="534"/>
      <c r="N3877" s="534"/>
      <c r="O3877" s="534"/>
      <c r="P3877" s="535"/>
      <c r="Q3877" s="534"/>
    </row>
    <row r="3878" spans="3:17" s="849" customFormat="1" ht="15">
      <c r="C3878" s="712"/>
      <c r="D3878" s="713"/>
      <c r="E3878" s="532"/>
      <c r="F3878" s="532"/>
      <c r="G3878" s="533"/>
      <c r="H3878" s="534"/>
      <c r="I3878" s="534"/>
      <c r="J3878" s="535"/>
      <c r="K3878" s="534"/>
      <c r="L3878" s="534"/>
      <c r="M3878" s="534"/>
      <c r="N3878" s="534"/>
      <c r="O3878" s="534"/>
      <c r="P3878" s="535"/>
      <c r="Q3878" s="534"/>
    </row>
    <row r="3879" spans="3:17" s="849" customFormat="1" ht="15">
      <c r="C3879" s="712"/>
      <c r="D3879" s="713"/>
      <c r="E3879" s="532"/>
      <c r="F3879" s="532"/>
      <c r="G3879" s="533"/>
      <c r="H3879" s="534"/>
      <c r="I3879" s="534"/>
      <c r="J3879" s="535"/>
      <c r="K3879" s="534"/>
      <c r="L3879" s="534"/>
      <c r="M3879" s="534"/>
      <c r="N3879" s="534"/>
      <c r="O3879" s="534"/>
      <c r="P3879" s="535"/>
      <c r="Q3879" s="534"/>
    </row>
    <row r="3880" spans="3:17" s="849" customFormat="1" ht="15">
      <c r="C3880" s="712"/>
      <c r="D3880" s="713"/>
      <c r="E3880" s="532"/>
      <c r="F3880" s="532"/>
      <c r="G3880" s="533"/>
      <c r="H3880" s="534"/>
      <c r="I3880" s="534"/>
      <c r="J3880" s="535"/>
      <c r="K3880" s="534"/>
      <c r="L3880" s="534"/>
      <c r="M3880" s="534"/>
      <c r="N3880" s="534"/>
      <c r="O3880" s="534"/>
      <c r="P3880" s="535"/>
      <c r="Q3880" s="534"/>
    </row>
    <row r="3881" spans="3:17" s="849" customFormat="1" ht="15">
      <c r="C3881" s="712"/>
      <c r="D3881" s="713"/>
      <c r="E3881" s="532"/>
      <c r="F3881" s="532"/>
      <c r="G3881" s="533"/>
      <c r="H3881" s="534"/>
      <c r="I3881" s="534"/>
      <c r="J3881" s="535"/>
      <c r="K3881" s="534"/>
      <c r="L3881" s="534"/>
      <c r="M3881" s="534"/>
      <c r="N3881" s="534"/>
      <c r="O3881" s="534"/>
      <c r="P3881" s="535"/>
      <c r="Q3881" s="534"/>
    </row>
    <row r="3882" spans="3:17" s="849" customFormat="1" ht="15">
      <c r="C3882" s="712"/>
      <c r="D3882" s="713"/>
      <c r="E3882" s="532"/>
      <c r="F3882" s="532"/>
      <c r="G3882" s="533"/>
      <c r="H3882" s="534"/>
      <c r="I3882" s="534"/>
      <c r="J3882" s="535"/>
      <c r="K3882" s="534"/>
      <c r="L3882" s="534"/>
      <c r="M3882" s="534"/>
      <c r="N3882" s="534"/>
      <c r="O3882" s="534"/>
      <c r="P3882" s="535"/>
      <c r="Q3882" s="534"/>
    </row>
    <row r="3883" spans="3:17" s="849" customFormat="1" ht="15">
      <c r="C3883" s="712"/>
      <c r="D3883" s="713"/>
      <c r="E3883" s="532"/>
      <c r="F3883" s="532"/>
      <c r="G3883" s="533"/>
      <c r="H3883" s="534"/>
      <c r="I3883" s="534"/>
      <c r="J3883" s="535"/>
      <c r="K3883" s="534"/>
      <c r="L3883" s="534"/>
      <c r="M3883" s="534"/>
      <c r="N3883" s="534"/>
      <c r="O3883" s="534"/>
      <c r="P3883" s="535"/>
      <c r="Q3883" s="534"/>
    </row>
    <row r="3884" spans="3:17" s="849" customFormat="1" ht="15">
      <c r="C3884" s="712"/>
      <c r="D3884" s="713"/>
      <c r="E3884" s="532"/>
      <c r="F3884" s="532"/>
      <c r="G3884" s="533"/>
      <c r="H3884" s="534"/>
      <c r="I3884" s="534"/>
      <c r="J3884" s="535"/>
      <c r="K3884" s="534"/>
      <c r="L3884" s="534"/>
      <c r="M3884" s="534"/>
      <c r="N3884" s="534"/>
      <c r="O3884" s="534"/>
      <c r="P3884" s="535"/>
      <c r="Q3884" s="534"/>
    </row>
    <row r="3885" spans="3:17" s="849" customFormat="1" ht="15">
      <c r="C3885" s="712"/>
      <c r="D3885" s="713"/>
      <c r="E3885" s="532"/>
      <c r="F3885" s="532"/>
      <c r="G3885" s="533"/>
      <c r="H3885" s="534"/>
      <c r="I3885" s="534"/>
      <c r="J3885" s="535"/>
      <c r="K3885" s="534"/>
      <c r="L3885" s="534"/>
      <c r="M3885" s="534"/>
      <c r="N3885" s="534"/>
      <c r="O3885" s="534"/>
      <c r="P3885" s="535"/>
      <c r="Q3885" s="534"/>
    </row>
    <row r="3886" spans="3:17" s="849" customFormat="1" ht="15">
      <c r="C3886" s="712"/>
      <c r="D3886" s="713"/>
      <c r="E3886" s="532"/>
      <c r="F3886" s="532"/>
      <c r="G3886" s="533"/>
      <c r="H3886" s="534"/>
      <c r="I3886" s="534"/>
      <c r="J3886" s="535"/>
      <c r="K3886" s="534"/>
      <c r="L3886" s="534"/>
      <c r="M3886" s="534"/>
      <c r="N3886" s="534"/>
      <c r="O3886" s="534"/>
      <c r="P3886" s="535"/>
      <c r="Q3886" s="534"/>
    </row>
    <row r="3887" spans="3:17" s="849" customFormat="1" ht="15">
      <c r="C3887" s="712"/>
      <c r="D3887" s="713"/>
      <c r="E3887" s="532"/>
      <c r="F3887" s="532"/>
      <c r="G3887" s="533"/>
      <c r="H3887" s="534"/>
      <c r="I3887" s="534"/>
      <c r="J3887" s="535"/>
      <c r="K3887" s="534"/>
      <c r="L3887" s="534"/>
      <c r="M3887" s="534"/>
      <c r="N3887" s="534"/>
      <c r="O3887" s="534"/>
      <c r="P3887" s="535"/>
      <c r="Q3887" s="534"/>
    </row>
    <row r="3888" spans="3:17" s="849" customFormat="1" ht="15">
      <c r="C3888" s="712"/>
      <c r="D3888" s="713"/>
      <c r="E3888" s="532"/>
      <c r="F3888" s="532"/>
      <c r="G3888" s="533"/>
      <c r="H3888" s="534"/>
      <c r="I3888" s="534"/>
      <c r="J3888" s="535"/>
      <c r="K3888" s="534"/>
      <c r="L3888" s="534"/>
      <c r="M3888" s="534"/>
      <c r="N3888" s="534"/>
      <c r="O3888" s="534"/>
      <c r="P3888" s="535"/>
      <c r="Q3888" s="534"/>
    </row>
    <row r="3889" spans="3:17" s="849" customFormat="1" ht="15">
      <c r="C3889" s="712"/>
      <c r="D3889" s="713"/>
      <c r="E3889" s="532"/>
      <c r="F3889" s="532"/>
      <c r="G3889" s="533"/>
      <c r="H3889" s="534"/>
      <c r="I3889" s="534"/>
      <c r="J3889" s="535"/>
      <c r="K3889" s="534"/>
      <c r="L3889" s="534"/>
      <c r="M3889" s="534"/>
      <c r="N3889" s="534"/>
      <c r="O3889" s="534"/>
      <c r="P3889" s="535"/>
      <c r="Q3889" s="534"/>
    </row>
    <row r="3890" spans="3:17" s="849" customFormat="1" ht="15">
      <c r="C3890" s="712"/>
      <c r="D3890" s="713"/>
      <c r="E3890" s="532"/>
      <c r="F3890" s="532"/>
      <c r="G3890" s="533"/>
      <c r="H3890" s="534"/>
      <c r="I3890" s="534"/>
      <c r="J3890" s="535"/>
      <c r="K3890" s="534"/>
      <c r="L3890" s="534"/>
      <c r="M3890" s="534"/>
      <c r="N3890" s="534"/>
      <c r="O3890" s="534"/>
      <c r="P3890" s="535"/>
      <c r="Q3890" s="534"/>
    </row>
    <row r="3891" spans="3:17" s="849" customFormat="1" ht="15">
      <c r="C3891" s="712"/>
      <c r="D3891" s="713"/>
      <c r="E3891" s="532"/>
      <c r="F3891" s="532"/>
      <c r="G3891" s="533"/>
      <c r="H3891" s="534"/>
      <c r="I3891" s="534"/>
      <c r="J3891" s="535"/>
      <c r="K3891" s="534"/>
      <c r="L3891" s="534"/>
      <c r="M3891" s="534"/>
      <c r="N3891" s="534"/>
      <c r="O3891" s="534"/>
      <c r="P3891" s="535"/>
      <c r="Q3891" s="534"/>
    </row>
    <row r="3892" spans="3:17" s="849" customFormat="1" ht="15">
      <c r="C3892" s="712"/>
      <c r="D3892" s="713"/>
      <c r="E3892" s="532"/>
      <c r="F3892" s="532"/>
      <c r="G3892" s="533"/>
      <c r="H3892" s="534"/>
      <c r="I3892" s="534"/>
      <c r="J3892" s="535"/>
      <c r="K3892" s="534"/>
      <c r="L3892" s="534"/>
      <c r="M3892" s="534"/>
      <c r="N3892" s="534"/>
      <c r="O3892" s="534"/>
      <c r="P3892" s="535"/>
      <c r="Q3892" s="534"/>
    </row>
    <row r="3893" spans="3:17" s="849" customFormat="1" ht="15">
      <c r="C3893" s="712"/>
      <c r="D3893" s="713"/>
      <c r="E3893" s="532"/>
      <c r="F3893" s="532"/>
      <c r="G3893" s="533"/>
      <c r="H3893" s="534"/>
      <c r="I3893" s="534"/>
      <c r="J3893" s="535"/>
      <c r="K3893" s="534"/>
      <c r="L3893" s="534"/>
      <c r="M3893" s="534"/>
      <c r="N3893" s="534"/>
      <c r="O3893" s="534"/>
      <c r="P3893" s="535"/>
      <c r="Q3893" s="534"/>
    </row>
    <row r="3894" spans="3:17" s="849" customFormat="1" ht="15">
      <c r="C3894" s="712"/>
      <c r="D3894" s="713"/>
      <c r="E3894" s="532"/>
      <c r="F3894" s="532"/>
      <c r="G3894" s="533"/>
      <c r="H3894" s="534"/>
      <c r="I3894" s="534"/>
      <c r="J3894" s="535"/>
      <c r="K3894" s="534"/>
      <c r="L3894" s="534"/>
      <c r="M3894" s="534"/>
      <c r="N3894" s="534"/>
      <c r="O3894" s="534"/>
      <c r="P3894" s="535"/>
      <c r="Q3894" s="534"/>
    </row>
    <row r="3895" spans="3:17" s="849" customFormat="1" ht="15">
      <c r="C3895" s="712"/>
      <c r="D3895" s="713"/>
      <c r="E3895" s="532"/>
      <c r="F3895" s="532"/>
      <c r="G3895" s="533"/>
      <c r="H3895" s="534"/>
      <c r="I3895" s="534"/>
      <c r="J3895" s="535"/>
      <c r="K3895" s="534"/>
      <c r="L3895" s="534"/>
      <c r="M3895" s="534"/>
      <c r="N3895" s="534"/>
      <c r="O3895" s="534"/>
      <c r="P3895" s="535"/>
      <c r="Q3895" s="534"/>
    </row>
    <row r="3896" spans="3:17" s="849" customFormat="1" ht="15">
      <c r="C3896" s="712"/>
      <c r="D3896" s="713"/>
      <c r="E3896" s="532"/>
      <c r="F3896" s="532"/>
      <c r="G3896" s="533"/>
      <c r="H3896" s="534"/>
      <c r="I3896" s="534"/>
      <c r="J3896" s="535"/>
      <c r="K3896" s="534"/>
      <c r="L3896" s="534"/>
      <c r="M3896" s="534"/>
      <c r="N3896" s="534"/>
      <c r="O3896" s="534"/>
      <c r="P3896" s="535"/>
      <c r="Q3896" s="534"/>
    </row>
    <row r="3897" spans="3:17" s="849" customFormat="1" ht="15">
      <c r="C3897" s="712"/>
      <c r="D3897" s="713"/>
      <c r="E3897" s="532"/>
      <c r="F3897" s="532"/>
      <c r="G3897" s="533"/>
      <c r="H3897" s="534"/>
      <c r="I3897" s="534"/>
      <c r="J3897" s="535"/>
      <c r="K3897" s="534"/>
      <c r="L3897" s="534"/>
      <c r="M3897" s="534"/>
      <c r="N3897" s="534"/>
      <c r="O3897" s="534"/>
      <c r="P3897" s="535"/>
      <c r="Q3897" s="534"/>
    </row>
    <row r="3898" spans="3:17" s="849" customFormat="1" ht="15">
      <c r="C3898" s="712"/>
      <c r="D3898" s="713"/>
      <c r="E3898" s="532"/>
      <c r="F3898" s="532"/>
      <c r="G3898" s="533"/>
      <c r="H3898" s="534"/>
      <c r="I3898" s="534"/>
      <c r="J3898" s="535"/>
      <c r="K3898" s="534"/>
      <c r="L3898" s="534"/>
      <c r="M3898" s="534"/>
      <c r="N3898" s="534"/>
      <c r="O3898" s="534"/>
      <c r="P3898" s="535"/>
      <c r="Q3898" s="534"/>
    </row>
    <row r="3899" spans="3:17" s="849" customFormat="1" ht="15">
      <c r="C3899" s="712"/>
      <c r="D3899" s="713"/>
      <c r="E3899" s="532"/>
      <c r="F3899" s="532"/>
      <c r="G3899" s="533"/>
      <c r="H3899" s="534"/>
      <c r="I3899" s="534"/>
      <c r="J3899" s="535"/>
      <c r="K3899" s="534"/>
      <c r="L3899" s="534"/>
      <c r="M3899" s="534"/>
      <c r="N3899" s="534"/>
      <c r="O3899" s="534"/>
      <c r="P3899" s="535"/>
      <c r="Q3899" s="534"/>
    </row>
    <row r="3900" spans="3:17" s="849" customFormat="1" ht="15">
      <c r="C3900" s="712"/>
      <c r="D3900" s="713"/>
      <c r="E3900" s="532"/>
      <c r="F3900" s="532"/>
      <c r="G3900" s="533"/>
      <c r="H3900" s="534"/>
      <c r="I3900" s="534"/>
      <c r="J3900" s="535"/>
      <c r="K3900" s="534"/>
      <c r="L3900" s="534"/>
      <c r="M3900" s="534"/>
      <c r="N3900" s="534"/>
      <c r="O3900" s="534"/>
      <c r="P3900" s="535"/>
      <c r="Q3900" s="534"/>
    </row>
    <row r="3901" spans="3:17" s="849" customFormat="1" ht="15">
      <c r="C3901" s="712"/>
      <c r="D3901" s="713"/>
      <c r="E3901" s="532"/>
      <c r="F3901" s="532"/>
      <c r="G3901" s="533"/>
      <c r="H3901" s="534"/>
      <c r="I3901" s="534"/>
      <c r="J3901" s="535"/>
      <c r="K3901" s="534"/>
      <c r="L3901" s="534"/>
      <c r="M3901" s="534"/>
      <c r="N3901" s="534"/>
      <c r="O3901" s="534"/>
      <c r="P3901" s="535"/>
      <c r="Q3901" s="534"/>
    </row>
    <row r="3902" spans="3:17" s="849" customFormat="1" ht="15">
      <c r="C3902" s="712"/>
      <c r="D3902" s="713"/>
      <c r="E3902" s="532"/>
      <c r="F3902" s="532"/>
      <c r="G3902" s="533"/>
      <c r="H3902" s="534"/>
      <c r="I3902" s="534"/>
      <c r="J3902" s="535"/>
      <c r="K3902" s="534"/>
      <c r="L3902" s="534"/>
      <c r="M3902" s="534"/>
      <c r="N3902" s="534"/>
      <c r="O3902" s="534"/>
      <c r="P3902" s="535"/>
      <c r="Q3902" s="534"/>
    </row>
    <row r="3903" spans="3:17" s="849" customFormat="1" ht="15">
      <c r="C3903" s="712"/>
      <c r="D3903" s="713"/>
      <c r="E3903" s="532"/>
      <c r="F3903" s="532"/>
      <c r="G3903" s="533"/>
      <c r="H3903" s="534"/>
      <c r="I3903" s="534"/>
      <c r="J3903" s="535"/>
      <c r="K3903" s="534"/>
      <c r="L3903" s="534"/>
      <c r="M3903" s="534"/>
      <c r="N3903" s="534"/>
      <c r="O3903" s="534"/>
      <c r="P3903" s="535"/>
      <c r="Q3903" s="534"/>
    </row>
    <row r="3904" spans="3:17" s="849" customFormat="1" ht="15">
      <c r="C3904" s="712"/>
      <c r="D3904" s="713"/>
      <c r="E3904" s="532"/>
      <c r="F3904" s="532"/>
      <c r="G3904" s="533"/>
      <c r="H3904" s="534"/>
      <c r="I3904" s="534"/>
      <c r="J3904" s="535"/>
      <c r="K3904" s="534"/>
      <c r="L3904" s="534"/>
      <c r="M3904" s="534"/>
      <c r="N3904" s="534"/>
      <c r="O3904" s="534"/>
      <c r="P3904" s="535"/>
      <c r="Q3904" s="534"/>
    </row>
    <row r="3905" spans="3:17" s="849" customFormat="1" ht="15">
      <c r="C3905" s="712"/>
      <c r="D3905" s="713"/>
      <c r="E3905" s="532"/>
      <c r="F3905" s="532"/>
      <c r="G3905" s="533"/>
      <c r="H3905" s="534"/>
      <c r="I3905" s="534"/>
      <c r="J3905" s="535"/>
      <c r="K3905" s="534"/>
      <c r="L3905" s="534"/>
      <c r="M3905" s="534"/>
      <c r="N3905" s="534"/>
      <c r="O3905" s="534"/>
      <c r="P3905" s="535"/>
      <c r="Q3905" s="534"/>
    </row>
    <row r="3906" spans="3:17" s="849" customFormat="1" ht="15">
      <c r="C3906" s="712"/>
      <c r="D3906" s="713"/>
      <c r="E3906" s="532"/>
      <c r="F3906" s="532"/>
      <c r="G3906" s="533"/>
      <c r="H3906" s="534"/>
      <c r="I3906" s="534"/>
      <c r="J3906" s="535"/>
      <c r="K3906" s="534"/>
      <c r="L3906" s="534"/>
      <c r="M3906" s="534"/>
      <c r="N3906" s="534"/>
      <c r="O3906" s="534"/>
      <c r="P3906" s="535"/>
      <c r="Q3906" s="534"/>
    </row>
    <row r="3907" spans="3:17" s="849" customFormat="1" ht="15">
      <c r="C3907" s="712"/>
      <c r="D3907" s="713"/>
      <c r="E3907" s="532"/>
      <c r="F3907" s="532"/>
      <c r="G3907" s="533"/>
      <c r="H3907" s="534"/>
      <c r="I3907" s="534"/>
      <c r="J3907" s="535"/>
      <c r="K3907" s="534"/>
      <c r="L3907" s="534"/>
      <c r="M3907" s="534"/>
      <c r="N3907" s="534"/>
      <c r="O3907" s="534"/>
      <c r="P3907" s="535"/>
      <c r="Q3907" s="534"/>
    </row>
    <row r="3908" spans="3:17" s="849" customFormat="1" ht="15">
      <c r="C3908" s="712"/>
      <c r="D3908" s="713"/>
      <c r="E3908" s="532"/>
      <c r="F3908" s="532"/>
      <c r="G3908" s="533"/>
      <c r="H3908" s="534"/>
      <c r="I3908" s="534"/>
      <c r="J3908" s="535"/>
      <c r="K3908" s="534"/>
      <c r="L3908" s="534"/>
      <c r="M3908" s="534"/>
      <c r="N3908" s="534"/>
      <c r="O3908" s="534"/>
      <c r="P3908" s="535"/>
      <c r="Q3908" s="534"/>
    </row>
    <row r="3909" spans="3:17" s="849" customFormat="1" ht="15">
      <c r="C3909" s="712"/>
      <c r="D3909" s="713"/>
      <c r="E3909" s="532"/>
      <c r="F3909" s="532"/>
      <c r="G3909" s="533"/>
      <c r="H3909" s="534"/>
      <c r="I3909" s="534"/>
      <c r="J3909" s="535"/>
      <c r="K3909" s="534"/>
      <c r="L3909" s="534"/>
      <c r="M3909" s="534"/>
      <c r="N3909" s="534"/>
      <c r="O3909" s="534"/>
      <c r="P3909" s="535"/>
      <c r="Q3909" s="534"/>
    </row>
    <row r="3910" spans="3:17" s="849" customFormat="1" ht="15">
      <c r="C3910" s="712"/>
      <c r="D3910" s="713"/>
      <c r="E3910" s="532"/>
      <c r="F3910" s="532"/>
      <c r="G3910" s="533"/>
      <c r="H3910" s="534"/>
      <c r="I3910" s="534"/>
      <c r="J3910" s="535"/>
      <c r="K3910" s="534"/>
      <c r="L3910" s="534"/>
      <c r="M3910" s="534"/>
      <c r="N3910" s="534"/>
      <c r="O3910" s="534"/>
      <c r="P3910" s="535"/>
      <c r="Q3910" s="534"/>
    </row>
    <row r="3911" spans="3:17" s="849" customFormat="1" ht="15">
      <c r="C3911" s="712"/>
      <c r="D3911" s="713"/>
      <c r="E3911" s="532"/>
      <c r="F3911" s="532"/>
      <c r="G3911" s="533"/>
      <c r="H3911" s="534"/>
      <c r="I3911" s="534"/>
      <c r="J3911" s="535"/>
      <c r="K3911" s="534"/>
      <c r="L3911" s="534"/>
      <c r="M3911" s="534"/>
      <c r="N3911" s="534"/>
      <c r="O3911" s="534"/>
      <c r="P3911" s="535"/>
      <c r="Q3911" s="534"/>
    </row>
    <row r="3912" spans="3:17" s="849" customFormat="1" ht="15">
      <c r="C3912" s="712"/>
      <c r="D3912" s="713"/>
      <c r="E3912" s="532"/>
      <c r="F3912" s="532"/>
      <c r="G3912" s="533"/>
      <c r="H3912" s="534"/>
      <c r="I3912" s="534"/>
      <c r="J3912" s="535"/>
      <c r="K3912" s="534"/>
      <c r="L3912" s="534"/>
      <c r="M3912" s="534"/>
      <c r="N3912" s="534"/>
      <c r="O3912" s="534"/>
      <c r="P3912" s="535"/>
      <c r="Q3912" s="534"/>
    </row>
    <row r="3913" spans="3:17" s="849" customFormat="1" ht="15">
      <c r="C3913" s="712"/>
      <c r="D3913" s="713"/>
      <c r="E3913" s="532"/>
      <c r="F3913" s="532"/>
      <c r="G3913" s="533"/>
      <c r="H3913" s="534"/>
      <c r="I3913" s="534"/>
      <c r="J3913" s="535"/>
      <c r="K3913" s="534"/>
      <c r="L3913" s="534"/>
      <c r="M3913" s="534"/>
      <c r="N3913" s="534"/>
      <c r="O3913" s="534"/>
      <c r="P3913" s="535"/>
      <c r="Q3913" s="534"/>
    </row>
    <row r="3914" spans="3:17" s="849" customFormat="1" ht="15">
      <c r="C3914" s="712"/>
      <c r="D3914" s="713"/>
      <c r="E3914" s="532"/>
      <c r="F3914" s="532"/>
      <c r="G3914" s="533"/>
      <c r="H3914" s="534"/>
      <c r="I3914" s="534"/>
      <c r="J3914" s="535"/>
      <c r="K3914" s="534"/>
      <c r="L3914" s="534"/>
      <c r="M3914" s="534"/>
      <c r="N3914" s="534"/>
      <c r="O3914" s="534"/>
      <c r="P3914" s="535"/>
      <c r="Q3914" s="534"/>
    </row>
    <row r="3915" spans="3:17" s="849" customFormat="1" ht="15">
      <c r="C3915" s="712"/>
      <c r="D3915" s="713"/>
      <c r="E3915" s="532"/>
      <c r="F3915" s="532"/>
      <c r="G3915" s="533"/>
      <c r="H3915" s="534"/>
      <c r="I3915" s="534"/>
      <c r="J3915" s="535"/>
      <c r="K3915" s="534"/>
      <c r="L3915" s="534"/>
      <c r="M3915" s="534"/>
      <c r="N3915" s="534"/>
      <c r="O3915" s="534"/>
      <c r="P3915" s="535"/>
      <c r="Q3915" s="534"/>
    </row>
    <row r="3916" spans="3:17" s="849" customFormat="1" ht="15">
      <c r="C3916" s="712"/>
      <c r="D3916" s="713"/>
      <c r="E3916" s="532"/>
      <c r="F3916" s="532"/>
      <c r="G3916" s="533"/>
      <c r="H3916" s="534"/>
      <c r="I3916" s="534"/>
      <c r="J3916" s="535"/>
      <c r="K3916" s="534"/>
      <c r="L3916" s="534"/>
      <c r="M3916" s="534"/>
      <c r="N3916" s="534"/>
      <c r="O3916" s="534"/>
      <c r="P3916" s="535"/>
      <c r="Q3916" s="534"/>
    </row>
    <row r="3917" spans="3:17" s="849" customFormat="1" ht="15">
      <c r="C3917" s="712"/>
      <c r="D3917" s="713"/>
      <c r="E3917" s="532"/>
      <c r="F3917" s="532"/>
      <c r="G3917" s="533"/>
      <c r="H3917" s="534"/>
      <c r="I3917" s="534"/>
      <c r="J3917" s="535"/>
      <c r="K3917" s="534"/>
      <c r="L3917" s="534"/>
      <c r="M3917" s="534"/>
      <c r="N3917" s="534"/>
      <c r="O3917" s="534"/>
      <c r="P3917" s="535"/>
      <c r="Q3917" s="534"/>
    </row>
    <row r="3918" spans="3:17" s="849" customFormat="1" ht="15">
      <c r="C3918" s="712"/>
      <c r="D3918" s="713"/>
      <c r="E3918" s="532"/>
      <c r="F3918" s="532"/>
      <c r="G3918" s="533"/>
      <c r="H3918" s="534"/>
      <c r="I3918" s="534"/>
      <c r="J3918" s="535"/>
      <c r="K3918" s="534"/>
      <c r="L3918" s="534"/>
      <c r="M3918" s="534"/>
      <c r="N3918" s="534"/>
      <c r="O3918" s="534"/>
      <c r="P3918" s="535"/>
      <c r="Q3918" s="534"/>
    </row>
    <row r="3919" spans="3:17" s="849" customFormat="1" ht="15">
      <c r="C3919" s="712"/>
      <c r="D3919" s="713"/>
      <c r="E3919" s="532"/>
      <c r="F3919" s="532"/>
      <c r="G3919" s="533"/>
      <c r="H3919" s="534"/>
      <c r="I3919" s="534"/>
      <c r="J3919" s="535"/>
      <c r="K3919" s="534"/>
      <c r="L3919" s="534"/>
      <c r="M3919" s="534"/>
      <c r="N3919" s="534"/>
      <c r="O3919" s="534"/>
      <c r="P3919" s="535"/>
      <c r="Q3919" s="534"/>
    </row>
    <row r="3920" spans="3:17" s="849" customFormat="1" ht="15">
      <c r="C3920" s="712"/>
      <c r="D3920" s="713"/>
      <c r="E3920" s="532"/>
      <c r="F3920" s="532"/>
      <c r="G3920" s="533"/>
      <c r="H3920" s="534"/>
      <c r="I3920" s="534"/>
      <c r="J3920" s="535"/>
      <c r="K3920" s="534"/>
      <c r="L3920" s="534"/>
      <c r="M3920" s="534"/>
      <c r="N3920" s="534"/>
      <c r="O3920" s="534"/>
      <c r="P3920" s="535"/>
      <c r="Q3920" s="534"/>
    </row>
    <row r="3921" spans="3:17" s="849" customFormat="1" ht="15">
      <c r="C3921" s="712"/>
      <c r="D3921" s="713"/>
      <c r="E3921" s="532"/>
      <c r="F3921" s="532"/>
      <c r="G3921" s="533"/>
      <c r="H3921" s="534"/>
      <c r="I3921" s="534"/>
      <c r="J3921" s="535"/>
      <c r="K3921" s="534"/>
      <c r="L3921" s="534"/>
      <c r="M3921" s="534"/>
      <c r="N3921" s="534"/>
      <c r="O3921" s="534"/>
      <c r="P3921" s="535"/>
      <c r="Q3921" s="534"/>
    </row>
    <row r="3922" spans="3:17" s="849" customFormat="1" ht="15">
      <c r="C3922" s="712"/>
      <c r="D3922" s="713"/>
      <c r="E3922" s="532"/>
      <c r="F3922" s="532"/>
      <c r="G3922" s="533"/>
      <c r="H3922" s="534"/>
      <c r="I3922" s="534"/>
      <c r="J3922" s="535"/>
      <c r="K3922" s="534"/>
      <c r="L3922" s="534"/>
      <c r="M3922" s="534"/>
      <c r="N3922" s="534"/>
      <c r="O3922" s="534"/>
      <c r="P3922" s="535"/>
      <c r="Q3922" s="534"/>
    </row>
    <row r="3923" spans="3:17" s="849" customFormat="1" ht="15">
      <c r="C3923" s="712"/>
      <c r="D3923" s="713"/>
      <c r="E3923" s="532"/>
      <c r="F3923" s="532"/>
      <c r="G3923" s="533"/>
      <c r="H3923" s="534"/>
      <c r="I3923" s="534"/>
      <c r="J3923" s="535"/>
      <c r="K3923" s="534"/>
      <c r="L3923" s="534"/>
      <c r="M3923" s="534"/>
      <c r="N3923" s="534"/>
      <c r="O3923" s="534"/>
      <c r="P3923" s="535"/>
      <c r="Q3923" s="534"/>
    </row>
    <row r="3924" spans="3:17" s="849" customFormat="1" ht="15">
      <c r="C3924" s="712"/>
      <c r="D3924" s="713"/>
      <c r="E3924" s="532"/>
      <c r="F3924" s="532"/>
      <c r="G3924" s="533"/>
      <c r="H3924" s="534"/>
      <c r="I3924" s="534"/>
      <c r="J3924" s="535"/>
      <c r="K3924" s="534"/>
      <c r="L3924" s="534"/>
      <c r="M3924" s="534"/>
      <c r="N3924" s="534"/>
      <c r="O3924" s="534"/>
      <c r="P3924" s="535"/>
      <c r="Q3924" s="534"/>
    </row>
    <row r="3925" spans="3:17" s="849" customFormat="1" ht="15">
      <c r="C3925" s="712"/>
      <c r="D3925" s="713"/>
      <c r="E3925" s="532"/>
      <c r="F3925" s="532"/>
      <c r="G3925" s="533"/>
      <c r="H3925" s="534"/>
      <c r="I3925" s="534"/>
      <c r="J3925" s="535"/>
      <c r="K3925" s="534"/>
      <c r="L3925" s="534"/>
      <c r="M3925" s="534"/>
      <c r="N3925" s="534"/>
      <c r="O3925" s="534"/>
      <c r="P3925" s="535"/>
      <c r="Q3925" s="534"/>
    </row>
    <row r="3926" spans="3:17" s="849" customFormat="1" ht="15">
      <c r="C3926" s="712"/>
      <c r="D3926" s="713"/>
      <c r="E3926" s="532"/>
      <c r="F3926" s="532"/>
      <c r="G3926" s="533"/>
      <c r="H3926" s="534"/>
      <c r="I3926" s="534"/>
      <c r="J3926" s="535"/>
      <c r="K3926" s="534"/>
      <c r="L3926" s="534"/>
      <c r="M3926" s="534"/>
      <c r="N3926" s="534"/>
      <c r="O3926" s="534"/>
      <c r="P3926" s="535"/>
      <c r="Q3926" s="534"/>
    </row>
    <row r="3927" spans="3:17" s="849" customFormat="1" ht="15">
      <c r="C3927" s="712"/>
      <c r="D3927" s="713"/>
      <c r="E3927" s="532"/>
      <c r="F3927" s="532"/>
      <c r="G3927" s="533"/>
      <c r="H3927" s="534"/>
      <c r="I3927" s="534"/>
      <c r="J3927" s="535"/>
      <c r="K3927" s="534"/>
      <c r="L3927" s="534"/>
      <c r="M3927" s="534"/>
      <c r="N3927" s="534"/>
      <c r="O3927" s="534"/>
      <c r="P3927" s="535"/>
      <c r="Q3927" s="534"/>
    </row>
    <row r="3928" spans="3:17" s="849" customFormat="1" ht="15">
      <c r="C3928" s="712"/>
      <c r="D3928" s="713"/>
      <c r="E3928" s="532"/>
      <c r="F3928" s="532"/>
      <c r="G3928" s="533"/>
      <c r="H3928" s="534"/>
      <c r="I3928" s="534"/>
      <c r="J3928" s="535"/>
      <c r="K3928" s="534"/>
      <c r="L3928" s="534"/>
      <c r="M3928" s="534"/>
      <c r="N3928" s="534"/>
      <c r="O3928" s="534"/>
      <c r="P3928" s="535"/>
      <c r="Q3928" s="534"/>
    </row>
    <row r="3929" spans="3:17" s="849" customFormat="1" ht="15">
      <c r="C3929" s="712"/>
      <c r="D3929" s="713"/>
      <c r="E3929" s="532"/>
      <c r="F3929" s="532"/>
      <c r="G3929" s="533"/>
      <c r="H3929" s="534"/>
      <c r="I3929" s="534"/>
      <c r="J3929" s="535"/>
      <c r="K3929" s="534"/>
      <c r="L3929" s="534"/>
      <c r="M3929" s="534"/>
      <c r="N3929" s="534"/>
      <c r="O3929" s="534"/>
      <c r="P3929" s="535"/>
      <c r="Q3929" s="534"/>
    </row>
    <row r="3930" spans="3:17" s="849" customFormat="1" ht="15">
      <c r="C3930" s="712"/>
      <c r="D3930" s="713"/>
      <c r="E3930" s="532"/>
      <c r="F3930" s="532"/>
      <c r="G3930" s="533"/>
      <c r="H3930" s="534"/>
      <c r="I3930" s="534"/>
      <c r="J3930" s="535"/>
      <c r="K3930" s="534"/>
      <c r="L3930" s="534"/>
      <c r="M3930" s="534"/>
      <c r="N3930" s="534"/>
      <c r="O3930" s="534"/>
      <c r="P3930" s="535"/>
      <c r="Q3930" s="534"/>
    </row>
    <row r="3931" spans="3:17" s="849" customFormat="1" ht="15">
      <c r="C3931" s="712"/>
      <c r="D3931" s="713"/>
      <c r="E3931" s="532"/>
      <c r="F3931" s="532"/>
      <c r="G3931" s="533"/>
      <c r="H3931" s="534"/>
      <c r="I3931" s="534"/>
      <c r="J3931" s="535"/>
      <c r="K3931" s="534"/>
      <c r="L3931" s="534"/>
      <c r="M3931" s="534"/>
      <c r="N3931" s="534"/>
      <c r="O3931" s="534"/>
      <c r="P3931" s="535"/>
      <c r="Q3931" s="534"/>
    </row>
    <row r="3932" spans="3:17" s="849" customFormat="1" ht="15">
      <c r="C3932" s="712"/>
      <c r="D3932" s="713"/>
      <c r="E3932" s="532"/>
      <c r="F3932" s="532"/>
      <c r="G3932" s="533"/>
      <c r="H3932" s="534"/>
      <c r="I3932" s="534"/>
      <c r="J3932" s="535"/>
      <c r="K3932" s="534"/>
      <c r="L3932" s="534"/>
      <c r="M3932" s="534"/>
      <c r="N3932" s="534"/>
      <c r="O3932" s="534"/>
      <c r="P3932" s="535"/>
      <c r="Q3932" s="534"/>
    </row>
    <row r="3933" spans="3:17" s="849" customFormat="1" ht="15">
      <c r="C3933" s="712"/>
      <c r="D3933" s="713"/>
      <c r="E3933" s="532"/>
      <c r="F3933" s="532"/>
      <c r="G3933" s="533"/>
      <c r="H3933" s="534"/>
      <c r="I3933" s="534"/>
      <c r="J3933" s="535"/>
      <c r="K3933" s="534"/>
      <c r="L3933" s="534"/>
      <c r="M3933" s="534"/>
      <c r="N3933" s="534"/>
      <c r="O3933" s="534"/>
      <c r="P3933" s="535"/>
      <c r="Q3933" s="534"/>
    </row>
    <row r="3934" spans="3:17" s="849" customFormat="1" ht="15">
      <c r="C3934" s="712"/>
      <c r="D3934" s="713"/>
      <c r="E3934" s="532"/>
      <c r="F3934" s="532"/>
      <c r="G3934" s="533"/>
      <c r="H3934" s="534"/>
      <c r="I3934" s="534"/>
      <c r="J3934" s="535"/>
      <c r="K3934" s="534"/>
      <c r="L3934" s="534"/>
      <c r="M3934" s="534"/>
      <c r="N3934" s="534"/>
      <c r="O3934" s="534"/>
      <c r="P3934" s="535"/>
      <c r="Q3934" s="534"/>
    </row>
    <row r="3935" spans="3:17" s="849" customFormat="1" ht="15">
      <c r="C3935" s="712"/>
      <c r="D3935" s="713"/>
      <c r="E3935" s="532"/>
      <c r="F3935" s="532"/>
      <c r="G3935" s="533"/>
      <c r="H3935" s="534"/>
      <c r="I3935" s="534"/>
      <c r="J3935" s="535"/>
      <c r="K3935" s="534"/>
      <c r="L3935" s="534"/>
      <c r="M3935" s="534"/>
      <c r="N3935" s="534"/>
      <c r="O3935" s="534"/>
      <c r="P3935" s="535"/>
      <c r="Q3935" s="534"/>
    </row>
    <row r="3936" spans="3:17" s="849" customFormat="1" ht="15">
      <c r="C3936" s="712"/>
      <c r="D3936" s="713"/>
      <c r="E3936" s="532"/>
      <c r="F3936" s="532"/>
      <c r="G3936" s="533"/>
      <c r="H3936" s="534"/>
      <c r="I3936" s="534"/>
      <c r="J3936" s="535"/>
      <c r="K3936" s="534"/>
      <c r="L3936" s="534"/>
      <c r="M3936" s="534"/>
      <c r="N3936" s="534"/>
      <c r="O3936" s="534"/>
      <c r="P3936" s="535"/>
      <c r="Q3936" s="534"/>
    </row>
    <row r="3937" spans="3:17" s="849" customFormat="1" ht="15">
      <c r="C3937" s="712"/>
      <c r="D3937" s="713"/>
      <c r="E3937" s="532"/>
      <c r="F3937" s="532"/>
      <c r="G3937" s="533"/>
      <c r="H3937" s="534"/>
      <c r="I3937" s="534"/>
      <c r="J3937" s="535"/>
      <c r="K3937" s="534"/>
      <c r="L3937" s="534"/>
      <c r="M3937" s="534"/>
      <c r="N3937" s="534"/>
      <c r="O3937" s="534"/>
      <c r="P3937" s="535"/>
      <c r="Q3937" s="534"/>
    </row>
    <row r="3938" spans="3:17" s="849" customFormat="1" ht="15">
      <c r="C3938" s="712"/>
      <c r="D3938" s="713"/>
      <c r="E3938" s="532"/>
      <c r="F3938" s="532"/>
      <c r="G3938" s="533"/>
      <c r="H3938" s="534"/>
      <c r="I3938" s="534"/>
      <c r="J3938" s="535"/>
      <c r="K3938" s="534"/>
      <c r="L3938" s="534"/>
      <c r="M3938" s="534"/>
      <c r="N3938" s="534"/>
      <c r="O3938" s="534"/>
      <c r="P3938" s="535"/>
      <c r="Q3938" s="534"/>
    </row>
    <row r="3939" spans="3:17" s="849" customFormat="1" ht="15">
      <c r="C3939" s="712"/>
      <c r="D3939" s="713"/>
      <c r="E3939" s="532"/>
      <c r="F3939" s="532"/>
      <c r="G3939" s="533"/>
      <c r="H3939" s="534"/>
      <c r="I3939" s="534"/>
      <c r="J3939" s="535"/>
      <c r="K3939" s="534"/>
      <c r="L3939" s="534"/>
      <c r="M3939" s="534"/>
      <c r="N3939" s="534"/>
      <c r="O3939" s="534"/>
      <c r="P3939" s="535"/>
      <c r="Q3939" s="534"/>
    </row>
    <row r="3940" spans="3:17" s="849" customFormat="1" ht="15">
      <c r="C3940" s="712"/>
      <c r="D3940" s="713"/>
      <c r="E3940" s="532"/>
      <c r="F3940" s="532"/>
      <c r="G3940" s="533"/>
      <c r="H3940" s="534"/>
      <c r="I3940" s="534"/>
      <c r="J3940" s="535"/>
      <c r="K3940" s="534"/>
      <c r="L3940" s="534"/>
      <c r="M3940" s="534"/>
      <c r="N3940" s="534"/>
      <c r="O3940" s="534"/>
      <c r="P3940" s="535"/>
      <c r="Q3940" s="534"/>
    </row>
    <row r="3941" spans="3:17" s="849" customFormat="1" ht="15">
      <c r="C3941" s="712"/>
      <c r="D3941" s="713"/>
      <c r="E3941" s="532"/>
      <c r="F3941" s="532"/>
      <c r="G3941" s="533"/>
      <c r="H3941" s="534"/>
      <c r="I3941" s="534"/>
      <c r="J3941" s="535"/>
      <c r="K3941" s="534"/>
      <c r="L3941" s="534"/>
      <c r="M3941" s="534"/>
      <c r="N3941" s="534"/>
      <c r="O3941" s="534"/>
      <c r="P3941" s="535"/>
      <c r="Q3941" s="534"/>
    </row>
    <row r="3942" spans="3:17" s="849" customFormat="1" ht="15">
      <c r="C3942" s="712"/>
      <c r="D3942" s="713"/>
      <c r="E3942" s="532"/>
      <c r="F3942" s="532"/>
      <c r="G3942" s="533"/>
      <c r="H3942" s="534"/>
      <c r="I3942" s="534"/>
      <c r="J3942" s="535"/>
      <c r="K3942" s="534"/>
      <c r="L3942" s="534"/>
      <c r="M3942" s="534"/>
      <c r="N3942" s="534"/>
      <c r="O3942" s="534"/>
      <c r="P3942" s="535"/>
      <c r="Q3942" s="534"/>
    </row>
    <row r="3943" spans="3:17" s="849" customFormat="1" ht="15">
      <c r="C3943" s="712"/>
      <c r="D3943" s="713"/>
      <c r="E3943" s="532"/>
      <c r="F3943" s="532"/>
      <c r="G3943" s="533"/>
      <c r="H3943" s="534"/>
      <c r="I3943" s="534"/>
      <c r="J3943" s="535"/>
      <c r="K3943" s="534"/>
      <c r="L3943" s="534"/>
      <c r="M3943" s="534"/>
      <c r="N3943" s="534"/>
      <c r="O3943" s="534"/>
      <c r="P3943" s="535"/>
      <c r="Q3943" s="534"/>
    </row>
    <row r="3944" spans="3:17" s="849" customFormat="1" ht="15">
      <c r="C3944" s="712"/>
      <c r="D3944" s="713"/>
      <c r="E3944" s="532"/>
      <c r="F3944" s="532"/>
      <c r="G3944" s="533"/>
      <c r="H3944" s="534"/>
      <c r="I3944" s="534"/>
      <c r="J3944" s="535"/>
      <c r="K3944" s="534"/>
      <c r="L3944" s="534"/>
      <c r="M3944" s="534"/>
      <c r="N3944" s="534"/>
      <c r="O3944" s="534"/>
      <c r="P3944" s="535"/>
      <c r="Q3944" s="534"/>
    </row>
    <row r="3945" spans="3:17" s="849" customFormat="1" ht="15">
      <c r="C3945" s="712"/>
      <c r="D3945" s="713"/>
      <c r="E3945" s="532"/>
      <c r="F3945" s="532"/>
      <c r="G3945" s="533"/>
      <c r="H3945" s="534"/>
      <c r="I3945" s="534"/>
      <c r="J3945" s="535"/>
      <c r="K3945" s="534"/>
      <c r="L3945" s="534"/>
      <c r="M3945" s="534"/>
      <c r="N3945" s="534"/>
      <c r="O3945" s="534"/>
      <c r="P3945" s="535"/>
      <c r="Q3945" s="534"/>
    </row>
    <row r="3946" spans="3:17" s="849" customFormat="1" ht="15">
      <c r="C3946" s="712"/>
      <c r="D3946" s="713"/>
      <c r="E3946" s="532"/>
      <c r="F3946" s="532"/>
      <c r="G3946" s="533"/>
      <c r="H3946" s="534"/>
      <c r="I3946" s="534"/>
      <c r="J3946" s="535"/>
      <c r="K3946" s="534"/>
      <c r="L3946" s="534"/>
      <c r="M3946" s="534"/>
      <c r="N3946" s="534"/>
      <c r="O3946" s="534"/>
      <c r="P3946" s="535"/>
      <c r="Q3946" s="534"/>
    </row>
    <row r="3947" spans="3:17" s="849" customFormat="1" ht="15">
      <c r="C3947" s="712"/>
      <c r="D3947" s="713"/>
      <c r="E3947" s="532"/>
      <c r="F3947" s="532"/>
      <c r="G3947" s="533"/>
      <c r="H3947" s="534"/>
      <c r="I3947" s="534"/>
      <c r="J3947" s="535"/>
      <c r="K3947" s="534"/>
      <c r="L3947" s="534"/>
      <c r="M3947" s="534"/>
      <c r="N3947" s="534"/>
      <c r="O3947" s="534"/>
      <c r="P3947" s="535"/>
      <c r="Q3947" s="534"/>
    </row>
    <row r="3948" spans="3:17" s="849" customFormat="1" ht="15">
      <c r="C3948" s="712"/>
      <c r="D3948" s="713"/>
      <c r="E3948" s="532"/>
      <c r="F3948" s="532"/>
      <c r="G3948" s="533"/>
      <c r="H3948" s="534"/>
      <c r="I3948" s="534"/>
      <c r="J3948" s="535"/>
      <c r="K3948" s="534"/>
      <c r="L3948" s="534"/>
      <c r="M3948" s="534"/>
      <c r="N3948" s="534"/>
      <c r="O3948" s="534"/>
      <c r="P3948" s="535"/>
      <c r="Q3948" s="534"/>
    </row>
    <row r="3949" spans="3:17" s="849" customFormat="1" ht="15">
      <c r="C3949" s="712"/>
      <c r="D3949" s="713"/>
      <c r="E3949" s="532"/>
      <c r="F3949" s="532"/>
      <c r="G3949" s="533"/>
      <c r="H3949" s="534"/>
      <c r="I3949" s="534"/>
      <c r="J3949" s="535"/>
      <c r="K3949" s="534"/>
      <c r="L3949" s="534"/>
      <c r="M3949" s="534"/>
      <c r="N3949" s="534"/>
      <c r="O3949" s="534"/>
      <c r="P3949" s="535"/>
      <c r="Q3949" s="534"/>
    </row>
    <row r="3950" spans="3:17" s="849" customFormat="1" ht="15">
      <c r="C3950" s="712"/>
      <c r="D3950" s="713"/>
      <c r="E3950" s="532"/>
      <c r="F3950" s="532"/>
      <c r="G3950" s="533"/>
      <c r="H3950" s="534"/>
      <c r="I3950" s="534"/>
      <c r="J3950" s="535"/>
      <c r="K3950" s="534"/>
      <c r="L3950" s="534"/>
      <c r="M3950" s="534"/>
      <c r="N3950" s="534"/>
      <c r="O3950" s="534"/>
      <c r="P3950" s="535"/>
      <c r="Q3950" s="534"/>
    </row>
    <row r="3951" spans="3:17" s="849" customFormat="1" ht="15">
      <c r="C3951" s="712"/>
      <c r="D3951" s="713"/>
      <c r="E3951" s="532"/>
      <c r="F3951" s="532"/>
      <c r="G3951" s="533"/>
      <c r="H3951" s="534"/>
      <c r="I3951" s="534"/>
      <c r="J3951" s="535"/>
      <c r="K3951" s="534"/>
      <c r="L3951" s="534"/>
      <c r="M3951" s="534"/>
      <c r="N3951" s="534"/>
      <c r="O3951" s="534"/>
      <c r="P3951" s="535"/>
      <c r="Q3951" s="534"/>
    </row>
    <row r="3952" spans="3:17" s="849" customFormat="1" ht="15">
      <c r="C3952" s="712"/>
      <c r="D3952" s="713"/>
      <c r="E3952" s="532"/>
      <c r="F3952" s="532"/>
      <c r="G3952" s="533"/>
      <c r="H3952" s="534"/>
      <c r="I3952" s="534"/>
      <c r="J3952" s="535"/>
      <c r="K3952" s="534"/>
      <c r="L3952" s="534"/>
      <c r="M3952" s="534"/>
      <c r="N3952" s="534"/>
      <c r="O3952" s="534"/>
      <c r="P3952" s="535"/>
      <c r="Q3952" s="534"/>
    </row>
    <row r="3953" spans="3:17" s="849" customFormat="1" ht="15">
      <c r="C3953" s="712"/>
      <c r="D3953" s="713"/>
      <c r="E3953" s="532"/>
      <c r="F3953" s="532"/>
      <c r="G3953" s="533"/>
      <c r="H3953" s="534"/>
      <c r="I3953" s="534"/>
      <c r="J3953" s="535"/>
      <c r="K3953" s="534"/>
      <c r="L3953" s="534"/>
      <c r="M3953" s="534"/>
      <c r="N3953" s="534"/>
      <c r="O3953" s="534"/>
      <c r="P3953" s="535"/>
      <c r="Q3953" s="534"/>
    </row>
    <row r="3954" spans="3:17" s="849" customFormat="1" ht="15">
      <c r="C3954" s="712"/>
      <c r="D3954" s="713"/>
      <c r="E3954" s="532"/>
      <c r="F3954" s="532"/>
      <c r="G3954" s="533"/>
      <c r="H3954" s="534"/>
      <c r="I3954" s="534"/>
      <c r="J3954" s="535"/>
      <c r="K3954" s="534"/>
      <c r="L3954" s="534"/>
      <c r="M3954" s="534"/>
      <c r="N3954" s="534"/>
      <c r="O3954" s="534"/>
      <c r="P3954" s="535"/>
      <c r="Q3954" s="534"/>
    </row>
    <row r="3955" spans="3:17" s="849" customFormat="1" ht="15">
      <c r="C3955" s="712"/>
      <c r="D3955" s="713"/>
      <c r="E3955" s="532"/>
      <c r="F3955" s="532"/>
      <c r="G3955" s="533"/>
      <c r="H3955" s="534"/>
      <c r="I3955" s="534"/>
      <c r="J3955" s="535"/>
      <c r="K3955" s="534"/>
      <c r="L3955" s="534"/>
      <c r="M3955" s="534"/>
      <c r="N3955" s="534"/>
      <c r="O3955" s="534"/>
      <c r="P3955" s="535"/>
      <c r="Q3955" s="534"/>
    </row>
    <row r="3956" spans="3:17" s="849" customFormat="1" ht="15">
      <c r="C3956" s="712"/>
      <c r="D3956" s="713"/>
      <c r="E3956" s="532"/>
      <c r="F3956" s="532"/>
      <c r="G3956" s="533"/>
      <c r="H3956" s="534"/>
      <c r="I3956" s="534"/>
      <c r="J3956" s="535"/>
      <c r="K3956" s="534"/>
      <c r="L3956" s="534"/>
      <c r="M3956" s="534"/>
      <c r="N3956" s="534"/>
      <c r="O3956" s="534"/>
      <c r="P3956" s="535"/>
      <c r="Q3956" s="534"/>
    </row>
    <row r="3957" spans="3:17" s="849" customFormat="1" ht="15">
      <c r="C3957" s="712"/>
      <c r="D3957" s="713"/>
      <c r="E3957" s="532"/>
      <c r="F3957" s="532"/>
      <c r="G3957" s="533"/>
      <c r="H3957" s="534"/>
      <c r="I3957" s="534"/>
      <c r="J3957" s="535"/>
      <c r="K3957" s="534"/>
      <c r="L3957" s="534"/>
      <c r="M3957" s="534"/>
      <c r="N3957" s="534"/>
      <c r="O3957" s="534"/>
      <c r="P3957" s="535"/>
      <c r="Q3957" s="534"/>
    </row>
    <row r="3958" spans="3:17" s="849" customFormat="1" ht="15">
      <c r="C3958" s="712"/>
      <c r="D3958" s="713"/>
      <c r="E3958" s="532"/>
      <c r="F3958" s="532"/>
      <c r="G3958" s="533"/>
      <c r="H3958" s="534"/>
      <c r="I3958" s="534"/>
      <c r="J3958" s="535"/>
      <c r="K3958" s="534"/>
      <c r="L3958" s="534"/>
      <c r="M3958" s="534"/>
      <c r="N3958" s="534"/>
      <c r="O3958" s="534"/>
      <c r="P3958" s="535"/>
      <c r="Q3958" s="534"/>
    </row>
    <row r="3959" spans="3:17" s="849" customFormat="1" ht="15">
      <c r="C3959" s="712"/>
      <c r="D3959" s="713"/>
      <c r="E3959" s="532"/>
      <c r="F3959" s="532"/>
      <c r="G3959" s="533"/>
      <c r="H3959" s="534"/>
      <c r="I3959" s="534"/>
      <c r="J3959" s="535"/>
      <c r="K3959" s="534"/>
      <c r="L3959" s="534"/>
      <c r="M3959" s="534"/>
      <c r="N3959" s="534"/>
      <c r="O3959" s="534"/>
      <c r="P3959" s="535"/>
      <c r="Q3959" s="534"/>
    </row>
    <row r="3960" spans="3:17" s="849" customFormat="1" ht="15">
      <c r="C3960" s="712"/>
      <c r="D3960" s="713"/>
      <c r="E3960" s="532"/>
      <c r="F3960" s="532"/>
      <c r="G3960" s="533"/>
      <c r="H3960" s="534"/>
      <c r="I3960" s="534"/>
      <c r="J3960" s="535"/>
      <c r="K3960" s="534"/>
      <c r="L3960" s="534"/>
      <c r="M3960" s="534"/>
      <c r="N3960" s="534"/>
      <c r="O3960" s="534"/>
      <c r="P3960" s="535"/>
      <c r="Q3960" s="534"/>
    </row>
    <row r="3961" spans="3:17" s="849" customFormat="1" ht="15">
      <c r="C3961" s="712"/>
      <c r="D3961" s="713"/>
      <c r="E3961" s="532"/>
      <c r="F3961" s="532"/>
      <c r="G3961" s="533"/>
      <c r="H3961" s="534"/>
      <c r="I3961" s="534"/>
      <c r="J3961" s="535"/>
      <c r="K3961" s="534"/>
      <c r="L3961" s="534"/>
      <c r="M3961" s="534"/>
      <c r="N3961" s="534"/>
      <c r="O3961" s="534"/>
      <c r="P3961" s="535"/>
      <c r="Q3961" s="534"/>
    </row>
    <row r="3962" spans="3:17" s="849" customFormat="1" ht="15">
      <c r="C3962" s="712"/>
      <c r="D3962" s="713"/>
      <c r="E3962" s="532"/>
      <c r="F3962" s="532"/>
      <c r="G3962" s="533"/>
      <c r="H3962" s="534"/>
      <c r="I3962" s="534"/>
      <c r="J3962" s="535"/>
      <c r="K3962" s="534"/>
      <c r="L3962" s="534"/>
      <c r="M3962" s="534"/>
      <c r="N3962" s="534"/>
      <c r="O3962" s="534"/>
      <c r="P3962" s="535"/>
      <c r="Q3962" s="534"/>
    </row>
    <row r="3963" spans="3:17" s="849" customFormat="1" ht="15">
      <c r="C3963" s="712"/>
      <c r="D3963" s="713"/>
      <c r="E3963" s="532"/>
      <c r="F3963" s="532"/>
      <c r="G3963" s="533"/>
      <c r="H3963" s="534"/>
      <c r="I3963" s="534"/>
      <c r="J3963" s="535"/>
      <c r="K3963" s="534"/>
      <c r="L3963" s="534"/>
      <c r="M3963" s="534"/>
      <c r="N3963" s="534"/>
      <c r="O3963" s="534"/>
      <c r="P3963" s="535"/>
      <c r="Q3963" s="534"/>
    </row>
    <row r="3964" spans="3:17" s="849" customFormat="1" ht="15">
      <c r="C3964" s="712"/>
      <c r="D3964" s="713"/>
      <c r="E3964" s="532"/>
      <c r="F3964" s="532"/>
      <c r="G3964" s="533"/>
      <c r="H3964" s="534"/>
      <c r="I3964" s="534"/>
      <c r="J3964" s="535"/>
      <c r="K3964" s="534"/>
      <c r="L3964" s="534"/>
      <c r="M3964" s="534"/>
      <c r="N3964" s="534"/>
      <c r="O3964" s="534"/>
      <c r="P3964" s="535"/>
      <c r="Q3964" s="534"/>
    </row>
    <row r="3965" spans="3:17" s="849" customFormat="1" ht="15">
      <c r="C3965" s="712"/>
      <c r="D3965" s="713"/>
      <c r="E3965" s="532"/>
      <c r="F3965" s="532"/>
      <c r="G3965" s="533"/>
      <c r="H3965" s="534"/>
      <c r="I3965" s="534"/>
      <c r="J3965" s="535"/>
      <c r="K3965" s="534"/>
      <c r="L3965" s="534"/>
      <c r="M3965" s="534"/>
      <c r="N3965" s="534"/>
      <c r="O3965" s="534"/>
      <c r="P3965" s="535"/>
      <c r="Q3965" s="534"/>
    </row>
    <row r="3966" spans="3:17" s="849" customFormat="1" ht="15">
      <c r="C3966" s="712"/>
      <c r="D3966" s="713"/>
      <c r="E3966" s="532"/>
      <c r="F3966" s="532"/>
      <c r="G3966" s="533"/>
      <c r="H3966" s="534"/>
      <c r="I3966" s="534"/>
      <c r="J3966" s="535"/>
      <c r="K3966" s="534"/>
      <c r="L3966" s="534"/>
      <c r="M3966" s="534"/>
      <c r="N3966" s="534"/>
      <c r="O3966" s="534"/>
      <c r="P3966" s="535"/>
      <c r="Q3966" s="534"/>
    </row>
    <row r="3967" spans="3:17" s="849" customFormat="1" ht="15">
      <c r="C3967" s="712"/>
      <c r="D3967" s="713"/>
      <c r="E3967" s="532"/>
      <c r="F3967" s="532"/>
      <c r="G3967" s="533"/>
      <c r="H3967" s="534"/>
      <c r="I3967" s="534"/>
      <c r="J3967" s="535"/>
      <c r="K3967" s="534"/>
      <c r="L3967" s="534"/>
      <c r="M3967" s="534"/>
      <c r="N3967" s="534"/>
      <c r="O3967" s="534"/>
      <c r="P3967" s="535"/>
      <c r="Q3967" s="534"/>
    </row>
    <row r="3968" spans="3:17" s="849" customFormat="1" ht="15">
      <c r="C3968" s="712"/>
      <c r="D3968" s="713"/>
      <c r="E3968" s="532"/>
      <c r="F3968" s="532"/>
      <c r="G3968" s="533"/>
      <c r="H3968" s="534"/>
      <c r="I3968" s="534"/>
      <c r="J3968" s="535"/>
      <c r="K3968" s="534"/>
      <c r="L3968" s="534"/>
      <c r="M3968" s="534"/>
      <c r="N3968" s="534"/>
      <c r="O3968" s="534"/>
      <c r="P3968" s="535"/>
      <c r="Q3968" s="534"/>
    </row>
    <row r="3969" spans="3:17" s="849" customFormat="1" ht="15">
      <c r="C3969" s="712"/>
      <c r="D3969" s="713"/>
      <c r="E3969" s="532"/>
      <c r="F3969" s="532"/>
      <c r="G3969" s="533"/>
      <c r="H3969" s="534"/>
      <c r="I3969" s="534"/>
      <c r="J3969" s="535"/>
      <c r="K3969" s="534"/>
      <c r="L3969" s="534"/>
      <c r="M3969" s="534"/>
      <c r="N3969" s="534"/>
      <c r="O3969" s="534"/>
      <c r="P3969" s="535"/>
      <c r="Q3969" s="534"/>
    </row>
    <row r="3970" spans="3:17" s="849" customFormat="1" ht="15">
      <c r="C3970" s="712"/>
      <c r="D3970" s="713"/>
      <c r="E3970" s="532"/>
      <c r="F3970" s="532"/>
      <c r="G3970" s="533"/>
      <c r="H3970" s="534"/>
      <c r="I3970" s="534"/>
      <c r="J3970" s="535"/>
      <c r="K3970" s="534"/>
      <c r="L3970" s="534"/>
      <c r="M3970" s="534"/>
      <c r="N3970" s="534"/>
      <c r="O3970" s="534"/>
      <c r="P3970" s="535"/>
      <c r="Q3970" s="534"/>
    </row>
    <row r="3971" spans="3:17" s="849" customFormat="1" ht="15">
      <c r="C3971" s="712"/>
      <c r="D3971" s="713"/>
      <c r="E3971" s="532"/>
      <c r="F3971" s="532"/>
      <c r="G3971" s="533"/>
      <c r="H3971" s="534"/>
      <c r="I3971" s="534"/>
      <c r="J3971" s="535"/>
      <c r="K3971" s="534"/>
      <c r="L3971" s="534"/>
      <c r="M3971" s="534"/>
      <c r="N3971" s="534"/>
      <c r="O3971" s="534"/>
      <c r="P3971" s="535"/>
      <c r="Q3971" s="534"/>
    </row>
    <row r="3972" spans="3:17" s="849" customFormat="1" ht="15">
      <c r="C3972" s="712"/>
      <c r="D3972" s="713"/>
      <c r="E3972" s="532"/>
      <c r="F3972" s="532"/>
      <c r="G3972" s="533"/>
      <c r="H3972" s="534"/>
      <c r="I3972" s="534"/>
      <c r="J3972" s="535"/>
      <c r="K3972" s="534"/>
      <c r="L3972" s="534"/>
      <c r="M3972" s="534"/>
      <c r="N3972" s="534"/>
      <c r="O3972" s="534"/>
      <c r="P3972" s="535"/>
      <c r="Q3972" s="534"/>
    </row>
    <row r="3973" spans="3:17" s="849" customFormat="1" ht="15">
      <c r="C3973" s="712"/>
      <c r="D3973" s="713"/>
      <c r="E3973" s="532"/>
      <c r="F3973" s="532"/>
      <c r="G3973" s="533"/>
      <c r="H3973" s="534"/>
      <c r="I3973" s="534"/>
      <c r="J3973" s="535"/>
      <c r="K3973" s="534"/>
      <c r="L3973" s="534"/>
      <c r="M3973" s="534"/>
      <c r="N3973" s="534"/>
      <c r="O3973" s="534"/>
      <c r="P3973" s="535"/>
      <c r="Q3973" s="534"/>
    </row>
    <row r="3974" spans="3:17" s="849" customFormat="1" ht="15">
      <c r="C3974" s="712"/>
      <c r="D3974" s="713"/>
      <c r="E3974" s="532"/>
      <c r="F3974" s="532"/>
      <c r="G3974" s="533"/>
      <c r="H3974" s="534"/>
      <c r="I3974" s="534"/>
      <c r="J3974" s="535"/>
      <c r="K3974" s="534"/>
      <c r="L3974" s="534"/>
      <c r="M3974" s="534"/>
      <c r="N3974" s="534"/>
      <c r="O3974" s="534"/>
      <c r="P3974" s="535"/>
      <c r="Q3974" s="534"/>
    </row>
    <row r="3975" spans="3:17" s="849" customFormat="1" ht="15">
      <c r="C3975" s="712"/>
      <c r="D3975" s="713"/>
      <c r="E3975" s="532"/>
      <c r="F3975" s="532"/>
      <c r="G3975" s="533"/>
      <c r="H3975" s="534"/>
      <c r="I3975" s="534"/>
      <c r="J3975" s="535"/>
      <c r="K3975" s="534"/>
      <c r="L3975" s="534"/>
      <c r="M3975" s="534"/>
      <c r="N3975" s="534"/>
      <c r="O3975" s="534"/>
      <c r="P3975" s="535"/>
      <c r="Q3975" s="534"/>
    </row>
    <row r="3976" spans="3:17" s="849" customFormat="1" ht="15">
      <c r="C3976" s="712"/>
      <c r="D3976" s="713"/>
      <c r="E3976" s="532"/>
      <c r="F3976" s="532"/>
      <c r="G3976" s="533"/>
      <c r="H3976" s="534"/>
      <c r="I3976" s="534"/>
      <c r="J3976" s="535"/>
      <c r="K3976" s="534"/>
      <c r="L3976" s="534"/>
      <c r="M3976" s="534"/>
      <c r="N3976" s="534"/>
      <c r="O3976" s="534"/>
      <c r="P3976" s="535"/>
      <c r="Q3976" s="534"/>
    </row>
    <row r="3977" spans="3:17" s="849" customFormat="1" ht="15">
      <c r="C3977" s="712"/>
      <c r="D3977" s="713"/>
      <c r="E3977" s="532"/>
      <c r="F3977" s="532"/>
      <c r="G3977" s="533"/>
      <c r="H3977" s="534"/>
      <c r="I3977" s="534"/>
      <c r="J3977" s="535"/>
      <c r="K3977" s="534"/>
      <c r="L3977" s="534"/>
      <c r="M3977" s="534"/>
      <c r="N3977" s="534"/>
      <c r="O3977" s="534"/>
      <c r="P3977" s="535"/>
      <c r="Q3977" s="534"/>
    </row>
    <row r="3978" spans="3:17" s="849" customFormat="1" ht="15">
      <c r="C3978" s="712"/>
      <c r="D3978" s="713"/>
      <c r="E3978" s="532"/>
      <c r="F3978" s="532"/>
      <c r="G3978" s="533"/>
      <c r="H3978" s="534"/>
      <c r="I3978" s="534"/>
      <c r="J3978" s="535"/>
      <c r="K3978" s="534"/>
      <c r="L3978" s="534"/>
      <c r="M3978" s="534"/>
      <c r="N3978" s="534"/>
      <c r="O3978" s="534"/>
      <c r="P3978" s="535"/>
      <c r="Q3978" s="534"/>
    </row>
    <row r="3979" spans="3:17" s="849" customFormat="1" ht="15">
      <c r="C3979" s="712"/>
      <c r="D3979" s="713"/>
      <c r="E3979" s="532"/>
      <c r="F3979" s="532"/>
      <c r="G3979" s="533"/>
      <c r="H3979" s="534"/>
      <c r="I3979" s="534"/>
      <c r="J3979" s="535"/>
      <c r="K3979" s="534"/>
      <c r="L3979" s="534"/>
      <c r="M3979" s="534"/>
      <c r="N3979" s="534"/>
      <c r="O3979" s="534"/>
      <c r="P3979" s="535"/>
      <c r="Q3979" s="534"/>
    </row>
    <row r="3980" spans="3:17" s="849" customFormat="1" ht="15">
      <c r="C3980" s="712"/>
      <c r="D3980" s="713"/>
      <c r="E3980" s="532"/>
      <c r="F3980" s="532"/>
      <c r="G3980" s="533"/>
      <c r="H3980" s="534"/>
      <c r="I3980" s="534"/>
      <c r="J3980" s="535"/>
      <c r="K3980" s="534"/>
      <c r="L3980" s="534"/>
      <c r="M3980" s="534"/>
      <c r="N3980" s="534"/>
      <c r="O3980" s="534"/>
      <c r="P3980" s="535"/>
      <c r="Q3980" s="534"/>
    </row>
    <row r="3981" spans="3:17" s="849" customFormat="1" ht="15">
      <c r="C3981" s="712"/>
      <c r="D3981" s="713"/>
      <c r="E3981" s="532"/>
      <c r="F3981" s="532"/>
      <c r="G3981" s="533"/>
      <c r="H3981" s="534"/>
      <c r="I3981" s="534"/>
      <c r="J3981" s="535"/>
      <c r="K3981" s="534"/>
      <c r="L3981" s="534"/>
      <c r="M3981" s="534"/>
      <c r="N3981" s="534"/>
      <c r="O3981" s="534"/>
      <c r="P3981" s="535"/>
      <c r="Q3981" s="534"/>
    </row>
    <row r="3982" spans="3:17" s="849" customFormat="1" ht="15">
      <c r="C3982" s="712"/>
      <c r="D3982" s="713"/>
      <c r="E3982" s="532"/>
      <c r="F3982" s="532"/>
      <c r="G3982" s="533"/>
      <c r="H3982" s="534"/>
      <c r="I3982" s="534"/>
      <c r="J3982" s="535"/>
      <c r="K3982" s="534"/>
      <c r="L3982" s="534"/>
      <c r="M3982" s="534"/>
      <c r="N3982" s="534"/>
      <c r="O3982" s="534"/>
      <c r="P3982" s="535"/>
      <c r="Q3982" s="534"/>
    </row>
    <row r="3983" spans="3:17" s="849" customFormat="1" ht="15">
      <c r="C3983" s="712"/>
      <c r="D3983" s="713"/>
      <c r="E3983" s="532"/>
      <c r="F3983" s="532"/>
      <c r="G3983" s="533"/>
      <c r="H3983" s="534"/>
      <c r="I3983" s="534"/>
      <c r="J3983" s="535"/>
      <c r="K3983" s="534"/>
      <c r="L3983" s="534"/>
      <c r="M3983" s="534"/>
      <c r="N3983" s="534"/>
      <c r="O3983" s="534"/>
      <c r="P3983" s="535"/>
      <c r="Q3983" s="534"/>
    </row>
    <row r="3984" spans="3:17" s="849" customFormat="1" ht="15">
      <c r="C3984" s="712"/>
      <c r="D3984" s="713"/>
      <c r="E3984" s="532"/>
      <c r="F3984" s="532"/>
      <c r="G3984" s="533"/>
      <c r="H3984" s="534"/>
      <c r="I3984" s="534"/>
      <c r="J3984" s="535"/>
      <c r="K3984" s="534"/>
      <c r="L3984" s="534"/>
      <c r="M3984" s="534"/>
      <c r="N3984" s="534"/>
      <c r="O3984" s="534"/>
      <c r="P3984" s="535"/>
      <c r="Q3984" s="534"/>
    </row>
    <row r="3985" spans="3:17" s="849" customFormat="1" ht="15">
      <c r="C3985" s="712"/>
      <c r="D3985" s="713"/>
      <c r="E3985" s="532"/>
      <c r="F3985" s="532"/>
      <c r="G3985" s="533"/>
      <c r="H3985" s="534"/>
      <c r="I3985" s="534"/>
      <c r="J3985" s="535"/>
      <c r="K3985" s="534"/>
      <c r="L3985" s="534"/>
      <c r="M3985" s="534"/>
      <c r="N3985" s="534"/>
      <c r="O3985" s="534"/>
      <c r="P3985" s="535"/>
      <c r="Q3985" s="534"/>
    </row>
    <row r="3986" spans="3:17" s="849" customFormat="1" ht="15">
      <c r="C3986" s="712"/>
      <c r="D3986" s="713"/>
      <c r="E3986" s="532"/>
      <c r="F3986" s="532"/>
      <c r="G3986" s="533"/>
      <c r="H3986" s="534"/>
      <c r="I3986" s="534"/>
      <c r="J3986" s="535"/>
      <c r="K3986" s="534"/>
      <c r="L3986" s="534"/>
      <c r="M3986" s="534"/>
      <c r="N3986" s="534"/>
      <c r="O3986" s="534"/>
      <c r="P3986" s="535"/>
      <c r="Q3986" s="534"/>
    </row>
    <row r="3987" spans="3:17" s="849" customFormat="1" ht="15">
      <c r="C3987" s="712"/>
      <c r="D3987" s="713"/>
      <c r="E3987" s="532"/>
      <c r="F3987" s="532"/>
      <c r="G3987" s="533"/>
      <c r="H3987" s="534"/>
      <c r="I3987" s="534"/>
      <c r="J3987" s="535"/>
      <c r="K3987" s="534"/>
      <c r="L3987" s="534"/>
      <c r="M3987" s="534"/>
      <c r="N3987" s="534"/>
      <c r="O3987" s="534"/>
      <c r="P3987" s="535"/>
      <c r="Q3987" s="534"/>
    </row>
    <row r="3988" spans="3:17" s="849" customFormat="1" ht="15">
      <c r="C3988" s="712"/>
      <c r="D3988" s="713"/>
      <c r="E3988" s="532"/>
      <c r="F3988" s="532"/>
      <c r="G3988" s="533"/>
      <c r="H3988" s="534"/>
      <c r="I3988" s="534"/>
      <c r="J3988" s="535"/>
      <c r="K3988" s="534"/>
      <c r="L3988" s="534"/>
      <c r="M3988" s="534"/>
      <c r="N3988" s="534"/>
      <c r="O3988" s="534"/>
      <c r="P3988" s="535"/>
      <c r="Q3988" s="534"/>
    </row>
    <row r="3989" spans="3:17" s="849" customFormat="1" ht="15">
      <c r="C3989" s="712"/>
      <c r="D3989" s="713"/>
      <c r="E3989" s="532"/>
      <c r="F3989" s="532"/>
      <c r="G3989" s="533"/>
      <c r="H3989" s="534"/>
      <c r="I3989" s="534"/>
      <c r="J3989" s="535"/>
      <c r="K3989" s="534"/>
      <c r="L3989" s="534"/>
      <c r="M3989" s="534"/>
      <c r="N3989" s="534"/>
      <c r="O3989" s="534"/>
      <c r="P3989" s="535"/>
      <c r="Q3989" s="534"/>
    </row>
    <row r="3990" spans="3:17" s="849" customFormat="1" ht="15">
      <c r="C3990" s="712"/>
      <c r="D3990" s="713"/>
      <c r="E3990" s="532"/>
      <c r="F3990" s="532"/>
      <c r="G3990" s="533"/>
      <c r="H3990" s="534"/>
      <c r="I3990" s="534"/>
      <c r="J3990" s="535"/>
      <c r="K3990" s="534"/>
      <c r="L3990" s="534"/>
      <c r="M3990" s="534"/>
      <c r="N3990" s="534"/>
      <c r="O3990" s="534"/>
      <c r="P3990" s="535"/>
      <c r="Q3990" s="534"/>
    </row>
    <row r="3991" spans="3:17" s="849" customFormat="1" ht="15">
      <c r="C3991" s="712"/>
      <c r="D3991" s="713"/>
      <c r="E3991" s="532"/>
      <c r="F3991" s="532"/>
      <c r="G3991" s="533"/>
      <c r="H3991" s="534"/>
      <c r="I3991" s="534"/>
      <c r="J3991" s="535"/>
      <c r="K3991" s="534"/>
      <c r="L3991" s="534"/>
      <c r="M3991" s="534"/>
      <c r="N3991" s="534"/>
      <c r="O3991" s="534"/>
      <c r="P3991" s="535"/>
      <c r="Q3991" s="534"/>
    </row>
    <row r="3992" spans="3:17" s="849" customFormat="1" ht="15">
      <c r="C3992" s="712"/>
      <c r="D3992" s="713"/>
      <c r="E3992" s="532"/>
      <c r="F3992" s="532"/>
      <c r="G3992" s="533"/>
      <c r="H3992" s="534"/>
      <c r="I3992" s="534"/>
      <c r="J3992" s="535"/>
      <c r="K3992" s="534"/>
      <c r="L3992" s="534"/>
      <c r="M3992" s="534"/>
      <c r="N3992" s="534"/>
      <c r="O3992" s="534"/>
      <c r="P3992" s="535"/>
      <c r="Q3992" s="534"/>
    </row>
    <row r="3993" spans="3:17" s="849" customFormat="1" ht="15">
      <c r="C3993" s="712"/>
      <c r="D3993" s="713"/>
      <c r="E3993" s="532"/>
      <c r="F3993" s="532"/>
      <c r="G3993" s="533"/>
      <c r="H3993" s="534"/>
      <c r="I3993" s="534"/>
      <c r="J3993" s="535"/>
      <c r="K3993" s="534"/>
      <c r="L3993" s="534"/>
      <c r="M3993" s="534"/>
      <c r="N3993" s="534"/>
      <c r="O3993" s="534"/>
      <c r="P3993" s="535"/>
      <c r="Q3993" s="534"/>
    </row>
    <row r="3994" spans="3:17" s="849" customFormat="1" ht="15">
      <c r="C3994" s="712"/>
      <c r="D3994" s="713"/>
      <c r="E3994" s="532"/>
      <c r="F3994" s="532"/>
      <c r="G3994" s="533"/>
      <c r="H3994" s="534"/>
      <c r="I3994" s="534"/>
      <c r="J3994" s="535"/>
      <c r="K3994" s="534"/>
      <c r="L3994" s="534"/>
      <c r="M3994" s="534"/>
      <c r="N3994" s="534"/>
      <c r="O3994" s="534"/>
      <c r="P3994" s="535"/>
      <c r="Q3994" s="534"/>
    </row>
    <row r="3995" spans="3:17" s="849" customFormat="1" ht="15">
      <c r="C3995" s="712"/>
      <c r="D3995" s="713"/>
      <c r="E3995" s="532"/>
      <c r="F3995" s="532"/>
      <c r="G3995" s="533"/>
      <c r="H3995" s="534"/>
      <c r="I3995" s="534"/>
      <c r="J3995" s="535"/>
      <c r="K3995" s="534"/>
      <c r="L3995" s="534"/>
      <c r="M3995" s="534"/>
      <c r="N3995" s="534"/>
      <c r="O3995" s="534"/>
      <c r="P3995" s="535"/>
      <c r="Q3995" s="534"/>
    </row>
    <row r="3996" spans="3:17" s="849" customFormat="1" ht="15">
      <c r="C3996" s="712"/>
      <c r="D3996" s="713"/>
      <c r="E3996" s="532"/>
      <c r="F3996" s="532"/>
      <c r="G3996" s="533"/>
      <c r="H3996" s="534"/>
      <c r="I3996" s="534"/>
      <c r="J3996" s="535"/>
      <c r="K3996" s="534"/>
      <c r="L3996" s="534"/>
      <c r="M3996" s="534"/>
      <c r="N3996" s="534"/>
      <c r="O3996" s="534"/>
      <c r="P3996" s="535"/>
      <c r="Q3996" s="534"/>
    </row>
    <row r="3997" spans="3:17" s="849" customFormat="1" ht="15">
      <c r="C3997" s="712"/>
      <c r="D3997" s="713"/>
      <c r="E3997" s="532"/>
      <c r="F3997" s="532"/>
      <c r="G3997" s="533"/>
      <c r="H3997" s="534"/>
      <c r="I3997" s="534"/>
      <c r="J3997" s="535"/>
      <c r="K3997" s="534"/>
      <c r="L3997" s="534"/>
      <c r="M3997" s="534"/>
      <c r="N3997" s="534"/>
      <c r="O3997" s="534"/>
      <c r="P3997" s="535"/>
      <c r="Q3997" s="534"/>
    </row>
    <row r="3998" spans="3:17" s="849" customFormat="1" ht="15">
      <c r="C3998" s="712"/>
      <c r="D3998" s="713"/>
      <c r="E3998" s="532"/>
      <c r="F3998" s="532"/>
      <c r="G3998" s="533"/>
      <c r="H3998" s="534"/>
      <c r="I3998" s="534"/>
      <c r="J3998" s="535"/>
      <c r="K3998" s="534"/>
      <c r="L3998" s="534"/>
      <c r="M3998" s="534"/>
      <c r="N3998" s="534"/>
      <c r="O3998" s="534"/>
      <c r="P3998" s="535"/>
      <c r="Q3998" s="534"/>
    </row>
    <row r="3999" spans="3:17" s="849" customFormat="1" ht="15">
      <c r="C3999" s="712"/>
      <c r="D3999" s="713"/>
      <c r="E3999" s="532"/>
      <c r="F3999" s="532"/>
      <c r="G3999" s="533"/>
      <c r="H3999" s="534"/>
      <c r="I3999" s="534"/>
      <c r="J3999" s="535"/>
      <c r="K3999" s="534"/>
      <c r="L3999" s="534"/>
      <c r="M3999" s="534"/>
      <c r="N3999" s="534"/>
      <c r="O3999" s="534"/>
      <c r="P3999" s="535"/>
      <c r="Q3999" s="534"/>
    </row>
    <row r="4000" spans="3:17" s="849" customFormat="1" ht="15">
      <c r="C4000" s="712"/>
      <c r="D4000" s="713"/>
      <c r="E4000" s="532"/>
      <c r="F4000" s="532"/>
      <c r="G4000" s="533"/>
      <c r="H4000" s="534"/>
      <c r="I4000" s="534"/>
      <c r="J4000" s="535"/>
      <c r="K4000" s="534"/>
      <c r="L4000" s="534"/>
      <c r="M4000" s="534"/>
      <c r="N4000" s="534"/>
      <c r="O4000" s="534"/>
      <c r="P4000" s="535"/>
      <c r="Q4000" s="534"/>
    </row>
    <row r="4001" spans="3:17" s="849" customFormat="1" ht="15">
      <c r="C4001" s="712"/>
      <c r="D4001" s="713"/>
      <c r="E4001" s="532"/>
      <c r="F4001" s="532"/>
      <c r="G4001" s="533"/>
      <c r="H4001" s="534"/>
      <c r="I4001" s="534"/>
      <c r="J4001" s="535"/>
      <c r="K4001" s="534"/>
      <c r="L4001" s="534"/>
      <c r="M4001" s="534"/>
      <c r="N4001" s="534"/>
      <c r="O4001" s="534"/>
      <c r="P4001" s="535"/>
      <c r="Q4001" s="534"/>
    </row>
    <row r="4002" spans="3:17" s="849" customFormat="1" ht="15">
      <c r="C4002" s="712"/>
      <c r="D4002" s="713"/>
      <c r="E4002" s="532"/>
      <c r="F4002" s="532"/>
      <c r="G4002" s="533"/>
      <c r="H4002" s="534"/>
      <c r="I4002" s="534"/>
      <c r="J4002" s="535"/>
      <c r="K4002" s="534"/>
      <c r="L4002" s="534"/>
      <c r="M4002" s="534"/>
      <c r="N4002" s="534"/>
      <c r="O4002" s="534"/>
      <c r="P4002" s="535"/>
      <c r="Q4002" s="534"/>
    </row>
    <row r="4003" spans="3:17" s="849" customFormat="1" ht="15">
      <c r="C4003" s="712"/>
      <c r="D4003" s="713"/>
      <c r="E4003" s="532"/>
      <c r="F4003" s="532"/>
      <c r="G4003" s="533"/>
      <c r="H4003" s="534"/>
      <c r="I4003" s="534"/>
      <c r="J4003" s="535"/>
      <c r="K4003" s="534"/>
      <c r="L4003" s="534"/>
      <c r="M4003" s="534"/>
      <c r="N4003" s="534"/>
      <c r="O4003" s="534"/>
      <c r="P4003" s="535"/>
      <c r="Q4003" s="534"/>
    </row>
    <row r="4004" spans="3:17" s="849" customFormat="1" ht="15">
      <c r="C4004" s="712"/>
      <c r="D4004" s="713"/>
      <c r="E4004" s="532"/>
      <c r="F4004" s="532"/>
      <c r="G4004" s="533"/>
      <c r="H4004" s="534"/>
      <c r="I4004" s="534"/>
      <c r="J4004" s="535"/>
      <c r="K4004" s="534"/>
      <c r="L4004" s="534"/>
      <c r="M4004" s="534"/>
      <c r="N4004" s="534"/>
      <c r="O4004" s="534"/>
      <c r="P4004" s="535"/>
      <c r="Q4004" s="534"/>
    </row>
    <row r="4005" spans="3:17" s="849" customFormat="1" ht="15">
      <c r="C4005" s="712"/>
      <c r="D4005" s="713"/>
      <c r="E4005" s="532"/>
      <c r="F4005" s="532"/>
      <c r="G4005" s="533"/>
      <c r="H4005" s="534"/>
      <c r="I4005" s="534"/>
      <c r="J4005" s="535"/>
      <c r="K4005" s="534"/>
      <c r="L4005" s="534"/>
      <c r="M4005" s="534"/>
      <c r="N4005" s="534"/>
      <c r="O4005" s="534"/>
      <c r="P4005" s="535"/>
      <c r="Q4005" s="534"/>
    </row>
    <row r="4006" spans="3:17" s="849" customFormat="1" ht="15">
      <c r="C4006" s="712"/>
      <c r="D4006" s="713"/>
      <c r="E4006" s="532"/>
      <c r="F4006" s="532"/>
      <c r="G4006" s="533"/>
      <c r="H4006" s="534"/>
      <c r="I4006" s="534"/>
      <c r="J4006" s="535"/>
      <c r="K4006" s="534"/>
      <c r="L4006" s="534"/>
      <c r="M4006" s="534"/>
      <c r="N4006" s="534"/>
      <c r="O4006" s="534"/>
      <c r="P4006" s="535"/>
      <c r="Q4006" s="534"/>
    </row>
    <row r="4007" spans="3:17" s="849" customFormat="1" ht="15">
      <c r="C4007" s="712"/>
      <c r="D4007" s="713"/>
      <c r="E4007" s="532"/>
      <c r="F4007" s="532"/>
      <c r="G4007" s="533"/>
      <c r="H4007" s="534"/>
      <c r="I4007" s="534"/>
      <c r="J4007" s="535"/>
      <c r="K4007" s="534"/>
      <c r="L4007" s="534"/>
      <c r="M4007" s="534"/>
      <c r="N4007" s="534"/>
      <c r="O4007" s="534"/>
      <c r="P4007" s="535"/>
      <c r="Q4007" s="534"/>
    </row>
    <row r="4008" spans="3:17" s="849" customFormat="1" ht="15">
      <c r="C4008" s="712"/>
      <c r="D4008" s="713"/>
      <c r="E4008" s="532"/>
      <c r="F4008" s="532"/>
      <c r="G4008" s="533"/>
      <c r="H4008" s="534"/>
      <c r="I4008" s="534"/>
      <c r="J4008" s="535"/>
      <c r="K4008" s="534"/>
      <c r="L4008" s="534"/>
      <c r="M4008" s="534"/>
      <c r="N4008" s="534"/>
      <c r="O4008" s="534"/>
      <c r="P4008" s="535"/>
      <c r="Q4008" s="534"/>
    </row>
    <row r="4009" spans="3:17" s="849" customFormat="1" ht="15">
      <c r="C4009" s="712"/>
      <c r="D4009" s="713"/>
      <c r="E4009" s="532"/>
      <c r="F4009" s="532"/>
      <c r="G4009" s="533"/>
      <c r="H4009" s="534"/>
      <c r="I4009" s="534"/>
      <c r="J4009" s="535"/>
      <c r="K4009" s="534"/>
      <c r="L4009" s="534"/>
      <c r="M4009" s="534"/>
      <c r="N4009" s="534"/>
      <c r="O4009" s="534"/>
      <c r="P4009" s="535"/>
      <c r="Q4009" s="534"/>
    </row>
    <row r="4010" spans="3:17" s="849" customFormat="1" ht="15">
      <c r="C4010" s="712"/>
      <c r="D4010" s="713"/>
      <c r="E4010" s="532"/>
      <c r="F4010" s="532"/>
      <c r="G4010" s="533"/>
      <c r="H4010" s="534"/>
      <c r="I4010" s="534"/>
      <c r="J4010" s="535"/>
      <c r="K4010" s="534"/>
      <c r="L4010" s="534"/>
      <c r="M4010" s="534"/>
      <c r="N4010" s="534"/>
      <c r="O4010" s="534"/>
      <c r="P4010" s="535"/>
      <c r="Q4010" s="534"/>
    </row>
    <row r="4011" spans="3:17" s="849" customFormat="1" ht="15">
      <c r="C4011" s="712"/>
      <c r="D4011" s="713"/>
      <c r="E4011" s="532"/>
      <c r="F4011" s="532"/>
      <c r="G4011" s="533"/>
      <c r="H4011" s="534"/>
      <c r="I4011" s="534"/>
      <c r="J4011" s="535"/>
      <c r="K4011" s="534"/>
      <c r="L4011" s="534"/>
      <c r="M4011" s="534"/>
      <c r="N4011" s="534"/>
      <c r="O4011" s="534"/>
      <c r="P4011" s="535"/>
      <c r="Q4011" s="534"/>
    </row>
    <row r="4012" spans="3:17" s="849" customFormat="1" ht="15">
      <c r="C4012" s="712"/>
      <c r="D4012" s="713"/>
      <c r="E4012" s="532"/>
      <c r="F4012" s="532"/>
      <c r="G4012" s="533"/>
      <c r="H4012" s="534"/>
      <c r="I4012" s="534"/>
      <c r="J4012" s="535"/>
      <c r="K4012" s="534"/>
      <c r="L4012" s="534"/>
      <c r="M4012" s="534"/>
      <c r="N4012" s="534"/>
      <c r="O4012" s="534"/>
      <c r="P4012" s="535"/>
      <c r="Q4012" s="534"/>
    </row>
    <row r="4013" spans="3:17" s="849" customFormat="1" ht="15">
      <c r="C4013" s="712"/>
      <c r="D4013" s="713"/>
      <c r="E4013" s="532"/>
      <c r="F4013" s="532"/>
      <c r="G4013" s="533"/>
      <c r="H4013" s="534"/>
      <c r="I4013" s="534"/>
      <c r="J4013" s="535"/>
      <c r="K4013" s="534"/>
      <c r="L4013" s="534"/>
      <c r="M4013" s="534"/>
      <c r="N4013" s="534"/>
      <c r="O4013" s="534"/>
      <c r="P4013" s="535"/>
      <c r="Q4013" s="534"/>
    </row>
    <row r="4014" spans="3:17" s="849" customFormat="1" ht="15">
      <c r="C4014" s="712"/>
      <c r="D4014" s="713"/>
      <c r="E4014" s="532"/>
      <c r="F4014" s="532"/>
      <c r="G4014" s="533"/>
      <c r="H4014" s="534"/>
      <c r="I4014" s="534"/>
      <c r="J4014" s="535"/>
      <c r="K4014" s="534"/>
      <c r="L4014" s="534"/>
      <c r="M4014" s="534"/>
      <c r="N4014" s="534"/>
      <c r="O4014" s="534"/>
      <c r="P4014" s="535"/>
      <c r="Q4014" s="534"/>
    </row>
    <row r="4015" spans="3:17" s="849" customFormat="1" ht="15">
      <c r="C4015" s="712"/>
      <c r="D4015" s="713"/>
      <c r="E4015" s="532"/>
      <c r="F4015" s="532"/>
      <c r="G4015" s="533"/>
      <c r="H4015" s="534"/>
      <c r="I4015" s="534"/>
      <c r="J4015" s="535"/>
      <c r="K4015" s="534"/>
      <c r="L4015" s="534"/>
      <c r="M4015" s="534"/>
      <c r="N4015" s="534"/>
      <c r="O4015" s="534"/>
      <c r="P4015" s="535"/>
      <c r="Q4015" s="534"/>
    </row>
    <row r="4016" spans="3:17" s="849" customFormat="1" ht="15">
      <c r="C4016" s="712"/>
      <c r="D4016" s="713"/>
      <c r="E4016" s="532"/>
      <c r="F4016" s="532"/>
      <c r="G4016" s="533"/>
      <c r="H4016" s="534"/>
      <c r="I4016" s="534"/>
      <c r="J4016" s="535"/>
      <c r="K4016" s="534"/>
      <c r="L4016" s="534"/>
      <c r="M4016" s="534"/>
      <c r="N4016" s="534"/>
      <c r="O4016" s="534"/>
      <c r="P4016" s="535"/>
      <c r="Q4016" s="534"/>
    </row>
    <row r="4017" spans="3:17" s="849" customFormat="1" ht="15">
      <c r="C4017" s="712"/>
      <c r="D4017" s="713"/>
      <c r="E4017" s="532"/>
      <c r="F4017" s="532"/>
      <c r="G4017" s="533"/>
      <c r="H4017" s="534"/>
      <c r="I4017" s="534"/>
      <c r="J4017" s="535"/>
      <c r="K4017" s="534"/>
      <c r="L4017" s="534"/>
      <c r="M4017" s="534"/>
      <c r="N4017" s="534"/>
      <c r="O4017" s="534"/>
      <c r="P4017" s="535"/>
      <c r="Q4017" s="534"/>
    </row>
    <row r="4018" spans="3:17" s="849" customFormat="1" ht="15">
      <c r="C4018" s="712"/>
      <c r="D4018" s="713"/>
      <c r="E4018" s="532"/>
      <c r="F4018" s="532"/>
      <c r="G4018" s="533"/>
      <c r="H4018" s="534"/>
      <c r="I4018" s="534"/>
      <c r="J4018" s="535"/>
      <c r="K4018" s="534"/>
      <c r="L4018" s="534"/>
      <c r="M4018" s="534"/>
      <c r="N4018" s="534"/>
      <c r="O4018" s="534"/>
      <c r="P4018" s="535"/>
      <c r="Q4018" s="534"/>
    </row>
    <row r="4019" spans="3:17" s="849" customFormat="1" ht="15">
      <c r="C4019" s="712"/>
      <c r="D4019" s="713"/>
      <c r="E4019" s="532"/>
      <c r="F4019" s="532"/>
      <c r="G4019" s="533"/>
      <c r="H4019" s="534"/>
      <c r="I4019" s="534"/>
      <c r="J4019" s="535"/>
      <c r="K4019" s="534"/>
      <c r="L4019" s="534"/>
      <c r="M4019" s="534"/>
      <c r="N4019" s="534"/>
      <c r="O4019" s="534"/>
      <c r="P4019" s="535"/>
      <c r="Q4019" s="534"/>
    </row>
    <row r="4020" spans="3:17" s="849" customFormat="1" ht="15">
      <c r="C4020" s="712"/>
      <c r="D4020" s="713"/>
      <c r="E4020" s="532"/>
      <c r="F4020" s="532"/>
      <c r="G4020" s="533"/>
      <c r="H4020" s="534"/>
      <c r="I4020" s="534"/>
      <c r="J4020" s="535"/>
      <c r="K4020" s="534"/>
      <c r="L4020" s="534"/>
      <c r="M4020" s="534"/>
      <c r="N4020" s="534"/>
      <c r="O4020" s="534"/>
      <c r="P4020" s="535"/>
      <c r="Q4020" s="534"/>
    </row>
    <row r="4021" spans="3:17" s="849" customFormat="1" ht="15">
      <c r="C4021" s="712"/>
      <c r="D4021" s="713"/>
      <c r="E4021" s="532"/>
      <c r="F4021" s="532"/>
      <c r="G4021" s="533"/>
      <c r="H4021" s="534"/>
      <c r="I4021" s="534"/>
      <c r="J4021" s="535"/>
      <c r="K4021" s="534"/>
      <c r="L4021" s="534"/>
      <c r="M4021" s="534"/>
      <c r="N4021" s="534"/>
      <c r="O4021" s="534"/>
      <c r="P4021" s="535"/>
      <c r="Q4021" s="534"/>
    </row>
    <row r="4022" spans="3:17" s="849" customFormat="1" ht="15">
      <c r="C4022" s="712"/>
      <c r="D4022" s="713"/>
      <c r="E4022" s="532"/>
      <c r="F4022" s="532"/>
      <c r="G4022" s="533"/>
      <c r="H4022" s="534"/>
      <c r="I4022" s="534"/>
      <c r="J4022" s="535"/>
      <c r="K4022" s="534"/>
      <c r="L4022" s="534"/>
      <c r="M4022" s="534"/>
      <c r="N4022" s="534"/>
      <c r="O4022" s="534"/>
      <c r="P4022" s="535"/>
      <c r="Q4022" s="534"/>
    </row>
    <row r="4023" spans="3:17" s="849" customFormat="1" ht="15">
      <c r="C4023" s="712"/>
      <c r="D4023" s="713"/>
      <c r="E4023" s="532"/>
      <c r="F4023" s="532"/>
      <c r="G4023" s="533"/>
      <c r="H4023" s="534"/>
      <c r="I4023" s="534"/>
      <c r="J4023" s="535"/>
      <c r="K4023" s="534"/>
      <c r="L4023" s="534"/>
      <c r="M4023" s="534"/>
      <c r="N4023" s="534"/>
      <c r="O4023" s="534"/>
      <c r="P4023" s="535"/>
      <c r="Q4023" s="534"/>
    </row>
    <row r="4024" spans="3:17" s="849" customFormat="1" ht="15">
      <c r="C4024" s="712"/>
      <c r="D4024" s="713"/>
      <c r="E4024" s="532"/>
      <c r="F4024" s="532"/>
      <c r="G4024" s="533"/>
      <c r="H4024" s="534"/>
      <c r="I4024" s="534"/>
      <c r="J4024" s="535"/>
      <c r="K4024" s="534"/>
      <c r="L4024" s="534"/>
      <c r="M4024" s="534"/>
      <c r="N4024" s="534"/>
      <c r="O4024" s="534"/>
      <c r="P4024" s="535"/>
      <c r="Q4024" s="534"/>
    </row>
    <row r="4025" spans="3:17" s="849" customFormat="1" ht="15">
      <c r="C4025" s="712"/>
      <c r="D4025" s="713"/>
      <c r="E4025" s="532"/>
      <c r="F4025" s="532"/>
      <c r="G4025" s="533"/>
      <c r="H4025" s="534"/>
      <c r="I4025" s="534"/>
      <c r="J4025" s="535"/>
      <c r="K4025" s="534"/>
      <c r="L4025" s="534"/>
      <c r="M4025" s="534"/>
      <c r="N4025" s="534"/>
      <c r="O4025" s="534"/>
      <c r="P4025" s="535"/>
      <c r="Q4025" s="534"/>
    </row>
    <row r="4026" spans="3:17" s="849" customFormat="1" ht="15">
      <c r="C4026" s="712"/>
      <c r="D4026" s="713"/>
      <c r="E4026" s="532"/>
      <c r="F4026" s="532"/>
      <c r="G4026" s="533"/>
      <c r="H4026" s="534"/>
      <c r="I4026" s="534"/>
      <c r="J4026" s="535"/>
      <c r="K4026" s="534"/>
      <c r="L4026" s="534"/>
      <c r="M4026" s="534"/>
      <c r="N4026" s="534"/>
      <c r="O4026" s="534"/>
      <c r="P4026" s="535"/>
      <c r="Q4026" s="534"/>
    </row>
    <row r="4027" spans="3:17" s="849" customFormat="1" ht="15">
      <c r="C4027" s="712"/>
      <c r="D4027" s="713"/>
      <c r="E4027" s="532"/>
      <c r="F4027" s="532"/>
      <c r="G4027" s="533"/>
      <c r="H4027" s="534"/>
      <c r="I4027" s="534"/>
      <c r="J4027" s="535"/>
      <c r="K4027" s="534"/>
      <c r="L4027" s="534"/>
      <c r="M4027" s="534"/>
      <c r="N4027" s="534"/>
      <c r="O4027" s="534"/>
      <c r="P4027" s="535"/>
      <c r="Q4027" s="534"/>
    </row>
    <row r="4028" spans="3:17" s="849" customFormat="1" ht="15">
      <c r="C4028" s="712"/>
      <c r="D4028" s="713"/>
      <c r="E4028" s="532"/>
      <c r="F4028" s="532"/>
      <c r="G4028" s="533"/>
      <c r="H4028" s="534"/>
      <c r="I4028" s="534"/>
      <c r="J4028" s="535"/>
      <c r="K4028" s="534"/>
      <c r="L4028" s="534"/>
      <c r="M4028" s="534"/>
      <c r="N4028" s="534"/>
      <c r="O4028" s="534"/>
      <c r="P4028" s="535"/>
      <c r="Q4028" s="534"/>
    </row>
    <row r="4029" spans="3:17" s="849" customFormat="1" ht="15">
      <c r="C4029" s="712"/>
      <c r="D4029" s="713"/>
      <c r="E4029" s="532"/>
      <c r="F4029" s="532"/>
      <c r="G4029" s="533"/>
      <c r="H4029" s="534"/>
      <c r="I4029" s="534"/>
      <c r="J4029" s="535"/>
      <c r="K4029" s="534"/>
      <c r="L4029" s="534"/>
      <c r="M4029" s="534"/>
      <c r="N4029" s="534"/>
      <c r="O4029" s="534"/>
      <c r="P4029" s="535"/>
      <c r="Q4029" s="534"/>
    </row>
    <row r="4030" spans="3:17" s="849" customFormat="1" ht="15">
      <c r="C4030" s="712"/>
      <c r="D4030" s="713"/>
      <c r="E4030" s="532"/>
      <c r="F4030" s="532"/>
      <c r="G4030" s="533"/>
      <c r="H4030" s="534"/>
      <c r="I4030" s="534"/>
      <c r="J4030" s="535"/>
      <c r="K4030" s="534"/>
      <c r="L4030" s="534"/>
      <c r="M4030" s="534"/>
      <c r="N4030" s="534"/>
      <c r="O4030" s="534"/>
      <c r="P4030" s="535"/>
      <c r="Q4030" s="534"/>
    </row>
    <row r="4031" spans="3:17" s="849" customFormat="1" ht="15">
      <c r="C4031" s="712"/>
      <c r="D4031" s="713"/>
      <c r="E4031" s="532"/>
      <c r="F4031" s="532"/>
      <c r="G4031" s="533"/>
      <c r="H4031" s="534"/>
      <c r="I4031" s="534"/>
      <c r="J4031" s="535"/>
      <c r="K4031" s="534"/>
      <c r="L4031" s="534"/>
      <c r="M4031" s="534"/>
      <c r="N4031" s="534"/>
      <c r="O4031" s="534"/>
      <c r="P4031" s="535"/>
      <c r="Q4031" s="534"/>
    </row>
    <row r="4032" spans="3:17" s="849" customFormat="1" ht="15">
      <c r="C4032" s="712"/>
      <c r="D4032" s="713"/>
      <c r="E4032" s="532"/>
      <c r="F4032" s="532"/>
      <c r="G4032" s="533"/>
      <c r="H4032" s="534"/>
      <c r="I4032" s="534"/>
      <c r="J4032" s="535"/>
      <c r="K4032" s="534"/>
      <c r="L4032" s="534"/>
      <c r="M4032" s="534"/>
      <c r="N4032" s="534"/>
      <c r="O4032" s="534"/>
      <c r="P4032" s="535"/>
      <c r="Q4032" s="534"/>
    </row>
    <row r="4033" spans="3:17" s="849" customFormat="1" ht="15">
      <c r="C4033" s="712"/>
      <c r="D4033" s="713"/>
      <c r="E4033" s="532"/>
      <c r="F4033" s="532"/>
      <c r="G4033" s="533"/>
      <c r="H4033" s="534"/>
      <c r="I4033" s="534"/>
      <c r="J4033" s="535"/>
      <c r="K4033" s="534"/>
      <c r="L4033" s="534"/>
      <c r="M4033" s="534"/>
      <c r="N4033" s="534"/>
      <c r="O4033" s="534"/>
      <c r="P4033" s="535"/>
      <c r="Q4033" s="534"/>
    </row>
    <row r="4034" spans="3:17" s="849" customFormat="1" ht="15">
      <c r="C4034" s="712"/>
      <c r="D4034" s="713"/>
      <c r="E4034" s="532"/>
      <c r="F4034" s="532"/>
      <c r="G4034" s="533"/>
      <c r="H4034" s="534"/>
      <c r="I4034" s="534"/>
      <c r="J4034" s="535"/>
      <c r="K4034" s="534"/>
      <c r="L4034" s="534"/>
      <c r="M4034" s="534"/>
      <c r="N4034" s="534"/>
      <c r="O4034" s="534"/>
      <c r="P4034" s="535"/>
      <c r="Q4034" s="534"/>
    </row>
    <row r="4035" spans="3:17" s="849" customFormat="1" ht="15">
      <c r="C4035" s="712"/>
      <c r="D4035" s="713"/>
      <c r="E4035" s="532"/>
      <c r="F4035" s="532"/>
      <c r="G4035" s="533"/>
      <c r="H4035" s="534"/>
      <c r="I4035" s="534"/>
      <c r="J4035" s="535"/>
      <c r="K4035" s="534"/>
      <c r="L4035" s="534"/>
      <c r="M4035" s="534"/>
      <c r="N4035" s="534"/>
      <c r="O4035" s="534"/>
      <c r="P4035" s="535"/>
      <c r="Q4035" s="534"/>
    </row>
    <row r="4036" spans="3:17" s="849" customFormat="1" ht="15">
      <c r="C4036" s="712"/>
      <c r="D4036" s="713"/>
      <c r="E4036" s="532"/>
      <c r="F4036" s="532"/>
      <c r="G4036" s="533"/>
      <c r="H4036" s="534"/>
      <c r="I4036" s="534"/>
      <c r="J4036" s="535"/>
      <c r="K4036" s="534"/>
      <c r="L4036" s="534"/>
      <c r="M4036" s="534"/>
      <c r="N4036" s="534"/>
      <c r="O4036" s="534"/>
      <c r="P4036" s="535"/>
      <c r="Q4036" s="534"/>
    </row>
    <row r="4037" spans="3:17" s="849" customFormat="1" ht="15">
      <c r="C4037" s="712"/>
      <c r="D4037" s="713"/>
      <c r="E4037" s="532"/>
      <c r="F4037" s="532"/>
      <c r="G4037" s="533"/>
      <c r="H4037" s="534"/>
      <c r="I4037" s="534"/>
      <c r="J4037" s="535"/>
      <c r="K4037" s="534"/>
      <c r="L4037" s="534"/>
      <c r="M4037" s="534"/>
      <c r="N4037" s="534"/>
      <c r="O4037" s="534"/>
      <c r="P4037" s="535"/>
      <c r="Q4037" s="534"/>
    </row>
    <row r="4038" spans="3:17" s="849" customFormat="1" ht="15">
      <c r="C4038" s="712"/>
      <c r="D4038" s="713"/>
      <c r="E4038" s="532"/>
      <c r="F4038" s="532"/>
      <c r="G4038" s="533"/>
      <c r="H4038" s="534"/>
      <c r="I4038" s="534"/>
      <c r="J4038" s="535"/>
      <c r="K4038" s="534"/>
      <c r="L4038" s="534"/>
      <c r="M4038" s="534"/>
      <c r="N4038" s="534"/>
      <c r="O4038" s="534"/>
      <c r="P4038" s="535"/>
      <c r="Q4038" s="534"/>
    </row>
    <row r="4039" spans="3:17" s="849" customFormat="1" ht="15">
      <c r="C4039" s="712"/>
      <c r="D4039" s="713"/>
      <c r="E4039" s="532"/>
      <c r="F4039" s="532"/>
      <c r="G4039" s="533"/>
      <c r="H4039" s="534"/>
      <c r="I4039" s="534"/>
      <c r="J4039" s="535"/>
      <c r="K4039" s="534"/>
      <c r="L4039" s="534"/>
      <c r="M4039" s="534"/>
      <c r="N4039" s="534"/>
      <c r="O4039" s="534"/>
      <c r="P4039" s="535"/>
      <c r="Q4039" s="534"/>
    </row>
    <row r="4040" spans="3:17" s="849" customFormat="1" ht="15">
      <c r="C4040" s="712"/>
      <c r="D4040" s="713"/>
      <c r="E4040" s="532"/>
      <c r="F4040" s="532"/>
      <c r="G4040" s="533"/>
      <c r="H4040" s="534"/>
      <c r="I4040" s="534"/>
      <c r="J4040" s="535"/>
      <c r="K4040" s="534"/>
      <c r="L4040" s="534"/>
      <c r="M4040" s="534"/>
      <c r="N4040" s="534"/>
      <c r="O4040" s="534"/>
      <c r="P4040" s="535"/>
      <c r="Q4040" s="534"/>
    </row>
    <row r="4041" spans="3:17" s="849" customFormat="1" ht="15">
      <c r="C4041" s="712"/>
      <c r="D4041" s="713"/>
      <c r="E4041" s="532"/>
      <c r="F4041" s="532"/>
      <c r="G4041" s="533"/>
      <c r="H4041" s="534"/>
      <c r="I4041" s="534"/>
      <c r="J4041" s="535"/>
      <c r="K4041" s="534"/>
      <c r="L4041" s="534"/>
      <c r="M4041" s="534"/>
      <c r="N4041" s="534"/>
      <c r="O4041" s="534"/>
      <c r="P4041" s="535"/>
      <c r="Q4041" s="534"/>
    </row>
    <row r="4042" spans="3:17" s="849" customFormat="1" ht="15">
      <c r="C4042" s="712"/>
      <c r="D4042" s="713"/>
      <c r="E4042" s="532"/>
      <c r="F4042" s="532"/>
      <c r="G4042" s="533"/>
      <c r="H4042" s="534"/>
      <c r="I4042" s="534"/>
      <c r="J4042" s="535"/>
      <c r="K4042" s="534"/>
      <c r="L4042" s="534"/>
      <c r="M4042" s="534"/>
      <c r="N4042" s="534"/>
      <c r="O4042" s="534"/>
      <c r="P4042" s="535"/>
      <c r="Q4042" s="534"/>
    </row>
    <row r="4043" spans="3:17" s="849" customFormat="1" ht="15">
      <c r="C4043" s="712"/>
      <c r="D4043" s="713"/>
      <c r="E4043" s="532"/>
      <c r="F4043" s="532"/>
      <c r="G4043" s="533"/>
      <c r="H4043" s="534"/>
      <c r="I4043" s="534"/>
      <c r="J4043" s="535"/>
      <c r="K4043" s="534"/>
      <c r="L4043" s="534"/>
      <c r="M4043" s="534"/>
      <c r="N4043" s="534"/>
      <c r="O4043" s="534"/>
      <c r="P4043" s="535"/>
      <c r="Q4043" s="534"/>
    </row>
    <row r="4044" spans="3:17" s="849" customFormat="1" ht="15">
      <c r="C4044" s="712"/>
      <c r="D4044" s="713"/>
      <c r="E4044" s="532"/>
      <c r="F4044" s="532"/>
      <c r="G4044" s="533"/>
      <c r="H4044" s="534"/>
      <c r="I4044" s="534"/>
      <c r="J4044" s="535"/>
      <c r="K4044" s="534"/>
      <c r="L4044" s="534"/>
      <c r="M4044" s="534"/>
      <c r="N4044" s="534"/>
      <c r="O4044" s="534"/>
      <c r="P4044" s="535"/>
      <c r="Q4044" s="534"/>
    </row>
    <row r="4045" spans="3:17" s="849" customFormat="1" ht="15">
      <c r="C4045" s="712"/>
      <c r="D4045" s="713"/>
      <c r="E4045" s="532"/>
      <c r="F4045" s="532"/>
      <c r="G4045" s="533"/>
      <c r="H4045" s="534"/>
      <c r="I4045" s="534"/>
      <c r="J4045" s="535"/>
      <c r="K4045" s="534"/>
      <c r="L4045" s="534"/>
      <c r="M4045" s="534"/>
      <c r="N4045" s="534"/>
      <c r="O4045" s="534"/>
      <c r="P4045" s="535"/>
      <c r="Q4045" s="534"/>
    </row>
    <row r="4046" spans="3:17" s="849" customFormat="1" ht="15">
      <c r="C4046" s="712"/>
      <c r="D4046" s="713"/>
      <c r="E4046" s="532"/>
      <c r="F4046" s="532"/>
      <c r="G4046" s="533"/>
      <c r="H4046" s="534"/>
      <c r="I4046" s="534"/>
      <c r="J4046" s="535"/>
      <c r="K4046" s="534"/>
      <c r="L4046" s="534"/>
      <c r="M4046" s="534"/>
      <c r="N4046" s="534"/>
      <c r="O4046" s="534"/>
      <c r="P4046" s="535"/>
      <c r="Q4046" s="534"/>
    </row>
    <row r="4047" spans="3:17" s="849" customFormat="1" ht="15">
      <c r="C4047" s="712"/>
      <c r="D4047" s="713"/>
      <c r="E4047" s="532"/>
      <c r="F4047" s="532"/>
      <c r="G4047" s="533"/>
      <c r="H4047" s="534"/>
      <c r="I4047" s="534"/>
      <c r="J4047" s="535"/>
      <c r="K4047" s="534"/>
      <c r="L4047" s="534"/>
      <c r="M4047" s="534"/>
      <c r="N4047" s="534"/>
      <c r="O4047" s="534"/>
      <c r="P4047" s="535"/>
      <c r="Q4047" s="534"/>
    </row>
    <row r="4048" spans="3:17" s="849" customFormat="1" ht="15">
      <c r="C4048" s="712"/>
      <c r="D4048" s="713"/>
      <c r="E4048" s="532"/>
      <c r="F4048" s="532"/>
      <c r="G4048" s="533"/>
      <c r="H4048" s="534"/>
      <c r="I4048" s="534"/>
      <c r="J4048" s="535"/>
      <c r="K4048" s="534"/>
      <c r="L4048" s="534"/>
      <c r="M4048" s="534"/>
      <c r="N4048" s="534"/>
      <c r="O4048" s="534"/>
      <c r="P4048" s="535"/>
      <c r="Q4048" s="534"/>
    </row>
    <row r="4049" spans="3:17" s="849" customFormat="1" ht="15">
      <c r="C4049" s="712"/>
      <c r="D4049" s="713"/>
      <c r="E4049" s="532"/>
      <c r="F4049" s="532"/>
      <c r="G4049" s="533"/>
      <c r="H4049" s="534"/>
      <c r="I4049" s="534"/>
      <c r="J4049" s="535"/>
      <c r="K4049" s="534"/>
      <c r="L4049" s="534"/>
      <c r="M4049" s="534"/>
      <c r="N4049" s="534"/>
      <c r="O4049" s="534"/>
      <c r="P4049" s="535"/>
      <c r="Q4049" s="534"/>
    </row>
    <row r="4050" spans="3:17" s="849" customFormat="1" ht="15">
      <c r="C4050" s="712"/>
      <c r="D4050" s="713"/>
      <c r="E4050" s="532"/>
      <c r="F4050" s="532"/>
      <c r="G4050" s="533"/>
      <c r="H4050" s="534"/>
      <c r="I4050" s="534"/>
      <c r="J4050" s="535"/>
      <c r="K4050" s="534"/>
      <c r="L4050" s="534"/>
      <c r="M4050" s="534"/>
      <c r="N4050" s="534"/>
      <c r="O4050" s="534"/>
      <c r="P4050" s="535"/>
      <c r="Q4050" s="534"/>
    </row>
    <row r="4051" spans="3:17" s="849" customFormat="1" ht="15">
      <c r="C4051" s="712"/>
      <c r="D4051" s="713"/>
      <c r="E4051" s="532"/>
      <c r="F4051" s="532"/>
      <c r="G4051" s="533"/>
      <c r="H4051" s="534"/>
      <c r="I4051" s="534"/>
      <c r="J4051" s="535"/>
      <c r="K4051" s="534"/>
      <c r="L4051" s="534"/>
      <c r="M4051" s="534"/>
      <c r="N4051" s="534"/>
      <c r="O4051" s="534"/>
      <c r="P4051" s="535"/>
      <c r="Q4051" s="534"/>
    </row>
    <row r="4052" spans="3:17" s="849" customFormat="1" ht="15">
      <c r="C4052" s="712"/>
      <c r="D4052" s="713"/>
      <c r="E4052" s="532"/>
      <c r="F4052" s="532"/>
      <c r="G4052" s="533"/>
      <c r="H4052" s="534"/>
      <c r="I4052" s="534"/>
      <c r="J4052" s="535"/>
      <c r="K4052" s="534"/>
      <c r="L4052" s="534"/>
      <c r="M4052" s="534"/>
      <c r="N4052" s="534"/>
      <c r="O4052" s="534"/>
      <c r="P4052" s="535"/>
      <c r="Q4052" s="534"/>
    </row>
    <row r="4053" spans="3:17" s="849" customFormat="1" ht="15">
      <c r="C4053" s="712"/>
      <c r="D4053" s="713"/>
      <c r="E4053" s="532"/>
      <c r="F4053" s="532"/>
      <c r="G4053" s="533"/>
      <c r="H4053" s="534"/>
      <c r="I4053" s="534"/>
      <c r="J4053" s="535"/>
      <c r="K4053" s="534"/>
      <c r="L4053" s="534"/>
      <c r="M4053" s="534"/>
      <c r="N4053" s="534"/>
      <c r="O4053" s="534"/>
      <c r="P4053" s="535"/>
      <c r="Q4053" s="534"/>
    </row>
    <row r="4054" spans="3:17" s="849" customFormat="1" ht="15">
      <c r="C4054" s="712"/>
      <c r="D4054" s="713"/>
      <c r="E4054" s="532"/>
      <c r="F4054" s="532"/>
      <c r="G4054" s="533"/>
      <c r="H4054" s="534"/>
      <c r="I4054" s="534"/>
      <c r="J4054" s="535"/>
      <c r="K4054" s="534"/>
      <c r="L4054" s="534"/>
      <c r="M4054" s="534"/>
      <c r="N4054" s="534"/>
      <c r="O4054" s="534"/>
      <c r="P4054" s="535"/>
      <c r="Q4054" s="534"/>
    </row>
    <row r="4055" spans="3:17" s="849" customFormat="1" ht="15">
      <c r="C4055" s="712"/>
      <c r="D4055" s="713"/>
      <c r="E4055" s="532"/>
      <c r="F4055" s="532"/>
      <c r="G4055" s="533"/>
      <c r="H4055" s="534"/>
      <c r="I4055" s="534"/>
      <c r="J4055" s="535"/>
      <c r="K4055" s="534"/>
      <c r="L4055" s="534"/>
      <c r="M4055" s="534"/>
      <c r="N4055" s="534"/>
      <c r="O4055" s="534"/>
      <c r="P4055" s="535"/>
      <c r="Q4055" s="534"/>
    </row>
    <row r="4056" spans="3:17" s="849" customFormat="1" ht="15">
      <c r="C4056" s="712"/>
      <c r="D4056" s="713"/>
      <c r="E4056" s="532"/>
      <c r="F4056" s="532"/>
      <c r="G4056" s="533"/>
      <c r="H4056" s="534"/>
      <c r="I4056" s="534"/>
      <c r="J4056" s="535"/>
      <c r="K4056" s="534"/>
      <c r="L4056" s="534"/>
      <c r="M4056" s="534"/>
      <c r="N4056" s="534"/>
      <c r="O4056" s="534"/>
      <c r="P4056" s="535"/>
      <c r="Q4056" s="534"/>
    </row>
    <row r="4057" spans="3:17" s="849" customFormat="1" ht="15">
      <c r="C4057" s="712"/>
      <c r="D4057" s="713"/>
      <c r="E4057" s="532"/>
      <c r="F4057" s="532"/>
      <c r="G4057" s="533"/>
      <c r="H4057" s="534"/>
      <c r="I4057" s="534"/>
      <c r="J4057" s="535"/>
      <c r="K4057" s="534"/>
      <c r="L4057" s="534"/>
      <c r="M4057" s="534"/>
      <c r="N4057" s="534"/>
      <c r="O4057" s="534"/>
      <c r="P4057" s="535"/>
      <c r="Q4057" s="534"/>
    </row>
    <row r="4058" spans="3:17" s="849" customFormat="1" ht="15">
      <c r="C4058" s="712"/>
      <c r="D4058" s="713"/>
      <c r="E4058" s="532"/>
      <c r="F4058" s="532"/>
      <c r="G4058" s="533"/>
      <c r="H4058" s="534"/>
      <c r="I4058" s="534"/>
      <c r="J4058" s="535"/>
      <c r="K4058" s="534"/>
      <c r="L4058" s="534"/>
      <c r="M4058" s="534"/>
      <c r="N4058" s="534"/>
      <c r="O4058" s="534"/>
      <c r="P4058" s="535"/>
      <c r="Q4058" s="534"/>
    </row>
    <row r="4059" spans="3:17" s="849" customFormat="1" ht="15">
      <c r="C4059" s="712"/>
      <c r="D4059" s="713"/>
      <c r="E4059" s="532"/>
      <c r="F4059" s="532"/>
      <c r="G4059" s="533"/>
      <c r="H4059" s="534"/>
      <c r="I4059" s="534"/>
      <c r="J4059" s="535"/>
      <c r="K4059" s="534"/>
      <c r="L4059" s="534"/>
      <c r="M4059" s="534"/>
      <c r="N4059" s="534"/>
      <c r="O4059" s="534"/>
      <c r="P4059" s="535"/>
      <c r="Q4059" s="534"/>
    </row>
    <row r="4060" spans="3:17" s="849" customFormat="1" ht="15">
      <c r="C4060" s="712"/>
      <c r="D4060" s="713"/>
      <c r="E4060" s="532"/>
      <c r="F4060" s="532"/>
      <c r="G4060" s="533"/>
      <c r="H4060" s="534"/>
      <c r="I4060" s="534"/>
      <c r="J4060" s="535"/>
      <c r="K4060" s="534"/>
      <c r="L4060" s="534"/>
      <c r="M4060" s="534"/>
      <c r="N4060" s="534"/>
      <c r="O4060" s="534"/>
      <c r="P4060" s="535"/>
      <c r="Q4060" s="534"/>
    </row>
    <row r="4061" spans="3:17" s="849" customFormat="1" ht="15">
      <c r="C4061" s="712"/>
      <c r="D4061" s="713"/>
      <c r="E4061" s="532"/>
      <c r="F4061" s="532"/>
      <c r="G4061" s="533"/>
      <c r="H4061" s="534"/>
      <c r="I4061" s="534"/>
      <c r="J4061" s="535"/>
      <c r="K4061" s="534"/>
      <c r="L4061" s="534"/>
      <c r="M4061" s="534"/>
      <c r="N4061" s="534"/>
      <c r="O4061" s="534"/>
      <c r="P4061" s="535"/>
      <c r="Q4061" s="534"/>
    </row>
    <row r="4062" spans="3:17" s="849" customFormat="1" ht="15">
      <c r="C4062" s="712"/>
      <c r="D4062" s="713"/>
      <c r="E4062" s="532"/>
      <c r="F4062" s="532"/>
      <c r="G4062" s="533"/>
      <c r="H4062" s="534"/>
      <c r="I4062" s="534"/>
      <c r="J4062" s="535"/>
      <c r="K4062" s="534"/>
      <c r="L4062" s="534"/>
      <c r="M4062" s="534"/>
      <c r="N4062" s="534"/>
      <c r="O4062" s="534"/>
      <c r="P4062" s="535"/>
      <c r="Q4062" s="534"/>
    </row>
    <row r="4063" spans="3:17" s="849" customFormat="1" ht="15">
      <c r="C4063" s="712"/>
      <c r="D4063" s="713"/>
      <c r="E4063" s="532"/>
      <c r="F4063" s="532"/>
      <c r="G4063" s="533"/>
      <c r="H4063" s="534"/>
      <c r="I4063" s="534"/>
      <c r="J4063" s="535"/>
      <c r="K4063" s="534"/>
      <c r="L4063" s="534"/>
      <c r="M4063" s="534"/>
      <c r="N4063" s="534"/>
      <c r="O4063" s="534"/>
      <c r="P4063" s="535"/>
      <c r="Q4063" s="534"/>
    </row>
    <row r="4064" spans="3:17" s="849" customFormat="1" ht="15">
      <c r="C4064" s="712"/>
      <c r="D4064" s="713"/>
      <c r="E4064" s="532"/>
      <c r="F4064" s="532"/>
      <c r="G4064" s="533"/>
      <c r="H4064" s="534"/>
      <c r="I4064" s="534"/>
      <c r="J4064" s="535"/>
      <c r="K4064" s="534"/>
      <c r="L4064" s="534"/>
      <c r="M4064" s="534"/>
      <c r="N4064" s="534"/>
      <c r="O4064" s="534"/>
      <c r="P4064" s="535"/>
      <c r="Q4064" s="534"/>
    </row>
    <row r="4065" spans="3:17" s="849" customFormat="1" ht="15">
      <c r="C4065" s="712"/>
      <c r="D4065" s="713"/>
      <c r="E4065" s="532"/>
      <c r="F4065" s="532"/>
      <c r="G4065" s="533"/>
      <c r="H4065" s="534"/>
      <c r="I4065" s="534"/>
      <c r="J4065" s="535"/>
      <c r="K4065" s="534"/>
      <c r="L4065" s="534"/>
      <c r="M4065" s="534"/>
      <c r="N4065" s="534"/>
      <c r="O4065" s="534"/>
      <c r="P4065" s="535"/>
      <c r="Q4065" s="534"/>
    </row>
    <row r="4066" spans="3:17" s="849" customFormat="1" ht="15">
      <c r="C4066" s="712"/>
      <c r="D4066" s="713"/>
      <c r="E4066" s="532"/>
      <c r="F4066" s="532"/>
      <c r="G4066" s="533"/>
      <c r="H4066" s="534"/>
      <c r="I4066" s="534"/>
      <c r="J4066" s="535"/>
      <c r="K4066" s="534"/>
      <c r="L4066" s="534"/>
      <c r="M4066" s="534"/>
      <c r="N4066" s="534"/>
      <c r="O4066" s="534"/>
      <c r="P4066" s="535"/>
      <c r="Q4066" s="534"/>
    </row>
    <row r="4067" spans="3:17" s="849" customFormat="1" ht="15">
      <c r="C4067" s="712"/>
      <c r="D4067" s="713"/>
      <c r="E4067" s="532"/>
      <c r="F4067" s="532"/>
      <c r="G4067" s="533"/>
      <c r="H4067" s="534"/>
      <c r="I4067" s="534"/>
      <c r="J4067" s="535"/>
      <c r="K4067" s="534"/>
      <c r="L4067" s="534"/>
      <c r="M4067" s="534"/>
      <c r="N4067" s="534"/>
      <c r="O4067" s="534"/>
      <c r="P4067" s="535"/>
      <c r="Q4067" s="534"/>
    </row>
    <row r="4068" spans="3:17" s="849" customFormat="1" ht="15">
      <c r="C4068" s="712"/>
      <c r="D4068" s="713"/>
      <c r="E4068" s="532"/>
      <c r="F4068" s="532"/>
      <c r="G4068" s="533"/>
      <c r="H4068" s="534"/>
      <c r="I4068" s="534"/>
      <c r="J4068" s="535"/>
      <c r="K4068" s="534"/>
      <c r="L4068" s="534"/>
      <c r="M4068" s="534"/>
      <c r="N4068" s="534"/>
      <c r="O4068" s="534"/>
      <c r="P4068" s="535"/>
      <c r="Q4068" s="534"/>
    </row>
    <row r="4069" spans="3:17" s="849" customFormat="1" ht="15">
      <c r="C4069" s="712"/>
      <c r="D4069" s="713"/>
      <c r="E4069" s="532"/>
      <c r="F4069" s="532"/>
      <c r="G4069" s="533"/>
      <c r="H4069" s="534"/>
      <c r="I4069" s="534"/>
      <c r="J4069" s="535"/>
      <c r="K4069" s="534"/>
      <c r="L4069" s="534"/>
      <c r="M4069" s="534"/>
      <c r="N4069" s="534"/>
      <c r="O4069" s="534"/>
      <c r="P4069" s="535"/>
      <c r="Q4069" s="534"/>
    </row>
    <row r="4070" spans="3:17" s="849" customFormat="1" ht="15">
      <c r="C4070" s="712"/>
      <c r="D4070" s="713"/>
      <c r="E4070" s="532"/>
      <c r="F4070" s="532"/>
      <c r="G4070" s="533"/>
      <c r="H4070" s="534"/>
      <c r="I4070" s="534"/>
      <c r="J4070" s="535"/>
      <c r="K4070" s="534"/>
      <c r="L4070" s="534"/>
      <c r="M4070" s="534"/>
      <c r="N4070" s="534"/>
      <c r="O4070" s="534"/>
      <c r="P4070" s="535"/>
      <c r="Q4070" s="534"/>
    </row>
    <row r="4071" spans="3:17" s="849" customFormat="1" ht="15">
      <c r="C4071" s="712"/>
      <c r="D4071" s="713"/>
      <c r="E4071" s="532"/>
      <c r="F4071" s="532"/>
      <c r="G4071" s="533"/>
      <c r="H4071" s="534"/>
      <c r="I4071" s="534"/>
      <c r="J4071" s="535"/>
      <c r="K4071" s="534"/>
      <c r="L4071" s="534"/>
      <c r="M4071" s="534"/>
      <c r="N4071" s="534"/>
      <c r="O4071" s="534"/>
      <c r="P4071" s="535"/>
      <c r="Q4071" s="534"/>
    </row>
    <row r="4072" spans="3:17" s="849" customFormat="1" ht="15">
      <c r="C4072" s="712"/>
      <c r="D4072" s="713"/>
      <c r="E4072" s="532"/>
      <c r="F4072" s="532"/>
      <c r="G4072" s="533"/>
      <c r="H4072" s="534"/>
      <c r="I4072" s="534"/>
      <c r="J4072" s="535"/>
      <c r="K4072" s="534"/>
      <c r="L4072" s="534"/>
      <c r="M4072" s="534"/>
      <c r="N4072" s="534"/>
      <c r="O4072" s="534"/>
      <c r="P4072" s="535"/>
      <c r="Q4072" s="534"/>
    </row>
    <row r="4073" spans="3:17" s="849" customFormat="1" ht="15">
      <c r="C4073" s="712"/>
      <c r="D4073" s="713"/>
      <c r="E4073" s="532"/>
      <c r="F4073" s="532"/>
      <c r="G4073" s="533"/>
      <c r="H4073" s="534"/>
      <c r="I4073" s="534"/>
      <c r="J4073" s="535"/>
      <c r="K4073" s="534"/>
      <c r="L4073" s="534"/>
      <c r="M4073" s="534"/>
      <c r="N4073" s="534"/>
      <c r="O4073" s="534"/>
      <c r="P4073" s="535"/>
      <c r="Q4073" s="534"/>
    </row>
    <row r="4074" spans="3:17" s="849" customFormat="1" ht="15">
      <c r="C4074" s="712"/>
      <c r="D4074" s="713"/>
      <c r="E4074" s="532"/>
      <c r="F4074" s="532"/>
      <c r="G4074" s="533"/>
      <c r="H4074" s="534"/>
      <c r="I4074" s="534"/>
      <c r="J4074" s="535"/>
      <c r="K4074" s="534"/>
      <c r="L4074" s="534"/>
      <c r="M4074" s="534"/>
      <c r="N4074" s="534"/>
      <c r="O4074" s="534"/>
      <c r="P4074" s="535"/>
      <c r="Q4074" s="534"/>
    </row>
    <row r="4075" spans="3:17" s="849" customFormat="1" ht="15">
      <c r="C4075" s="712"/>
      <c r="D4075" s="713"/>
      <c r="E4075" s="532"/>
      <c r="F4075" s="532"/>
      <c r="G4075" s="533"/>
      <c r="H4075" s="534"/>
      <c r="I4075" s="534"/>
      <c r="J4075" s="535"/>
      <c r="K4075" s="534"/>
      <c r="L4075" s="534"/>
      <c r="M4075" s="534"/>
      <c r="N4075" s="534"/>
      <c r="O4075" s="534"/>
      <c r="P4075" s="535"/>
      <c r="Q4075" s="534"/>
    </row>
    <row r="4076" spans="3:17" s="849" customFormat="1" ht="15">
      <c r="C4076" s="712"/>
      <c r="D4076" s="713"/>
      <c r="E4076" s="532"/>
      <c r="F4076" s="532"/>
      <c r="G4076" s="533"/>
      <c r="H4076" s="534"/>
      <c r="I4076" s="534"/>
      <c r="J4076" s="535"/>
      <c r="K4076" s="534"/>
      <c r="L4076" s="534"/>
      <c r="M4076" s="534"/>
      <c r="N4076" s="534"/>
      <c r="O4076" s="534"/>
      <c r="P4076" s="535"/>
      <c r="Q4076" s="534"/>
    </row>
    <row r="4077" spans="3:17" s="849" customFormat="1" ht="15">
      <c r="C4077" s="712"/>
      <c r="D4077" s="713"/>
      <c r="E4077" s="532"/>
      <c r="F4077" s="532"/>
      <c r="G4077" s="533"/>
      <c r="H4077" s="534"/>
      <c r="I4077" s="534"/>
      <c r="J4077" s="535"/>
      <c r="K4077" s="534"/>
      <c r="L4077" s="534"/>
      <c r="M4077" s="534"/>
      <c r="N4077" s="534"/>
      <c r="O4077" s="534"/>
      <c r="P4077" s="535"/>
      <c r="Q4077" s="534"/>
    </row>
    <row r="4078" spans="3:17" s="849" customFormat="1" ht="15">
      <c r="C4078" s="712"/>
      <c r="D4078" s="713"/>
      <c r="E4078" s="532"/>
      <c r="F4078" s="532"/>
      <c r="G4078" s="533"/>
      <c r="H4078" s="534"/>
      <c r="I4078" s="534"/>
      <c r="J4078" s="535"/>
      <c r="K4078" s="534"/>
      <c r="L4078" s="534"/>
      <c r="M4078" s="534"/>
      <c r="N4078" s="534"/>
      <c r="O4078" s="534"/>
      <c r="P4078" s="535"/>
      <c r="Q4078" s="534"/>
    </row>
    <row r="4079" spans="3:17" s="849" customFormat="1" ht="15">
      <c r="C4079" s="712"/>
      <c r="D4079" s="713"/>
      <c r="E4079" s="532"/>
      <c r="F4079" s="532"/>
      <c r="G4079" s="533"/>
      <c r="H4079" s="534"/>
      <c r="I4079" s="534"/>
      <c r="J4079" s="535"/>
      <c r="K4079" s="534"/>
      <c r="L4079" s="534"/>
      <c r="M4079" s="534"/>
      <c r="N4079" s="534"/>
      <c r="O4079" s="534"/>
      <c r="P4079" s="535"/>
      <c r="Q4079" s="534"/>
    </row>
    <row r="4080" spans="3:17" s="849" customFormat="1" ht="15">
      <c r="C4080" s="712"/>
      <c r="D4080" s="713"/>
      <c r="E4080" s="532"/>
      <c r="F4080" s="532"/>
      <c r="G4080" s="533"/>
      <c r="H4080" s="534"/>
      <c r="I4080" s="534"/>
      <c r="J4080" s="535"/>
      <c r="K4080" s="534"/>
      <c r="L4080" s="534"/>
      <c r="M4080" s="534"/>
      <c r="N4080" s="534"/>
      <c r="O4080" s="534"/>
      <c r="P4080" s="535"/>
      <c r="Q4080" s="534"/>
    </row>
    <row r="4081" spans="3:17" s="849" customFormat="1" ht="15">
      <c r="C4081" s="712"/>
      <c r="D4081" s="713"/>
      <c r="E4081" s="532"/>
      <c r="F4081" s="532"/>
      <c r="G4081" s="533"/>
      <c r="H4081" s="534"/>
      <c r="I4081" s="534"/>
      <c r="J4081" s="535"/>
      <c r="K4081" s="534"/>
      <c r="L4081" s="534"/>
      <c r="M4081" s="534"/>
      <c r="N4081" s="534"/>
      <c r="O4081" s="534"/>
      <c r="P4081" s="535"/>
      <c r="Q4081" s="534"/>
    </row>
    <row r="4082" spans="3:17" s="849" customFormat="1" ht="15">
      <c r="C4082" s="712"/>
      <c r="D4082" s="713"/>
      <c r="E4082" s="532"/>
      <c r="F4082" s="532"/>
      <c r="G4082" s="533"/>
      <c r="H4082" s="534"/>
      <c r="I4082" s="534"/>
      <c r="J4082" s="535"/>
      <c r="K4082" s="534"/>
      <c r="L4082" s="534"/>
      <c r="M4082" s="534"/>
      <c r="N4082" s="534"/>
      <c r="O4082" s="534"/>
      <c r="P4082" s="535"/>
      <c r="Q4082" s="534"/>
    </row>
    <row r="4083" spans="3:17" s="849" customFormat="1" ht="15">
      <c r="C4083" s="712"/>
      <c r="D4083" s="713"/>
      <c r="E4083" s="532"/>
      <c r="F4083" s="532"/>
      <c r="G4083" s="533"/>
      <c r="H4083" s="534"/>
      <c r="I4083" s="534"/>
      <c r="J4083" s="535"/>
      <c r="K4083" s="534"/>
      <c r="L4083" s="534"/>
      <c r="M4083" s="534"/>
      <c r="N4083" s="534"/>
      <c r="O4083" s="534"/>
      <c r="P4083" s="535"/>
      <c r="Q4083" s="534"/>
    </row>
    <row r="4084" spans="3:17" s="849" customFormat="1" ht="15">
      <c r="C4084" s="712"/>
      <c r="D4084" s="713"/>
      <c r="E4084" s="532"/>
      <c r="F4084" s="532"/>
      <c r="G4084" s="533"/>
      <c r="H4084" s="534"/>
      <c r="I4084" s="534"/>
      <c r="J4084" s="535"/>
      <c r="K4084" s="534"/>
      <c r="L4084" s="534"/>
      <c r="M4084" s="534"/>
      <c r="N4084" s="534"/>
      <c r="O4084" s="534"/>
      <c r="P4084" s="535"/>
      <c r="Q4084" s="534"/>
    </row>
    <row r="4085" spans="3:17" s="849" customFormat="1" ht="15">
      <c r="C4085" s="712"/>
      <c r="D4085" s="713"/>
      <c r="E4085" s="532"/>
      <c r="F4085" s="532"/>
      <c r="G4085" s="533"/>
      <c r="H4085" s="534"/>
      <c r="I4085" s="534"/>
      <c r="J4085" s="535"/>
      <c r="K4085" s="534"/>
      <c r="L4085" s="534"/>
      <c r="M4085" s="534"/>
      <c r="N4085" s="534"/>
      <c r="O4085" s="534"/>
      <c r="P4085" s="535"/>
      <c r="Q4085" s="534"/>
    </row>
    <row r="4086" spans="3:17" s="849" customFormat="1" ht="15">
      <c r="C4086" s="712"/>
      <c r="D4086" s="713"/>
      <c r="E4086" s="532"/>
      <c r="F4086" s="532"/>
      <c r="G4086" s="533"/>
      <c r="H4086" s="534"/>
      <c r="I4086" s="534"/>
      <c r="J4086" s="535"/>
      <c r="K4086" s="534"/>
      <c r="L4086" s="534"/>
      <c r="M4086" s="534"/>
      <c r="N4086" s="534"/>
      <c r="O4086" s="534"/>
      <c r="P4086" s="535"/>
      <c r="Q4086" s="534"/>
    </row>
    <row r="4087" spans="3:17" s="849" customFormat="1" ht="15">
      <c r="C4087" s="712"/>
      <c r="D4087" s="713"/>
      <c r="E4087" s="532"/>
      <c r="F4087" s="532"/>
      <c r="G4087" s="533"/>
      <c r="H4087" s="534"/>
      <c r="I4087" s="534"/>
      <c r="J4087" s="535"/>
      <c r="K4087" s="534"/>
      <c r="L4087" s="534"/>
      <c r="M4087" s="534"/>
      <c r="N4087" s="534"/>
      <c r="O4087" s="534"/>
      <c r="P4087" s="535"/>
      <c r="Q4087" s="534"/>
    </row>
    <row r="4088" spans="3:17" s="849" customFormat="1" ht="15">
      <c r="C4088" s="712"/>
      <c r="D4088" s="713"/>
      <c r="E4088" s="532"/>
      <c r="F4088" s="532"/>
      <c r="G4088" s="533"/>
      <c r="H4088" s="534"/>
      <c r="I4088" s="534"/>
      <c r="J4088" s="535"/>
      <c r="K4088" s="534"/>
      <c r="L4088" s="534"/>
      <c r="M4088" s="534"/>
      <c r="N4088" s="534"/>
      <c r="O4088" s="534"/>
      <c r="P4088" s="535"/>
      <c r="Q4088" s="534"/>
    </row>
    <row r="4089" spans="3:17" s="849" customFormat="1" ht="15">
      <c r="C4089" s="712"/>
      <c r="D4089" s="713"/>
      <c r="E4089" s="532"/>
      <c r="F4089" s="532"/>
      <c r="G4089" s="533"/>
      <c r="H4089" s="534"/>
      <c r="I4089" s="534"/>
      <c r="J4089" s="535"/>
      <c r="K4089" s="534"/>
      <c r="L4089" s="534"/>
      <c r="M4089" s="534"/>
      <c r="N4089" s="534"/>
      <c r="O4089" s="534"/>
      <c r="P4089" s="535"/>
      <c r="Q4089" s="534"/>
    </row>
    <row r="4090" spans="3:17" s="849" customFormat="1" ht="15">
      <c r="C4090" s="712"/>
      <c r="D4090" s="713"/>
      <c r="E4090" s="532"/>
      <c r="F4090" s="532"/>
      <c r="G4090" s="533"/>
      <c r="H4090" s="534"/>
      <c r="I4090" s="534"/>
      <c r="J4090" s="535"/>
      <c r="K4090" s="534"/>
      <c r="L4090" s="534"/>
      <c r="M4090" s="534"/>
      <c r="N4090" s="534"/>
      <c r="O4090" s="534"/>
      <c r="P4090" s="535"/>
      <c r="Q4090" s="534"/>
    </row>
    <row r="4091" spans="3:17" s="849" customFormat="1" ht="15">
      <c r="C4091" s="712"/>
      <c r="D4091" s="713"/>
      <c r="E4091" s="532"/>
      <c r="F4091" s="532"/>
      <c r="G4091" s="533"/>
      <c r="H4091" s="534"/>
      <c r="I4091" s="534"/>
      <c r="J4091" s="535"/>
      <c r="K4091" s="534"/>
      <c r="L4091" s="534"/>
      <c r="M4091" s="534"/>
      <c r="N4091" s="534"/>
      <c r="O4091" s="534"/>
      <c r="P4091" s="535"/>
      <c r="Q4091" s="534"/>
    </row>
    <row r="4092" spans="3:17" s="849" customFormat="1" ht="15">
      <c r="C4092" s="712"/>
      <c r="D4092" s="713"/>
      <c r="E4092" s="532"/>
      <c r="F4092" s="532"/>
      <c r="G4092" s="533"/>
      <c r="H4092" s="534"/>
      <c r="I4092" s="534"/>
      <c r="J4092" s="535"/>
      <c r="K4092" s="534"/>
      <c r="L4092" s="534"/>
      <c r="M4092" s="534"/>
      <c r="N4092" s="534"/>
      <c r="O4092" s="534"/>
      <c r="P4092" s="535"/>
      <c r="Q4092" s="534"/>
    </row>
    <row r="4093" spans="3:17" s="849" customFormat="1" ht="15">
      <c r="C4093" s="712"/>
      <c r="D4093" s="713"/>
      <c r="E4093" s="532"/>
      <c r="F4093" s="532"/>
      <c r="G4093" s="533"/>
      <c r="H4093" s="534"/>
      <c r="I4093" s="534"/>
      <c r="J4093" s="535"/>
      <c r="K4093" s="534"/>
      <c r="L4093" s="534"/>
      <c r="M4093" s="534"/>
      <c r="N4093" s="534"/>
      <c r="O4093" s="534"/>
      <c r="P4093" s="535"/>
      <c r="Q4093" s="534"/>
    </row>
    <row r="4094" spans="3:17" s="849" customFormat="1" ht="15">
      <c r="C4094" s="712"/>
      <c r="D4094" s="713"/>
      <c r="E4094" s="532"/>
      <c r="F4094" s="532"/>
      <c r="G4094" s="533"/>
      <c r="H4094" s="534"/>
      <c r="I4094" s="534"/>
      <c r="J4094" s="535"/>
      <c r="K4094" s="534"/>
      <c r="L4094" s="534"/>
      <c r="M4094" s="534"/>
      <c r="N4094" s="534"/>
      <c r="O4094" s="534"/>
      <c r="P4094" s="535"/>
      <c r="Q4094" s="534"/>
    </row>
    <row r="4095" spans="3:17" s="849" customFormat="1" ht="15">
      <c r="C4095" s="712"/>
      <c r="D4095" s="713"/>
      <c r="E4095" s="532"/>
      <c r="F4095" s="532"/>
      <c r="G4095" s="533"/>
      <c r="H4095" s="534"/>
      <c r="I4095" s="534"/>
      <c r="J4095" s="535"/>
      <c r="K4095" s="534"/>
      <c r="L4095" s="534"/>
      <c r="M4095" s="534"/>
      <c r="N4095" s="534"/>
      <c r="O4095" s="534"/>
      <c r="P4095" s="535"/>
      <c r="Q4095" s="534"/>
    </row>
    <row r="4096" spans="3:17" s="849" customFormat="1" ht="15">
      <c r="C4096" s="712"/>
      <c r="D4096" s="713"/>
      <c r="E4096" s="532"/>
      <c r="F4096" s="532"/>
      <c r="G4096" s="533"/>
      <c r="H4096" s="534"/>
      <c r="I4096" s="534"/>
      <c r="J4096" s="535"/>
      <c r="K4096" s="534"/>
      <c r="L4096" s="534"/>
      <c r="M4096" s="534"/>
      <c r="N4096" s="534"/>
      <c r="O4096" s="534"/>
      <c r="P4096" s="535"/>
      <c r="Q4096" s="534"/>
    </row>
    <row r="4097" spans="3:17" s="849" customFormat="1" ht="15">
      <c r="C4097" s="712"/>
      <c r="D4097" s="713"/>
      <c r="E4097" s="532"/>
      <c r="F4097" s="532"/>
      <c r="G4097" s="533"/>
      <c r="H4097" s="534"/>
      <c r="I4097" s="534"/>
      <c r="J4097" s="535"/>
      <c r="K4097" s="534"/>
      <c r="L4097" s="534"/>
      <c r="M4097" s="534"/>
      <c r="N4097" s="534"/>
      <c r="O4097" s="534"/>
      <c r="P4097" s="535"/>
      <c r="Q4097" s="534"/>
    </row>
    <row r="4098" spans="3:17" s="849" customFormat="1" ht="15">
      <c r="C4098" s="712"/>
      <c r="D4098" s="713"/>
      <c r="E4098" s="532"/>
      <c r="F4098" s="532"/>
      <c r="G4098" s="533"/>
      <c r="H4098" s="534"/>
      <c r="I4098" s="534"/>
      <c r="J4098" s="535"/>
      <c r="K4098" s="534"/>
      <c r="L4098" s="534"/>
      <c r="M4098" s="534"/>
      <c r="N4098" s="534"/>
      <c r="O4098" s="534"/>
      <c r="P4098" s="535"/>
      <c r="Q4098" s="534"/>
    </row>
    <row r="4099" spans="3:17" s="849" customFormat="1" ht="15">
      <c r="C4099" s="712"/>
      <c r="D4099" s="713"/>
      <c r="E4099" s="532"/>
      <c r="F4099" s="532"/>
      <c r="G4099" s="533"/>
      <c r="H4099" s="534"/>
      <c r="I4099" s="534"/>
      <c r="J4099" s="535"/>
      <c r="K4099" s="534"/>
      <c r="L4099" s="534"/>
      <c r="M4099" s="534"/>
      <c r="N4099" s="534"/>
      <c r="O4099" s="534"/>
      <c r="P4099" s="535"/>
      <c r="Q4099" s="534"/>
    </row>
    <row r="4100" spans="3:17" s="849" customFormat="1" ht="15">
      <c r="C4100" s="712"/>
      <c r="D4100" s="713"/>
      <c r="E4100" s="532"/>
      <c r="F4100" s="532"/>
      <c r="G4100" s="533"/>
      <c r="H4100" s="534"/>
      <c r="I4100" s="534"/>
      <c r="J4100" s="535"/>
      <c r="K4100" s="534"/>
      <c r="L4100" s="534"/>
      <c r="M4100" s="534"/>
      <c r="N4100" s="534"/>
      <c r="O4100" s="534"/>
      <c r="P4100" s="535"/>
      <c r="Q4100" s="534"/>
    </row>
    <row r="4101" spans="3:17" s="849" customFormat="1" ht="15">
      <c r="C4101" s="712"/>
      <c r="D4101" s="713"/>
      <c r="E4101" s="532"/>
      <c r="F4101" s="532"/>
      <c r="G4101" s="533"/>
      <c r="H4101" s="534"/>
      <c r="I4101" s="534"/>
      <c r="J4101" s="535"/>
      <c r="K4101" s="534"/>
      <c r="L4101" s="534"/>
      <c r="M4101" s="534"/>
      <c r="N4101" s="534"/>
      <c r="O4101" s="534"/>
      <c r="P4101" s="535"/>
      <c r="Q4101" s="534"/>
    </row>
    <row r="4102" spans="3:17" s="849" customFormat="1" ht="15">
      <c r="C4102" s="712"/>
      <c r="D4102" s="713"/>
      <c r="E4102" s="532"/>
      <c r="F4102" s="532"/>
      <c r="G4102" s="533"/>
      <c r="H4102" s="534"/>
      <c r="I4102" s="534"/>
      <c r="J4102" s="535"/>
      <c r="K4102" s="534"/>
      <c r="L4102" s="534"/>
      <c r="M4102" s="534"/>
      <c r="N4102" s="534"/>
      <c r="O4102" s="534"/>
      <c r="P4102" s="535"/>
      <c r="Q4102" s="534"/>
    </row>
    <row r="4103" spans="3:17" s="849" customFormat="1" ht="15">
      <c r="C4103" s="712"/>
      <c r="D4103" s="713"/>
      <c r="E4103" s="532"/>
      <c r="F4103" s="532"/>
      <c r="G4103" s="533"/>
      <c r="H4103" s="534"/>
      <c r="I4103" s="534"/>
      <c r="J4103" s="535"/>
      <c r="K4103" s="534"/>
      <c r="L4103" s="534"/>
      <c r="M4103" s="534"/>
      <c r="N4103" s="534"/>
      <c r="O4103" s="534"/>
      <c r="P4103" s="535"/>
      <c r="Q4103" s="534"/>
    </row>
    <row r="4104" spans="3:17" s="849" customFormat="1" ht="15">
      <c r="C4104" s="712"/>
      <c r="D4104" s="713"/>
      <c r="E4104" s="532"/>
      <c r="F4104" s="532"/>
      <c r="G4104" s="533"/>
      <c r="H4104" s="534"/>
      <c r="I4104" s="534"/>
      <c r="J4104" s="535"/>
      <c r="K4104" s="534"/>
      <c r="L4104" s="534"/>
      <c r="M4104" s="534"/>
      <c r="N4104" s="534"/>
      <c r="O4104" s="534"/>
      <c r="P4104" s="535"/>
      <c r="Q4104" s="534"/>
    </row>
    <row r="4105" spans="3:17" s="849" customFormat="1" ht="15">
      <c r="C4105" s="712"/>
      <c r="D4105" s="713"/>
      <c r="E4105" s="532"/>
      <c r="F4105" s="532"/>
      <c r="G4105" s="533"/>
      <c r="H4105" s="534"/>
      <c r="I4105" s="534"/>
      <c r="J4105" s="535"/>
      <c r="K4105" s="534"/>
      <c r="L4105" s="534"/>
      <c r="M4105" s="534"/>
      <c r="N4105" s="534"/>
      <c r="O4105" s="534"/>
      <c r="P4105" s="535"/>
      <c r="Q4105" s="534"/>
    </row>
    <row r="4106" spans="3:17" s="849" customFormat="1" ht="15">
      <c r="C4106" s="712"/>
      <c r="D4106" s="713"/>
      <c r="E4106" s="532"/>
      <c r="F4106" s="532"/>
      <c r="G4106" s="533"/>
      <c r="H4106" s="534"/>
      <c r="I4106" s="534"/>
      <c r="J4106" s="535"/>
      <c r="K4106" s="534"/>
      <c r="L4106" s="534"/>
      <c r="M4106" s="534"/>
      <c r="N4106" s="534"/>
      <c r="O4106" s="534"/>
      <c r="P4106" s="535"/>
      <c r="Q4106" s="534"/>
    </row>
    <row r="4107" spans="3:17" s="849" customFormat="1" ht="15">
      <c r="C4107" s="712"/>
      <c r="D4107" s="713"/>
      <c r="E4107" s="532"/>
      <c r="F4107" s="532"/>
      <c r="G4107" s="533"/>
      <c r="H4107" s="534"/>
      <c r="I4107" s="534"/>
      <c r="J4107" s="535"/>
      <c r="K4107" s="534"/>
      <c r="L4107" s="534"/>
      <c r="M4107" s="534"/>
      <c r="N4107" s="534"/>
      <c r="O4107" s="534"/>
      <c r="P4107" s="535"/>
      <c r="Q4107" s="534"/>
    </row>
    <row r="4108" spans="3:17" s="849" customFormat="1" ht="15">
      <c r="C4108" s="712"/>
      <c r="D4108" s="713"/>
      <c r="E4108" s="532"/>
      <c r="F4108" s="532"/>
      <c r="G4108" s="533"/>
      <c r="H4108" s="534"/>
      <c r="I4108" s="534"/>
      <c r="J4108" s="535"/>
      <c r="K4108" s="534"/>
      <c r="L4108" s="534"/>
      <c r="M4108" s="534"/>
      <c r="N4108" s="534"/>
      <c r="O4108" s="534"/>
      <c r="P4108" s="535"/>
      <c r="Q4108" s="534"/>
    </row>
    <row r="4109" spans="3:17" s="849" customFormat="1" ht="15">
      <c r="C4109" s="712"/>
      <c r="D4109" s="713"/>
      <c r="E4109" s="532"/>
      <c r="F4109" s="532"/>
      <c r="G4109" s="533"/>
      <c r="H4109" s="534"/>
      <c r="I4109" s="534"/>
      <c r="J4109" s="535"/>
      <c r="K4109" s="534"/>
      <c r="L4109" s="534"/>
      <c r="M4109" s="534"/>
      <c r="N4109" s="534"/>
      <c r="O4109" s="534"/>
      <c r="P4109" s="535"/>
      <c r="Q4109" s="534"/>
    </row>
    <row r="4110" spans="3:17" s="849" customFormat="1" ht="15">
      <c r="C4110" s="712"/>
      <c r="D4110" s="713"/>
      <c r="E4110" s="532"/>
      <c r="F4110" s="532"/>
      <c r="G4110" s="533"/>
      <c r="H4110" s="534"/>
      <c r="I4110" s="534"/>
      <c r="J4110" s="535"/>
      <c r="K4110" s="534"/>
      <c r="L4110" s="534"/>
      <c r="M4110" s="534"/>
      <c r="N4110" s="534"/>
      <c r="O4110" s="534"/>
      <c r="P4110" s="535"/>
      <c r="Q4110" s="534"/>
    </row>
    <row r="4111" spans="3:17" s="849" customFormat="1" ht="15">
      <c r="C4111" s="712"/>
      <c r="D4111" s="713"/>
      <c r="E4111" s="532"/>
      <c r="F4111" s="532"/>
      <c r="G4111" s="533"/>
      <c r="H4111" s="534"/>
      <c r="I4111" s="534"/>
      <c r="J4111" s="535"/>
      <c r="K4111" s="534"/>
      <c r="L4111" s="534"/>
      <c r="M4111" s="534"/>
      <c r="N4111" s="534"/>
      <c r="O4111" s="534"/>
      <c r="P4111" s="535"/>
      <c r="Q4111" s="534"/>
    </row>
    <row r="4112" spans="3:17" s="849" customFormat="1" ht="15">
      <c r="C4112" s="712"/>
      <c r="D4112" s="713"/>
      <c r="E4112" s="532"/>
      <c r="F4112" s="532"/>
      <c r="G4112" s="533"/>
      <c r="H4112" s="534"/>
      <c r="I4112" s="534"/>
      <c r="J4112" s="535"/>
      <c r="K4112" s="534"/>
      <c r="L4112" s="534"/>
      <c r="M4112" s="534"/>
      <c r="N4112" s="534"/>
      <c r="O4112" s="534"/>
      <c r="P4112" s="535"/>
      <c r="Q4112" s="534"/>
    </row>
    <row r="4113" spans="3:17" s="849" customFormat="1" ht="15">
      <c r="C4113" s="712"/>
      <c r="D4113" s="713"/>
      <c r="E4113" s="532"/>
      <c r="F4113" s="532"/>
      <c r="G4113" s="533"/>
      <c r="H4113" s="534"/>
      <c r="I4113" s="534"/>
      <c r="J4113" s="535"/>
      <c r="K4113" s="534"/>
      <c r="L4113" s="534"/>
      <c r="M4113" s="534"/>
      <c r="N4113" s="534"/>
      <c r="O4113" s="534"/>
      <c r="P4113" s="535"/>
      <c r="Q4113" s="534"/>
    </row>
    <row r="4114" spans="3:17" s="849" customFormat="1" ht="15">
      <c r="C4114" s="712"/>
      <c r="D4114" s="713"/>
      <c r="E4114" s="532"/>
      <c r="F4114" s="532"/>
      <c r="G4114" s="533"/>
      <c r="H4114" s="534"/>
      <c r="I4114" s="534"/>
      <c r="J4114" s="535"/>
      <c r="K4114" s="534"/>
      <c r="L4114" s="534"/>
      <c r="M4114" s="534"/>
      <c r="N4114" s="534"/>
      <c r="O4114" s="534"/>
      <c r="P4114" s="535"/>
      <c r="Q4114" s="534"/>
    </row>
    <row r="4115" spans="3:17" s="849" customFormat="1" ht="15">
      <c r="C4115" s="712"/>
      <c r="D4115" s="713"/>
      <c r="E4115" s="532"/>
      <c r="F4115" s="532"/>
      <c r="G4115" s="533"/>
      <c r="H4115" s="534"/>
      <c r="I4115" s="534"/>
      <c r="J4115" s="535"/>
      <c r="K4115" s="534"/>
      <c r="L4115" s="534"/>
      <c r="M4115" s="534"/>
      <c r="N4115" s="534"/>
      <c r="O4115" s="534"/>
      <c r="P4115" s="535"/>
      <c r="Q4115" s="534"/>
    </row>
    <row r="4116" spans="3:17" s="849" customFormat="1" ht="15">
      <c r="C4116" s="712"/>
      <c r="D4116" s="713"/>
      <c r="E4116" s="532"/>
      <c r="F4116" s="532"/>
      <c r="G4116" s="533"/>
      <c r="H4116" s="534"/>
      <c r="I4116" s="534"/>
      <c r="J4116" s="535"/>
      <c r="K4116" s="534"/>
      <c r="L4116" s="534"/>
      <c r="M4116" s="534"/>
      <c r="N4116" s="534"/>
      <c r="O4116" s="534"/>
      <c r="P4116" s="535"/>
      <c r="Q4116" s="534"/>
    </row>
    <row r="4117" spans="3:17" s="849" customFormat="1" ht="15">
      <c r="C4117" s="712"/>
      <c r="D4117" s="713"/>
      <c r="E4117" s="532"/>
      <c r="F4117" s="532"/>
      <c r="G4117" s="533"/>
      <c r="H4117" s="534"/>
      <c r="I4117" s="534"/>
      <c r="J4117" s="535"/>
      <c r="K4117" s="534"/>
      <c r="L4117" s="534"/>
      <c r="M4117" s="534"/>
      <c r="N4117" s="534"/>
      <c r="O4117" s="534"/>
      <c r="P4117" s="535"/>
      <c r="Q4117" s="534"/>
    </row>
    <row r="4118" spans="3:17" s="849" customFormat="1" ht="15">
      <c r="C4118" s="712"/>
      <c r="D4118" s="713"/>
      <c r="E4118" s="532"/>
      <c r="F4118" s="532"/>
      <c r="G4118" s="533"/>
      <c r="H4118" s="534"/>
      <c r="I4118" s="534"/>
      <c r="J4118" s="535"/>
      <c r="K4118" s="534"/>
      <c r="L4118" s="534"/>
      <c r="M4118" s="534"/>
      <c r="N4118" s="534"/>
      <c r="O4118" s="534"/>
      <c r="P4118" s="535"/>
      <c r="Q4118" s="534"/>
    </row>
    <row r="4119" spans="3:17" s="849" customFormat="1" ht="15">
      <c r="C4119" s="712"/>
      <c r="D4119" s="713"/>
      <c r="E4119" s="532"/>
      <c r="F4119" s="532"/>
      <c r="G4119" s="533"/>
      <c r="H4119" s="534"/>
      <c r="I4119" s="534"/>
      <c r="J4119" s="535"/>
      <c r="K4119" s="534"/>
      <c r="L4119" s="534"/>
      <c r="M4119" s="534"/>
      <c r="N4119" s="534"/>
      <c r="O4119" s="534"/>
      <c r="P4119" s="535"/>
      <c r="Q4119" s="534"/>
    </row>
    <row r="4120" spans="3:17" s="849" customFormat="1" ht="15">
      <c r="C4120" s="712"/>
      <c r="D4120" s="713"/>
      <c r="E4120" s="532"/>
      <c r="F4120" s="532"/>
      <c r="G4120" s="533"/>
      <c r="H4120" s="534"/>
      <c r="I4120" s="534"/>
      <c r="J4120" s="535"/>
      <c r="K4120" s="534"/>
      <c r="L4120" s="534"/>
      <c r="M4120" s="534"/>
      <c r="N4120" s="534"/>
      <c r="O4120" s="534"/>
      <c r="P4120" s="535"/>
      <c r="Q4120" s="534"/>
    </row>
    <row r="4121" spans="3:17" s="849" customFormat="1" ht="15">
      <c r="C4121" s="712"/>
      <c r="D4121" s="713"/>
      <c r="E4121" s="532"/>
      <c r="F4121" s="532"/>
      <c r="G4121" s="533"/>
      <c r="H4121" s="534"/>
      <c r="I4121" s="534"/>
      <c r="J4121" s="535"/>
      <c r="K4121" s="534"/>
      <c r="L4121" s="534"/>
      <c r="M4121" s="534"/>
      <c r="N4121" s="534"/>
      <c r="O4121" s="534"/>
      <c r="P4121" s="535"/>
      <c r="Q4121" s="534"/>
    </row>
    <row r="4122" spans="3:17" s="849" customFormat="1" ht="15">
      <c r="C4122" s="712"/>
      <c r="D4122" s="713"/>
      <c r="E4122" s="532"/>
      <c r="F4122" s="532"/>
      <c r="G4122" s="533"/>
      <c r="H4122" s="534"/>
      <c r="I4122" s="534"/>
      <c r="J4122" s="535"/>
      <c r="K4122" s="534"/>
      <c r="L4122" s="534"/>
      <c r="M4122" s="534"/>
      <c r="N4122" s="534"/>
      <c r="O4122" s="534"/>
      <c r="P4122" s="535"/>
      <c r="Q4122" s="534"/>
    </row>
    <row r="4123" spans="3:17" s="849" customFormat="1" ht="15">
      <c r="C4123" s="712"/>
      <c r="D4123" s="713"/>
      <c r="E4123" s="532"/>
      <c r="F4123" s="532"/>
      <c r="G4123" s="533"/>
      <c r="H4123" s="534"/>
      <c r="I4123" s="534"/>
      <c r="J4123" s="535"/>
      <c r="K4123" s="534"/>
      <c r="L4123" s="534"/>
      <c r="M4123" s="534"/>
      <c r="N4123" s="534"/>
      <c r="O4123" s="534"/>
      <c r="P4123" s="535"/>
      <c r="Q4123" s="534"/>
    </row>
    <row r="4124" spans="3:17" s="849" customFormat="1" ht="15">
      <c r="C4124" s="712"/>
      <c r="D4124" s="713"/>
      <c r="E4124" s="532"/>
      <c r="F4124" s="532"/>
      <c r="G4124" s="533"/>
      <c r="H4124" s="534"/>
      <c r="I4124" s="534"/>
      <c r="J4124" s="535"/>
      <c r="K4124" s="534"/>
      <c r="L4124" s="534"/>
      <c r="M4124" s="534"/>
      <c r="N4124" s="534"/>
      <c r="O4124" s="534"/>
      <c r="P4124" s="535"/>
      <c r="Q4124" s="534"/>
    </row>
    <row r="4125" spans="3:17" s="849" customFormat="1" ht="15">
      <c r="C4125" s="712"/>
      <c r="D4125" s="713"/>
      <c r="E4125" s="532"/>
      <c r="F4125" s="532"/>
      <c r="G4125" s="533"/>
      <c r="H4125" s="534"/>
      <c r="I4125" s="534"/>
      <c r="J4125" s="535"/>
      <c r="K4125" s="534"/>
      <c r="L4125" s="534"/>
      <c r="M4125" s="534"/>
      <c r="N4125" s="534"/>
      <c r="O4125" s="534"/>
      <c r="P4125" s="535"/>
      <c r="Q4125" s="534"/>
    </row>
    <row r="4126" spans="3:17" s="849" customFormat="1" ht="15">
      <c r="C4126" s="712"/>
      <c r="D4126" s="713"/>
      <c r="E4126" s="532"/>
      <c r="F4126" s="532"/>
      <c r="G4126" s="533"/>
      <c r="H4126" s="534"/>
      <c r="I4126" s="534"/>
      <c r="J4126" s="535"/>
      <c r="K4126" s="534"/>
      <c r="L4126" s="534"/>
      <c r="M4126" s="534"/>
      <c r="N4126" s="534"/>
      <c r="O4126" s="534"/>
      <c r="P4126" s="535"/>
      <c r="Q4126" s="534"/>
    </row>
    <row r="4127" spans="3:17" s="849" customFormat="1" ht="15">
      <c r="C4127" s="712"/>
      <c r="D4127" s="713"/>
      <c r="E4127" s="532"/>
      <c r="F4127" s="532"/>
      <c r="G4127" s="533"/>
      <c r="H4127" s="534"/>
      <c r="I4127" s="534"/>
      <c r="J4127" s="535"/>
      <c r="K4127" s="534"/>
      <c r="L4127" s="534"/>
      <c r="M4127" s="534"/>
      <c r="N4127" s="534"/>
      <c r="O4127" s="534"/>
      <c r="P4127" s="535"/>
      <c r="Q4127" s="534"/>
    </row>
    <row r="4128" spans="3:17" s="849" customFormat="1" ht="15">
      <c r="C4128" s="712"/>
      <c r="D4128" s="713"/>
      <c r="E4128" s="532"/>
      <c r="F4128" s="532"/>
      <c r="G4128" s="533"/>
      <c r="H4128" s="534"/>
      <c r="I4128" s="534"/>
      <c r="J4128" s="535"/>
      <c r="K4128" s="534"/>
      <c r="L4128" s="534"/>
      <c r="M4128" s="534"/>
      <c r="N4128" s="534"/>
      <c r="O4128" s="534"/>
      <c r="P4128" s="535"/>
      <c r="Q4128" s="534"/>
    </row>
    <row r="4129" spans="3:17" s="849" customFormat="1" ht="15">
      <c r="C4129" s="712"/>
      <c r="D4129" s="713"/>
      <c r="E4129" s="532"/>
      <c r="F4129" s="532"/>
      <c r="G4129" s="533"/>
      <c r="H4129" s="534"/>
      <c r="I4129" s="534"/>
      <c r="J4129" s="535"/>
      <c r="K4129" s="534"/>
      <c r="L4129" s="534"/>
      <c r="M4129" s="534"/>
      <c r="N4129" s="534"/>
      <c r="O4129" s="534"/>
      <c r="P4129" s="535"/>
      <c r="Q4129" s="534"/>
    </row>
    <row r="4130" spans="3:17" s="849" customFormat="1" ht="15">
      <c r="C4130" s="712"/>
      <c r="D4130" s="713"/>
      <c r="E4130" s="532"/>
      <c r="F4130" s="532"/>
      <c r="G4130" s="533"/>
      <c r="H4130" s="534"/>
      <c r="I4130" s="534"/>
      <c r="J4130" s="535"/>
      <c r="K4130" s="534"/>
      <c r="L4130" s="534"/>
      <c r="M4130" s="534"/>
      <c r="N4130" s="534"/>
      <c r="O4130" s="534"/>
      <c r="P4130" s="535"/>
      <c r="Q4130" s="534"/>
    </row>
    <row r="4131" spans="3:17" s="849" customFormat="1" ht="15">
      <c r="C4131" s="712"/>
      <c r="D4131" s="713"/>
      <c r="E4131" s="532"/>
      <c r="F4131" s="532"/>
      <c r="G4131" s="533"/>
      <c r="H4131" s="534"/>
      <c r="I4131" s="534"/>
      <c r="J4131" s="535"/>
      <c r="K4131" s="534"/>
      <c r="L4131" s="534"/>
      <c r="M4131" s="534"/>
      <c r="N4131" s="534"/>
      <c r="O4131" s="534"/>
      <c r="P4131" s="535"/>
      <c r="Q4131" s="534"/>
    </row>
    <row r="4132" spans="3:17" s="849" customFormat="1" ht="15">
      <c r="C4132" s="712"/>
      <c r="D4132" s="713"/>
      <c r="E4132" s="532"/>
      <c r="F4132" s="532"/>
      <c r="G4132" s="533"/>
      <c r="H4132" s="534"/>
      <c r="I4132" s="534"/>
      <c r="J4132" s="535"/>
      <c r="K4132" s="534"/>
      <c r="L4132" s="534"/>
      <c r="M4132" s="534"/>
      <c r="N4132" s="534"/>
      <c r="O4132" s="534"/>
      <c r="P4132" s="535"/>
      <c r="Q4132" s="534"/>
    </row>
    <row r="4133" spans="3:17" s="849" customFormat="1" ht="15">
      <c r="C4133" s="712"/>
      <c r="D4133" s="713"/>
      <c r="E4133" s="532"/>
      <c r="F4133" s="532"/>
      <c r="G4133" s="533"/>
      <c r="H4133" s="534"/>
      <c r="I4133" s="534"/>
      <c r="J4133" s="535"/>
      <c r="K4133" s="534"/>
      <c r="L4133" s="534"/>
      <c r="M4133" s="534"/>
      <c r="N4133" s="534"/>
      <c r="O4133" s="534"/>
      <c r="P4133" s="535"/>
      <c r="Q4133" s="534"/>
    </row>
    <row r="4134" spans="3:17" s="849" customFormat="1" ht="15">
      <c r="C4134" s="712"/>
      <c r="D4134" s="713"/>
      <c r="E4134" s="532"/>
      <c r="F4134" s="532"/>
      <c r="G4134" s="533"/>
      <c r="H4134" s="534"/>
      <c r="I4134" s="534"/>
      <c r="J4134" s="535"/>
      <c r="K4134" s="534"/>
      <c r="L4134" s="534"/>
      <c r="M4134" s="534"/>
      <c r="N4134" s="534"/>
      <c r="O4134" s="534"/>
      <c r="P4134" s="535"/>
      <c r="Q4134" s="534"/>
    </row>
    <row r="4135" spans="3:17" s="849" customFormat="1" ht="15">
      <c r="C4135" s="712"/>
      <c r="D4135" s="713"/>
      <c r="E4135" s="532"/>
      <c r="F4135" s="532"/>
      <c r="G4135" s="533"/>
      <c r="H4135" s="534"/>
      <c r="I4135" s="534"/>
      <c r="J4135" s="535"/>
      <c r="K4135" s="534"/>
      <c r="L4135" s="534"/>
      <c r="M4135" s="534"/>
      <c r="N4135" s="534"/>
      <c r="O4135" s="534"/>
      <c r="P4135" s="535"/>
      <c r="Q4135" s="534"/>
    </row>
    <row r="4136" spans="3:17" s="849" customFormat="1" ht="15">
      <c r="C4136" s="712"/>
      <c r="D4136" s="713"/>
      <c r="E4136" s="532"/>
      <c r="F4136" s="532"/>
      <c r="G4136" s="533"/>
      <c r="H4136" s="534"/>
      <c r="I4136" s="534"/>
      <c r="J4136" s="535"/>
      <c r="K4136" s="534"/>
      <c r="L4136" s="534"/>
      <c r="M4136" s="534"/>
      <c r="N4136" s="534"/>
      <c r="O4136" s="534"/>
      <c r="P4136" s="535"/>
      <c r="Q4136" s="534"/>
    </row>
    <row r="4137" spans="3:17" s="849" customFormat="1" ht="15">
      <c r="C4137" s="712"/>
      <c r="D4137" s="713"/>
      <c r="E4137" s="532"/>
      <c r="F4137" s="532"/>
      <c r="G4137" s="533"/>
      <c r="H4137" s="534"/>
      <c r="I4137" s="534"/>
      <c r="J4137" s="535"/>
      <c r="K4137" s="534"/>
      <c r="L4137" s="534"/>
      <c r="M4137" s="534"/>
      <c r="N4137" s="534"/>
      <c r="O4137" s="534"/>
      <c r="P4137" s="535"/>
      <c r="Q4137" s="534"/>
    </row>
    <row r="4138" spans="3:17" s="849" customFormat="1" ht="15">
      <c r="C4138" s="712"/>
      <c r="D4138" s="713"/>
      <c r="E4138" s="532"/>
      <c r="F4138" s="532"/>
      <c r="G4138" s="533"/>
      <c r="H4138" s="534"/>
      <c r="I4138" s="534"/>
      <c r="J4138" s="535"/>
      <c r="K4138" s="534"/>
      <c r="L4138" s="534"/>
      <c r="M4138" s="534"/>
      <c r="N4138" s="534"/>
      <c r="O4138" s="534"/>
      <c r="P4138" s="535"/>
      <c r="Q4138" s="534"/>
    </row>
    <row r="4139" spans="3:17" s="849" customFormat="1" ht="15">
      <c r="C4139" s="712"/>
      <c r="D4139" s="713"/>
      <c r="E4139" s="532"/>
      <c r="F4139" s="532"/>
      <c r="G4139" s="533"/>
      <c r="H4139" s="534"/>
      <c r="I4139" s="534"/>
      <c r="J4139" s="535"/>
      <c r="K4139" s="534"/>
      <c r="L4139" s="534"/>
      <c r="M4139" s="534"/>
      <c r="N4139" s="534"/>
      <c r="O4139" s="534"/>
      <c r="P4139" s="535"/>
      <c r="Q4139" s="534"/>
    </row>
    <row r="4140" spans="3:17" s="849" customFormat="1" ht="15">
      <c r="C4140" s="712"/>
      <c r="D4140" s="713"/>
      <c r="E4140" s="532"/>
      <c r="F4140" s="532"/>
      <c r="G4140" s="533"/>
      <c r="H4140" s="534"/>
      <c r="I4140" s="534"/>
      <c r="J4140" s="535"/>
      <c r="K4140" s="534"/>
      <c r="L4140" s="534"/>
      <c r="M4140" s="534"/>
      <c r="N4140" s="534"/>
      <c r="O4140" s="534"/>
      <c r="P4140" s="535"/>
      <c r="Q4140" s="534"/>
    </row>
    <row r="4141" spans="3:17" s="849" customFormat="1" ht="15">
      <c r="C4141" s="712"/>
      <c r="D4141" s="713"/>
      <c r="E4141" s="532"/>
      <c r="F4141" s="532"/>
      <c r="G4141" s="533"/>
      <c r="H4141" s="534"/>
      <c r="I4141" s="534"/>
      <c r="J4141" s="535"/>
      <c r="K4141" s="534"/>
      <c r="L4141" s="534"/>
      <c r="M4141" s="534"/>
      <c r="N4141" s="534"/>
      <c r="O4141" s="534"/>
      <c r="P4141" s="535"/>
      <c r="Q4141" s="534"/>
    </row>
    <row r="4142" spans="3:17" s="849" customFormat="1" ht="15">
      <c r="C4142" s="712"/>
      <c r="D4142" s="713"/>
      <c r="E4142" s="532"/>
      <c r="F4142" s="532"/>
      <c r="G4142" s="533"/>
      <c r="H4142" s="534"/>
      <c r="I4142" s="534"/>
      <c r="J4142" s="535"/>
      <c r="K4142" s="534"/>
      <c r="L4142" s="534"/>
      <c r="M4142" s="534"/>
      <c r="N4142" s="534"/>
      <c r="O4142" s="534"/>
      <c r="P4142" s="535"/>
      <c r="Q4142" s="534"/>
    </row>
    <row r="4143" spans="3:17" s="849" customFormat="1" ht="15">
      <c r="C4143" s="712"/>
      <c r="D4143" s="713"/>
      <c r="E4143" s="532"/>
      <c r="F4143" s="532"/>
      <c r="G4143" s="533"/>
      <c r="H4143" s="534"/>
      <c r="I4143" s="534"/>
      <c r="J4143" s="535"/>
      <c r="K4143" s="534"/>
      <c r="L4143" s="534"/>
      <c r="M4143" s="534"/>
      <c r="N4143" s="534"/>
      <c r="O4143" s="534"/>
      <c r="P4143" s="535"/>
      <c r="Q4143" s="534"/>
    </row>
    <row r="4144" spans="3:17" s="849" customFormat="1" ht="15">
      <c r="C4144" s="712"/>
      <c r="D4144" s="713"/>
      <c r="E4144" s="532"/>
      <c r="F4144" s="532"/>
      <c r="G4144" s="533"/>
      <c r="H4144" s="534"/>
      <c r="I4144" s="534"/>
      <c r="J4144" s="535"/>
      <c r="K4144" s="534"/>
      <c r="L4144" s="534"/>
      <c r="M4144" s="534"/>
      <c r="N4144" s="534"/>
      <c r="O4144" s="534"/>
      <c r="P4144" s="535"/>
      <c r="Q4144" s="534"/>
    </row>
    <row r="4145" spans="3:17" s="849" customFormat="1" ht="15">
      <c r="C4145" s="712"/>
      <c r="D4145" s="713"/>
      <c r="E4145" s="532"/>
      <c r="F4145" s="532"/>
      <c r="G4145" s="533"/>
      <c r="H4145" s="534"/>
      <c r="I4145" s="534"/>
      <c r="J4145" s="535"/>
      <c r="K4145" s="534"/>
      <c r="L4145" s="534"/>
      <c r="M4145" s="534"/>
      <c r="N4145" s="534"/>
      <c r="O4145" s="534"/>
      <c r="P4145" s="535"/>
      <c r="Q4145" s="534"/>
    </row>
    <row r="4146" spans="3:17" s="849" customFormat="1" ht="15">
      <c r="C4146" s="712"/>
      <c r="D4146" s="713"/>
      <c r="E4146" s="532"/>
      <c r="F4146" s="532"/>
      <c r="G4146" s="533"/>
      <c r="H4146" s="534"/>
      <c r="I4146" s="534"/>
      <c r="J4146" s="535"/>
      <c r="K4146" s="534"/>
      <c r="L4146" s="534"/>
      <c r="M4146" s="534"/>
      <c r="N4146" s="534"/>
      <c r="O4146" s="534"/>
      <c r="P4146" s="535"/>
      <c r="Q4146" s="534"/>
    </row>
    <row r="4147" spans="3:17" s="849" customFormat="1" ht="15">
      <c r="C4147" s="712"/>
      <c r="D4147" s="713"/>
      <c r="E4147" s="532"/>
      <c r="F4147" s="532"/>
      <c r="G4147" s="533"/>
      <c r="H4147" s="534"/>
      <c r="I4147" s="534"/>
      <c r="J4147" s="535"/>
      <c r="K4147" s="534"/>
      <c r="L4147" s="534"/>
      <c r="M4147" s="534"/>
      <c r="N4147" s="534"/>
      <c r="O4147" s="534"/>
      <c r="P4147" s="535"/>
      <c r="Q4147" s="534"/>
    </row>
    <row r="4148" spans="3:17" s="849" customFormat="1" ht="15">
      <c r="C4148" s="712"/>
      <c r="D4148" s="713"/>
      <c r="E4148" s="532"/>
      <c r="F4148" s="532"/>
      <c r="G4148" s="533"/>
      <c r="H4148" s="534"/>
      <c r="I4148" s="534"/>
      <c r="J4148" s="535"/>
      <c r="K4148" s="534"/>
      <c r="L4148" s="534"/>
      <c r="M4148" s="534"/>
      <c r="N4148" s="534"/>
      <c r="O4148" s="534"/>
      <c r="P4148" s="535"/>
      <c r="Q4148" s="534"/>
    </row>
    <row r="4149" spans="3:17" s="849" customFormat="1" ht="15">
      <c r="C4149" s="712"/>
      <c r="D4149" s="713"/>
      <c r="E4149" s="532"/>
      <c r="F4149" s="532"/>
      <c r="G4149" s="533"/>
      <c r="H4149" s="534"/>
      <c r="I4149" s="534"/>
      <c r="J4149" s="535"/>
      <c r="K4149" s="534"/>
      <c r="L4149" s="534"/>
      <c r="M4149" s="534"/>
      <c r="N4149" s="534"/>
      <c r="O4149" s="534"/>
      <c r="P4149" s="535"/>
      <c r="Q4149" s="534"/>
    </row>
    <row r="4150" spans="3:17" s="849" customFormat="1" ht="15">
      <c r="C4150" s="712"/>
      <c r="D4150" s="713"/>
      <c r="E4150" s="532"/>
      <c r="F4150" s="532"/>
      <c r="G4150" s="533"/>
      <c r="H4150" s="534"/>
      <c r="I4150" s="534"/>
      <c r="J4150" s="535"/>
      <c r="K4150" s="534"/>
      <c r="L4150" s="534"/>
      <c r="M4150" s="534"/>
      <c r="N4150" s="534"/>
      <c r="O4150" s="534"/>
      <c r="P4150" s="535"/>
      <c r="Q4150" s="534"/>
    </row>
    <row r="4151" spans="3:17" s="849" customFormat="1" ht="15">
      <c r="C4151" s="712"/>
      <c r="D4151" s="713"/>
      <c r="E4151" s="532"/>
      <c r="F4151" s="532"/>
      <c r="G4151" s="533"/>
      <c r="H4151" s="534"/>
      <c r="I4151" s="534"/>
      <c r="J4151" s="535"/>
      <c r="K4151" s="534"/>
      <c r="L4151" s="534"/>
      <c r="M4151" s="534"/>
      <c r="N4151" s="534"/>
      <c r="O4151" s="534"/>
      <c r="P4151" s="535"/>
      <c r="Q4151" s="534"/>
    </row>
    <row r="4152" spans="3:17" s="849" customFormat="1" ht="15">
      <c r="C4152" s="712"/>
      <c r="D4152" s="713"/>
      <c r="E4152" s="532"/>
      <c r="F4152" s="532"/>
      <c r="G4152" s="533"/>
      <c r="H4152" s="534"/>
      <c r="I4152" s="534"/>
      <c r="J4152" s="535"/>
      <c r="K4152" s="534"/>
      <c r="L4152" s="534"/>
      <c r="M4152" s="534"/>
      <c r="N4152" s="534"/>
      <c r="O4152" s="534"/>
      <c r="P4152" s="535"/>
      <c r="Q4152" s="534"/>
    </row>
    <row r="4153" spans="3:17" s="849" customFormat="1" ht="15">
      <c r="C4153" s="712"/>
      <c r="D4153" s="713"/>
      <c r="E4153" s="532"/>
      <c r="F4153" s="532"/>
      <c r="G4153" s="533"/>
      <c r="H4153" s="534"/>
      <c r="I4153" s="534"/>
      <c r="J4153" s="535"/>
      <c r="K4153" s="534"/>
      <c r="L4153" s="534"/>
      <c r="M4153" s="534"/>
      <c r="N4153" s="534"/>
      <c r="O4153" s="534"/>
      <c r="P4153" s="535"/>
      <c r="Q4153" s="534"/>
    </row>
    <row r="4154" spans="3:17" s="849" customFormat="1" ht="15">
      <c r="C4154" s="712"/>
      <c r="D4154" s="713"/>
      <c r="E4154" s="532"/>
      <c r="F4154" s="532"/>
      <c r="G4154" s="533"/>
      <c r="H4154" s="534"/>
      <c r="I4154" s="534"/>
      <c r="J4154" s="535"/>
      <c r="K4154" s="534"/>
      <c r="L4154" s="534"/>
      <c r="M4154" s="534"/>
      <c r="N4154" s="534"/>
      <c r="O4154" s="534"/>
      <c r="P4154" s="535"/>
      <c r="Q4154" s="534"/>
    </row>
    <row r="4155" spans="3:17" s="849" customFormat="1" ht="15">
      <c r="C4155" s="712"/>
      <c r="D4155" s="713"/>
      <c r="E4155" s="532"/>
      <c r="F4155" s="532"/>
      <c r="G4155" s="533"/>
      <c r="H4155" s="534"/>
      <c r="I4155" s="534"/>
      <c r="J4155" s="535"/>
      <c r="K4155" s="534"/>
      <c r="L4155" s="534"/>
      <c r="M4155" s="534"/>
      <c r="N4155" s="534"/>
      <c r="O4155" s="534"/>
      <c r="P4155" s="535"/>
      <c r="Q4155" s="534"/>
    </row>
    <row r="4156" spans="3:17" s="849" customFormat="1" ht="15">
      <c r="C4156" s="712"/>
      <c r="D4156" s="713"/>
      <c r="E4156" s="532"/>
      <c r="F4156" s="532"/>
      <c r="G4156" s="533"/>
      <c r="H4156" s="534"/>
      <c r="I4156" s="534"/>
      <c r="J4156" s="535"/>
      <c r="K4156" s="534"/>
      <c r="L4156" s="534"/>
      <c r="M4156" s="534"/>
      <c r="N4156" s="534"/>
      <c r="O4156" s="534"/>
      <c r="P4156" s="535"/>
      <c r="Q4156" s="534"/>
    </row>
    <row r="4157" spans="3:17" s="849" customFormat="1" ht="15">
      <c r="C4157" s="712"/>
      <c r="D4157" s="713"/>
      <c r="E4157" s="532"/>
      <c r="F4157" s="532"/>
      <c r="G4157" s="533"/>
      <c r="H4157" s="534"/>
      <c r="I4157" s="534"/>
      <c r="J4157" s="535"/>
      <c r="K4157" s="534"/>
      <c r="L4157" s="534"/>
      <c r="M4157" s="534"/>
      <c r="N4157" s="534"/>
      <c r="O4157" s="534"/>
      <c r="P4157" s="535"/>
      <c r="Q4157" s="534"/>
    </row>
    <row r="4158" spans="3:17" s="849" customFormat="1" ht="15">
      <c r="C4158" s="712"/>
      <c r="D4158" s="713"/>
      <c r="E4158" s="532"/>
      <c r="F4158" s="532"/>
      <c r="G4158" s="533"/>
      <c r="H4158" s="534"/>
      <c r="I4158" s="534"/>
      <c r="J4158" s="535"/>
      <c r="K4158" s="534"/>
      <c r="L4158" s="534"/>
      <c r="M4158" s="534"/>
      <c r="N4158" s="534"/>
      <c r="O4158" s="534"/>
      <c r="P4158" s="535"/>
      <c r="Q4158" s="534"/>
    </row>
    <row r="4159" spans="3:17" s="849" customFormat="1" ht="15">
      <c r="C4159" s="712"/>
      <c r="D4159" s="713"/>
      <c r="E4159" s="532"/>
      <c r="F4159" s="532"/>
      <c r="G4159" s="533"/>
      <c r="H4159" s="534"/>
      <c r="I4159" s="534"/>
      <c r="J4159" s="535"/>
      <c r="K4159" s="534"/>
      <c r="L4159" s="534"/>
      <c r="M4159" s="534"/>
      <c r="N4159" s="534"/>
      <c r="O4159" s="534"/>
      <c r="P4159" s="535"/>
      <c r="Q4159" s="534"/>
    </row>
    <row r="4160" spans="3:17" s="849" customFormat="1" ht="15">
      <c r="C4160" s="712"/>
      <c r="D4160" s="713"/>
      <c r="E4160" s="532"/>
      <c r="F4160" s="532"/>
      <c r="G4160" s="533"/>
      <c r="H4160" s="534"/>
      <c r="I4160" s="534"/>
      <c r="J4160" s="535"/>
      <c r="K4160" s="534"/>
      <c r="L4160" s="534"/>
      <c r="M4160" s="534"/>
      <c r="N4160" s="534"/>
      <c r="O4160" s="534"/>
      <c r="P4160" s="535"/>
      <c r="Q4160" s="534"/>
    </row>
    <row r="4161" spans="3:17" s="849" customFormat="1" ht="15">
      <c r="C4161" s="712"/>
      <c r="D4161" s="713"/>
      <c r="E4161" s="532"/>
      <c r="F4161" s="532"/>
      <c r="G4161" s="533"/>
      <c r="H4161" s="534"/>
      <c r="I4161" s="534"/>
      <c r="J4161" s="535"/>
      <c r="K4161" s="534"/>
      <c r="L4161" s="534"/>
      <c r="M4161" s="534"/>
      <c r="N4161" s="534"/>
      <c r="O4161" s="534"/>
      <c r="P4161" s="535"/>
      <c r="Q4161" s="534"/>
    </row>
    <row r="4162" spans="3:17" s="849" customFormat="1" ht="15">
      <c r="C4162" s="712"/>
      <c r="D4162" s="713"/>
      <c r="E4162" s="532"/>
      <c r="F4162" s="532"/>
      <c r="G4162" s="533"/>
      <c r="H4162" s="534"/>
      <c r="I4162" s="534"/>
      <c r="J4162" s="535"/>
      <c r="K4162" s="534"/>
      <c r="L4162" s="534"/>
      <c r="M4162" s="534"/>
      <c r="N4162" s="534"/>
      <c r="O4162" s="534"/>
      <c r="P4162" s="535"/>
      <c r="Q4162" s="534"/>
    </row>
    <row r="4163" spans="3:17" s="849" customFormat="1" ht="15">
      <c r="C4163" s="712"/>
      <c r="D4163" s="713"/>
      <c r="E4163" s="532"/>
      <c r="F4163" s="532"/>
      <c r="G4163" s="533"/>
      <c r="H4163" s="534"/>
      <c r="I4163" s="534"/>
      <c r="J4163" s="535"/>
      <c r="K4163" s="534"/>
      <c r="L4163" s="534"/>
      <c r="M4163" s="534"/>
      <c r="N4163" s="534"/>
      <c r="O4163" s="534"/>
      <c r="P4163" s="535"/>
      <c r="Q4163" s="534"/>
    </row>
    <row r="4164" spans="3:17" s="849" customFormat="1" ht="15">
      <c r="C4164" s="712"/>
      <c r="D4164" s="713"/>
      <c r="E4164" s="532"/>
      <c r="F4164" s="532"/>
      <c r="G4164" s="533"/>
      <c r="H4164" s="534"/>
      <c r="I4164" s="534"/>
      <c r="J4164" s="535"/>
      <c r="K4164" s="534"/>
      <c r="L4164" s="534"/>
      <c r="M4164" s="534"/>
      <c r="N4164" s="534"/>
      <c r="O4164" s="534"/>
      <c r="P4164" s="535"/>
      <c r="Q4164" s="534"/>
    </row>
    <row r="4165" spans="3:17" s="849" customFormat="1" ht="15">
      <c r="C4165" s="712"/>
      <c r="D4165" s="713"/>
      <c r="E4165" s="532"/>
      <c r="F4165" s="532"/>
      <c r="G4165" s="533"/>
      <c r="H4165" s="534"/>
      <c r="I4165" s="534"/>
      <c r="J4165" s="535"/>
      <c r="K4165" s="534"/>
      <c r="L4165" s="534"/>
      <c r="M4165" s="534"/>
      <c r="N4165" s="534"/>
      <c r="O4165" s="534"/>
      <c r="P4165" s="535"/>
      <c r="Q4165" s="534"/>
    </row>
    <row r="4166" spans="3:17" s="849" customFormat="1" ht="15">
      <c r="C4166" s="712"/>
      <c r="D4166" s="713"/>
      <c r="E4166" s="532"/>
      <c r="F4166" s="532"/>
      <c r="G4166" s="533"/>
      <c r="H4166" s="534"/>
      <c r="I4166" s="534"/>
      <c r="J4166" s="535"/>
      <c r="K4166" s="534"/>
      <c r="L4166" s="534"/>
      <c r="M4166" s="534"/>
      <c r="N4166" s="534"/>
      <c r="O4166" s="534"/>
      <c r="P4166" s="535"/>
      <c r="Q4166" s="534"/>
    </row>
    <row r="4167" spans="3:17" s="849" customFormat="1" ht="15">
      <c r="C4167" s="712"/>
      <c r="D4167" s="713"/>
      <c r="E4167" s="532"/>
      <c r="F4167" s="532"/>
      <c r="G4167" s="533"/>
      <c r="H4167" s="534"/>
      <c r="I4167" s="534"/>
      <c r="J4167" s="535"/>
      <c r="K4167" s="534"/>
      <c r="L4167" s="534"/>
      <c r="M4167" s="534"/>
      <c r="N4167" s="534"/>
      <c r="O4167" s="534"/>
      <c r="P4167" s="535"/>
      <c r="Q4167" s="534"/>
    </row>
    <row r="4168" spans="3:17" s="849" customFormat="1" ht="15">
      <c r="C4168" s="712"/>
      <c r="D4168" s="713"/>
      <c r="E4168" s="532"/>
      <c r="F4168" s="532"/>
      <c r="G4168" s="533"/>
      <c r="H4168" s="534"/>
      <c r="I4168" s="534"/>
      <c r="J4168" s="535"/>
      <c r="K4168" s="534"/>
      <c r="L4168" s="534"/>
      <c r="M4168" s="534"/>
      <c r="N4168" s="534"/>
      <c r="O4168" s="534"/>
      <c r="P4168" s="535"/>
      <c r="Q4168" s="534"/>
    </row>
    <row r="4169" spans="3:17" s="849" customFormat="1" ht="15">
      <c r="C4169" s="712"/>
      <c r="D4169" s="713"/>
      <c r="E4169" s="532"/>
      <c r="F4169" s="532"/>
      <c r="G4169" s="533"/>
      <c r="H4169" s="534"/>
      <c r="I4169" s="534"/>
      <c r="J4169" s="535"/>
      <c r="K4169" s="534"/>
      <c r="L4169" s="534"/>
      <c r="M4169" s="534"/>
      <c r="N4169" s="534"/>
      <c r="O4169" s="534"/>
      <c r="P4169" s="535"/>
      <c r="Q4169" s="534"/>
    </row>
    <row r="4170" spans="3:17" s="849" customFormat="1" ht="15">
      <c r="C4170" s="712"/>
      <c r="D4170" s="713"/>
      <c r="E4170" s="532"/>
      <c r="F4170" s="532"/>
      <c r="G4170" s="533"/>
      <c r="H4170" s="534"/>
      <c r="I4170" s="534"/>
      <c r="J4170" s="535"/>
      <c r="K4170" s="534"/>
      <c r="L4170" s="534"/>
      <c r="M4170" s="534"/>
      <c r="N4170" s="534"/>
      <c r="O4170" s="534"/>
      <c r="P4170" s="535"/>
      <c r="Q4170" s="534"/>
    </row>
    <row r="4171" spans="3:17" s="849" customFormat="1" ht="15">
      <c r="C4171" s="712"/>
      <c r="D4171" s="713"/>
      <c r="E4171" s="532"/>
      <c r="F4171" s="532"/>
      <c r="G4171" s="533"/>
      <c r="H4171" s="534"/>
      <c r="I4171" s="534"/>
      <c r="J4171" s="535"/>
      <c r="K4171" s="534"/>
      <c r="L4171" s="534"/>
      <c r="M4171" s="534"/>
      <c r="N4171" s="534"/>
      <c r="O4171" s="534"/>
      <c r="P4171" s="535"/>
      <c r="Q4171" s="534"/>
    </row>
    <row r="4172" spans="3:17" s="849" customFormat="1" ht="15">
      <c r="C4172" s="712"/>
      <c r="D4172" s="713"/>
      <c r="E4172" s="532"/>
      <c r="F4172" s="532"/>
      <c r="G4172" s="533"/>
      <c r="H4172" s="534"/>
      <c r="I4172" s="534"/>
      <c r="J4172" s="535"/>
      <c r="K4172" s="534"/>
      <c r="L4172" s="534"/>
      <c r="M4172" s="534"/>
      <c r="N4172" s="534"/>
      <c r="O4172" s="534"/>
      <c r="P4172" s="535"/>
      <c r="Q4172" s="534"/>
    </row>
    <row r="4173" spans="3:17" s="849" customFormat="1" ht="15">
      <c r="C4173" s="712"/>
      <c r="D4173" s="713"/>
      <c r="E4173" s="532"/>
      <c r="F4173" s="532"/>
      <c r="G4173" s="533"/>
      <c r="H4173" s="534"/>
      <c r="I4173" s="534"/>
      <c r="J4173" s="535"/>
      <c r="K4173" s="534"/>
      <c r="L4173" s="534"/>
      <c r="M4173" s="534"/>
      <c r="N4173" s="534"/>
      <c r="O4173" s="534"/>
      <c r="P4173" s="535"/>
      <c r="Q4173" s="534"/>
    </row>
    <row r="4174" spans="3:17" s="849" customFormat="1" ht="15">
      <c r="C4174" s="712"/>
      <c r="D4174" s="713"/>
      <c r="E4174" s="532"/>
      <c r="F4174" s="532"/>
      <c r="G4174" s="533"/>
      <c r="H4174" s="534"/>
      <c r="I4174" s="534"/>
      <c r="J4174" s="535"/>
      <c r="K4174" s="534"/>
      <c r="L4174" s="534"/>
      <c r="M4174" s="534"/>
      <c r="N4174" s="534"/>
      <c r="O4174" s="534"/>
      <c r="P4174" s="535"/>
      <c r="Q4174" s="534"/>
    </row>
    <row r="4175" spans="3:17" s="849" customFormat="1" ht="15">
      <c r="C4175" s="712"/>
      <c r="D4175" s="713"/>
      <c r="E4175" s="532"/>
      <c r="F4175" s="532"/>
      <c r="G4175" s="533"/>
      <c r="H4175" s="534"/>
      <c r="I4175" s="534"/>
      <c r="J4175" s="535"/>
      <c r="K4175" s="534"/>
      <c r="L4175" s="534"/>
      <c r="M4175" s="534"/>
      <c r="N4175" s="534"/>
      <c r="O4175" s="534"/>
      <c r="P4175" s="535"/>
      <c r="Q4175" s="534"/>
    </row>
    <row r="4176" spans="3:17" s="849" customFormat="1" ht="15">
      <c r="C4176" s="712"/>
      <c r="D4176" s="713"/>
      <c r="E4176" s="532"/>
      <c r="F4176" s="532"/>
      <c r="G4176" s="533"/>
      <c r="H4176" s="534"/>
      <c r="I4176" s="534"/>
      <c r="J4176" s="535"/>
      <c r="K4176" s="534"/>
      <c r="L4176" s="534"/>
      <c r="M4176" s="534"/>
      <c r="N4176" s="534"/>
      <c r="O4176" s="534"/>
      <c r="P4176" s="535"/>
      <c r="Q4176" s="534"/>
    </row>
    <row r="4177" spans="3:17" s="849" customFormat="1" ht="15">
      <c r="C4177" s="712"/>
      <c r="D4177" s="713"/>
      <c r="E4177" s="532"/>
      <c r="F4177" s="532"/>
      <c r="G4177" s="533"/>
      <c r="H4177" s="534"/>
      <c r="I4177" s="534"/>
      <c r="J4177" s="535"/>
      <c r="K4177" s="534"/>
      <c r="L4177" s="534"/>
      <c r="M4177" s="534"/>
      <c r="N4177" s="534"/>
      <c r="O4177" s="534"/>
      <c r="P4177" s="535"/>
      <c r="Q4177" s="534"/>
    </row>
    <row r="4178" spans="3:17" s="849" customFormat="1" ht="15">
      <c r="C4178" s="712"/>
      <c r="D4178" s="713"/>
      <c r="E4178" s="532"/>
      <c r="F4178" s="532"/>
      <c r="G4178" s="533"/>
      <c r="H4178" s="534"/>
      <c r="I4178" s="534"/>
      <c r="J4178" s="535"/>
      <c r="K4178" s="534"/>
      <c r="L4178" s="534"/>
      <c r="M4178" s="534"/>
      <c r="N4178" s="534"/>
      <c r="O4178" s="534"/>
      <c r="P4178" s="535"/>
      <c r="Q4178" s="534"/>
    </row>
    <row r="4179" spans="3:17" s="849" customFormat="1" ht="15">
      <c r="C4179" s="712"/>
      <c r="D4179" s="713"/>
      <c r="E4179" s="532"/>
      <c r="F4179" s="532"/>
      <c r="G4179" s="533"/>
      <c r="H4179" s="534"/>
      <c r="I4179" s="534"/>
      <c r="J4179" s="535"/>
      <c r="K4179" s="534"/>
      <c r="L4179" s="534"/>
      <c r="M4179" s="534"/>
      <c r="N4179" s="534"/>
      <c r="O4179" s="534"/>
      <c r="P4179" s="535"/>
      <c r="Q4179" s="534"/>
    </row>
    <row r="4180" spans="3:17" s="849" customFormat="1" ht="15">
      <c r="C4180" s="712"/>
      <c r="D4180" s="713"/>
      <c r="E4180" s="532"/>
      <c r="F4180" s="532"/>
      <c r="G4180" s="533"/>
      <c r="H4180" s="534"/>
      <c r="I4180" s="534"/>
      <c r="J4180" s="535"/>
      <c r="K4180" s="534"/>
      <c r="L4180" s="534"/>
      <c r="M4180" s="534"/>
      <c r="N4180" s="534"/>
      <c r="O4180" s="534"/>
      <c r="P4180" s="535"/>
      <c r="Q4180" s="534"/>
    </row>
    <row r="4181" spans="3:17" s="849" customFormat="1" ht="15">
      <c r="C4181" s="712"/>
      <c r="D4181" s="713"/>
      <c r="E4181" s="532"/>
      <c r="F4181" s="532"/>
      <c r="G4181" s="533"/>
      <c r="H4181" s="534"/>
      <c r="I4181" s="534"/>
      <c r="J4181" s="535"/>
      <c r="K4181" s="534"/>
      <c r="L4181" s="534"/>
      <c r="M4181" s="534"/>
      <c r="N4181" s="534"/>
      <c r="O4181" s="534"/>
      <c r="P4181" s="535"/>
      <c r="Q4181" s="534"/>
    </row>
    <row r="4182" spans="3:17" s="849" customFormat="1" ht="15">
      <c r="C4182" s="712"/>
      <c r="D4182" s="713"/>
      <c r="E4182" s="532"/>
      <c r="F4182" s="532"/>
      <c r="G4182" s="533"/>
      <c r="H4182" s="534"/>
      <c r="I4182" s="534"/>
      <c r="J4182" s="535"/>
      <c r="K4182" s="534"/>
      <c r="L4182" s="534"/>
      <c r="M4182" s="534"/>
      <c r="N4182" s="534"/>
      <c r="O4182" s="534"/>
      <c r="P4182" s="535"/>
      <c r="Q4182" s="534"/>
    </row>
    <row r="4183" spans="3:17" s="849" customFormat="1" ht="15">
      <c r="C4183" s="712"/>
      <c r="D4183" s="713"/>
      <c r="E4183" s="532"/>
      <c r="F4183" s="532"/>
      <c r="G4183" s="533"/>
      <c r="H4183" s="534"/>
      <c r="I4183" s="534"/>
      <c r="J4183" s="535"/>
      <c r="K4183" s="534"/>
      <c r="L4183" s="534"/>
      <c r="M4183" s="534"/>
      <c r="N4183" s="534"/>
      <c r="O4183" s="534"/>
      <c r="P4183" s="535"/>
      <c r="Q4183" s="534"/>
    </row>
    <row r="4184" spans="3:17" s="849" customFormat="1" ht="15">
      <c r="C4184" s="712"/>
      <c r="D4184" s="713"/>
      <c r="E4184" s="532"/>
      <c r="F4184" s="532"/>
      <c r="G4184" s="533"/>
      <c r="H4184" s="534"/>
      <c r="I4184" s="534"/>
      <c r="J4184" s="535"/>
      <c r="K4184" s="534"/>
      <c r="L4184" s="534"/>
      <c r="M4184" s="534"/>
      <c r="N4184" s="534"/>
      <c r="O4184" s="534"/>
      <c r="P4184" s="535"/>
      <c r="Q4184" s="534"/>
    </row>
    <row r="4185" spans="3:17" s="849" customFormat="1" ht="15">
      <c r="C4185" s="712"/>
      <c r="D4185" s="713"/>
      <c r="E4185" s="532"/>
      <c r="F4185" s="532"/>
      <c r="G4185" s="533"/>
      <c r="H4185" s="534"/>
      <c r="I4185" s="534"/>
      <c r="J4185" s="535"/>
      <c r="K4185" s="534"/>
      <c r="L4185" s="534"/>
      <c r="M4185" s="534"/>
      <c r="N4185" s="534"/>
      <c r="O4185" s="534"/>
      <c r="P4185" s="535"/>
      <c r="Q4185" s="534"/>
    </row>
    <row r="4186" spans="3:17" s="849" customFormat="1" ht="15">
      <c r="C4186" s="712"/>
      <c r="D4186" s="713"/>
      <c r="E4186" s="532"/>
      <c r="F4186" s="532"/>
      <c r="G4186" s="533"/>
      <c r="H4186" s="534"/>
      <c r="I4186" s="534"/>
      <c r="J4186" s="535"/>
      <c r="K4186" s="534"/>
      <c r="L4186" s="534"/>
      <c r="M4186" s="534"/>
      <c r="N4186" s="534"/>
      <c r="O4186" s="534"/>
      <c r="P4186" s="535"/>
      <c r="Q4186" s="534"/>
    </row>
    <row r="4187" spans="3:17" s="849" customFormat="1" ht="15">
      <c r="C4187" s="712"/>
      <c r="D4187" s="713"/>
      <c r="E4187" s="532"/>
      <c r="F4187" s="532"/>
      <c r="G4187" s="533"/>
      <c r="H4187" s="534"/>
      <c r="I4187" s="534"/>
      <c r="J4187" s="535"/>
      <c r="K4187" s="534"/>
      <c r="L4187" s="534"/>
      <c r="M4187" s="534"/>
      <c r="N4187" s="534"/>
      <c r="O4187" s="534"/>
      <c r="P4187" s="535"/>
      <c r="Q4187" s="534"/>
    </row>
    <row r="4188" spans="3:17" s="849" customFormat="1" ht="15">
      <c r="C4188" s="712"/>
      <c r="D4188" s="713"/>
      <c r="E4188" s="532"/>
      <c r="F4188" s="532"/>
      <c r="G4188" s="533"/>
      <c r="H4188" s="534"/>
      <c r="I4188" s="534"/>
      <c r="J4188" s="535"/>
      <c r="K4188" s="534"/>
      <c r="L4188" s="534"/>
      <c r="M4188" s="534"/>
      <c r="N4188" s="534"/>
      <c r="O4188" s="534"/>
      <c r="P4188" s="535"/>
      <c r="Q4188" s="534"/>
    </row>
    <row r="4189" spans="3:17" s="849" customFormat="1" ht="15">
      <c r="C4189" s="712"/>
      <c r="D4189" s="713"/>
      <c r="E4189" s="532"/>
      <c r="F4189" s="532"/>
      <c r="G4189" s="533"/>
      <c r="H4189" s="534"/>
      <c r="I4189" s="534"/>
      <c r="J4189" s="535"/>
      <c r="K4189" s="534"/>
      <c r="L4189" s="534"/>
      <c r="M4189" s="534"/>
      <c r="N4189" s="534"/>
      <c r="O4189" s="534"/>
      <c r="P4189" s="535"/>
      <c r="Q4189" s="534"/>
    </row>
    <row r="4190" spans="3:17" s="849" customFormat="1" ht="15">
      <c r="C4190" s="712"/>
      <c r="D4190" s="713"/>
      <c r="E4190" s="532"/>
      <c r="F4190" s="532"/>
      <c r="G4190" s="533"/>
      <c r="H4190" s="534"/>
      <c r="I4190" s="534"/>
      <c r="J4190" s="535"/>
      <c r="K4190" s="534"/>
      <c r="L4190" s="534"/>
      <c r="M4190" s="534"/>
      <c r="N4190" s="534"/>
      <c r="O4190" s="534"/>
      <c r="P4190" s="535"/>
      <c r="Q4190" s="534"/>
    </row>
    <row r="4191" spans="3:17" s="849" customFormat="1" ht="15">
      <c r="C4191" s="712"/>
      <c r="D4191" s="713"/>
      <c r="E4191" s="532"/>
      <c r="F4191" s="532"/>
      <c r="G4191" s="533"/>
      <c r="H4191" s="534"/>
      <c r="I4191" s="534"/>
      <c r="J4191" s="535"/>
      <c r="K4191" s="534"/>
      <c r="L4191" s="534"/>
      <c r="M4191" s="534"/>
      <c r="N4191" s="534"/>
      <c r="O4191" s="534"/>
      <c r="P4191" s="535"/>
      <c r="Q4191" s="534"/>
    </row>
    <row r="4192" spans="3:17" s="849" customFormat="1" ht="15">
      <c r="C4192" s="712"/>
      <c r="D4192" s="713"/>
      <c r="E4192" s="532"/>
      <c r="F4192" s="532"/>
      <c r="G4192" s="533"/>
      <c r="H4192" s="534"/>
      <c r="I4192" s="534"/>
      <c r="J4192" s="535"/>
      <c r="K4192" s="534"/>
      <c r="L4192" s="534"/>
      <c r="M4192" s="534"/>
      <c r="N4192" s="534"/>
      <c r="O4192" s="534"/>
      <c r="P4192" s="535"/>
      <c r="Q4192" s="534"/>
    </row>
    <row r="4193" spans="3:17" s="849" customFormat="1" ht="15">
      <c r="C4193" s="712"/>
      <c r="D4193" s="713"/>
      <c r="E4193" s="532"/>
      <c r="F4193" s="532"/>
      <c r="G4193" s="533"/>
      <c r="H4193" s="534"/>
      <c r="I4193" s="534"/>
      <c r="J4193" s="535"/>
      <c r="K4193" s="534"/>
      <c r="L4193" s="534"/>
      <c r="M4193" s="534"/>
      <c r="N4193" s="534"/>
      <c r="O4193" s="534"/>
      <c r="P4193" s="535"/>
      <c r="Q4193" s="534"/>
    </row>
    <row r="4194" spans="3:17" s="849" customFormat="1" ht="15">
      <c r="C4194" s="712"/>
      <c r="D4194" s="713"/>
      <c r="E4194" s="532"/>
      <c r="F4194" s="532"/>
      <c r="G4194" s="533"/>
      <c r="H4194" s="534"/>
      <c r="I4194" s="534"/>
      <c r="J4194" s="535"/>
      <c r="K4194" s="534"/>
      <c r="L4194" s="534"/>
      <c r="M4194" s="534"/>
      <c r="N4194" s="534"/>
      <c r="O4194" s="534"/>
      <c r="P4194" s="535"/>
      <c r="Q4194" s="534"/>
    </row>
    <row r="4195" spans="3:17" s="849" customFormat="1" ht="15">
      <c r="C4195" s="712"/>
      <c r="D4195" s="713"/>
      <c r="E4195" s="532"/>
      <c r="F4195" s="532"/>
      <c r="G4195" s="533"/>
      <c r="H4195" s="534"/>
      <c r="I4195" s="534"/>
      <c r="J4195" s="535"/>
      <c r="K4195" s="534"/>
      <c r="L4195" s="534"/>
      <c r="M4195" s="534"/>
      <c r="N4195" s="534"/>
      <c r="O4195" s="534"/>
      <c r="P4195" s="535"/>
      <c r="Q4195" s="534"/>
    </row>
    <row r="4196" spans="3:17" s="849" customFormat="1" ht="15">
      <c r="C4196" s="712"/>
      <c r="D4196" s="713"/>
      <c r="E4196" s="532"/>
      <c r="F4196" s="532"/>
      <c r="G4196" s="533"/>
      <c r="H4196" s="534"/>
      <c r="I4196" s="534"/>
      <c r="J4196" s="535"/>
      <c r="K4196" s="534"/>
      <c r="L4196" s="534"/>
      <c r="M4196" s="534"/>
      <c r="N4196" s="534"/>
      <c r="O4196" s="534"/>
      <c r="P4196" s="535"/>
      <c r="Q4196" s="534"/>
    </row>
    <row r="4197" spans="3:17" s="849" customFormat="1" ht="15">
      <c r="C4197" s="712"/>
      <c r="D4197" s="713"/>
      <c r="E4197" s="532"/>
      <c r="F4197" s="532"/>
      <c r="G4197" s="533"/>
      <c r="H4197" s="534"/>
      <c r="I4197" s="534"/>
      <c r="J4197" s="535"/>
      <c r="K4197" s="534"/>
      <c r="L4197" s="534"/>
      <c r="M4197" s="534"/>
      <c r="N4197" s="534"/>
      <c r="O4197" s="534"/>
      <c r="P4197" s="535"/>
      <c r="Q4197" s="534"/>
    </row>
    <row r="4198" spans="3:17" s="849" customFormat="1" ht="15">
      <c r="C4198" s="712"/>
      <c r="D4198" s="713"/>
      <c r="E4198" s="532"/>
      <c r="F4198" s="532"/>
      <c r="G4198" s="533"/>
      <c r="H4198" s="534"/>
      <c r="I4198" s="534"/>
      <c r="J4198" s="535"/>
      <c r="K4198" s="534"/>
      <c r="L4198" s="534"/>
      <c r="M4198" s="534"/>
      <c r="N4198" s="534"/>
      <c r="O4198" s="534"/>
      <c r="P4198" s="535"/>
      <c r="Q4198" s="534"/>
    </row>
    <row r="4199" spans="3:17" s="849" customFormat="1" ht="15">
      <c r="C4199" s="712"/>
      <c r="D4199" s="713"/>
      <c r="E4199" s="532"/>
      <c r="F4199" s="532"/>
      <c r="G4199" s="533"/>
      <c r="H4199" s="534"/>
      <c r="I4199" s="534"/>
      <c r="J4199" s="535"/>
      <c r="K4199" s="534"/>
      <c r="L4199" s="534"/>
      <c r="M4199" s="534"/>
      <c r="N4199" s="534"/>
      <c r="O4199" s="534"/>
      <c r="P4199" s="535"/>
      <c r="Q4199" s="534"/>
    </row>
    <row r="4200" spans="3:17" s="849" customFormat="1" ht="15">
      <c r="C4200" s="712"/>
      <c r="D4200" s="713"/>
      <c r="E4200" s="532"/>
      <c r="F4200" s="532"/>
      <c r="G4200" s="533"/>
      <c r="H4200" s="534"/>
      <c r="I4200" s="534"/>
      <c r="J4200" s="535"/>
      <c r="K4200" s="534"/>
      <c r="L4200" s="534"/>
      <c r="M4200" s="534"/>
      <c r="N4200" s="534"/>
      <c r="O4200" s="534"/>
      <c r="P4200" s="535"/>
      <c r="Q4200" s="534"/>
    </row>
    <row r="4201" spans="3:17" s="849" customFormat="1" ht="15">
      <c r="C4201" s="712"/>
      <c r="D4201" s="713"/>
      <c r="E4201" s="532"/>
      <c r="F4201" s="532"/>
      <c r="G4201" s="533"/>
      <c r="H4201" s="534"/>
      <c r="I4201" s="534"/>
      <c r="J4201" s="535"/>
      <c r="K4201" s="534"/>
      <c r="L4201" s="534"/>
      <c r="M4201" s="534"/>
      <c r="N4201" s="534"/>
      <c r="O4201" s="534"/>
      <c r="P4201" s="535"/>
      <c r="Q4201" s="534"/>
    </row>
    <row r="4202" spans="3:17" s="849" customFormat="1" ht="15">
      <c r="C4202" s="712"/>
      <c r="D4202" s="713"/>
      <c r="E4202" s="532"/>
      <c r="F4202" s="532"/>
      <c r="G4202" s="533"/>
      <c r="H4202" s="534"/>
      <c r="I4202" s="534"/>
      <c r="J4202" s="535"/>
      <c r="K4202" s="534"/>
      <c r="L4202" s="534"/>
      <c r="M4202" s="534"/>
      <c r="N4202" s="534"/>
      <c r="O4202" s="534"/>
      <c r="P4202" s="535"/>
      <c r="Q4202" s="534"/>
    </row>
    <row r="4203" spans="3:17" s="849" customFormat="1" ht="15">
      <c r="C4203" s="712"/>
      <c r="D4203" s="713"/>
      <c r="E4203" s="532"/>
      <c r="F4203" s="532"/>
      <c r="G4203" s="533"/>
      <c r="H4203" s="534"/>
      <c r="I4203" s="534"/>
      <c r="J4203" s="535"/>
      <c r="K4203" s="534"/>
      <c r="L4203" s="534"/>
      <c r="M4203" s="534"/>
      <c r="N4203" s="534"/>
      <c r="O4203" s="534"/>
      <c r="P4203" s="535"/>
      <c r="Q4203" s="534"/>
    </row>
    <row r="4204" spans="3:17" s="849" customFormat="1" ht="15">
      <c r="C4204" s="712"/>
      <c r="D4204" s="713"/>
      <c r="E4204" s="532"/>
      <c r="F4204" s="532"/>
      <c r="G4204" s="533"/>
      <c r="H4204" s="534"/>
      <c r="I4204" s="534"/>
      <c r="J4204" s="535"/>
      <c r="K4204" s="534"/>
      <c r="L4204" s="534"/>
      <c r="M4204" s="534"/>
      <c r="N4204" s="534"/>
      <c r="O4204" s="534"/>
      <c r="P4204" s="535"/>
      <c r="Q4204" s="534"/>
    </row>
    <row r="4205" spans="3:17" s="849" customFormat="1" ht="15">
      <c r="C4205" s="712"/>
      <c r="D4205" s="713"/>
      <c r="E4205" s="532"/>
      <c r="F4205" s="532"/>
      <c r="G4205" s="533"/>
      <c r="H4205" s="534"/>
      <c r="I4205" s="534"/>
      <c r="J4205" s="535"/>
      <c r="K4205" s="534"/>
      <c r="L4205" s="534"/>
      <c r="M4205" s="534"/>
      <c r="N4205" s="534"/>
      <c r="O4205" s="534"/>
      <c r="P4205" s="535"/>
      <c r="Q4205" s="534"/>
    </row>
    <row r="4206" spans="3:17" s="849" customFormat="1" ht="15">
      <c r="C4206" s="712"/>
      <c r="D4206" s="713"/>
      <c r="E4206" s="532"/>
      <c r="F4206" s="532"/>
      <c r="G4206" s="533"/>
      <c r="H4206" s="534"/>
      <c r="I4206" s="534"/>
      <c r="J4206" s="535"/>
      <c r="K4206" s="534"/>
      <c r="L4206" s="534"/>
      <c r="M4206" s="534"/>
      <c r="N4206" s="534"/>
      <c r="O4206" s="534"/>
      <c r="P4206" s="535"/>
      <c r="Q4206" s="534"/>
    </row>
    <row r="4207" spans="3:17" s="849" customFormat="1" ht="15">
      <c r="C4207" s="712"/>
      <c r="D4207" s="713"/>
      <c r="E4207" s="532"/>
      <c r="F4207" s="532"/>
      <c r="G4207" s="533"/>
      <c r="H4207" s="534"/>
      <c r="I4207" s="534"/>
      <c r="J4207" s="535"/>
      <c r="K4207" s="534"/>
      <c r="L4207" s="534"/>
      <c r="M4207" s="534"/>
      <c r="N4207" s="534"/>
      <c r="O4207" s="534"/>
      <c r="P4207" s="535"/>
      <c r="Q4207" s="534"/>
    </row>
    <row r="4208" spans="3:17" s="849" customFormat="1" ht="15">
      <c r="C4208" s="712"/>
      <c r="D4208" s="713"/>
      <c r="E4208" s="532"/>
      <c r="F4208" s="532"/>
      <c r="G4208" s="533"/>
      <c r="H4208" s="534"/>
      <c r="I4208" s="534"/>
      <c r="J4208" s="535"/>
      <c r="K4208" s="534"/>
      <c r="L4208" s="534"/>
      <c r="M4208" s="534"/>
      <c r="N4208" s="534"/>
      <c r="O4208" s="534"/>
      <c r="P4208" s="535"/>
      <c r="Q4208" s="534"/>
    </row>
    <row r="4209" spans="3:17" s="849" customFormat="1" ht="15">
      <c r="C4209" s="712"/>
      <c r="D4209" s="713"/>
      <c r="E4209" s="532"/>
      <c r="F4209" s="532"/>
      <c r="G4209" s="533"/>
      <c r="H4209" s="534"/>
      <c r="I4209" s="534"/>
      <c r="J4209" s="535"/>
      <c r="K4209" s="534"/>
      <c r="L4209" s="534"/>
      <c r="M4209" s="534"/>
      <c r="N4209" s="534"/>
      <c r="O4209" s="534"/>
      <c r="P4209" s="535"/>
      <c r="Q4209" s="534"/>
    </row>
    <row r="4210" spans="3:17" s="849" customFormat="1" ht="15">
      <c r="C4210" s="712"/>
      <c r="D4210" s="713"/>
      <c r="E4210" s="532"/>
      <c r="F4210" s="532"/>
      <c r="G4210" s="533"/>
      <c r="H4210" s="534"/>
      <c r="I4210" s="534"/>
      <c r="J4210" s="535"/>
      <c r="K4210" s="534"/>
      <c r="L4210" s="534"/>
      <c r="M4210" s="534"/>
      <c r="N4210" s="534"/>
      <c r="O4210" s="534"/>
      <c r="P4210" s="535"/>
      <c r="Q4210" s="534"/>
    </row>
    <row r="4211" spans="3:17" s="849" customFormat="1" ht="15">
      <c r="C4211" s="712"/>
      <c r="D4211" s="713"/>
      <c r="E4211" s="532"/>
      <c r="F4211" s="532"/>
      <c r="G4211" s="533"/>
      <c r="H4211" s="534"/>
      <c r="I4211" s="534"/>
      <c r="J4211" s="535"/>
      <c r="K4211" s="534"/>
      <c r="L4211" s="534"/>
      <c r="M4211" s="534"/>
      <c r="N4211" s="534"/>
      <c r="O4211" s="534"/>
      <c r="P4211" s="535"/>
      <c r="Q4211" s="534"/>
    </row>
    <row r="4212" spans="3:17" s="849" customFormat="1" ht="15">
      <c r="C4212" s="712"/>
      <c r="D4212" s="713"/>
      <c r="E4212" s="532"/>
      <c r="F4212" s="532"/>
      <c r="G4212" s="533"/>
      <c r="H4212" s="534"/>
      <c r="I4212" s="534"/>
      <c r="J4212" s="535"/>
      <c r="K4212" s="534"/>
      <c r="L4212" s="534"/>
      <c r="M4212" s="534"/>
      <c r="N4212" s="534"/>
      <c r="O4212" s="534"/>
      <c r="P4212" s="535"/>
      <c r="Q4212" s="534"/>
    </row>
    <row r="4213" spans="3:17" s="849" customFormat="1" ht="15">
      <c r="C4213" s="712"/>
      <c r="D4213" s="713"/>
      <c r="E4213" s="532"/>
      <c r="F4213" s="532"/>
      <c r="G4213" s="533"/>
      <c r="H4213" s="534"/>
      <c r="I4213" s="534"/>
      <c r="J4213" s="535"/>
      <c r="K4213" s="534"/>
      <c r="L4213" s="534"/>
      <c r="M4213" s="534"/>
      <c r="N4213" s="534"/>
      <c r="O4213" s="534"/>
      <c r="P4213" s="535"/>
      <c r="Q4213" s="534"/>
    </row>
    <row r="4214" spans="3:17" s="849" customFormat="1" ht="15">
      <c r="C4214" s="712"/>
      <c r="D4214" s="713"/>
      <c r="E4214" s="532"/>
      <c r="F4214" s="532"/>
      <c r="G4214" s="533"/>
      <c r="H4214" s="534"/>
      <c r="I4214" s="534"/>
      <c r="J4214" s="535"/>
      <c r="K4214" s="534"/>
      <c r="L4214" s="534"/>
      <c r="M4214" s="534"/>
      <c r="N4214" s="534"/>
      <c r="O4214" s="534"/>
      <c r="P4214" s="535"/>
      <c r="Q4214" s="534"/>
    </row>
    <row r="4215" spans="3:17" s="849" customFormat="1" ht="15">
      <c r="C4215" s="712"/>
      <c r="D4215" s="713"/>
      <c r="E4215" s="532"/>
      <c r="F4215" s="532"/>
      <c r="G4215" s="533"/>
      <c r="H4215" s="534"/>
      <c r="I4215" s="534"/>
      <c r="J4215" s="535"/>
      <c r="K4215" s="534"/>
      <c r="L4215" s="534"/>
      <c r="M4215" s="534"/>
      <c r="N4215" s="534"/>
      <c r="O4215" s="534"/>
      <c r="P4215" s="535"/>
      <c r="Q4215" s="534"/>
    </row>
    <row r="4216" spans="3:17" s="849" customFormat="1" ht="15">
      <c r="C4216" s="712"/>
      <c r="D4216" s="713"/>
      <c r="E4216" s="532"/>
      <c r="F4216" s="532"/>
      <c r="G4216" s="533"/>
      <c r="H4216" s="534"/>
      <c r="I4216" s="534"/>
      <c r="J4216" s="535"/>
      <c r="K4216" s="534"/>
      <c r="L4216" s="534"/>
      <c r="M4216" s="534"/>
      <c r="N4216" s="534"/>
      <c r="O4216" s="534"/>
      <c r="P4216" s="535"/>
      <c r="Q4216" s="534"/>
    </row>
    <row r="4217" spans="3:17" s="849" customFormat="1" ht="15">
      <c r="C4217" s="712"/>
      <c r="D4217" s="713"/>
      <c r="E4217" s="532"/>
      <c r="F4217" s="532"/>
      <c r="G4217" s="533"/>
      <c r="H4217" s="534"/>
      <c r="I4217" s="534"/>
      <c r="J4217" s="535"/>
      <c r="K4217" s="534"/>
      <c r="L4217" s="534"/>
      <c r="M4217" s="534"/>
      <c r="N4217" s="534"/>
      <c r="O4217" s="534"/>
      <c r="P4217" s="535"/>
      <c r="Q4217" s="534"/>
    </row>
    <row r="4218" spans="3:17" s="849" customFormat="1" ht="15">
      <c r="C4218" s="712"/>
      <c r="D4218" s="713"/>
      <c r="E4218" s="532"/>
      <c r="F4218" s="532"/>
      <c r="G4218" s="533"/>
      <c r="H4218" s="534"/>
      <c r="I4218" s="534"/>
      <c r="J4218" s="535"/>
      <c r="K4218" s="534"/>
      <c r="L4218" s="534"/>
      <c r="M4218" s="534"/>
      <c r="N4218" s="534"/>
      <c r="O4218" s="534"/>
      <c r="P4218" s="535"/>
      <c r="Q4218" s="534"/>
    </row>
    <row r="4219" spans="3:17" s="849" customFormat="1" ht="15">
      <c r="C4219" s="712"/>
      <c r="D4219" s="713"/>
      <c r="E4219" s="532"/>
      <c r="F4219" s="532"/>
      <c r="G4219" s="533"/>
      <c r="H4219" s="534"/>
      <c r="I4219" s="534"/>
      <c r="J4219" s="535"/>
      <c r="K4219" s="534"/>
      <c r="L4219" s="534"/>
      <c r="M4219" s="534"/>
      <c r="N4219" s="534"/>
      <c r="O4219" s="534"/>
      <c r="P4219" s="535"/>
      <c r="Q4219" s="534"/>
    </row>
    <row r="4220" spans="3:17" s="849" customFormat="1" ht="15">
      <c r="C4220" s="712"/>
      <c r="D4220" s="713"/>
      <c r="E4220" s="532"/>
      <c r="F4220" s="532"/>
      <c r="G4220" s="533"/>
      <c r="H4220" s="534"/>
      <c r="I4220" s="534"/>
      <c r="J4220" s="535"/>
      <c r="K4220" s="534"/>
      <c r="L4220" s="534"/>
      <c r="M4220" s="534"/>
      <c r="N4220" s="534"/>
      <c r="O4220" s="534"/>
      <c r="P4220" s="535"/>
      <c r="Q4220" s="534"/>
    </row>
    <row r="4221" spans="3:17" s="849" customFormat="1" ht="15">
      <c r="C4221" s="712"/>
      <c r="D4221" s="713"/>
      <c r="E4221" s="532"/>
      <c r="F4221" s="532"/>
      <c r="G4221" s="533"/>
      <c r="H4221" s="534"/>
      <c r="I4221" s="534"/>
      <c r="J4221" s="535"/>
      <c r="K4221" s="534"/>
      <c r="L4221" s="534"/>
      <c r="M4221" s="534"/>
      <c r="N4221" s="534"/>
      <c r="O4221" s="534"/>
      <c r="P4221" s="535"/>
      <c r="Q4221" s="534"/>
    </row>
    <row r="4222" spans="3:17" s="849" customFormat="1" ht="15">
      <c r="C4222" s="712"/>
      <c r="D4222" s="713"/>
      <c r="E4222" s="532"/>
      <c r="F4222" s="532"/>
      <c r="G4222" s="533"/>
      <c r="H4222" s="534"/>
      <c r="I4222" s="534"/>
      <c r="J4222" s="535"/>
      <c r="K4222" s="534"/>
      <c r="L4222" s="534"/>
      <c r="M4222" s="534"/>
      <c r="N4222" s="534"/>
      <c r="O4222" s="534"/>
      <c r="P4222" s="535"/>
      <c r="Q4222" s="534"/>
    </row>
    <row r="4223" spans="3:17" s="849" customFormat="1" ht="15">
      <c r="C4223" s="712"/>
      <c r="D4223" s="713"/>
      <c r="E4223" s="532"/>
      <c r="F4223" s="532"/>
      <c r="G4223" s="533"/>
      <c r="H4223" s="534"/>
      <c r="I4223" s="534"/>
      <c r="J4223" s="535"/>
      <c r="K4223" s="534"/>
      <c r="L4223" s="534"/>
      <c r="M4223" s="534"/>
      <c r="N4223" s="534"/>
      <c r="O4223" s="534"/>
      <c r="P4223" s="535"/>
      <c r="Q4223" s="534"/>
    </row>
    <row r="4224" spans="3:17" s="849" customFormat="1" ht="15">
      <c r="C4224" s="712"/>
      <c r="D4224" s="713"/>
      <c r="E4224" s="532"/>
      <c r="F4224" s="532"/>
      <c r="G4224" s="533"/>
      <c r="H4224" s="534"/>
      <c r="I4224" s="534"/>
      <c r="J4224" s="535"/>
      <c r="K4224" s="534"/>
      <c r="L4224" s="534"/>
      <c r="M4224" s="534"/>
      <c r="N4224" s="534"/>
      <c r="O4224" s="534"/>
      <c r="P4224" s="535"/>
      <c r="Q4224" s="534"/>
    </row>
    <row r="4225" spans="3:17" s="849" customFormat="1" ht="15">
      <c r="C4225" s="712"/>
      <c r="D4225" s="713"/>
      <c r="E4225" s="532"/>
      <c r="F4225" s="532"/>
      <c r="G4225" s="533"/>
      <c r="H4225" s="534"/>
      <c r="I4225" s="534"/>
      <c r="J4225" s="535"/>
      <c r="K4225" s="534"/>
      <c r="L4225" s="534"/>
      <c r="M4225" s="534"/>
      <c r="N4225" s="534"/>
      <c r="O4225" s="534"/>
      <c r="P4225" s="535"/>
      <c r="Q4225" s="534"/>
    </row>
    <row r="4226" spans="3:17" s="849" customFormat="1" ht="15">
      <c r="C4226" s="712"/>
      <c r="D4226" s="713"/>
      <c r="E4226" s="532"/>
      <c r="F4226" s="532"/>
      <c r="G4226" s="533"/>
      <c r="H4226" s="534"/>
      <c r="I4226" s="534"/>
      <c r="J4226" s="535"/>
      <c r="K4226" s="534"/>
      <c r="L4226" s="534"/>
      <c r="M4226" s="534"/>
      <c r="N4226" s="534"/>
      <c r="O4226" s="534"/>
      <c r="P4226" s="535"/>
      <c r="Q4226" s="534"/>
    </row>
    <row r="4227" spans="3:17" s="849" customFormat="1" ht="15">
      <c r="C4227" s="712"/>
      <c r="D4227" s="713"/>
      <c r="E4227" s="532"/>
      <c r="F4227" s="532"/>
      <c r="G4227" s="533"/>
      <c r="H4227" s="534"/>
      <c r="I4227" s="534"/>
      <c r="J4227" s="535"/>
      <c r="K4227" s="534"/>
      <c r="L4227" s="534"/>
      <c r="M4227" s="534"/>
      <c r="N4227" s="534"/>
      <c r="O4227" s="534"/>
      <c r="P4227" s="535"/>
      <c r="Q4227" s="534"/>
    </row>
    <row r="4228" spans="3:17" s="849" customFormat="1" ht="15">
      <c r="C4228" s="712"/>
      <c r="D4228" s="713"/>
      <c r="E4228" s="532"/>
      <c r="F4228" s="532"/>
      <c r="G4228" s="533"/>
      <c r="H4228" s="534"/>
      <c r="I4228" s="534"/>
      <c r="J4228" s="535"/>
      <c r="K4228" s="534"/>
      <c r="L4228" s="534"/>
      <c r="M4228" s="534"/>
      <c r="N4228" s="534"/>
      <c r="O4228" s="534"/>
      <c r="P4228" s="535"/>
      <c r="Q4228" s="534"/>
    </row>
    <row r="4229" spans="3:17" s="849" customFormat="1" ht="15">
      <c r="C4229" s="712"/>
      <c r="D4229" s="713"/>
      <c r="E4229" s="532"/>
      <c r="F4229" s="532"/>
      <c r="G4229" s="533"/>
      <c r="H4229" s="534"/>
      <c r="I4229" s="534"/>
      <c r="J4229" s="535"/>
      <c r="K4229" s="534"/>
      <c r="L4229" s="534"/>
      <c r="M4229" s="534"/>
      <c r="N4229" s="534"/>
      <c r="O4229" s="534"/>
      <c r="P4229" s="535"/>
      <c r="Q4229" s="534"/>
    </row>
    <row r="4230" spans="3:17" s="849" customFormat="1" ht="15">
      <c r="C4230" s="712"/>
      <c r="D4230" s="713"/>
      <c r="E4230" s="532"/>
      <c r="F4230" s="532"/>
      <c r="G4230" s="533"/>
      <c r="H4230" s="534"/>
      <c r="I4230" s="534"/>
      <c r="J4230" s="535"/>
      <c r="K4230" s="534"/>
      <c r="L4230" s="534"/>
      <c r="M4230" s="534"/>
      <c r="N4230" s="534"/>
      <c r="O4230" s="534"/>
      <c r="P4230" s="535"/>
      <c r="Q4230" s="534"/>
    </row>
    <row r="4231" spans="3:17" s="849" customFormat="1" ht="15">
      <c r="C4231" s="712"/>
      <c r="D4231" s="713"/>
      <c r="E4231" s="532"/>
      <c r="F4231" s="532"/>
      <c r="G4231" s="533"/>
      <c r="H4231" s="534"/>
      <c r="I4231" s="534"/>
      <c r="J4231" s="535"/>
      <c r="K4231" s="534"/>
      <c r="L4231" s="534"/>
      <c r="M4231" s="534"/>
      <c r="N4231" s="534"/>
      <c r="O4231" s="534"/>
      <c r="P4231" s="535"/>
      <c r="Q4231" s="534"/>
    </row>
    <row r="4232" spans="3:17" s="849" customFormat="1" ht="15">
      <c r="C4232" s="712"/>
      <c r="D4232" s="713"/>
      <c r="E4232" s="532"/>
      <c r="F4232" s="532"/>
      <c r="G4232" s="533"/>
      <c r="H4232" s="534"/>
      <c r="I4232" s="534"/>
      <c r="J4232" s="535"/>
      <c r="K4232" s="534"/>
      <c r="L4232" s="534"/>
      <c r="M4232" s="534"/>
      <c r="N4232" s="534"/>
      <c r="O4232" s="534"/>
      <c r="P4232" s="535"/>
      <c r="Q4232" s="534"/>
    </row>
    <row r="4233" spans="3:17" s="849" customFormat="1" ht="15">
      <c r="C4233" s="712"/>
      <c r="D4233" s="713"/>
      <c r="E4233" s="532"/>
      <c r="F4233" s="532"/>
      <c r="G4233" s="533"/>
      <c r="H4233" s="534"/>
      <c r="I4233" s="534"/>
      <c r="J4233" s="535"/>
      <c r="K4233" s="534"/>
      <c r="L4233" s="534"/>
      <c r="M4233" s="534"/>
      <c r="N4233" s="534"/>
      <c r="O4233" s="534"/>
      <c r="P4233" s="535"/>
      <c r="Q4233" s="534"/>
    </row>
    <row r="4234" spans="3:17" s="849" customFormat="1" ht="15">
      <c r="C4234" s="712"/>
      <c r="D4234" s="713"/>
      <c r="E4234" s="532"/>
      <c r="F4234" s="532"/>
      <c r="G4234" s="533"/>
      <c r="H4234" s="534"/>
      <c r="I4234" s="534"/>
      <c r="J4234" s="535"/>
      <c r="K4234" s="534"/>
      <c r="L4234" s="534"/>
      <c r="M4234" s="534"/>
      <c r="N4234" s="534"/>
      <c r="O4234" s="534"/>
      <c r="P4234" s="535"/>
      <c r="Q4234" s="534"/>
    </row>
    <row r="4235" spans="3:17" s="849" customFormat="1" ht="15">
      <c r="C4235" s="712"/>
      <c r="D4235" s="713"/>
      <c r="E4235" s="532"/>
      <c r="F4235" s="532"/>
      <c r="G4235" s="533"/>
      <c r="H4235" s="534"/>
      <c r="I4235" s="534"/>
      <c r="J4235" s="535"/>
      <c r="K4235" s="534"/>
      <c r="L4235" s="534"/>
      <c r="M4235" s="534"/>
      <c r="N4235" s="534"/>
      <c r="O4235" s="534"/>
      <c r="P4235" s="535"/>
      <c r="Q4235" s="534"/>
    </row>
    <row r="4236" spans="3:17" s="849" customFormat="1" ht="15">
      <c r="C4236" s="712"/>
      <c r="D4236" s="713"/>
      <c r="E4236" s="532"/>
      <c r="F4236" s="532"/>
      <c r="G4236" s="533"/>
      <c r="H4236" s="534"/>
      <c r="I4236" s="534"/>
      <c r="J4236" s="535"/>
      <c r="K4236" s="534"/>
      <c r="L4236" s="534"/>
      <c r="M4236" s="534"/>
      <c r="N4236" s="534"/>
      <c r="O4236" s="534"/>
      <c r="P4236" s="535"/>
      <c r="Q4236" s="534"/>
    </row>
    <row r="4237" spans="3:17" s="849" customFormat="1" ht="15">
      <c r="C4237" s="712"/>
      <c r="D4237" s="713"/>
      <c r="E4237" s="532"/>
      <c r="F4237" s="532"/>
      <c r="G4237" s="533"/>
      <c r="H4237" s="534"/>
      <c r="I4237" s="534"/>
      <c r="J4237" s="535"/>
      <c r="K4237" s="534"/>
      <c r="L4237" s="534"/>
      <c r="M4237" s="534"/>
      <c r="N4237" s="534"/>
      <c r="O4237" s="534"/>
      <c r="P4237" s="535"/>
      <c r="Q4237" s="534"/>
    </row>
    <row r="4238" spans="3:17" s="849" customFormat="1" ht="15">
      <c r="C4238" s="712"/>
      <c r="D4238" s="713"/>
      <c r="E4238" s="532"/>
      <c r="F4238" s="532"/>
      <c r="G4238" s="533"/>
      <c r="H4238" s="534"/>
      <c r="I4238" s="534"/>
      <c r="J4238" s="535"/>
      <c r="K4238" s="534"/>
      <c r="L4238" s="534"/>
      <c r="M4238" s="534"/>
      <c r="N4238" s="534"/>
      <c r="O4238" s="534"/>
      <c r="P4238" s="535"/>
      <c r="Q4238" s="534"/>
    </row>
    <row r="4239" spans="3:17" s="849" customFormat="1" ht="15">
      <c r="C4239" s="712"/>
      <c r="D4239" s="713"/>
      <c r="E4239" s="532"/>
      <c r="F4239" s="532"/>
      <c r="G4239" s="533"/>
      <c r="H4239" s="534"/>
      <c r="I4239" s="534"/>
      <c r="J4239" s="535"/>
      <c r="K4239" s="534"/>
      <c r="L4239" s="534"/>
      <c r="M4239" s="534"/>
      <c r="N4239" s="534"/>
      <c r="O4239" s="534"/>
      <c r="P4239" s="535"/>
      <c r="Q4239" s="534"/>
    </row>
    <row r="4240" spans="3:17" s="849" customFormat="1" ht="15">
      <c r="C4240" s="712"/>
      <c r="D4240" s="713"/>
      <c r="E4240" s="532"/>
      <c r="F4240" s="532"/>
      <c r="G4240" s="533"/>
      <c r="H4240" s="534"/>
      <c r="I4240" s="534"/>
      <c r="J4240" s="535"/>
      <c r="K4240" s="534"/>
      <c r="L4240" s="534"/>
      <c r="M4240" s="534"/>
      <c r="N4240" s="534"/>
      <c r="O4240" s="534"/>
      <c r="P4240" s="535"/>
      <c r="Q4240" s="534"/>
    </row>
    <row r="4241" spans="3:17" s="849" customFormat="1" ht="15">
      <c r="C4241" s="712"/>
      <c r="D4241" s="713"/>
      <c r="E4241" s="532"/>
      <c r="F4241" s="532"/>
      <c r="G4241" s="533"/>
      <c r="H4241" s="534"/>
      <c r="I4241" s="534"/>
      <c r="J4241" s="535"/>
      <c r="K4241" s="534"/>
      <c r="L4241" s="534"/>
      <c r="M4241" s="534"/>
      <c r="N4241" s="534"/>
      <c r="O4241" s="534"/>
      <c r="P4241" s="535"/>
      <c r="Q4241" s="534"/>
    </row>
    <row r="4242" spans="3:17" s="849" customFormat="1" ht="15">
      <c r="C4242" s="712"/>
      <c r="D4242" s="713"/>
      <c r="E4242" s="532"/>
      <c r="F4242" s="532"/>
      <c r="G4242" s="533"/>
      <c r="H4242" s="534"/>
      <c r="I4242" s="534"/>
      <c r="J4242" s="535"/>
      <c r="K4242" s="534"/>
      <c r="L4242" s="534"/>
      <c r="M4242" s="534"/>
      <c r="N4242" s="534"/>
      <c r="O4242" s="534"/>
      <c r="P4242" s="535"/>
      <c r="Q4242" s="534"/>
    </row>
    <row r="4243" spans="3:17" s="849" customFormat="1" ht="15">
      <c r="C4243" s="712"/>
      <c r="D4243" s="713"/>
      <c r="E4243" s="532"/>
      <c r="F4243" s="532"/>
      <c r="G4243" s="533"/>
      <c r="H4243" s="534"/>
      <c r="I4243" s="534"/>
      <c r="J4243" s="535"/>
      <c r="K4243" s="534"/>
      <c r="L4243" s="534"/>
      <c r="M4243" s="534"/>
      <c r="N4243" s="534"/>
      <c r="O4243" s="534"/>
      <c r="P4243" s="535"/>
      <c r="Q4243" s="534"/>
    </row>
    <row r="4244" spans="3:17" s="849" customFormat="1" ht="15">
      <c r="C4244" s="712"/>
      <c r="D4244" s="713"/>
      <c r="E4244" s="532"/>
      <c r="F4244" s="532"/>
      <c r="G4244" s="533"/>
      <c r="H4244" s="534"/>
      <c r="I4244" s="534"/>
      <c r="J4244" s="535"/>
      <c r="K4244" s="534"/>
      <c r="L4244" s="534"/>
      <c r="M4244" s="534"/>
      <c r="N4244" s="534"/>
      <c r="O4244" s="534"/>
      <c r="P4244" s="535"/>
      <c r="Q4244" s="534"/>
    </row>
    <row r="4245" spans="3:17" s="849" customFormat="1" ht="15">
      <c r="C4245" s="712"/>
      <c r="D4245" s="713"/>
      <c r="E4245" s="532"/>
      <c r="F4245" s="532"/>
      <c r="G4245" s="533"/>
      <c r="H4245" s="534"/>
      <c r="I4245" s="534"/>
      <c r="J4245" s="535"/>
      <c r="K4245" s="534"/>
      <c r="L4245" s="534"/>
      <c r="M4245" s="534"/>
      <c r="N4245" s="534"/>
      <c r="O4245" s="534"/>
      <c r="P4245" s="535"/>
      <c r="Q4245" s="534"/>
    </row>
    <row r="4246" spans="3:17" s="849" customFormat="1" ht="15">
      <c r="C4246" s="712"/>
      <c r="D4246" s="713"/>
      <c r="E4246" s="532"/>
      <c r="F4246" s="532"/>
      <c r="G4246" s="533"/>
      <c r="H4246" s="534"/>
      <c r="I4246" s="534"/>
      <c r="J4246" s="535"/>
      <c r="K4246" s="534"/>
      <c r="L4246" s="534"/>
      <c r="M4246" s="534"/>
      <c r="N4246" s="534"/>
      <c r="O4246" s="534"/>
      <c r="P4246" s="535"/>
      <c r="Q4246" s="534"/>
    </row>
    <row r="4247" spans="3:17" s="849" customFormat="1" ht="15">
      <c r="C4247" s="712"/>
      <c r="D4247" s="713"/>
      <c r="E4247" s="532"/>
      <c r="F4247" s="532"/>
      <c r="G4247" s="533"/>
      <c r="H4247" s="534"/>
      <c r="I4247" s="534"/>
      <c r="J4247" s="535"/>
      <c r="K4247" s="534"/>
      <c r="L4247" s="534"/>
      <c r="M4247" s="534"/>
      <c r="N4247" s="534"/>
      <c r="O4247" s="534"/>
      <c r="P4247" s="535"/>
      <c r="Q4247" s="534"/>
    </row>
    <row r="4248" spans="3:17" s="849" customFormat="1" ht="15">
      <c r="C4248" s="712"/>
      <c r="D4248" s="713"/>
      <c r="E4248" s="532"/>
      <c r="F4248" s="532"/>
      <c r="G4248" s="533"/>
      <c r="H4248" s="534"/>
      <c r="I4248" s="534"/>
      <c r="J4248" s="535"/>
      <c r="K4248" s="534"/>
      <c r="L4248" s="534"/>
      <c r="M4248" s="534"/>
      <c r="N4248" s="534"/>
      <c r="O4248" s="534"/>
      <c r="P4248" s="535"/>
      <c r="Q4248" s="534"/>
    </row>
    <row r="4249" spans="3:17" s="849" customFormat="1" ht="15">
      <c r="C4249" s="712"/>
      <c r="D4249" s="713"/>
      <c r="E4249" s="532"/>
      <c r="F4249" s="532"/>
      <c r="G4249" s="533"/>
      <c r="H4249" s="534"/>
      <c r="I4249" s="534"/>
      <c r="J4249" s="535"/>
      <c r="K4249" s="534"/>
      <c r="L4249" s="534"/>
      <c r="M4249" s="534"/>
      <c r="N4249" s="534"/>
      <c r="O4249" s="534"/>
      <c r="P4249" s="535"/>
      <c r="Q4249" s="534"/>
    </row>
    <row r="4250" spans="3:17" s="849" customFormat="1" ht="15">
      <c r="C4250" s="712"/>
      <c r="D4250" s="713"/>
      <c r="E4250" s="532"/>
      <c r="F4250" s="532"/>
      <c r="G4250" s="533"/>
      <c r="H4250" s="534"/>
      <c r="I4250" s="534"/>
      <c r="J4250" s="535"/>
      <c r="K4250" s="534"/>
      <c r="L4250" s="534"/>
      <c r="M4250" s="534"/>
      <c r="N4250" s="534"/>
      <c r="O4250" s="534"/>
      <c r="P4250" s="535"/>
      <c r="Q4250" s="534"/>
    </row>
    <row r="4251" spans="3:17" s="849" customFormat="1" ht="15">
      <c r="C4251" s="712"/>
      <c r="D4251" s="713"/>
      <c r="E4251" s="532"/>
      <c r="F4251" s="532"/>
      <c r="G4251" s="533"/>
      <c r="H4251" s="534"/>
      <c r="I4251" s="534"/>
      <c r="J4251" s="535"/>
      <c r="K4251" s="534"/>
      <c r="L4251" s="534"/>
      <c r="M4251" s="534"/>
      <c r="N4251" s="534"/>
      <c r="O4251" s="534"/>
      <c r="P4251" s="535"/>
      <c r="Q4251" s="534"/>
    </row>
    <row r="4252" spans="3:17" s="849" customFormat="1" ht="15">
      <c r="C4252" s="712"/>
      <c r="D4252" s="713"/>
      <c r="E4252" s="532"/>
      <c r="F4252" s="532"/>
      <c r="G4252" s="533"/>
      <c r="H4252" s="534"/>
      <c r="I4252" s="534"/>
      <c r="J4252" s="535"/>
      <c r="K4252" s="534"/>
      <c r="L4252" s="534"/>
      <c r="M4252" s="534"/>
      <c r="N4252" s="534"/>
      <c r="O4252" s="534"/>
      <c r="P4252" s="535"/>
      <c r="Q4252" s="534"/>
    </row>
    <row r="4253" spans="3:17" s="849" customFormat="1" ht="15">
      <c r="C4253" s="712"/>
      <c r="D4253" s="713"/>
      <c r="E4253" s="532"/>
      <c r="F4253" s="532"/>
      <c r="G4253" s="533"/>
      <c r="H4253" s="534"/>
      <c r="I4253" s="534"/>
      <c r="J4253" s="535"/>
      <c r="K4253" s="534"/>
      <c r="L4253" s="534"/>
      <c r="M4253" s="534"/>
      <c r="N4253" s="534"/>
      <c r="O4253" s="534"/>
      <c r="P4253" s="535"/>
      <c r="Q4253" s="534"/>
    </row>
    <row r="4254" spans="3:17" s="849" customFormat="1" ht="15">
      <c r="C4254" s="712"/>
      <c r="D4254" s="713"/>
      <c r="E4254" s="532"/>
      <c r="F4254" s="532"/>
      <c r="G4254" s="533"/>
      <c r="H4254" s="534"/>
      <c r="I4254" s="534"/>
      <c r="J4254" s="535"/>
      <c r="K4254" s="534"/>
      <c r="L4254" s="534"/>
      <c r="M4254" s="534"/>
      <c r="N4254" s="534"/>
      <c r="O4254" s="534"/>
      <c r="P4254" s="535"/>
      <c r="Q4254" s="534"/>
    </row>
    <row r="4255" spans="3:17" s="849" customFormat="1" ht="15">
      <c r="C4255" s="712"/>
      <c r="D4255" s="713"/>
      <c r="E4255" s="532"/>
      <c r="F4255" s="532"/>
      <c r="G4255" s="533"/>
      <c r="H4255" s="534"/>
      <c r="I4255" s="534"/>
      <c r="J4255" s="535"/>
      <c r="K4255" s="534"/>
      <c r="L4255" s="534"/>
      <c r="M4255" s="534"/>
      <c r="N4255" s="534"/>
      <c r="O4255" s="534"/>
      <c r="P4255" s="535"/>
      <c r="Q4255" s="534"/>
    </row>
    <row r="4256" spans="3:17" s="849" customFormat="1" ht="15">
      <c r="C4256" s="712"/>
      <c r="D4256" s="713"/>
      <c r="E4256" s="532"/>
      <c r="F4256" s="532"/>
      <c r="G4256" s="533"/>
      <c r="H4256" s="534"/>
      <c r="I4256" s="534"/>
      <c r="J4256" s="535"/>
      <c r="K4256" s="534"/>
      <c r="L4256" s="534"/>
      <c r="M4256" s="534"/>
      <c r="N4256" s="534"/>
      <c r="O4256" s="534"/>
      <c r="P4256" s="535"/>
      <c r="Q4256" s="534"/>
    </row>
    <row r="4257" spans="3:17" s="849" customFormat="1" ht="15">
      <c r="C4257" s="712"/>
      <c r="D4257" s="713"/>
      <c r="E4257" s="532"/>
      <c r="F4257" s="532"/>
      <c r="G4257" s="533"/>
      <c r="H4257" s="534"/>
      <c r="I4257" s="534"/>
      <c r="J4257" s="535"/>
      <c r="K4257" s="534"/>
      <c r="L4257" s="534"/>
      <c r="M4257" s="534"/>
      <c r="N4257" s="534"/>
      <c r="O4257" s="534"/>
      <c r="P4257" s="535"/>
      <c r="Q4257" s="534"/>
    </row>
    <row r="4258" spans="3:17" s="849" customFormat="1" ht="15">
      <c r="C4258" s="712"/>
      <c r="D4258" s="713"/>
      <c r="E4258" s="532"/>
      <c r="F4258" s="532"/>
      <c r="G4258" s="533"/>
      <c r="H4258" s="534"/>
      <c r="I4258" s="534"/>
      <c r="J4258" s="535"/>
      <c r="K4258" s="534"/>
      <c r="L4258" s="534"/>
      <c r="M4258" s="534"/>
      <c r="N4258" s="534"/>
      <c r="O4258" s="534"/>
      <c r="P4258" s="535"/>
      <c r="Q4258" s="534"/>
    </row>
    <row r="4259" spans="3:17" s="849" customFormat="1" ht="15">
      <c r="C4259" s="712"/>
      <c r="D4259" s="713"/>
      <c r="E4259" s="532"/>
      <c r="F4259" s="532"/>
      <c r="G4259" s="533"/>
      <c r="H4259" s="534"/>
      <c r="I4259" s="534"/>
      <c r="J4259" s="535"/>
      <c r="K4259" s="534"/>
      <c r="L4259" s="534"/>
      <c r="M4259" s="534"/>
      <c r="N4259" s="534"/>
      <c r="O4259" s="534"/>
      <c r="P4259" s="535"/>
      <c r="Q4259" s="534"/>
    </row>
    <row r="4260" spans="3:17" s="849" customFormat="1" ht="15">
      <c r="C4260" s="712"/>
      <c r="D4260" s="713"/>
      <c r="E4260" s="532"/>
      <c r="F4260" s="532"/>
      <c r="G4260" s="533"/>
      <c r="H4260" s="534"/>
      <c r="I4260" s="534"/>
      <c r="J4260" s="535"/>
      <c r="K4260" s="534"/>
      <c r="L4260" s="534"/>
      <c r="M4260" s="534"/>
      <c r="N4260" s="534"/>
      <c r="O4260" s="534"/>
      <c r="P4260" s="535"/>
      <c r="Q4260" s="534"/>
    </row>
    <row r="4261" spans="3:17" s="849" customFormat="1" ht="15">
      <c r="C4261" s="712"/>
      <c r="D4261" s="713"/>
      <c r="E4261" s="532"/>
      <c r="F4261" s="532"/>
      <c r="G4261" s="533"/>
      <c r="H4261" s="534"/>
      <c r="I4261" s="534"/>
      <c r="J4261" s="535"/>
      <c r="K4261" s="534"/>
      <c r="L4261" s="534"/>
      <c r="M4261" s="534"/>
      <c r="N4261" s="534"/>
      <c r="O4261" s="534"/>
      <c r="P4261" s="535"/>
      <c r="Q4261" s="534"/>
    </row>
    <row r="4262" spans="3:17" s="849" customFormat="1" ht="15">
      <c r="C4262" s="712"/>
      <c r="D4262" s="713"/>
      <c r="E4262" s="532"/>
      <c r="F4262" s="532"/>
      <c r="G4262" s="533"/>
      <c r="H4262" s="534"/>
      <c r="I4262" s="534"/>
      <c r="J4262" s="535"/>
      <c r="K4262" s="534"/>
      <c r="L4262" s="534"/>
      <c r="M4262" s="534"/>
      <c r="N4262" s="534"/>
      <c r="O4262" s="534"/>
      <c r="P4262" s="535"/>
      <c r="Q4262" s="534"/>
    </row>
    <row r="4263" spans="3:17" s="849" customFormat="1" ht="15">
      <c r="C4263" s="712"/>
      <c r="D4263" s="713"/>
      <c r="E4263" s="532"/>
      <c r="F4263" s="532"/>
      <c r="G4263" s="533"/>
      <c r="H4263" s="534"/>
      <c r="I4263" s="534"/>
      <c r="J4263" s="535"/>
      <c r="K4263" s="534"/>
      <c r="L4263" s="534"/>
      <c r="M4263" s="534"/>
      <c r="N4263" s="534"/>
      <c r="O4263" s="534"/>
      <c r="P4263" s="535"/>
      <c r="Q4263" s="534"/>
    </row>
    <row r="4264" spans="3:17" s="849" customFormat="1" ht="15">
      <c r="C4264" s="712"/>
      <c r="D4264" s="713"/>
      <c r="E4264" s="532"/>
      <c r="F4264" s="532"/>
      <c r="G4264" s="533"/>
      <c r="H4264" s="534"/>
      <c r="I4264" s="534"/>
      <c r="J4264" s="535"/>
      <c r="K4264" s="534"/>
      <c r="L4264" s="534"/>
      <c r="M4264" s="534"/>
      <c r="N4264" s="534"/>
      <c r="O4264" s="534"/>
      <c r="P4264" s="535"/>
      <c r="Q4264" s="534"/>
    </row>
    <row r="4265" spans="3:17" s="849" customFormat="1" ht="15">
      <c r="C4265" s="712"/>
      <c r="D4265" s="713"/>
      <c r="E4265" s="532"/>
      <c r="F4265" s="532"/>
      <c r="G4265" s="533"/>
      <c r="H4265" s="534"/>
      <c r="I4265" s="534"/>
      <c r="J4265" s="535"/>
      <c r="K4265" s="534"/>
      <c r="L4265" s="534"/>
      <c r="M4265" s="534"/>
      <c r="N4265" s="534"/>
      <c r="O4265" s="534"/>
      <c r="P4265" s="535"/>
      <c r="Q4265" s="534"/>
    </row>
    <row r="4266" spans="3:17" s="849" customFormat="1" ht="15">
      <c r="C4266" s="712"/>
      <c r="D4266" s="713"/>
      <c r="E4266" s="532"/>
      <c r="F4266" s="532"/>
      <c r="G4266" s="533"/>
      <c r="H4266" s="534"/>
      <c r="I4266" s="534"/>
      <c r="J4266" s="535"/>
      <c r="K4266" s="534"/>
      <c r="L4266" s="534"/>
      <c r="M4266" s="534"/>
      <c r="N4266" s="534"/>
      <c r="O4266" s="534"/>
      <c r="P4266" s="535"/>
      <c r="Q4266" s="534"/>
    </row>
    <row r="4267" spans="3:17" s="849" customFormat="1" ht="15">
      <c r="C4267" s="712"/>
      <c r="D4267" s="713"/>
      <c r="E4267" s="532"/>
      <c r="F4267" s="532"/>
      <c r="G4267" s="533"/>
      <c r="H4267" s="534"/>
      <c r="I4267" s="534"/>
      <c r="J4267" s="535"/>
      <c r="K4267" s="534"/>
      <c r="L4267" s="534"/>
      <c r="M4267" s="534"/>
      <c r="N4267" s="534"/>
      <c r="O4267" s="534"/>
      <c r="P4267" s="535"/>
      <c r="Q4267" s="534"/>
    </row>
    <row r="4268" spans="3:17" s="849" customFormat="1" ht="15">
      <c r="C4268" s="712"/>
      <c r="D4268" s="713"/>
      <c r="E4268" s="532"/>
      <c r="F4268" s="532"/>
      <c r="G4268" s="533"/>
      <c r="H4268" s="534"/>
      <c r="I4268" s="534"/>
      <c r="J4268" s="535"/>
      <c r="K4268" s="534"/>
      <c r="L4268" s="534"/>
      <c r="M4268" s="534"/>
      <c r="N4268" s="534"/>
      <c r="O4268" s="534"/>
      <c r="P4268" s="535"/>
      <c r="Q4268" s="534"/>
    </row>
    <row r="4269" spans="3:17" s="849" customFormat="1" ht="15">
      <c r="C4269" s="712"/>
      <c r="D4269" s="713"/>
      <c r="E4269" s="532"/>
      <c r="F4269" s="532"/>
      <c r="G4269" s="533"/>
      <c r="H4269" s="534"/>
      <c r="I4269" s="534"/>
      <c r="J4269" s="535"/>
      <c r="K4269" s="534"/>
      <c r="L4269" s="534"/>
      <c r="M4269" s="534"/>
      <c r="N4269" s="534"/>
      <c r="O4269" s="534"/>
      <c r="P4269" s="535"/>
      <c r="Q4269" s="534"/>
    </row>
    <row r="4270" spans="3:17" s="849" customFormat="1" ht="15">
      <c r="C4270" s="712"/>
      <c r="D4270" s="713"/>
      <c r="E4270" s="532"/>
      <c r="F4270" s="532"/>
      <c r="G4270" s="533"/>
      <c r="H4270" s="534"/>
      <c r="I4270" s="534"/>
      <c r="J4270" s="535"/>
      <c r="K4270" s="534"/>
      <c r="L4270" s="534"/>
      <c r="M4270" s="534"/>
      <c r="N4270" s="534"/>
      <c r="O4270" s="534"/>
      <c r="P4270" s="535"/>
      <c r="Q4270" s="534"/>
    </row>
    <row r="4271" spans="3:17" s="849" customFormat="1" ht="15">
      <c r="C4271" s="712"/>
      <c r="D4271" s="713"/>
      <c r="E4271" s="532"/>
      <c r="F4271" s="532"/>
      <c r="G4271" s="533"/>
      <c r="H4271" s="534"/>
      <c r="I4271" s="534"/>
      <c r="J4271" s="535"/>
      <c r="K4271" s="534"/>
      <c r="L4271" s="534"/>
      <c r="M4271" s="534"/>
      <c r="N4271" s="534"/>
      <c r="O4271" s="534"/>
      <c r="P4271" s="535"/>
      <c r="Q4271" s="534"/>
    </row>
    <row r="4272" spans="3:17" s="849" customFormat="1" ht="15">
      <c r="C4272" s="712"/>
      <c r="D4272" s="713"/>
      <c r="E4272" s="532"/>
      <c r="F4272" s="532"/>
      <c r="G4272" s="533"/>
      <c r="H4272" s="534"/>
      <c r="I4272" s="534"/>
      <c r="J4272" s="535"/>
      <c r="K4272" s="534"/>
      <c r="L4272" s="534"/>
      <c r="M4272" s="534"/>
      <c r="N4272" s="534"/>
      <c r="O4272" s="534"/>
      <c r="P4272" s="535"/>
      <c r="Q4272" s="534"/>
    </row>
    <row r="4273" spans="3:17" s="849" customFormat="1" ht="15">
      <c r="C4273" s="712"/>
      <c r="D4273" s="713"/>
      <c r="E4273" s="532"/>
      <c r="F4273" s="532"/>
      <c r="G4273" s="533"/>
      <c r="H4273" s="534"/>
      <c r="I4273" s="534"/>
      <c r="J4273" s="535"/>
      <c r="K4273" s="534"/>
      <c r="L4273" s="534"/>
      <c r="M4273" s="534"/>
      <c r="N4273" s="534"/>
      <c r="O4273" s="534"/>
      <c r="P4273" s="535"/>
      <c r="Q4273" s="534"/>
    </row>
    <row r="4274" spans="3:17" s="849" customFormat="1" ht="15">
      <c r="C4274" s="712"/>
      <c r="D4274" s="713"/>
      <c r="E4274" s="532"/>
      <c r="F4274" s="532"/>
      <c r="G4274" s="533"/>
      <c r="H4274" s="534"/>
      <c r="I4274" s="534"/>
      <c r="J4274" s="535"/>
      <c r="K4274" s="534"/>
      <c r="L4274" s="534"/>
      <c r="M4274" s="534"/>
      <c r="N4274" s="534"/>
      <c r="O4274" s="534"/>
      <c r="P4274" s="535"/>
      <c r="Q4274" s="534"/>
    </row>
    <row r="4275" spans="3:17" s="849" customFormat="1" ht="15">
      <c r="C4275" s="712"/>
      <c r="D4275" s="713"/>
      <c r="E4275" s="532"/>
      <c r="F4275" s="532"/>
      <c r="G4275" s="533"/>
      <c r="H4275" s="534"/>
      <c r="I4275" s="534"/>
      <c r="J4275" s="535"/>
      <c r="K4275" s="534"/>
      <c r="L4275" s="534"/>
      <c r="M4275" s="534"/>
      <c r="N4275" s="534"/>
      <c r="O4275" s="534"/>
      <c r="P4275" s="535"/>
      <c r="Q4275" s="534"/>
    </row>
    <row r="4276" spans="3:17" s="849" customFormat="1" ht="15">
      <c r="C4276" s="712"/>
      <c r="D4276" s="713"/>
      <c r="E4276" s="532"/>
      <c r="F4276" s="532"/>
      <c r="G4276" s="533"/>
      <c r="H4276" s="534"/>
      <c r="I4276" s="534"/>
      <c r="J4276" s="535"/>
      <c r="K4276" s="534"/>
      <c r="L4276" s="534"/>
      <c r="M4276" s="534"/>
      <c r="N4276" s="534"/>
      <c r="O4276" s="534"/>
      <c r="P4276" s="535"/>
      <c r="Q4276" s="534"/>
    </row>
    <row r="4277" spans="3:17" s="849" customFormat="1" ht="15">
      <c r="C4277" s="712"/>
      <c r="D4277" s="713"/>
      <c r="E4277" s="532"/>
      <c r="F4277" s="532"/>
      <c r="G4277" s="533"/>
      <c r="H4277" s="534"/>
      <c r="I4277" s="534"/>
      <c r="J4277" s="535"/>
      <c r="K4277" s="534"/>
      <c r="L4277" s="534"/>
      <c r="M4277" s="534"/>
      <c r="N4277" s="534"/>
      <c r="O4277" s="534"/>
      <c r="P4277" s="535"/>
      <c r="Q4277" s="534"/>
    </row>
    <row r="4278" spans="3:17" s="849" customFormat="1" ht="15">
      <c r="C4278" s="712"/>
      <c r="D4278" s="713"/>
      <c r="E4278" s="532"/>
      <c r="F4278" s="532"/>
      <c r="G4278" s="533"/>
      <c r="H4278" s="534"/>
      <c r="I4278" s="534"/>
      <c r="J4278" s="535"/>
      <c r="K4278" s="534"/>
      <c r="L4278" s="534"/>
      <c r="M4278" s="534"/>
      <c r="N4278" s="534"/>
      <c r="O4278" s="534"/>
      <c r="P4278" s="535"/>
      <c r="Q4278" s="534"/>
    </row>
    <row r="4279" spans="3:17" s="849" customFormat="1" ht="15">
      <c r="C4279" s="712"/>
      <c r="D4279" s="713"/>
      <c r="E4279" s="532"/>
      <c r="F4279" s="532"/>
      <c r="G4279" s="533"/>
      <c r="H4279" s="534"/>
      <c r="I4279" s="534"/>
      <c r="J4279" s="535"/>
      <c r="K4279" s="534"/>
      <c r="L4279" s="534"/>
      <c r="M4279" s="534"/>
      <c r="N4279" s="534"/>
      <c r="O4279" s="534"/>
      <c r="P4279" s="535"/>
      <c r="Q4279" s="534"/>
    </row>
    <row r="4280" spans="3:17" s="849" customFormat="1" ht="15">
      <c r="C4280" s="712"/>
      <c r="D4280" s="713"/>
      <c r="E4280" s="532"/>
      <c r="F4280" s="532"/>
      <c r="G4280" s="533"/>
      <c r="H4280" s="534"/>
      <c r="I4280" s="534"/>
      <c r="J4280" s="535"/>
      <c r="K4280" s="534"/>
      <c r="L4280" s="534"/>
      <c r="M4280" s="534"/>
      <c r="N4280" s="534"/>
      <c r="O4280" s="534"/>
      <c r="P4280" s="535"/>
      <c r="Q4280" s="534"/>
    </row>
    <row r="4281" spans="3:17" s="849" customFormat="1" ht="15">
      <c r="C4281" s="712"/>
      <c r="D4281" s="713"/>
      <c r="E4281" s="532"/>
      <c r="F4281" s="532"/>
      <c r="G4281" s="533"/>
      <c r="H4281" s="534"/>
      <c r="I4281" s="534"/>
      <c r="J4281" s="535"/>
      <c r="K4281" s="534"/>
      <c r="L4281" s="534"/>
      <c r="M4281" s="534"/>
      <c r="N4281" s="534"/>
      <c r="O4281" s="534"/>
      <c r="P4281" s="535"/>
      <c r="Q4281" s="534"/>
    </row>
    <row r="4282" spans="3:17" s="849" customFormat="1" ht="15">
      <c r="C4282" s="712"/>
      <c r="D4282" s="713"/>
      <c r="E4282" s="532"/>
      <c r="F4282" s="532"/>
      <c r="G4282" s="533"/>
      <c r="H4282" s="534"/>
      <c r="I4282" s="534"/>
      <c r="J4282" s="535"/>
      <c r="K4282" s="534"/>
      <c r="L4282" s="534"/>
      <c r="M4282" s="534"/>
      <c r="N4282" s="534"/>
      <c r="O4282" s="534"/>
      <c r="P4282" s="535"/>
      <c r="Q4282" s="534"/>
    </row>
    <row r="4283" spans="3:17" s="849" customFormat="1" ht="15">
      <c r="C4283" s="712"/>
      <c r="D4283" s="713"/>
      <c r="E4283" s="532"/>
      <c r="F4283" s="532"/>
      <c r="G4283" s="533"/>
      <c r="H4283" s="534"/>
      <c r="I4283" s="534"/>
      <c r="J4283" s="535"/>
      <c r="K4283" s="534"/>
      <c r="L4283" s="534"/>
      <c r="M4283" s="534"/>
      <c r="N4283" s="534"/>
      <c r="O4283" s="534"/>
      <c r="P4283" s="535"/>
      <c r="Q4283" s="534"/>
    </row>
    <row r="4284" spans="3:17" s="849" customFormat="1" ht="15">
      <c r="C4284" s="712"/>
      <c r="D4284" s="713"/>
      <c r="E4284" s="532"/>
      <c r="F4284" s="532"/>
      <c r="G4284" s="533"/>
      <c r="H4284" s="534"/>
      <c r="I4284" s="534"/>
      <c r="J4284" s="535"/>
      <c r="K4284" s="534"/>
      <c r="L4284" s="534"/>
      <c r="M4284" s="534"/>
      <c r="N4284" s="534"/>
      <c r="O4284" s="534"/>
      <c r="P4284" s="535"/>
      <c r="Q4284" s="534"/>
    </row>
    <row r="4285" spans="3:17" s="849" customFormat="1" ht="15">
      <c r="C4285" s="712"/>
      <c r="D4285" s="713"/>
      <c r="E4285" s="532"/>
      <c r="F4285" s="532"/>
      <c r="G4285" s="533"/>
      <c r="H4285" s="534"/>
      <c r="I4285" s="534"/>
      <c r="J4285" s="535"/>
      <c r="K4285" s="534"/>
      <c r="L4285" s="534"/>
      <c r="M4285" s="534"/>
      <c r="N4285" s="534"/>
      <c r="O4285" s="534"/>
      <c r="P4285" s="535"/>
      <c r="Q4285" s="534"/>
    </row>
    <row r="4286" spans="3:17" s="849" customFormat="1" ht="15">
      <c r="C4286" s="712"/>
      <c r="D4286" s="713"/>
      <c r="E4286" s="532"/>
      <c r="F4286" s="532"/>
      <c r="G4286" s="533"/>
      <c r="H4286" s="534"/>
      <c r="I4286" s="534"/>
      <c r="J4286" s="535"/>
      <c r="K4286" s="534"/>
      <c r="L4286" s="534"/>
      <c r="M4286" s="534"/>
      <c r="N4286" s="534"/>
      <c r="O4286" s="534"/>
      <c r="P4286" s="535"/>
      <c r="Q4286" s="534"/>
    </row>
    <row r="4287" spans="3:17" s="849" customFormat="1" ht="15">
      <c r="C4287" s="712"/>
      <c r="D4287" s="713"/>
      <c r="E4287" s="532"/>
      <c r="F4287" s="532"/>
      <c r="G4287" s="533"/>
      <c r="H4287" s="534"/>
      <c r="I4287" s="534"/>
      <c r="J4287" s="535"/>
      <c r="K4287" s="534"/>
      <c r="L4287" s="534"/>
      <c r="M4287" s="534"/>
      <c r="N4287" s="534"/>
      <c r="O4287" s="534"/>
      <c r="P4287" s="535"/>
      <c r="Q4287" s="534"/>
    </row>
    <row r="4288" spans="3:17" s="849" customFormat="1" ht="15">
      <c r="C4288" s="712"/>
      <c r="D4288" s="713"/>
      <c r="E4288" s="532"/>
      <c r="F4288" s="532"/>
      <c r="G4288" s="533"/>
      <c r="H4288" s="534"/>
      <c r="I4288" s="534"/>
      <c r="J4288" s="535"/>
      <c r="K4288" s="534"/>
      <c r="L4288" s="534"/>
      <c r="M4288" s="534"/>
      <c r="N4288" s="534"/>
      <c r="O4288" s="534"/>
      <c r="P4288" s="535"/>
      <c r="Q4288" s="534"/>
    </row>
    <row r="4289" spans="3:17" s="849" customFormat="1" ht="15">
      <c r="C4289" s="712"/>
      <c r="D4289" s="713"/>
      <c r="E4289" s="532"/>
      <c r="F4289" s="532"/>
      <c r="G4289" s="533"/>
      <c r="H4289" s="534"/>
      <c r="I4289" s="534"/>
      <c r="J4289" s="535"/>
      <c r="K4289" s="534"/>
      <c r="L4289" s="534"/>
      <c r="M4289" s="534"/>
      <c r="N4289" s="534"/>
      <c r="O4289" s="534"/>
      <c r="P4289" s="535"/>
      <c r="Q4289" s="534"/>
    </row>
    <row r="4290" spans="3:17" s="849" customFormat="1" ht="15">
      <c r="C4290" s="712"/>
      <c r="D4290" s="713"/>
      <c r="E4290" s="532"/>
      <c r="F4290" s="532"/>
      <c r="G4290" s="533"/>
      <c r="H4290" s="534"/>
      <c r="I4290" s="534"/>
      <c r="J4290" s="535"/>
      <c r="K4290" s="534"/>
      <c r="L4290" s="534"/>
      <c r="M4290" s="534"/>
      <c r="N4290" s="534"/>
      <c r="O4290" s="534"/>
      <c r="P4290" s="535"/>
      <c r="Q4290" s="534"/>
    </row>
    <row r="4291" spans="3:17" s="849" customFormat="1" ht="15">
      <c r="C4291" s="712"/>
      <c r="D4291" s="713"/>
      <c r="E4291" s="532"/>
      <c r="F4291" s="532"/>
      <c r="G4291" s="533"/>
      <c r="H4291" s="534"/>
      <c r="I4291" s="534"/>
      <c r="J4291" s="535"/>
      <c r="K4291" s="534"/>
      <c r="L4291" s="534"/>
      <c r="M4291" s="534"/>
      <c r="N4291" s="534"/>
      <c r="O4291" s="534"/>
      <c r="P4291" s="535"/>
      <c r="Q4291" s="534"/>
    </row>
    <row r="4292" spans="3:17" s="849" customFormat="1" ht="15">
      <c r="C4292" s="712"/>
      <c r="D4292" s="713"/>
      <c r="E4292" s="532"/>
      <c r="F4292" s="532"/>
      <c r="G4292" s="533"/>
      <c r="H4292" s="534"/>
      <c r="I4292" s="534"/>
      <c r="J4292" s="535"/>
      <c r="K4292" s="534"/>
      <c r="L4292" s="534"/>
      <c r="M4292" s="534"/>
      <c r="N4292" s="534"/>
      <c r="O4292" s="534"/>
      <c r="P4292" s="535"/>
      <c r="Q4292" s="534"/>
    </row>
    <row r="4293" spans="3:17" s="849" customFormat="1" ht="15">
      <c r="C4293" s="712"/>
      <c r="D4293" s="713"/>
      <c r="E4293" s="532"/>
      <c r="F4293" s="532"/>
      <c r="G4293" s="533"/>
      <c r="H4293" s="534"/>
      <c r="I4293" s="534"/>
      <c r="J4293" s="535"/>
      <c r="K4293" s="534"/>
      <c r="L4293" s="534"/>
      <c r="M4293" s="534"/>
      <c r="N4293" s="534"/>
      <c r="O4293" s="534"/>
      <c r="P4293" s="535"/>
      <c r="Q4293" s="534"/>
    </row>
    <row r="4294" spans="3:17" s="849" customFormat="1" ht="15">
      <c r="C4294" s="712"/>
      <c r="D4294" s="713"/>
      <c r="E4294" s="532"/>
      <c r="F4294" s="532"/>
      <c r="G4294" s="533"/>
      <c r="H4294" s="534"/>
      <c r="I4294" s="534"/>
      <c r="J4294" s="535"/>
      <c r="K4294" s="534"/>
      <c r="L4294" s="534"/>
      <c r="M4294" s="534"/>
      <c r="N4294" s="534"/>
      <c r="O4294" s="534"/>
      <c r="P4294" s="535"/>
      <c r="Q4294" s="534"/>
    </row>
    <row r="4295" spans="3:17" s="849" customFormat="1" ht="15">
      <c r="C4295" s="712"/>
      <c r="D4295" s="713"/>
      <c r="E4295" s="532"/>
      <c r="F4295" s="532"/>
      <c r="G4295" s="533"/>
      <c r="H4295" s="534"/>
      <c r="I4295" s="534"/>
      <c r="J4295" s="535"/>
      <c r="K4295" s="534"/>
      <c r="L4295" s="534"/>
      <c r="M4295" s="534"/>
      <c r="N4295" s="534"/>
      <c r="O4295" s="534"/>
      <c r="P4295" s="535"/>
      <c r="Q4295" s="534"/>
    </row>
    <row r="4296" spans="3:17" s="849" customFormat="1" ht="15">
      <c r="C4296" s="712"/>
      <c r="D4296" s="713"/>
      <c r="E4296" s="532"/>
      <c r="F4296" s="532"/>
      <c r="G4296" s="533"/>
      <c r="H4296" s="534"/>
      <c r="I4296" s="534"/>
      <c r="J4296" s="535"/>
      <c r="K4296" s="534"/>
      <c r="L4296" s="534"/>
      <c r="M4296" s="534"/>
      <c r="N4296" s="534"/>
      <c r="O4296" s="534"/>
      <c r="P4296" s="535"/>
      <c r="Q4296" s="534"/>
    </row>
    <row r="4297" spans="3:17" s="849" customFormat="1" ht="15">
      <c r="C4297" s="712"/>
      <c r="D4297" s="713"/>
      <c r="E4297" s="532"/>
      <c r="F4297" s="532"/>
      <c r="G4297" s="533"/>
      <c r="H4297" s="534"/>
      <c r="I4297" s="534"/>
      <c r="J4297" s="535"/>
      <c r="K4297" s="534"/>
      <c r="L4297" s="534"/>
      <c r="M4297" s="534"/>
      <c r="N4297" s="534"/>
      <c r="O4297" s="534"/>
      <c r="P4297" s="535"/>
      <c r="Q4297" s="534"/>
    </row>
    <row r="4298" spans="3:17" s="849" customFormat="1" ht="15">
      <c r="C4298" s="712"/>
      <c r="D4298" s="713"/>
      <c r="E4298" s="532"/>
      <c r="F4298" s="532"/>
      <c r="G4298" s="533"/>
      <c r="H4298" s="534"/>
      <c r="I4298" s="534"/>
      <c r="J4298" s="535"/>
      <c r="K4298" s="534"/>
      <c r="L4298" s="534"/>
      <c r="M4298" s="534"/>
      <c r="N4298" s="534"/>
      <c r="O4298" s="534"/>
      <c r="P4298" s="535"/>
      <c r="Q4298" s="534"/>
    </row>
    <row r="4299" spans="3:17" s="849" customFormat="1" ht="15">
      <c r="C4299" s="712"/>
      <c r="D4299" s="713"/>
      <c r="E4299" s="532"/>
      <c r="F4299" s="532"/>
      <c r="G4299" s="533"/>
      <c r="H4299" s="534"/>
      <c r="I4299" s="534"/>
      <c r="J4299" s="535"/>
      <c r="K4299" s="534"/>
      <c r="L4299" s="534"/>
      <c r="M4299" s="534"/>
      <c r="N4299" s="534"/>
      <c r="O4299" s="534"/>
      <c r="P4299" s="535"/>
      <c r="Q4299" s="534"/>
    </row>
    <row r="4300" spans="3:17" s="849" customFormat="1" ht="15">
      <c r="C4300" s="712"/>
      <c r="D4300" s="713"/>
      <c r="E4300" s="532"/>
      <c r="F4300" s="532"/>
      <c r="G4300" s="533"/>
      <c r="H4300" s="534"/>
      <c r="I4300" s="534"/>
      <c r="J4300" s="535"/>
      <c r="K4300" s="534"/>
      <c r="L4300" s="534"/>
      <c r="M4300" s="534"/>
      <c r="N4300" s="534"/>
      <c r="O4300" s="534"/>
      <c r="P4300" s="535"/>
      <c r="Q4300" s="534"/>
    </row>
    <row r="4301" spans="3:17" s="849" customFormat="1" ht="15">
      <c r="C4301" s="712"/>
      <c r="D4301" s="713"/>
      <c r="E4301" s="532"/>
      <c r="F4301" s="532"/>
      <c r="G4301" s="533"/>
      <c r="H4301" s="534"/>
      <c r="I4301" s="534"/>
      <c r="J4301" s="535"/>
      <c r="K4301" s="534"/>
      <c r="L4301" s="534"/>
      <c r="M4301" s="534"/>
      <c r="N4301" s="534"/>
      <c r="O4301" s="534"/>
      <c r="P4301" s="535"/>
      <c r="Q4301" s="534"/>
    </row>
    <row r="4302" spans="3:17" s="849" customFormat="1" ht="15">
      <c r="C4302" s="712"/>
      <c r="D4302" s="713"/>
      <c r="E4302" s="532"/>
      <c r="F4302" s="532"/>
      <c r="G4302" s="533"/>
      <c r="H4302" s="534"/>
      <c r="I4302" s="534"/>
      <c r="J4302" s="535"/>
      <c r="K4302" s="534"/>
      <c r="L4302" s="534"/>
      <c r="M4302" s="534"/>
      <c r="N4302" s="534"/>
      <c r="O4302" s="534"/>
      <c r="P4302" s="535"/>
      <c r="Q4302" s="534"/>
    </row>
    <row r="4303" spans="3:17" s="849" customFormat="1" ht="15">
      <c r="C4303" s="712"/>
      <c r="D4303" s="713"/>
      <c r="E4303" s="532"/>
      <c r="F4303" s="532"/>
      <c r="G4303" s="533"/>
      <c r="H4303" s="534"/>
      <c r="I4303" s="534"/>
      <c r="J4303" s="535"/>
      <c r="K4303" s="534"/>
      <c r="L4303" s="534"/>
      <c r="M4303" s="534"/>
      <c r="N4303" s="534"/>
      <c r="O4303" s="534"/>
      <c r="P4303" s="535"/>
      <c r="Q4303" s="534"/>
    </row>
    <row r="4304" spans="3:17" s="849" customFormat="1" ht="15">
      <c r="C4304" s="712"/>
      <c r="D4304" s="713"/>
      <c r="E4304" s="532"/>
      <c r="F4304" s="532"/>
      <c r="G4304" s="533"/>
      <c r="H4304" s="534"/>
      <c r="I4304" s="534"/>
      <c r="J4304" s="535"/>
      <c r="K4304" s="534"/>
      <c r="L4304" s="534"/>
      <c r="M4304" s="534"/>
      <c r="N4304" s="534"/>
      <c r="O4304" s="534"/>
      <c r="P4304" s="535"/>
      <c r="Q4304" s="534"/>
    </row>
    <row r="4305" spans="3:17" s="849" customFormat="1" ht="15">
      <c r="C4305" s="712"/>
      <c r="D4305" s="713"/>
      <c r="E4305" s="532"/>
      <c r="F4305" s="532"/>
      <c r="G4305" s="533"/>
      <c r="H4305" s="534"/>
      <c r="I4305" s="534"/>
      <c r="J4305" s="535"/>
      <c r="K4305" s="534"/>
      <c r="L4305" s="534"/>
      <c r="M4305" s="534"/>
      <c r="N4305" s="534"/>
      <c r="O4305" s="534"/>
      <c r="P4305" s="535"/>
      <c r="Q4305" s="534"/>
    </row>
    <row r="4306" spans="3:17" s="849" customFormat="1" ht="15">
      <c r="C4306" s="712"/>
      <c r="D4306" s="713"/>
      <c r="E4306" s="532"/>
      <c r="F4306" s="532"/>
      <c r="G4306" s="533"/>
      <c r="H4306" s="534"/>
      <c r="I4306" s="534"/>
      <c r="J4306" s="535"/>
      <c r="K4306" s="534"/>
      <c r="L4306" s="534"/>
      <c r="M4306" s="534"/>
      <c r="N4306" s="534"/>
      <c r="O4306" s="534"/>
      <c r="P4306" s="535"/>
      <c r="Q4306" s="534"/>
    </row>
    <row r="4307" spans="3:17" s="849" customFormat="1" ht="15">
      <c r="C4307" s="712"/>
      <c r="D4307" s="713"/>
      <c r="E4307" s="532"/>
      <c r="F4307" s="532"/>
      <c r="G4307" s="533"/>
      <c r="H4307" s="534"/>
      <c r="I4307" s="534"/>
      <c r="J4307" s="535"/>
      <c r="K4307" s="534"/>
      <c r="L4307" s="534"/>
      <c r="M4307" s="534"/>
      <c r="N4307" s="534"/>
      <c r="O4307" s="534"/>
      <c r="P4307" s="535"/>
      <c r="Q4307" s="534"/>
    </row>
    <row r="4308" spans="3:17" s="849" customFormat="1" ht="15">
      <c r="C4308" s="712"/>
      <c r="D4308" s="713"/>
      <c r="E4308" s="532"/>
      <c r="F4308" s="532"/>
      <c r="G4308" s="533"/>
      <c r="H4308" s="534"/>
      <c r="I4308" s="534"/>
      <c r="J4308" s="535"/>
      <c r="K4308" s="534"/>
      <c r="L4308" s="534"/>
      <c r="M4308" s="534"/>
      <c r="N4308" s="534"/>
      <c r="O4308" s="534"/>
      <c r="P4308" s="535"/>
      <c r="Q4308" s="534"/>
    </row>
    <row r="4309" spans="3:17" s="849" customFormat="1" ht="15">
      <c r="C4309" s="712"/>
      <c r="D4309" s="713"/>
      <c r="E4309" s="532"/>
      <c r="F4309" s="532"/>
      <c r="G4309" s="533"/>
      <c r="H4309" s="534"/>
      <c r="I4309" s="534"/>
      <c r="J4309" s="535"/>
      <c r="K4309" s="534"/>
      <c r="L4309" s="534"/>
      <c r="M4309" s="534"/>
      <c r="N4309" s="534"/>
      <c r="O4309" s="534"/>
      <c r="P4309" s="535"/>
      <c r="Q4309" s="534"/>
    </row>
    <row r="4310" spans="3:17" s="849" customFormat="1" ht="15">
      <c r="C4310" s="712"/>
      <c r="D4310" s="713"/>
      <c r="E4310" s="532"/>
      <c r="F4310" s="532"/>
      <c r="G4310" s="533"/>
      <c r="H4310" s="534"/>
      <c r="I4310" s="534"/>
      <c r="J4310" s="535"/>
      <c r="K4310" s="534"/>
      <c r="L4310" s="534"/>
      <c r="M4310" s="534"/>
      <c r="N4310" s="534"/>
      <c r="O4310" s="534"/>
      <c r="P4310" s="535"/>
      <c r="Q4310" s="534"/>
    </row>
    <row r="4311" spans="3:17" s="849" customFormat="1" ht="15">
      <c r="C4311" s="712"/>
      <c r="D4311" s="713"/>
      <c r="E4311" s="532"/>
      <c r="F4311" s="532"/>
      <c r="G4311" s="533"/>
      <c r="H4311" s="534"/>
      <c r="I4311" s="534"/>
      <c r="J4311" s="535"/>
      <c r="K4311" s="534"/>
      <c r="L4311" s="534"/>
      <c r="M4311" s="534"/>
      <c r="N4311" s="534"/>
      <c r="O4311" s="534"/>
      <c r="P4311" s="535"/>
      <c r="Q4311" s="534"/>
    </row>
    <row r="4312" spans="3:17" s="849" customFormat="1" ht="15">
      <c r="C4312" s="712"/>
      <c r="D4312" s="713"/>
      <c r="E4312" s="532"/>
      <c r="F4312" s="532"/>
      <c r="G4312" s="533"/>
      <c r="H4312" s="534"/>
      <c r="I4312" s="534"/>
      <c r="J4312" s="535"/>
      <c r="K4312" s="534"/>
      <c r="L4312" s="534"/>
      <c r="M4312" s="534"/>
      <c r="N4312" s="534"/>
      <c r="O4312" s="534"/>
      <c r="P4312" s="535"/>
      <c r="Q4312" s="534"/>
    </row>
    <row r="4313" spans="3:17" s="849" customFormat="1" ht="15">
      <c r="C4313" s="712"/>
      <c r="D4313" s="713"/>
      <c r="E4313" s="532"/>
      <c r="F4313" s="532"/>
      <c r="G4313" s="533"/>
      <c r="H4313" s="534"/>
      <c r="I4313" s="534"/>
      <c r="J4313" s="535"/>
      <c r="K4313" s="534"/>
      <c r="L4313" s="534"/>
      <c r="M4313" s="534"/>
      <c r="N4313" s="534"/>
      <c r="O4313" s="534"/>
      <c r="P4313" s="535"/>
      <c r="Q4313" s="534"/>
    </row>
    <row r="4314" spans="3:17" s="849" customFormat="1" ht="15">
      <c r="C4314" s="712"/>
      <c r="D4314" s="713"/>
      <c r="E4314" s="532"/>
      <c r="F4314" s="532"/>
      <c r="G4314" s="533"/>
      <c r="H4314" s="534"/>
      <c r="I4314" s="534"/>
      <c r="J4314" s="535"/>
      <c r="K4314" s="534"/>
      <c r="L4314" s="534"/>
      <c r="M4314" s="534"/>
      <c r="N4314" s="534"/>
      <c r="O4314" s="534"/>
      <c r="P4314" s="535"/>
      <c r="Q4314" s="534"/>
    </row>
    <row r="4315" spans="3:17" s="849" customFormat="1" ht="15">
      <c r="C4315" s="712"/>
      <c r="D4315" s="713"/>
      <c r="E4315" s="532"/>
      <c r="F4315" s="532"/>
      <c r="G4315" s="533"/>
      <c r="H4315" s="534"/>
      <c r="I4315" s="534"/>
      <c r="J4315" s="535"/>
      <c r="K4315" s="534"/>
      <c r="L4315" s="534"/>
      <c r="M4315" s="534"/>
      <c r="N4315" s="534"/>
      <c r="O4315" s="534"/>
      <c r="P4315" s="535"/>
      <c r="Q4315" s="534"/>
    </row>
    <row r="4316" spans="3:17" s="849" customFormat="1" ht="15">
      <c r="C4316" s="712"/>
      <c r="D4316" s="713"/>
      <c r="E4316" s="532"/>
      <c r="F4316" s="532"/>
      <c r="G4316" s="533"/>
      <c r="H4316" s="534"/>
      <c r="I4316" s="534"/>
      <c r="J4316" s="535"/>
      <c r="K4316" s="534"/>
      <c r="L4316" s="534"/>
      <c r="M4316" s="534"/>
      <c r="N4316" s="534"/>
      <c r="O4316" s="534"/>
      <c r="P4316" s="535"/>
      <c r="Q4316" s="534"/>
    </row>
    <row r="4317" spans="3:17" s="849" customFormat="1" ht="15">
      <c r="C4317" s="712"/>
      <c r="D4317" s="713"/>
      <c r="E4317" s="532"/>
      <c r="F4317" s="532"/>
      <c r="G4317" s="533"/>
      <c r="H4317" s="534"/>
      <c r="I4317" s="534"/>
      <c r="J4317" s="535"/>
      <c r="K4317" s="534"/>
      <c r="L4317" s="534"/>
      <c r="M4317" s="534"/>
      <c r="N4317" s="534"/>
      <c r="O4317" s="534"/>
      <c r="P4317" s="535"/>
      <c r="Q4317" s="534"/>
    </row>
    <row r="4318" spans="3:17" s="849" customFormat="1" ht="15">
      <c r="C4318" s="712"/>
      <c r="D4318" s="713"/>
      <c r="E4318" s="532"/>
      <c r="F4318" s="532"/>
      <c r="G4318" s="533"/>
      <c r="H4318" s="534"/>
      <c r="I4318" s="534"/>
      <c r="J4318" s="535"/>
      <c r="K4318" s="534"/>
      <c r="L4318" s="534"/>
      <c r="M4318" s="534"/>
      <c r="N4318" s="534"/>
      <c r="O4318" s="534"/>
      <c r="P4318" s="535"/>
      <c r="Q4318" s="534"/>
    </row>
    <row r="4319" spans="3:17" s="849" customFormat="1" ht="15">
      <c r="C4319" s="712"/>
      <c r="D4319" s="713"/>
      <c r="E4319" s="532"/>
      <c r="F4319" s="532"/>
      <c r="G4319" s="533"/>
      <c r="H4319" s="534"/>
      <c r="I4319" s="534"/>
      <c r="J4319" s="535"/>
      <c r="K4319" s="534"/>
      <c r="L4319" s="534"/>
      <c r="M4319" s="534"/>
      <c r="N4319" s="534"/>
      <c r="O4319" s="534"/>
      <c r="P4319" s="535"/>
      <c r="Q4319" s="534"/>
    </row>
    <row r="4320" spans="3:17" s="849" customFormat="1" ht="15">
      <c r="C4320" s="712"/>
      <c r="D4320" s="713"/>
      <c r="E4320" s="532"/>
      <c r="F4320" s="532"/>
      <c r="G4320" s="533"/>
      <c r="H4320" s="534"/>
      <c r="I4320" s="534"/>
      <c r="J4320" s="535"/>
      <c r="K4320" s="534"/>
      <c r="L4320" s="534"/>
      <c r="M4320" s="534"/>
      <c r="N4320" s="534"/>
      <c r="O4320" s="534"/>
      <c r="P4320" s="535"/>
      <c r="Q4320" s="534"/>
    </row>
    <row r="4321" spans="3:17" s="849" customFormat="1" ht="15">
      <c r="C4321" s="712"/>
      <c r="D4321" s="713"/>
      <c r="E4321" s="532"/>
      <c r="F4321" s="532"/>
      <c r="G4321" s="533"/>
      <c r="H4321" s="534"/>
      <c r="I4321" s="534"/>
      <c r="J4321" s="535"/>
      <c r="K4321" s="534"/>
      <c r="L4321" s="534"/>
      <c r="M4321" s="534"/>
      <c r="N4321" s="534"/>
      <c r="O4321" s="534"/>
      <c r="P4321" s="535"/>
      <c r="Q4321" s="534"/>
    </row>
    <row r="4322" spans="3:17" s="849" customFormat="1" ht="15">
      <c r="C4322" s="712"/>
      <c r="D4322" s="713"/>
      <c r="E4322" s="532"/>
      <c r="F4322" s="532"/>
      <c r="G4322" s="533"/>
      <c r="H4322" s="534"/>
      <c r="I4322" s="534"/>
      <c r="J4322" s="535"/>
      <c r="K4322" s="534"/>
      <c r="L4322" s="534"/>
      <c r="M4322" s="534"/>
      <c r="N4322" s="534"/>
      <c r="O4322" s="534"/>
      <c r="P4322" s="535"/>
      <c r="Q4322" s="534"/>
    </row>
    <row r="4323" spans="3:17" s="849" customFormat="1" ht="15">
      <c r="C4323" s="712"/>
      <c r="D4323" s="713"/>
      <c r="E4323" s="532"/>
      <c r="F4323" s="532"/>
      <c r="G4323" s="533"/>
      <c r="H4323" s="534"/>
      <c r="I4323" s="534"/>
      <c r="J4323" s="535"/>
      <c r="K4323" s="534"/>
      <c r="L4323" s="534"/>
      <c r="M4323" s="534"/>
      <c r="N4323" s="534"/>
      <c r="O4323" s="534"/>
      <c r="P4323" s="535"/>
      <c r="Q4323" s="534"/>
    </row>
    <row r="4324" spans="3:17" s="849" customFormat="1" ht="15">
      <c r="C4324" s="712"/>
      <c r="D4324" s="713"/>
      <c r="E4324" s="532"/>
      <c r="F4324" s="532"/>
      <c r="G4324" s="533"/>
      <c r="H4324" s="534"/>
      <c r="I4324" s="534"/>
      <c r="J4324" s="535"/>
      <c r="K4324" s="534"/>
      <c r="L4324" s="534"/>
      <c r="M4324" s="534"/>
      <c r="N4324" s="534"/>
      <c r="O4324" s="534"/>
      <c r="P4324" s="535"/>
      <c r="Q4324" s="534"/>
    </row>
    <row r="4325" spans="3:17" s="849" customFormat="1" ht="15">
      <c r="C4325" s="712"/>
      <c r="D4325" s="713"/>
      <c r="E4325" s="532"/>
      <c r="F4325" s="532"/>
      <c r="G4325" s="533"/>
      <c r="H4325" s="534"/>
      <c r="I4325" s="534"/>
      <c r="J4325" s="535"/>
      <c r="K4325" s="534"/>
      <c r="L4325" s="534"/>
      <c r="M4325" s="534"/>
      <c r="N4325" s="534"/>
      <c r="O4325" s="534"/>
      <c r="P4325" s="535"/>
      <c r="Q4325" s="534"/>
    </row>
    <row r="4326" spans="3:17" s="849" customFormat="1" ht="15">
      <c r="C4326" s="712"/>
      <c r="D4326" s="713"/>
      <c r="E4326" s="532"/>
      <c r="F4326" s="532"/>
      <c r="G4326" s="533"/>
      <c r="H4326" s="534"/>
      <c r="I4326" s="534"/>
      <c r="J4326" s="535"/>
      <c r="K4326" s="534"/>
      <c r="L4326" s="534"/>
      <c r="M4326" s="534"/>
      <c r="N4326" s="534"/>
      <c r="O4326" s="534"/>
      <c r="P4326" s="535"/>
      <c r="Q4326" s="534"/>
    </row>
    <row r="4327" spans="3:17" s="849" customFormat="1" ht="15">
      <c r="C4327" s="712"/>
      <c r="D4327" s="713"/>
      <c r="E4327" s="532"/>
      <c r="F4327" s="532"/>
      <c r="G4327" s="533"/>
      <c r="H4327" s="534"/>
      <c r="I4327" s="534"/>
      <c r="J4327" s="535"/>
      <c r="K4327" s="534"/>
      <c r="L4327" s="534"/>
      <c r="M4327" s="534"/>
      <c r="N4327" s="534"/>
      <c r="O4327" s="534"/>
      <c r="P4327" s="535"/>
      <c r="Q4327" s="534"/>
    </row>
    <row r="4328" spans="3:17" s="849" customFormat="1" ht="15">
      <c r="C4328" s="712"/>
      <c r="D4328" s="713"/>
      <c r="E4328" s="532"/>
      <c r="F4328" s="532"/>
      <c r="G4328" s="533"/>
      <c r="H4328" s="534"/>
      <c r="I4328" s="534"/>
      <c r="J4328" s="535"/>
      <c r="K4328" s="534"/>
      <c r="L4328" s="534"/>
      <c r="M4328" s="534"/>
      <c r="N4328" s="534"/>
      <c r="O4328" s="534"/>
      <c r="P4328" s="535"/>
      <c r="Q4328" s="534"/>
    </row>
    <row r="4329" spans="3:17" s="849" customFormat="1" ht="15">
      <c r="C4329" s="712"/>
      <c r="D4329" s="713"/>
      <c r="E4329" s="532"/>
      <c r="F4329" s="532"/>
      <c r="G4329" s="533"/>
      <c r="H4329" s="534"/>
      <c r="I4329" s="534"/>
      <c r="J4329" s="535"/>
      <c r="K4329" s="534"/>
      <c r="L4329" s="534"/>
      <c r="M4329" s="534"/>
      <c r="N4329" s="534"/>
      <c r="O4329" s="534"/>
      <c r="P4329" s="535"/>
      <c r="Q4329" s="534"/>
    </row>
    <row r="4330" spans="3:17" s="849" customFormat="1" ht="15">
      <c r="C4330" s="712"/>
      <c r="D4330" s="713"/>
      <c r="E4330" s="532"/>
      <c r="F4330" s="532"/>
      <c r="G4330" s="533"/>
      <c r="H4330" s="534"/>
      <c r="I4330" s="534"/>
      <c r="J4330" s="535"/>
      <c r="K4330" s="534"/>
      <c r="L4330" s="534"/>
      <c r="M4330" s="534"/>
      <c r="N4330" s="534"/>
      <c r="O4330" s="534"/>
      <c r="P4330" s="535"/>
      <c r="Q4330" s="534"/>
    </row>
    <row r="4331" spans="3:17" s="849" customFormat="1" ht="15">
      <c r="C4331" s="712"/>
      <c r="D4331" s="713"/>
      <c r="E4331" s="532"/>
      <c r="F4331" s="532"/>
      <c r="G4331" s="533"/>
      <c r="H4331" s="534"/>
      <c r="I4331" s="534"/>
      <c r="J4331" s="535"/>
      <c r="K4331" s="534"/>
      <c r="L4331" s="534"/>
      <c r="M4331" s="534"/>
      <c r="N4331" s="534"/>
      <c r="O4331" s="534"/>
      <c r="P4331" s="535"/>
      <c r="Q4331" s="534"/>
    </row>
    <row r="4332" spans="3:17" s="849" customFormat="1" ht="15">
      <c r="C4332" s="712"/>
      <c r="D4332" s="713"/>
      <c r="E4332" s="532"/>
      <c r="F4332" s="532"/>
      <c r="G4332" s="533"/>
      <c r="H4332" s="534"/>
      <c r="I4332" s="534"/>
      <c r="J4332" s="535"/>
      <c r="K4332" s="534"/>
      <c r="L4332" s="534"/>
      <c r="M4332" s="534"/>
      <c r="N4332" s="534"/>
      <c r="O4332" s="534"/>
      <c r="P4332" s="535"/>
      <c r="Q4332" s="534"/>
    </row>
    <row r="4333" spans="3:17" s="849" customFormat="1" ht="15">
      <c r="C4333" s="712"/>
      <c r="D4333" s="713"/>
      <c r="E4333" s="532"/>
      <c r="F4333" s="532"/>
      <c r="G4333" s="533"/>
      <c r="H4333" s="534"/>
      <c r="I4333" s="534"/>
      <c r="J4333" s="535"/>
      <c r="K4333" s="534"/>
      <c r="L4333" s="534"/>
      <c r="M4333" s="534"/>
      <c r="N4333" s="534"/>
      <c r="O4333" s="534"/>
      <c r="P4333" s="535"/>
      <c r="Q4333" s="534"/>
    </row>
    <row r="4334" spans="3:17" s="849" customFormat="1" ht="15">
      <c r="C4334" s="712"/>
      <c r="D4334" s="713"/>
      <c r="E4334" s="532"/>
      <c r="F4334" s="532"/>
      <c r="G4334" s="533"/>
      <c r="H4334" s="534"/>
      <c r="I4334" s="534"/>
      <c r="J4334" s="535"/>
      <c r="K4334" s="534"/>
      <c r="L4334" s="534"/>
      <c r="M4334" s="534"/>
      <c r="N4334" s="534"/>
      <c r="O4334" s="534"/>
      <c r="P4334" s="535"/>
      <c r="Q4334" s="534"/>
    </row>
    <row r="4335" spans="3:17" s="849" customFormat="1" ht="15">
      <c r="C4335" s="712"/>
      <c r="D4335" s="713"/>
      <c r="E4335" s="532"/>
      <c r="F4335" s="532"/>
      <c r="G4335" s="533"/>
      <c r="H4335" s="534"/>
      <c r="I4335" s="534"/>
      <c r="J4335" s="535"/>
      <c r="K4335" s="534"/>
      <c r="L4335" s="534"/>
      <c r="M4335" s="534"/>
      <c r="N4335" s="534"/>
      <c r="O4335" s="534"/>
      <c r="P4335" s="535"/>
      <c r="Q4335" s="534"/>
    </row>
    <row r="4336" spans="3:17" s="849" customFormat="1" ht="15">
      <c r="C4336" s="712"/>
      <c r="D4336" s="713"/>
      <c r="E4336" s="532"/>
      <c r="F4336" s="532"/>
      <c r="G4336" s="533"/>
      <c r="H4336" s="534"/>
      <c r="I4336" s="534"/>
      <c r="J4336" s="535"/>
      <c r="K4336" s="534"/>
      <c r="L4336" s="534"/>
      <c r="M4336" s="534"/>
      <c r="N4336" s="534"/>
      <c r="O4336" s="534"/>
      <c r="P4336" s="535"/>
      <c r="Q4336" s="534"/>
    </row>
    <row r="4337" spans="3:17" s="849" customFormat="1" ht="15">
      <c r="C4337" s="712"/>
      <c r="D4337" s="713"/>
      <c r="E4337" s="532"/>
      <c r="F4337" s="532"/>
      <c r="G4337" s="533"/>
      <c r="H4337" s="534"/>
      <c r="I4337" s="534"/>
      <c r="J4337" s="535"/>
      <c r="K4337" s="534"/>
      <c r="L4337" s="534"/>
      <c r="M4337" s="534"/>
      <c r="N4337" s="534"/>
      <c r="O4337" s="534"/>
      <c r="P4337" s="535"/>
      <c r="Q4337" s="534"/>
    </row>
    <row r="4338" spans="3:17" s="849" customFormat="1" ht="15">
      <c r="C4338" s="712"/>
      <c r="D4338" s="713"/>
      <c r="E4338" s="532"/>
      <c r="F4338" s="532"/>
      <c r="G4338" s="533"/>
      <c r="H4338" s="534"/>
      <c r="I4338" s="534"/>
      <c r="J4338" s="535"/>
      <c r="K4338" s="534"/>
      <c r="L4338" s="534"/>
      <c r="M4338" s="534"/>
      <c r="N4338" s="534"/>
      <c r="O4338" s="534"/>
      <c r="P4338" s="535"/>
      <c r="Q4338" s="534"/>
    </row>
    <row r="4339" spans="3:17" s="849" customFormat="1" ht="15">
      <c r="C4339" s="712"/>
      <c r="D4339" s="713"/>
      <c r="E4339" s="532"/>
      <c r="F4339" s="532"/>
      <c r="G4339" s="533"/>
      <c r="H4339" s="534"/>
      <c r="I4339" s="534"/>
      <c r="J4339" s="535"/>
      <c r="K4339" s="534"/>
      <c r="L4339" s="534"/>
      <c r="M4339" s="534"/>
      <c r="N4339" s="534"/>
      <c r="O4339" s="534"/>
      <c r="P4339" s="535"/>
      <c r="Q4339" s="534"/>
    </row>
    <row r="4340" spans="3:17" s="849" customFormat="1" ht="15">
      <c r="C4340" s="712"/>
      <c r="D4340" s="713"/>
      <c r="E4340" s="532"/>
      <c r="F4340" s="532"/>
      <c r="G4340" s="533"/>
      <c r="H4340" s="534"/>
      <c r="I4340" s="534"/>
      <c r="J4340" s="535"/>
      <c r="K4340" s="534"/>
      <c r="L4340" s="534"/>
      <c r="M4340" s="534"/>
      <c r="N4340" s="534"/>
      <c r="O4340" s="534"/>
      <c r="P4340" s="535"/>
      <c r="Q4340" s="534"/>
    </row>
    <row r="4341" spans="3:17" s="849" customFormat="1" ht="15">
      <c r="C4341" s="712"/>
      <c r="D4341" s="713"/>
      <c r="E4341" s="532"/>
      <c r="F4341" s="532"/>
      <c r="G4341" s="533"/>
      <c r="H4341" s="534"/>
      <c r="I4341" s="534"/>
      <c r="J4341" s="535"/>
      <c r="K4341" s="534"/>
      <c r="L4341" s="534"/>
      <c r="M4341" s="534"/>
      <c r="N4341" s="534"/>
      <c r="O4341" s="534"/>
      <c r="P4341" s="535"/>
      <c r="Q4341" s="534"/>
    </row>
    <row r="4342" spans="3:17" s="849" customFormat="1" ht="15">
      <c r="C4342" s="712"/>
      <c r="D4342" s="713"/>
      <c r="E4342" s="532"/>
      <c r="F4342" s="532"/>
      <c r="G4342" s="533"/>
      <c r="H4342" s="534"/>
      <c r="I4342" s="534"/>
      <c r="J4342" s="535"/>
      <c r="K4342" s="534"/>
      <c r="L4342" s="534"/>
      <c r="M4342" s="534"/>
      <c r="N4342" s="534"/>
      <c r="O4342" s="534"/>
      <c r="P4342" s="535"/>
      <c r="Q4342" s="534"/>
    </row>
    <row r="4343" spans="3:17" s="849" customFormat="1" ht="15">
      <c r="C4343" s="712"/>
      <c r="D4343" s="713"/>
      <c r="E4343" s="532"/>
      <c r="F4343" s="532"/>
      <c r="G4343" s="533"/>
      <c r="H4343" s="534"/>
      <c r="I4343" s="534"/>
      <c r="J4343" s="535"/>
      <c r="K4343" s="534"/>
      <c r="L4343" s="534"/>
      <c r="M4343" s="534"/>
      <c r="N4343" s="534"/>
      <c r="O4343" s="534"/>
      <c r="P4343" s="535"/>
      <c r="Q4343" s="534"/>
    </row>
    <row r="4344" spans="3:17" s="849" customFormat="1" ht="15">
      <c r="C4344" s="712"/>
      <c r="D4344" s="713"/>
      <c r="E4344" s="532"/>
      <c r="F4344" s="532"/>
      <c r="G4344" s="533"/>
      <c r="H4344" s="534"/>
      <c r="I4344" s="534"/>
      <c r="J4344" s="535"/>
      <c r="K4344" s="534"/>
      <c r="L4344" s="534"/>
      <c r="M4344" s="534"/>
      <c r="N4344" s="534"/>
      <c r="O4344" s="534"/>
      <c r="P4344" s="535"/>
      <c r="Q4344" s="534"/>
    </row>
    <row r="4345" spans="3:17" s="849" customFormat="1" ht="15">
      <c r="C4345" s="712"/>
      <c r="D4345" s="713"/>
      <c r="E4345" s="532"/>
      <c r="F4345" s="532"/>
      <c r="G4345" s="533"/>
      <c r="H4345" s="534"/>
      <c r="I4345" s="534"/>
      <c r="J4345" s="535"/>
      <c r="K4345" s="534"/>
      <c r="L4345" s="534"/>
      <c r="M4345" s="534"/>
      <c r="N4345" s="534"/>
      <c r="O4345" s="534"/>
      <c r="P4345" s="535"/>
      <c r="Q4345" s="534"/>
    </row>
    <row r="4346" spans="3:17" s="849" customFormat="1" ht="15">
      <c r="C4346" s="712"/>
      <c r="D4346" s="713"/>
      <c r="E4346" s="532"/>
      <c r="F4346" s="532"/>
      <c r="G4346" s="533"/>
      <c r="H4346" s="534"/>
      <c r="I4346" s="534"/>
      <c r="J4346" s="535"/>
      <c r="K4346" s="534"/>
      <c r="L4346" s="534"/>
      <c r="M4346" s="534"/>
      <c r="N4346" s="534"/>
      <c r="O4346" s="534"/>
      <c r="P4346" s="535"/>
      <c r="Q4346" s="534"/>
    </row>
    <row r="4347" spans="3:17" s="849" customFormat="1" ht="15">
      <c r="C4347" s="712"/>
      <c r="D4347" s="713"/>
      <c r="E4347" s="532"/>
      <c r="F4347" s="532"/>
      <c r="G4347" s="533"/>
      <c r="H4347" s="534"/>
      <c r="I4347" s="534"/>
      <c r="J4347" s="535"/>
      <c r="K4347" s="534"/>
      <c r="L4347" s="534"/>
      <c r="M4347" s="534"/>
      <c r="N4347" s="534"/>
      <c r="O4347" s="534"/>
      <c r="P4347" s="535"/>
      <c r="Q4347" s="534"/>
    </row>
    <row r="4348" spans="3:17" s="849" customFormat="1" ht="15">
      <c r="C4348" s="712"/>
      <c r="D4348" s="713"/>
      <c r="E4348" s="532"/>
      <c r="F4348" s="532"/>
      <c r="G4348" s="533"/>
      <c r="H4348" s="534"/>
      <c r="I4348" s="534"/>
      <c r="J4348" s="535"/>
      <c r="K4348" s="534"/>
      <c r="L4348" s="534"/>
      <c r="M4348" s="534"/>
      <c r="N4348" s="534"/>
      <c r="O4348" s="534"/>
      <c r="P4348" s="535"/>
      <c r="Q4348" s="534"/>
    </row>
    <row r="4349" spans="3:17" s="849" customFormat="1" ht="15">
      <c r="C4349" s="712"/>
      <c r="D4349" s="713"/>
      <c r="E4349" s="532"/>
      <c r="F4349" s="532"/>
      <c r="G4349" s="533"/>
      <c r="H4349" s="534"/>
      <c r="I4349" s="534"/>
      <c r="J4349" s="535"/>
      <c r="K4349" s="534"/>
      <c r="L4349" s="534"/>
      <c r="M4349" s="534"/>
      <c r="N4349" s="534"/>
      <c r="O4349" s="534"/>
      <c r="P4349" s="535"/>
      <c r="Q4349" s="534"/>
    </row>
    <row r="4350" spans="3:17" s="849" customFormat="1" ht="15">
      <c r="C4350" s="712"/>
      <c r="D4350" s="713"/>
      <c r="E4350" s="532"/>
      <c r="F4350" s="532"/>
      <c r="G4350" s="533"/>
      <c r="H4350" s="534"/>
      <c r="I4350" s="534"/>
      <c r="J4350" s="535"/>
      <c r="K4350" s="534"/>
      <c r="L4350" s="534"/>
      <c r="M4350" s="534"/>
      <c r="N4350" s="534"/>
      <c r="O4350" s="534"/>
      <c r="P4350" s="535"/>
      <c r="Q4350" s="534"/>
    </row>
    <row r="4351" spans="3:17" s="849" customFormat="1" ht="15">
      <c r="C4351" s="712"/>
      <c r="D4351" s="713"/>
      <c r="E4351" s="532"/>
      <c r="F4351" s="532"/>
      <c r="G4351" s="533"/>
      <c r="H4351" s="534"/>
      <c r="I4351" s="534"/>
      <c r="J4351" s="535"/>
      <c r="K4351" s="534"/>
      <c r="L4351" s="534"/>
      <c r="M4351" s="534"/>
      <c r="N4351" s="534"/>
      <c r="O4351" s="534"/>
      <c r="P4351" s="535"/>
      <c r="Q4351" s="534"/>
    </row>
    <row r="4352" spans="3:17" s="849" customFormat="1" ht="15">
      <c r="C4352" s="712"/>
      <c r="D4352" s="713"/>
      <c r="E4352" s="532"/>
      <c r="F4352" s="532"/>
      <c r="G4352" s="533"/>
      <c r="H4352" s="534"/>
      <c r="I4352" s="534"/>
      <c r="J4352" s="535"/>
      <c r="K4352" s="534"/>
      <c r="L4352" s="534"/>
      <c r="M4352" s="534"/>
      <c r="N4352" s="534"/>
      <c r="O4352" s="534"/>
      <c r="P4352" s="535"/>
      <c r="Q4352" s="534"/>
    </row>
    <row r="4353" spans="3:17" s="849" customFormat="1" ht="15">
      <c r="C4353" s="712"/>
      <c r="D4353" s="713"/>
      <c r="E4353" s="532"/>
      <c r="F4353" s="532"/>
      <c r="G4353" s="533"/>
      <c r="H4353" s="534"/>
      <c r="I4353" s="534"/>
      <c r="J4353" s="535"/>
      <c r="K4353" s="534"/>
      <c r="L4353" s="534"/>
      <c r="M4353" s="534"/>
      <c r="N4353" s="534"/>
      <c r="O4353" s="534"/>
      <c r="P4353" s="535"/>
      <c r="Q4353" s="534"/>
    </row>
    <row r="4354" spans="3:17" s="849" customFormat="1" ht="15">
      <c r="C4354" s="712"/>
      <c r="D4354" s="713"/>
      <c r="E4354" s="532"/>
      <c r="F4354" s="532"/>
      <c r="G4354" s="533"/>
      <c r="H4354" s="534"/>
      <c r="I4354" s="534"/>
      <c r="J4354" s="535"/>
      <c r="K4354" s="534"/>
      <c r="L4354" s="534"/>
      <c r="M4354" s="534"/>
      <c r="N4354" s="534"/>
      <c r="O4354" s="534"/>
      <c r="P4354" s="535"/>
      <c r="Q4354" s="534"/>
    </row>
    <row r="4355" spans="3:17" s="849" customFormat="1" ht="15">
      <c r="C4355" s="712"/>
      <c r="D4355" s="713"/>
      <c r="E4355" s="532"/>
      <c r="F4355" s="532"/>
      <c r="G4355" s="533"/>
      <c r="H4355" s="534"/>
      <c r="I4355" s="534"/>
      <c r="J4355" s="535"/>
      <c r="K4355" s="534"/>
      <c r="L4355" s="534"/>
      <c r="M4355" s="534"/>
      <c r="N4355" s="534"/>
      <c r="O4355" s="534"/>
      <c r="P4355" s="535"/>
      <c r="Q4355" s="534"/>
    </row>
    <row r="4356" spans="3:17" s="849" customFormat="1" ht="15">
      <c r="C4356" s="712"/>
      <c r="D4356" s="713"/>
      <c r="E4356" s="532"/>
      <c r="F4356" s="532"/>
      <c r="G4356" s="533"/>
      <c r="H4356" s="534"/>
      <c r="I4356" s="534"/>
      <c r="J4356" s="535"/>
      <c r="K4356" s="534"/>
      <c r="L4356" s="534"/>
      <c r="M4356" s="534"/>
      <c r="N4356" s="534"/>
      <c r="O4356" s="534"/>
      <c r="P4356" s="535"/>
      <c r="Q4356" s="534"/>
    </row>
    <row r="4357" spans="3:17" s="849" customFormat="1" ht="15">
      <c r="C4357" s="712"/>
      <c r="D4357" s="713"/>
      <c r="E4357" s="532"/>
      <c r="F4357" s="532"/>
      <c r="G4357" s="533"/>
      <c r="H4357" s="534"/>
      <c r="I4357" s="534"/>
      <c r="J4357" s="535"/>
      <c r="K4357" s="534"/>
      <c r="L4357" s="534"/>
      <c r="M4357" s="534"/>
      <c r="N4357" s="534"/>
      <c r="O4357" s="534"/>
      <c r="P4357" s="535"/>
      <c r="Q4357" s="534"/>
    </row>
    <row r="4358" spans="3:17" s="849" customFormat="1" ht="15">
      <c r="C4358" s="712"/>
      <c r="D4358" s="713"/>
      <c r="E4358" s="532"/>
      <c r="F4358" s="532"/>
      <c r="G4358" s="533"/>
      <c r="H4358" s="534"/>
      <c r="I4358" s="534"/>
      <c r="J4358" s="535"/>
      <c r="K4358" s="534"/>
      <c r="L4358" s="534"/>
      <c r="M4358" s="534"/>
      <c r="N4358" s="534"/>
      <c r="O4358" s="534"/>
      <c r="P4358" s="535"/>
      <c r="Q4358" s="534"/>
    </row>
    <row r="4359" spans="3:17" s="849" customFormat="1" ht="15">
      <c r="C4359" s="712"/>
      <c r="D4359" s="713"/>
      <c r="E4359" s="532"/>
      <c r="F4359" s="532"/>
      <c r="G4359" s="533"/>
      <c r="H4359" s="534"/>
      <c r="I4359" s="534"/>
      <c r="J4359" s="535"/>
      <c r="K4359" s="534"/>
      <c r="L4359" s="534"/>
      <c r="M4359" s="534"/>
      <c r="N4359" s="534"/>
      <c r="O4359" s="534"/>
      <c r="P4359" s="535"/>
      <c r="Q4359" s="534"/>
    </row>
    <row r="4360" spans="3:17" s="849" customFormat="1" ht="15">
      <c r="C4360" s="712"/>
      <c r="D4360" s="713"/>
      <c r="E4360" s="532"/>
      <c r="F4360" s="532"/>
      <c r="G4360" s="533"/>
      <c r="H4360" s="534"/>
      <c r="I4360" s="534"/>
      <c r="J4360" s="535"/>
      <c r="K4360" s="534"/>
      <c r="L4360" s="534"/>
      <c r="M4360" s="534"/>
      <c r="N4360" s="534"/>
      <c r="O4360" s="534"/>
      <c r="P4360" s="535"/>
      <c r="Q4360" s="534"/>
    </row>
    <row r="4361" spans="3:17" s="849" customFormat="1" ht="15">
      <c r="C4361" s="712"/>
      <c r="D4361" s="713"/>
      <c r="E4361" s="532"/>
      <c r="F4361" s="532"/>
      <c r="G4361" s="533"/>
      <c r="H4361" s="534"/>
      <c r="I4361" s="534"/>
      <c r="J4361" s="535"/>
      <c r="K4361" s="534"/>
      <c r="L4361" s="534"/>
      <c r="M4361" s="534"/>
      <c r="N4361" s="534"/>
      <c r="O4361" s="534"/>
      <c r="P4361" s="535"/>
      <c r="Q4361" s="534"/>
    </row>
    <row r="4362" spans="3:17" s="849" customFormat="1" ht="15">
      <c r="C4362" s="712"/>
      <c r="D4362" s="713"/>
      <c r="E4362" s="532"/>
      <c r="F4362" s="532"/>
      <c r="G4362" s="533"/>
      <c r="H4362" s="534"/>
      <c r="I4362" s="534"/>
      <c r="J4362" s="535"/>
      <c r="K4362" s="534"/>
      <c r="L4362" s="534"/>
      <c r="M4362" s="534"/>
      <c r="N4362" s="534"/>
      <c r="O4362" s="534"/>
      <c r="P4362" s="535"/>
      <c r="Q4362" s="534"/>
    </row>
    <row r="4363" spans="3:17" s="849" customFormat="1" ht="15">
      <c r="C4363" s="712"/>
      <c r="D4363" s="713"/>
      <c r="E4363" s="532"/>
      <c r="F4363" s="532"/>
      <c r="G4363" s="533"/>
      <c r="H4363" s="534"/>
      <c r="I4363" s="534"/>
      <c r="J4363" s="535"/>
      <c r="K4363" s="534"/>
      <c r="L4363" s="534"/>
      <c r="M4363" s="534"/>
      <c r="N4363" s="534"/>
      <c r="O4363" s="534"/>
      <c r="P4363" s="535"/>
      <c r="Q4363" s="534"/>
    </row>
    <row r="4364" spans="3:17" s="849" customFormat="1" ht="15">
      <c r="C4364" s="712"/>
      <c r="D4364" s="713"/>
      <c r="E4364" s="532"/>
      <c r="F4364" s="532"/>
      <c r="G4364" s="533"/>
      <c r="H4364" s="534"/>
      <c r="I4364" s="534"/>
      <c r="J4364" s="535"/>
      <c r="K4364" s="534"/>
      <c r="L4364" s="534"/>
      <c r="M4364" s="534"/>
      <c r="N4364" s="534"/>
      <c r="O4364" s="534"/>
      <c r="P4364" s="535"/>
      <c r="Q4364" s="534"/>
    </row>
    <row r="4365" spans="3:17" s="849" customFormat="1" ht="15">
      <c r="C4365" s="712"/>
      <c r="D4365" s="713"/>
      <c r="E4365" s="532"/>
      <c r="F4365" s="532"/>
      <c r="G4365" s="533"/>
      <c r="H4365" s="534"/>
      <c r="I4365" s="534"/>
      <c r="J4365" s="535"/>
      <c r="K4365" s="534"/>
      <c r="L4365" s="534"/>
      <c r="M4365" s="534"/>
      <c r="N4365" s="534"/>
      <c r="O4365" s="534"/>
      <c r="P4365" s="535"/>
      <c r="Q4365" s="534"/>
    </row>
    <row r="4366" spans="3:17" s="849" customFormat="1" ht="15">
      <c r="C4366" s="712"/>
      <c r="D4366" s="713"/>
      <c r="E4366" s="532"/>
      <c r="F4366" s="532"/>
      <c r="G4366" s="533"/>
      <c r="H4366" s="534"/>
      <c r="I4366" s="534"/>
      <c r="J4366" s="535"/>
      <c r="K4366" s="534"/>
      <c r="L4366" s="534"/>
      <c r="M4366" s="534"/>
      <c r="N4366" s="534"/>
      <c r="O4366" s="534"/>
      <c r="P4366" s="535"/>
      <c r="Q4366" s="534"/>
    </row>
    <row r="4367" spans="3:17" s="849" customFormat="1" ht="15">
      <c r="C4367" s="712"/>
      <c r="D4367" s="713"/>
      <c r="E4367" s="532"/>
      <c r="F4367" s="532"/>
      <c r="G4367" s="533"/>
      <c r="H4367" s="534"/>
      <c r="I4367" s="534"/>
      <c r="J4367" s="535"/>
      <c r="K4367" s="534"/>
      <c r="L4367" s="534"/>
      <c r="M4367" s="534"/>
      <c r="N4367" s="534"/>
      <c r="O4367" s="534"/>
      <c r="P4367" s="535"/>
      <c r="Q4367" s="534"/>
    </row>
    <row r="4368" spans="3:17" s="849" customFormat="1" ht="15">
      <c r="C4368" s="712"/>
      <c r="D4368" s="713"/>
      <c r="E4368" s="532"/>
      <c r="F4368" s="532"/>
      <c r="G4368" s="533"/>
      <c r="H4368" s="534"/>
      <c r="I4368" s="534"/>
      <c r="J4368" s="535"/>
      <c r="K4368" s="534"/>
      <c r="L4368" s="534"/>
      <c r="M4368" s="534"/>
      <c r="N4368" s="534"/>
      <c r="O4368" s="534"/>
      <c r="P4368" s="535"/>
      <c r="Q4368" s="534"/>
    </row>
    <row r="4369" spans="3:17" s="849" customFormat="1" ht="15">
      <c r="C4369" s="712"/>
      <c r="D4369" s="713"/>
      <c r="E4369" s="532"/>
      <c r="F4369" s="532"/>
      <c r="G4369" s="533"/>
      <c r="H4369" s="534"/>
      <c r="I4369" s="534"/>
      <c r="J4369" s="535"/>
      <c r="K4369" s="534"/>
      <c r="L4369" s="534"/>
      <c r="M4369" s="534"/>
      <c r="N4369" s="534"/>
      <c r="O4369" s="534"/>
      <c r="P4369" s="535"/>
      <c r="Q4369" s="534"/>
    </row>
    <row r="4370" spans="3:17" s="849" customFormat="1" ht="15">
      <c r="C4370" s="712"/>
      <c r="D4370" s="713"/>
      <c r="E4370" s="532"/>
      <c r="F4370" s="532"/>
      <c r="G4370" s="533"/>
      <c r="H4370" s="534"/>
      <c r="I4370" s="534"/>
      <c r="J4370" s="535"/>
      <c r="K4370" s="534"/>
      <c r="L4370" s="534"/>
      <c r="M4370" s="534"/>
      <c r="N4370" s="534"/>
      <c r="O4370" s="534"/>
      <c r="P4370" s="535"/>
      <c r="Q4370" s="534"/>
    </row>
    <row r="4371" spans="3:17" s="849" customFormat="1" ht="15">
      <c r="C4371" s="712"/>
      <c r="D4371" s="713"/>
      <c r="E4371" s="532"/>
      <c r="F4371" s="532"/>
      <c r="G4371" s="533"/>
      <c r="H4371" s="534"/>
      <c r="I4371" s="534"/>
      <c r="J4371" s="535"/>
      <c r="K4371" s="534"/>
      <c r="L4371" s="534"/>
      <c r="M4371" s="534"/>
      <c r="N4371" s="534"/>
      <c r="O4371" s="534"/>
      <c r="P4371" s="535"/>
      <c r="Q4371" s="534"/>
    </row>
    <row r="4372" spans="3:17" s="849" customFormat="1" ht="15">
      <c r="C4372" s="712"/>
      <c r="D4372" s="713"/>
      <c r="E4372" s="532"/>
      <c r="F4372" s="532"/>
      <c r="G4372" s="533"/>
      <c r="H4372" s="534"/>
      <c r="I4372" s="534"/>
      <c r="J4372" s="535"/>
      <c r="K4372" s="534"/>
      <c r="L4372" s="534"/>
      <c r="M4372" s="534"/>
      <c r="N4372" s="534"/>
      <c r="O4372" s="534"/>
      <c r="P4372" s="535"/>
      <c r="Q4372" s="534"/>
    </row>
    <row r="4373" spans="3:17" s="849" customFormat="1" ht="15">
      <c r="C4373" s="712"/>
      <c r="D4373" s="713"/>
      <c r="E4373" s="532"/>
      <c r="F4373" s="532"/>
      <c r="G4373" s="533"/>
      <c r="H4373" s="534"/>
      <c r="I4373" s="534"/>
      <c r="J4373" s="535"/>
      <c r="K4373" s="534"/>
      <c r="L4373" s="534"/>
      <c r="M4373" s="534"/>
      <c r="N4373" s="534"/>
      <c r="O4373" s="534"/>
      <c r="P4373" s="535"/>
      <c r="Q4373" s="534"/>
    </row>
    <row r="4374" spans="3:17" s="849" customFormat="1" ht="15">
      <c r="C4374" s="712"/>
      <c r="D4374" s="713"/>
      <c r="E4374" s="532"/>
      <c r="F4374" s="532"/>
      <c r="G4374" s="533"/>
      <c r="H4374" s="534"/>
      <c r="I4374" s="534"/>
      <c r="J4374" s="535"/>
      <c r="K4374" s="534"/>
      <c r="L4374" s="534"/>
      <c r="M4374" s="534"/>
      <c r="N4374" s="534"/>
      <c r="O4374" s="534"/>
      <c r="P4374" s="535"/>
      <c r="Q4374" s="534"/>
    </row>
    <row r="4375" spans="3:17" s="849" customFormat="1" ht="15">
      <c r="C4375" s="712"/>
      <c r="D4375" s="713"/>
      <c r="E4375" s="532"/>
      <c r="F4375" s="532"/>
      <c r="G4375" s="533"/>
      <c r="H4375" s="534"/>
      <c r="I4375" s="534"/>
      <c r="J4375" s="535"/>
      <c r="K4375" s="534"/>
      <c r="L4375" s="534"/>
      <c r="M4375" s="534"/>
      <c r="N4375" s="534"/>
      <c r="O4375" s="534"/>
      <c r="P4375" s="535"/>
      <c r="Q4375" s="534"/>
    </row>
    <row r="4376" spans="3:17" s="849" customFormat="1" ht="15">
      <c r="C4376" s="712"/>
      <c r="D4376" s="713"/>
      <c r="E4376" s="532"/>
      <c r="F4376" s="532"/>
      <c r="G4376" s="533"/>
      <c r="H4376" s="534"/>
      <c r="I4376" s="534"/>
      <c r="J4376" s="535"/>
      <c r="K4376" s="534"/>
      <c r="L4376" s="534"/>
      <c r="M4376" s="534"/>
      <c r="N4376" s="534"/>
      <c r="O4376" s="534"/>
      <c r="P4376" s="535"/>
      <c r="Q4376" s="534"/>
    </row>
    <row r="4377" spans="3:17" s="849" customFormat="1" ht="15">
      <c r="C4377" s="712"/>
      <c r="D4377" s="713"/>
      <c r="E4377" s="532"/>
      <c r="F4377" s="532"/>
      <c r="G4377" s="533"/>
      <c r="H4377" s="534"/>
      <c r="I4377" s="534"/>
      <c r="J4377" s="535"/>
      <c r="K4377" s="534"/>
      <c r="L4377" s="534"/>
      <c r="M4377" s="534"/>
      <c r="N4377" s="534"/>
      <c r="O4377" s="534"/>
      <c r="P4377" s="535"/>
      <c r="Q4377" s="534"/>
    </row>
    <row r="4378" spans="3:17" s="849" customFormat="1" ht="15">
      <c r="C4378" s="712"/>
      <c r="D4378" s="713"/>
      <c r="E4378" s="532"/>
      <c r="F4378" s="532"/>
      <c r="G4378" s="533"/>
      <c r="H4378" s="534"/>
      <c r="I4378" s="534"/>
      <c r="J4378" s="535"/>
      <c r="K4378" s="534"/>
      <c r="L4378" s="534"/>
      <c r="M4378" s="534"/>
      <c r="N4378" s="534"/>
      <c r="O4378" s="534"/>
      <c r="P4378" s="535"/>
      <c r="Q4378" s="534"/>
    </row>
    <row r="4379" spans="3:17" s="849" customFormat="1" ht="15">
      <c r="C4379" s="712"/>
      <c r="D4379" s="713"/>
      <c r="E4379" s="532"/>
      <c r="F4379" s="532"/>
      <c r="G4379" s="533"/>
      <c r="H4379" s="534"/>
      <c r="I4379" s="534"/>
      <c r="J4379" s="535"/>
      <c r="K4379" s="534"/>
      <c r="L4379" s="534"/>
      <c r="M4379" s="534"/>
      <c r="N4379" s="534"/>
      <c r="O4379" s="534"/>
      <c r="P4379" s="535"/>
      <c r="Q4379" s="534"/>
    </row>
    <row r="4380" spans="3:17" s="849" customFormat="1" ht="15">
      <c r="C4380" s="712"/>
      <c r="D4380" s="713"/>
      <c r="E4380" s="532"/>
      <c r="F4380" s="532"/>
      <c r="G4380" s="533"/>
      <c r="H4380" s="534"/>
      <c r="I4380" s="534"/>
      <c r="J4380" s="535"/>
      <c r="K4380" s="534"/>
      <c r="L4380" s="534"/>
      <c r="M4380" s="534"/>
      <c r="N4380" s="534"/>
      <c r="O4380" s="534"/>
      <c r="P4380" s="535"/>
      <c r="Q4380" s="534"/>
    </row>
    <row r="4381" spans="3:17" s="849" customFormat="1" ht="15">
      <c r="C4381" s="712"/>
      <c r="D4381" s="713"/>
      <c r="E4381" s="532"/>
      <c r="F4381" s="532"/>
      <c r="G4381" s="533"/>
      <c r="H4381" s="534"/>
      <c r="I4381" s="534"/>
      <c r="J4381" s="535"/>
      <c r="K4381" s="534"/>
      <c r="L4381" s="534"/>
      <c r="M4381" s="534"/>
      <c r="N4381" s="534"/>
      <c r="O4381" s="534"/>
      <c r="P4381" s="535"/>
      <c r="Q4381" s="534"/>
    </row>
    <row r="4382" spans="3:17" s="849" customFormat="1" ht="15">
      <c r="C4382" s="712"/>
      <c r="D4382" s="713"/>
      <c r="E4382" s="532"/>
      <c r="F4382" s="532"/>
      <c r="G4382" s="533"/>
      <c r="H4382" s="534"/>
      <c r="I4382" s="534"/>
      <c r="J4382" s="535"/>
      <c r="K4382" s="534"/>
      <c r="L4382" s="534"/>
      <c r="M4382" s="534"/>
      <c r="N4382" s="534"/>
      <c r="O4382" s="534"/>
      <c r="P4382" s="535"/>
      <c r="Q4382" s="534"/>
    </row>
    <row r="4383" spans="3:17" s="849" customFormat="1" ht="15">
      <c r="C4383" s="712"/>
      <c r="D4383" s="713"/>
      <c r="E4383" s="532"/>
      <c r="F4383" s="532"/>
      <c r="G4383" s="533"/>
      <c r="H4383" s="534"/>
      <c r="I4383" s="534"/>
      <c r="J4383" s="535"/>
      <c r="K4383" s="534"/>
      <c r="L4383" s="534"/>
      <c r="M4383" s="534"/>
      <c r="N4383" s="534"/>
      <c r="O4383" s="534"/>
      <c r="P4383" s="535"/>
      <c r="Q4383" s="534"/>
    </row>
    <row r="4384" spans="3:17" s="849" customFormat="1" ht="15">
      <c r="C4384" s="712"/>
      <c r="D4384" s="713"/>
      <c r="E4384" s="532"/>
      <c r="F4384" s="532"/>
      <c r="G4384" s="533"/>
      <c r="H4384" s="534"/>
      <c r="I4384" s="534"/>
      <c r="J4384" s="535"/>
      <c r="K4384" s="534"/>
      <c r="L4384" s="534"/>
      <c r="M4384" s="534"/>
      <c r="N4384" s="534"/>
      <c r="O4384" s="534"/>
      <c r="P4384" s="535"/>
      <c r="Q4384" s="534"/>
    </row>
    <row r="4385" spans="3:17" s="849" customFormat="1" ht="15">
      <c r="C4385" s="712"/>
      <c r="D4385" s="713"/>
      <c r="E4385" s="532"/>
      <c r="F4385" s="532"/>
      <c r="G4385" s="533"/>
      <c r="H4385" s="534"/>
      <c r="I4385" s="534"/>
      <c r="J4385" s="535"/>
      <c r="K4385" s="534"/>
      <c r="L4385" s="534"/>
      <c r="M4385" s="534"/>
      <c r="N4385" s="534"/>
      <c r="O4385" s="534"/>
      <c r="P4385" s="535"/>
      <c r="Q4385" s="534"/>
    </row>
    <row r="4386" spans="3:17" s="849" customFormat="1" ht="15">
      <c r="C4386" s="712"/>
      <c r="D4386" s="713"/>
      <c r="E4386" s="532"/>
      <c r="F4386" s="532"/>
      <c r="G4386" s="533"/>
      <c r="H4386" s="534"/>
      <c r="I4386" s="534"/>
      <c r="J4386" s="535"/>
      <c r="K4386" s="534"/>
      <c r="L4386" s="534"/>
      <c r="M4386" s="534"/>
      <c r="N4386" s="534"/>
      <c r="O4386" s="534"/>
      <c r="P4386" s="535"/>
      <c r="Q4386" s="534"/>
    </row>
    <row r="4387" spans="3:17" s="849" customFormat="1" ht="15">
      <c r="C4387" s="712"/>
      <c r="D4387" s="713"/>
      <c r="E4387" s="532"/>
      <c r="F4387" s="532"/>
      <c r="G4387" s="533"/>
      <c r="H4387" s="534"/>
      <c r="I4387" s="534"/>
      <c r="J4387" s="535"/>
      <c r="K4387" s="534"/>
      <c r="L4387" s="534"/>
      <c r="M4387" s="534"/>
      <c r="N4387" s="534"/>
      <c r="O4387" s="534"/>
      <c r="P4387" s="535"/>
      <c r="Q4387" s="534"/>
    </row>
    <row r="4388" spans="3:17" s="849" customFormat="1" ht="15">
      <c r="C4388" s="712"/>
      <c r="D4388" s="713"/>
      <c r="E4388" s="532"/>
      <c r="F4388" s="532"/>
      <c r="G4388" s="533"/>
      <c r="H4388" s="534"/>
      <c r="I4388" s="534"/>
      <c r="J4388" s="535"/>
      <c r="K4388" s="534"/>
      <c r="L4388" s="534"/>
      <c r="M4388" s="534"/>
      <c r="N4388" s="534"/>
      <c r="O4388" s="534"/>
      <c r="P4388" s="535"/>
      <c r="Q4388" s="534"/>
    </row>
    <row r="4389" spans="3:17" s="849" customFormat="1" ht="15">
      <c r="C4389" s="712"/>
      <c r="D4389" s="713"/>
      <c r="E4389" s="532"/>
      <c r="F4389" s="532"/>
      <c r="G4389" s="533"/>
      <c r="H4389" s="534"/>
      <c r="I4389" s="534"/>
      <c r="J4389" s="535"/>
      <c r="K4389" s="534"/>
      <c r="L4389" s="534"/>
      <c r="M4389" s="534"/>
      <c r="N4389" s="534"/>
      <c r="O4389" s="534"/>
      <c r="P4389" s="535"/>
      <c r="Q4389" s="534"/>
    </row>
    <row r="4390" spans="3:17" s="849" customFormat="1" ht="15">
      <c r="C4390" s="712"/>
      <c r="D4390" s="713"/>
      <c r="E4390" s="532"/>
      <c r="F4390" s="532"/>
      <c r="G4390" s="533"/>
      <c r="H4390" s="534"/>
      <c r="I4390" s="534"/>
      <c r="J4390" s="535"/>
      <c r="K4390" s="534"/>
      <c r="L4390" s="534"/>
      <c r="M4390" s="534"/>
      <c r="N4390" s="534"/>
      <c r="O4390" s="534"/>
      <c r="P4390" s="535"/>
      <c r="Q4390" s="534"/>
    </row>
    <row r="4391" spans="3:17" s="849" customFormat="1" ht="15">
      <c r="C4391" s="712"/>
      <c r="D4391" s="713"/>
      <c r="E4391" s="532"/>
      <c r="F4391" s="532"/>
      <c r="G4391" s="533"/>
      <c r="H4391" s="534"/>
      <c r="I4391" s="534"/>
      <c r="J4391" s="535"/>
      <c r="K4391" s="534"/>
      <c r="L4391" s="534"/>
      <c r="M4391" s="534"/>
      <c r="N4391" s="534"/>
      <c r="O4391" s="534"/>
      <c r="P4391" s="535"/>
      <c r="Q4391" s="534"/>
    </row>
    <row r="4392" spans="3:17" s="849" customFormat="1" ht="15">
      <c r="C4392" s="712"/>
      <c r="D4392" s="713"/>
      <c r="E4392" s="532"/>
      <c r="F4392" s="532"/>
      <c r="G4392" s="533"/>
      <c r="H4392" s="534"/>
      <c r="I4392" s="534"/>
      <c r="J4392" s="535"/>
      <c r="K4392" s="534"/>
      <c r="L4392" s="534"/>
      <c r="M4392" s="534"/>
      <c r="N4392" s="534"/>
      <c r="O4392" s="534"/>
      <c r="P4392" s="535"/>
      <c r="Q4392" s="534"/>
    </row>
    <row r="4393" spans="3:17" s="849" customFormat="1" ht="15">
      <c r="C4393" s="712"/>
      <c r="D4393" s="713"/>
      <c r="E4393" s="532"/>
      <c r="F4393" s="532"/>
      <c r="G4393" s="533"/>
      <c r="H4393" s="534"/>
      <c r="I4393" s="534"/>
      <c r="J4393" s="535"/>
      <c r="K4393" s="534"/>
      <c r="L4393" s="534"/>
      <c r="M4393" s="534"/>
      <c r="N4393" s="534"/>
      <c r="O4393" s="534"/>
      <c r="P4393" s="535"/>
      <c r="Q4393" s="534"/>
    </row>
    <row r="4394" spans="3:17" s="849" customFormat="1" ht="15">
      <c r="C4394" s="712"/>
      <c r="D4394" s="713"/>
      <c r="E4394" s="532"/>
      <c r="F4394" s="532"/>
      <c r="G4394" s="533"/>
      <c r="H4394" s="534"/>
      <c r="I4394" s="534"/>
      <c r="J4394" s="535"/>
      <c r="K4394" s="534"/>
      <c r="L4394" s="534"/>
      <c r="M4394" s="534"/>
      <c r="N4394" s="534"/>
      <c r="O4394" s="534"/>
      <c r="P4394" s="535"/>
      <c r="Q4394" s="534"/>
    </row>
    <row r="4395" spans="3:17" s="849" customFormat="1" ht="15">
      <c r="C4395" s="712"/>
      <c r="D4395" s="713"/>
      <c r="E4395" s="532"/>
      <c r="F4395" s="532"/>
      <c r="G4395" s="533"/>
      <c r="H4395" s="534"/>
      <c r="I4395" s="534"/>
      <c r="J4395" s="535"/>
      <c r="K4395" s="534"/>
      <c r="L4395" s="534"/>
      <c r="M4395" s="534"/>
      <c r="N4395" s="534"/>
      <c r="O4395" s="534"/>
      <c r="P4395" s="535"/>
      <c r="Q4395" s="534"/>
    </row>
    <row r="4396" spans="3:17" s="849" customFormat="1" ht="15">
      <c r="C4396" s="712"/>
      <c r="D4396" s="713"/>
      <c r="E4396" s="532"/>
      <c r="F4396" s="532"/>
      <c r="G4396" s="533"/>
      <c r="H4396" s="534"/>
      <c r="I4396" s="534"/>
      <c r="J4396" s="535"/>
      <c r="K4396" s="534"/>
      <c r="L4396" s="534"/>
      <c r="M4396" s="534"/>
      <c r="N4396" s="534"/>
      <c r="O4396" s="534"/>
      <c r="P4396" s="535"/>
      <c r="Q4396" s="534"/>
    </row>
    <row r="4397" spans="3:17" s="849" customFormat="1" ht="15">
      <c r="C4397" s="712"/>
      <c r="D4397" s="713"/>
      <c r="E4397" s="532"/>
      <c r="F4397" s="532"/>
      <c r="G4397" s="533"/>
      <c r="H4397" s="534"/>
      <c r="I4397" s="534"/>
      <c r="J4397" s="535"/>
      <c r="K4397" s="534"/>
      <c r="L4397" s="534"/>
      <c r="M4397" s="534"/>
      <c r="N4397" s="534"/>
      <c r="O4397" s="534"/>
      <c r="P4397" s="535"/>
      <c r="Q4397" s="534"/>
    </row>
    <row r="4398" spans="3:17" s="849" customFormat="1" ht="15">
      <c r="C4398" s="712"/>
      <c r="D4398" s="713"/>
      <c r="E4398" s="532"/>
      <c r="F4398" s="532"/>
      <c r="G4398" s="533"/>
      <c r="H4398" s="534"/>
      <c r="I4398" s="534"/>
      <c r="J4398" s="535"/>
      <c r="K4398" s="534"/>
      <c r="L4398" s="534"/>
      <c r="M4398" s="534"/>
      <c r="N4398" s="534"/>
      <c r="O4398" s="534"/>
      <c r="P4398" s="535"/>
      <c r="Q4398" s="534"/>
    </row>
    <row r="4399" spans="3:17" s="849" customFormat="1" ht="15">
      <c r="C4399" s="712"/>
      <c r="D4399" s="713"/>
      <c r="E4399" s="532"/>
      <c r="F4399" s="532"/>
      <c r="G4399" s="533"/>
      <c r="H4399" s="534"/>
      <c r="I4399" s="534"/>
      <c r="J4399" s="535"/>
      <c r="K4399" s="534"/>
      <c r="L4399" s="534"/>
      <c r="M4399" s="534"/>
      <c r="N4399" s="534"/>
      <c r="O4399" s="534"/>
      <c r="P4399" s="535"/>
      <c r="Q4399" s="534"/>
    </row>
    <row r="4400" spans="3:17" s="849" customFormat="1" ht="15">
      <c r="C4400" s="712"/>
      <c r="D4400" s="713"/>
      <c r="E4400" s="532"/>
      <c r="F4400" s="532"/>
      <c r="G4400" s="533"/>
      <c r="H4400" s="534"/>
      <c r="I4400" s="534"/>
      <c r="J4400" s="535"/>
      <c r="K4400" s="534"/>
      <c r="L4400" s="534"/>
      <c r="M4400" s="534"/>
      <c r="N4400" s="534"/>
      <c r="O4400" s="534"/>
      <c r="P4400" s="535"/>
      <c r="Q4400" s="534"/>
    </row>
    <row r="4401" spans="3:17" s="849" customFormat="1" ht="15">
      <c r="C4401" s="712"/>
      <c r="D4401" s="713"/>
      <c r="E4401" s="532"/>
      <c r="F4401" s="532"/>
      <c r="G4401" s="533"/>
      <c r="H4401" s="534"/>
      <c r="I4401" s="534"/>
      <c r="J4401" s="535"/>
      <c r="K4401" s="534"/>
      <c r="L4401" s="534"/>
      <c r="M4401" s="534"/>
      <c r="N4401" s="534"/>
      <c r="O4401" s="534"/>
      <c r="P4401" s="535"/>
      <c r="Q4401" s="534"/>
    </row>
    <row r="4402" spans="3:17" s="849" customFormat="1" ht="15">
      <c r="C4402" s="712"/>
      <c r="D4402" s="713"/>
      <c r="E4402" s="532"/>
      <c r="F4402" s="532"/>
      <c r="G4402" s="533"/>
      <c r="H4402" s="534"/>
      <c r="I4402" s="534"/>
      <c r="J4402" s="535"/>
      <c r="K4402" s="534"/>
      <c r="L4402" s="534"/>
      <c r="M4402" s="534"/>
      <c r="N4402" s="534"/>
      <c r="O4402" s="534"/>
      <c r="P4402" s="535"/>
      <c r="Q4402" s="534"/>
    </row>
    <row r="4403" spans="3:17" s="849" customFormat="1" ht="15">
      <c r="C4403" s="712"/>
      <c r="D4403" s="713"/>
      <c r="E4403" s="532"/>
      <c r="F4403" s="532"/>
      <c r="G4403" s="533"/>
      <c r="H4403" s="534"/>
      <c r="I4403" s="534"/>
      <c r="J4403" s="535"/>
      <c r="K4403" s="534"/>
      <c r="L4403" s="534"/>
      <c r="M4403" s="534"/>
      <c r="N4403" s="534"/>
      <c r="O4403" s="534"/>
      <c r="P4403" s="535"/>
      <c r="Q4403" s="534"/>
    </row>
    <row r="4404" spans="3:17" s="849" customFormat="1" ht="15">
      <c r="C4404" s="712"/>
      <c r="D4404" s="713"/>
      <c r="E4404" s="532"/>
      <c r="F4404" s="532"/>
      <c r="G4404" s="533"/>
      <c r="H4404" s="534"/>
      <c r="I4404" s="534"/>
      <c r="J4404" s="535"/>
      <c r="K4404" s="534"/>
      <c r="L4404" s="534"/>
      <c r="M4404" s="534"/>
      <c r="N4404" s="534"/>
      <c r="O4404" s="534"/>
      <c r="P4404" s="535"/>
      <c r="Q4404" s="534"/>
    </row>
    <row r="4405" spans="3:17" s="849" customFormat="1" ht="15">
      <c r="C4405" s="712"/>
      <c r="D4405" s="713"/>
      <c r="E4405" s="532"/>
      <c r="F4405" s="532"/>
      <c r="G4405" s="533"/>
      <c r="H4405" s="534"/>
      <c r="I4405" s="534"/>
      <c r="J4405" s="535"/>
      <c r="K4405" s="534"/>
      <c r="L4405" s="534"/>
      <c r="M4405" s="534"/>
      <c r="N4405" s="534"/>
      <c r="O4405" s="534"/>
      <c r="P4405" s="535"/>
      <c r="Q4405" s="534"/>
    </row>
    <row r="4406" spans="3:17" s="849" customFormat="1" ht="15">
      <c r="C4406" s="712"/>
      <c r="D4406" s="713"/>
      <c r="E4406" s="532"/>
      <c r="F4406" s="532"/>
      <c r="G4406" s="533"/>
      <c r="H4406" s="534"/>
      <c r="I4406" s="534"/>
      <c r="J4406" s="535"/>
      <c r="K4406" s="534"/>
      <c r="L4406" s="534"/>
      <c r="M4406" s="534"/>
      <c r="N4406" s="534"/>
      <c r="O4406" s="534"/>
      <c r="P4406" s="535"/>
      <c r="Q4406" s="534"/>
    </row>
    <row r="4407" spans="3:17" s="849" customFormat="1" ht="15">
      <c r="C4407" s="712"/>
      <c r="D4407" s="713"/>
      <c r="E4407" s="532"/>
      <c r="F4407" s="532"/>
      <c r="G4407" s="533"/>
      <c r="H4407" s="534"/>
      <c r="I4407" s="534"/>
      <c r="J4407" s="535"/>
      <c r="K4407" s="534"/>
      <c r="L4407" s="534"/>
      <c r="M4407" s="534"/>
      <c r="N4407" s="534"/>
      <c r="O4407" s="534"/>
      <c r="P4407" s="535"/>
      <c r="Q4407" s="534"/>
    </row>
    <row r="4408" spans="3:17" s="849" customFormat="1" ht="15">
      <c r="C4408" s="712"/>
      <c r="D4408" s="713"/>
      <c r="E4408" s="532"/>
      <c r="F4408" s="532"/>
      <c r="G4408" s="533"/>
      <c r="H4408" s="534"/>
      <c r="I4408" s="534"/>
      <c r="J4408" s="535"/>
      <c r="K4408" s="534"/>
      <c r="L4408" s="534"/>
      <c r="M4408" s="534"/>
      <c r="N4408" s="534"/>
      <c r="O4408" s="534"/>
      <c r="P4408" s="535"/>
      <c r="Q4408" s="534"/>
    </row>
    <row r="4409" spans="3:17" s="849" customFormat="1" ht="15">
      <c r="C4409" s="712"/>
      <c r="D4409" s="713"/>
      <c r="E4409" s="532"/>
      <c r="F4409" s="532"/>
      <c r="G4409" s="533"/>
      <c r="H4409" s="534"/>
      <c r="I4409" s="534"/>
      <c r="J4409" s="535"/>
      <c r="K4409" s="534"/>
      <c r="L4409" s="534"/>
      <c r="M4409" s="534"/>
      <c r="N4409" s="534"/>
      <c r="O4409" s="534"/>
      <c r="P4409" s="535"/>
      <c r="Q4409" s="534"/>
    </row>
    <row r="4410" spans="3:17" s="849" customFormat="1" ht="15">
      <c r="C4410" s="712"/>
      <c r="D4410" s="713"/>
      <c r="E4410" s="532"/>
      <c r="F4410" s="532"/>
      <c r="G4410" s="533"/>
      <c r="H4410" s="534"/>
      <c r="I4410" s="534"/>
      <c r="J4410" s="535"/>
      <c r="K4410" s="534"/>
      <c r="L4410" s="534"/>
      <c r="M4410" s="534"/>
      <c r="N4410" s="534"/>
      <c r="O4410" s="534"/>
      <c r="P4410" s="535"/>
      <c r="Q4410" s="534"/>
    </row>
    <row r="4411" spans="3:17" s="849" customFormat="1" ht="15">
      <c r="C4411" s="712"/>
      <c r="D4411" s="713"/>
      <c r="E4411" s="532"/>
      <c r="F4411" s="532"/>
      <c r="G4411" s="533"/>
      <c r="H4411" s="534"/>
      <c r="I4411" s="534"/>
      <c r="J4411" s="535"/>
      <c r="K4411" s="534"/>
      <c r="L4411" s="534"/>
      <c r="M4411" s="534"/>
      <c r="N4411" s="534"/>
      <c r="O4411" s="534"/>
      <c r="P4411" s="535"/>
      <c r="Q4411" s="534"/>
    </row>
    <row r="4412" spans="3:17" s="849" customFormat="1" ht="15">
      <c r="C4412" s="712"/>
      <c r="D4412" s="713"/>
      <c r="E4412" s="532"/>
      <c r="F4412" s="532"/>
      <c r="G4412" s="533"/>
      <c r="H4412" s="534"/>
      <c r="I4412" s="534"/>
      <c r="J4412" s="535"/>
      <c r="K4412" s="534"/>
      <c r="L4412" s="534"/>
      <c r="M4412" s="534"/>
      <c r="N4412" s="534"/>
      <c r="O4412" s="534"/>
      <c r="P4412" s="535"/>
      <c r="Q4412" s="534"/>
    </row>
    <row r="4413" spans="3:17" s="849" customFormat="1" ht="15">
      <c r="C4413" s="712"/>
      <c r="D4413" s="713"/>
      <c r="E4413" s="532"/>
      <c r="F4413" s="532"/>
      <c r="G4413" s="533"/>
      <c r="H4413" s="534"/>
      <c r="I4413" s="534"/>
      <c r="J4413" s="535"/>
      <c r="K4413" s="534"/>
      <c r="L4413" s="534"/>
      <c r="M4413" s="534"/>
      <c r="N4413" s="534"/>
      <c r="O4413" s="534"/>
      <c r="P4413" s="535"/>
      <c r="Q4413" s="534"/>
    </row>
    <row r="4414" spans="3:17" s="849" customFormat="1" ht="15">
      <c r="C4414" s="712"/>
      <c r="D4414" s="713"/>
      <c r="E4414" s="532"/>
      <c r="F4414" s="532"/>
      <c r="G4414" s="533"/>
      <c r="H4414" s="534"/>
      <c r="I4414" s="534"/>
      <c r="J4414" s="535"/>
      <c r="K4414" s="534"/>
      <c r="L4414" s="534"/>
      <c r="M4414" s="534"/>
      <c r="N4414" s="534"/>
      <c r="O4414" s="534"/>
      <c r="P4414" s="535"/>
      <c r="Q4414" s="534"/>
    </row>
    <row r="4415" spans="3:17" s="849" customFormat="1" ht="15">
      <c r="C4415" s="712"/>
      <c r="D4415" s="713"/>
      <c r="E4415" s="532"/>
      <c r="F4415" s="532"/>
      <c r="G4415" s="533"/>
      <c r="H4415" s="534"/>
      <c r="I4415" s="534"/>
      <c r="J4415" s="535"/>
      <c r="K4415" s="534"/>
      <c r="L4415" s="534"/>
      <c r="M4415" s="534"/>
      <c r="N4415" s="534"/>
      <c r="O4415" s="534"/>
      <c r="P4415" s="535"/>
      <c r="Q4415" s="534"/>
    </row>
    <row r="4416" spans="3:17" s="849" customFormat="1" ht="15">
      <c r="C4416" s="712"/>
      <c r="D4416" s="713"/>
      <c r="E4416" s="532"/>
      <c r="F4416" s="532"/>
      <c r="G4416" s="533"/>
      <c r="H4416" s="534"/>
      <c r="I4416" s="534"/>
      <c r="J4416" s="535"/>
      <c r="K4416" s="534"/>
      <c r="L4416" s="534"/>
      <c r="M4416" s="534"/>
      <c r="N4416" s="534"/>
      <c r="O4416" s="534"/>
      <c r="P4416" s="535"/>
      <c r="Q4416" s="534"/>
    </row>
    <row r="4417" spans="3:17" s="849" customFormat="1" ht="15">
      <c r="C4417" s="712"/>
      <c r="D4417" s="713"/>
      <c r="E4417" s="532"/>
      <c r="F4417" s="532"/>
      <c r="G4417" s="533"/>
      <c r="H4417" s="534"/>
      <c r="I4417" s="534"/>
      <c r="J4417" s="535"/>
      <c r="K4417" s="534"/>
      <c r="L4417" s="534"/>
      <c r="M4417" s="534"/>
      <c r="N4417" s="534"/>
      <c r="O4417" s="534"/>
      <c r="P4417" s="535"/>
      <c r="Q4417" s="534"/>
    </row>
    <row r="4418" spans="3:17" s="849" customFormat="1" ht="15">
      <c r="C4418" s="712"/>
      <c r="D4418" s="713"/>
      <c r="E4418" s="532"/>
      <c r="F4418" s="532"/>
      <c r="G4418" s="533"/>
      <c r="H4418" s="534"/>
      <c r="I4418" s="534"/>
      <c r="J4418" s="535"/>
      <c r="K4418" s="534"/>
      <c r="L4418" s="534"/>
      <c r="M4418" s="534"/>
      <c r="N4418" s="534"/>
      <c r="O4418" s="534"/>
      <c r="P4418" s="535"/>
      <c r="Q4418" s="534"/>
    </row>
    <row r="4419" spans="3:17" s="849" customFormat="1" ht="15">
      <c r="C4419" s="712"/>
      <c r="D4419" s="713"/>
      <c r="E4419" s="532"/>
      <c r="F4419" s="532"/>
      <c r="G4419" s="533"/>
      <c r="H4419" s="534"/>
      <c r="I4419" s="534"/>
      <c r="J4419" s="535"/>
      <c r="K4419" s="534"/>
      <c r="L4419" s="534"/>
      <c r="M4419" s="534"/>
      <c r="N4419" s="534"/>
      <c r="O4419" s="534"/>
      <c r="P4419" s="535"/>
      <c r="Q4419" s="534"/>
    </row>
    <row r="4420" spans="3:17" s="849" customFormat="1" ht="15">
      <c r="C4420" s="712"/>
      <c r="D4420" s="713"/>
      <c r="E4420" s="532"/>
      <c r="F4420" s="532"/>
      <c r="G4420" s="533"/>
      <c r="H4420" s="534"/>
      <c r="I4420" s="534"/>
      <c r="J4420" s="535"/>
      <c r="K4420" s="534"/>
      <c r="L4420" s="534"/>
      <c r="M4420" s="534"/>
      <c r="N4420" s="534"/>
      <c r="O4420" s="534"/>
      <c r="P4420" s="535"/>
      <c r="Q4420" s="534"/>
    </row>
    <row r="4421" spans="3:17" s="849" customFormat="1" ht="15">
      <c r="C4421" s="712"/>
      <c r="D4421" s="713"/>
      <c r="E4421" s="532"/>
      <c r="F4421" s="532"/>
      <c r="G4421" s="533"/>
      <c r="H4421" s="534"/>
      <c r="I4421" s="534"/>
      <c r="J4421" s="535"/>
      <c r="K4421" s="534"/>
      <c r="L4421" s="534"/>
      <c r="M4421" s="534"/>
      <c r="N4421" s="534"/>
      <c r="O4421" s="534"/>
      <c r="P4421" s="535"/>
      <c r="Q4421" s="534"/>
    </row>
    <row r="4422" spans="3:17" s="849" customFormat="1" ht="15">
      <c r="C4422" s="712"/>
      <c r="D4422" s="713"/>
      <c r="E4422" s="532"/>
      <c r="F4422" s="532"/>
      <c r="G4422" s="533"/>
      <c r="H4422" s="534"/>
      <c r="I4422" s="534"/>
      <c r="J4422" s="535"/>
      <c r="K4422" s="534"/>
      <c r="L4422" s="534"/>
      <c r="M4422" s="534"/>
      <c r="N4422" s="534"/>
      <c r="O4422" s="534"/>
      <c r="P4422" s="535"/>
      <c r="Q4422" s="534"/>
    </row>
    <row r="4423" spans="3:17" s="849" customFormat="1" ht="15">
      <c r="C4423" s="712"/>
      <c r="D4423" s="713"/>
      <c r="E4423" s="532"/>
      <c r="F4423" s="532"/>
      <c r="G4423" s="533"/>
      <c r="H4423" s="534"/>
      <c r="I4423" s="534"/>
      <c r="J4423" s="535"/>
      <c r="K4423" s="534"/>
      <c r="L4423" s="534"/>
      <c r="M4423" s="534"/>
      <c r="N4423" s="534"/>
      <c r="O4423" s="534"/>
      <c r="P4423" s="535"/>
      <c r="Q4423" s="534"/>
    </row>
    <row r="4424" spans="3:17" s="849" customFormat="1" ht="15">
      <c r="C4424" s="712"/>
      <c r="D4424" s="713"/>
      <c r="E4424" s="532"/>
      <c r="F4424" s="532"/>
      <c r="G4424" s="533"/>
      <c r="H4424" s="534"/>
      <c r="I4424" s="534"/>
      <c r="J4424" s="535"/>
      <c r="K4424" s="534"/>
      <c r="L4424" s="534"/>
      <c r="M4424" s="534"/>
      <c r="N4424" s="534"/>
      <c r="O4424" s="534"/>
      <c r="P4424" s="535"/>
      <c r="Q4424" s="534"/>
    </row>
    <row r="4425" spans="3:17" s="849" customFormat="1" ht="15">
      <c r="C4425" s="712"/>
      <c r="D4425" s="713"/>
      <c r="E4425" s="532"/>
      <c r="F4425" s="532"/>
      <c r="G4425" s="533"/>
      <c r="H4425" s="534"/>
      <c r="I4425" s="534"/>
      <c r="J4425" s="535"/>
      <c r="K4425" s="534"/>
      <c r="L4425" s="534"/>
      <c r="M4425" s="534"/>
      <c r="N4425" s="534"/>
      <c r="O4425" s="534"/>
      <c r="P4425" s="535"/>
      <c r="Q4425" s="534"/>
    </row>
    <row r="4426" spans="3:17" s="849" customFormat="1" ht="15">
      <c r="C4426" s="712"/>
      <c r="D4426" s="713"/>
      <c r="E4426" s="532"/>
      <c r="F4426" s="532"/>
      <c r="G4426" s="533"/>
      <c r="H4426" s="534"/>
      <c r="I4426" s="534"/>
      <c r="J4426" s="535"/>
      <c r="K4426" s="534"/>
      <c r="L4426" s="534"/>
      <c r="M4426" s="534"/>
      <c r="N4426" s="534"/>
      <c r="O4426" s="534"/>
      <c r="P4426" s="535"/>
      <c r="Q4426" s="534"/>
    </row>
    <row r="4427" spans="3:17" s="849" customFormat="1" ht="15">
      <c r="C4427" s="712"/>
      <c r="D4427" s="713"/>
      <c r="E4427" s="532"/>
      <c r="F4427" s="532"/>
      <c r="G4427" s="533"/>
      <c r="H4427" s="534"/>
      <c r="I4427" s="534"/>
      <c r="J4427" s="535"/>
      <c r="K4427" s="534"/>
      <c r="L4427" s="534"/>
      <c r="M4427" s="534"/>
      <c r="N4427" s="534"/>
      <c r="O4427" s="534"/>
      <c r="P4427" s="535"/>
      <c r="Q4427" s="534"/>
    </row>
    <row r="4428" spans="3:17" s="849" customFormat="1" ht="15">
      <c r="C4428" s="712"/>
      <c r="D4428" s="713"/>
      <c r="E4428" s="532"/>
      <c r="F4428" s="532"/>
      <c r="G4428" s="533"/>
      <c r="H4428" s="534"/>
      <c r="I4428" s="534"/>
      <c r="J4428" s="535"/>
      <c r="K4428" s="534"/>
      <c r="L4428" s="534"/>
      <c r="M4428" s="534"/>
      <c r="N4428" s="534"/>
      <c r="O4428" s="534"/>
      <c r="P4428" s="535"/>
      <c r="Q4428" s="534"/>
    </row>
    <row r="4429" spans="3:17" s="849" customFormat="1" ht="15">
      <c r="C4429" s="712"/>
      <c r="D4429" s="713"/>
      <c r="E4429" s="532"/>
      <c r="F4429" s="532"/>
      <c r="G4429" s="533"/>
      <c r="H4429" s="534"/>
      <c r="I4429" s="534"/>
      <c r="J4429" s="535"/>
      <c r="K4429" s="534"/>
      <c r="L4429" s="534"/>
      <c r="M4429" s="534"/>
      <c r="N4429" s="534"/>
      <c r="O4429" s="534"/>
      <c r="P4429" s="535"/>
      <c r="Q4429" s="534"/>
    </row>
    <row r="4430" spans="3:17" s="849" customFormat="1" ht="15">
      <c r="C4430" s="712"/>
      <c r="D4430" s="713"/>
      <c r="E4430" s="532"/>
      <c r="F4430" s="532"/>
      <c r="G4430" s="533"/>
      <c r="H4430" s="534"/>
      <c r="I4430" s="534"/>
      <c r="J4430" s="535"/>
      <c r="K4430" s="534"/>
      <c r="L4430" s="534"/>
      <c r="M4430" s="534"/>
      <c r="N4430" s="534"/>
      <c r="O4430" s="534"/>
      <c r="P4430" s="535"/>
      <c r="Q4430" s="534"/>
    </row>
    <row r="4431" spans="3:17" s="849" customFormat="1" ht="15">
      <c r="C4431" s="712"/>
      <c r="D4431" s="713"/>
      <c r="E4431" s="532"/>
      <c r="F4431" s="532"/>
      <c r="G4431" s="533"/>
      <c r="H4431" s="534"/>
      <c r="I4431" s="534"/>
      <c r="J4431" s="535"/>
      <c r="K4431" s="534"/>
      <c r="L4431" s="534"/>
      <c r="M4431" s="534"/>
      <c r="N4431" s="534"/>
      <c r="O4431" s="534"/>
      <c r="P4431" s="535"/>
      <c r="Q4431" s="534"/>
    </row>
    <row r="4432" spans="3:17" s="849" customFormat="1" ht="15">
      <c r="C4432" s="712"/>
      <c r="D4432" s="713"/>
      <c r="E4432" s="532"/>
      <c r="F4432" s="532"/>
      <c r="G4432" s="533"/>
      <c r="H4432" s="534"/>
      <c r="I4432" s="534"/>
      <c r="J4432" s="535"/>
      <c r="K4432" s="534"/>
      <c r="L4432" s="534"/>
      <c r="M4432" s="534"/>
      <c r="N4432" s="534"/>
      <c r="O4432" s="534"/>
      <c r="P4432" s="535"/>
      <c r="Q4432" s="534"/>
    </row>
    <row r="4433" spans="3:17" s="849" customFormat="1" ht="15">
      <c r="C4433" s="712"/>
      <c r="D4433" s="713"/>
      <c r="E4433" s="532"/>
      <c r="F4433" s="532"/>
      <c r="G4433" s="533"/>
      <c r="H4433" s="534"/>
      <c r="I4433" s="534"/>
      <c r="J4433" s="535"/>
      <c r="K4433" s="534"/>
      <c r="L4433" s="534"/>
      <c r="M4433" s="534"/>
      <c r="N4433" s="534"/>
      <c r="O4433" s="534"/>
      <c r="P4433" s="535"/>
      <c r="Q4433" s="534"/>
    </row>
    <row r="4434" spans="3:17" s="849" customFormat="1" ht="15">
      <c r="C4434" s="712"/>
      <c r="D4434" s="713"/>
      <c r="E4434" s="532"/>
      <c r="F4434" s="532"/>
      <c r="G4434" s="533"/>
      <c r="H4434" s="534"/>
      <c r="I4434" s="534"/>
      <c r="J4434" s="535"/>
      <c r="K4434" s="534"/>
      <c r="L4434" s="534"/>
      <c r="M4434" s="534"/>
      <c r="N4434" s="534"/>
      <c r="O4434" s="534"/>
      <c r="P4434" s="535"/>
      <c r="Q4434" s="534"/>
    </row>
    <row r="4435" spans="3:17" s="849" customFormat="1" ht="15">
      <c r="C4435" s="712"/>
      <c r="D4435" s="713"/>
      <c r="E4435" s="532"/>
      <c r="F4435" s="532"/>
      <c r="G4435" s="533"/>
      <c r="H4435" s="534"/>
      <c r="I4435" s="534"/>
      <c r="J4435" s="535"/>
      <c r="K4435" s="534"/>
      <c r="L4435" s="534"/>
      <c r="M4435" s="534"/>
      <c r="N4435" s="534"/>
      <c r="O4435" s="534"/>
      <c r="P4435" s="535"/>
      <c r="Q4435" s="534"/>
    </row>
    <row r="4436" spans="3:17" s="849" customFormat="1" ht="15">
      <c r="C4436" s="712"/>
      <c r="D4436" s="713"/>
      <c r="E4436" s="532"/>
      <c r="F4436" s="532"/>
      <c r="G4436" s="533"/>
      <c r="H4436" s="534"/>
      <c r="I4436" s="534"/>
      <c r="J4436" s="535"/>
      <c r="K4436" s="534"/>
      <c r="L4436" s="534"/>
      <c r="M4436" s="534"/>
      <c r="N4436" s="534"/>
      <c r="O4436" s="534"/>
      <c r="P4436" s="535"/>
      <c r="Q4436" s="534"/>
    </row>
    <row r="4437" spans="3:17" s="849" customFormat="1" ht="15">
      <c r="C4437" s="712"/>
      <c r="D4437" s="713"/>
      <c r="E4437" s="532"/>
      <c r="F4437" s="532"/>
      <c r="G4437" s="533"/>
      <c r="H4437" s="534"/>
      <c r="I4437" s="534"/>
      <c r="J4437" s="535"/>
      <c r="K4437" s="534"/>
      <c r="L4437" s="534"/>
      <c r="M4437" s="534"/>
      <c r="N4437" s="534"/>
      <c r="O4437" s="534"/>
      <c r="P4437" s="535"/>
      <c r="Q4437" s="534"/>
    </row>
    <row r="4438" spans="3:17" s="849" customFormat="1" ht="15">
      <c r="C4438" s="712"/>
      <c r="D4438" s="713"/>
      <c r="E4438" s="532"/>
      <c r="F4438" s="532"/>
      <c r="G4438" s="533"/>
      <c r="H4438" s="534"/>
      <c r="I4438" s="534"/>
      <c r="J4438" s="535"/>
      <c r="K4438" s="534"/>
      <c r="L4438" s="534"/>
      <c r="M4438" s="534"/>
      <c r="N4438" s="534"/>
      <c r="O4438" s="534"/>
      <c r="P4438" s="535"/>
      <c r="Q4438" s="534"/>
    </row>
    <row r="4439" spans="3:17" s="849" customFormat="1" ht="15">
      <c r="C4439" s="712"/>
      <c r="D4439" s="713"/>
      <c r="E4439" s="532"/>
      <c r="F4439" s="532"/>
      <c r="G4439" s="533"/>
      <c r="H4439" s="534"/>
      <c r="I4439" s="534"/>
      <c r="J4439" s="535"/>
      <c r="K4439" s="534"/>
      <c r="L4439" s="534"/>
      <c r="M4439" s="534"/>
      <c r="N4439" s="534"/>
      <c r="O4439" s="534"/>
      <c r="P4439" s="535"/>
      <c r="Q4439" s="534"/>
    </row>
    <row r="4440" spans="3:17" s="849" customFormat="1" ht="15">
      <c r="C4440" s="712"/>
      <c r="D4440" s="713"/>
      <c r="E4440" s="532"/>
      <c r="F4440" s="532"/>
      <c r="G4440" s="533"/>
      <c r="H4440" s="534"/>
      <c r="I4440" s="534"/>
      <c r="J4440" s="535"/>
      <c r="K4440" s="534"/>
      <c r="L4440" s="534"/>
      <c r="M4440" s="534"/>
      <c r="N4440" s="534"/>
      <c r="O4440" s="534"/>
      <c r="P4440" s="535"/>
      <c r="Q4440" s="534"/>
    </row>
    <row r="4441" spans="3:17" s="849" customFormat="1" ht="15">
      <c r="C4441" s="712"/>
      <c r="D4441" s="713"/>
      <c r="E4441" s="532"/>
      <c r="F4441" s="532"/>
      <c r="G4441" s="533"/>
      <c r="H4441" s="534"/>
      <c r="I4441" s="534"/>
      <c r="J4441" s="535"/>
      <c r="K4441" s="534"/>
      <c r="L4441" s="534"/>
      <c r="M4441" s="534"/>
      <c r="N4441" s="534"/>
      <c r="O4441" s="534"/>
      <c r="P4441" s="535"/>
      <c r="Q4441" s="534"/>
    </row>
    <row r="4442" spans="3:17" s="849" customFormat="1" ht="15">
      <c r="C4442" s="712"/>
      <c r="D4442" s="713"/>
      <c r="E4442" s="532"/>
      <c r="F4442" s="532"/>
      <c r="G4442" s="533"/>
      <c r="H4442" s="534"/>
      <c r="I4442" s="534"/>
      <c r="J4442" s="535"/>
      <c r="K4442" s="534"/>
      <c r="L4442" s="534"/>
      <c r="M4442" s="534"/>
      <c r="N4442" s="534"/>
      <c r="O4442" s="534"/>
      <c r="P4442" s="535"/>
      <c r="Q4442" s="534"/>
    </row>
    <row r="4443" spans="3:17" s="849" customFormat="1" ht="15">
      <c r="C4443" s="712"/>
      <c r="D4443" s="713"/>
      <c r="E4443" s="532"/>
      <c r="F4443" s="532"/>
      <c r="G4443" s="533"/>
      <c r="H4443" s="534"/>
      <c r="I4443" s="534"/>
      <c r="J4443" s="535"/>
      <c r="K4443" s="534"/>
      <c r="L4443" s="534"/>
      <c r="M4443" s="534"/>
      <c r="N4443" s="534"/>
      <c r="O4443" s="534"/>
      <c r="P4443" s="535"/>
      <c r="Q4443" s="534"/>
    </row>
    <row r="4444" spans="3:17" s="849" customFormat="1" ht="15">
      <c r="C4444" s="712"/>
      <c r="D4444" s="713"/>
      <c r="E4444" s="532"/>
      <c r="F4444" s="532"/>
      <c r="G4444" s="533"/>
      <c r="H4444" s="534"/>
      <c r="I4444" s="534"/>
      <c r="J4444" s="535"/>
      <c r="K4444" s="534"/>
      <c r="L4444" s="534"/>
      <c r="M4444" s="534"/>
      <c r="N4444" s="534"/>
      <c r="O4444" s="534"/>
      <c r="P4444" s="535"/>
      <c r="Q4444" s="534"/>
    </row>
    <row r="4445" spans="3:17" s="849" customFormat="1" ht="15">
      <c r="C4445" s="712"/>
      <c r="D4445" s="713"/>
      <c r="E4445" s="532"/>
      <c r="F4445" s="532"/>
      <c r="G4445" s="533"/>
      <c r="H4445" s="534"/>
      <c r="I4445" s="534"/>
      <c r="J4445" s="535"/>
      <c r="K4445" s="534"/>
      <c r="L4445" s="534"/>
      <c r="M4445" s="534"/>
      <c r="N4445" s="534"/>
      <c r="O4445" s="534"/>
      <c r="P4445" s="535"/>
      <c r="Q4445" s="534"/>
    </row>
    <row r="4446" spans="3:17" s="849" customFormat="1" ht="15">
      <c r="C4446" s="712"/>
      <c r="D4446" s="713"/>
      <c r="E4446" s="532"/>
      <c r="F4446" s="532"/>
      <c r="G4446" s="533"/>
      <c r="H4446" s="534"/>
      <c r="I4446" s="534"/>
      <c r="J4446" s="535"/>
      <c r="K4446" s="534"/>
      <c r="L4446" s="534"/>
      <c r="M4446" s="534"/>
      <c r="N4446" s="534"/>
      <c r="O4446" s="534"/>
      <c r="P4446" s="535"/>
      <c r="Q4446" s="534"/>
    </row>
    <row r="4447" spans="3:17" s="849" customFormat="1" ht="15">
      <c r="C4447" s="712"/>
      <c r="D4447" s="713"/>
      <c r="E4447" s="532"/>
      <c r="F4447" s="532"/>
      <c r="G4447" s="533"/>
      <c r="H4447" s="534"/>
      <c r="I4447" s="534"/>
      <c r="J4447" s="535"/>
      <c r="K4447" s="534"/>
      <c r="L4447" s="534"/>
      <c r="M4447" s="534"/>
      <c r="N4447" s="534"/>
      <c r="O4447" s="534"/>
      <c r="P4447" s="535"/>
      <c r="Q4447" s="534"/>
    </row>
    <row r="4448" spans="3:17" s="849" customFormat="1" ht="15">
      <c r="C4448" s="712"/>
      <c r="D4448" s="713"/>
      <c r="E4448" s="532"/>
      <c r="F4448" s="532"/>
      <c r="G4448" s="533"/>
      <c r="H4448" s="534"/>
      <c r="I4448" s="534"/>
      <c r="J4448" s="535"/>
      <c r="K4448" s="534"/>
      <c r="L4448" s="534"/>
      <c r="M4448" s="534"/>
      <c r="N4448" s="534"/>
      <c r="O4448" s="534"/>
      <c r="P4448" s="535"/>
      <c r="Q4448" s="534"/>
    </row>
    <row r="4449" spans="3:17" s="849" customFormat="1" ht="15">
      <c r="C4449" s="712"/>
      <c r="D4449" s="713"/>
      <c r="E4449" s="532"/>
      <c r="F4449" s="532"/>
      <c r="G4449" s="533"/>
      <c r="H4449" s="534"/>
      <c r="I4449" s="534"/>
      <c r="J4449" s="535"/>
      <c r="K4449" s="534"/>
      <c r="L4449" s="534"/>
      <c r="M4449" s="534"/>
      <c r="N4449" s="534"/>
      <c r="O4449" s="534"/>
      <c r="P4449" s="535"/>
      <c r="Q4449" s="534"/>
    </row>
    <row r="4450" spans="3:17" s="849" customFormat="1" ht="15">
      <c r="C4450" s="712"/>
      <c r="D4450" s="713"/>
      <c r="E4450" s="532"/>
      <c r="F4450" s="532"/>
      <c r="G4450" s="533"/>
      <c r="H4450" s="534"/>
      <c r="I4450" s="534"/>
      <c r="J4450" s="535"/>
      <c r="K4450" s="534"/>
      <c r="L4450" s="534"/>
      <c r="M4450" s="534"/>
      <c r="N4450" s="534"/>
      <c r="O4450" s="534"/>
      <c r="P4450" s="535"/>
      <c r="Q4450" s="534"/>
    </row>
    <row r="4451" spans="3:17" s="849" customFormat="1" ht="15">
      <c r="C4451" s="712"/>
      <c r="D4451" s="713"/>
      <c r="E4451" s="532"/>
      <c r="F4451" s="532"/>
      <c r="G4451" s="533"/>
      <c r="H4451" s="534"/>
      <c r="I4451" s="534"/>
      <c r="J4451" s="535"/>
      <c r="K4451" s="534"/>
      <c r="L4451" s="534"/>
      <c r="M4451" s="534"/>
      <c r="N4451" s="534"/>
      <c r="O4451" s="534"/>
      <c r="P4451" s="535"/>
      <c r="Q4451" s="534"/>
    </row>
    <row r="4452" spans="3:17" s="849" customFormat="1" ht="15">
      <c r="C4452" s="712"/>
      <c r="D4452" s="713"/>
      <c r="E4452" s="532"/>
      <c r="F4452" s="532"/>
      <c r="G4452" s="533"/>
      <c r="H4452" s="534"/>
      <c r="I4452" s="534"/>
      <c r="J4452" s="535"/>
      <c r="K4452" s="534"/>
      <c r="L4452" s="534"/>
      <c r="M4452" s="534"/>
      <c r="N4452" s="534"/>
      <c r="O4452" s="534"/>
      <c r="P4452" s="535"/>
      <c r="Q4452" s="534"/>
    </row>
    <row r="4453" spans="3:17" s="849" customFormat="1" ht="15">
      <c r="C4453" s="712"/>
      <c r="D4453" s="713"/>
      <c r="E4453" s="532"/>
      <c r="F4453" s="532"/>
      <c r="G4453" s="533"/>
      <c r="H4453" s="534"/>
      <c r="I4453" s="534"/>
      <c r="J4453" s="535"/>
      <c r="K4453" s="534"/>
      <c r="L4453" s="534"/>
      <c r="M4453" s="534"/>
      <c r="N4453" s="534"/>
      <c r="O4453" s="534"/>
      <c r="P4453" s="535"/>
      <c r="Q4453" s="534"/>
    </row>
    <row r="4454" spans="3:17" s="849" customFormat="1" ht="15">
      <c r="C4454" s="712"/>
      <c r="D4454" s="713"/>
      <c r="E4454" s="532"/>
      <c r="F4454" s="532"/>
      <c r="G4454" s="533"/>
      <c r="H4454" s="534"/>
      <c r="I4454" s="534"/>
      <c r="J4454" s="535"/>
      <c r="K4454" s="534"/>
      <c r="L4454" s="534"/>
      <c r="M4454" s="534"/>
      <c r="N4454" s="534"/>
      <c r="O4454" s="534"/>
      <c r="P4454" s="535"/>
      <c r="Q4454" s="534"/>
    </row>
    <row r="4455" spans="3:17" s="849" customFormat="1" ht="15">
      <c r="C4455" s="712"/>
      <c r="D4455" s="713"/>
      <c r="E4455" s="532"/>
      <c r="F4455" s="532"/>
      <c r="G4455" s="533"/>
      <c r="H4455" s="534"/>
      <c r="I4455" s="534"/>
      <c r="J4455" s="535"/>
      <c r="K4455" s="534"/>
      <c r="L4455" s="534"/>
      <c r="M4455" s="534"/>
      <c r="N4455" s="534"/>
      <c r="O4455" s="534"/>
      <c r="P4455" s="535"/>
      <c r="Q4455" s="534"/>
    </row>
    <row r="4456" spans="3:17" s="849" customFormat="1" ht="15">
      <c r="C4456" s="712"/>
      <c r="D4456" s="713"/>
      <c r="E4456" s="532"/>
      <c r="F4456" s="532"/>
      <c r="G4456" s="533"/>
      <c r="H4456" s="534"/>
      <c r="I4456" s="534"/>
      <c r="J4456" s="535"/>
      <c r="K4456" s="534"/>
      <c r="L4456" s="534"/>
      <c r="M4456" s="534"/>
      <c r="N4456" s="534"/>
      <c r="O4456" s="534"/>
      <c r="P4456" s="535"/>
      <c r="Q4456" s="534"/>
    </row>
    <row r="4457" spans="3:17" s="849" customFormat="1" ht="15">
      <c r="C4457" s="712"/>
      <c r="D4457" s="713"/>
      <c r="E4457" s="532"/>
      <c r="F4457" s="532"/>
      <c r="G4457" s="533"/>
      <c r="H4457" s="534"/>
      <c r="I4457" s="534"/>
      <c r="J4457" s="535"/>
      <c r="K4457" s="534"/>
      <c r="L4457" s="534"/>
      <c r="M4457" s="534"/>
      <c r="N4457" s="534"/>
      <c r="O4457" s="534"/>
      <c r="P4457" s="535"/>
      <c r="Q4457" s="534"/>
    </row>
    <row r="4458" spans="3:17" s="849" customFormat="1" ht="15">
      <c r="C4458" s="712"/>
      <c r="D4458" s="713"/>
      <c r="E4458" s="532"/>
      <c r="F4458" s="532"/>
      <c r="G4458" s="533"/>
      <c r="H4458" s="534"/>
      <c r="I4458" s="534"/>
      <c r="J4458" s="535"/>
      <c r="K4458" s="534"/>
      <c r="L4458" s="534"/>
      <c r="M4458" s="534"/>
      <c r="N4458" s="534"/>
      <c r="O4458" s="534"/>
      <c r="P4458" s="535"/>
      <c r="Q4458" s="534"/>
    </row>
    <row r="4459" spans="3:17" s="849" customFormat="1" ht="15">
      <c r="C4459" s="712"/>
      <c r="D4459" s="713"/>
      <c r="E4459" s="532"/>
      <c r="F4459" s="532"/>
      <c r="G4459" s="533"/>
      <c r="H4459" s="534"/>
      <c r="I4459" s="534"/>
      <c r="J4459" s="535"/>
      <c r="K4459" s="534"/>
      <c r="L4459" s="534"/>
      <c r="M4459" s="534"/>
      <c r="N4459" s="534"/>
      <c r="O4459" s="534"/>
      <c r="P4459" s="535"/>
      <c r="Q4459" s="534"/>
    </row>
    <row r="4460" spans="3:17" s="849" customFormat="1" ht="15">
      <c r="C4460" s="712"/>
      <c r="D4460" s="713"/>
      <c r="E4460" s="532"/>
      <c r="F4460" s="532"/>
      <c r="G4460" s="533"/>
      <c r="H4460" s="534"/>
      <c r="I4460" s="534"/>
      <c r="J4460" s="535"/>
      <c r="K4460" s="534"/>
      <c r="L4460" s="534"/>
      <c r="M4460" s="534"/>
      <c r="N4460" s="534"/>
      <c r="O4460" s="534"/>
      <c r="P4460" s="535"/>
      <c r="Q4460" s="534"/>
    </row>
    <row r="4461" spans="3:17" s="849" customFormat="1" ht="15">
      <c r="C4461" s="712"/>
      <c r="D4461" s="713"/>
      <c r="E4461" s="532"/>
      <c r="F4461" s="532"/>
      <c r="G4461" s="533"/>
      <c r="H4461" s="534"/>
      <c r="I4461" s="534"/>
      <c r="J4461" s="535"/>
      <c r="K4461" s="534"/>
      <c r="L4461" s="534"/>
      <c r="M4461" s="534"/>
      <c r="N4461" s="534"/>
      <c r="O4461" s="534"/>
      <c r="P4461" s="535"/>
      <c r="Q4461" s="534"/>
    </row>
    <row r="4462" spans="3:17" s="849" customFormat="1" ht="15">
      <c r="C4462" s="712"/>
      <c r="D4462" s="713"/>
      <c r="E4462" s="532"/>
      <c r="F4462" s="532"/>
      <c r="G4462" s="533"/>
      <c r="H4462" s="534"/>
      <c r="I4462" s="534"/>
      <c r="J4462" s="535"/>
      <c r="K4462" s="534"/>
      <c r="L4462" s="534"/>
      <c r="M4462" s="534"/>
      <c r="N4462" s="534"/>
      <c r="O4462" s="534"/>
      <c r="P4462" s="535"/>
      <c r="Q4462" s="534"/>
    </row>
    <row r="4463" spans="3:17" s="849" customFormat="1" ht="15">
      <c r="C4463" s="712"/>
      <c r="D4463" s="713"/>
      <c r="E4463" s="532"/>
      <c r="F4463" s="532"/>
      <c r="G4463" s="533"/>
      <c r="H4463" s="534"/>
      <c r="I4463" s="534"/>
      <c r="J4463" s="535"/>
      <c r="K4463" s="534"/>
      <c r="L4463" s="534"/>
      <c r="M4463" s="534"/>
      <c r="N4463" s="534"/>
      <c r="O4463" s="534"/>
      <c r="P4463" s="535"/>
      <c r="Q4463" s="534"/>
    </row>
    <row r="4464" spans="3:17" s="849" customFormat="1" ht="15">
      <c r="C4464" s="712"/>
      <c r="D4464" s="713"/>
      <c r="E4464" s="532"/>
      <c r="F4464" s="532"/>
      <c r="G4464" s="533"/>
      <c r="H4464" s="534"/>
      <c r="I4464" s="534"/>
      <c r="J4464" s="535"/>
      <c r="K4464" s="534"/>
      <c r="L4464" s="534"/>
      <c r="M4464" s="534"/>
      <c r="N4464" s="534"/>
      <c r="O4464" s="534"/>
      <c r="P4464" s="535"/>
      <c r="Q4464" s="534"/>
    </row>
    <row r="4465" spans="3:17" s="849" customFormat="1" ht="15">
      <c r="C4465" s="712"/>
      <c r="D4465" s="713"/>
      <c r="E4465" s="532"/>
      <c r="F4465" s="532"/>
      <c r="G4465" s="533"/>
      <c r="H4465" s="534"/>
      <c r="I4465" s="534"/>
      <c r="J4465" s="535"/>
      <c r="K4465" s="534"/>
      <c r="L4465" s="534"/>
      <c r="M4465" s="534"/>
      <c r="N4465" s="534"/>
      <c r="O4465" s="534"/>
      <c r="P4465" s="535"/>
      <c r="Q4465" s="534"/>
    </row>
    <row r="4466" spans="3:17" s="849" customFormat="1" ht="15">
      <c r="C4466" s="712"/>
      <c r="D4466" s="713"/>
      <c r="E4466" s="532"/>
      <c r="F4466" s="532"/>
      <c r="G4466" s="533"/>
      <c r="H4466" s="534"/>
      <c r="I4466" s="534"/>
      <c r="J4466" s="535"/>
      <c r="K4466" s="534"/>
      <c r="L4466" s="534"/>
      <c r="M4466" s="534"/>
      <c r="N4466" s="534"/>
      <c r="O4466" s="534"/>
      <c r="P4466" s="535"/>
      <c r="Q4466" s="534"/>
    </row>
    <row r="4467" spans="3:17" s="849" customFormat="1" ht="15">
      <c r="C4467" s="712"/>
      <c r="D4467" s="713"/>
      <c r="E4467" s="532"/>
      <c r="F4467" s="532"/>
      <c r="G4467" s="533"/>
      <c r="H4467" s="534"/>
      <c r="I4467" s="534"/>
      <c r="J4467" s="535"/>
      <c r="K4467" s="534"/>
      <c r="L4467" s="534"/>
      <c r="M4467" s="534"/>
      <c r="N4467" s="534"/>
      <c r="O4467" s="534"/>
      <c r="P4467" s="535"/>
      <c r="Q4467" s="534"/>
    </row>
    <row r="4468" spans="3:17" s="849" customFormat="1" ht="15">
      <c r="C4468" s="712"/>
      <c r="D4468" s="713"/>
      <c r="E4468" s="532"/>
      <c r="F4468" s="532"/>
      <c r="G4468" s="533"/>
      <c r="H4468" s="534"/>
      <c r="I4468" s="534"/>
      <c r="J4468" s="535"/>
      <c r="K4468" s="534"/>
      <c r="L4468" s="534"/>
      <c r="M4468" s="534"/>
      <c r="N4468" s="534"/>
      <c r="O4468" s="534"/>
      <c r="P4468" s="535"/>
      <c r="Q4468" s="534"/>
    </row>
    <row r="4469" spans="3:17" s="849" customFormat="1" ht="15">
      <c r="C4469" s="712"/>
      <c r="D4469" s="713"/>
      <c r="E4469" s="532"/>
      <c r="F4469" s="532"/>
      <c r="G4469" s="533"/>
      <c r="H4469" s="534"/>
      <c r="I4469" s="534"/>
      <c r="J4469" s="535"/>
      <c r="K4469" s="534"/>
      <c r="L4469" s="534"/>
      <c r="M4469" s="534"/>
      <c r="N4469" s="534"/>
      <c r="O4469" s="534"/>
      <c r="P4469" s="535"/>
      <c r="Q4469" s="534"/>
    </row>
    <row r="4470" spans="3:17" s="849" customFormat="1" ht="15">
      <c r="C4470" s="712"/>
      <c r="D4470" s="713"/>
      <c r="E4470" s="532"/>
      <c r="F4470" s="532"/>
      <c r="G4470" s="533"/>
      <c r="H4470" s="534"/>
      <c r="I4470" s="534"/>
      <c r="J4470" s="535"/>
      <c r="K4470" s="534"/>
      <c r="L4470" s="534"/>
      <c r="M4470" s="534"/>
      <c r="N4470" s="534"/>
      <c r="O4470" s="534"/>
      <c r="P4470" s="535"/>
      <c r="Q4470" s="534"/>
    </row>
    <row r="4471" spans="3:17" s="849" customFormat="1" ht="15">
      <c r="C4471" s="712"/>
      <c r="D4471" s="713"/>
      <c r="E4471" s="532"/>
      <c r="F4471" s="532"/>
      <c r="G4471" s="533"/>
      <c r="H4471" s="534"/>
      <c r="I4471" s="534"/>
      <c r="J4471" s="535"/>
      <c r="K4471" s="534"/>
      <c r="L4471" s="534"/>
      <c r="M4471" s="534"/>
      <c r="N4471" s="534"/>
      <c r="O4471" s="534"/>
      <c r="P4471" s="535"/>
      <c r="Q4471" s="534"/>
    </row>
    <row r="4472" spans="3:17" s="849" customFormat="1" ht="15">
      <c r="C4472" s="712"/>
      <c r="D4472" s="713"/>
      <c r="E4472" s="532"/>
      <c r="F4472" s="532"/>
      <c r="G4472" s="533"/>
      <c r="H4472" s="534"/>
      <c r="I4472" s="534"/>
      <c r="J4472" s="535"/>
      <c r="K4472" s="534"/>
      <c r="L4472" s="534"/>
      <c r="M4472" s="534"/>
      <c r="N4472" s="534"/>
      <c r="O4472" s="534"/>
      <c r="P4472" s="535"/>
      <c r="Q4472" s="534"/>
    </row>
    <row r="4473" spans="3:17" s="849" customFormat="1" ht="15">
      <c r="C4473" s="712"/>
      <c r="D4473" s="713"/>
      <c r="E4473" s="532"/>
      <c r="F4473" s="532"/>
      <c r="G4473" s="533"/>
      <c r="H4473" s="534"/>
      <c r="I4473" s="534"/>
      <c r="J4473" s="535"/>
      <c r="K4473" s="534"/>
      <c r="L4473" s="534"/>
      <c r="M4473" s="534"/>
      <c r="N4473" s="534"/>
      <c r="O4473" s="534"/>
      <c r="P4473" s="535"/>
      <c r="Q4473" s="534"/>
    </row>
    <row r="4474" spans="3:17" s="849" customFormat="1" ht="15">
      <c r="C4474" s="712"/>
      <c r="D4474" s="713"/>
      <c r="E4474" s="532"/>
      <c r="F4474" s="532"/>
      <c r="G4474" s="533"/>
      <c r="H4474" s="534"/>
      <c r="I4474" s="534"/>
      <c r="J4474" s="535"/>
      <c r="K4474" s="534"/>
      <c r="L4474" s="534"/>
      <c r="M4474" s="534"/>
      <c r="N4474" s="534"/>
      <c r="O4474" s="534"/>
      <c r="P4474" s="535"/>
      <c r="Q4474" s="534"/>
    </row>
    <row r="4475" spans="3:17" s="849" customFormat="1" ht="15">
      <c r="C4475" s="712"/>
      <c r="D4475" s="713"/>
      <c r="E4475" s="532"/>
      <c r="F4475" s="532"/>
      <c r="G4475" s="533"/>
      <c r="H4475" s="534"/>
      <c r="I4475" s="534"/>
      <c r="J4475" s="535"/>
      <c r="K4475" s="534"/>
      <c r="L4475" s="534"/>
      <c r="M4475" s="534"/>
      <c r="N4475" s="534"/>
      <c r="O4475" s="534"/>
      <c r="P4475" s="535"/>
      <c r="Q4475" s="534"/>
    </row>
    <row r="4476" spans="3:17" s="849" customFormat="1" ht="15">
      <c r="C4476" s="712"/>
      <c r="D4476" s="713"/>
      <c r="E4476" s="532"/>
      <c r="F4476" s="532"/>
      <c r="G4476" s="533"/>
      <c r="H4476" s="534"/>
      <c r="I4476" s="534"/>
      <c r="J4476" s="535"/>
      <c r="K4476" s="534"/>
      <c r="L4476" s="534"/>
      <c r="M4476" s="534"/>
      <c r="N4476" s="534"/>
      <c r="O4476" s="534"/>
      <c r="P4476" s="535"/>
      <c r="Q4476" s="534"/>
    </row>
    <row r="4477" spans="3:17" s="849" customFormat="1" ht="15">
      <c r="C4477" s="712"/>
      <c r="D4477" s="713"/>
      <c r="E4477" s="532"/>
      <c r="F4477" s="532"/>
      <c r="G4477" s="533"/>
      <c r="H4477" s="534"/>
      <c r="I4477" s="534"/>
      <c r="J4477" s="535"/>
      <c r="K4477" s="534"/>
      <c r="L4477" s="534"/>
      <c r="M4477" s="534"/>
      <c r="N4477" s="534"/>
      <c r="O4477" s="534"/>
      <c r="P4477" s="535"/>
      <c r="Q4477" s="534"/>
    </row>
    <row r="4478" spans="3:17" s="849" customFormat="1" ht="15">
      <c r="C4478" s="712"/>
      <c r="D4478" s="713"/>
      <c r="E4478" s="532"/>
      <c r="F4478" s="532"/>
      <c r="G4478" s="533"/>
      <c r="H4478" s="534"/>
      <c r="I4478" s="534"/>
      <c r="J4478" s="535"/>
      <c r="K4478" s="534"/>
      <c r="L4478" s="534"/>
      <c r="M4478" s="534"/>
      <c r="N4478" s="534"/>
      <c r="O4478" s="534"/>
      <c r="P4478" s="535"/>
      <c r="Q4478" s="534"/>
    </row>
    <row r="4479" spans="3:17" s="849" customFormat="1" ht="15">
      <c r="C4479" s="712"/>
      <c r="D4479" s="713"/>
      <c r="E4479" s="532"/>
      <c r="F4479" s="532"/>
      <c r="G4479" s="533"/>
      <c r="H4479" s="534"/>
      <c r="I4479" s="534"/>
      <c r="J4479" s="535"/>
      <c r="K4479" s="534"/>
      <c r="L4479" s="534"/>
      <c r="M4479" s="534"/>
      <c r="N4479" s="534"/>
      <c r="O4479" s="534"/>
      <c r="P4479" s="535"/>
      <c r="Q4479" s="534"/>
    </row>
    <row r="4480" spans="3:17" s="849" customFormat="1" ht="15">
      <c r="C4480" s="712"/>
      <c r="D4480" s="713"/>
      <c r="E4480" s="532"/>
      <c r="F4480" s="532"/>
      <c r="G4480" s="533"/>
      <c r="H4480" s="534"/>
      <c r="I4480" s="534"/>
      <c r="J4480" s="535"/>
      <c r="K4480" s="534"/>
      <c r="L4480" s="534"/>
      <c r="M4480" s="534"/>
      <c r="N4480" s="534"/>
      <c r="O4480" s="534"/>
      <c r="P4480" s="535"/>
      <c r="Q4480" s="534"/>
    </row>
    <row r="4481" spans="3:17" s="849" customFormat="1" ht="15">
      <c r="C4481" s="712"/>
      <c r="D4481" s="713"/>
      <c r="E4481" s="532"/>
      <c r="F4481" s="532"/>
      <c r="G4481" s="533"/>
      <c r="H4481" s="534"/>
      <c r="I4481" s="534"/>
      <c r="J4481" s="535"/>
      <c r="K4481" s="534"/>
      <c r="L4481" s="534"/>
      <c r="M4481" s="534"/>
      <c r="N4481" s="534"/>
      <c r="O4481" s="534"/>
      <c r="P4481" s="535"/>
      <c r="Q4481" s="534"/>
    </row>
    <row r="4482" spans="3:17" s="849" customFormat="1" ht="15">
      <c r="C4482" s="712"/>
      <c r="D4482" s="713"/>
      <c r="E4482" s="532"/>
      <c r="F4482" s="532"/>
      <c r="G4482" s="533"/>
      <c r="H4482" s="534"/>
      <c r="I4482" s="534"/>
      <c r="J4482" s="535"/>
      <c r="K4482" s="534"/>
      <c r="L4482" s="534"/>
      <c r="M4482" s="534"/>
      <c r="N4482" s="534"/>
      <c r="O4482" s="534"/>
      <c r="P4482" s="535"/>
      <c r="Q4482" s="534"/>
    </row>
    <row r="4483" spans="3:17" s="849" customFormat="1" ht="15">
      <c r="C4483" s="712"/>
      <c r="D4483" s="713"/>
      <c r="E4483" s="532"/>
      <c r="F4483" s="532"/>
      <c r="G4483" s="533"/>
      <c r="H4483" s="534"/>
      <c r="I4483" s="534"/>
      <c r="J4483" s="535"/>
      <c r="K4483" s="534"/>
      <c r="L4483" s="534"/>
      <c r="M4483" s="534"/>
      <c r="N4483" s="534"/>
      <c r="O4483" s="534"/>
      <c r="P4483" s="535"/>
      <c r="Q4483" s="534"/>
    </row>
    <row r="4484" spans="3:17" s="849" customFormat="1" ht="15">
      <c r="C4484" s="712"/>
      <c r="D4484" s="713"/>
      <c r="E4484" s="532"/>
      <c r="F4484" s="532"/>
      <c r="G4484" s="533"/>
      <c r="H4484" s="534"/>
      <c r="I4484" s="534"/>
      <c r="J4484" s="535"/>
      <c r="K4484" s="534"/>
      <c r="L4484" s="534"/>
      <c r="M4484" s="534"/>
      <c r="N4484" s="534"/>
      <c r="O4484" s="534"/>
      <c r="P4484" s="535"/>
      <c r="Q4484" s="534"/>
    </row>
    <row r="4485" spans="3:17" s="849" customFormat="1" ht="15">
      <c r="C4485" s="712"/>
      <c r="D4485" s="713"/>
      <c r="E4485" s="532"/>
      <c r="F4485" s="532"/>
      <c r="G4485" s="533"/>
      <c r="H4485" s="534"/>
      <c r="I4485" s="534"/>
      <c r="J4485" s="535"/>
      <c r="K4485" s="534"/>
      <c r="L4485" s="534"/>
      <c r="M4485" s="534"/>
      <c r="N4485" s="534"/>
      <c r="O4485" s="534"/>
      <c r="P4485" s="535"/>
      <c r="Q4485" s="534"/>
    </row>
    <row r="4486" spans="3:17" s="849" customFormat="1" ht="15">
      <c r="C4486" s="712"/>
      <c r="D4486" s="713"/>
      <c r="E4486" s="532"/>
      <c r="F4486" s="532"/>
      <c r="G4486" s="533"/>
      <c r="H4486" s="534"/>
      <c r="I4486" s="534"/>
      <c r="J4486" s="535"/>
      <c r="K4486" s="534"/>
      <c r="L4486" s="534"/>
      <c r="M4486" s="534"/>
      <c r="N4486" s="534"/>
      <c r="O4486" s="534"/>
      <c r="P4486" s="535"/>
      <c r="Q4486" s="534"/>
    </row>
    <row r="4487" spans="3:17" s="849" customFormat="1" ht="15">
      <c r="C4487" s="712"/>
      <c r="D4487" s="713"/>
      <c r="E4487" s="532"/>
      <c r="F4487" s="532"/>
      <c r="G4487" s="533"/>
      <c r="H4487" s="534"/>
      <c r="I4487" s="534"/>
      <c r="J4487" s="535"/>
      <c r="K4487" s="534"/>
      <c r="L4487" s="534"/>
      <c r="M4487" s="534"/>
      <c r="N4487" s="534"/>
      <c r="O4487" s="534"/>
      <c r="P4487" s="535"/>
      <c r="Q4487" s="534"/>
    </row>
    <row r="4488" spans="3:17" s="849" customFormat="1" ht="15">
      <c r="C4488" s="712"/>
      <c r="D4488" s="713"/>
      <c r="E4488" s="532"/>
      <c r="F4488" s="532"/>
      <c r="G4488" s="533"/>
      <c r="H4488" s="534"/>
      <c r="I4488" s="534"/>
      <c r="J4488" s="535"/>
      <c r="K4488" s="534"/>
      <c r="L4488" s="534"/>
      <c r="M4488" s="534"/>
      <c r="N4488" s="534"/>
      <c r="O4488" s="534"/>
      <c r="P4488" s="535"/>
      <c r="Q4488" s="534"/>
    </row>
    <row r="4489" spans="3:17" s="849" customFormat="1" ht="15">
      <c r="C4489" s="712"/>
      <c r="D4489" s="713"/>
      <c r="E4489" s="532"/>
      <c r="F4489" s="532"/>
      <c r="G4489" s="533"/>
      <c r="H4489" s="534"/>
      <c r="I4489" s="534"/>
      <c r="J4489" s="535"/>
      <c r="K4489" s="534"/>
      <c r="L4489" s="534"/>
      <c r="M4489" s="534"/>
      <c r="N4489" s="534"/>
      <c r="O4489" s="534"/>
      <c r="P4489" s="535"/>
      <c r="Q4489" s="534"/>
    </row>
    <row r="4490" spans="3:17" s="849" customFormat="1" ht="15">
      <c r="C4490" s="712"/>
      <c r="D4490" s="713"/>
      <c r="E4490" s="532"/>
      <c r="F4490" s="532"/>
      <c r="G4490" s="533"/>
      <c r="H4490" s="534"/>
      <c r="I4490" s="534"/>
      <c r="J4490" s="535"/>
      <c r="K4490" s="534"/>
      <c r="L4490" s="534"/>
      <c r="M4490" s="534"/>
      <c r="N4490" s="534"/>
      <c r="O4490" s="534"/>
      <c r="P4490" s="535"/>
      <c r="Q4490" s="534"/>
    </row>
    <row r="4491" spans="3:17" s="849" customFormat="1" ht="15">
      <c r="C4491" s="712"/>
      <c r="D4491" s="713"/>
      <c r="E4491" s="532"/>
      <c r="F4491" s="532"/>
      <c r="G4491" s="533"/>
      <c r="H4491" s="534"/>
      <c r="I4491" s="534"/>
      <c r="J4491" s="535"/>
      <c r="K4491" s="534"/>
      <c r="L4491" s="534"/>
      <c r="M4491" s="534"/>
      <c r="N4491" s="534"/>
      <c r="O4491" s="534"/>
      <c r="P4491" s="535"/>
      <c r="Q4491" s="534"/>
    </row>
    <row r="4492" spans="3:17" s="849" customFormat="1" ht="15">
      <c r="C4492" s="712"/>
      <c r="D4492" s="713"/>
      <c r="E4492" s="532"/>
      <c r="F4492" s="532"/>
      <c r="G4492" s="533"/>
      <c r="H4492" s="534"/>
      <c r="I4492" s="534"/>
      <c r="J4492" s="535"/>
      <c r="K4492" s="534"/>
      <c r="L4492" s="534"/>
      <c r="M4492" s="534"/>
      <c r="N4492" s="534"/>
      <c r="O4492" s="534"/>
      <c r="P4492" s="535"/>
      <c r="Q4492" s="534"/>
    </row>
    <row r="4493" spans="3:17" s="849" customFormat="1" ht="15">
      <c r="C4493" s="712"/>
      <c r="D4493" s="713"/>
      <c r="E4493" s="532"/>
      <c r="F4493" s="532"/>
      <c r="G4493" s="533"/>
      <c r="H4493" s="534"/>
      <c r="I4493" s="534"/>
      <c r="J4493" s="535"/>
      <c r="K4493" s="534"/>
      <c r="L4493" s="534"/>
      <c r="M4493" s="534"/>
      <c r="N4493" s="534"/>
      <c r="O4493" s="534"/>
      <c r="P4493" s="535"/>
      <c r="Q4493" s="534"/>
    </row>
    <row r="4494" spans="3:17" s="849" customFormat="1" ht="15">
      <c r="C4494" s="712"/>
      <c r="D4494" s="713"/>
      <c r="E4494" s="532"/>
      <c r="F4494" s="532"/>
      <c r="G4494" s="533"/>
      <c r="H4494" s="534"/>
      <c r="I4494" s="534"/>
      <c r="J4494" s="535"/>
      <c r="K4494" s="534"/>
      <c r="L4494" s="534"/>
      <c r="M4494" s="534"/>
      <c r="N4494" s="534"/>
      <c r="O4494" s="534"/>
      <c r="P4494" s="535"/>
      <c r="Q4494" s="534"/>
    </row>
    <row r="4495" spans="3:17" s="849" customFormat="1" ht="15">
      <c r="C4495" s="712"/>
      <c r="D4495" s="713"/>
      <c r="E4495" s="532"/>
      <c r="F4495" s="532"/>
      <c r="G4495" s="533"/>
      <c r="H4495" s="534"/>
      <c r="I4495" s="534"/>
      <c r="J4495" s="535"/>
      <c r="K4495" s="534"/>
      <c r="L4495" s="534"/>
      <c r="M4495" s="534"/>
      <c r="N4495" s="534"/>
      <c r="O4495" s="534"/>
      <c r="P4495" s="535"/>
      <c r="Q4495" s="534"/>
    </row>
    <row r="4496" spans="3:17" s="849" customFormat="1" ht="15">
      <c r="C4496" s="712"/>
      <c r="D4496" s="713"/>
      <c r="E4496" s="532"/>
      <c r="F4496" s="532"/>
      <c r="G4496" s="533"/>
      <c r="H4496" s="534"/>
      <c r="I4496" s="534"/>
      <c r="J4496" s="535"/>
      <c r="K4496" s="534"/>
      <c r="L4496" s="534"/>
      <c r="M4496" s="534"/>
      <c r="N4496" s="534"/>
      <c r="O4496" s="534"/>
      <c r="P4496" s="535"/>
      <c r="Q4496" s="534"/>
    </row>
    <row r="4497" spans="3:17" s="849" customFormat="1" ht="15">
      <c r="C4497" s="712"/>
      <c r="D4497" s="713"/>
      <c r="E4497" s="532"/>
      <c r="F4497" s="532"/>
      <c r="G4497" s="533"/>
      <c r="H4497" s="534"/>
      <c r="I4497" s="534"/>
      <c r="J4497" s="535"/>
      <c r="K4497" s="534"/>
      <c r="L4497" s="534"/>
      <c r="M4497" s="534"/>
      <c r="N4497" s="534"/>
      <c r="O4497" s="534"/>
      <c r="P4497" s="535"/>
      <c r="Q4497" s="534"/>
    </row>
    <row r="4498" spans="3:17" s="849" customFormat="1" ht="15">
      <c r="C4498" s="712"/>
      <c r="D4498" s="713"/>
      <c r="E4498" s="532"/>
      <c r="F4498" s="532"/>
      <c r="G4498" s="533"/>
      <c r="H4498" s="534"/>
      <c r="I4498" s="534"/>
      <c r="J4498" s="535"/>
      <c r="K4498" s="534"/>
      <c r="L4498" s="534"/>
      <c r="M4498" s="534"/>
      <c r="N4498" s="534"/>
      <c r="O4498" s="534"/>
      <c r="P4498" s="535"/>
      <c r="Q4498" s="534"/>
    </row>
    <row r="4499" spans="3:17" s="849" customFormat="1" ht="15">
      <c r="C4499" s="712"/>
      <c r="D4499" s="713"/>
      <c r="E4499" s="532"/>
      <c r="F4499" s="532"/>
      <c r="G4499" s="533"/>
      <c r="H4499" s="534"/>
      <c r="I4499" s="534"/>
      <c r="J4499" s="535"/>
      <c r="K4499" s="534"/>
      <c r="L4499" s="534"/>
      <c r="M4499" s="534"/>
      <c r="N4499" s="534"/>
      <c r="O4499" s="534"/>
      <c r="P4499" s="535"/>
      <c r="Q4499" s="534"/>
    </row>
    <row r="4500" spans="3:17" s="849" customFormat="1" ht="15">
      <c r="C4500" s="712"/>
      <c r="D4500" s="713"/>
      <c r="E4500" s="532"/>
      <c r="F4500" s="532"/>
      <c r="G4500" s="533"/>
      <c r="H4500" s="534"/>
      <c r="I4500" s="534"/>
      <c r="J4500" s="535"/>
      <c r="K4500" s="534"/>
      <c r="L4500" s="534"/>
      <c r="M4500" s="534"/>
      <c r="N4500" s="534"/>
      <c r="O4500" s="534"/>
      <c r="P4500" s="535"/>
      <c r="Q4500" s="534"/>
    </row>
    <row r="4501" spans="3:17" s="849" customFormat="1" ht="15">
      <c r="C4501" s="712"/>
      <c r="D4501" s="713"/>
      <c r="E4501" s="532"/>
      <c r="F4501" s="532"/>
      <c r="G4501" s="533"/>
      <c r="H4501" s="534"/>
      <c r="I4501" s="534"/>
      <c r="J4501" s="535"/>
      <c r="K4501" s="534"/>
      <c r="L4501" s="534"/>
      <c r="M4501" s="534"/>
      <c r="N4501" s="534"/>
      <c r="O4501" s="534"/>
      <c r="P4501" s="535"/>
      <c r="Q4501" s="534"/>
    </row>
    <row r="4502" spans="3:17" s="849" customFormat="1" ht="15">
      <c r="C4502" s="712"/>
      <c r="D4502" s="713"/>
      <c r="E4502" s="532"/>
      <c r="F4502" s="532"/>
      <c r="G4502" s="533"/>
      <c r="H4502" s="534"/>
      <c r="I4502" s="534"/>
      <c r="J4502" s="535"/>
      <c r="K4502" s="534"/>
      <c r="L4502" s="534"/>
      <c r="M4502" s="534"/>
      <c r="N4502" s="534"/>
      <c r="O4502" s="534"/>
      <c r="P4502" s="535"/>
      <c r="Q4502" s="534"/>
    </row>
    <row r="4503" spans="3:17" s="849" customFormat="1" ht="15">
      <c r="C4503" s="712"/>
      <c r="D4503" s="713"/>
      <c r="E4503" s="532"/>
      <c r="F4503" s="532"/>
      <c r="G4503" s="533"/>
      <c r="H4503" s="534"/>
      <c r="I4503" s="534"/>
      <c r="J4503" s="535"/>
      <c r="K4503" s="534"/>
      <c r="L4503" s="534"/>
      <c r="M4503" s="534"/>
      <c r="N4503" s="534"/>
      <c r="O4503" s="534"/>
      <c r="P4503" s="535"/>
      <c r="Q4503" s="534"/>
    </row>
    <row r="4504" spans="3:17" s="849" customFormat="1" ht="15">
      <c r="C4504" s="712"/>
      <c r="D4504" s="713"/>
      <c r="E4504" s="532"/>
      <c r="F4504" s="532"/>
      <c r="G4504" s="533"/>
      <c r="H4504" s="534"/>
      <c r="I4504" s="534"/>
      <c r="J4504" s="535"/>
      <c r="K4504" s="534"/>
      <c r="L4504" s="534"/>
      <c r="M4504" s="534"/>
      <c r="N4504" s="534"/>
      <c r="O4504" s="534"/>
      <c r="P4504" s="535"/>
      <c r="Q4504" s="534"/>
    </row>
    <row r="4505" spans="3:17" s="849" customFormat="1" ht="15">
      <c r="C4505" s="712"/>
      <c r="D4505" s="713"/>
      <c r="E4505" s="532"/>
      <c r="F4505" s="532"/>
      <c r="G4505" s="533"/>
      <c r="H4505" s="534"/>
      <c r="I4505" s="534"/>
      <c r="J4505" s="535"/>
      <c r="K4505" s="534"/>
      <c r="L4505" s="534"/>
      <c r="M4505" s="534"/>
      <c r="N4505" s="534"/>
      <c r="O4505" s="534"/>
      <c r="P4505" s="535"/>
      <c r="Q4505" s="534"/>
    </row>
    <row r="4506" spans="3:17" s="849" customFormat="1" ht="15">
      <c r="C4506" s="712"/>
      <c r="D4506" s="713"/>
      <c r="E4506" s="532"/>
      <c r="F4506" s="532"/>
      <c r="G4506" s="533"/>
      <c r="H4506" s="534"/>
      <c r="I4506" s="534"/>
      <c r="J4506" s="535"/>
      <c r="K4506" s="534"/>
      <c r="L4506" s="534"/>
      <c r="M4506" s="534"/>
      <c r="N4506" s="534"/>
      <c r="O4506" s="534"/>
      <c r="P4506" s="535"/>
      <c r="Q4506" s="534"/>
    </row>
    <row r="4507" spans="3:17" s="849" customFormat="1" ht="15">
      <c r="C4507" s="712"/>
      <c r="D4507" s="713"/>
      <c r="E4507" s="532"/>
      <c r="F4507" s="532"/>
      <c r="G4507" s="533"/>
      <c r="H4507" s="534"/>
      <c r="I4507" s="534"/>
      <c r="J4507" s="535"/>
      <c r="K4507" s="534"/>
      <c r="L4507" s="534"/>
      <c r="M4507" s="534"/>
      <c r="N4507" s="534"/>
      <c r="O4507" s="534"/>
      <c r="P4507" s="535"/>
      <c r="Q4507" s="534"/>
    </row>
    <row r="4508" spans="3:17" s="849" customFormat="1" ht="15">
      <c r="C4508" s="712"/>
      <c r="D4508" s="713"/>
      <c r="E4508" s="532"/>
      <c r="F4508" s="532"/>
      <c r="G4508" s="533"/>
      <c r="H4508" s="534"/>
      <c r="I4508" s="534"/>
      <c r="J4508" s="535"/>
      <c r="K4508" s="534"/>
      <c r="L4508" s="534"/>
      <c r="M4508" s="534"/>
      <c r="N4508" s="534"/>
      <c r="O4508" s="534"/>
      <c r="P4508" s="535"/>
      <c r="Q4508" s="534"/>
    </row>
    <row r="4509" spans="3:17" s="849" customFormat="1" ht="15">
      <c r="C4509" s="712"/>
      <c r="D4509" s="713"/>
      <c r="E4509" s="532"/>
      <c r="F4509" s="532"/>
      <c r="G4509" s="533"/>
      <c r="H4509" s="534"/>
      <c r="I4509" s="534"/>
      <c r="J4509" s="535"/>
      <c r="K4509" s="534"/>
      <c r="L4509" s="534"/>
      <c r="M4509" s="534"/>
      <c r="N4509" s="534"/>
      <c r="O4509" s="534"/>
      <c r="P4509" s="535"/>
      <c r="Q4509" s="534"/>
    </row>
    <row r="4510" spans="3:17" s="849" customFormat="1" ht="15">
      <c r="C4510" s="712"/>
      <c r="D4510" s="713"/>
      <c r="E4510" s="532"/>
      <c r="F4510" s="532"/>
      <c r="G4510" s="533"/>
      <c r="H4510" s="534"/>
      <c r="I4510" s="534"/>
      <c r="J4510" s="535"/>
      <c r="K4510" s="534"/>
      <c r="L4510" s="534"/>
      <c r="M4510" s="534"/>
      <c r="N4510" s="534"/>
      <c r="O4510" s="534"/>
      <c r="P4510" s="535"/>
      <c r="Q4510" s="534"/>
    </row>
    <row r="4511" spans="3:17" s="849" customFormat="1" ht="15">
      <c r="C4511" s="712"/>
      <c r="D4511" s="713"/>
      <c r="E4511" s="532"/>
      <c r="F4511" s="532"/>
      <c r="G4511" s="533"/>
      <c r="H4511" s="534"/>
      <c r="I4511" s="534"/>
      <c r="J4511" s="535"/>
      <c r="K4511" s="534"/>
      <c r="L4511" s="534"/>
      <c r="M4511" s="534"/>
      <c r="N4511" s="534"/>
      <c r="O4511" s="534"/>
      <c r="P4511" s="535"/>
      <c r="Q4511" s="534"/>
    </row>
    <row r="4512" spans="3:17" s="849" customFormat="1" ht="15">
      <c r="C4512" s="712"/>
      <c r="D4512" s="713"/>
      <c r="E4512" s="532"/>
      <c r="F4512" s="532"/>
      <c r="G4512" s="533"/>
      <c r="H4512" s="534"/>
      <c r="I4512" s="534"/>
      <c r="J4512" s="535"/>
      <c r="K4512" s="534"/>
      <c r="L4512" s="534"/>
      <c r="M4512" s="534"/>
      <c r="N4512" s="534"/>
      <c r="O4512" s="534"/>
      <c r="P4512" s="535"/>
      <c r="Q4512" s="534"/>
    </row>
    <row r="4513" spans="3:17" s="849" customFormat="1" ht="15">
      <c r="C4513" s="712"/>
      <c r="D4513" s="713"/>
      <c r="E4513" s="532"/>
      <c r="F4513" s="532"/>
      <c r="G4513" s="533"/>
      <c r="H4513" s="534"/>
      <c r="I4513" s="534"/>
      <c r="J4513" s="535"/>
      <c r="K4513" s="534"/>
      <c r="L4513" s="534"/>
      <c r="M4513" s="534"/>
      <c r="N4513" s="534"/>
      <c r="O4513" s="534"/>
      <c r="P4513" s="535"/>
      <c r="Q4513" s="534"/>
    </row>
    <row r="4514" spans="3:17" s="849" customFormat="1" ht="15">
      <c r="C4514" s="712"/>
      <c r="D4514" s="713"/>
      <c r="E4514" s="532"/>
      <c r="F4514" s="532"/>
      <c r="G4514" s="533"/>
      <c r="H4514" s="534"/>
      <c r="I4514" s="534"/>
      <c r="J4514" s="535"/>
      <c r="K4514" s="534"/>
      <c r="L4514" s="534"/>
      <c r="M4514" s="534"/>
      <c r="N4514" s="534"/>
      <c r="O4514" s="534"/>
      <c r="P4514" s="535"/>
      <c r="Q4514" s="534"/>
    </row>
    <row r="4515" spans="3:17" s="849" customFormat="1" ht="15">
      <c r="C4515" s="712"/>
      <c r="D4515" s="713"/>
      <c r="E4515" s="532"/>
      <c r="F4515" s="532"/>
      <c r="G4515" s="533"/>
      <c r="H4515" s="534"/>
      <c r="I4515" s="534"/>
      <c r="J4515" s="535"/>
      <c r="K4515" s="534"/>
      <c r="L4515" s="534"/>
      <c r="M4515" s="534"/>
      <c r="N4515" s="534"/>
      <c r="O4515" s="534"/>
      <c r="P4515" s="535"/>
      <c r="Q4515" s="534"/>
    </row>
    <row r="4516" spans="3:17" s="849" customFormat="1" ht="15">
      <c r="C4516" s="712"/>
      <c r="D4516" s="713"/>
      <c r="E4516" s="532"/>
      <c r="F4516" s="532"/>
      <c r="G4516" s="533"/>
      <c r="H4516" s="534"/>
      <c r="I4516" s="534"/>
      <c r="J4516" s="535"/>
      <c r="K4516" s="534"/>
      <c r="L4516" s="534"/>
      <c r="M4516" s="534"/>
      <c r="N4516" s="534"/>
      <c r="O4516" s="534"/>
      <c r="P4516" s="535"/>
      <c r="Q4516" s="534"/>
    </row>
    <row r="4517" spans="3:17" s="849" customFormat="1" ht="15">
      <c r="C4517" s="712"/>
      <c r="D4517" s="713"/>
      <c r="E4517" s="532"/>
      <c r="F4517" s="532"/>
      <c r="G4517" s="533"/>
      <c r="H4517" s="534"/>
      <c r="I4517" s="534"/>
      <c r="J4517" s="535"/>
      <c r="K4517" s="534"/>
      <c r="L4517" s="534"/>
      <c r="M4517" s="534"/>
      <c r="N4517" s="534"/>
      <c r="O4517" s="534"/>
      <c r="P4517" s="535"/>
      <c r="Q4517" s="534"/>
    </row>
    <row r="4518" spans="3:17" s="849" customFormat="1" ht="15">
      <c r="C4518" s="712"/>
      <c r="D4518" s="713"/>
      <c r="E4518" s="532"/>
      <c r="F4518" s="532"/>
      <c r="G4518" s="533"/>
      <c r="H4518" s="534"/>
      <c r="I4518" s="534"/>
      <c r="J4518" s="535"/>
      <c r="K4518" s="534"/>
      <c r="L4518" s="534"/>
      <c r="M4518" s="534"/>
      <c r="N4518" s="534"/>
      <c r="O4518" s="534"/>
      <c r="P4518" s="535"/>
      <c r="Q4518" s="534"/>
    </row>
    <row r="4519" spans="3:17" s="849" customFormat="1" ht="15">
      <c r="C4519" s="712"/>
      <c r="D4519" s="713"/>
      <c r="E4519" s="532"/>
      <c r="F4519" s="532"/>
      <c r="G4519" s="533"/>
      <c r="H4519" s="534"/>
      <c r="I4519" s="534"/>
      <c r="J4519" s="535"/>
      <c r="K4519" s="534"/>
      <c r="L4519" s="534"/>
      <c r="M4519" s="534"/>
      <c r="N4519" s="534"/>
      <c r="O4519" s="534"/>
      <c r="P4519" s="535"/>
      <c r="Q4519" s="534"/>
    </row>
    <row r="4520" spans="3:17" s="849" customFormat="1" ht="15">
      <c r="C4520" s="712"/>
      <c r="D4520" s="713"/>
      <c r="E4520" s="532"/>
      <c r="F4520" s="532"/>
      <c r="G4520" s="533"/>
      <c r="H4520" s="534"/>
      <c r="I4520" s="534"/>
      <c r="J4520" s="535"/>
      <c r="K4520" s="534"/>
      <c r="L4520" s="534"/>
      <c r="M4520" s="534"/>
      <c r="N4520" s="534"/>
      <c r="O4520" s="534"/>
      <c r="P4520" s="535"/>
      <c r="Q4520" s="534"/>
    </row>
    <row r="4521" spans="3:17" s="849" customFormat="1" ht="15">
      <c r="C4521" s="712"/>
      <c r="D4521" s="713"/>
      <c r="E4521" s="532"/>
      <c r="F4521" s="532"/>
      <c r="G4521" s="533"/>
      <c r="H4521" s="534"/>
      <c r="I4521" s="534"/>
      <c r="J4521" s="535"/>
      <c r="K4521" s="534"/>
      <c r="L4521" s="534"/>
      <c r="M4521" s="534"/>
      <c r="N4521" s="534"/>
      <c r="O4521" s="534"/>
      <c r="P4521" s="535"/>
      <c r="Q4521" s="534"/>
    </row>
    <row r="4522" spans="3:17" s="849" customFormat="1" ht="15">
      <c r="C4522" s="712"/>
      <c r="D4522" s="713"/>
      <c r="E4522" s="532"/>
      <c r="F4522" s="532"/>
      <c r="G4522" s="533"/>
      <c r="H4522" s="534"/>
      <c r="I4522" s="534"/>
      <c r="J4522" s="535"/>
      <c r="K4522" s="534"/>
      <c r="L4522" s="534"/>
      <c r="M4522" s="534"/>
      <c r="N4522" s="534"/>
      <c r="O4522" s="534"/>
      <c r="P4522" s="535"/>
      <c r="Q4522" s="534"/>
    </row>
    <row r="4523" spans="3:17" s="849" customFormat="1" ht="15">
      <c r="C4523" s="712"/>
      <c r="D4523" s="713"/>
      <c r="E4523" s="532"/>
      <c r="F4523" s="532"/>
      <c r="G4523" s="533"/>
      <c r="H4523" s="534"/>
      <c r="I4523" s="534"/>
      <c r="J4523" s="535"/>
      <c r="K4523" s="534"/>
      <c r="L4523" s="534"/>
      <c r="M4523" s="534"/>
      <c r="N4523" s="534"/>
      <c r="O4523" s="534"/>
      <c r="P4523" s="535"/>
      <c r="Q4523" s="534"/>
    </row>
    <row r="4524" spans="3:17" s="849" customFormat="1" ht="15">
      <c r="C4524" s="712"/>
      <c r="D4524" s="713"/>
      <c r="E4524" s="532"/>
      <c r="F4524" s="532"/>
      <c r="G4524" s="533"/>
      <c r="H4524" s="534"/>
      <c r="I4524" s="534"/>
      <c r="J4524" s="535"/>
      <c r="K4524" s="534"/>
      <c r="L4524" s="534"/>
      <c r="M4524" s="534"/>
      <c r="N4524" s="534"/>
      <c r="O4524" s="534"/>
      <c r="P4524" s="535"/>
      <c r="Q4524" s="534"/>
    </row>
    <row r="4525" spans="3:17" s="849" customFormat="1" ht="15">
      <c r="C4525" s="712"/>
      <c r="D4525" s="713"/>
      <c r="E4525" s="532"/>
      <c r="F4525" s="532"/>
      <c r="G4525" s="533"/>
      <c r="H4525" s="534"/>
      <c r="I4525" s="534"/>
      <c r="J4525" s="535"/>
      <c r="K4525" s="534"/>
      <c r="L4525" s="534"/>
      <c r="M4525" s="534"/>
      <c r="N4525" s="534"/>
      <c r="O4525" s="534"/>
      <c r="P4525" s="535"/>
      <c r="Q4525" s="534"/>
    </row>
    <row r="4526" spans="3:17" s="849" customFormat="1" ht="15">
      <c r="C4526" s="712"/>
      <c r="D4526" s="713"/>
      <c r="E4526" s="532"/>
      <c r="F4526" s="532"/>
      <c r="G4526" s="533"/>
      <c r="H4526" s="534"/>
      <c r="I4526" s="534"/>
      <c r="J4526" s="535"/>
      <c r="K4526" s="534"/>
      <c r="L4526" s="534"/>
      <c r="M4526" s="534"/>
      <c r="N4526" s="534"/>
      <c r="O4526" s="534"/>
      <c r="P4526" s="535"/>
      <c r="Q4526" s="534"/>
    </row>
    <row r="4527" spans="3:17" s="849" customFormat="1" ht="15">
      <c r="C4527" s="712"/>
      <c r="D4527" s="713"/>
      <c r="E4527" s="532"/>
      <c r="F4527" s="532"/>
      <c r="G4527" s="533"/>
      <c r="H4527" s="534"/>
      <c r="I4527" s="534"/>
      <c r="J4527" s="535"/>
      <c r="K4527" s="534"/>
      <c r="L4527" s="534"/>
      <c r="M4527" s="534"/>
      <c r="N4527" s="534"/>
      <c r="O4527" s="534"/>
      <c r="P4527" s="535"/>
      <c r="Q4527" s="534"/>
    </row>
    <row r="4528" spans="3:17" s="849" customFormat="1" ht="15">
      <c r="C4528" s="712"/>
      <c r="D4528" s="713"/>
      <c r="E4528" s="532"/>
      <c r="F4528" s="532"/>
      <c r="G4528" s="533"/>
      <c r="H4528" s="534"/>
      <c r="I4528" s="534"/>
      <c r="J4528" s="535"/>
      <c r="K4528" s="534"/>
      <c r="L4528" s="534"/>
      <c r="M4528" s="534"/>
      <c r="N4528" s="534"/>
      <c r="O4528" s="534"/>
      <c r="P4528" s="535"/>
      <c r="Q4528" s="534"/>
    </row>
    <row r="4529" spans="3:17" s="849" customFormat="1" ht="15">
      <c r="C4529" s="712"/>
      <c r="D4529" s="713"/>
      <c r="E4529" s="532"/>
      <c r="F4529" s="532"/>
      <c r="G4529" s="533"/>
      <c r="H4529" s="534"/>
      <c r="I4529" s="534"/>
      <c r="J4529" s="535"/>
      <c r="K4529" s="534"/>
      <c r="L4529" s="534"/>
      <c r="M4529" s="534"/>
      <c r="N4529" s="534"/>
      <c r="O4529" s="534"/>
      <c r="P4529" s="535"/>
      <c r="Q4529" s="534"/>
    </row>
    <row r="4530" spans="3:17" s="849" customFormat="1" ht="15">
      <c r="C4530" s="712"/>
      <c r="D4530" s="713"/>
      <c r="E4530" s="532"/>
      <c r="F4530" s="532"/>
      <c r="G4530" s="533"/>
      <c r="H4530" s="534"/>
      <c r="I4530" s="534"/>
      <c r="J4530" s="535"/>
      <c r="K4530" s="534"/>
      <c r="L4530" s="534"/>
      <c r="M4530" s="534"/>
      <c r="N4530" s="534"/>
      <c r="O4530" s="534"/>
      <c r="P4530" s="535"/>
      <c r="Q4530" s="534"/>
    </row>
    <row r="4531" spans="3:17" s="849" customFormat="1" ht="15">
      <c r="C4531" s="712"/>
      <c r="D4531" s="713"/>
      <c r="E4531" s="532"/>
      <c r="F4531" s="532"/>
      <c r="G4531" s="533"/>
      <c r="H4531" s="534"/>
      <c r="I4531" s="534"/>
      <c r="J4531" s="535"/>
      <c r="K4531" s="534"/>
      <c r="L4531" s="534"/>
      <c r="M4531" s="534"/>
      <c r="N4531" s="534"/>
      <c r="O4531" s="534"/>
      <c r="P4531" s="535"/>
      <c r="Q4531" s="534"/>
    </row>
    <row r="4532" spans="3:17" s="849" customFormat="1" ht="15">
      <c r="C4532" s="712"/>
      <c r="D4532" s="713"/>
      <c r="E4532" s="532"/>
      <c r="F4532" s="532"/>
      <c r="G4532" s="533"/>
      <c r="H4532" s="534"/>
      <c r="I4532" s="534"/>
      <c r="J4532" s="535"/>
      <c r="K4532" s="534"/>
      <c r="L4532" s="534"/>
      <c r="M4532" s="534"/>
      <c r="N4532" s="534"/>
      <c r="O4532" s="534"/>
      <c r="P4532" s="535"/>
      <c r="Q4532" s="534"/>
    </row>
    <row r="4533" spans="3:17" s="849" customFormat="1" ht="15">
      <c r="C4533" s="712"/>
      <c r="D4533" s="713"/>
      <c r="E4533" s="532"/>
      <c r="F4533" s="532"/>
      <c r="G4533" s="533"/>
      <c r="H4533" s="534"/>
      <c r="I4533" s="534"/>
      <c r="J4533" s="535"/>
      <c r="K4533" s="534"/>
      <c r="L4533" s="534"/>
      <c r="M4533" s="534"/>
      <c r="N4533" s="534"/>
      <c r="O4533" s="534"/>
      <c r="P4533" s="535"/>
      <c r="Q4533" s="534"/>
    </row>
    <row r="4534" spans="3:17" s="849" customFormat="1" ht="15">
      <c r="C4534" s="712"/>
      <c r="D4534" s="713"/>
      <c r="E4534" s="532"/>
      <c r="F4534" s="532"/>
      <c r="G4534" s="533"/>
      <c r="H4534" s="534"/>
      <c r="I4534" s="534"/>
      <c r="J4534" s="535"/>
      <c r="K4534" s="534"/>
      <c r="L4534" s="534"/>
      <c r="M4534" s="534"/>
      <c r="N4534" s="534"/>
      <c r="O4534" s="534"/>
      <c r="P4534" s="535"/>
      <c r="Q4534" s="534"/>
    </row>
    <row r="4535" spans="3:17" s="849" customFormat="1" ht="15">
      <c r="C4535" s="712"/>
      <c r="D4535" s="713"/>
      <c r="E4535" s="532"/>
      <c r="F4535" s="532"/>
      <c r="G4535" s="533"/>
      <c r="H4535" s="534"/>
      <c r="I4535" s="534"/>
      <c r="J4535" s="535"/>
      <c r="K4535" s="534"/>
      <c r="L4535" s="534"/>
      <c r="M4535" s="534"/>
      <c r="N4535" s="534"/>
      <c r="O4535" s="534"/>
      <c r="P4535" s="535"/>
      <c r="Q4535" s="534"/>
    </row>
    <row r="4536" spans="3:17" s="849" customFormat="1" ht="15">
      <c r="C4536" s="712"/>
      <c r="D4536" s="713"/>
      <c r="E4536" s="532"/>
      <c r="F4536" s="532"/>
      <c r="G4536" s="533"/>
      <c r="H4536" s="534"/>
      <c r="I4536" s="534"/>
      <c r="J4536" s="535"/>
      <c r="K4536" s="534"/>
      <c r="L4536" s="534"/>
      <c r="M4536" s="534"/>
      <c r="N4536" s="534"/>
      <c r="O4536" s="534"/>
      <c r="P4536" s="535"/>
      <c r="Q4536" s="534"/>
    </row>
    <row r="4537" spans="3:17" s="849" customFormat="1" ht="15">
      <c r="C4537" s="712"/>
      <c r="D4537" s="713"/>
      <c r="E4537" s="532"/>
      <c r="F4537" s="532"/>
      <c r="G4537" s="533"/>
      <c r="H4537" s="534"/>
      <c r="I4537" s="534"/>
      <c r="J4537" s="535"/>
      <c r="K4537" s="534"/>
      <c r="L4537" s="534"/>
      <c r="M4537" s="534"/>
      <c r="N4537" s="534"/>
      <c r="O4537" s="534"/>
      <c r="P4537" s="535"/>
      <c r="Q4537" s="534"/>
    </row>
    <row r="4538" spans="3:17" s="849" customFormat="1" ht="15">
      <c r="C4538" s="712"/>
      <c r="D4538" s="713"/>
      <c r="E4538" s="532"/>
      <c r="F4538" s="532"/>
      <c r="G4538" s="533"/>
      <c r="H4538" s="534"/>
      <c r="I4538" s="534"/>
      <c r="J4538" s="535"/>
      <c r="K4538" s="534"/>
      <c r="L4538" s="534"/>
      <c r="M4538" s="534"/>
      <c r="N4538" s="534"/>
      <c r="O4538" s="534"/>
      <c r="P4538" s="535"/>
      <c r="Q4538" s="534"/>
    </row>
    <row r="4539" spans="3:17" s="849" customFormat="1" ht="15">
      <c r="C4539" s="712"/>
      <c r="D4539" s="713"/>
      <c r="E4539" s="532"/>
      <c r="F4539" s="532"/>
      <c r="G4539" s="533"/>
      <c r="H4539" s="534"/>
      <c r="I4539" s="534"/>
      <c r="J4539" s="535"/>
      <c r="K4539" s="534"/>
      <c r="L4539" s="534"/>
      <c r="M4539" s="534"/>
      <c r="N4539" s="534"/>
      <c r="O4539" s="534"/>
      <c r="P4539" s="535"/>
      <c r="Q4539" s="534"/>
    </row>
    <row r="4540" spans="3:17" s="849" customFormat="1" ht="15">
      <c r="C4540" s="712"/>
      <c r="D4540" s="713"/>
      <c r="E4540" s="532"/>
      <c r="F4540" s="532"/>
      <c r="G4540" s="533"/>
      <c r="H4540" s="534"/>
      <c r="I4540" s="534"/>
      <c r="J4540" s="535"/>
      <c r="K4540" s="534"/>
      <c r="L4540" s="534"/>
      <c r="M4540" s="534"/>
      <c r="N4540" s="534"/>
      <c r="O4540" s="534"/>
      <c r="P4540" s="535"/>
      <c r="Q4540" s="534"/>
    </row>
    <row r="4541" spans="3:17" s="849" customFormat="1" ht="15">
      <c r="C4541" s="712"/>
      <c r="D4541" s="713"/>
      <c r="E4541" s="532"/>
      <c r="F4541" s="532"/>
      <c r="G4541" s="533"/>
      <c r="H4541" s="534"/>
      <c r="I4541" s="534"/>
      <c r="J4541" s="535"/>
      <c r="K4541" s="534"/>
      <c r="L4541" s="534"/>
      <c r="M4541" s="534"/>
      <c r="N4541" s="534"/>
      <c r="O4541" s="534"/>
      <c r="P4541" s="535"/>
      <c r="Q4541" s="534"/>
    </row>
    <row r="4542" spans="3:17" s="849" customFormat="1" ht="15">
      <c r="C4542" s="712"/>
      <c r="D4542" s="713"/>
      <c r="E4542" s="532"/>
      <c r="F4542" s="532"/>
      <c r="G4542" s="533"/>
      <c r="H4542" s="534"/>
      <c r="I4542" s="534"/>
      <c r="J4542" s="535"/>
      <c r="K4542" s="534"/>
      <c r="L4542" s="534"/>
      <c r="M4542" s="534"/>
      <c r="N4542" s="534"/>
      <c r="O4542" s="534"/>
      <c r="P4542" s="535"/>
      <c r="Q4542" s="534"/>
    </row>
    <row r="4543" spans="3:17" s="849" customFormat="1" ht="15">
      <c r="C4543" s="712"/>
      <c r="D4543" s="713"/>
      <c r="E4543" s="532"/>
      <c r="F4543" s="532"/>
      <c r="G4543" s="533"/>
      <c r="H4543" s="534"/>
      <c r="I4543" s="534"/>
      <c r="J4543" s="535"/>
      <c r="K4543" s="534"/>
      <c r="L4543" s="534"/>
      <c r="M4543" s="534"/>
      <c r="N4543" s="534"/>
      <c r="O4543" s="534"/>
      <c r="P4543" s="535"/>
      <c r="Q4543" s="534"/>
    </row>
    <row r="4544" spans="3:17" s="849" customFormat="1" ht="15">
      <c r="C4544" s="712"/>
      <c r="D4544" s="713"/>
      <c r="E4544" s="532"/>
      <c r="F4544" s="532"/>
      <c r="G4544" s="533"/>
      <c r="H4544" s="534"/>
      <c r="I4544" s="534"/>
      <c r="J4544" s="535"/>
      <c r="K4544" s="534"/>
      <c r="L4544" s="534"/>
      <c r="M4544" s="534"/>
      <c r="N4544" s="534"/>
      <c r="O4544" s="534"/>
      <c r="P4544" s="535"/>
      <c r="Q4544" s="534"/>
    </row>
    <row r="4545" spans="3:17" s="849" customFormat="1" ht="15">
      <c r="C4545" s="712"/>
      <c r="D4545" s="713"/>
      <c r="E4545" s="532"/>
      <c r="F4545" s="532"/>
      <c r="G4545" s="533"/>
      <c r="H4545" s="534"/>
      <c r="I4545" s="534"/>
      <c r="J4545" s="535"/>
      <c r="K4545" s="534"/>
      <c r="L4545" s="534"/>
      <c r="M4545" s="534"/>
      <c r="N4545" s="534"/>
      <c r="O4545" s="534"/>
      <c r="P4545" s="535"/>
      <c r="Q4545" s="534"/>
    </row>
    <row r="4546" spans="3:17" s="849" customFormat="1" ht="15">
      <c r="C4546" s="712"/>
      <c r="D4546" s="713"/>
      <c r="E4546" s="532"/>
      <c r="F4546" s="532"/>
      <c r="G4546" s="533"/>
      <c r="H4546" s="534"/>
      <c r="I4546" s="534"/>
      <c r="J4546" s="535"/>
      <c r="K4546" s="534"/>
      <c r="L4546" s="534"/>
      <c r="M4546" s="534"/>
      <c r="N4546" s="534"/>
      <c r="O4546" s="534"/>
      <c r="P4546" s="535"/>
      <c r="Q4546" s="534"/>
    </row>
    <row r="4547" spans="3:17" s="849" customFormat="1" ht="15">
      <c r="C4547" s="712"/>
      <c r="D4547" s="713"/>
      <c r="E4547" s="532"/>
      <c r="F4547" s="532"/>
      <c r="G4547" s="533"/>
      <c r="H4547" s="534"/>
      <c r="I4547" s="534"/>
      <c r="J4547" s="535"/>
      <c r="K4547" s="534"/>
      <c r="L4547" s="534"/>
      <c r="M4547" s="534"/>
      <c r="N4547" s="534"/>
      <c r="O4547" s="534"/>
      <c r="P4547" s="535"/>
      <c r="Q4547" s="534"/>
    </row>
    <row r="4548" spans="3:17" s="849" customFormat="1" ht="15">
      <c r="C4548" s="712"/>
      <c r="D4548" s="713"/>
      <c r="E4548" s="532"/>
      <c r="F4548" s="532"/>
      <c r="G4548" s="533"/>
      <c r="H4548" s="534"/>
      <c r="I4548" s="534"/>
      <c r="J4548" s="535"/>
      <c r="K4548" s="534"/>
      <c r="L4548" s="534"/>
      <c r="M4548" s="534"/>
      <c r="N4548" s="534"/>
      <c r="O4548" s="534"/>
      <c r="P4548" s="535"/>
      <c r="Q4548" s="534"/>
    </row>
    <row r="4549" spans="3:17" s="849" customFormat="1" ht="15">
      <c r="C4549" s="712"/>
      <c r="D4549" s="713"/>
      <c r="E4549" s="532"/>
      <c r="F4549" s="532"/>
      <c r="G4549" s="533"/>
      <c r="H4549" s="534"/>
      <c r="I4549" s="534"/>
      <c r="J4549" s="535"/>
      <c r="K4549" s="534"/>
      <c r="L4549" s="534"/>
      <c r="M4549" s="534"/>
      <c r="N4549" s="534"/>
      <c r="O4549" s="534"/>
      <c r="P4549" s="535"/>
      <c r="Q4549" s="534"/>
    </row>
    <row r="4550" spans="3:17" s="849" customFormat="1" ht="15">
      <c r="C4550" s="712"/>
      <c r="D4550" s="713"/>
      <c r="E4550" s="532"/>
      <c r="F4550" s="532"/>
      <c r="G4550" s="533"/>
      <c r="H4550" s="534"/>
      <c r="I4550" s="534"/>
      <c r="J4550" s="535"/>
      <c r="K4550" s="534"/>
      <c r="L4550" s="534"/>
      <c r="M4550" s="534"/>
      <c r="N4550" s="534"/>
      <c r="O4550" s="534"/>
      <c r="P4550" s="535"/>
      <c r="Q4550" s="534"/>
    </row>
    <row r="4551" spans="3:17" s="849" customFormat="1" ht="15">
      <c r="C4551" s="712"/>
      <c r="D4551" s="713"/>
      <c r="E4551" s="532"/>
      <c r="F4551" s="532"/>
      <c r="G4551" s="533"/>
      <c r="H4551" s="534"/>
      <c r="I4551" s="534"/>
      <c r="J4551" s="535"/>
      <c r="K4551" s="534"/>
      <c r="L4551" s="534"/>
      <c r="M4551" s="534"/>
      <c r="N4551" s="534"/>
      <c r="O4551" s="534"/>
      <c r="P4551" s="535"/>
      <c r="Q4551" s="534"/>
    </row>
    <row r="4552" spans="3:17" s="849" customFormat="1" ht="15">
      <c r="C4552" s="712"/>
      <c r="D4552" s="713"/>
      <c r="E4552" s="532"/>
      <c r="F4552" s="532"/>
      <c r="G4552" s="533"/>
      <c r="H4552" s="534"/>
      <c r="I4552" s="534"/>
      <c r="J4552" s="535"/>
      <c r="K4552" s="534"/>
      <c r="L4552" s="534"/>
      <c r="M4552" s="534"/>
      <c r="N4552" s="534"/>
      <c r="O4552" s="534"/>
      <c r="P4552" s="535"/>
      <c r="Q4552" s="534"/>
    </row>
    <row r="4553" spans="3:17" s="849" customFormat="1" ht="15">
      <c r="C4553" s="712"/>
      <c r="D4553" s="713"/>
      <c r="E4553" s="532"/>
      <c r="F4553" s="532"/>
      <c r="G4553" s="533"/>
      <c r="H4553" s="534"/>
      <c r="I4553" s="534"/>
      <c r="J4553" s="535"/>
      <c r="K4553" s="534"/>
      <c r="L4553" s="534"/>
      <c r="M4553" s="534"/>
      <c r="N4553" s="534"/>
      <c r="O4553" s="534"/>
      <c r="P4553" s="535"/>
      <c r="Q4553" s="534"/>
    </row>
    <row r="4554" spans="3:17" s="849" customFormat="1" ht="15">
      <c r="C4554" s="712"/>
      <c r="D4554" s="713"/>
      <c r="E4554" s="532"/>
      <c r="F4554" s="532"/>
      <c r="G4554" s="533"/>
      <c r="H4554" s="534"/>
      <c r="I4554" s="534"/>
      <c r="J4554" s="535"/>
      <c r="K4554" s="534"/>
      <c r="L4554" s="534"/>
      <c r="M4554" s="534"/>
      <c r="N4554" s="534"/>
      <c r="O4554" s="534"/>
      <c r="P4554" s="535"/>
      <c r="Q4554" s="534"/>
    </row>
    <row r="4555" spans="3:17" s="849" customFormat="1" ht="15">
      <c r="C4555" s="712"/>
      <c r="D4555" s="713"/>
      <c r="E4555" s="532"/>
      <c r="F4555" s="532"/>
      <c r="G4555" s="533"/>
      <c r="H4555" s="534"/>
      <c r="I4555" s="534"/>
      <c r="J4555" s="535"/>
      <c r="K4555" s="534"/>
      <c r="L4555" s="534"/>
      <c r="M4555" s="534"/>
      <c r="N4555" s="534"/>
      <c r="O4555" s="534"/>
      <c r="P4555" s="535"/>
      <c r="Q4555" s="534"/>
    </row>
    <row r="4556" spans="3:17" s="849" customFormat="1" ht="15">
      <c r="C4556" s="712"/>
      <c r="D4556" s="713"/>
      <c r="E4556" s="532"/>
      <c r="F4556" s="532"/>
      <c r="G4556" s="533"/>
      <c r="H4556" s="534"/>
      <c r="I4556" s="534"/>
      <c r="J4556" s="535"/>
      <c r="K4556" s="534"/>
      <c r="L4556" s="534"/>
      <c r="M4556" s="534"/>
      <c r="N4556" s="534"/>
      <c r="O4556" s="534"/>
      <c r="P4556" s="535"/>
      <c r="Q4556" s="534"/>
    </row>
    <row r="4557" spans="3:17" s="849" customFormat="1" ht="15">
      <c r="C4557" s="712"/>
      <c r="D4557" s="713"/>
      <c r="E4557" s="532"/>
      <c r="F4557" s="532"/>
      <c r="G4557" s="533"/>
      <c r="H4557" s="534"/>
      <c r="I4557" s="534"/>
      <c r="J4557" s="535"/>
      <c r="K4557" s="534"/>
      <c r="L4557" s="534"/>
      <c r="M4557" s="534"/>
      <c r="N4557" s="534"/>
      <c r="O4557" s="534"/>
      <c r="P4557" s="535"/>
      <c r="Q4557" s="534"/>
    </row>
    <row r="4558" spans="3:17" s="849" customFormat="1" ht="15">
      <c r="C4558" s="712"/>
      <c r="D4558" s="713"/>
      <c r="E4558" s="532"/>
      <c r="F4558" s="532"/>
      <c r="G4558" s="533"/>
      <c r="H4558" s="534"/>
      <c r="I4558" s="534"/>
      <c r="J4558" s="535"/>
      <c r="K4558" s="534"/>
      <c r="L4558" s="534"/>
      <c r="M4558" s="534"/>
      <c r="N4558" s="534"/>
      <c r="O4558" s="534"/>
      <c r="P4558" s="535"/>
      <c r="Q4558" s="534"/>
    </row>
    <row r="4559" spans="3:17" s="849" customFormat="1" ht="15">
      <c r="C4559" s="712"/>
      <c r="D4559" s="713"/>
      <c r="E4559" s="532"/>
      <c r="F4559" s="532"/>
      <c r="G4559" s="533"/>
      <c r="H4559" s="534"/>
      <c r="I4559" s="534"/>
      <c r="J4559" s="535"/>
      <c r="K4559" s="534"/>
      <c r="L4559" s="534"/>
      <c r="M4559" s="534"/>
      <c r="N4559" s="534"/>
      <c r="O4559" s="534"/>
      <c r="P4559" s="535"/>
      <c r="Q4559" s="534"/>
    </row>
    <row r="4560" spans="3:17" s="849" customFormat="1" ht="15">
      <c r="C4560" s="712"/>
      <c r="D4560" s="713"/>
      <c r="E4560" s="532"/>
      <c r="F4560" s="532"/>
      <c r="G4560" s="533"/>
      <c r="H4560" s="534"/>
      <c r="I4560" s="534"/>
      <c r="J4560" s="535"/>
      <c r="K4560" s="534"/>
      <c r="L4560" s="534"/>
      <c r="M4560" s="534"/>
      <c r="N4560" s="534"/>
      <c r="O4560" s="534"/>
      <c r="P4560" s="535"/>
      <c r="Q4560" s="534"/>
    </row>
    <row r="4561" spans="3:17" s="849" customFormat="1" ht="15">
      <c r="C4561" s="712"/>
      <c r="D4561" s="713"/>
      <c r="E4561" s="532"/>
      <c r="F4561" s="532"/>
      <c r="G4561" s="533"/>
      <c r="H4561" s="534"/>
      <c r="I4561" s="534"/>
      <c r="J4561" s="535"/>
      <c r="K4561" s="534"/>
      <c r="L4561" s="534"/>
      <c r="M4561" s="534"/>
      <c r="N4561" s="534"/>
      <c r="O4561" s="534"/>
      <c r="P4561" s="535"/>
      <c r="Q4561" s="534"/>
    </row>
    <row r="4562" spans="3:17" s="849" customFormat="1" ht="15">
      <c r="C4562" s="712"/>
      <c r="D4562" s="713"/>
      <c r="E4562" s="532"/>
      <c r="F4562" s="532"/>
      <c r="G4562" s="533"/>
      <c r="H4562" s="534"/>
      <c r="I4562" s="534"/>
      <c r="J4562" s="535"/>
      <c r="K4562" s="534"/>
      <c r="L4562" s="534"/>
      <c r="M4562" s="534"/>
      <c r="N4562" s="534"/>
      <c r="O4562" s="534"/>
      <c r="P4562" s="535"/>
      <c r="Q4562" s="534"/>
    </row>
    <row r="4563" spans="3:17" s="849" customFormat="1" ht="15">
      <c r="C4563" s="712"/>
      <c r="D4563" s="713"/>
      <c r="E4563" s="532"/>
      <c r="F4563" s="532"/>
      <c r="G4563" s="533"/>
      <c r="H4563" s="534"/>
      <c r="I4563" s="534"/>
      <c r="J4563" s="535"/>
      <c r="K4563" s="534"/>
      <c r="L4563" s="534"/>
      <c r="M4563" s="534"/>
      <c r="N4563" s="534"/>
      <c r="O4563" s="534"/>
      <c r="P4563" s="535"/>
      <c r="Q4563" s="534"/>
    </row>
    <row r="4564" spans="3:17" s="849" customFormat="1" ht="15">
      <c r="C4564" s="712"/>
      <c r="D4564" s="713"/>
      <c r="E4564" s="532"/>
      <c r="F4564" s="532"/>
      <c r="G4564" s="533"/>
      <c r="H4564" s="534"/>
      <c r="I4564" s="534"/>
      <c r="J4564" s="535"/>
      <c r="K4564" s="534"/>
      <c r="L4564" s="534"/>
      <c r="M4564" s="534"/>
      <c r="N4564" s="534"/>
      <c r="O4564" s="534"/>
      <c r="P4564" s="535"/>
      <c r="Q4564" s="534"/>
    </row>
    <row r="4565" spans="3:17" s="849" customFormat="1" ht="15">
      <c r="C4565" s="712"/>
      <c r="D4565" s="713"/>
      <c r="E4565" s="532"/>
      <c r="F4565" s="532"/>
      <c r="G4565" s="533"/>
      <c r="H4565" s="534"/>
      <c r="I4565" s="534"/>
      <c r="J4565" s="535"/>
      <c r="K4565" s="534"/>
      <c r="L4565" s="534"/>
      <c r="M4565" s="534"/>
      <c r="N4565" s="534"/>
      <c r="O4565" s="534"/>
      <c r="P4565" s="535"/>
      <c r="Q4565" s="534"/>
    </row>
    <row r="4566" spans="3:17" s="849" customFormat="1" ht="15">
      <c r="C4566" s="712"/>
      <c r="D4566" s="713"/>
      <c r="E4566" s="532"/>
      <c r="F4566" s="532"/>
      <c r="G4566" s="533"/>
      <c r="H4566" s="534"/>
      <c r="I4566" s="534"/>
      <c r="J4566" s="535"/>
      <c r="K4566" s="534"/>
      <c r="L4566" s="534"/>
      <c r="M4566" s="534"/>
      <c r="N4566" s="534"/>
      <c r="O4566" s="534"/>
      <c r="P4566" s="535"/>
      <c r="Q4566" s="534"/>
    </row>
    <row r="4567" spans="3:17" s="849" customFormat="1" ht="15">
      <c r="C4567" s="712"/>
      <c r="D4567" s="713"/>
      <c r="E4567" s="532"/>
      <c r="F4567" s="532"/>
      <c r="G4567" s="533"/>
      <c r="H4567" s="534"/>
      <c r="I4567" s="534"/>
      <c r="J4567" s="535"/>
      <c r="K4567" s="534"/>
      <c r="L4567" s="534"/>
      <c r="M4567" s="534"/>
      <c r="N4567" s="534"/>
      <c r="O4567" s="534"/>
      <c r="P4567" s="535"/>
      <c r="Q4567" s="534"/>
    </row>
    <row r="4568" spans="3:17" s="849" customFormat="1" ht="15">
      <c r="C4568" s="712"/>
      <c r="D4568" s="713"/>
      <c r="E4568" s="532"/>
      <c r="F4568" s="532"/>
      <c r="G4568" s="533"/>
      <c r="H4568" s="534"/>
      <c r="I4568" s="534"/>
      <c r="J4568" s="535"/>
      <c r="K4568" s="534"/>
      <c r="L4568" s="534"/>
      <c r="M4568" s="534"/>
      <c r="N4568" s="534"/>
      <c r="O4568" s="534"/>
      <c r="P4568" s="535"/>
      <c r="Q4568" s="534"/>
    </row>
    <row r="4569" spans="3:17" s="849" customFormat="1" ht="15">
      <c r="C4569" s="712"/>
      <c r="D4569" s="713"/>
      <c r="E4569" s="532"/>
      <c r="F4569" s="532"/>
      <c r="G4569" s="533"/>
      <c r="H4569" s="534"/>
      <c r="I4569" s="534"/>
      <c r="J4569" s="535"/>
      <c r="K4569" s="534"/>
      <c r="L4569" s="534"/>
      <c r="M4569" s="534"/>
      <c r="N4569" s="534"/>
      <c r="O4569" s="534"/>
      <c r="P4569" s="535"/>
      <c r="Q4569" s="534"/>
    </row>
    <row r="4570" spans="3:17" s="849" customFormat="1" ht="15">
      <c r="C4570" s="712"/>
      <c r="D4570" s="713"/>
      <c r="E4570" s="532"/>
      <c r="F4570" s="532"/>
      <c r="G4570" s="533"/>
      <c r="H4570" s="534"/>
      <c r="I4570" s="534"/>
      <c r="J4570" s="535"/>
      <c r="K4570" s="534"/>
      <c r="L4570" s="534"/>
      <c r="M4570" s="534"/>
      <c r="N4570" s="534"/>
      <c r="O4570" s="534"/>
      <c r="P4570" s="535"/>
      <c r="Q4570" s="534"/>
    </row>
    <row r="4571" spans="3:17" s="849" customFormat="1" ht="15">
      <c r="C4571" s="712"/>
      <c r="D4571" s="713"/>
      <c r="E4571" s="532"/>
      <c r="F4571" s="532"/>
      <c r="G4571" s="533"/>
      <c r="H4571" s="534"/>
      <c r="I4571" s="534"/>
      <c r="J4571" s="535"/>
      <c r="K4571" s="534"/>
      <c r="L4571" s="534"/>
      <c r="M4571" s="534"/>
      <c r="N4571" s="534"/>
      <c r="O4571" s="534"/>
      <c r="P4571" s="535"/>
      <c r="Q4571" s="534"/>
    </row>
    <row r="4572" spans="3:17" s="849" customFormat="1" ht="15">
      <c r="C4572" s="712"/>
      <c r="D4572" s="713"/>
      <c r="E4572" s="532"/>
      <c r="F4572" s="532"/>
      <c r="G4572" s="533"/>
      <c r="H4572" s="534"/>
      <c r="I4572" s="534"/>
      <c r="J4572" s="535"/>
      <c r="K4572" s="534"/>
      <c r="L4572" s="534"/>
      <c r="M4572" s="534"/>
      <c r="N4572" s="534"/>
      <c r="O4572" s="534"/>
      <c r="P4572" s="535"/>
      <c r="Q4572" s="534"/>
    </row>
    <row r="4573" spans="3:17" s="849" customFormat="1" ht="15">
      <c r="C4573" s="712"/>
      <c r="D4573" s="713"/>
      <c r="E4573" s="532"/>
      <c r="F4573" s="532"/>
      <c r="G4573" s="533"/>
      <c r="H4573" s="534"/>
      <c r="I4573" s="534"/>
      <c r="J4573" s="535"/>
      <c r="K4573" s="534"/>
      <c r="L4573" s="534"/>
      <c r="M4573" s="534"/>
      <c r="N4573" s="534"/>
      <c r="O4573" s="534"/>
      <c r="P4573" s="535"/>
      <c r="Q4573" s="534"/>
    </row>
    <row r="4574" spans="3:17" s="849" customFormat="1" ht="15">
      <c r="C4574" s="712"/>
      <c r="D4574" s="713"/>
      <c r="E4574" s="532"/>
      <c r="F4574" s="532"/>
      <c r="G4574" s="533"/>
      <c r="H4574" s="534"/>
      <c r="I4574" s="534"/>
      <c r="J4574" s="535"/>
      <c r="K4574" s="534"/>
      <c r="L4574" s="534"/>
      <c r="M4574" s="534"/>
      <c r="N4574" s="534"/>
      <c r="O4574" s="534"/>
      <c r="P4574" s="535"/>
      <c r="Q4574" s="534"/>
    </row>
    <row r="4575" spans="3:17" s="849" customFormat="1" ht="15">
      <c r="C4575" s="712"/>
      <c r="D4575" s="713"/>
      <c r="E4575" s="532"/>
      <c r="F4575" s="532"/>
      <c r="G4575" s="533"/>
      <c r="H4575" s="534"/>
      <c r="I4575" s="534"/>
      <c r="J4575" s="535"/>
      <c r="K4575" s="534"/>
      <c r="L4575" s="534"/>
      <c r="M4575" s="534"/>
      <c r="N4575" s="534"/>
      <c r="O4575" s="534"/>
      <c r="P4575" s="535"/>
      <c r="Q4575" s="534"/>
    </row>
    <row r="4576" spans="3:17" s="849" customFormat="1" ht="15">
      <c r="C4576" s="712"/>
      <c r="D4576" s="713"/>
      <c r="E4576" s="532"/>
      <c r="F4576" s="532"/>
      <c r="G4576" s="533"/>
      <c r="H4576" s="534"/>
      <c r="I4576" s="534"/>
      <c r="J4576" s="535"/>
      <c r="K4576" s="534"/>
      <c r="L4576" s="534"/>
      <c r="M4576" s="534"/>
      <c r="N4576" s="534"/>
      <c r="O4576" s="534"/>
      <c r="P4576" s="535"/>
      <c r="Q4576" s="534"/>
    </row>
    <row r="4577" spans="3:17" s="849" customFormat="1" ht="15">
      <c r="C4577" s="712"/>
      <c r="D4577" s="713"/>
      <c r="E4577" s="532"/>
      <c r="F4577" s="532"/>
      <c r="G4577" s="533"/>
      <c r="H4577" s="534"/>
      <c r="I4577" s="534"/>
      <c r="J4577" s="535"/>
      <c r="K4577" s="534"/>
      <c r="L4577" s="534"/>
      <c r="M4577" s="534"/>
      <c r="N4577" s="534"/>
      <c r="O4577" s="534"/>
      <c r="P4577" s="535"/>
      <c r="Q4577" s="534"/>
    </row>
    <row r="4578" spans="3:17" s="849" customFormat="1" ht="15">
      <c r="C4578" s="712"/>
      <c r="D4578" s="713"/>
      <c r="E4578" s="532"/>
      <c r="F4578" s="532"/>
      <c r="G4578" s="533"/>
      <c r="H4578" s="534"/>
      <c r="I4578" s="534"/>
      <c r="J4578" s="535"/>
      <c r="K4578" s="534"/>
      <c r="L4578" s="534"/>
      <c r="M4578" s="534"/>
      <c r="N4578" s="534"/>
      <c r="O4578" s="534"/>
      <c r="P4578" s="535"/>
      <c r="Q4578" s="534"/>
    </row>
    <row r="4579" spans="3:17" s="849" customFormat="1" ht="15">
      <c r="C4579" s="712"/>
      <c r="D4579" s="713"/>
      <c r="E4579" s="532"/>
      <c r="F4579" s="532"/>
      <c r="G4579" s="533"/>
      <c r="H4579" s="534"/>
      <c r="I4579" s="534"/>
      <c r="J4579" s="535"/>
      <c r="K4579" s="534"/>
      <c r="L4579" s="534"/>
      <c r="M4579" s="534"/>
      <c r="N4579" s="534"/>
      <c r="O4579" s="534"/>
      <c r="P4579" s="535"/>
      <c r="Q4579" s="534"/>
    </row>
    <row r="4580" spans="3:17" s="849" customFormat="1" ht="15">
      <c r="C4580" s="712"/>
      <c r="D4580" s="713"/>
      <c r="E4580" s="532"/>
      <c r="F4580" s="532"/>
      <c r="G4580" s="533"/>
      <c r="H4580" s="534"/>
      <c r="I4580" s="534"/>
      <c r="J4580" s="535"/>
      <c r="K4580" s="534"/>
      <c r="L4580" s="534"/>
      <c r="M4580" s="534"/>
      <c r="N4580" s="534"/>
      <c r="O4580" s="534"/>
      <c r="P4580" s="535"/>
      <c r="Q4580" s="534"/>
    </row>
    <row r="4581" spans="3:17" s="849" customFormat="1" ht="15">
      <c r="C4581" s="712"/>
      <c r="D4581" s="713"/>
      <c r="E4581" s="532"/>
      <c r="F4581" s="532"/>
      <c r="G4581" s="533"/>
      <c r="H4581" s="534"/>
      <c r="I4581" s="534"/>
      <c r="J4581" s="535"/>
      <c r="K4581" s="534"/>
      <c r="L4581" s="534"/>
      <c r="M4581" s="534"/>
      <c r="N4581" s="534"/>
      <c r="O4581" s="534"/>
      <c r="P4581" s="535"/>
      <c r="Q4581" s="534"/>
    </row>
    <row r="4582" spans="3:17" s="849" customFormat="1" ht="15">
      <c r="C4582" s="712"/>
      <c r="D4582" s="713"/>
      <c r="E4582" s="532"/>
      <c r="F4582" s="532"/>
      <c r="G4582" s="533"/>
      <c r="H4582" s="534"/>
      <c r="I4582" s="534"/>
      <c r="J4582" s="535"/>
      <c r="K4582" s="534"/>
      <c r="L4582" s="534"/>
      <c r="M4582" s="534"/>
      <c r="N4582" s="534"/>
      <c r="O4582" s="534"/>
      <c r="P4582" s="535"/>
      <c r="Q4582" s="534"/>
    </row>
    <row r="4583" spans="3:17" s="849" customFormat="1" ht="15">
      <c r="C4583" s="712"/>
      <c r="D4583" s="713"/>
      <c r="E4583" s="532"/>
      <c r="F4583" s="532"/>
      <c r="G4583" s="533"/>
      <c r="H4583" s="534"/>
      <c r="I4583" s="534"/>
      <c r="J4583" s="535"/>
      <c r="K4583" s="534"/>
      <c r="L4583" s="534"/>
      <c r="M4583" s="534"/>
      <c r="N4583" s="534"/>
      <c r="O4583" s="534"/>
      <c r="P4583" s="535"/>
      <c r="Q4583" s="534"/>
    </row>
    <row r="4584" spans="3:17" s="849" customFormat="1" ht="15">
      <c r="C4584" s="712"/>
      <c r="D4584" s="713"/>
      <c r="E4584" s="532"/>
      <c r="F4584" s="532"/>
      <c r="G4584" s="533"/>
      <c r="H4584" s="534"/>
      <c r="I4584" s="534"/>
      <c r="J4584" s="535"/>
      <c r="K4584" s="534"/>
      <c r="L4584" s="534"/>
      <c r="M4584" s="534"/>
      <c r="N4584" s="534"/>
      <c r="O4584" s="534"/>
      <c r="P4584" s="535"/>
      <c r="Q4584" s="534"/>
    </row>
    <row r="4585" spans="3:17" s="849" customFormat="1" ht="15">
      <c r="C4585" s="712"/>
      <c r="D4585" s="713"/>
      <c r="E4585" s="532"/>
      <c r="F4585" s="532"/>
      <c r="G4585" s="533"/>
      <c r="H4585" s="534"/>
      <c r="I4585" s="534"/>
      <c r="J4585" s="535"/>
      <c r="K4585" s="534"/>
      <c r="L4585" s="534"/>
      <c r="M4585" s="534"/>
      <c r="N4585" s="534"/>
      <c r="O4585" s="534"/>
      <c r="P4585" s="535"/>
      <c r="Q4585" s="534"/>
    </row>
    <row r="4586" spans="3:17" s="849" customFormat="1" ht="15">
      <c r="C4586" s="712"/>
      <c r="D4586" s="713"/>
      <c r="E4586" s="532"/>
      <c r="F4586" s="532"/>
      <c r="G4586" s="533"/>
      <c r="H4586" s="534"/>
      <c r="I4586" s="534"/>
      <c r="J4586" s="535"/>
      <c r="K4586" s="534"/>
      <c r="L4586" s="534"/>
      <c r="M4586" s="534"/>
      <c r="N4586" s="534"/>
      <c r="O4586" s="534"/>
      <c r="P4586" s="535"/>
      <c r="Q4586" s="534"/>
    </row>
    <row r="4587" spans="3:17" s="849" customFormat="1" ht="15">
      <c r="C4587" s="712"/>
      <c r="D4587" s="713"/>
      <c r="E4587" s="532"/>
      <c r="F4587" s="532"/>
      <c r="G4587" s="533"/>
      <c r="H4587" s="534"/>
      <c r="I4587" s="534"/>
      <c r="J4587" s="535"/>
      <c r="K4587" s="534"/>
      <c r="L4587" s="534"/>
      <c r="M4587" s="534"/>
      <c r="N4587" s="534"/>
      <c r="O4587" s="534"/>
      <c r="P4587" s="535"/>
      <c r="Q4587" s="534"/>
    </row>
    <row r="4588" spans="3:17" s="849" customFormat="1" ht="15">
      <c r="C4588" s="712"/>
      <c r="D4588" s="713"/>
      <c r="E4588" s="532"/>
      <c r="F4588" s="532"/>
      <c r="G4588" s="533"/>
      <c r="H4588" s="534"/>
      <c r="I4588" s="534"/>
      <c r="J4588" s="535"/>
      <c r="K4588" s="534"/>
      <c r="L4588" s="534"/>
      <c r="M4588" s="534"/>
      <c r="N4588" s="534"/>
      <c r="O4588" s="534"/>
      <c r="P4588" s="535"/>
      <c r="Q4588" s="534"/>
    </row>
    <row r="4589" spans="3:17" s="849" customFormat="1" ht="15">
      <c r="C4589" s="712"/>
      <c r="D4589" s="713"/>
      <c r="E4589" s="532"/>
      <c r="F4589" s="532"/>
      <c r="G4589" s="533"/>
      <c r="H4589" s="534"/>
      <c r="I4589" s="534"/>
      <c r="J4589" s="535"/>
      <c r="K4589" s="534"/>
      <c r="L4589" s="534"/>
      <c r="M4589" s="534"/>
      <c r="N4589" s="534"/>
      <c r="O4589" s="534"/>
      <c r="P4589" s="535"/>
      <c r="Q4589" s="534"/>
    </row>
    <row r="4590" spans="3:17" s="849" customFormat="1" ht="15">
      <c r="C4590" s="712"/>
      <c r="D4590" s="713"/>
      <c r="E4590" s="532"/>
      <c r="F4590" s="532"/>
      <c r="G4590" s="533"/>
      <c r="H4590" s="534"/>
      <c r="I4590" s="534"/>
      <c r="J4590" s="535"/>
      <c r="K4590" s="534"/>
      <c r="L4590" s="534"/>
      <c r="M4590" s="534"/>
      <c r="N4590" s="534"/>
      <c r="O4590" s="534"/>
      <c r="P4590" s="535"/>
      <c r="Q4590" s="534"/>
    </row>
    <row r="4591" spans="3:17" s="849" customFormat="1" ht="15">
      <c r="C4591" s="712"/>
      <c r="D4591" s="713"/>
      <c r="E4591" s="532"/>
      <c r="F4591" s="532"/>
      <c r="G4591" s="533"/>
      <c r="H4591" s="534"/>
      <c r="I4591" s="534"/>
      <c r="J4591" s="535"/>
      <c r="K4591" s="534"/>
      <c r="L4591" s="534"/>
      <c r="M4591" s="534"/>
      <c r="N4591" s="534"/>
      <c r="O4591" s="534"/>
      <c r="P4591" s="535"/>
      <c r="Q4591" s="534"/>
    </row>
    <row r="4592" spans="3:17" s="849" customFormat="1" ht="15">
      <c r="C4592" s="712"/>
      <c r="D4592" s="713"/>
      <c r="E4592" s="532"/>
      <c r="F4592" s="532"/>
      <c r="G4592" s="533"/>
      <c r="H4592" s="534"/>
      <c r="I4592" s="534"/>
      <c r="J4592" s="535"/>
      <c r="K4592" s="534"/>
      <c r="L4592" s="534"/>
      <c r="M4592" s="534"/>
      <c r="N4592" s="534"/>
      <c r="O4592" s="534"/>
      <c r="P4592" s="535"/>
      <c r="Q4592" s="534"/>
    </row>
    <row r="4593" spans="3:17" s="849" customFormat="1" ht="15">
      <c r="C4593" s="712"/>
      <c r="D4593" s="713"/>
      <c r="E4593" s="532"/>
      <c r="F4593" s="532"/>
      <c r="G4593" s="533"/>
      <c r="H4593" s="534"/>
      <c r="I4593" s="534"/>
      <c r="J4593" s="535"/>
      <c r="K4593" s="534"/>
      <c r="L4593" s="534"/>
      <c r="M4593" s="534"/>
      <c r="N4593" s="534"/>
      <c r="O4593" s="534"/>
      <c r="P4593" s="535"/>
      <c r="Q4593" s="534"/>
    </row>
    <row r="4594" spans="3:17" s="849" customFormat="1" ht="15">
      <c r="C4594" s="712"/>
      <c r="D4594" s="713"/>
      <c r="E4594" s="532"/>
      <c r="F4594" s="532"/>
      <c r="G4594" s="533"/>
      <c r="H4594" s="534"/>
      <c r="I4594" s="534"/>
      <c r="J4594" s="535"/>
      <c r="K4594" s="534"/>
      <c r="L4594" s="534"/>
      <c r="M4594" s="534"/>
      <c r="N4594" s="534"/>
      <c r="O4594" s="534"/>
      <c r="P4594" s="535"/>
      <c r="Q4594" s="534"/>
    </row>
    <row r="4595" spans="3:17" s="849" customFormat="1" ht="15">
      <c r="C4595" s="712"/>
      <c r="D4595" s="713"/>
      <c r="E4595" s="532"/>
      <c r="F4595" s="532"/>
      <c r="G4595" s="533"/>
      <c r="H4595" s="534"/>
      <c r="I4595" s="534"/>
      <c r="J4595" s="535"/>
      <c r="K4595" s="534"/>
      <c r="L4595" s="534"/>
      <c r="M4595" s="534"/>
      <c r="N4595" s="534"/>
      <c r="O4595" s="534"/>
      <c r="P4595" s="535"/>
      <c r="Q4595" s="534"/>
    </row>
    <row r="4596" spans="3:17" s="849" customFormat="1" ht="15">
      <c r="C4596" s="712"/>
      <c r="D4596" s="713"/>
      <c r="E4596" s="532"/>
      <c r="F4596" s="532"/>
      <c r="G4596" s="533"/>
      <c r="H4596" s="534"/>
      <c r="I4596" s="534"/>
      <c r="J4596" s="535"/>
      <c r="K4596" s="534"/>
      <c r="L4596" s="534"/>
      <c r="M4596" s="534"/>
      <c r="N4596" s="534"/>
      <c r="O4596" s="534"/>
      <c r="P4596" s="535"/>
      <c r="Q4596" s="534"/>
    </row>
    <row r="4597" spans="3:17" s="849" customFormat="1" ht="15">
      <c r="C4597" s="712"/>
      <c r="D4597" s="713"/>
      <c r="E4597" s="532"/>
      <c r="F4597" s="532"/>
      <c r="G4597" s="533"/>
      <c r="H4597" s="534"/>
      <c r="I4597" s="534"/>
      <c r="J4597" s="535"/>
      <c r="K4597" s="534"/>
      <c r="L4597" s="534"/>
      <c r="M4597" s="534"/>
      <c r="N4597" s="534"/>
      <c r="O4597" s="534"/>
      <c r="P4597" s="535"/>
      <c r="Q4597" s="534"/>
    </row>
    <row r="4598" spans="3:17" s="849" customFormat="1" ht="15">
      <c r="C4598" s="712"/>
      <c r="D4598" s="713"/>
      <c r="E4598" s="532"/>
      <c r="F4598" s="532"/>
      <c r="G4598" s="533"/>
      <c r="H4598" s="534"/>
      <c r="I4598" s="534"/>
      <c r="J4598" s="535"/>
      <c r="K4598" s="534"/>
      <c r="L4598" s="534"/>
      <c r="M4598" s="534"/>
      <c r="N4598" s="534"/>
      <c r="O4598" s="534"/>
      <c r="P4598" s="535"/>
      <c r="Q4598" s="534"/>
    </row>
    <row r="4599" spans="3:17" s="849" customFormat="1" ht="15">
      <c r="C4599" s="712"/>
      <c r="D4599" s="713"/>
      <c r="E4599" s="532"/>
      <c r="F4599" s="532"/>
      <c r="G4599" s="533"/>
      <c r="H4599" s="534"/>
      <c r="I4599" s="534"/>
      <c r="J4599" s="535"/>
      <c r="K4599" s="534"/>
      <c r="L4599" s="534"/>
      <c r="M4599" s="534"/>
      <c r="N4599" s="534"/>
      <c r="O4599" s="534"/>
      <c r="P4599" s="535"/>
      <c r="Q4599" s="534"/>
    </row>
    <row r="4600" spans="3:17" s="849" customFormat="1" ht="15">
      <c r="C4600" s="712"/>
      <c r="D4600" s="713"/>
      <c r="E4600" s="532"/>
      <c r="F4600" s="532"/>
      <c r="G4600" s="533"/>
      <c r="H4600" s="534"/>
      <c r="I4600" s="534"/>
      <c r="J4600" s="535"/>
      <c r="K4600" s="534"/>
      <c r="L4600" s="534"/>
      <c r="M4600" s="534"/>
      <c r="N4600" s="534"/>
      <c r="O4600" s="534"/>
      <c r="P4600" s="535"/>
      <c r="Q4600" s="534"/>
    </row>
    <row r="4601" spans="3:17" s="849" customFormat="1" ht="15">
      <c r="C4601" s="712"/>
      <c r="D4601" s="713"/>
      <c r="E4601" s="532"/>
      <c r="F4601" s="532"/>
      <c r="G4601" s="533"/>
      <c r="H4601" s="534"/>
      <c r="I4601" s="534"/>
      <c r="J4601" s="535"/>
      <c r="K4601" s="534"/>
      <c r="L4601" s="534"/>
      <c r="M4601" s="534"/>
      <c r="N4601" s="534"/>
      <c r="O4601" s="534"/>
      <c r="P4601" s="535"/>
      <c r="Q4601" s="534"/>
    </row>
    <row r="4602" spans="3:17" s="849" customFormat="1" ht="15">
      <c r="C4602" s="712"/>
      <c r="D4602" s="713"/>
      <c r="E4602" s="532"/>
      <c r="F4602" s="532"/>
      <c r="G4602" s="533"/>
      <c r="H4602" s="534"/>
      <c r="I4602" s="534"/>
      <c r="J4602" s="535"/>
      <c r="K4602" s="534"/>
      <c r="L4602" s="534"/>
      <c r="M4602" s="534"/>
      <c r="N4602" s="534"/>
      <c r="O4602" s="534"/>
      <c r="P4602" s="535"/>
      <c r="Q4602" s="534"/>
    </row>
    <row r="4603" spans="3:17" s="849" customFormat="1" ht="15">
      <c r="C4603" s="712"/>
      <c r="D4603" s="713"/>
      <c r="E4603" s="532"/>
      <c r="F4603" s="532"/>
      <c r="G4603" s="533"/>
      <c r="H4603" s="534"/>
      <c r="I4603" s="534"/>
      <c r="J4603" s="535"/>
      <c r="K4603" s="534"/>
      <c r="L4603" s="534"/>
      <c r="M4603" s="534"/>
      <c r="N4603" s="534"/>
      <c r="O4603" s="534"/>
      <c r="P4603" s="535"/>
      <c r="Q4603" s="534"/>
    </row>
    <row r="4604" spans="3:17" s="849" customFormat="1" ht="15">
      <c r="C4604" s="712"/>
      <c r="D4604" s="713"/>
      <c r="E4604" s="532"/>
      <c r="F4604" s="532"/>
      <c r="G4604" s="533"/>
      <c r="H4604" s="534"/>
      <c r="I4604" s="534"/>
      <c r="J4604" s="535"/>
      <c r="K4604" s="534"/>
      <c r="L4604" s="534"/>
      <c r="M4604" s="534"/>
      <c r="N4604" s="534"/>
      <c r="O4604" s="534"/>
      <c r="P4604" s="535"/>
      <c r="Q4604" s="534"/>
    </row>
    <row r="4605" spans="3:17" s="849" customFormat="1" ht="15">
      <c r="C4605" s="712"/>
      <c r="D4605" s="713"/>
      <c r="E4605" s="532"/>
      <c r="F4605" s="532"/>
      <c r="G4605" s="533"/>
      <c r="H4605" s="534"/>
      <c r="I4605" s="534"/>
      <c r="J4605" s="535"/>
      <c r="K4605" s="534"/>
      <c r="L4605" s="534"/>
      <c r="M4605" s="534"/>
      <c r="N4605" s="534"/>
      <c r="O4605" s="534"/>
      <c r="P4605" s="535"/>
      <c r="Q4605" s="534"/>
    </row>
    <row r="4606" spans="3:17" s="849" customFormat="1" ht="15">
      <c r="C4606" s="712"/>
      <c r="D4606" s="713"/>
      <c r="E4606" s="532"/>
      <c r="F4606" s="532"/>
      <c r="G4606" s="533"/>
      <c r="H4606" s="534"/>
      <c r="I4606" s="534"/>
      <c r="J4606" s="535"/>
      <c r="K4606" s="534"/>
      <c r="L4606" s="534"/>
      <c r="M4606" s="534"/>
      <c r="N4606" s="534"/>
      <c r="O4606" s="534"/>
      <c r="P4606" s="535"/>
      <c r="Q4606" s="534"/>
    </row>
    <row r="4607" spans="3:17" s="849" customFormat="1" ht="15">
      <c r="C4607" s="712"/>
      <c r="D4607" s="713"/>
      <c r="E4607" s="532"/>
      <c r="F4607" s="532"/>
      <c r="G4607" s="533"/>
      <c r="H4607" s="534"/>
      <c r="I4607" s="534"/>
      <c r="J4607" s="535"/>
      <c r="K4607" s="534"/>
      <c r="L4607" s="534"/>
      <c r="M4607" s="534"/>
      <c r="N4607" s="534"/>
      <c r="O4607" s="534"/>
      <c r="P4607" s="535"/>
      <c r="Q4607" s="534"/>
    </row>
    <row r="4608" spans="3:17" s="849" customFormat="1" ht="15">
      <c r="C4608" s="712"/>
      <c r="D4608" s="713"/>
      <c r="E4608" s="532"/>
      <c r="F4608" s="532"/>
      <c r="G4608" s="533"/>
      <c r="H4608" s="534"/>
      <c r="I4608" s="534"/>
      <c r="J4608" s="535"/>
      <c r="K4608" s="534"/>
      <c r="L4608" s="534"/>
      <c r="M4608" s="534"/>
      <c r="N4608" s="534"/>
      <c r="O4608" s="534"/>
      <c r="P4608" s="535"/>
      <c r="Q4608" s="534"/>
    </row>
    <row r="4609" spans="3:17" s="849" customFormat="1" ht="15">
      <c r="C4609" s="712"/>
      <c r="D4609" s="713"/>
      <c r="E4609" s="532"/>
      <c r="F4609" s="532"/>
      <c r="G4609" s="533"/>
      <c r="H4609" s="534"/>
      <c r="I4609" s="534"/>
      <c r="J4609" s="535"/>
      <c r="K4609" s="534"/>
      <c r="L4609" s="534"/>
      <c r="M4609" s="534"/>
      <c r="N4609" s="534"/>
      <c r="O4609" s="534"/>
      <c r="P4609" s="535"/>
      <c r="Q4609" s="534"/>
    </row>
    <row r="4610" spans="3:17" s="849" customFormat="1" ht="15">
      <c r="C4610" s="712"/>
      <c r="D4610" s="713"/>
      <c r="E4610" s="532"/>
      <c r="F4610" s="532"/>
      <c r="G4610" s="533"/>
      <c r="H4610" s="534"/>
      <c r="I4610" s="534"/>
      <c r="J4610" s="535"/>
      <c r="K4610" s="534"/>
      <c r="L4610" s="534"/>
      <c r="M4610" s="534"/>
      <c r="N4610" s="534"/>
      <c r="O4610" s="534"/>
      <c r="P4610" s="535"/>
      <c r="Q4610" s="534"/>
    </row>
    <row r="4611" spans="3:17" s="849" customFormat="1" ht="15">
      <c r="C4611" s="712"/>
      <c r="D4611" s="713"/>
      <c r="E4611" s="532"/>
      <c r="F4611" s="532"/>
      <c r="G4611" s="533"/>
      <c r="H4611" s="534"/>
      <c r="I4611" s="534"/>
      <c r="J4611" s="535"/>
      <c r="K4611" s="534"/>
      <c r="L4611" s="534"/>
      <c r="M4611" s="534"/>
      <c r="N4611" s="534"/>
      <c r="O4611" s="534"/>
      <c r="P4611" s="535"/>
      <c r="Q4611" s="534"/>
    </row>
    <row r="4612" spans="3:17" s="849" customFormat="1" ht="15">
      <c r="C4612" s="712"/>
      <c r="D4612" s="713"/>
      <c r="E4612" s="532"/>
      <c r="F4612" s="532"/>
      <c r="G4612" s="533"/>
      <c r="H4612" s="534"/>
      <c r="I4612" s="534"/>
      <c r="J4612" s="535"/>
      <c r="K4612" s="534"/>
      <c r="L4612" s="534"/>
      <c r="M4612" s="534"/>
      <c r="N4612" s="534"/>
      <c r="O4612" s="534"/>
      <c r="P4612" s="535"/>
      <c r="Q4612" s="534"/>
    </row>
    <row r="4613" spans="3:17" s="849" customFormat="1" ht="15">
      <c r="C4613" s="712"/>
      <c r="D4613" s="713"/>
      <c r="E4613" s="532"/>
      <c r="F4613" s="532"/>
      <c r="G4613" s="533"/>
      <c r="H4613" s="534"/>
      <c r="I4613" s="534"/>
      <c r="J4613" s="535"/>
      <c r="K4613" s="534"/>
      <c r="L4613" s="534"/>
      <c r="M4613" s="534"/>
      <c r="N4613" s="534"/>
      <c r="O4613" s="534"/>
      <c r="P4613" s="535"/>
      <c r="Q4613" s="534"/>
    </row>
    <row r="4614" spans="3:17" s="849" customFormat="1" ht="15">
      <c r="C4614" s="712"/>
      <c r="D4614" s="713"/>
      <c r="E4614" s="532"/>
      <c r="F4614" s="532"/>
      <c r="G4614" s="533"/>
      <c r="H4614" s="534"/>
      <c r="I4614" s="534"/>
      <c r="J4614" s="535"/>
      <c r="K4614" s="534"/>
      <c r="L4614" s="534"/>
      <c r="M4614" s="534"/>
      <c r="N4614" s="534"/>
      <c r="O4614" s="534"/>
      <c r="P4614" s="535"/>
      <c r="Q4614" s="534"/>
    </row>
    <row r="4615" spans="3:17" s="849" customFormat="1" ht="15">
      <c r="C4615" s="712"/>
      <c r="D4615" s="713"/>
      <c r="E4615" s="532"/>
      <c r="F4615" s="532"/>
      <c r="G4615" s="533"/>
      <c r="H4615" s="534"/>
      <c r="I4615" s="534"/>
      <c r="J4615" s="535"/>
      <c r="K4615" s="534"/>
      <c r="L4615" s="534"/>
      <c r="M4615" s="534"/>
      <c r="N4615" s="534"/>
      <c r="O4615" s="534"/>
      <c r="P4615" s="535"/>
      <c r="Q4615" s="534"/>
    </row>
    <row r="4616" spans="3:17" s="849" customFormat="1" ht="15">
      <c r="C4616" s="712"/>
      <c r="D4616" s="713"/>
      <c r="E4616" s="532"/>
      <c r="F4616" s="532"/>
      <c r="G4616" s="533"/>
      <c r="H4616" s="534"/>
      <c r="I4616" s="534"/>
      <c r="J4616" s="535"/>
      <c r="K4616" s="534"/>
      <c r="L4616" s="534"/>
      <c r="M4616" s="534"/>
      <c r="N4616" s="534"/>
      <c r="O4616" s="534"/>
      <c r="P4616" s="535"/>
      <c r="Q4616" s="534"/>
    </row>
    <row r="4617" spans="3:17" s="849" customFormat="1" ht="15">
      <c r="C4617" s="712"/>
      <c r="D4617" s="713"/>
      <c r="E4617" s="532"/>
      <c r="F4617" s="532"/>
      <c r="G4617" s="533"/>
      <c r="H4617" s="534"/>
      <c r="I4617" s="534"/>
      <c r="J4617" s="535"/>
      <c r="K4617" s="534"/>
      <c r="L4617" s="534"/>
      <c r="M4617" s="534"/>
      <c r="N4617" s="534"/>
      <c r="O4617" s="534"/>
      <c r="P4617" s="535"/>
      <c r="Q4617" s="534"/>
    </row>
    <row r="4618" spans="3:17" s="849" customFormat="1" ht="15">
      <c r="C4618" s="712"/>
      <c r="D4618" s="713"/>
      <c r="E4618" s="532"/>
      <c r="F4618" s="532"/>
      <c r="G4618" s="533"/>
      <c r="H4618" s="534"/>
      <c r="I4618" s="534"/>
      <c r="J4618" s="535"/>
      <c r="K4618" s="534"/>
      <c r="L4618" s="534"/>
      <c r="M4618" s="534"/>
      <c r="N4618" s="534"/>
      <c r="O4618" s="534"/>
      <c r="P4618" s="535"/>
      <c r="Q4618" s="534"/>
    </row>
    <row r="4619" spans="3:17" s="849" customFormat="1" ht="15">
      <c r="C4619" s="712"/>
      <c r="D4619" s="713"/>
      <c r="E4619" s="532"/>
      <c r="F4619" s="532"/>
      <c r="G4619" s="533"/>
      <c r="H4619" s="534"/>
      <c r="I4619" s="534"/>
      <c r="J4619" s="535"/>
      <c r="K4619" s="534"/>
      <c r="L4619" s="534"/>
      <c r="M4619" s="534"/>
      <c r="N4619" s="534"/>
      <c r="O4619" s="534"/>
      <c r="P4619" s="535"/>
      <c r="Q4619" s="534"/>
    </row>
    <row r="4620" spans="3:17" s="849" customFormat="1" ht="15">
      <c r="C4620" s="712"/>
      <c r="D4620" s="713"/>
      <c r="E4620" s="532"/>
      <c r="F4620" s="532"/>
      <c r="G4620" s="533"/>
      <c r="H4620" s="534"/>
      <c r="I4620" s="534"/>
      <c r="J4620" s="535"/>
      <c r="K4620" s="534"/>
      <c r="L4620" s="534"/>
      <c r="M4620" s="534"/>
      <c r="N4620" s="534"/>
      <c r="O4620" s="534"/>
      <c r="P4620" s="535"/>
      <c r="Q4620" s="534"/>
    </row>
    <row r="4621" spans="3:17" s="849" customFormat="1" ht="15">
      <c r="C4621" s="712"/>
      <c r="D4621" s="713"/>
      <c r="E4621" s="532"/>
      <c r="F4621" s="532"/>
      <c r="G4621" s="533"/>
      <c r="H4621" s="534"/>
      <c r="I4621" s="534"/>
      <c r="J4621" s="535"/>
      <c r="K4621" s="534"/>
      <c r="L4621" s="534"/>
      <c r="M4621" s="534"/>
      <c r="N4621" s="534"/>
      <c r="O4621" s="534"/>
      <c r="P4621" s="535"/>
      <c r="Q4621" s="534"/>
    </row>
    <row r="4622" spans="3:17" s="849" customFormat="1" ht="15">
      <c r="C4622" s="712"/>
      <c r="D4622" s="713"/>
      <c r="E4622" s="532"/>
      <c r="F4622" s="532"/>
      <c r="G4622" s="533"/>
      <c r="H4622" s="534"/>
      <c r="I4622" s="534"/>
      <c r="J4622" s="535"/>
      <c r="K4622" s="534"/>
      <c r="L4622" s="534"/>
      <c r="M4622" s="534"/>
      <c r="N4622" s="534"/>
      <c r="O4622" s="534"/>
      <c r="P4622" s="535"/>
      <c r="Q4622" s="534"/>
    </row>
    <row r="4623" spans="3:17" s="849" customFormat="1" ht="15">
      <c r="C4623" s="712"/>
      <c r="D4623" s="713"/>
      <c r="E4623" s="532"/>
      <c r="F4623" s="532"/>
      <c r="G4623" s="533"/>
      <c r="H4623" s="534"/>
      <c r="I4623" s="534"/>
      <c r="J4623" s="535"/>
      <c r="K4623" s="534"/>
      <c r="L4623" s="534"/>
      <c r="M4623" s="534"/>
      <c r="N4623" s="534"/>
      <c r="O4623" s="534"/>
      <c r="P4623" s="535"/>
      <c r="Q4623" s="534"/>
    </row>
    <row r="4624" spans="3:17" s="849" customFormat="1" ht="15">
      <c r="C4624" s="712"/>
      <c r="D4624" s="713"/>
      <c r="E4624" s="532"/>
      <c r="F4624" s="532"/>
      <c r="G4624" s="533"/>
      <c r="H4624" s="534"/>
      <c r="I4624" s="534"/>
      <c r="J4624" s="535"/>
      <c r="K4624" s="534"/>
      <c r="L4624" s="534"/>
      <c r="M4624" s="534"/>
      <c r="N4624" s="534"/>
      <c r="O4624" s="534"/>
      <c r="P4624" s="535"/>
      <c r="Q4624" s="534"/>
    </row>
    <row r="4625" spans="3:17" s="849" customFormat="1" ht="15">
      <c r="C4625" s="712"/>
      <c r="D4625" s="713"/>
      <c r="E4625" s="532"/>
      <c r="F4625" s="532"/>
      <c r="G4625" s="533"/>
      <c r="H4625" s="534"/>
      <c r="I4625" s="534"/>
      <c r="J4625" s="535"/>
      <c r="K4625" s="534"/>
      <c r="L4625" s="534"/>
      <c r="M4625" s="534"/>
      <c r="N4625" s="534"/>
      <c r="O4625" s="534"/>
      <c r="P4625" s="535"/>
      <c r="Q4625" s="534"/>
    </row>
    <row r="4626" spans="3:17" s="849" customFormat="1" ht="15">
      <c r="C4626" s="712"/>
      <c r="D4626" s="713"/>
      <c r="E4626" s="532"/>
      <c r="F4626" s="532"/>
      <c r="G4626" s="533"/>
      <c r="H4626" s="534"/>
      <c r="I4626" s="534"/>
      <c r="J4626" s="535"/>
      <c r="K4626" s="534"/>
      <c r="L4626" s="534"/>
      <c r="M4626" s="534"/>
      <c r="N4626" s="534"/>
      <c r="O4626" s="534"/>
      <c r="P4626" s="535"/>
      <c r="Q4626" s="534"/>
    </row>
    <row r="4627" spans="3:17" s="849" customFormat="1" ht="15">
      <c r="C4627" s="712"/>
      <c r="D4627" s="713"/>
      <c r="E4627" s="532"/>
      <c r="F4627" s="532"/>
      <c r="G4627" s="533"/>
      <c r="H4627" s="534"/>
      <c r="I4627" s="534"/>
      <c r="J4627" s="535"/>
      <c r="K4627" s="534"/>
      <c r="L4627" s="534"/>
      <c r="M4627" s="534"/>
      <c r="N4627" s="534"/>
      <c r="O4627" s="534"/>
      <c r="P4627" s="535"/>
      <c r="Q4627" s="534"/>
    </row>
    <row r="4628" spans="3:17" s="849" customFormat="1" ht="15">
      <c r="C4628" s="712"/>
      <c r="D4628" s="713"/>
      <c r="E4628" s="532"/>
      <c r="F4628" s="532"/>
      <c r="G4628" s="533"/>
      <c r="H4628" s="534"/>
      <c r="I4628" s="534"/>
      <c r="J4628" s="535"/>
      <c r="K4628" s="534"/>
      <c r="L4628" s="534"/>
      <c r="M4628" s="534"/>
      <c r="N4628" s="534"/>
      <c r="O4628" s="534"/>
      <c r="P4628" s="535"/>
      <c r="Q4628" s="534"/>
    </row>
    <row r="4629" spans="3:17" s="849" customFormat="1" ht="15">
      <c r="C4629" s="712"/>
      <c r="D4629" s="713"/>
      <c r="E4629" s="532"/>
      <c r="F4629" s="532"/>
      <c r="G4629" s="533"/>
      <c r="H4629" s="534"/>
      <c r="I4629" s="534"/>
      <c r="J4629" s="535"/>
      <c r="K4629" s="534"/>
      <c r="L4629" s="534"/>
      <c r="M4629" s="534"/>
      <c r="N4629" s="534"/>
      <c r="O4629" s="534"/>
      <c r="P4629" s="535"/>
      <c r="Q4629" s="534"/>
    </row>
    <row r="4630" spans="3:17" s="849" customFormat="1" ht="15">
      <c r="C4630" s="712"/>
      <c r="D4630" s="713"/>
      <c r="E4630" s="532"/>
      <c r="F4630" s="532"/>
      <c r="G4630" s="533"/>
      <c r="H4630" s="534"/>
      <c r="I4630" s="534"/>
      <c r="J4630" s="535"/>
      <c r="K4630" s="534"/>
      <c r="L4630" s="534"/>
      <c r="M4630" s="534"/>
      <c r="N4630" s="534"/>
      <c r="O4630" s="534"/>
      <c r="P4630" s="535"/>
      <c r="Q4630" s="534"/>
    </row>
    <row r="4631" spans="3:17" s="849" customFormat="1" ht="15">
      <c r="C4631" s="712"/>
      <c r="D4631" s="713"/>
      <c r="E4631" s="532"/>
      <c r="F4631" s="532"/>
      <c r="G4631" s="533"/>
      <c r="H4631" s="534"/>
      <c r="I4631" s="534"/>
      <c r="J4631" s="535"/>
      <c r="K4631" s="534"/>
      <c r="L4631" s="534"/>
      <c r="M4631" s="534"/>
      <c r="N4631" s="534"/>
      <c r="O4631" s="534"/>
      <c r="P4631" s="535"/>
      <c r="Q4631" s="534"/>
    </row>
    <row r="4632" spans="3:17" s="849" customFormat="1" ht="15">
      <c r="C4632" s="712"/>
      <c r="D4632" s="713"/>
      <c r="E4632" s="532"/>
      <c r="F4632" s="532"/>
      <c r="G4632" s="533"/>
      <c r="H4632" s="534"/>
      <c r="I4632" s="534"/>
      <c r="J4632" s="535"/>
      <c r="K4632" s="534"/>
      <c r="L4632" s="534"/>
      <c r="M4632" s="534"/>
      <c r="N4632" s="534"/>
      <c r="O4632" s="534"/>
      <c r="P4632" s="535"/>
      <c r="Q4632" s="534"/>
    </row>
    <row r="4633" spans="3:17" s="849" customFormat="1" ht="15">
      <c r="C4633" s="712"/>
      <c r="D4633" s="713"/>
      <c r="E4633" s="532"/>
      <c r="F4633" s="532"/>
      <c r="G4633" s="533"/>
      <c r="H4633" s="534"/>
      <c r="I4633" s="534"/>
      <c r="J4633" s="535"/>
      <c r="K4633" s="534"/>
      <c r="L4633" s="534"/>
      <c r="M4633" s="534"/>
      <c r="N4633" s="534"/>
      <c r="O4633" s="534"/>
      <c r="P4633" s="535"/>
      <c r="Q4633" s="534"/>
    </row>
    <row r="4634" spans="3:17" s="849" customFormat="1" ht="15">
      <c r="C4634" s="712"/>
      <c r="D4634" s="713"/>
      <c r="E4634" s="532"/>
      <c r="F4634" s="532"/>
      <c r="G4634" s="533"/>
      <c r="H4634" s="534"/>
      <c r="I4634" s="534"/>
      <c r="J4634" s="535"/>
      <c r="K4634" s="534"/>
      <c r="L4634" s="534"/>
      <c r="M4634" s="534"/>
      <c r="N4634" s="534"/>
      <c r="O4634" s="534"/>
      <c r="P4634" s="535"/>
      <c r="Q4634" s="534"/>
    </row>
    <row r="4635" spans="3:17" s="849" customFormat="1" ht="15">
      <c r="C4635" s="712"/>
      <c r="D4635" s="713"/>
      <c r="E4635" s="532"/>
      <c r="F4635" s="532"/>
      <c r="G4635" s="533"/>
      <c r="H4635" s="534"/>
      <c r="I4635" s="534"/>
      <c r="J4635" s="535"/>
      <c r="K4635" s="534"/>
      <c r="L4635" s="534"/>
      <c r="M4635" s="534"/>
      <c r="N4635" s="534"/>
      <c r="O4635" s="534"/>
      <c r="P4635" s="535"/>
      <c r="Q4635" s="534"/>
    </row>
    <row r="4636" spans="3:17" s="849" customFormat="1" ht="15">
      <c r="C4636" s="712"/>
      <c r="D4636" s="713"/>
      <c r="E4636" s="532"/>
      <c r="F4636" s="532"/>
      <c r="G4636" s="533"/>
      <c r="H4636" s="534"/>
      <c r="I4636" s="534"/>
      <c r="J4636" s="535"/>
      <c r="K4636" s="534"/>
      <c r="L4636" s="534"/>
      <c r="M4636" s="534"/>
      <c r="N4636" s="534"/>
      <c r="O4636" s="534"/>
      <c r="P4636" s="535"/>
      <c r="Q4636" s="534"/>
    </row>
    <row r="4637" spans="3:17" s="849" customFormat="1" ht="15">
      <c r="C4637" s="712"/>
      <c r="D4637" s="713"/>
      <c r="E4637" s="532"/>
      <c r="F4637" s="532"/>
      <c r="G4637" s="533"/>
      <c r="H4637" s="534"/>
      <c r="I4637" s="534"/>
      <c r="J4637" s="535"/>
      <c r="K4637" s="534"/>
      <c r="L4637" s="534"/>
      <c r="M4637" s="534"/>
      <c r="N4637" s="534"/>
      <c r="O4637" s="534"/>
      <c r="P4637" s="535"/>
      <c r="Q4637" s="534"/>
    </row>
    <row r="4638" spans="3:17" s="849" customFormat="1" ht="15">
      <c r="C4638" s="712"/>
      <c r="D4638" s="713"/>
      <c r="E4638" s="532"/>
      <c r="F4638" s="532"/>
      <c r="G4638" s="533"/>
      <c r="H4638" s="534"/>
      <c r="I4638" s="534"/>
      <c r="J4638" s="535"/>
      <c r="K4638" s="534"/>
      <c r="L4638" s="534"/>
      <c r="M4638" s="534"/>
      <c r="N4638" s="534"/>
      <c r="O4638" s="534"/>
      <c r="P4638" s="535"/>
      <c r="Q4638" s="534"/>
    </row>
    <row r="4639" spans="3:17" s="849" customFormat="1" ht="15">
      <c r="C4639" s="712"/>
      <c r="D4639" s="713"/>
      <c r="E4639" s="532"/>
      <c r="F4639" s="532"/>
      <c r="G4639" s="533"/>
      <c r="H4639" s="534"/>
      <c r="I4639" s="534"/>
      <c r="J4639" s="535"/>
      <c r="K4639" s="534"/>
      <c r="L4639" s="534"/>
      <c r="M4639" s="534"/>
      <c r="N4639" s="534"/>
      <c r="O4639" s="534"/>
      <c r="P4639" s="535"/>
      <c r="Q4639" s="534"/>
    </row>
    <row r="4640" spans="3:17" s="849" customFormat="1" ht="15">
      <c r="C4640" s="712"/>
      <c r="D4640" s="713"/>
      <c r="E4640" s="532"/>
      <c r="F4640" s="532"/>
      <c r="G4640" s="533"/>
      <c r="H4640" s="534"/>
      <c r="I4640" s="534"/>
      <c r="J4640" s="535"/>
      <c r="K4640" s="534"/>
      <c r="L4640" s="534"/>
      <c r="M4640" s="534"/>
      <c r="N4640" s="534"/>
      <c r="O4640" s="534"/>
      <c r="P4640" s="535"/>
      <c r="Q4640" s="534"/>
    </row>
    <row r="4641" spans="3:17" s="849" customFormat="1" ht="15">
      <c r="C4641" s="712"/>
      <c r="D4641" s="713"/>
      <c r="E4641" s="532"/>
      <c r="F4641" s="532"/>
      <c r="G4641" s="533"/>
      <c r="H4641" s="534"/>
      <c r="I4641" s="534"/>
      <c r="J4641" s="535"/>
      <c r="K4641" s="534"/>
      <c r="L4641" s="534"/>
      <c r="M4641" s="534"/>
      <c r="N4641" s="534"/>
      <c r="O4641" s="534"/>
      <c r="P4641" s="535"/>
      <c r="Q4641" s="534"/>
    </row>
    <row r="4642" spans="3:17" s="849" customFormat="1" ht="15">
      <c r="C4642" s="712"/>
      <c r="D4642" s="713"/>
      <c r="E4642" s="532"/>
      <c r="F4642" s="532"/>
      <c r="G4642" s="533"/>
      <c r="H4642" s="534"/>
      <c r="I4642" s="534"/>
      <c r="J4642" s="535"/>
      <c r="K4642" s="534"/>
      <c r="L4642" s="534"/>
      <c r="M4642" s="534"/>
      <c r="N4642" s="534"/>
      <c r="O4642" s="534"/>
      <c r="P4642" s="535"/>
      <c r="Q4642" s="534"/>
    </row>
    <row r="4643" spans="3:17" s="849" customFormat="1" ht="15">
      <c r="C4643" s="712"/>
      <c r="D4643" s="713"/>
      <c r="E4643" s="532"/>
      <c r="F4643" s="532"/>
      <c r="G4643" s="533"/>
      <c r="H4643" s="534"/>
      <c r="I4643" s="534"/>
      <c r="J4643" s="535"/>
      <c r="K4643" s="534"/>
      <c r="L4643" s="534"/>
      <c r="M4643" s="534"/>
      <c r="N4643" s="534"/>
      <c r="O4643" s="534"/>
      <c r="P4643" s="535"/>
      <c r="Q4643" s="534"/>
    </row>
    <row r="4644" spans="3:17" s="849" customFormat="1" ht="15">
      <c r="C4644" s="712"/>
      <c r="D4644" s="713"/>
      <c r="E4644" s="532"/>
      <c r="F4644" s="532"/>
      <c r="G4644" s="533"/>
      <c r="H4644" s="534"/>
      <c r="I4644" s="534"/>
      <c r="J4644" s="535"/>
      <c r="K4644" s="534"/>
      <c r="L4644" s="534"/>
      <c r="M4644" s="534"/>
      <c r="N4644" s="534"/>
      <c r="O4644" s="534"/>
      <c r="P4644" s="535"/>
      <c r="Q4644" s="534"/>
    </row>
    <row r="4645" spans="3:17" s="849" customFormat="1" ht="15">
      <c r="C4645" s="712"/>
      <c r="D4645" s="713"/>
      <c r="E4645" s="532"/>
      <c r="F4645" s="532"/>
      <c r="G4645" s="533"/>
      <c r="H4645" s="534"/>
      <c r="I4645" s="534"/>
      <c r="J4645" s="535"/>
      <c r="K4645" s="534"/>
      <c r="L4645" s="534"/>
      <c r="M4645" s="534"/>
      <c r="N4645" s="534"/>
      <c r="O4645" s="534"/>
      <c r="P4645" s="535"/>
      <c r="Q4645" s="534"/>
    </row>
    <row r="4646" spans="3:17" s="849" customFormat="1" ht="15">
      <c r="C4646" s="712"/>
      <c r="D4646" s="713"/>
      <c r="E4646" s="532"/>
      <c r="F4646" s="532"/>
      <c r="G4646" s="533"/>
      <c r="H4646" s="534"/>
      <c r="I4646" s="534"/>
      <c r="J4646" s="535"/>
      <c r="K4646" s="534"/>
      <c r="L4646" s="534"/>
      <c r="M4646" s="534"/>
      <c r="N4646" s="534"/>
      <c r="O4646" s="534"/>
      <c r="P4646" s="535"/>
      <c r="Q4646" s="534"/>
    </row>
    <row r="4647" spans="3:17" s="849" customFormat="1" ht="15">
      <c r="C4647" s="712"/>
      <c r="D4647" s="713"/>
      <c r="E4647" s="532"/>
      <c r="F4647" s="532"/>
      <c r="G4647" s="533"/>
      <c r="H4647" s="534"/>
      <c r="I4647" s="534"/>
      <c r="J4647" s="535"/>
      <c r="K4647" s="534"/>
      <c r="L4647" s="534"/>
      <c r="M4647" s="534"/>
      <c r="N4647" s="534"/>
      <c r="O4647" s="534"/>
      <c r="P4647" s="535"/>
      <c r="Q4647" s="534"/>
    </row>
    <row r="4648" spans="3:17" s="849" customFormat="1" ht="15">
      <c r="C4648" s="712"/>
      <c r="D4648" s="713"/>
      <c r="E4648" s="532"/>
      <c r="F4648" s="532"/>
      <c r="G4648" s="533"/>
      <c r="H4648" s="534"/>
      <c r="I4648" s="534"/>
      <c r="J4648" s="535"/>
      <c r="K4648" s="534"/>
      <c r="L4648" s="534"/>
      <c r="M4648" s="534"/>
      <c r="N4648" s="534"/>
      <c r="O4648" s="534"/>
      <c r="P4648" s="535"/>
      <c r="Q4648" s="534"/>
    </row>
    <row r="4649" spans="3:17" s="849" customFormat="1" ht="15">
      <c r="C4649" s="712"/>
      <c r="D4649" s="713"/>
      <c r="E4649" s="532"/>
      <c r="F4649" s="532"/>
      <c r="G4649" s="533"/>
      <c r="H4649" s="534"/>
      <c r="I4649" s="534"/>
      <c r="J4649" s="535"/>
      <c r="K4649" s="534"/>
      <c r="L4649" s="534"/>
      <c r="M4649" s="534"/>
      <c r="N4649" s="534"/>
      <c r="O4649" s="534"/>
      <c r="P4649" s="535"/>
      <c r="Q4649" s="534"/>
    </row>
    <row r="4650" spans="3:17" s="849" customFormat="1" ht="15">
      <c r="C4650" s="712"/>
      <c r="D4650" s="713"/>
      <c r="E4650" s="532"/>
      <c r="F4650" s="532"/>
      <c r="G4650" s="533"/>
      <c r="H4650" s="534"/>
      <c r="I4650" s="534"/>
      <c r="J4650" s="535"/>
      <c r="K4650" s="534"/>
      <c r="L4650" s="534"/>
      <c r="M4650" s="534"/>
      <c r="N4650" s="534"/>
      <c r="O4650" s="534"/>
      <c r="P4650" s="535"/>
      <c r="Q4650" s="534"/>
    </row>
    <row r="4651" spans="3:17" s="849" customFormat="1" ht="15">
      <c r="C4651" s="712"/>
      <c r="D4651" s="713"/>
      <c r="E4651" s="532"/>
      <c r="F4651" s="532"/>
      <c r="G4651" s="533"/>
      <c r="H4651" s="534"/>
      <c r="I4651" s="534"/>
      <c r="J4651" s="535"/>
      <c r="K4651" s="534"/>
      <c r="L4651" s="534"/>
      <c r="M4651" s="534"/>
      <c r="N4651" s="534"/>
      <c r="O4651" s="534"/>
      <c r="P4651" s="535"/>
      <c r="Q4651" s="534"/>
    </row>
    <row r="4652" spans="3:17" s="849" customFormat="1" ht="15">
      <c r="C4652" s="712"/>
      <c r="D4652" s="713"/>
      <c r="E4652" s="532"/>
      <c r="F4652" s="532"/>
      <c r="G4652" s="533"/>
      <c r="H4652" s="534"/>
      <c r="I4652" s="534"/>
      <c r="J4652" s="535"/>
      <c r="K4652" s="534"/>
      <c r="L4652" s="534"/>
      <c r="M4652" s="534"/>
      <c r="N4652" s="534"/>
      <c r="O4652" s="534"/>
      <c r="P4652" s="535"/>
      <c r="Q4652" s="534"/>
    </row>
    <row r="4653" spans="3:17" s="849" customFormat="1" ht="15">
      <c r="C4653" s="712"/>
      <c r="D4653" s="713"/>
      <c r="E4653" s="532"/>
      <c r="F4653" s="532"/>
      <c r="G4653" s="533"/>
      <c r="H4653" s="534"/>
      <c r="I4653" s="534"/>
      <c r="J4653" s="535"/>
      <c r="K4653" s="534"/>
      <c r="L4653" s="534"/>
      <c r="M4653" s="534"/>
      <c r="N4653" s="534"/>
      <c r="O4653" s="534"/>
      <c r="P4653" s="535"/>
      <c r="Q4653" s="534"/>
    </row>
    <row r="4654" spans="3:17" s="849" customFormat="1" ht="15">
      <c r="C4654" s="712"/>
      <c r="D4654" s="713"/>
      <c r="E4654" s="532"/>
      <c r="F4654" s="532"/>
      <c r="G4654" s="533"/>
      <c r="H4654" s="534"/>
      <c r="I4654" s="534"/>
      <c r="J4654" s="535"/>
      <c r="K4654" s="534"/>
      <c r="L4654" s="534"/>
      <c r="M4654" s="534"/>
      <c r="N4654" s="534"/>
      <c r="O4654" s="534"/>
      <c r="P4654" s="535"/>
      <c r="Q4654" s="534"/>
    </row>
    <row r="4655" spans="3:17" s="849" customFormat="1" ht="15">
      <c r="C4655" s="712"/>
      <c r="D4655" s="713"/>
      <c r="E4655" s="532"/>
      <c r="F4655" s="532"/>
      <c r="G4655" s="533"/>
      <c r="H4655" s="534"/>
      <c r="I4655" s="534"/>
      <c r="J4655" s="535"/>
      <c r="K4655" s="534"/>
      <c r="L4655" s="534"/>
      <c r="M4655" s="534"/>
      <c r="N4655" s="534"/>
      <c r="O4655" s="534"/>
      <c r="P4655" s="535"/>
      <c r="Q4655" s="534"/>
    </row>
    <row r="4656" spans="3:17" s="849" customFormat="1" ht="15">
      <c r="C4656" s="712"/>
      <c r="D4656" s="713"/>
      <c r="E4656" s="532"/>
      <c r="F4656" s="532"/>
      <c r="G4656" s="533"/>
      <c r="H4656" s="534"/>
      <c r="I4656" s="534"/>
      <c r="J4656" s="535"/>
      <c r="K4656" s="534"/>
      <c r="L4656" s="534"/>
      <c r="M4656" s="534"/>
      <c r="N4656" s="534"/>
      <c r="O4656" s="534"/>
      <c r="P4656" s="535"/>
      <c r="Q4656" s="534"/>
    </row>
    <row r="4657" spans="3:17" s="849" customFormat="1" ht="15">
      <c r="C4657" s="712"/>
      <c r="D4657" s="713"/>
      <c r="E4657" s="532"/>
      <c r="F4657" s="532"/>
      <c r="G4657" s="533"/>
      <c r="H4657" s="534"/>
      <c r="I4657" s="534"/>
      <c r="J4657" s="535"/>
      <c r="K4657" s="534"/>
      <c r="L4657" s="534"/>
      <c r="M4657" s="534"/>
      <c r="N4657" s="534"/>
      <c r="O4657" s="534"/>
      <c r="P4657" s="535"/>
      <c r="Q4657" s="534"/>
    </row>
    <row r="4658" spans="3:17" s="849" customFormat="1" ht="15">
      <c r="C4658" s="712"/>
      <c r="D4658" s="713"/>
      <c r="E4658" s="532"/>
      <c r="F4658" s="532"/>
      <c r="G4658" s="533"/>
      <c r="H4658" s="534"/>
      <c r="I4658" s="534"/>
      <c r="J4658" s="535"/>
      <c r="K4658" s="534"/>
      <c r="L4658" s="534"/>
      <c r="M4658" s="534"/>
      <c r="N4658" s="534"/>
      <c r="O4658" s="534"/>
      <c r="P4658" s="535"/>
      <c r="Q4658" s="534"/>
    </row>
    <row r="4659" spans="3:17" s="849" customFormat="1" ht="15">
      <c r="C4659" s="712"/>
      <c r="D4659" s="713"/>
      <c r="E4659" s="532"/>
      <c r="F4659" s="532"/>
      <c r="G4659" s="533"/>
      <c r="H4659" s="534"/>
      <c r="I4659" s="534"/>
      <c r="J4659" s="535"/>
      <c r="K4659" s="534"/>
      <c r="L4659" s="534"/>
      <c r="M4659" s="534"/>
      <c r="N4659" s="534"/>
      <c r="O4659" s="534"/>
      <c r="P4659" s="535"/>
      <c r="Q4659" s="534"/>
    </row>
    <row r="4660" spans="3:17" s="849" customFormat="1" ht="15">
      <c r="C4660" s="712"/>
      <c r="D4660" s="713"/>
      <c r="E4660" s="532"/>
      <c r="F4660" s="532"/>
      <c r="G4660" s="533"/>
      <c r="H4660" s="534"/>
      <c r="I4660" s="534"/>
      <c r="J4660" s="535"/>
      <c r="K4660" s="534"/>
      <c r="L4660" s="534"/>
      <c r="M4660" s="534"/>
      <c r="N4660" s="534"/>
      <c r="O4660" s="534"/>
      <c r="P4660" s="535"/>
      <c r="Q4660" s="534"/>
    </row>
    <row r="4661" spans="3:17" s="849" customFormat="1" ht="15">
      <c r="C4661" s="712"/>
      <c r="D4661" s="713"/>
      <c r="E4661" s="532"/>
      <c r="F4661" s="532"/>
      <c r="G4661" s="533"/>
      <c r="H4661" s="534"/>
      <c r="I4661" s="534"/>
      <c r="J4661" s="535"/>
      <c r="K4661" s="534"/>
      <c r="L4661" s="534"/>
      <c r="M4661" s="534"/>
      <c r="N4661" s="534"/>
      <c r="O4661" s="534"/>
      <c r="P4661" s="535"/>
      <c r="Q4661" s="534"/>
    </row>
    <row r="4662" spans="3:17" s="849" customFormat="1" ht="15">
      <c r="C4662" s="712"/>
      <c r="D4662" s="713"/>
      <c r="E4662" s="532"/>
      <c r="F4662" s="532"/>
      <c r="G4662" s="533"/>
      <c r="H4662" s="534"/>
      <c r="I4662" s="534"/>
      <c r="J4662" s="535"/>
      <c r="K4662" s="534"/>
      <c r="L4662" s="534"/>
      <c r="M4662" s="534"/>
      <c r="N4662" s="534"/>
      <c r="O4662" s="534"/>
      <c r="P4662" s="535"/>
      <c r="Q4662" s="534"/>
    </row>
    <row r="4663" spans="3:17" s="849" customFormat="1" ht="15">
      <c r="C4663" s="712"/>
      <c r="D4663" s="713"/>
      <c r="E4663" s="532"/>
      <c r="F4663" s="532"/>
      <c r="G4663" s="533"/>
      <c r="H4663" s="534"/>
      <c r="I4663" s="534"/>
      <c r="J4663" s="535"/>
      <c r="K4663" s="534"/>
      <c r="L4663" s="534"/>
      <c r="M4663" s="534"/>
      <c r="N4663" s="534"/>
      <c r="O4663" s="534"/>
      <c r="P4663" s="535"/>
      <c r="Q4663" s="534"/>
    </row>
    <row r="4664" spans="3:17" s="849" customFormat="1" ht="15">
      <c r="C4664" s="712"/>
      <c r="D4664" s="713"/>
      <c r="E4664" s="532"/>
      <c r="F4664" s="532"/>
      <c r="G4664" s="533"/>
      <c r="H4664" s="534"/>
      <c r="I4664" s="534"/>
      <c r="J4664" s="535"/>
      <c r="K4664" s="534"/>
      <c r="L4664" s="534"/>
      <c r="M4664" s="534"/>
      <c r="N4664" s="534"/>
      <c r="O4664" s="534"/>
      <c r="P4664" s="535"/>
      <c r="Q4664" s="534"/>
    </row>
    <row r="4665" spans="3:17" s="849" customFormat="1" ht="15">
      <c r="C4665" s="712"/>
      <c r="D4665" s="713"/>
      <c r="E4665" s="532"/>
      <c r="F4665" s="532"/>
      <c r="G4665" s="533"/>
      <c r="H4665" s="534"/>
      <c r="I4665" s="534"/>
      <c r="J4665" s="535"/>
      <c r="K4665" s="534"/>
      <c r="L4665" s="534"/>
      <c r="M4665" s="534"/>
      <c r="N4665" s="534"/>
      <c r="O4665" s="534"/>
      <c r="P4665" s="535"/>
      <c r="Q4665" s="534"/>
    </row>
    <row r="4666" spans="3:17" s="849" customFormat="1" ht="15">
      <c r="C4666" s="712"/>
      <c r="D4666" s="713"/>
      <c r="E4666" s="532"/>
      <c r="F4666" s="532"/>
      <c r="G4666" s="533"/>
      <c r="H4666" s="534"/>
      <c r="I4666" s="534"/>
      <c r="J4666" s="535"/>
      <c r="K4666" s="534"/>
      <c r="L4666" s="534"/>
      <c r="M4666" s="534"/>
      <c r="N4666" s="534"/>
      <c r="O4666" s="534"/>
      <c r="P4666" s="535"/>
      <c r="Q4666" s="534"/>
    </row>
    <row r="4667" spans="3:17" s="849" customFormat="1" ht="15">
      <c r="C4667" s="712"/>
      <c r="D4667" s="713"/>
      <c r="E4667" s="532"/>
      <c r="F4667" s="532"/>
      <c r="G4667" s="533"/>
      <c r="H4667" s="534"/>
      <c r="I4667" s="534"/>
      <c r="J4667" s="535"/>
      <c r="K4667" s="534"/>
      <c r="L4667" s="534"/>
      <c r="M4667" s="534"/>
      <c r="N4667" s="534"/>
      <c r="O4667" s="534"/>
      <c r="P4667" s="535"/>
      <c r="Q4667" s="534"/>
    </row>
    <row r="4668" spans="3:17" s="849" customFormat="1" ht="15">
      <c r="C4668" s="712"/>
      <c r="D4668" s="713"/>
      <c r="E4668" s="532"/>
      <c r="F4668" s="532"/>
      <c r="G4668" s="533"/>
      <c r="H4668" s="534"/>
      <c r="I4668" s="534"/>
      <c r="J4668" s="535"/>
      <c r="K4668" s="534"/>
      <c r="L4668" s="534"/>
      <c r="M4668" s="534"/>
      <c r="N4668" s="534"/>
      <c r="O4668" s="534"/>
      <c r="P4668" s="535"/>
      <c r="Q4668" s="534"/>
    </row>
    <row r="4669" spans="3:17" s="849" customFormat="1" ht="15">
      <c r="C4669" s="712"/>
      <c r="D4669" s="713"/>
      <c r="E4669" s="532"/>
      <c r="F4669" s="532"/>
      <c r="G4669" s="533"/>
      <c r="H4669" s="534"/>
      <c r="I4669" s="534"/>
      <c r="J4669" s="535"/>
      <c r="K4669" s="534"/>
      <c r="L4669" s="534"/>
      <c r="M4669" s="534"/>
      <c r="N4669" s="534"/>
      <c r="O4669" s="534"/>
      <c r="P4669" s="535"/>
      <c r="Q4669" s="534"/>
    </row>
    <row r="4670" spans="3:17" s="849" customFormat="1" ht="15">
      <c r="C4670" s="712"/>
      <c r="D4670" s="713"/>
      <c r="E4670" s="532"/>
      <c r="F4670" s="532"/>
      <c r="G4670" s="533"/>
      <c r="H4670" s="534"/>
      <c r="I4670" s="534"/>
      <c r="J4670" s="535"/>
      <c r="K4670" s="534"/>
      <c r="L4670" s="534"/>
      <c r="M4670" s="534"/>
      <c r="N4670" s="534"/>
      <c r="O4670" s="534"/>
      <c r="P4670" s="535"/>
      <c r="Q4670" s="534"/>
    </row>
    <row r="4671" spans="3:17" s="849" customFormat="1" ht="15">
      <c r="C4671" s="712"/>
      <c r="D4671" s="713"/>
      <c r="E4671" s="532"/>
      <c r="F4671" s="532"/>
      <c r="G4671" s="533"/>
      <c r="H4671" s="534"/>
      <c r="I4671" s="534"/>
      <c r="J4671" s="535"/>
      <c r="K4671" s="534"/>
      <c r="L4671" s="534"/>
      <c r="M4671" s="534"/>
      <c r="N4671" s="534"/>
      <c r="O4671" s="534"/>
      <c r="P4671" s="535"/>
      <c r="Q4671" s="534"/>
    </row>
    <row r="4672" spans="3:17" s="849" customFormat="1" ht="15">
      <c r="C4672" s="712"/>
      <c r="D4672" s="713"/>
      <c r="E4672" s="532"/>
      <c r="F4672" s="532"/>
      <c r="G4672" s="533"/>
      <c r="H4672" s="534"/>
      <c r="I4672" s="534"/>
      <c r="J4672" s="535"/>
      <c r="K4672" s="534"/>
      <c r="L4672" s="534"/>
      <c r="M4672" s="534"/>
      <c r="N4672" s="534"/>
      <c r="O4672" s="534"/>
      <c r="P4672" s="535"/>
      <c r="Q4672" s="534"/>
    </row>
    <row r="4673" spans="3:17" s="849" customFormat="1" ht="15">
      <c r="C4673" s="712"/>
      <c r="D4673" s="713"/>
      <c r="E4673" s="532"/>
      <c r="F4673" s="532"/>
      <c r="G4673" s="533"/>
      <c r="H4673" s="534"/>
      <c r="I4673" s="534"/>
      <c r="J4673" s="535"/>
      <c r="K4673" s="534"/>
      <c r="L4673" s="534"/>
      <c r="M4673" s="534"/>
      <c r="N4673" s="534"/>
      <c r="O4673" s="534"/>
      <c r="P4673" s="535"/>
      <c r="Q4673" s="534"/>
    </row>
    <row r="4674" spans="3:17" s="849" customFormat="1" ht="15">
      <c r="C4674" s="712"/>
      <c r="D4674" s="713"/>
      <c r="E4674" s="532"/>
      <c r="F4674" s="532"/>
      <c r="G4674" s="533"/>
      <c r="H4674" s="534"/>
      <c r="I4674" s="534"/>
      <c r="J4674" s="535"/>
      <c r="K4674" s="534"/>
      <c r="L4674" s="534"/>
      <c r="M4674" s="534"/>
      <c r="N4674" s="534"/>
      <c r="O4674" s="534"/>
      <c r="P4674" s="535"/>
      <c r="Q4674" s="534"/>
    </row>
    <row r="4675" spans="3:17" s="849" customFormat="1" ht="15">
      <c r="C4675" s="712"/>
      <c r="D4675" s="713"/>
      <c r="E4675" s="532"/>
      <c r="F4675" s="532"/>
      <c r="G4675" s="533"/>
      <c r="H4675" s="534"/>
      <c r="I4675" s="534"/>
      <c r="J4675" s="535"/>
      <c r="K4675" s="534"/>
      <c r="L4675" s="534"/>
      <c r="M4675" s="534"/>
      <c r="N4675" s="534"/>
      <c r="O4675" s="534"/>
      <c r="P4675" s="535"/>
      <c r="Q4675" s="534"/>
    </row>
    <row r="4676" spans="3:17" s="849" customFormat="1" ht="15">
      <c r="C4676" s="712"/>
      <c r="D4676" s="713"/>
      <c r="E4676" s="532"/>
      <c r="F4676" s="532"/>
      <c r="G4676" s="533"/>
      <c r="H4676" s="534"/>
      <c r="I4676" s="534"/>
      <c r="J4676" s="535"/>
      <c r="K4676" s="534"/>
      <c r="L4676" s="534"/>
      <c r="M4676" s="534"/>
      <c r="N4676" s="534"/>
      <c r="O4676" s="534"/>
      <c r="P4676" s="535"/>
      <c r="Q4676" s="534"/>
    </row>
    <row r="4677" spans="3:17" s="849" customFormat="1" ht="15">
      <c r="C4677" s="712"/>
      <c r="D4677" s="713"/>
      <c r="E4677" s="532"/>
      <c r="F4677" s="532"/>
      <c r="G4677" s="533"/>
      <c r="H4677" s="534"/>
      <c r="I4677" s="534"/>
      <c r="J4677" s="535"/>
      <c r="K4677" s="534"/>
      <c r="L4677" s="534"/>
      <c r="M4677" s="534"/>
      <c r="N4677" s="534"/>
      <c r="O4677" s="534"/>
      <c r="P4677" s="535"/>
      <c r="Q4677" s="534"/>
    </row>
    <row r="4678" spans="3:17" s="849" customFormat="1" ht="15">
      <c r="C4678" s="712"/>
      <c r="D4678" s="713"/>
      <c r="E4678" s="532"/>
      <c r="F4678" s="532"/>
      <c r="G4678" s="533"/>
      <c r="H4678" s="534"/>
      <c r="I4678" s="534"/>
      <c r="J4678" s="535"/>
      <c r="K4678" s="534"/>
      <c r="L4678" s="534"/>
      <c r="M4678" s="534"/>
      <c r="N4678" s="534"/>
      <c r="O4678" s="534"/>
      <c r="P4678" s="535"/>
      <c r="Q4678" s="534"/>
    </row>
    <row r="4679" spans="3:17" s="849" customFormat="1" ht="15">
      <c r="C4679" s="712"/>
      <c r="D4679" s="713"/>
      <c r="E4679" s="532"/>
      <c r="F4679" s="532"/>
      <c r="G4679" s="533"/>
      <c r="H4679" s="534"/>
      <c r="I4679" s="534"/>
      <c r="J4679" s="535"/>
      <c r="K4679" s="534"/>
      <c r="L4679" s="534"/>
      <c r="M4679" s="534"/>
      <c r="N4679" s="534"/>
      <c r="O4679" s="534"/>
      <c r="P4679" s="535"/>
      <c r="Q4679" s="534"/>
    </row>
    <row r="4680" spans="3:17" s="849" customFormat="1" ht="15">
      <c r="C4680" s="712"/>
      <c r="D4680" s="713"/>
      <c r="E4680" s="532"/>
      <c r="F4680" s="532"/>
      <c r="G4680" s="533"/>
      <c r="H4680" s="534"/>
      <c r="I4680" s="534"/>
      <c r="J4680" s="535"/>
      <c r="K4680" s="534"/>
      <c r="L4680" s="534"/>
      <c r="M4680" s="534"/>
      <c r="N4680" s="534"/>
      <c r="O4680" s="534"/>
      <c r="P4680" s="535"/>
      <c r="Q4680" s="534"/>
    </row>
    <row r="4681" spans="3:17" s="849" customFormat="1" ht="15">
      <c r="C4681" s="712"/>
      <c r="D4681" s="713"/>
      <c r="E4681" s="532"/>
      <c r="F4681" s="532"/>
      <c r="G4681" s="533"/>
      <c r="H4681" s="534"/>
      <c r="I4681" s="534"/>
      <c r="J4681" s="535"/>
      <c r="K4681" s="534"/>
      <c r="L4681" s="534"/>
      <c r="M4681" s="534"/>
      <c r="N4681" s="534"/>
      <c r="O4681" s="534"/>
      <c r="P4681" s="535"/>
      <c r="Q4681" s="534"/>
    </row>
    <row r="4682" spans="3:17" s="849" customFormat="1" ht="15">
      <c r="C4682" s="712"/>
      <c r="D4682" s="713"/>
      <c r="E4682" s="532"/>
      <c r="F4682" s="532"/>
      <c r="G4682" s="533"/>
      <c r="H4682" s="534"/>
      <c r="I4682" s="534"/>
      <c r="J4682" s="535"/>
      <c r="K4682" s="534"/>
      <c r="L4682" s="534"/>
      <c r="M4682" s="534"/>
      <c r="N4682" s="534"/>
      <c r="O4682" s="534"/>
      <c r="P4682" s="535"/>
      <c r="Q4682" s="534"/>
    </row>
    <row r="4683" spans="3:17" s="849" customFormat="1" ht="15">
      <c r="C4683" s="712"/>
      <c r="D4683" s="713"/>
      <c r="E4683" s="532"/>
      <c r="F4683" s="532"/>
      <c r="G4683" s="533"/>
      <c r="H4683" s="534"/>
      <c r="I4683" s="534"/>
      <c r="J4683" s="535"/>
      <c r="K4683" s="534"/>
      <c r="L4683" s="534"/>
      <c r="M4683" s="534"/>
      <c r="N4683" s="534"/>
      <c r="O4683" s="534"/>
      <c r="P4683" s="535"/>
      <c r="Q4683" s="534"/>
    </row>
    <row r="4684" spans="3:17" s="849" customFormat="1" ht="15">
      <c r="C4684" s="712"/>
      <c r="D4684" s="713"/>
      <c r="E4684" s="532"/>
      <c r="F4684" s="532"/>
      <c r="G4684" s="533"/>
      <c r="H4684" s="534"/>
      <c r="I4684" s="534"/>
      <c r="J4684" s="535"/>
      <c r="K4684" s="534"/>
      <c r="L4684" s="534"/>
      <c r="M4684" s="534"/>
      <c r="N4684" s="534"/>
      <c r="O4684" s="534"/>
      <c r="P4684" s="535"/>
      <c r="Q4684" s="534"/>
    </row>
    <row r="4685" spans="3:17" s="849" customFormat="1" ht="15">
      <c r="C4685" s="712"/>
      <c r="D4685" s="713"/>
      <c r="E4685" s="532"/>
      <c r="F4685" s="532"/>
      <c r="G4685" s="533"/>
      <c r="H4685" s="534"/>
      <c r="I4685" s="534"/>
      <c r="J4685" s="535"/>
      <c r="K4685" s="534"/>
      <c r="L4685" s="534"/>
      <c r="M4685" s="534"/>
      <c r="N4685" s="534"/>
      <c r="O4685" s="534"/>
      <c r="P4685" s="535"/>
      <c r="Q4685" s="534"/>
    </row>
    <row r="4686" spans="3:17" s="849" customFormat="1" ht="15">
      <c r="C4686" s="712"/>
      <c r="D4686" s="713"/>
      <c r="E4686" s="532"/>
      <c r="F4686" s="532"/>
      <c r="G4686" s="533"/>
      <c r="H4686" s="534"/>
      <c r="I4686" s="534"/>
      <c r="J4686" s="535"/>
      <c r="K4686" s="534"/>
      <c r="L4686" s="534"/>
      <c r="M4686" s="534"/>
      <c r="N4686" s="534"/>
      <c r="O4686" s="534"/>
      <c r="P4686" s="535"/>
      <c r="Q4686" s="534"/>
    </row>
    <row r="4687" spans="3:17" s="849" customFormat="1" ht="15">
      <c r="C4687" s="712"/>
      <c r="D4687" s="713"/>
      <c r="E4687" s="532"/>
      <c r="F4687" s="532"/>
      <c r="G4687" s="533"/>
      <c r="H4687" s="534"/>
      <c r="I4687" s="534"/>
      <c r="J4687" s="535"/>
      <c r="K4687" s="534"/>
      <c r="L4687" s="534"/>
      <c r="M4687" s="534"/>
      <c r="N4687" s="534"/>
      <c r="O4687" s="534"/>
      <c r="P4687" s="535"/>
      <c r="Q4687" s="534"/>
    </row>
    <row r="4688" spans="3:17" s="849" customFormat="1" ht="15">
      <c r="C4688" s="712"/>
      <c r="D4688" s="713"/>
      <c r="E4688" s="532"/>
      <c r="F4688" s="532"/>
      <c r="G4688" s="533"/>
      <c r="H4688" s="534"/>
      <c r="I4688" s="534"/>
      <c r="J4688" s="535"/>
      <c r="K4688" s="534"/>
      <c r="L4688" s="534"/>
      <c r="M4688" s="534"/>
      <c r="N4688" s="534"/>
      <c r="O4688" s="534"/>
      <c r="P4688" s="535"/>
      <c r="Q4688" s="534"/>
    </row>
    <row r="4689" spans="3:17" s="849" customFormat="1" ht="15">
      <c r="C4689" s="712"/>
      <c r="D4689" s="713"/>
      <c r="E4689" s="532"/>
      <c r="F4689" s="532"/>
      <c r="G4689" s="533"/>
      <c r="H4689" s="534"/>
      <c r="I4689" s="534"/>
      <c r="J4689" s="535"/>
      <c r="K4689" s="534"/>
      <c r="L4689" s="534"/>
      <c r="M4689" s="534"/>
      <c r="N4689" s="534"/>
      <c r="O4689" s="534"/>
      <c r="P4689" s="535"/>
      <c r="Q4689" s="534"/>
    </row>
    <row r="4690" spans="3:17" s="849" customFormat="1" ht="15">
      <c r="C4690" s="712"/>
      <c r="D4690" s="713"/>
      <c r="E4690" s="532"/>
      <c r="F4690" s="532"/>
      <c r="G4690" s="533"/>
      <c r="H4690" s="534"/>
      <c r="I4690" s="534"/>
      <c r="J4690" s="535"/>
      <c r="K4690" s="534"/>
      <c r="L4690" s="534"/>
      <c r="M4690" s="534"/>
      <c r="N4690" s="534"/>
      <c r="O4690" s="534"/>
      <c r="P4690" s="535"/>
      <c r="Q4690" s="534"/>
    </row>
    <row r="4691" spans="3:17" s="849" customFormat="1" ht="15">
      <c r="C4691" s="712"/>
      <c r="D4691" s="713"/>
      <c r="E4691" s="532"/>
      <c r="F4691" s="532"/>
      <c r="G4691" s="533"/>
      <c r="H4691" s="534"/>
      <c r="I4691" s="534"/>
      <c r="J4691" s="535"/>
      <c r="K4691" s="534"/>
      <c r="L4691" s="534"/>
      <c r="M4691" s="534"/>
      <c r="N4691" s="534"/>
      <c r="O4691" s="534"/>
      <c r="P4691" s="535"/>
      <c r="Q4691" s="534"/>
    </row>
    <row r="4692" spans="3:17" s="849" customFormat="1" ht="15">
      <c r="C4692" s="712"/>
      <c r="D4692" s="713"/>
      <c r="E4692" s="532"/>
      <c r="F4692" s="532"/>
      <c r="G4692" s="533"/>
      <c r="H4692" s="534"/>
      <c r="I4692" s="534"/>
      <c r="J4692" s="535"/>
      <c r="K4692" s="534"/>
      <c r="L4692" s="534"/>
      <c r="M4692" s="534"/>
      <c r="N4692" s="534"/>
      <c r="O4692" s="534"/>
      <c r="P4692" s="535"/>
      <c r="Q4692" s="534"/>
    </row>
    <row r="4693" spans="3:17" s="849" customFormat="1" ht="15">
      <c r="C4693" s="712"/>
      <c r="D4693" s="713"/>
      <c r="E4693" s="532"/>
      <c r="F4693" s="532"/>
      <c r="G4693" s="533"/>
      <c r="H4693" s="534"/>
      <c r="I4693" s="534"/>
      <c r="J4693" s="535"/>
      <c r="K4693" s="534"/>
      <c r="L4693" s="534"/>
      <c r="M4693" s="534"/>
      <c r="N4693" s="534"/>
      <c r="O4693" s="534"/>
      <c r="P4693" s="535"/>
      <c r="Q4693" s="534"/>
    </row>
    <row r="4694" spans="3:17" s="849" customFormat="1" ht="15">
      <c r="C4694" s="712"/>
      <c r="D4694" s="713"/>
      <c r="E4694" s="532"/>
      <c r="F4694" s="532"/>
      <c r="G4694" s="533"/>
      <c r="H4694" s="534"/>
      <c r="I4694" s="534"/>
      <c r="J4694" s="535"/>
      <c r="K4694" s="534"/>
      <c r="L4694" s="534"/>
      <c r="M4694" s="534"/>
      <c r="N4694" s="534"/>
      <c r="O4694" s="534"/>
      <c r="P4694" s="535"/>
      <c r="Q4694" s="534"/>
    </row>
    <row r="4695" spans="3:17" s="849" customFormat="1" ht="15">
      <c r="C4695" s="712"/>
      <c r="D4695" s="713"/>
      <c r="E4695" s="532"/>
      <c r="F4695" s="532"/>
      <c r="G4695" s="533"/>
      <c r="H4695" s="534"/>
      <c r="I4695" s="534"/>
      <c r="J4695" s="535"/>
      <c r="K4695" s="534"/>
      <c r="L4695" s="534"/>
      <c r="M4695" s="534"/>
      <c r="N4695" s="534"/>
      <c r="O4695" s="534"/>
      <c r="P4695" s="535"/>
      <c r="Q4695" s="534"/>
    </row>
    <row r="4696" spans="3:17" s="849" customFormat="1" ht="15">
      <c r="C4696" s="712"/>
      <c r="D4696" s="713"/>
      <c r="E4696" s="532"/>
      <c r="F4696" s="532"/>
      <c r="G4696" s="533"/>
      <c r="H4696" s="534"/>
      <c r="I4696" s="534"/>
      <c r="J4696" s="535"/>
      <c r="K4696" s="534"/>
      <c r="L4696" s="534"/>
      <c r="M4696" s="534"/>
      <c r="N4696" s="534"/>
      <c r="O4696" s="534"/>
      <c r="P4696" s="535"/>
      <c r="Q4696" s="534"/>
    </row>
    <row r="4697" spans="3:17" s="849" customFormat="1" ht="15">
      <c r="C4697" s="712"/>
      <c r="D4697" s="713"/>
      <c r="E4697" s="532"/>
      <c r="F4697" s="532"/>
      <c r="G4697" s="533"/>
      <c r="H4697" s="534"/>
      <c r="I4697" s="534"/>
      <c r="J4697" s="535"/>
      <c r="K4697" s="534"/>
      <c r="L4697" s="534"/>
      <c r="M4697" s="534"/>
      <c r="N4697" s="534"/>
      <c r="O4697" s="534"/>
      <c r="P4697" s="535"/>
      <c r="Q4697" s="534"/>
    </row>
    <row r="4698" spans="3:17" s="849" customFormat="1" ht="15">
      <c r="C4698" s="712"/>
      <c r="D4698" s="713"/>
      <c r="E4698" s="532"/>
      <c r="F4698" s="532"/>
      <c r="G4698" s="533"/>
      <c r="H4698" s="534"/>
      <c r="I4698" s="534"/>
      <c r="J4698" s="535"/>
      <c r="K4698" s="534"/>
      <c r="L4698" s="534"/>
      <c r="M4698" s="534"/>
      <c r="N4698" s="534"/>
      <c r="O4698" s="534"/>
      <c r="P4698" s="535"/>
      <c r="Q4698" s="534"/>
    </row>
    <row r="4699" spans="3:17" s="849" customFormat="1" ht="15">
      <c r="C4699" s="712"/>
      <c r="D4699" s="713"/>
      <c r="E4699" s="532"/>
      <c r="F4699" s="532"/>
      <c r="G4699" s="533"/>
      <c r="H4699" s="534"/>
      <c r="I4699" s="534"/>
      <c r="J4699" s="535"/>
      <c r="K4699" s="534"/>
      <c r="L4699" s="534"/>
      <c r="M4699" s="534"/>
      <c r="N4699" s="534"/>
      <c r="O4699" s="534"/>
      <c r="P4699" s="535"/>
      <c r="Q4699" s="534"/>
    </row>
    <row r="4700" spans="3:17" s="849" customFormat="1" ht="15">
      <c r="C4700" s="712"/>
      <c r="D4700" s="713"/>
      <c r="E4700" s="532"/>
      <c r="F4700" s="532"/>
      <c r="G4700" s="533"/>
      <c r="H4700" s="534"/>
      <c r="I4700" s="534"/>
      <c r="J4700" s="535"/>
      <c r="K4700" s="534"/>
      <c r="L4700" s="534"/>
      <c r="M4700" s="534"/>
      <c r="N4700" s="534"/>
      <c r="O4700" s="534"/>
      <c r="P4700" s="535"/>
      <c r="Q4700" s="534"/>
    </row>
    <row r="4701" spans="3:17" s="849" customFormat="1" ht="15">
      <c r="C4701" s="712"/>
      <c r="D4701" s="713"/>
      <c r="E4701" s="532"/>
      <c r="F4701" s="532"/>
      <c r="G4701" s="533"/>
      <c r="H4701" s="534"/>
      <c r="I4701" s="534"/>
      <c r="J4701" s="535"/>
      <c r="K4701" s="534"/>
      <c r="L4701" s="534"/>
      <c r="M4701" s="534"/>
      <c r="N4701" s="534"/>
      <c r="O4701" s="534"/>
      <c r="P4701" s="535"/>
      <c r="Q4701" s="534"/>
    </row>
    <row r="4702" spans="3:17" s="849" customFormat="1" ht="15">
      <c r="C4702" s="712"/>
      <c r="D4702" s="713"/>
      <c r="E4702" s="532"/>
      <c r="F4702" s="532"/>
      <c r="G4702" s="533"/>
      <c r="H4702" s="534"/>
      <c r="I4702" s="534"/>
      <c r="J4702" s="535"/>
      <c r="K4702" s="534"/>
      <c r="L4702" s="534"/>
      <c r="M4702" s="534"/>
      <c r="N4702" s="534"/>
      <c r="O4702" s="534"/>
      <c r="P4702" s="535"/>
      <c r="Q4702" s="534"/>
    </row>
    <row r="4703" spans="3:17" s="849" customFormat="1" ht="15">
      <c r="C4703" s="712"/>
      <c r="D4703" s="713"/>
      <c r="E4703" s="532"/>
      <c r="F4703" s="532"/>
      <c r="G4703" s="533"/>
      <c r="H4703" s="534"/>
      <c r="I4703" s="534"/>
      <c r="J4703" s="535"/>
      <c r="K4703" s="534"/>
      <c r="L4703" s="534"/>
      <c r="M4703" s="534"/>
      <c r="N4703" s="534"/>
      <c r="O4703" s="534"/>
      <c r="P4703" s="535"/>
      <c r="Q4703" s="534"/>
    </row>
    <row r="4704" spans="3:17" s="849" customFormat="1" ht="15">
      <c r="C4704" s="712"/>
      <c r="D4704" s="713"/>
      <c r="E4704" s="532"/>
      <c r="F4704" s="532"/>
      <c r="G4704" s="533"/>
      <c r="H4704" s="534"/>
      <c r="I4704" s="534"/>
      <c r="J4704" s="535"/>
      <c r="K4704" s="534"/>
      <c r="L4704" s="534"/>
      <c r="M4704" s="534"/>
      <c r="N4704" s="534"/>
      <c r="O4704" s="534"/>
      <c r="P4704" s="535"/>
      <c r="Q4704" s="534"/>
    </row>
    <row r="4705" spans="3:17" s="849" customFormat="1" ht="15">
      <c r="C4705" s="712"/>
      <c r="D4705" s="713"/>
      <c r="E4705" s="532"/>
      <c r="F4705" s="532"/>
      <c r="G4705" s="533"/>
      <c r="H4705" s="534"/>
      <c r="I4705" s="534"/>
      <c r="J4705" s="535"/>
      <c r="K4705" s="534"/>
      <c r="L4705" s="534"/>
      <c r="M4705" s="534"/>
      <c r="N4705" s="534"/>
      <c r="O4705" s="534"/>
      <c r="P4705" s="535"/>
      <c r="Q4705" s="534"/>
    </row>
    <row r="4706" spans="3:17" s="849" customFormat="1" ht="15">
      <c r="C4706" s="712"/>
      <c r="D4706" s="713"/>
      <c r="E4706" s="532"/>
      <c r="F4706" s="532"/>
      <c r="G4706" s="533"/>
      <c r="H4706" s="534"/>
      <c r="I4706" s="534"/>
      <c r="J4706" s="535"/>
      <c r="K4706" s="534"/>
      <c r="L4706" s="534"/>
      <c r="M4706" s="534"/>
      <c r="N4706" s="534"/>
      <c r="O4706" s="534"/>
      <c r="P4706" s="535"/>
      <c r="Q4706" s="534"/>
    </row>
    <row r="4707" spans="3:17" s="849" customFormat="1" ht="15">
      <c r="C4707" s="712"/>
      <c r="D4707" s="713"/>
      <c r="E4707" s="532"/>
      <c r="F4707" s="532"/>
      <c r="G4707" s="533"/>
      <c r="H4707" s="534"/>
      <c r="I4707" s="534"/>
      <c r="J4707" s="535"/>
      <c r="K4707" s="534"/>
      <c r="L4707" s="534"/>
      <c r="M4707" s="534"/>
      <c r="N4707" s="534"/>
      <c r="O4707" s="534"/>
      <c r="P4707" s="535"/>
      <c r="Q4707" s="534"/>
    </row>
    <row r="4708" spans="3:17" s="849" customFormat="1" ht="15">
      <c r="C4708" s="712"/>
      <c r="D4708" s="713"/>
      <c r="E4708" s="532"/>
      <c r="F4708" s="532"/>
      <c r="G4708" s="533"/>
      <c r="H4708" s="534"/>
      <c r="I4708" s="534"/>
      <c r="J4708" s="535"/>
      <c r="K4708" s="534"/>
      <c r="L4708" s="534"/>
      <c r="M4708" s="534"/>
      <c r="N4708" s="534"/>
      <c r="O4708" s="534"/>
      <c r="P4708" s="535"/>
      <c r="Q4708" s="534"/>
    </row>
    <row r="4709" spans="3:17" s="849" customFormat="1" ht="15">
      <c r="C4709" s="712"/>
      <c r="D4709" s="713"/>
      <c r="E4709" s="532"/>
      <c r="F4709" s="532"/>
      <c r="G4709" s="533"/>
      <c r="H4709" s="534"/>
      <c r="I4709" s="534"/>
      <c r="J4709" s="535"/>
      <c r="K4709" s="534"/>
      <c r="L4709" s="534"/>
      <c r="M4709" s="534"/>
      <c r="N4709" s="534"/>
      <c r="O4709" s="534"/>
      <c r="P4709" s="535"/>
      <c r="Q4709" s="534"/>
    </row>
    <row r="4710" spans="3:17" s="849" customFormat="1" ht="15">
      <c r="C4710" s="712"/>
      <c r="D4710" s="713"/>
      <c r="E4710" s="532"/>
      <c r="F4710" s="532"/>
      <c r="G4710" s="533"/>
      <c r="H4710" s="534"/>
      <c r="I4710" s="534"/>
      <c r="J4710" s="535"/>
      <c r="K4710" s="534"/>
      <c r="L4710" s="534"/>
      <c r="M4710" s="534"/>
      <c r="N4710" s="534"/>
      <c r="O4710" s="534"/>
      <c r="P4710" s="535"/>
      <c r="Q4710" s="534"/>
    </row>
    <row r="4711" spans="3:17" s="849" customFormat="1" ht="15">
      <c r="C4711" s="712"/>
      <c r="D4711" s="713"/>
      <c r="E4711" s="532"/>
      <c r="F4711" s="532"/>
      <c r="G4711" s="533"/>
      <c r="H4711" s="534"/>
      <c r="I4711" s="534"/>
      <c r="J4711" s="535"/>
      <c r="K4711" s="534"/>
      <c r="L4711" s="534"/>
      <c r="M4711" s="534"/>
      <c r="N4711" s="534"/>
      <c r="O4711" s="534"/>
      <c r="P4711" s="535"/>
      <c r="Q4711" s="534"/>
    </row>
    <row r="4712" spans="3:17" s="849" customFormat="1" ht="15">
      <c r="C4712" s="712"/>
      <c r="D4712" s="713"/>
      <c r="E4712" s="532"/>
      <c r="F4712" s="532"/>
      <c r="G4712" s="533"/>
      <c r="H4712" s="534"/>
      <c r="I4712" s="534"/>
      <c r="J4712" s="535"/>
      <c r="K4712" s="534"/>
      <c r="L4712" s="534"/>
      <c r="M4712" s="534"/>
      <c r="N4712" s="534"/>
      <c r="O4712" s="534"/>
      <c r="P4712" s="535"/>
      <c r="Q4712" s="534"/>
    </row>
    <row r="4713" spans="3:17" s="849" customFormat="1" ht="15">
      <c r="C4713" s="712"/>
      <c r="D4713" s="713"/>
      <c r="E4713" s="532"/>
      <c r="F4713" s="532"/>
      <c r="G4713" s="533"/>
      <c r="H4713" s="534"/>
      <c r="I4713" s="534"/>
      <c r="J4713" s="535"/>
      <c r="K4713" s="534"/>
      <c r="L4713" s="534"/>
      <c r="M4713" s="534"/>
      <c r="N4713" s="534"/>
      <c r="O4713" s="534"/>
      <c r="P4713" s="535"/>
      <c r="Q4713" s="534"/>
    </row>
    <row r="4714" spans="3:17" s="849" customFormat="1" ht="15">
      <c r="C4714" s="712"/>
      <c r="D4714" s="713"/>
      <c r="E4714" s="532"/>
      <c r="F4714" s="532"/>
      <c r="G4714" s="533"/>
      <c r="H4714" s="534"/>
      <c r="I4714" s="534"/>
      <c r="J4714" s="535"/>
      <c r="K4714" s="534"/>
      <c r="L4714" s="534"/>
      <c r="M4714" s="534"/>
      <c r="N4714" s="534"/>
      <c r="O4714" s="534"/>
      <c r="P4714" s="535"/>
      <c r="Q4714" s="534"/>
    </row>
    <row r="4715" spans="3:17" s="849" customFormat="1" ht="15">
      <c r="C4715" s="712"/>
      <c r="D4715" s="713"/>
      <c r="E4715" s="532"/>
      <c r="F4715" s="532"/>
      <c r="G4715" s="533"/>
      <c r="H4715" s="534"/>
      <c r="I4715" s="534"/>
      <c r="J4715" s="535"/>
      <c r="K4715" s="534"/>
      <c r="L4715" s="534"/>
      <c r="M4715" s="534"/>
      <c r="N4715" s="534"/>
      <c r="O4715" s="534"/>
      <c r="P4715" s="535"/>
      <c r="Q4715" s="534"/>
    </row>
    <row r="4716" spans="3:17" s="849" customFormat="1" ht="15">
      <c r="C4716" s="712"/>
      <c r="D4716" s="713"/>
      <c r="E4716" s="532"/>
      <c r="F4716" s="532"/>
      <c r="G4716" s="533"/>
      <c r="H4716" s="534"/>
      <c r="I4716" s="534"/>
      <c r="J4716" s="535"/>
      <c r="K4716" s="534"/>
      <c r="L4716" s="534"/>
      <c r="M4716" s="534"/>
      <c r="N4716" s="534"/>
      <c r="O4716" s="534"/>
      <c r="P4716" s="535"/>
      <c r="Q4716" s="534"/>
    </row>
    <row r="4717" spans="3:17" s="849" customFormat="1" ht="15">
      <c r="C4717" s="712"/>
      <c r="D4717" s="713"/>
      <c r="E4717" s="532"/>
      <c r="F4717" s="532"/>
      <c r="G4717" s="533"/>
      <c r="H4717" s="534"/>
      <c r="I4717" s="534"/>
      <c r="J4717" s="535"/>
      <c r="K4717" s="534"/>
      <c r="L4717" s="534"/>
      <c r="M4717" s="534"/>
      <c r="N4717" s="534"/>
      <c r="O4717" s="534"/>
      <c r="P4717" s="535"/>
      <c r="Q4717" s="534"/>
    </row>
    <row r="4718" spans="3:17" s="849" customFormat="1" ht="15">
      <c r="C4718" s="712"/>
      <c r="D4718" s="713"/>
      <c r="E4718" s="532"/>
      <c r="F4718" s="532"/>
      <c r="G4718" s="533"/>
      <c r="H4718" s="534"/>
      <c r="I4718" s="534"/>
      <c r="J4718" s="535"/>
      <c r="K4718" s="534"/>
      <c r="L4718" s="534"/>
      <c r="M4718" s="534"/>
      <c r="N4718" s="534"/>
      <c r="O4718" s="534"/>
      <c r="P4718" s="535"/>
      <c r="Q4718" s="534"/>
    </row>
    <row r="4719" spans="3:17" s="849" customFormat="1" ht="15">
      <c r="C4719" s="712"/>
      <c r="D4719" s="713"/>
      <c r="E4719" s="532"/>
      <c r="F4719" s="532"/>
      <c r="G4719" s="533"/>
      <c r="H4719" s="534"/>
      <c r="I4719" s="534"/>
      <c r="J4719" s="535"/>
      <c r="K4719" s="534"/>
      <c r="L4719" s="534"/>
      <c r="M4719" s="534"/>
      <c r="N4719" s="534"/>
      <c r="O4719" s="534"/>
      <c r="P4719" s="535"/>
      <c r="Q4719" s="534"/>
    </row>
    <row r="4720" spans="3:17" s="849" customFormat="1" ht="15">
      <c r="C4720" s="712"/>
      <c r="D4720" s="713"/>
      <c r="E4720" s="532"/>
      <c r="F4720" s="532"/>
      <c r="G4720" s="533"/>
      <c r="H4720" s="534"/>
      <c r="I4720" s="534"/>
      <c r="J4720" s="535"/>
      <c r="K4720" s="534"/>
      <c r="L4720" s="534"/>
      <c r="M4720" s="534"/>
      <c r="N4720" s="534"/>
      <c r="O4720" s="534"/>
      <c r="P4720" s="535"/>
      <c r="Q4720" s="534"/>
    </row>
    <row r="4721" spans="3:17" s="849" customFormat="1" ht="15">
      <c r="C4721" s="712"/>
      <c r="D4721" s="713"/>
      <c r="E4721" s="532"/>
      <c r="F4721" s="532"/>
      <c r="G4721" s="533"/>
      <c r="H4721" s="534"/>
      <c r="I4721" s="534"/>
      <c r="J4721" s="535"/>
      <c r="K4721" s="534"/>
      <c r="L4721" s="534"/>
      <c r="M4721" s="534"/>
      <c r="N4721" s="534"/>
      <c r="O4721" s="534"/>
      <c r="P4721" s="535"/>
      <c r="Q4721" s="534"/>
    </row>
    <row r="4722" spans="3:17" s="849" customFormat="1" ht="15">
      <c r="C4722" s="712"/>
      <c r="D4722" s="713"/>
      <c r="E4722" s="532"/>
      <c r="F4722" s="532"/>
      <c r="G4722" s="533"/>
      <c r="H4722" s="534"/>
      <c r="I4722" s="534"/>
      <c r="J4722" s="535"/>
      <c r="K4722" s="534"/>
      <c r="L4722" s="534"/>
      <c r="M4722" s="534"/>
      <c r="N4722" s="534"/>
      <c r="O4722" s="534"/>
      <c r="P4722" s="535"/>
      <c r="Q4722" s="534"/>
    </row>
    <row r="4723" spans="3:17" s="849" customFormat="1" ht="15">
      <c r="C4723" s="712"/>
      <c r="D4723" s="713"/>
      <c r="E4723" s="532"/>
      <c r="F4723" s="532"/>
      <c r="G4723" s="533"/>
      <c r="H4723" s="534"/>
      <c r="I4723" s="534"/>
      <c r="J4723" s="535"/>
      <c r="K4723" s="534"/>
      <c r="L4723" s="534"/>
      <c r="M4723" s="534"/>
      <c r="N4723" s="534"/>
      <c r="O4723" s="534"/>
      <c r="P4723" s="535"/>
      <c r="Q4723" s="534"/>
    </row>
    <row r="4724" spans="3:17" s="849" customFormat="1" ht="15">
      <c r="C4724" s="712"/>
      <c r="D4724" s="713"/>
      <c r="E4724" s="532"/>
      <c r="F4724" s="532"/>
      <c r="G4724" s="533"/>
      <c r="H4724" s="534"/>
      <c r="I4724" s="534"/>
      <c r="J4724" s="535"/>
      <c r="K4724" s="534"/>
      <c r="L4724" s="534"/>
      <c r="M4724" s="534"/>
      <c r="N4724" s="534"/>
      <c r="O4724" s="534"/>
      <c r="P4724" s="535"/>
      <c r="Q4724" s="534"/>
    </row>
    <row r="4725" spans="3:17" s="849" customFormat="1" ht="15">
      <c r="C4725" s="712"/>
      <c r="D4725" s="713"/>
      <c r="E4725" s="532"/>
      <c r="F4725" s="532"/>
      <c r="G4725" s="533"/>
      <c r="H4725" s="534"/>
      <c r="I4725" s="534"/>
      <c r="J4725" s="535"/>
      <c r="K4725" s="534"/>
      <c r="L4725" s="534"/>
      <c r="M4725" s="534"/>
      <c r="N4725" s="534"/>
      <c r="O4725" s="534"/>
      <c r="P4725" s="535"/>
      <c r="Q4725" s="534"/>
    </row>
    <row r="4726" spans="3:17" s="849" customFormat="1" ht="15">
      <c r="C4726" s="712"/>
      <c r="D4726" s="713"/>
      <c r="E4726" s="532"/>
      <c r="F4726" s="532"/>
      <c r="G4726" s="533"/>
      <c r="H4726" s="534"/>
      <c r="I4726" s="534"/>
      <c r="J4726" s="535"/>
      <c r="K4726" s="534"/>
      <c r="L4726" s="534"/>
      <c r="M4726" s="534"/>
      <c r="N4726" s="534"/>
      <c r="O4726" s="534"/>
      <c r="P4726" s="535"/>
      <c r="Q4726" s="534"/>
    </row>
    <row r="4727" spans="3:17" s="849" customFormat="1" ht="15">
      <c r="C4727" s="712"/>
      <c r="D4727" s="713"/>
      <c r="E4727" s="532"/>
      <c r="F4727" s="532"/>
      <c r="G4727" s="533"/>
      <c r="H4727" s="534"/>
      <c r="I4727" s="534"/>
      <c r="J4727" s="535"/>
      <c r="K4727" s="534"/>
      <c r="L4727" s="534"/>
      <c r="M4727" s="534"/>
      <c r="N4727" s="534"/>
      <c r="O4727" s="534"/>
      <c r="P4727" s="535"/>
      <c r="Q4727" s="534"/>
    </row>
    <row r="4728" spans="3:17" s="849" customFormat="1" ht="15">
      <c r="C4728" s="712"/>
      <c r="D4728" s="713"/>
      <c r="E4728" s="532"/>
      <c r="F4728" s="532"/>
      <c r="G4728" s="533"/>
      <c r="H4728" s="534"/>
      <c r="I4728" s="534"/>
      <c r="J4728" s="535"/>
      <c r="K4728" s="534"/>
      <c r="L4728" s="534"/>
      <c r="M4728" s="534"/>
      <c r="N4728" s="534"/>
      <c r="O4728" s="534"/>
      <c r="P4728" s="535"/>
      <c r="Q4728" s="534"/>
    </row>
    <row r="4729" spans="3:17" s="849" customFormat="1" ht="15">
      <c r="C4729" s="712"/>
      <c r="D4729" s="713"/>
      <c r="E4729" s="532"/>
      <c r="F4729" s="532"/>
      <c r="G4729" s="533"/>
      <c r="H4729" s="534"/>
      <c r="I4729" s="534"/>
      <c r="J4729" s="535"/>
      <c r="K4729" s="534"/>
      <c r="L4729" s="534"/>
      <c r="M4729" s="534"/>
      <c r="N4729" s="534"/>
      <c r="O4729" s="534"/>
      <c r="P4729" s="535"/>
      <c r="Q4729" s="534"/>
    </row>
    <row r="4730" spans="3:17" s="849" customFormat="1" ht="15">
      <c r="C4730" s="712"/>
      <c r="D4730" s="713"/>
      <c r="E4730" s="532"/>
      <c r="F4730" s="532"/>
      <c r="G4730" s="533"/>
      <c r="H4730" s="534"/>
      <c r="I4730" s="534"/>
      <c r="J4730" s="535"/>
      <c r="K4730" s="534"/>
      <c r="L4730" s="534"/>
      <c r="M4730" s="534"/>
      <c r="N4730" s="534"/>
      <c r="O4730" s="534"/>
      <c r="P4730" s="535"/>
      <c r="Q4730" s="534"/>
    </row>
    <row r="4731" spans="3:17" s="849" customFormat="1" ht="15">
      <c r="C4731" s="712"/>
      <c r="D4731" s="713"/>
      <c r="E4731" s="532"/>
      <c r="F4731" s="532"/>
      <c r="G4731" s="533"/>
      <c r="H4731" s="534"/>
      <c r="I4731" s="534"/>
      <c r="J4731" s="535"/>
      <c r="K4731" s="534"/>
      <c r="L4731" s="534"/>
      <c r="M4731" s="534"/>
      <c r="N4731" s="534"/>
      <c r="O4731" s="534"/>
      <c r="P4731" s="535"/>
      <c r="Q4731" s="534"/>
    </row>
    <row r="4732" spans="3:17" s="849" customFormat="1" ht="15">
      <c r="C4732" s="712"/>
      <c r="D4732" s="713"/>
      <c r="E4732" s="532"/>
      <c r="F4732" s="532"/>
      <c r="G4732" s="533"/>
      <c r="H4732" s="534"/>
      <c r="I4732" s="534"/>
      <c r="J4732" s="535"/>
      <c r="K4732" s="534"/>
      <c r="L4732" s="534"/>
      <c r="M4732" s="534"/>
      <c r="N4732" s="534"/>
      <c r="O4732" s="534"/>
      <c r="P4732" s="535"/>
      <c r="Q4732" s="534"/>
    </row>
    <row r="4733" spans="3:17" s="849" customFormat="1" ht="15">
      <c r="C4733" s="712"/>
      <c r="D4733" s="713"/>
      <c r="E4733" s="532"/>
      <c r="F4733" s="532"/>
      <c r="G4733" s="533"/>
      <c r="H4733" s="534"/>
      <c r="I4733" s="534"/>
      <c r="J4733" s="535"/>
      <c r="K4733" s="534"/>
      <c r="L4733" s="534"/>
      <c r="M4733" s="534"/>
      <c r="N4733" s="534"/>
      <c r="O4733" s="534"/>
      <c r="P4733" s="535"/>
      <c r="Q4733" s="534"/>
    </row>
    <row r="4734" spans="3:17" s="849" customFormat="1" ht="15">
      <c r="C4734" s="712"/>
      <c r="D4734" s="713"/>
      <c r="E4734" s="532"/>
      <c r="F4734" s="532"/>
      <c r="G4734" s="533"/>
      <c r="H4734" s="534"/>
      <c r="I4734" s="534"/>
      <c r="J4734" s="535"/>
      <c r="K4734" s="534"/>
      <c r="L4734" s="534"/>
      <c r="M4734" s="534"/>
      <c r="N4734" s="534"/>
      <c r="O4734" s="534"/>
      <c r="P4734" s="535"/>
      <c r="Q4734" s="534"/>
    </row>
    <row r="4735" spans="3:17" s="849" customFormat="1" ht="15">
      <c r="C4735" s="712"/>
      <c r="D4735" s="713"/>
      <c r="E4735" s="532"/>
      <c r="F4735" s="532"/>
      <c r="G4735" s="533"/>
      <c r="H4735" s="534"/>
      <c r="I4735" s="534"/>
      <c r="J4735" s="535"/>
      <c r="K4735" s="534"/>
      <c r="L4735" s="534"/>
      <c r="M4735" s="534"/>
      <c r="N4735" s="534"/>
      <c r="O4735" s="534"/>
      <c r="P4735" s="535"/>
      <c r="Q4735" s="534"/>
    </row>
    <row r="4736" spans="3:17" s="849" customFormat="1" ht="15">
      <c r="C4736" s="712"/>
      <c r="D4736" s="713"/>
      <c r="E4736" s="532"/>
      <c r="F4736" s="532"/>
      <c r="G4736" s="533"/>
      <c r="H4736" s="534"/>
      <c r="I4736" s="534"/>
      <c r="J4736" s="535"/>
      <c r="K4736" s="534"/>
      <c r="L4736" s="534"/>
      <c r="M4736" s="534"/>
      <c r="N4736" s="534"/>
      <c r="O4736" s="534"/>
      <c r="P4736" s="535"/>
      <c r="Q4736" s="534"/>
    </row>
    <row r="4737" spans="3:17" s="849" customFormat="1" ht="15">
      <c r="C4737" s="712"/>
      <c r="D4737" s="713"/>
      <c r="E4737" s="532"/>
      <c r="F4737" s="532"/>
      <c r="G4737" s="533"/>
      <c r="H4737" s="534"/>
      <c r="I4737" s="534"/>
      <c r="J4737" s="535"/>
      <c r="K4737" s="534"/>
      <c r="L4737" s="534"/>
      <c r="M4737" s="534"/>
      <c r="N4737" s="534"/>
      <c r="O4737" s="534"/>
      <c r="P4737" s="535"/>
      <c r="Q4737" s="534"/>
    </row>
    <row r="4738" spans="3:17" s="849" customFormat="1" ht="15">
      <c r="C4738" s="712"/>
      <c r="D4738" s="713"/>
      <c r="E4738" s="532"/>
      <c r="F4738" s="532"/>
      <c r="G4738" s="533"/>
      <c r="H4738" s="534"/>
      <c r="I4738" s="534"/>
      <c r="J4738" s="535"/>
      <c r="K4738" s="534"/>
      <c r="L4738" s="534"/>
      <c r="M4738" s="534"/>
      <c r="N4738" s="534"/>
      <c r="O4738" s="534"/>
      <c r="P4738" s="535"/>
      <c r="Q4738" s="534"/>
    </row>
    <row r="4739" spans="3:17" s="849" customFormat="1" ht="15">
      <c r="C4739" s="712"/>
      <c r="D4739" s="713"/>
      <c r="E4739" s="532"/>
      <c r="F4739" s="532"/>
      <c r="G4739" s="533"/>
      <c r="H4739" s="534"/>
      <c r="I4739" s="534"/>
      <c r="J4739" s="535"/>
      <c r="K4739" s="534"/>
      <c r="L4739" s="534"/>
      <c r="M4739" s="534"/>
      <c r="N4739" s="534"/>
      <c r="O4739" s="534"/>
      <c r="P4739" s="535"/>
      <c r="Q4739" s="534"/>
    </row>
    <row r="4740" spans="3:17" s="849" customFormat="1" ht="15">
      <c r="C4740" s="712"/>
      <c r="D4740" s="713"/>
      <c r="E4740" s="532"/>
      <c r="F4740" s="532"/>
      <c r="G4740" s="533"/>
      <c r="H4740" s="534"/>
      <c r="I4740" s="534"/>
      <c r="J4740" s="535"/>
      <c r="K4740" s="534"/>
      <c r="L4740" s="534"/>
      <c r="M4740" s="534"/>
      <c r="N4740" s="534"/>
      <c r="O4740" s="534"/>
      <c r="P4740" s="535"/>
      <c r="Q4740" s="534"/>
    </row>
    <row r="4741" spans="3:17" s="849" customFormat="1" ht="15">
      <c r="C4741" s="712"/>
      <c r="D4741" s="713"/>
      <c r="E4741" s="532"/>
      <c r="F4741" s="532"/>
      <c r="G4741" s="533"/>
      <c r="H4741" s="534"/>
      <c r="I4741" s="534"/>
      <c r="J4741" s="535"/>
      <c r="K4741" s="534"/>
      <c r="L4741" s="534"/>
      <c r="M4741" s="534"/>
      <c r="N4741" s="534"/>
      <c r="O4741" s="534"/>
      <c r="P4741" s="535"/>
      <c r="Q4741" s="534"/>
    </row>
    <row r="4742" spans="3:17" s="849" customFormat="1" ht="15">
      <c r="C4742" s="712"/>
      <c r="D4742" s="713"/>
      <c r="E4742" s="532"/>
      <c r="F4742" s="532"/>
      <c r="G4742" s="533"/>
      <c r="H4742" s="534"/>
      <c r="I4742" s="534"/>
      <c r="J4742" s="535"/>
      <c r="K4742" s="534"/>
      <c r="L4742" s="534"/>
      <c r="M4742" s="534"/>
      <c r="N4742" s="534"/>
      <c r="O4742" s="534"/>
      <c r="P4742" s="535"/>
      <c r="Q4742" s="534"/>
    </row>
    <row r="4743" spans="3:17" s="849" customFormat="1" ht="15">
      <c r="C4743" s="712"/>
      <c r="D4743" s="713"/>
      <c r="E4743" s="532"/>
      <c r="F4743" s="532"/>
      <c r="G4743" s="533"/>
      <c r="H4743" s="534"/>
      <c r="I4743" s="534"/>
      <c r="J4743" s="535"/>
      <c r="K4743" s="534"/>
      <c r="L4743" s="534"/>
      <c r="M4743" s="534"/>
      <c r="N4743" s="534"/>
      <c r="O4743" s="534"/>
      <c r="P4743" s="535"/>
      <c r="Q4743" s="534"/>
    </row>
    <row r="4744" spans="3:17" s="849" customFormat="1" ht="15">
      <c r="C4744" s="712"/>
      <c r="D4744" s="713"/>
      <c r="E4744" s="532"/>
      <c r="F4744" s="532"/>
      <c r="G4744" s="533"/>
      <c r="H4744" s="534"/>
      <c r="I4744" s="534"/>
      <c r="J4744" s="535"/>
      <c r="K4744" s="534"/>
      <c r="L4744" s="534"/>
      <c r="M4744" s="534"/>
      <c r="N4744" s="534"/>
      <c r="O4744" s="534"/>
      <c r="P4744" s="535"/>
      <c r="Q4744" s="534"/>
    </row>
    <row r="4745" spans="3:17" s="849" customFormat="1" ht="15">
      <c r="C4745" s="712"/>
      <c r="D4745" s="713"/>
      <c r="E4745" s="532"/>
      <c r="F4745" s="532"/>
      <c r="G4745" s="533"/>
      <c r="H4745" s="534"/>
      <c r="I4745" s="534"/>
      <c r="J4745" s="535"/>
      <c r="K4745" s="534"/>
      <c r="L4745" s="534"/>
      <c r="M4745" s="534"/>
      <c r="N4745" s="534"/>
      <c r="O4745" s="534"/>
      <c r="P4745" s="535"/>
      <c r="Q4745" s="534"/>
    </row>
    <row r="4746" spans="3:17" s="849" customFormat="1" ht="15">
      <c r="C4746" s="712"/>
      <c r="D4746" s="713"/>
      <c r="E4746" s="532"/>
      <c r="F4746" s="532"/>
      <c r="G4746" s="533"/>
      <c r="H4746" s="534"/>
      <c r="I4746" s="534"/>
      <c r="J4746" s="535"/>
      <c r="K4746" s="534"/>
      <c r="L4746" s="534"/>
      <c r="M4746" s="534"/>
      <c r="N4746" s="534"/>
      <c r="O4746" s="534"/>
      <c r="P4746" s="535"/>
      <c r="Q4746" s="534"/>
    </row>
    <row r="4747" spans="3:17" s="849" customFormat="1" ht="15">
      <c r="C4747" s="712"/>
      <c r="D4747" s="713"/>
      <c r="E4747" s="532"/>
      <c r="F4747" s="532"/>
      <c r="G4747" s="533"/>
      <c r="H4747" s="534"/>
      <c r="I4747" s="534"/>
      <c r="J4747" s="535"/>
      <c r="K4747" s="534"/>
      <c r="L4747" s="534"/>
      <c r="M4747" s="534"/>
      <c r="N4747" s="534"/>
      <c r="O4747" s="534"/>
      <c r="P4747" s="535"/>
      <c r="Q4747" s="534"/>
    </row>
    <row r="4748" spans="3:17" s="849" customFormat="1" ht="15">
      <c r="C4748" s="712"/>
      <c r="D4748" s="713"/>
      <c r="E4748" s="532"/>
      <c r="F4748" s="532"/>
      <c r="G4748" s="533"/>
      <c r="H4748" s="534"/>
      <c r="I4748" s="534"/>
      <c r="J4748" s="535"/>
      <c r="K4748" s="534"/>
      <c r="L4748" s="534"/>
      <c r="M4748" s="534"/>
      <c r="N4748" s="534"/>
      <c r="O4748" s="534"/>
      <c r="P4748" s="535"/>
      <c r="Q4748" s="534"/>
    </row>
    <row r="4749" spans="3:17" s="849" customFormat="1" ht="15">
      <c r="C4749" s="712"/>
      <c r="D4749" s="713"/>
      <c r="E4749" s="532"/>
      <c r="F4749" s="532"/>
      <c r="G4749" s="533"/>
      <c r="H4749" s="534"/>
      <c r="I4749" s="534"/>
      <c r="J4749" s="535"/>
      <c r="K4749" s="534"/>
      <c r="L4749" s="534"/>
      <c r="M4749" s="534"/>
      <c r="N4749" s="534"/>
      <c r="O4749" s="534"/>
      <c r="P4749" s="535"/>
      <c r="Q4749" s="534"/>
    </row>
    <row r="4750" spans="3:17" s="849" customFormat="1" ht="15">
      <c r="C4750" s="712"/>
      <c r="D4750" s="713"/>
      <c r="E4750" s="532"/>
      <c r="F4750" s="532"/>
      <c r="G4750" s="533"/>
      <c r="H4750" s="534"/>
      <c r="I4750" s="534"/>
      <c r="J4750" s="535"/>
      <c r="K4750" s="534"/>
      <c r="L4750" s="534"/>
      <c r="M4750" s="534"/>
      <c r="N4750" s="534"/>
      <c r="O4750" s="534"/>
      <c r="P4750" s="535"/>
      <c r="Q4750" s="534"/>
    </row>
    <row r="4751" spans="3:17" s="849" customFormat="1" ht="15">
      <c r="C4751" s="712"/>
      <c r="D4751" s="713"/>
      <c r="E4751" s="532"/>
      <c r="F4751" s="532"/>
      <c r="G4751" s="533"/>
      <c r="H4751" s="534"/>
      <c r="I4751" s="534"/>
      <c r="J4751" s="535"/>
      <c r="K4751" s="534"/>
      <c r="L4751" s="534"/>
      <c r="M4751" s="534"/>
      <c r="N4751" s="534"/>
      <c r="O4751" s="534"/>
      <c r="P4751" s="535"/>
      <c r="Q4751" s="534"/>
    </row>
    <row r="4752" spans="3:17" s="849" customFormat="1" ht="15">
      <c r="C4752" s="712"/>
      <c r="D4752" s="713"/>
      <c r="E4752" s="532"/>
      <c r="F4752" s="532"/>
      <c r="G4752" s="533"/>
      <c r="H4752" s="534"/>
      <c r="I4752" s="534"/>
      <c r="J4752" s="535"/>
      <c r="K4752" s="534"/>
      <c r="L4752" s="534"/>
      <c r="M4752" s="534"/>
      <c r="N4752" s="534"/>
      <c r="O4752" s="534"/>
      <c r="P4752" s="535"/>
      <c r="Q4752" s="534"/>
    </row>
    <row r="4753" spans="3:17" s="849" customFormat="1" ht="15">
      <c r="C4753" s="712"/>
      <c r="D4753" s="713"/>
      <c r="E4753" s="532"/>
      <c r="F4753" s="532"/>
      <c r="G4753" s="533"/>
      <c r="H4753" s="534"/>
      <c r="I4753" s="534"/>
      <c r="J4753" s="535"/>
      <c r="K4753" s="534"/>
      <c r="L4753" s="534"/>
      <c r="M4753" s="534"/>
      <c r="N4753" s="534"/>
      <c r="O4753" s="534"/>
      <c r="P4753" s="535"/>
      <c r="Q4753" s="534"/>
    </row>
    <row r="4754" spans="3:17" s="849" customFormat="1" ht="15">
      <c r="C4754" s="712"/>
      <c r="D4754" s="713"/>
      <c r="E4754" s="532"/>
      <c r="F4754" s="532"/>
      <c r="G4754" s="533"/>
      <c r="H4754" s="534"/>
      <c r="I4754" s="534"/>
      <c r="J4754" s="535"/>
      <c r="K4754" s="534"/>
      <c r="L4754" s="534"/>
      <c r="M4754" s="534"/>
      <c r="N4754" s="534"/>
      <c r="O4754" s="534"/>
      <c r="P4754" s="535"/>
      <c r="Q4754" s="534"/>
    </row>
    <row r="4755" spans="3:17" s="849" customFormat="1" ht="15">
      <c r="C4755" s="712"/>
      <c r="D4755" s="713"/>
      <c r="E4755" s="532"/>
      <c r="F4755" s="532"/>
      <c r="G4755" s="533"/>
      <c r="H4755" s="534"/>
      <c r="I4755" s="534"/>
      <c r="J4755" s="535"/>
      <c r="K4755" s="534"/>
      <c r="L4755" s="534"/>
      <c r="M4755" s="534"/>
      <c r="N4755" s="534"/>
      <c r="O4755" s="534"/>
      <c r="P4755" s="535"/>
      <c r="Q4755" s="534"/>
    </row>
    <row r="4756" spans="3:17" s="849" customFormat="1" ht="15">
      <c r="C4756" s="712"/>
      <c r="D4756" s="713"/>
      <c r="E4756" s="532"/>
      <c r="F4756" s="532"/>
      <c r="G4756" s="533"/>
      <c r="H4756" s="534"/>
      <c r="I4756" s="534"/>
      <c r="J4756" s="535"/>
      <c r="K4756" s="534"/>
      <c r="L4756" s="534"/>
      <c r="M4756" s="534"/>
      <c r="N4756" s="534"/>
      <c r="O4756" s="534"/>
      <c r="P4756" s="535"/>
      <c r="Q4756" s="534"/>
    </row>
    <row r="4757" spans="3:17" s="849" customFormat="1" ht="15">
      <c r="C4757" s="712"/>
      <c r="D4757" s="713"/>
      <c r="E4757" s="532"/>
      <c r="F4757" s="532"/>
      <c r="G4757" s="533"/>
      <c r="H4757" s="534"/>
      <c r="I4757" s="534"/>
      <c r="J4757" s="535"/>
      <c r="K4757" s="534"/>
      <c r="L4757" s="534"/>
      <c r="M4757" s="534"/>
      <c r="N4757" s="534"/>
      <c r="O4757" s="534"/>
      <c r="P4757" s="535"/>
      <c r="Q4757" s="534"/>
    </row>
    <row r="4758" spans="3:17" s="849" customFormat="1" ht="15">
      <c r="C4758" s="712"/>
      <c r="D4758" s="713"/>
      <c r="E4758" s="532"/>
      <c r="F4758" s="532"/>
      <c r="G4758" s="533"/>
      <c r="H4758" s="534"/>
      <c r="I4758" s="534"/>
      <c r="J4758" s="535"/>
      <c r="K4758" s="534"/>
      <c r="L4758" s="534"/>
      <c r="M4758" s="534"/>
      <c r="N4758" s="534"/>
      <c r="O4758" s="534"/>
      <c r="P4758" s="535"/>
      <c r="Q4758" s="534"/>
    </row>
    <row r="4759" spans="3:17" s="849" customFormat="1" ht="15">
      <c r="C4759" s="712"/>
      <c r="D4759" s="713"/>
      <c r="E4759" s="532"/>
      <c r="F4759" s="532"/>
      <c r="G4759" s="533"/>
      <c r="H4759" s="534"/>
      <c r="I4759" s="534"/>
      <c r="J4759" s="535"/>
      <c r="K4759" s="534"/>
      <c r="L4759" s="534"/>
      <c r="M4759" s="534"/>
      <c r="N4759" s="534"/>
      <c r="O4759" s="534"/>
      <c r="P4759" s="535"/>
      <c r="Q4759" s="534"/>
    </row>
    <row r="4760" spans="3:17" s="849" customFormat="1" ht="15">
      <c r="C4760" s="712"/>
      <c r="D4760" s="713"/>
      <c r="E4760" s="532"/>
      <c r="F4760" s="532"/>
      <c r="G4760" s="533"/>
      <c r="H4760" s="534"/>
      <c r="I4760" s="534"/>
      <c r="J4760" s="535"/>
      <c r="K4760" s="534"/>
      <c r="L4760" s="534"/>
      <c r="M4760" s="534"/>
      <c r="N4760" s="534"/>
      <c r="O4760" s="534"/>
      <c r="P4760" s="535"/>
      <c r="Q4760" s="534"/>
    </row>
    <row r="4761" spans="3:17" s="849" customFormat="1" ht="15">
      <c r="C4761" s="712"/>
      <c r="D4761" s="713"/>
      <c r="E4761" s="532"/>
      <c r="F4761" s="532"/>
      <c r="G4761" s="533"/>
      <c r="H4761" s="534"/>
      <c r="I4761" s="534"/>
      <c r="J4761" s="535"/>
      <c r="K4761" s="534"/>
      <c r="L4761" s="534"/>
      <c r="M4761" s="534"/>
      <c r="N4761" s="534"/>
      <c r="O4761" s="534"/>
      <c r="P4761" s="535"/>
      <c r="Q4761" s="534"/>
    </row>
    <row r="4762" spans="3:17" s="849" customFormat="1" ht="15">
      <c r="C4762" s="712"/>
      <c r="D4762" s="713"/>
      <c r="E4762" s="532"/>
      <c r="F4762" s="532"/>
      <c r="G4762" s="533"/>
      <c r="H4762" s="534"/>
      <c r="I4762" s="534"/>
      <c r="J4762" s="535"/>
      <c r="K4762" s="534"/>
      <c r="L4762" s="534"/>
      <c r="M4762" s="534"/>
      <c r="N4762" s="534"/>
      <c r="O4762" s="534"/>
      <c r="P4762" s="535"/>
      <c r="Q4762" s="534"/>
    </row>
    <row r="4763" spans="3:17" s="849" customFormat="1" ht="15">
      <c r="C4763" s="712"/>
      <c r="D4763" s="713"/>
      <c r="E4763" s="532"/>
      <c r="F4763" s="532"/>
      <c r="G4763" s="533"/>
      <c r="H4763" s="534"/>
      <c r="I4763" s="534"/>
      <c r="J4763" s="535"/>
      <c r="K4763" s="534"/>
      <c r="L4763" s="534"/>
      <c r="M4763" s="534"/>
      <c r="N4763" s="534"/>
      <c r="O4763" s="534"/>
      <c r="P4763" s="535"/>
      <c r="Q4763" s="534"/>
    </row>
    <row r="4764" spans="3:17" s="849" customFormat="1" ht="15">
      <c r="C4764" s="712"/>
      <c r="D4764" s="713"/>
      <c r="E4764" s="532"/>
      <c r="F4764" s="532"/>
      <c r="G4764" s="533"/>
      <c r="H4764" s="534"/>
      <c r="I4764" s="534"/>
      <c r="J4764" s="535"/>
      <c r="K4764" s="534"/>
      <c r="L4764" s="534"/>
      <c r="M4764" s="534"/>
      <c r="N4764" s="534"/>
      <c r="O4764" s="534"/>
      <c r="P4764" s="535"/>
      <c r="Q4764" s="534"/>
    </row>
    <row r="4765" spans="3:17" s="849" customFormat="1" ht="15">
      <c r="C4765" s="712"/>
      <c r="D4765" s="713"/>
      <c r="E4765" s="532"/>
      <c r="F4765" s="532"/>
      <c r="G4765" s="533"/>
      <c r="H4765" s="534"/>
      <c r="I4765" s="534"/>
      <c r="J4765" s="535"/>
      <c r="K4765" s="534"/>
      <c r="L4765" s="534"/>
      <c r="M4765" s="534"/>
      <c r="N4765" s="534"/>
      <c r="O4765" s="534"/>
      <c r="P4765" s="535"/>
      <c r="Q4765" s="534"/>
    </row>
    <row r="4766" spans="3:17" s="849" customFormat="1" ht="15">
      <c r="C4766" s="712"/>
      <c r="D4766" s="713"/>
      <c r="E4766" s="532"/>
      <c r="F4766" s="532"/>
      <c r="G4766" s="533"/>
      <c r="H4766" s="534"/>
      <c r="I4766" s="534"/>
      <c r="J4766" s="535"/>
      <c r="K4766" s="534"/>
      <c r="L4766" s="534"/>
      <c r="M4766" s="534"/>
      <c r="N4766" s="534"/>
      <c r="O4766" s="534"/>
      <c r="P4766" s="535"/>
      <c r="Q4766" s="534"/>
    </row>
    <row r="4767" spans="3:17" s="849" customFormat="1" ht="15">
      <c r="C4767" s="712"/>
      <c r="D4767" s="713"/>
      <c r="E4767" s="532"/>
      <c r="F4767" s="532"/>
      <c r="G4767" s="533"/>
      <c r="H4767" s="534"/>
      <c r="I4767" s="534"/>
      <c r="J4767" s="535"/>
      <c r="K4767" s="534"/>
      <c r="L4767" s="534"/>
      <c r="M4767" s="534"/>
      <c r="N4767" s="534"/>
      <c r="O4767" s="534"/>
      <c r="P4767" s="535"/>
      <c r="Q4767" s="534"/>
    </row>
    <row r="4768" spans="3:17" s="849" customFormat="1" ht="15">
      <c r="C4768" s="712"/>
      <c r="D4768" s="713"/>
      <c r="E4768" s="532"/>
      <c r="F4768" s="532"/>
      <c r="G4768" s="533"/>
      <c r="H4768" s="534"/>
      <c r="I4768" s="534"/>
      <c r="J4768" s="535"/>
      <c r="K4768" s="534"/>
      <c r="L4768" s="534"/>
      <c r="M4768" s="534"/>
      <c r="N4768" s="534"/>
      <c r="O4768" s="534"/>
      <c r="P4768" s="535"/>
      <c r="Q4768" s="534"/>
    </row>
    <row r="4769" spans="3:17" s="849" customFormat="1" ht="15">
      <c r="C4769" s="712"/>
      <c r="D4769" s="713"/>
      <c r="E4769" s="532"/>
      <c r="F4769" s="532"/>
      <c r="G4769" s="533"/>
      <c r="H4769" s="534"/>
      <c r="I4769" s="534"/>
      <c r="J4769" s="535"/>
      <c r="K4769" s="534"/>
      <c r="L4769" s="534"/>
      <c r="M4769" s="534"/>
      <c r="N4769" s="534"/>
      <c r="O4769" s="534"/>
      <c r="P4769" s="535"/>
      <c r="Q4769" s="534"/>
    </row>
    <row r="4770" spans="3:17" s="849" customFormat="1" ht="15">
      <c r="C4770" s="712"/>
      <c r="D4770" s="713"/>
      <c r="E4770" s="532"/>
      <c r="F4770" s="532"/>
      <c r="G4770" s="533"/>
      <c r="H4770" s="534"/>
      <c r="I4770" s="534"/>
      <c r="J4770" s="535"/>
      <c r="K4770" s="534"/>
      <c r="L4770" s="534"/>
      <c r="M4770" s="534"/>
      <c r="N4770" s="534"/>
      <c r="O4770" s="534"/>
      <c r="P4770" s="535"/>
      <c r="Q4770" s="534"/>
    </row>
    <row r="4771" spans="3:17" s="849" customFormat="1" ht="15">
      <c r="C4771" s="712"/>
      <c r="D4771" s="713"/>
      <c r="E4771" s="532"/>
      <c r="F4771" s="532"/>
      <c r="G4771" s="533"/>
      <c r="H4771" s="534"/>
      <c r="I4771" s="534"/>
      <c r="J4771" s="535"/>
      <c r="K4771" s="534"/>
      <c r="L4771" s="534"/>
      <c r="M4771" s="534"/>
      <c r="N4771" s="534"/>
      <c r="O4771" s="534"/>
      <c r="P4771" s="535"/>
      <c r="Q4771" s="534"/>
    </row>
    <row r="4772" spans="3:17" s="849" customFormat="1" ht="15">
      <c r="C4772" s="712"/>
      <c r="D4772" s="713"/>
      <c r="E4772" s="532"/>
      <c r="F4772" s="532"/>
      <c r="G4772" s="533"/>
      <c r="H4772" s="534"/>
      <c r="I4772" s="534"/>
      <c r="J4772" s="535"/>
      <c r="K4772" s="534"/>
      <c r="L4772" s="534"/>
      <c r="M4772" s="534"/>
      <c r="N4772" s="534"/>
      <c r="O4772" s="534"/>
      <c r="P4772" s="535"/>
      <c r="Q4772" s="534"/>
    </row>
    <row r="4773" spans="3:17" s="849" customFormat="1" ht="15">
      <c r="C4773" s="712"/>
      <c r="D4773" s="713"/>
      <c r="E4773" s="532"/>
      <c r="F4773" s="532"/>
      <c r="G4773" s="533"/>
      <c r="H4773" s="534"/>
      <c r="I4773" s="534"/>
      <c r="J4773" s="535"/>
      <c r="K4773" s="534"/>
      <c r="L4773" s="534"/>
      <c r="M4773" s="534"/>
      <c r="N4773" s="534"/>
      <c r="O4773" s="534"/>
      <c r="P4773" s="535"/>
      <c r="Q4773" s="534"/>
    </row>
    <row r="4774" spans="3:17" s="849" customFormat="1" ht="15">
      <c r="C4774" s="712"/>
      <c r="D4774" s="713"/>
      <c r="E4774" s="532"/>
      <c r="F4774" s="532"/>
      <c r="G4774" s="533"/>
      <c r="H4774" s="534"/>
      <c r="I4774" s="534"/>
      <c r="J4774" s="535"/>
      <c r="K4774" s="534"/>
      <c r="L4774" s="534"/>
      <c r="M4774" s="534"/>
      <c r="N4774" s="534"/>
      <c r="O4774" s="534"/>
      <c r="P4774" s="535"/>
      <c r="Q4774" s="534"/>
    </row>
    <row r="4775" spans="3:17" s="849" customFormat="1" ht="15">
      <c r="C4775" s="712"/>
      <c r="D4775" s="713"/>
      <c r="E4775" s="532"/>
      <c r="F4775" s="532"/>
      <c r="G4775" s="533"/>
      <c r="H4775" s="534"/>
      <c r="I4775" s="534"/>
      <c r="J4775" s="535"/>
      <c r="K4775" s="534"/>
      <c r="L4775" s="534"/>
      <c r="M4775" s="534"/>
      <c r="N4775" s="534"/>
      <c r="O4775" s="534"/>
      <c r="P4775" s="535"/>
      <c r="Q4775" s="534"/>
    </row>
    <row r="4776" spans="3:17" s="849" customFormat="1" ht="15">
      <c r="C4776" s="712"/>
      <c r="D4776" s="713"/>
      <c r="E4776" s="532"/>
      <c r="F4776" s="532"/>
      <c r="G4776" s="533"/>
      <c r="H4776" s="534"/>
      <c r="I4776" s="534"/>
      <c r="J4776" s="535"/>
      <c r="K4776" s="534"/>
      <c r="L4776" s="534"/>
      <c r="M4776" s="534"/>
      <c r="N4776" s="534"/>
      <c r="O4776" s="534"/>
      <c r="P4776" s="535"/>
      <c r="Q4776" s="534"/>
    </row>
    <row r="4777" spans="3:17" s="849" customFormat="1" ht="15">
      <c r="C4777" s="712"/>
      <c r="D4777" s="713"/>
      <c r="E4777" s="532"/>
      <c r="F4777" s="532"/>
      <c r="G4777" s="533"/>
      <c r="H4777" s="534"/>
      <c r="I4777" s="534"/>
      <c r="J4777" s="535"/>
      <c r="K4777" s="534"/>
      <c r="L4777" s="534"/>
      <c r="M4777" s="534"/>
      <c r="N4777" s="534"/>
      <c r="O4777" s="534"/>
      <c r="P4777" s="535"/>
      <c r="Q4777" s="534"/>
    </row>
    <row r="4778" spans="3:17" s="849" customFormat="1" ht="15">
      <c r="C4778" s="712"/>
      <c r="D4778" s="713"/>
      <c r="E4778" s="532"/>
      <c r="F4778" s="532"/>
      <c r="G4778" s="533"/>
      <c r="H4778" s="534"/>
      <c r="I4778" s="534"/>
      <c r="J4778" s="535"/>
      <c r="K4778" s="534"/>
      <c r="L4778" s="534"/>
      <c r="M4778" s="534"/>
      <c r="N4778" s="534"/>
      <c r="O4778" s="534"/>
      <c r="P4778" s="535"/>
      <c r="Q4778" s="534"/>
    </row>
    <row r="4779" spans="3:17" s="849" customFormat="1" ht="15">
      <c r="C4779" s="712"/>
      <c r="D4779" s="713"/>
      <c r="E4779" s="532"/>
      <c r="F4779" s="532"/>
      <c r="G4779" s="533"/>
      <c r="H4779" s="534"/>
      <c r="I4779" s="534"/>
      <c r="J4779" s="535"/>
      <c r="K4779" s="534"/>
      <c r="L4779" s="534"/>
      <c r="M4779" s="534"/>
      <c r="N4779" s="534"/>
      <c r="O4779" s="534"/>
      <c r="P4779" s="535"/>
      <c r="Q4779" s="534"/>
    </row>
    <row r="4780" spans="3:17" s="849" customFormat="1" ht="15">
      <c r="C4780" s="712"/>
      <c r="D4780" s="713"/>
      <c r="E4780" s="532"/>
      <c r="F4780" s="532"/>
      <c r="G4780" s="533"/>
      <c r="H4780" s="534"/>
      <c r="I4780" s="534"/>
      <c r="J4780" s="535"/>
      <c r="K4780" s="534"/>
      <c r="L4780" s="534"/>
      <c r="M4780" s="534"/>
      <c r="N4780" s="534"/>
      <c r="O4780" s="534"/>
      <c r="P4780" s="535"/>
      <c r="Q4780" s="534"/>
    </row>
    <row r="4781" spans="3:17" s="849" customFormat="1" ht="15">
      <c r="C4781" s="712"/>
      <c r="D4781" s="713"/>
      <c r="E4781" s="532"/>
      <c r="F4781" s="532"/>
      <c r="G4781" s="533"/>
      <c r="H4781" s="534"/>
      <c r="I4781" s="534"/>
      <c r="J4781" s="535"/>
      <c r="K4781" s="534"/>
      <c r="L4781" s="534"/>
      <c r="M4781" s="534"/>
      <c r="N4781" s="534"/>
      <c r="O4781" s="534"/>
      <c r="P4781" s="535"/>
      <c r="Q4781" s="534"/>
    </row>
    <row r="4782" spans="3:17" s="849" customFormat="1" ht="15">
      <c r="C4782" s="712"/>
      <c r="D4782" s="713"/>
      <c r="E4782" s="532"/>
      <c r="F4782" s="532"/>
      <c r="G4782" s="533"/>
      <c r="H4782" s="534"/>
      <c r="I4782" s="534"/>
      <c r="J4782" s="535"/>
      <c r="K4782" s="534"/>
      <c r="L4782" s="534"/>
      <c r="M4782" s="534"/>
      <c r="N4782" s="534"/>
      <c r="O4782" s="534"/>
      <c r="P4782" s="535"/>
      <c r="Q4782" s="534"/>
    </row>
    <row r="4783" spans="3:17" s="849" customFormat="1" ht="15">
      <c r="C4783" s="712"/>
      <c r="D4783" s="713"/>
      <c r="E4783" s="532"/>
      <c r="F4783" s="532"/>
      <c r="G4783" s="533"/>
      <c r="H4783" s="534"/>
      <c r="I4783" s="534"/>
      <c r="J4783" s="535"/>
      <c r="K4783" s="534"/>
      <c r="L4783" s="534"/>
      <c r="M4783" s="534"/>
      <c r="N4783" s="534"/>
      <c r="O4783" s="534"/>
      <c r="P4783" s="535"/>
      <c r="Q4783" s="534"/>
    </row>
    <row r="4784" spans="3:17" s="849" customFormat="1" ht="15">
      <c r="C4784" s="712"/>
      <c r="D4784" s="713"/>
      <c r="E4784" s="532"/>
      <c r="F4784" s="532"/>
      <c r="G4784" s="533"/>
      <c r="H4784" s="534"/>
      <c r="I4784" s="534"/>
      <c r="J4784" s="535"/>
      <c r="K4784" s="534"/>
      <c r="L4784" s="534"/>
      <c r="M4784" s="534"/>
      <c r="N4784" s="534"/>
      <c r="O4784" s="534"/>
      <c r="P4784" s="535"/>
      <c r="Q4784" s="534"/>
    </row>
    <row r="4785" spans="3:17" s="849" customFormat="1" ht="15">
      <c r="C4785" s="712"/>
      <c r="D4785" s="713"/>
      <c r="E4785" s="532"/>
      <c r="F4785" s="532"/>
      <c r="G4785" s="533"/>
      <c r="H4785" s="534"/>
      <c r="I4785" s="534"/>
      <c r="J4785" s="535"/>
      <c r="K4785" s="534"/>
      <c r="L4785" s="534"/>
      <c r="M4785" s="534"/>
      <c r="N4785" s="534"/>
      <c r="O4785" s="534"/>
      <c r="P4785" s="535"/>
      <c r="Q4785" s="534"/>
    </row>
    <row r="4786" spans="3:17" s="849" customFormat="1" ht="15">
      <c r="C4786" s="712"/>
      <c r="D4786" s="713"/>
      <c r="E4786" s="532"/>
      <c r="F4786" s="532"/>
      <c r="G4786" s="533"/>
      <c r="H4786" s="534"/>
      <c r="I4786" s="534"/>
      <c r="J4786" s="535"/>
      <c r="K4786" s="534"/>
      <c r="L4786" s="534"/>
      <c r="M4786" s="534"/>
      <c r="N4786" s="534"/>
      <c r="O4786" s="534"/>
      <c r="P4786" s="535"/>
      <c r="Q4786" s="534"/>
    </row>
    <row r="4787" spans="3:17" s="849" customFormat="1" ht="15">
      <c r="C4787" s="712"/>
      <c r="D4787" s="713"/>
      <c r="E4787" s="532"/>
      <c r="F4787" s="532"/>
      <c r="G4787" s="533"/>
      <c r="H4787" s="534"/>
      <c r="I4787" s="534"/>
      <c r="J4787" s="535"/>
      <c r="K4787" s="534"/>
      <c r="L4787" s="534"/>
      <c r="M4787" s="534"/>
      <c r="N4787" s="534"/>
      <c r="O4787" s="534"/>
      <c r="P4787" s="535"/>
      <c r="Q4787" s="534"/>
    </row>
    <row r="4788" spans="3:17" s="849" customFormat="1" ht="15">
      <c r="C4788" s="712"/>
      <c r="D4788" s="713"/>
      <c r="E4788" s="532"/>
      <c r="F4788" s="532"/>
      <c r="G4788" s="533"/>
      <c r="H4788" s="534"/>
      <c r="I4788" s="534"/>
      <c r="J4788" s="535"/>
      <c r="K4788" s="534"/>
      <c r="L4788" s="534"/>
      <c r="M4788" s="534"/>
      <c r="N4788" s="534"/>
      <c r="O4788" s="534"/>
      <c r="P4788" s="535"/>
      <c r="Q4788" s="534"/>
    </row>
    <row r="4789" spans="3:17" s="849" customFormat="1" ht="15">
      <c r="C4789" s="712"/>
      <c r="D4789" s="713"/>
      <c r="E4789" s="532"/>
      <c r="F4789" s="532"/>
      <c r="G4789" s="533"/>
      <c r="H4789" s="534"/>
      <c r="I4789" s="534"/>
      <c r="J4789" s="535"/>
      <c r="K4789" s="534"/>
      <c r="L4789" s="534"/>
      <c r="M4789" s="534"/>
      <c r="N4789" s="534"/>
      <c r="O4789" s="534"/>
      <c r="P4789" s="535"/>
      <c r="Q4789" s="534"/>
    </row>
    <row r="4790" spans="3:17" s="849" customFormat="1" ht="15">
      <c r="C4790" s="712"/>
      <c r="D4790" s="713"/>
      <c r="E4790" s="532"/>
      <c r="F4790" s="532"/>
      <c r="G4790" s="533"/>
      <c r="H4790" s="534"/>
      <c r="I4790" s="534"/>
      <c r="J4790" s="535"/>
      <c r="K4790" s="534"/>
      <c r="L4790" s="534"/>
      <c r="M4790" s="534"/>
      <c r="N4790" s="534"/>
      <c r="O4790" s="534"/>
      <c r="P4790" s="535"/>
      <c r="Q4790" s="534"/>
    </row>
    <row r="4791" spans="3:17" s="849" customFormat="1" ht="15">
      <c r="C4791" s="712"/>
      <c r="D4791" s="713"/>
      <c r="E4791" s="532"/>
      <c r="F4791" s="532"/>
      <c r="G4791" s="533"/>
      <c r="H4791" s="534"/>
      <c r="I4791" s="534"/>
      <c r="J4791" s="535"/>
      <c r="K4791" s="534"/>
      <c r="L4791" s="534"/>
      <c r="M4791" s="534"/>
      <c r="N4791" s="534"/>
      <c r="O4791" s="534"/>
      <c r="P4791" s="535"/>
      <c r="Q4791" s="534"/>
    </row>
    <row r="4792" spans="3:17" s="849" customFormat="1" ht="15">
      <c r="C4792" s="712"/>
      <c r="D4792" s="713"/>
      <c r="E4792" s="532"/>
      <c r="F4792" s="532"/>
      <c r="G4792" s="533"/>
      <c r="H4792" s="534"/>
      <c r="I4792" s="534"/>
      <c r="J4792" s="535"/>
      <c r="K4792" s="534"/>
      <c r="L4792" s="534"/>
      <c r="M4792" s="534"/>
      <c r="N4792" s="534"/>
      <c r="O4792" s="534"/>
      <c r="P4792" s="535"/>
      <c r="Q4792" s="534"/>
    </row>
    <row r="4793" spans="3:17" s="849" customFormat="1" ht="15">
      <c r="C4793" s="712"/>
      <c r="D4793" s="713"/>
      <c r="E4793" s="532"/>
      <c r="F4793" s="532"/>
      <c r="G4793" s="533"/>
      <c r="H4793" s="534"/>
      <c r="I4793" s="534"/>
      <c r="J4793" s="535"/>
      <c r="K4793" s="534"/>
      <c r="L4793" s="534"/>
      <c r="M4793" s="534"/>
      <c r="N4793" s="534"/>
      <c r="O4793" s="534"/>
      <c r="P4793" s="535"/>
      <c r="Q4793" s="534"/>
    </row>
    <row r="4794" spans="3:17" s="849" customFormat="1" ht="15">
      <c r="C4794" s="712"/>
      <c r="D4794" s="713"/>
      <c r="E4794" s="532"/>
      <c r="F4794" s="532"/>
      <c r="G4794" s="533"/>
      <c r="H4794" s="534"/>
      <c r="I4794" s="534"/>
      <c r="J4794" s="535"/>
      <c r="K4794" s="534"/>
      <c r="L4794" s="534"/>
      <c r="M4794" s="534"/>
      <c r="N4794" s="534"/>
      <c r="O4794" s="534"/>
      <c r="P4794" s="535"/>
      <c r="Q4794" s="534"/>
    </row>
    <row r="4795" spans="3:17" s="849" customFormat="1" ht="15">
      <c r="C4795" s="712"/>
      <c r="D4795" s="713"/>
      <c r="E4795" s="532"/>
      <c r="F4795" s="532"/>
      <c r="G4795" s="533"/>
      <c r="H4795" s="534"/>
      <c r="I4795" s="534"/>
      <c r="J4795" s="535"/>
      <c r="K4795" s="534"/>
      <c r="L4795" s="534"/>
      <c r="M4795" s="534"/>
      <c r="N4795" s="534"/>
      <c r="O4795" s="534"/>
      <c r="P4795" s="535"/>
      <c r="Q4795" s="534"/>
    </row>
    <row r="4796" spans="3:17" s="849" customFormat="1" ht="15">
      <c r="C4796" s="712"/>
      <c r="D4796" s="713"/>
      <c r="E4796" s="532"/>
      <c r="F4796" s="532"/>
      <c r="G4796" s="533"/>
      <c r="H4796" s="534"/>
      <c r="I4796" s="534"/>
      <c r="J4796" s="535"/>
      <c r="K4796" s="534"/>
      <c r="L4796" s="534"/>
      <c r="M4796" s="534"/>
      <c r="N4796" s="534"/>
      <c r="O4796" s="534"/>
      <c r="P4796" s="535"/>
      <c r="Q4796" s="534"/>
    </row>
    <row r="4797" spans="3:17" s="849" customFormat="1" ht="15">
      <c r="C4797" s="712"/>
      <c r="D4797" s="713"/>
      <c r="E4797" s="532"/>
      <c r="F4797" s="532"/>
      <c r="G4797" s="533"/>
      <c r="H4797" s="534"/>
      <c r="I4797" s="534"/>
      <c r="J4797" s="535"/>
      <c r="K4797" s="534"/>
      <c r="L4797" s="534"/>
      <c r="M4797" s="534"/>
      <c r="N4797" s="534"/>
      <c r="O4797" s="534"/>
      <c r="P4797" s="535"/>
      <c r="Q4797" s="534"/>
    </row>
    <row r="4798" spans="3:17" s="849" customFormat="1" ht="15">
      <c r="C4798" s="712"/>
      <c r="D4798" s="713"/>
      <c r="E4798" s="532"/>
      <c r="F4798" s="532"/>
      <c r="G4798" s="533"/>
      <c r="H4798" s="534"/>
      <c r="I4798" s="534"/>
      <c r="J4798" s="535"/>
      <c r="K4798" s="534"/>
      <c r="L4798" s="534"/>
      <c r="M4798" s="534"/>
      <c r="N4798" s="534"/>
      <c r="O4798" s="534"/>
      <c r="P4798" s="535"/>
      <c r="Q4798" s="534"/>
    </row>
    <row r="4799" spans="3:17" s="849" customFormat="1" ht="15">
      <c r="C4799" s="712"/>
      <c r="D4799" s="713"/>
      <c r="E4799" s="532"/>
      <c r="F4799" s="532"/>
      <c r="G4799" s="533"/>
      <c r="H4799" s="534"/>
      <c r="I4799" s="534"/>
      <c r="J4799" s="535"/>
      <c r="K4799" s="534"/>
      <c r="L4799" s="534"/>
      <c r="M4799" s="534"/>
      <c r="N4799" s="534"/>
      <c r="O4799" s="534"/>
      <c r="P4799" s="535"/>
      <c r="Q4799" s="534"/>
    </row>
    <row r="4800" spans="3:17" s="849" customFormat="1" ht="15">
      <c r="C4800" s="712"/>
      <c r="D4800" s="713"/>
      <c r="E4800" s="532"/>
      <c r="F4800" s="532"/>
      <c r="G4800" s="533"/>
      <c r="H4800" s="534"/>
      <c r="I4800" s="534"/>
      <c r="J4800" s="535"/>
      <c r="K4800" s="534"/>
      <c r="L4800" s="534"/>
      <c r="M4800" s="534"/>
      <c r="N4800" s="534"/>
      <c r="O4800" s="534"/>
      <c r="P4800" s="535"/>
      <c r="Q4800" s="534"/>
    </row>
    <row r="4801" spans="3:17" s="849" customFormat="1" ht="15">
      <c r="C4801" s="712"/>
      <c r="D4801" s="713"/>
      <c r="E4801" s="532"/>
      <c r="F4801" s="532"/>
      <c r="G4801" s="533"/>
      <c r="H4801" s="534"/>
      <c r="I4801" s="534"/>
      <c r="J4801" s="535"/>
      <c r="K4801" s="534"/>
      <c r="L4801" s="534"/>
      <c r="M4801" s="534"/>
      <c r="N4801" s="534"/>
      <c r="O4801" s="534"/>
      <c r="P4801" s="535"/>
      <c r="Q4801" s="534"/>
    </row>
    <row r="4802" spans="3:17" s="849" customFormat="1" ht="15">
      <c r="C4802" s="712"/>
      <c r="D4802" s="713"/>
      <c r="E4802" s="532"/>
      <c r="F4802" s="532"/>
      <c r="G4802" s="533"/>
      <c r="H4802" s="534"/>
      <c r="I4802" s="534"/>
      <c r="J4802" s="535"/>
      <c r="K4802" s="534"/>
      <c r="L4802" s="534"/>
      <c r="M4802" s="534"/>
      <c r="N4802" s="534"/>
      <c r="O4802" s="534"/>
      <c r="P4802" s="535"/>
      <c r="Q4802" s="534"/>
    </row>
    <row r="4803" spans="3:17" s="849" customFormat="1" ht="15">
      <c r="C4803" s="712"/>
      <c r="D4803" s="713"/>
      <c r="E4803" s="532"/>
      <c r="F4803" s="532"/>
      <c r="G4803" s="533"/>
      <c r="H4803" s="534"/>
      <c r="I4803" s="534"/>
      <c r="J4803" s="535"/>
      <c r="K4803" s="534"/>
      <c r="L4803" s="534"/>
      <c r="M4803" s="534"/>
      <c r="N4803" s="534"/>
      <c r="O4803" s="534"/>
      <c r="P4803" s="535"/>
      <c r="Q4803" s="534"/>
    </row>
    <row r="4804" spans="3:17" s="849" customFormat="1" ht="15">
      <c r="C4804" s="712"/>
      <c r="D4804" s="713"/>
      <c r="E4804" s="532"/>
      <c r="F4804" s="532"/>
      <c r="G4804" s="533"/>
      <c r="H4804" s="534"/>
      <c r="I4804" s="534"/>
      <c r="J4804" s="535"/>
      <c r="K4804" s="534"/>
      <c r="L4804" s="534"/>
      <c r="M4804" s="534"/>
      <c r="N4804" s="534"/>
      <c r="O4804" s="534"/>
      <c r="P4804" s="535"/>
      <c r="Q4804" s="534"/>
    </row>
    <row r="4805" spans="3:17" s="849" customFormat="1" ht="15">
      <c r="C4805" s="712"/>
      <c r="D4805" s="713"/>
      <c r="E4805" s="532"/>
      <c r="F4805" s="532"/>
      <c r="G4805" s="533"/>
      <c r="H4805" s="534"/>
      <c r="I4805" s="534"/>
      <c r="J4805" s="535"/>
      <c r="K4805" s="534"/>
      <c r="L4805" s="534"/>
      <c r="M4805" s="534"/>
      <c r="N4805" s="534"/>
      <c r="O4805" s="534"/>
      <c r="P4805" s="535"/>
      <c r="Q4805" s="534"/>
    </row>
    <row r="4806" spans="3:17" s="849" customFormat="1" ht="15">
      <c r="C4806" s="712"/>
      <c r="D4806" s="713"/>
      <c r="E4806" s="532"/>
      <c r="F4806" s="532"/>
      <c r="G4806" s="533"/>
      <c r="H4806" s="534"/>
      <c r="I4806" s="534"/>
      <c r="J4806" s="535"/>
      <c r="K4806" s="534"/>
      <c r="L4806" s="534"/>
      <c r="M4806" s="534"/>
      <c r="N4806" s="534"/>
      <c r="O4806" s="534"/>
      <c r="P4806" s="535"/>
      <c r="Q4806" s="534"/>
    </row>
    <row r="4807" spans="3:17" s="849" customFormat="1" ht="15">
      <c r="C4807" s="712"/>
      <c r="D4807" s="713"/>
      <c r="E4807" s="532"/>
      <c r="F4807" s="532"/>
      <c r="G4807" s="533"/>
      <c r="H4807" s="534"/>
      <c r="I4807" s="534"/>
      <c r="J4807" s="535"/>
      <c r="K4807" s="534"/>
      <c r="L4807" s="534"/>
      <c r="M4807" s="534"/>
      <c r="N4807" s="534"/>
      <c r="O4807" s="534"/>
      <c r="P4807" s="535"/>
      <c r="Q4807" s="534"/>
    </row>
    <row r="4808" spans="3:17" s="849" customFormat="1" ht="15">
      <c r="C4808" s="712"/>
      <c r="D4808" s="713"/>
      <c r="E4808" s="532"/>
      <c r="F4808" s="532"/>
      <c r="G4808" s="533"/>
      <c r="H4808" s="534"/>
      <c r="I4808" s="534"/>
      <c r="J4808" s="535"/>
      <c r="K4808" s="534"/>
      <c r="L4808" s="534"/>
      <c r="M4808" s="534"/>
      <c r="N4808" s="534"/>
      <c r="O4808" s="534"/>
      <c r="P4808" s="535"/>
      <c r="Q4808" s="534"/>
    </row>
    <row r="4809" spans="3:17" s="849" customFormat="1" ht="15">
      <c r="C4809" s="712"/>
      <c r="D4809" s="713"/>
      <c r="E4809" s="532"/>
      <c r="F4809" s="532"/>
      <c r="G4809" s="533"/>
      <c r="H4809" s="534"/>
      <c r="I4809" s="534"/>
      <c r="J4809" s="535"/>
      <c r="K4809" s="534"/>
      <c r="L4809" s="534"/>
      <c r="M4809" s="534"/>
      <c r="N4809" s="534"/>
      <c r="O4809" s="534"/>
      <c r="P4809" s="535"/>
      <c r="Q4809" s="534"/>
    </row>
    <row r="4810" spans="3:17" s="849" customFormat="1" ht="15">
      <c r="C4810" s="712"/>
      <c r="D4810" s="713"/>
      <c r="E4810" s="532"/>
      <c r="F4810" s="532"/>
      <c r="G4810" s="533"/>
      <c r="H4810" s="534"/>
      <c r="I4810" s="534"/>
      <c r="J4810" s="535"/>
      <c r="K4810" s="534"/>
      <c r="L4810" s="534"/>
      <c r="M4810" s="534"/>
      <c r="N4810" s="534"/>
      <c r="O4810" s="534"/>
      <c r="P4810" s="535"/>
      <c r="Q4810" s="534"/>
    </row>
    <row r="4811" spans="3:17" s="849" customFormat="1" ht="15">
      <c r="C4811" s="712"/>
      <c r="D4811" s="713"/>
      <c r="E4811" s="532"/>
      <c r="F4811" s="532"/>
      <c r="G4811" s="533"/>
      <c r="H4811" s="534"/>
      <c r="I4811" s="534"/>
      <c r="J4811" s="535"/>
      <c r="K4811" s="534"/>
      <c r="L4811" s="534"/>
      <c r="M4811" s="534"/>
      <c r="N4811" s="534"/>
      <c r="O4811" s="534"/>
      <c r="P4811" s="535"/>
      <c r="Q4811" s="534"/>
    </row>
    <row r="4812" spans="3:17" s="849" customFormat="1" ht="15">
      <c r="C4812" s="712"/>
      <c r="D4812" s="713"/>
      <c r="E4812" s="532"/>
      <c r="F4812" s="532"/>
      <c r="G4812" s="533"/>
      <c r="H4812" s="534"/>
      <c r="I4812" s="534"/>
      <c r="J4812" s="535"/>
      <c r="K4812" s="534"/>
      <c r="L4812" s="534"/>
      <c r="M4812" s="534"/>
      <c r="N4812" s="534"/>
      <c r="O4812" s="534"/>
      <c r="P4812" s="535"/>
      <c r="Q4812" s="534"/>
    </row>
    <row r="4813" spans="3:17" s="849" customFormat="1" ht="15">
      <c r="C4813" s="712"/>
      <c r="D4813" s="713"/>
      <c r="E4813" s="532"/>
      <c r="F4813" s="532"/>
      <c r="G4813" s="533"/>
      <c r="H4813" s="534"/>
      <c r="I4813" s="534"/>
      <c r="J4813" s="535"/>
      <c r="K4813" s="534"/>
      <c r="L4813" s="534"/>
      <c r="M4813" s="534"/>
      <c r="N4813" s="534"/>
      <c r="O4813" s="534"/>
      <c r="P4813" s="535"/>
      <c r="Q4813" s="534"/>
    </row>
    <row r="4814" spans="3:17" s="849" customFormat="1" ht="15">
      <c r="C4814" s="712"/>
      <c r="D4814" s="713"/>
      <c r="E4814" s="532"/>
      <c r="F4814" s="532"/>
      <c r="G4814" s="533"/>
      <c r="H4814" s="534"/>
      <c r="I4814" s="534"/>
      <c r="J4814" s="535"/>
      <c r="K4814" s="534"/>
      <c r="L4814" s="534"/>
      <c r="M4814" s="534"/>
      <c r="N4814" s="534"/>
      <c r="O4814" s="534"/>
      <c r="P4814" s="535"/>
      <c r="Q4814" s="534"/>
    </row>
    <row r="4815" spans="3:17" s="849" customFormat="1" ht="15">
      <c r="C4815" s="712"/>
      <c r="D4815" s="713"/>
      <c r="E4815" s="532"/>
      <c r="F4815" s="532"/>
      <c r="G4815" s="533"/>
      <c r="H4815" s="534"/>
      <c r="I4815" s="534"/>
      <c r="J4815" s="535"/>
      <c r="K4815" s="534"/>
      <c r="L4815" s="534"/>
      <c r="M4815" s="534"/>
      <c r="N4815" s="534"/>
      <c r="O4815" s="534"/>
      <c r="P4815" s="535"/>
      <c r="Q4815" s="534"/>
    </row>
    <row r="4816" spans="3:17" s="849" customFormat="1" ht="15">
      <c r="C4816" s="712"/>
      <c r="D4816" s="713"/>
      <c r="E4816" s="532"/>
      <c r="F4816" s="532"/>
      <c r="G4816" s="533"/>
      <c r="H4816" s="534"/>
      <c r="I4816" s="534"/>
      <c r="J4816" s="535"/>
      <c r="K4816" s="534"/>
      <c r="L4816" s="534"/>
      <c r="M4816" s="534"/>
      <c r="N4816" s="534"/>
      <c r="O4816" s="534"/>
      <c r="P4816" s="535"/>
      <c r="Q4816" s="534"/>
    </row>
    <row r="4817" spans="3:17" s="849" customFormat="1" ht="15">
      <c r="C4817" s="712"/>
      <c r="D4817" s="713"/>
      <c r="E4817" s="532"/>
      <c r="F4817" s="532"/>
      <c r="G4817" s="533"/>
      <c r="H4817" s="534"/>
      <c r="I4817" s="534"/>
      <c r="J4817" s="535"/>
      <c r="K4817" s="534"/>
      <c r="L4817" s="534"/>
      <c r="M4817" s="534"/>
      <c r="N4817" s="534"/>
      <c r="O4817" s="534"/>
      <c r="P4817" s="535"/>
      <c r="Q4817" s="534"/>
    </row>
    <row r="4818" spans="3:17" s="849" customFormat="1" ht="15">
      <c r="C4818" s="712"/>
      <c r="D4818" s="713"/>
      <c r="E4818" s="532"/>
      <c r="F4818" s="532"/>
      <c r="G4818" s="533"/>
      <c r="H4818" s="534"/>
      <c r="I4818" s="534"/>
      <c r="J4818" s="535"/>
      <c r="K4818" s="534"/>
      <c r="L4818" s="534"/>
      <c r="M4818" s="534"/>
      <c r="N4818" s="534"/>
      <c r="O4818" s="534"/>
      <c r="P4818" s="535"/>
      <c r="Q4818" s="534"/>
    </row>
    <row r="4819" spans="3:17" s="849" customFormat="1" ht="15">
      <c r="C4819" s="712"/>
      <c r="D4819" s="713"/>
      <c r="E4819" s="532"/>
      <c r="F4819" s="532"/>
      <c r="G4819" s="533"/>
      <c r="H4819" s="534"/>
      <c r="I4819" s="534"/>
      <c r="J4819" s="535"/>
      <c r="K4819" s="534"/>
      <c r="L4819" s="534"/>
      <c r="M4819" s="534"/>
      <c r="N4819" s="534"/>
      <c r="O4819" s="534"/>
      <c r="P4819" s="535"/>
      <c r="Q4819" s="534"/>
    </row>
    <row r="4820" spans="3:17" s="849" customFormat="1" ht="15">
      <c r="C4820" s="712"/>
      <c r="D4820" s="713"/>
      <c r="E4820" s="532"/>
      <c r="F4820" s="532"/>
      <c r="G4820" s="533"/>
      <c r="H4820" s="534"/>
      <c r="I4820" s="534"/>
      <c r="J4820" s="535"/>
      <c r="K4820" s="534"/>
      <c r="L4820" s="534"/>
      <c r="M4820" s="534"/>
      <c r="N4820" s="534"/>
      <c r="O4820" s="534"/>
      <c r="P4820" s="535"/>
      <c r="Q4820" s="534"/>
    </row>
    <row r="4821" spans="3:17" s="849" customFormat="1" ht="15">
      <c r="C4821" s="712"/>
      <c r="D4821" s="713"/>
      <c r="E4821" s="532"/>
      <c r="F4821" s="532"/>
      <c r="G4821" s="533"/>
      <c r="H4821" s="534"/>
      <c r="I4821" s="534"/>
      <c r="J4821" s="535"/>
      <c r="K4821" s="534"/>
      <c r="L4821" s="534"/>
      <c r="M4821" s="534"/>
      <c r="N4821" s="534"/>
      <c r="O4821" s="534"/>
      <c r="P4821" s="535"/>
      <c r="Q4821" s="534"/>
    </row>
    <row r="4822" spans="3:17" s="849" customFormat="1" ht="15">
      <c r="C4822" s="712"/>
      <c r="D4822" s="713"/>
      <c r="E4822" s="532"/>
      <c r="F4822" s="532"/>
      <c r="G4822" s="533"/>
      <c r="H4822" s="534"/>
      <c r="I4822" s="534"/>
      <c r="J4822" s="535"/>
      <c r="K4822" s="534"/>
      <c r="L4822" s="534"/>
      <c r="M4822" s="534"/>
      <c r="N4822" s="534"/>
      <c r="O4822" s="534"/>
      <c r="P4822" s="535"/>
      <c r="Q4822" s="534"/>
    </row>
    <row r="4823" spans="3:17" s="849" customFormat="1" ht="15">
      <c r="C4823" s="712"/>
      <c r="D4823" s="713"/>
      <c r="E4823" s="532"/>
      <c r="F4823" s="532"/>
      <c r="G4823" s="533"/>
      <c r="H4823" s="534"/>
      <c r="I4823" s="534"/>
      <c r="J4823" s="535"/>
      <c r="K4823" s="534"/>
      <c r="L4823" s="534"/>
      <c r="M4823" s="534"/>
      <c r="N4823" s="534"/>
      <c r="O4823" s="534"/>
      <c r="P4823" s="535"/>
      <c r="Q4823" s="534"/>
    </row>
    <row r="4824" spans="3:17" s="849" customFormat="1" ht="15">
      <c r="C4824" s="712"/>
      <c r="D4824" s="713"/>
      <c r="E4824" s="532"/>
      <c r="F4824" s="532"/>
      <c r="G4824" s="533"/>
      <c r="H4824" s="534"/>
      <c r="I4824" s="534"/>
      <c r="J4824" s="535"/>
      <c r="K4824" s="534"/>
      <c r="L4824" s="534"/>
      <c r="M4824" s="534"/>
      <c r="N4824" s="534"/>
      <c r="O4824" s="534"/>
      <c r="P4824" s="535"/>
      <c r="Q4824" s="534"/>
    </row>
    <row r="4825" spans="3:17" s="849" customFormat="1" ht="15">
      <c r="C4825" s="712"/>
      <c r="D4825" s="713"/>
      <c r="E4825" s="532"/>
      <c r="F4825" s="532"/>
      <c r="G4825" s="533"/>
      <c r="H4825" s="534"/>
      <c r="I4825" s="534"/>
      <c r="J4825" s="535"/>
      <c r="K4825" s="534"/>
      <c r="L4825" s="534"/>
      <c r="M4825" s="534"/>
      <c r="N4825" s="534"/>
      <c r="O4825" s="534"/>
      <c r="P4825" s="535"/>
      <c r="Q4825" s="534"/>
    </row>
    <row r="4826" spans="3:17" s="849" customFormat="1" ht="15">
      <c r="C4826" s="712"/>
      <c r="D4826" s="713"/>
      <c r="E4826" s="532"/>
      <c r="F4826" s="532"/>
      <c r="G4826" s="533"/>
      <c r="H4826" s="534"/>
      <c r="I4826" s="534"/>
      <c r="J4826" s="535"/>
      <c r="K4826" s="534"/>
      <c r="L4826" s="534"/>
      <c r="M4826" s="534"/>
      <c r="N4826" s="534"/>
      <c r="O4826" s="534"/>
      <c r="P4826" s="535"/>
      <c r="Q4826" s="534"/>
    </row>
    <row r="4827" spans="3:17" s="849" customFormat="1" ht="15">
      <c r="C4827" s="712"/>
      <c r="D4827" s="713"/>
      <c r="E4827" s="532"/>
      <c r="F4827" s="532"/>
      <c r="G4827" s="533"/>
      <c r="H4827" s="534"/>
      <c r="I4827" s="534"/>
      <c r="J4827" s="535"/>
      <c r="K4827" s="534"/>
      <c r="L4827" s="534"/>
      <c r="M4827" s="534"/>
      <c r="N4827" s="534"/>
      <c r="O4827" s="534"/>
      <c r="P4827" s="535"/>
      <c r="Q4827" s="534"/>
    </row>
    <row r="4828" spans="3:17" s="849" customFormat="1" ht="15">
      <c r="C4828" s="712"/>
      <c r="D4828" s="713"/>
      <c r="E4828" s="532"/>
      <c r="F4828" s="532"/>
      <c r="G4828" s="533"/>
      <c r="H4828" s="534"/>
      <c r="I4828" s="534"/>
      <c r="J4828" s="535"/>
      <c r="K4828" s="534"/>
      <c r="L4828" s="534"/>
      <c r="M4828" s="534"/>
      <c r="N4828" s="534"/>
      <c r="O4828" s="534"/>
      <c r="P4828" s="535"/>
      <c r="Q4828" s="534"/>
    </row>
    <row r="4829" spans="3:17" s="849" customFormat="1" ht="15">
      <c r="C4829" s="712"/>
      <c r="D4829" s="713"/>
      <c r="E4829" s="532"/>
      <c r="F4829" s="532"/>
      <c r="G4829" s="533"/>
      <c r="H4829" s="534"/>
      <c r="I4829" s="534"/>
      <c r="J4829" s="535"/>
      <c r="K4829" s="534"/>
      <c r="L4829" s="534"/>
      <c r="M4829" s="534"/>
      <c r="N4829" s="534"/>
      <c r="O4829" s="534"/>
      <c r="P4829" s="535"/>
      <c r="Q4829" s="534"/>
    </row>
    <row r="4830" spans="3:17" s="849" customFormat="1" ht="15">
      <c r="C4830" s="712"/>
      <c r="D4830" s="713"/>
      <c r="E4830" s="532"/>
      <c r="F4830" s="532"/>
      <c r="G4830" s="533"/>
      <c r="H4830" s="534"/>
      <c r="I4830" s="534"/>
      <c r="J4830" s="535"/>
      <c r="K4830" s="534"/>
      <c r="L4830" s="534"/>
      <c r="M4830" s="534"/>
      <c r="N4830" s="534"/>
      <c r="O4830" s="534"/>
      <c r="P4830" s="535"/>
      <c r="Q4830" s="534"/>
    </row>
    <row r="4831" spans="3:17" s="849" customFormat="1" ht="15">
      <c r="C4831" s="712"/>
      <c r="D4831" s="713"/>
      <c r="E4831" s="532"/>
      <c r="F4831" s="532"/>
      <c r="G4831" s="533"/>
      <c r="H4831" s="534"/>
      <c r="I4831" s="534"/>
      <c r="J4831" s="535"/>
      <c r="K4831" s="534"/>
      <c r="L4831" s="534"/>
      <c r="M4831" s="534"/>
      <c r="N4831" s="534"/>
      <c r="O4831" s="534"/>
      <c r="P4831" s="535"/>
      <c r="Q4831" s="534"/>
    </row>
    <row r="4832" spans="3:17" s="849" customFormat="1" ht="15">
      <c r="C4832" s="712"/>
      <c r="D4832" s="713"/>
      <c r="E4832" s="532"/>
      <c r="F4832" s="532"/>
      <c r="G4832" s="533"/>
      <c r="H4832" s="534"/>
      <c r="I4832" s="534"/>
      <c r="J4832" s="535"/>
      <c r="K4832" s="534"/>
      <c r="L4832" s="534"/>
      <c r="M4832" s="534"/>
      <c r="N4832" s="534"/>
      <c r="O4832" s="534"/>
      <c r="P4832" s="535"/>
      <c r="Q4832" s="534"/>
    </row>
    <row r="4833" spans="3:17" s="849" customFormat="1" ht="15">
      <c r="C4833" s="712"/>
      <c r="D4833" s="713"/>
      <c r="E4833" s="532"/>
      <c r="F4833" s="532"/>
      <c r="G4833" s="533"/>
      <c r="H4833" s="534"/>
      <c r="I4833" s="534"/>
      <c r="J4833" s="535"/>
      <c r="K4833" s="534"/>
      <c r="L4833" s="534"/>
      <c r="M4833" s="534"/>
      <c r="N4833" s="534"/>
      <c r="O4833" s="534"/>
      <c r="P4833" s="535"/>
      <c r="Q4833" s="534"/>
    </row>
    <row r="4834" spans="3:17" s="849" customFormat="1" ht="15">
      <c r="C4834" s="712"/>
      <c r="D4834" s="713"/>
      <c r="E4834" s="532"/>
      <c r="F4834" s="532"/>
      <c r="G4834" s="533"/>
      <c r="H4834" s="534"/>
      <c r="I4834" s="534"/>
      <c r="J4834" s="535"/>
      <c r="K4834" s="534"/>
      <c r="L4834" s="534"/>
      <c r="M4834" s="534"/>
      <c r="N4834" s="534"/>
      <c r="O4834" s="534"/>
      <c r="P4834" s="535"/>
      <c r="Q4834" s="534"/>
    </row>
    <row r="4835" spans="3:17" s="849" customFormat="1" ht="15">
      <c r="C4835" s="712"/>
      <c r="D4835" s="713"/>
      <c r="E4835" s="532"/>
      <c r="F4835" s="532"/>
      <c r="G4835" s="533"/>
      <c r="H4835" s="534"/>
      <c r="I4835" s="534"/>
      <c r="J4835" s="535"/>
      <c r="K4835" s="534"/>
      <c r="L4835" s="534"/>
      <c r="M4835" s="534"/>
      <c r="N4835" s="534"/>
      <c r="O4835" s="534"/>
      <c r="P4835" s="535"/>
      <c r="Q4835" s="534"/>
    </row>
    <row r="4836" spans="3:17" s="849" customFormat="1" ht="15">
      <c r="C4836" s="712"/>
      <c r="D4836" s="713"/>
      <c r="E4836" s="532"/>
      <c r="F4836" s="532"/>
      <c r="G4836" s="533"/>
      <c r="H4836" s="534"/>
      <c r="I4836" s="534"/>
      <c r="J4836" s="535"/>
      <c r="K4836" s="534"/>
      <c r="L4836" s="534"/>
      <c r="M4836" s="534"/>
      <c r="N4836" s="534"/>
      <c r="O4836" s="534"/>
      <c r="P4836" s="535"/>
      <c r="Q4836" s="534"/>
    </row>
    <row r="4837" spans="3:17" s="849" customFormat="1" ht="15">
      <c r="C4837" s="712"/>
      <c r="D4837" s="713"/>
      <c r="E4837" s="532"/>
      <c r="F4837" s="532"/>
      <c r="G4837" s="533"/>
      <c r="H4837" s="534"/>
      <c r="I4837" s="534"/>
      <c r="J4837" s="535"/>
      <c r="K4837" s="534"/>
      <c r="L4837" s="534"/>
      <c r="M4837" s="534"/>
      <c r="N4837" s="534"/>
      <c r="O4837" s="534"/>
      <c r="P4837" s="535"/>
      <c r="Q4837" s="534"/>
    </row>
    <row r="4838" spans="3:17" s="849" customFormat="1" ht="15">
      <c r="C4838" s="712"/>
      <c r="D4838" s="713"/>
      <c r="E4838" s="532"/>
      <c r="F4838" s="532"/>
      <c r="G4838" s="533"/>
      <c r="H4838" s="534"/>
      <c r="I4838" s="534"/>
      <c r="J4838" s="535"/>
      <c r="K4838" s="534"/>
      <c r="L4838" s="534"/>
      <c r="M4838" s="534"/>
      <c r="N4838" s="534"/>
      <c r="O4838" s="534"/>
      <c r="P4838" s="535"/>
      <c r="Q4838" s="534"/>
    </row>
    <row r="4839" spans="3:17" s="849" customFormat="1" ht="15">
      <c r="C4839" s="712"/>
      <c r="D4839" s="713"/>
      <c r="E4839" s="532"/>
      <c r="F4839" s="532"/>
      <c r="G4839" s="533"/>
      <c r="H4839" s="534"/>
      <c r="I4839" s="534"/>
      <c r="J4839" s="535"/>
      <c r="K4839" s="534"/>
      <c r="L4839" s="534"/>
      <c r="M4839" s="534"/>
      <c r="N4839" s="534"/>
      <c r="O4839" s="534"/>
      <c r="P4839" s="535"/>
      <c r="Q4839" s="534"/>
    </row>
    <row r="4840" spans="3:17" s="849" customFormat="1" ht="15">
      <c r="C4840" s="712"/>
      <c r="D4840" s="713"/>
      <c r="E4840" s="532"/>
      <c r="F4840" s="532"/>
      <c r="G4840" s="533"/>
      <c r="H4840" s="534"/>
      <c r="I4840" s="534"/>
      <c r="J4840" s="535"/>
      <c r="K4840" s="534"/>
      <c r="L4840" s="534"/>
      <c r="M4840" s="534"/>
      <c r="N4840" s="534"/>
      <c r="O4840" s="534"/>
      <c r="P4840" s="535"/>
      <c r="Q4840" s="534"/>
    </row>
    <row r="4841" spans="3:17" s="849" customFormat="1" ht="15">
      <c r="C4841" s="712"/>
      <c r="D4841" s="713"/>
      <c r="E4841" s="532"/>
      <c r="F4841" s="532"/>
      <c r="G4841" s="533"/>
      <c r="H4841" s="534"/>
      <c r="I4841" s="534"/>
      <c r="J4841" s="535"/>
      <c r="K4841" s="534"/>
      <c r="L4841" s="534"/>
      <c r="M4841" s="534"/>
      <c r="N4841" s="534"/>
      <c r="O4841" s="534"/>
      <c r="P4841" s="535"/>
      <c r="Q4841" s="534"/>
    </row>
    <row r="4842" spans="3:17" s="849" customFormat="1" ht="15">
      <c r="C4842" s="712"/>
      <c r="D4842" s="713"/>
      <c r="E4842" s="532"/>
      <c r="F4842" s="532"/>
      <c r="G4842" s="533"/>
      <c r="H4842" s="534"/>
      <c r="I4842" s="534"/>
      <c r="J4842" s="535"/>
      <c r="K4842" s="534"/>
      <c r="L4842" s="534"/>
      <c r="M4842" s="534"/>
      <c r="N4842" s="534"/>
      <c r="O4842" s="534"/>
      <c r="P4842" s="535"/>
      <c r="Q4842" s="534"/>
    </row>
    <row r="4843" spans="3:17" s="849" customFormat="1" ht="15">
      <c r="C4843" s="712"/>
      <c r="D4843" s="713"/>
      <c r="E4843" s="532"/>
      <c r="F4843" s="532"/>
      <c r="G4843" s="533"/>
      <c r="H4843" s="534"/>
      <c r="I4843" s="534"/>
      <c r="J4843" s="535"/>
      <c r="K4843" s="534"/>
      <c r="L4843" s="534"/>
      <c r="M4843" s="534"/>
      <c r="N4843" s="534"/>
      <c r="O4843" s="534"/>
      <c r="P4843" s="535"/>
      <c r="Q4843" s="534"/>
    </row>
    <row r="4844" spans="3:17" s="849" customFormat="1" ht="15">
      <c r="C4844" s="712"/>
      <c r="D4844" s="713"/>
      <c r="E4844" s="532"/>
      <c r="F4844" s="532"/>
      <c r="G4844" s="533"/>
      <c r="H4844" s="534"/>
      <c r="I4844" s="534"/>
      <c r="J4844" s="535"/>
      <c r="K4844" s="534"/>
      <c r="L4844" s="534"/>
      <c r="M4844" s="534"/>
      <c r="N4844" s="534"/>
      <c r="O4844" s="534"/>
      <c r="P4844" s="535"/>
      <c r="Q4844" s="534"/>
    </row>
    <row r="4845" spans="3:17" s="849" customFormat="1" ht="15">
      <c r="C4845" s="712"/>
      <c r="D4845" s="713"/>
      <c r="E4845" s="532"/>
      <c r="F4845" s="532"/>
      <c r="G4845" s="533"/>
      <c r="H4845" s="534"/>
      <c r="I4845" s="534"/>
      <c r="J4845" s="535"/>
      <c r="K4845" s="534"/>
      <c r="L4845" s="534"/>
      <c r="M4845" s="534"/>
      <c r="N4845" s="534"/>
      <c r="O4845" s="534"/>
      <c r="P4845" s="535"/>
      <c r="Q4845" s="534"/>
    </row>
    <row r="4846" spans="3:17" s="849" customFormat="1" ht="15">
      <c r="C4846" s="712"/>
      <c r="D4846" s="713"/>
      <c r="E4846" s="532"/>
      <c r="F4846" s="532"/>
      <c r="G4846" s="533"/>
      <c r="H4846" s="534"/>
      <c r="I4846" s="534"/>
      <c r="J4846" s="535"/>
      <c r="K4846" s="534"/>
      <c r="L4846" s="534"/>
      <c r="M4846" s="534"/>
      <c r="N4846" s="534"/>
      <c r="O4846" s="534"/>
      <c r="P4846" s="535"/>
      <c r="Q4846" s="534"/>
    </row>
    <row r="4847" spans="3:17" s="849" customFormat="1" ht="15">
      <c r="C4847" s="712"/>
      <c r="D4847" s="713"/>
      <c r="E4847" s="532"/>
      <c r="F4847" s="532"/>
      <c r="G4847" s="533"/>
      <c r="H4847" s="534"/>
      <c r="I4847" s="534"/>
      <c r="J4847" s="535"/>
      <c r="K4847" s="534"/>
      <c r="L4847" s="534"/>
      <c r="M4847" s="534"/>
      <c r="N4847" s="534"/>
      <c r="O4847" s="534"/>
      <c r="P4847" s="535"/>
      <c r="Q4847" s="534"/>
    </row>
    <row r="4848" spans="3:17" s="849" customFormat="1" ht="15">
      <c r="C4848" s="712"/>
      <c r="D4848" s="713"/>
      <c r="E4848" s="532"/>
      <c r="F4848" s="532"/>
      <c r="G4848" s="533"/>
      <c r="H4848" s="534"/>
      <c r="I4848" s="534"/>
      <c r="J4848" s="535"/>
      <c r="K4848" s="534"/>
      <c r="L4848" s="534"/>
      <c r="M4848" s="534"/>
      <c r="N4848" s="534"/>
      <c r="O4848" s="534"/>
      <c r="P4848" s="535"/>
      <c r="Q4848" s="534"/>
    </row>
    <row r="4849" spans="3:17" s="849" customFormat="1" ht="15">
      <c r="C4849" s="712"/>
      <c r="D4849" s="713"/>
      <c r="E4849" s="532"/>
      <c r="F4849" s="532"/>
      <c r="G4849" s="533"/>
      <c r="H4849" s="534"/>
      <c r="I4849" s="534"/>
      <c r="J4849" s="535"/>
      <c r="K4849" s="534"/>
      <c r="L4849" s="534"/>
      <c r="M4849" s="534"/>
      <c r="N4849" s="534"/>
      <c r="O4849" s="534"/>
      <c r="P4849" s="535"/>
      <c r="Q4849" s="534"/>
    </row>
    <row r="4850" spans="3:17" s="849" customFormat="1" ht="15">
      <c r="C4850" s="712"/>
      <c r="D4850" s="713"/>
      <c r="E4850" s="532"/>
      <c r="F4850" s="532"/>
      <c r="G4850" s="533"/>
      <c r="H4850" s="534"/>
      <c r="I4850" s="534"/>
      <c r="J4850" s="535"/>
      <c r="K4850" s="534"/>
      <c r="L4850" s="534"/>
      <c r="M4850" s="534"/>
      <c r="N4850" s="534"/>
      <c r="O4850" s="534"/>
      <c r="P4850" s="535"/>
      <c r="Q4850" s="534"/>
    </row>
    <row r="4851" spans="3:17" s="849" customFormat="1" ht="15">
      <c r="C4851" s="712"/>
      <c r="D4851" s="713"/>
      <c r="E4851" s="532"/>
      <c r="F4851" s="532"/>
      <c r="G4851" s="533"/>
      <c r="H4851" s="534"/>
      <c r="I4851" s="534"/>
      <c r="J4851" s="535"/>
      <c r="K4851" s="534"/>
      <c r="L4851" s="534"/>
      <c r="M4851" s="534"/>
      <c r="N4851" s="534"/>
      <c r="O4851" s="534"/>
      <c r="P4851" s="535"/>
      <c r="Q4851" s="534"/>
    </row>
    <row r="4852" spans="3:17" s="849" customFormat="1" ht="15">
      <c r="C4852" s="712"/>
      <c r="D4852" s="713"/>
      <c r="E4852" s="532"/>
      <c r="F4852" s="532"/>
      <c r="G4852" s="533"/>
      <c r="H4852" s="534"/>
      <c r="I4852" s="534"/>
      <c r="J4852" s="535"/>
      <c r="K4852" s="534"/>
      <c r="L4852" s="534"/>
      <c r="M4852" s="534"/>
      <c r="N4852" s="534"/>
      <c r="O4852" s="534"/>
      <c r="P4852" s="535"/>
      <c r="Q4852" s="534"/>
    </row>
    <row r="4853" spans="3:17" s="849" customFormat="1" ht="15">
      <c r="C4853" s="712"/>
      <c r="D4853" s="713"/>
      <c r="E4853" s="532"/>
      <c r="F4853" s="532"/>
      <c r="G4853" s="533"/>
      <c r="H4853" s="534"/>
      <c r="I4853" s="534"/>
      <c r="J4853" s="535"/>
      <c r="K4853" s="534"/>
      <c r="L4853" s="534"/>
      <c r="M4853" s="534"/>
      <c r="N4853" s="534"/>
      <c r="O4853" s="534"/>
      <c r="P4853" s="535"/>
      <c r="Q4853" s="534"/>
    </row>
    <row r="4854" spans="3:17" s="849" customFormat="1" ht="15">
      <c r="C4854" s="712"/>
      <c r="D4854" s="713"/>
      <c r="E4854" s="532"/>
      <c r="F4854" s="532"/>
      <c r="G4854" s="533"/>
      <c r="H4854" s="534"/>
      <c r="I4854" s="534"/>
      <c r="J4854" s="535"/>
      <c r="K4854" s="534"/>
      <c r="L4854" s="534"/>
      <c r="M4854" s="534"/>
      <c r="N4854" s="534"/>
      <c r="O4854" s="534"/>
      <c r="P4854" s="535"/>
      <c r="Q4854" s="534"/>
    </row>
    <row r="4855" spans="3:17" s="849" customFormat="1" ht="15">
      <c r="C4855" s="712"/>
      <c r="D4855" s="713"/>
      <c r="E4855" s="532"/>
      <c r="F4855" s="532"/>
      <c r="G4855" s="533"/>
      <c r="H4855" s="534"/>
      <c r="I4855" s="534"/>
      <c r="J4855" s="535"/>
      <c r="K4855" s="534"/>
      <c r="L4855" s="534"/>
      <c r="M4855" s="534"/>
      <c r="N4855" s="534"/>
      <c r="O4855" s="534"/>
      <c r="P4855" s="535"/>
      <c r="Q4855" s="534"/>
    </row>
    <row r="4856" spans="3:17" s="849" customFormat="1" ht="15">
      <c r="C4856" s="712"/>
      <c r="D4856" s="713"/>
      <c r="E4856" s="532"/>
      <c r="F4856" s="532"/>
      <c r="G4856" s="533"/>
      <c r="H4856" s="534"/>
      <c r="I4856" s="534"/>
      <c r="J4856" s="535"/>
      <c r="K4856" s="534"/>
      <c r="L4856" s="534"/>
      <c r="M4856" s="534"/>
      <c r="N4856" s="534"/>
      <c r="O4856" s="534"/>
      <c r="P4856" s="535"/>
      <c r="Q4856" s="534"/>
    </row>
    <row r="4857" spans="3:17" s="849" customFormat="1" ht="15">
      <c r="C4857" s="712"/>
      <c r="D4857" s="713"/>
      <c r="E4857" s="532"/>
      <c r="F4857" s="532"/>
      <c r="G4857" s="533"/>
      <c r="H4857" s="534"/>
      <c r="I4857" s="534"/>
      <c r="J4857" s="535"/>
      <c r="K4857" s="534"/>
      <c r="L4857" s="534"/>
      <c r="M4857" s="534"/>
      <c r="N4857" s="534"/>
      <c r="O4857" s="534"/>
      <c r="P4857" s="535"/>
      <c r="Q4857" s="534"/>
    </row>
    <row r="4858" spans="3:17" s="849" customFormat="1" ht="15">
      <c r="C4858" s="712"/>
      <c r="D4858" s="713"/>
      <c r="E4858" s="532"/>
      <c r="F4858" s="532"/>
      <c r="G4858" s="533"/>
      <c r="H4858" s="534"/>
      <c r="I4858" s="534"/>
      <c r="J4858" s="535"/>
      <c r="K4858" s="534"/>
      <c r="L4858" s="534"/>
      <c r="M4858" s="534"/>
      <c r="N4858" s="534"/>
      <c r="O4858" s="534"/>
      <c r="P4858" s="535"/>
      <c r="Q4858" s="534"/>
    </row>
    <row r="4859" spans="3:17" s="849" customFormat="1" ht="15">
      <c r="C4859" s="712"/>
      <c r="D4859" s="713"/>
      <c r="E4859" s="532"/>
      <c r="F4859" s="532"/>
      <c r="G4859" s="533"/>
      <c r="H4859" s="534"/>
      <c r="I4859" s="534"/>
      <c r="J4859" s="535"/>
      <c r="K4859" s="534"/>
      <c r="L4859" s="534"/>
      <c r="M4859" s="534"/>
      <c r="N4859" s="534"/>
      <c r="O4859" s="534"/>
      <c r="P4859" s="535"/>
      <c r="Q4859" s="534"/>
    </row>
    <row r="4860" spans="3:17" s="849" customFormat="1" ht="15">
      <c r="C4860" s="712"/>
      <c r="D4860" s="713"/>
      <c r="E4860" s="532"/>
      <c r="F4860" s="532"/>
      <c r="G4860" s="533"/>
      <c r="H4860" s="534"/>
      <c r="I4860" s="534"/>
      <c r="J4860" s="535"/>
      <c r="K4860" s="534"/>
      <c r="L4860" s="534"/>
      <c r="M4860" s="534"/>
      <c r="N4860" s="534"/>
      <c r="O4860" s="534"/>
      <c r="P4860" s="535"/>
      <c r="Q4860" s="534"/>
    </row>
    <row r="4861" spans="3:17" s="849" customFormat="1" ht="15">
      <c r="C4861" s="712"/>
      <c r="D4861" s="713"/>
      <c r="E4861" s="532"/>
      <c r="F4861" s="532"/>
      <c r="G4861" s="533"/>
      <c r="H4861" s="534"/>
      <c r="I4861" s="534"/>
      <c r="J4861" s="535"/>
      <c r="K4861" s="534"/>
      <c r="L4861" s="534"/>
      <c r="M4861" s="534"/>
      <c r="N4861" s="534"/>
      <c r="O4861" s="534"/>
      <c r="P4861" s="535"/>
      <c r="Q4861" s="534"/>
    </row>
    <row r="4862" spans="3:17" s="849" customFormat="1" ht="15">
      <c r="C4862" s="712"/>
      <c r="D4862" s="713"/>
      <c r="E4862" s="532"/>
      <c r="F4862" s="532"/>
      <c r="G4862" s="533"/>
      <c r="H4862" s="534"/>
      <c r="I4862" s="534"/>
      <c r="J4862" s="535"/>
      <c r="K4862" s="534"/>
      <c r="L4862" s="534"/>
      <c r="M4862" s="534"/>
      <c r="N4862" s="534"/>
      <c r="O4862" s="534"/>
      <c r="P4862" s="535"/>
      <c r="Q4862" s="534"/>
    </row>
    <row r="4863" spans="3:17" s="849" customFormat="1" ht="15">
      <c r="C4863" s="712"/>
      <c r="D4863" s="713"/>
      <c r="E4863" s="532"/>
      <c r="F4863" s="532"/>
      <c r="G4863" s="533"/>
      <c r="H4863" s="534"/>
      <c r="I4863" s="534"/>
      <c r="J4863" s="535"/>
      <c r="K4863" s="534"/>
      <c r="L4863" s="534"/>
      <c r="M4863" s="534"/>
      <c r="N4863" s="534"/>
      <c r="O4863" s="534"/>
      <c r="P4863" s="535"/>
      <c r="Q4863" s="534"/>
    </row>
    <row r="4864" spans="3:17" s="849" customFormat="1" ht="15">
      <c r="C4864" s="712"/>
      <c r="D4864" s="713"/>
      <c r="E4864" s="532"/>
      <c r="F4864" s="532"/>
      <c r="G4864" s="533"/>
      <c r="H4864" s="534"/>
      <c r="I4864" s="534"/>
      <c r="J4864" s="535"/>
      <c r="K4864" s="534"/>
      <c r="L4864" s="534"/>
      <c r="M4864" s="534"/>
      <c r="N4864" s="534"/>
      <c r="O4864" s="534"/>
      <c r="P4864" s="535"/>
      <c r="Q4864" s="534"/>
    </row>
    <row r="4865" spans="3:17" s="849" customFormat="1" ht="15">
      <c r="C4865" s="712"/>
      <c r="D4865" s="713"/>
      <c r="E4865" s="532"/>
      <c r="F4865" s="532"/>
      <c r="G4865" s="533"/>
      <c r="H4865" s="534"/>
      <c r="I4865" s="534"/>
      <c r="J4865" s="535"/>
      <c r="K4865" s="534"/>
      <c r="L4865" s="534"/>
      <c r="M4865" s="534"/>
      <c r="N4865" s="534"/>
      <c r="O4865" s="534"/>
      <c r="P4865" s="535"/>
      <c r="Q4865" s="534"/>
    </row>
    <row r="4866" spans="3:17" s="849" customFormat="1" ht="15">
      <c r="C4866" s="712"/>
      <c r="D4866" s="713"/>
      <c r="E4866" s="532"/>
      <c r="F4866" s="532"/>
      <c r="G4866" s="533"/>
      <c r="H4866" s="534"/>
      <c r="I4866" s="534"/>
      <c r="J4866" s="535"/>
      <c r="K4866" s="534"/>
      <c r="L4866" s="534"/>
      <c r="M4866" s="534"/>
      <c r="N4866" s="534"/>
      <c r="O4866" s="534"/>
      <c r="P4866" s="535"/>
      <c r="Q4866" s="534"/>
    </row>
    <row r="4867" spans="3:17" s="849" customFormat="1" ht="15">
      <c r="C4867" s="712"/>
      <c r="D4867" s="713"/>
      <c r="E4867" s="532"/>
      <c r="F4867" s="532"/>
      <c r="G4867" s="533"/>
      <c r="H4867" s="534"/>
      <c r="I4867" s="534"/>
      <c r="J4867" s="535"/>
      <c r="K4867" s="534"/>
      <c r="L4867" s="534"/>
      <c r="M4867" s="534"/>
      <c r="N4867" s="534"/>
      <c r="O4867" s="534"/>
      <c r="P4867" s="535"/>
      <c r="Q4867" s="534"/>
    </row>
    <row r="4868" spans="3:17" s="849" customFormat="1" ht="15">
      <c r="C4868" s="712"/>
      <c r="D4868" s="713"/>
      <c r="E4868" s="532"/>
      <c r="F4868" s="532"/>
      <c r="G4868" s="533"/>
      <c r="H4868" s="534"/>
      <c r="I4868" s="534"/>
      <c r="J4868" s="535"/>
      <c r="K4868" s="534"/>
      <c r="L4868" s="534"/>
      <c r="M4868" s="534"/>
      <c r="N4868" s="534"/>
      <c r="O4868" s="534"/>
      <c r="P4868" s="535"/>
      <c r="Q4868" s="534"/>
    </row>
    <row r="4869" spans="3:17" s="849" customFormat="1" ht="15">
      <c r="C4869" s="712"/>
      <c r="D4869" s="713"/>
      <c r="E4869" s="532"/>
      <c r="F4869" s="532"/>
      <c r="G4869" s="533"/>
      <c r="H4869" s="534"/>
      <c r="I4869" s="534"/>
      <c r="J4869" s="535"/>
      <c r="K4869" s="534"/>
      <c r="L4869" s="534"/>
      <c r="M4869" s="534"/>
      <c r="N4869" s="534"/>
      <c r="O4869" s="534"/>
      <c r="P4869" s="535"/>
      <c r="Q4869" s="534"/>
    </row>
    <row r="4870" spans="3:17" s="849" customFormat="1" ht="15">
      <c r="C4870" s="712"/>
      <c r="D4870" s="713"/>
      <c r="E4870" s="532"/>
      <c r="F4870" s="532"/>
      <c r="G4870" s="533"/>
      <c r="H4870" s="534"/>
      <c r="I4870" s="534"/>
      <c r="J4870" s="535"/>
      <c r="K4870" s="534"/>
      <c r="L4870" s="534"/>
      <c r="M4870" s="534"/>
      <c r="N4870" s="534"/>
      <c r="O4870" s="534"/>
      <c r="P4870" s="535"/>
      <c r="Q4870" s="534"/>
    </row>
    <row r="4871" spans="3:17" s="849" customFormat="1" ht="15">
      <c r="C4871" s="712"/>
      <c r="D4871" s="713"/>
      <c r="E4871" s="532"/>
      <c r="F4871" s="532"/>
      <c r="G4871" s="533"/>
      <c r="H4871" s="534"/>
      <c r="I4871" s="534"/>
      <c r="J4871" s="535"/>
      <c r="K4871" s="534"/>
      <c r="L4871" s="534"/>
      <c r="M4871" s="534"/>
      <c r="N4871" s="534"/>
      <c r="O4871" s="534"/>
      <c r="P4871" s="535"/>
      <c r="Q4871" s="534"/>
    </row>
    <row r="4872" spans="3:17" s="849" customFormat="1" ht="15">
      <c r="C4872" s="712"/>
      <c r="D4872" s="713"/>
      <c r="E4872" s="532"/>
      <c r="F4872" s="532"/>
      <c r="G4872" s="533"/>
      <c r="H4872" s="534"/>
      <c r="I4872" s="534"/>
      <c r="J4872" s="535"/>
      <c r="K4872" s="534"/>
      <c r="L4872" s="534"/>
      <c r="M4872" s="534"/>
      <c r="N4872" s="534"/>
      <c r="O4872" s="534"/>
      <c r="P4872" s="535"/>
      <c r="Q4872" s="534"/>
    </row>
    <row r="4873" spans="3:17" s="849" customFormat="1" ht="15">
      <c r="C4873" s="712"/>
      <c r="D4873" s="713"/>
      <c r="E4873" s="532"/>
      <c r="F4873" s="532"/>
      <c r="G4873" s="533"/>
      <c r="H4873" s="534"/>
      <c r="I4873" s="534"/>
      <c r="J4873" s="535"/>
      <c r="K4873" s="534"/>
      <c r="L4873" s="534"/>
      <c r="M4873" s="534"/>
      <c r="N4873" s="534"/>
      <c r="O4873" s="534"/>
      <c r="P4873" s="535"/>
      <c r="Q4873" s="534"/>
    </row>
    <row r="4874" spans="3:17" s="849" customFormat="1" ht="15">
      <c r="C4874" s="712"/>
      <c r="D4874" s="713"/>
      <c r="E4874" s="532"/>
      <c r="F4874" s="532"/>
      <c r="G4874" s="533"/>
      <c r="H4874" s="534"/>
      <c r="I4874" s="534"/>
      <c r="J4874" s="535"/>
      <c r="K4874" s="534"/>
      <c r="L4874" s="534"/>
      <c r="M4874" s="534"/>
      <c r="N4874" s="534"/>
      <c r="O4874" s="534"/>
      <c r="P4874" s="535"/>
      <c r="Q4874" s="534"/>
    </row>
    <row r="4875" spans="3:17" s="849" customFormat="1" ht="15">
      <c r="C4875" s="712"/>
      <c r="D4875" s="713"/>
      <c r="E4875" s="532"/>
      <c r="F4875" s="532"/>
      <c r="G4875" s="533"/>
      <c r="H4875" s="534"/>
      <c r="I4875" s="534"/>
      <c r="J4875" s="535"/>
      <c r="K4875" s="534"/>
      <c r="L4875" s="534"/>
      <c r="M4875" s="534"/>
      <c r="N4875" s="534"/>
      <c r="O4875" s="534"/>
      <c r="P4875" s="535"/>
      <c r="Q4875" s="534"/>
    </row>
    <row r="4876" spans="3:17" s="849" customFormat="1" ht="15">
      <c r="C4876" s="712"/>
      <c r="D4876" s="713"/>
      <c r="E4876" s="532"/>
      <c r="F4876" s="532"/>
      <c r="G4876" s="533"/>
      <c r="H4876" s="534"/>
      <c r="I4876" s="534"/>
      <c r="J4876" s="535"/>
      <c r="K4876" s="534"/>
      <c r="L4876" s="534"/>
      <c r="M4876" s="534"/>
      <c r="N4876" s="534"/>
      <c r="O4876" s="534"/>
      <c r="P4876" s="535"/>
      <c r="Q4876" s="534"/>
    </row>
    <row r="4877" spans="3:17" s="849" customFormat="1" ht="15">
      <c r="C4877" s="712"/>
      <c r="D4877" s="713"/>
      <c r="E4877" s="532"/>
      <c r="F4877" s="532"/>
      <c r="G4877" s="533"/>
      <c r="H4877" s="534"/>
      <c r="I4877" s="534"/>
      <c r="J4877" s="535"/>
      <c r="K4877" s="534"/>
      <c r="L4877" s="534"/>
      <c r="M4877" s="534"/>
      <c r="N4877" s="534"/>
      <c r="O4877" s="534"/>
      <c r="P4877" s="535"/>
      <c r="Q4877" s="534"/>
    </row>
    <row r="4878" spans="3:17" s="849" customFormat="1" ht="15">
      <c r="C4878" s="712"/>
      <c r="D4878" s="713"/>
      <c r="E4878" s="532"/>
      <c r="F4878" s="532"/>
      <c r="G4878" s="533"/>
      <c r="H4878" s="534"/>
      <c r="I4878" s="534"/>
      <c r="J4878" s="535"/>
      <c r="K4878" s="534"/>
      <c r="L4878" s="534"/>
      <c r="M4878" s="534"/>
      <c r="N4878" s="534"/>
      <c r="O4878" s="534"/>
      <c r="P4878" s="535"/>
      <c r="Q4878" s="534"/>
    </row>
    <row r="4879" spans="3:17" s="849" customFormat="1" ht="15">
      <c r="C4879" s="712"/>
      <c r="D4879" s="713"/>
      <c r="E4879" s="532"/>
      <c r="F4879" s="532"/>
      <c r="G4879" s="533"/>
      <c r="H4879" s="534"/>
      <c r="I4879" s="534"/>
      <c r="J4879" s="535"/>
      <c r="K4879" s="534"/>
      <c r="L4879" s="534"/>
      <c r="M4879" s="534"/>
      <c r="N4879" s="534"/>
      <c r="O4879" s="534"/>
      <c r="P4879" s="535"/>
      <c r="Q4879" s="534"/>
    </row>
    <row r="4880" spans="3:17" s="849" customFormat="1" ht="15">
      <c r="C4880" s="712"/>
      <c r="D4880" s="713"/>
      <c r="E4880" s="532"/>
      <c r="F4880" s="532"/>
      <c r="G4880" s="533"/>
      <c r="H4880" s="534"/>
      <c r="I4880" s="534"/>
      <c r="J4880" s="535"/>
      <c r="K4880" s="534"/>
      <c r="L4880" s="534"/>
      <c r="M4880" s="534"/>
      <c r="N4880" s="534"/>
      <c r="O4880" s="534"/>
      <c r="P4880" s="535"/>
      <c r="Q4880" s="534"/>
    </row>
    <row r="4881" spans="3:17" s="849" customFormat="1" ht="15">
      <c r="C4881" s="712"/>
      <c r="D4881" s="713"/>
      <c r="E4881" s="532"/>
      <c r="F4881" s="532"/>
      <c r="G4881" s="533"/>
      <c r="H4881" s="534"/>
      <c r="I4881" s="534"/>
      <c r="J4881" s="535"/>
      <c r="K4881" s="534"/>
      <c r="L4881" s="534"/>
      <c r="M4881" s="534"/>
      <c r="N4881" s="534"/>
      <c r="O4881" s="534"/>
      <c r="P4881" s="535"/>
      <c r="Q4881" s="534"/>
    </row>
    <row r="4882" spans="3:17" s="849" customFormat="1" ht="15">
      <c r="C4882" s="712"/>
      <c r="D4882" s="713"/>
      <c r="E4882" s="532"/>
      <c r="F4882" s="532"/>
      <c r="G4882" s="533"/>
      <c r="H4882" s="534"/>
      <c r="I4882" s="534"/>
      <c r="J4882" s="535"/>
      <c r="K4882" s="534"/>
      <c r="L4882" s="534"/>
      <c r="M4882" s="534"/>
      <c r="N4882" s="534"/>
      <c r="O4882" s="534"/>
      <c r="P4882" s="535"/>
      <c r="Q4882" s="534"/>
    </row>
    <row r="4883" spans="3:17" s="849" customFormat="1" ht="15">
      <c r="C4883" s="712"/>
      <c r="D4883" s="713"/>
      <c r="E4883" s="532"/>
      <c r="F4883" s="532"/>
      <c r="G4883" s="533"/>
      <c r="H4883" s="534"/>
      <c r="I4883" s="534"/>
      <c r="J4883" s="535"/>
      <c r="K4883" s="534"/>
      <c r="L4883" s="534"/>
      <c r="M4883" s="534"/>
      <c r="N4883" s="534"/>
      <c r="O4883" s="534"/>
      <c r="P4883" s="535"/>
      <c r="Q4883" s="534"/>
    </row>
    <row r="4884" spans="3:17" s="849" customFormat="1" ht="15">
      <c r="C4884" s="712"/>
      <c r="D4884" s="713"/>
      <c r="E4884" s="532"/>
      <c r="F4884" s="532"/>
      <c r="G4884" s="533"/>
      <c r="H4884" s="534"/>
      <c r="I4884" s="534"/>
      <c r="J4884" s="535"/>
      <c r="K4884" s="534"/>
      <c r="L4884" s="534"/>
      <c r="M4884" s="534"/>
      <c r="N4884" s="534"/>
      <c r="O4884" s="534"/>
      <c r="P4884" s="535"/>
      <c r="Q4884" s="534"/>
    </row>
    <row r="4885" spans="3:17" s="849" customFormat="1" ht="15">
      <c r="C4885" s="712"/>
      <c r="D4885" s="713"/>
      <c r="E4885" s="532"/>
      <c r="F4885" s="532"/>
      <c r="G4885" s="533"/>
      <c r="H4885" s="534"/>
      <c r="I4885" s="534"/>
      <c r="J4885" s="535"/>
      <c r="K4885" s="534"/>
      <c r="L4885" s="534"/>
      <c r="M4885" s="534"/>
      <c r="N4885" s="534"/>
      <c r="O4885" s="534"/>
      <c r="P4885" s="535"/>
      <c r="Q4885" s="534"/>
    </row>
    <row r="4886" spans="3:17" s="849" customFormat="1" ht="15">
      <c r="C4886" s="712"/>
      <c r="D4886" s="713"/>
      <c r="E4886" s="532"/>
      <c r="F4886" s="532"/>
      <c r="G4886" s="533"/>
      <c r="H4886" s="534"/>
      <c r="I4886" s="534"/>
      <c r="J4886" s="535"/>
      <c r="K4886" s="534"/>
      <c r="L4886" s="534"/>
      <c r="M4886" s="534"/>
      <c r="N4886" s="534"/>
      <c r="O4886" s="534"/>
      <c r="P4886" s="535"/>
      <c r="Q4886" s="534"/>
    </row>
    <row r="4887" spans="3:17" s="849" customFormat="1" ht="15">
      <c r="C4887" s="712"/>
      <c r="D4887" s="713"/>
      <c r="E4887" s="532"/>
      <c r="F4887" s="532"/>
      <c r="G4887" s="533"/>
      <c r="H4887" s="534"/>
      <c r="I4887" s="534"/>
      <c r="J4887" s="535"/>
      <c r="K4887" s="534"/>
      <c r="L4887" s="534"/>
      <c r="M4887" s="534"/>
      <c r="N4887" s="534"/>
      <c r="O4887" s="534"/>
      <c r="P4887" s="535"/>
      <c r="Q4887" s="534"/>
    </row>
    <row r="4888" spans="3:17" s="849" customFormat="1" ht="15">
      <c r="C4888" s="712"/>
      <c r="D4888" s="713"/>
      <c r="E4888" s="532"/>
      <c r="F4888" s="532"/>
      <c r="G4888" s="533"/>
      <c r="H4888" s="534"/>
      <c r="I4888" s="534"/>
      <c r="J4888" s="535"/>
      <c r="K4888" s="534"/>
      <c r="L4888" s="534"/>
      <c r="M4888" s="534"/>
      <c r="N4888" s="534"/>
      <c r="O4888" s="534"/>
      <c r="P4888" s="535"/>
      <c r="Q4888" s="534"/>
    </row>
    <row r="4889" spans="3:17" s="849" customFormat="1" ht="15">
      <c r="C4889" s="712"/>
      <c r="D4889" s="713"/>
      <c r="E4889" s="532"/>
      <c r="F4889" s="532"/>
      <c r="G4889" s="533"/>
      <c r="H4889" s="534"/>
      <c r="I4889" s="534"/>
      <c r="J4889" s="535"/>
      <c r="K4889" s="534"/>
      <c r="L4889" s="534"/>
      <c r="M4889" s="534"/>
      <c r="N4889" s="534"/>
      <c r="O4889" s="534"/>
      <c r="P4889" s="535"/>
      <c r="Q4889" s="534"/>
    </row>
    <row r="4890" spans="3:17" s="849" customFormat="1" ht="15">
      <c r="C4890" s="712"/>
      <c r="D4890" s="713"/>
      <c r="E4890" s="532"/>
      <c r="F4890" s="532"/>
      <c r="G4890" s="533"/>
      <c r="H4890" s="534"/>
      <c r="I4890" s="534"/>
      <c r="J4890" s="535"/>
      <c r="K4890" s="534"/>
      <c r="L4890" s="534"/>
      <c r="M4890" s="534"/>
      <c r="N4890" s="534"/>
      <c r="O4890" s="534"/>
      <c r="P4890" s="535"/>
      <c r="Q4890" s="534"/>
    </row>
    <row r="4891" spans="3:17" s="849" customFormat="1" ht="15">
      <c r="C4891" s="712"/>
      <c r="D4891" s="713"/>
      <c r="E4891" s="532"/>
      <c r="F4891" s="532"/>
      <c r="G4891" s="533"/>
      <c r="H4891" s="534"/>
      <c r="I4891" s="534"/>
      <c r="J4891" s="535"/>
      <c r="K4891" s="534"/>
      <c r="L4891" s="534"/>
      <c r="M4891" s="534"/>
      <c r="N4891" s="534"/>
      <c r="O4891" s="534"/>
      <c r="P4891" s="535"/>
      <c r="Q4891" s="534"/>
    </row>
    <row r="4892" spans="3:17" s="849" customFormat="1" ht="15">
      <c r="C4892" s="712"/>
      <c r="D4892" s="713"/>
      <c r="E4892" s="532"/>
      <c r="F4892" s="532"/>
      <c r="G4892" s="533"/>
      <c r="H4892" s="534"/>
      <c r="I4892" s="534"/>
      <c r="J4892" s="535"/>
      <c r="K4892" s="534"/>
      <c r="L4892" s="534"/>
      <c r="M4892" s="534"/>
      <c r="N4892" s="534"/>
      <c r="O4892" s="534"/>
      <c r="P4892" s="535"/>
      <c r="Q4892" s="534"/>
    </row>
    <row r="4893" spans="3:17" s="849" customFormat="1" ht="15">
      <c r="C4893" s="712"/>
      <c r="D4893" s="713"/>
      <c r="E4893" s="532"/>
      <c r="F4893" s="532"/>
      <c r="G4893" s="533"/>
      <c r="H4893" s="534"/>
      <c r="I4893" s="534"/>
      <c r="J4893" s="535"/>
      <c r="K4893" s="534"/>
      <c r="L4893" s="534"/>
      <c r="M4893" s="534"/>
      <c r="N4893" s="534"/>
      <c r="O4893" s="534"/>
      <c r="P4893" s="535"/>
      <c r="Q4893" s="534"/>
    </row>
    <row r="4894" spans="3:17" s="849" customFormat="1" ht="15">
      <c r="C4894" s="712"/>
      <c r="D4894" s="713"/>
      <c r="E4894" s="532"/>
      <c r="F4894" s="532"/>
      <c r="G4894" s="533"/>
      <c r="H4894" s="534"/>
      <c r="I4894" s="534"/>
      <c r="J4894" s="535"/>
      <c r="K4894" s="534"/>
      <c r="L4894" s="534"/>
      <c r="M4894" s="534"/>
      <c r="N4894" s="534"/>
      <c r="O4894" s="534"/>
      <c r="P4894" s="535"/>
      <c r="Q4894" s="534"/>
    </row>
    <row r="4895" spans="3:17" s="849" customFormat="1" ht="15">
      <c r="C4895" s="712"/>
      <c r="D4895" s="713"/>
      <c r="E4895" s="532"/>
      <c r="F4895" s="532"/>
      <c r="G4895" s="533"/>
      <c r="H4895" s="534"/>
      <c r="I4895" s="534"/>
      <c r="J4895" s="535"/>
      <c r="K4895" s="534"/>
      <c r="L4895" s="534"/>
      <c r="M4895" s="534"/>
      <c r="N4895" s="534"/>
      <c r="O4895" s="534"/>
      <c r="P4895" s="535"/>
      <c r="Q4895" s="534"/>
    </row>
    <row r="4896" spans="3:17" s="849" customFormat="1" ht="15">
      <c r="C4896" s="712"/>
      <c r="D4896" s="713"/>
      <c r="E4896" s="532"/>
      <c r="F4896" s="532"/>
      <c r="G4896" s="533"/>
      <c r="H4896" s="534"/>
      <c r="I4896" s="534"/>
      <c r="J4896" s="535"/>
      <c r="K4896" s="534"/>
      <c r="L4896" s="534"/>
      <c r="M4896" s="534"/>
      <c r="N4896" s="534"/>
      <c r="O4896" s="534"/>
      <c r="P4896" s="535"/>
      <c r="Q4896" s="534"/>
    </row>
    <row r="4897" spans="3:17" s="849" customFormat="1" ht="15">
      <c r="C4897" s="712"/>
      <c r="D4897" s="713"/>
      <c r="E4897" s="532"/>
      <c r="F4897" s="532"/>
      <c r="G4897" s="533"/>
      <c r="H4897" s="534"/>
      <c r="I4897" s="534"/>
      <c r="J4897" s="535"/>
      <c r="K4897" s="534"/>
      <c r="L4897" s="534"/>
      <c r="M4897" s="534"/>
      <c r="N4897" s="534"/>
      <c r="O4897" s="534"/>
      <c r="P4897" s="535"/>
      <c r="Q4897" s="534"/>
    </row>
    <row r="4898" spans="3:17" s="849" customFormat="1" ht="15">
      <c r="C4898" s="712"/>
      <c r="D4898" s="713"/>
      <c r="E4898" s="532"/>
      <c r="F4898" s="532"/>
      <c r="G4898" s="533"/>
      <c r="H4898" s="534"/>
      <c r="I4898" s="534"/>
      <c r="J4898" s="535"/>
      <c r="K4898" s="534"/>
      <c r="L4898" s="534"/>
      <c r="M4898" s="534"/>
      <c r="N4898" s="534"/>
      <c r="O4898" s="534"/>
      <c r="P4898" s="535"/>
      <c r="Q4898" s="534"/>
    </row>
    <row r="4899" spans="3:17" s="849" customFormat="1" ht="15">
      <c r="C4899" s="712"/>
      <c r="D4899" s="713"/>
      <c r="E4899" s="532"/>
      <c r="F4899" s="532"/>
      <c r="G4899" s="533"/>
      <c r="H4899" s="534"/>
      <c r="I4899" s="534"/>
      <c r="J4899" s="535"/>
      <c r="K4899" s="534"/>
      <c r="L4899" s="534"/>
      <c r="M4899" s="534"/>
      <c r="N4899" s="534"/>
      <c r="O4899" s="534"/>
      <c r="P4899" s="535"/>
      <c r="Q4899" s="534"/>
    </row>
    <row r="4900" spans="3:17" s="849" customFormat="1" ht="15">
      <c r="C4900" s="712"/>
      <c r="D4900" s="713"/>
      <c r="E4900" s="532"/>
      <c r="F4900" s="532"/>
      <c r="G4900" s="533"/>
      <c r="H4900" s="534"/>
      <c r="I4900" s="534"/>
      <c r="J4900" s="535"/>
      <c r="K4900" s="534"/>
      <c r="L4900" s="534"/>
      <c r="M4900" s="534"/>
      <c r="N4900" s="534"/>
      <c r="O4900" s="534"/>
      <c r="P4900" s="535"/>
      <c r="Q4900" s="534"/>
    </row>
    <row r="4901" spans="3:17" s="849" customFormat="1" ht="15">
      <c r="C4901" s="712"/>
      <c r="D4901" s="713"/>
      <c r="E4901" s="532"/>
      <c r="F4901" s="532"/>
      <c r="G4901" s="533"/>
      <c r="H4901" s="534"/>
      <c r="I4901" s="534"/>
      <c r="J4901" s="535"/>
      <c r="K4901" s="534"/>
      <c r="L4901" s="534"/>
      <c r="M4901" s="534"/>
      <c r="N4901" s="534"/>
      <c r="O4901" s="534"/>
      <c r="P4901" s="535"/>
      <c r="Q4901" s="534"/>
    </row>
    <row r="4902" spans="3:17" s="849" customFormat="1" ht="15">
      <c r="C4902" s="712"/>
      <c r="D4902" s="713"/>
      <c r="E4902" s="532"/>
      <c r="F4902" s="532"/>
      <c r="G4902" s="533"/>
      <c r="H4902" s="534"/>
      <c r="I4902" s="534"/>
      <c r="J4902" s="535"/>
      <c r="K4902" s="534"/>
      <c r="L4902" s="534"/>
      <c r="M4902" s="534"/>
      <c r="N4902" s="534"/>
      <c r="O4902" s="534"/>
      <c r="P4902" s="535"/>
      <c r="Q4902" s="534"/>
    </row>
    <row r="4903" spans="3:17" s="849" customFormat="1" ht="15">
      <c r="C4903" s="712"/>
      <c r="D4903" s="713"/>
      <c r="E4903" s="532"/>
      <c r="F4903" s="532"/>
      <c r="G4903" s="533"/>
      <c r="H4903" s="534"/>
      <c r="I4903" s="534"/>
      <c r="J4903" s="535"/>
      <c r="K4903" s="534"/>
      <c r="L4903" s="534"/>
      <c r="M4903" s="534"/>
      <c r="N4903" s="534"/>
      <c r="O4903" s="534"/>
      <c r="P4903" s="535"/>
      <c r="Q4903" s="534"/>
    </row>
    <row r="4904" spans="3:17" s="849" customFormat="1" ht="15">
      <c r="C4904" s="712"/>
      <c r="D4904" s="713"/>
      <c r="E4904" s="532"/>
      <c r="F4904" s="532"/>
      <c r="G4904" s="533"/>
      <c r="H4904" s="534"/>
      <c r="I4904" s="534"/>
      <c r="J4904" s="535"/>
      <c r="K4904" s="534"/>
      <c r="L4904" s="534"/>
      <c r="M4904" s="534"/>
      <c r="N4904" s="534"/>
      <c r="O4904" s="534"/>
      <c r="P4904" s="535"/>
      <c r="Q4904" s="534"/>
    </row>
    <row r="4905" spans="3:17" s="849" customFormat="1" ht="15">
      <c r="C4905" s="712"/>
      <c r="D4905" s="713"/>
      <c r="E4905" s="532"/>
      <c r="F4905" s="532"/>
      <c r="G4905" s="533"/>
      <c r="H4905" s="534"/>
      <c r="I4905" s="534"/>
      <c r="J4905" s="535"/>
      <c r="K4905" s="534"/>
      <c r="L4905" s="534"/>
      <c r="M4905" s="534"/>
      <c r="N4905" s="534"/>
      <c r="O4905" s="534"/>
      <c r="P4905" s="535"/>
      <c r="Q4905" s="534"/>
    </row>
    <row r="4906" spans="3:17" s="849" customFormat="1" ht="15">
      <c r="C4906" s="712"/>
      <c r="D4906" s="713"/>
      <c r="E4906" s="532"/>
      <c r="F4906" s="532"/>
      <c r="G4906" s="533"/>
      <c r="H4906" s="534"/>
      <c r="I4906" s="534"/>
      <c r="J4906" s="535"/>
      <c r="K4906" s="534"/>
      <c r="L4906" s="534"/>
      <c r="M4906" s="534"/>
      <c r="N4906" s="534"/>
      <c r="O4906" s="534"/>
      <c r="P4906" s="535"/>
      <c r="Q4906" s="534"/>
    </row>
    <row r="4907" spans="3:17" s="849" customFormat="1" ht="15">
      <c r="C4907" s="712"/>
      <c r="D4907" s="713"/>
      <c r="E4907" s="532"/>
      <c r="F4907" s="532"/>
      <c r="G4907" s="533"/>
      <c r="H4907" s="534"/>
      <c r="I4907" s="534"/>
      <c r="J4907" s="535"/>
      <c r="K4907" s="534"/>
      <c r="L4907" s="534"/>
      <c r="M4907" s="534"/>
      <c r="N4907" s="534"/>
      <c r="O4907" s="534"/>
      <c r="P4907" s="535"/>
      <c r="Q4907" s="534"/>
    </row>
    <row r="4908" spans="3:17" s="849" customFormat="1" ht="15">
      <c r="C4908" s="712"/>
      <c r="D4908" s="713"/>
      <c r="E4908" s="532"/>
      <c r="F4908" s="532"/>
      <c r="G4908" s="533"/>
      <c r="H4908" s="534"/>
      <c r="I4908" s="534"/>
      <c r="J4908" s="535"/>
      <c r="K4908" s="534"/>
      <c r="L4908" s="534"/>
      <c r="M4908" s="534"/>
      <c r="N4908" s="534"/>
      <c r="O4908" s="534"/>
      <c r="P4908" s="535"/>
      <c r="Q4908" s="534"/>
    </row>
    <row r="4909" spans="3:17" s="849" customFormat="1" ht="15">
      <c r="C4909" s="712"/>
      <c r="D4909" s="713"/>
      <c r="E4909" s="532"/>
      <c r="F4909" s="532"/>
      <c r="G4909" s="533"/>
      <c r="H4909" s="534"/>
      <c r="I4909" s="534"/>
      <c r="J4909" s="535"/>
      <c r="K4909" s="534"/>
      <c r="L4909" s="534"/>
      <c r="M4909" s="534"/>
      <c r="N4909" s="534"/>
      <c r="O4909" s="534"/>
      <c r="P4909" s="535"/>
      <c r="Q4909" s="534"/>
    </row>
    <row r="4910" spans="3:17" s="849" customFormat="1" ht="15">
      <c r="C4910" s="712"/>
      <c r="D4910" s="713"/>
      <c r="E4910" s="532"/>
      <c r="F4910" s="532"/>
      <c r="G4910" s="533"/>
      <c r="H4910" s="534"/>
      <c r="I4910" s="534"/>
      <c r="J4910" s="535"/>
      <c r="K4910" s="534"/>
      <c r="L4910" s="534"/>
      <c r="M4910" s="534"/>
      <c r="N4910" s="534"/>
      <c r="O4910" s="534"/>
      <c r="P4910" s="535"/>
      <c r="Q4910" s="534"/>
    </row>
    <row r="4911" spans="3:17" s="849" customFormat="1" ht="15">
      <c r="C4911" s="712"/>
      <c r="D4911" s="713"/>
      <c r="E4911" s="532"/>
      <c r="F4911" s="532"/>
      <c r="G4911" s="533"/>
      <c r="H4911" s="534"/>
      <c r="I4911" s="534"/>
      <c r="J4911" s="535"/>
      <c r="K4911" s="534"/>
      <c r="L4911" s="534"/>
      <c r="M4911" s="534"/>
      <c r="N4911" s="534"/>
      <c r="O4911" s="534"/>
      <c r="P4911" s="535"/>
      <c r="Q4911" s="534"/>
    </row>
    <row r="4912" spans="3:17" s="849" customFormat="1" ht="15">
      <c r="C4912" s="712"/>
      <c r="D4912" s="713"/>
      <c r="E4912" s="532"/>
      <c r="F4912" s="532"/>
      <c r="G4912" s="533"/>
      <c r="H4912" s="534"/>
      <c r="I4912" s="534"/>
      <c r="J4912" s="535"/>
      <c r="K4912" s="534"/>
      <c r="L4912" s="534"/>
      <c r="M4912" s="534"/>
      <c r="N4912" s="534"/>
      <c r="O4912" s="534"/>
      <c r="P4912" s="535"/>
      <c r="Q4912" s="534"/>
    </row>
    <row r="4913" spans="3:17" s="849" customFormat="1" ht="15">
      <c r="C4913" s="712"/>
      <c r="D4913" s="713"/>
      <c r="E4913" s="532"/>
      <c r="F4913" s="532"/>
      <c r="G4913" s="533"/>
      <c r="H4913" s="534"/>
      <c r="I4913" s="534"/>
      <c r="J4913" s="535"/>
      <c r="K4913" s="534"/>
      <c r="L4913" s="534"/>
      <c r="M4913" s="534"/>
      <c r="N4913" s="534"/>
      <c r="O4913" s="534"/>
      <c r="P4913" s="535"/>
      <c r="Q4913" s="534"/>
    </row>
    <row r="4914" spans="3:17" s="849" customFormat="1" ht="15">
      <c r="C4914" s="712"/>
      <c r="D4914" s="713"/>
      <c r="E4914" s="532"/>
      <c r="F4914" s="532"/>
      <c r="G4914" s="533"/>
      <c r="H4914" s="534"/>
      <c r="I4914" s="534"/>
      <c r="J4914" s="535"/>
      <c r="K4914" s="534"/>
      <c r="L4914" s="534"/>
      <c r="M4914" s="534"/>
      <c r="N4914" s="534"/>
      <c r="O4914" s="534"/>
      <c r="P4914" s="535"/>
      <c r="Q4914" s="534"/>
    </row>
    <row r="4915" spans="3:17" s="849" customFormat="1" ht="15">
      <c r="C4915" s="712"/>
      <c r="D4915" s="713"/>
      <c r="E4915" s="532"/>
      <c r="F4915" s="532"/>
      <c r="G4915" s="533"/>
      <c r="H4915" s="534"/>
      <c r="I4915" s="534"/>
      <c r="J4915" s="535"/>
      <c r="K4915" s="534"/>
      <c r="L4915" s="534"/>
      <c r="M4915" s="534"/>
      <c r="N4915" s="534"/>
      <c r="O4915" s="534"/>
      <c r="P4915" s="535"/>
      <c r="Q4915" s="534"/>
    </row>
    <row r="4916" spans="3:17" s="849" customFormat="1" ht="15">
      <c r="C4916" s="712"/>
      <c r="D4916" s="713"/>
      <c r="E4916" s="532"/>
      <c r="F4916" s="532"/>
      <c r="G4916" s="533"/>
      <c r="H4916" s="534"/>
      <c r="I4916" s="534"/>
      <c r="J4916" s="535"/>
      <c r="K4916" s="534"/>
      <c r="L4916" s="534"/>
      <c r="M4916" s="534"/>
      <c r="N4916" s="534"/>
      <c r="O4916" s="534"/>
      <c r="P4916" s="535"/>
      <c r="Q4916" s="534"/>
    </row>
    <row r="4917" spans="3:17" s="849" customFormat="1" ht="15">
      <c r="C4917" s="712"/>
      <c r="D4917" s="713"/>
      <c r="E4917" s="532"/>
      <c r="F4917" s="532"/>
      <c r="G4917" s="533"/>
      <c r="H4917" s="534"/>
      <c r="I4917" s="534"/>
      <c r="J4917" s="535"/>
      <c r="K4917" s="534"/>
      <c r="L4917" s="534"/>
      <c r="M4917" s="534"/>
      <c r="N4917" s="534"/>
      <c r="O4917" s="534"/>
      <c r="P4917" s="535"/>
      <c r="Q4917" s="534"/>
    </row>
    <row r="4918" spans="3:17" s="849" customFormat="1" ht="15">
      <c r="C4918" s="712"/>
      <c r="D4918" s="713"/>
      <c r="E4918" s="532"/>
      <c r="F4918" s="532"/>
      <c r="G4918" s="533"/>
      <c r="H4918" s="534"/>
      <c r="I4918" s="534"/>
      <c r="J4918" s="535"/>
      <c r="K4918" s="534"/>
      <c r="L4918" s="534"/>
      <c r="M4918" s="534"/>
      <c r="N4918" s="534"/>
      <c r="O4918" s="534"/>
      <c r="P4918" s="535"/>
      <c r="Q4918" s="534"/>
    </row>
    <row r="4919" spans="3:17" s="849" customFormat="1" ht="15">
      <c r="C4919" s="712"/>
      <c r="D4919" s="713"/>
      <c r="E4919" s="532"/>
      <c r="F4919" s="532"/>
      <c r="G4919" s="533"/>
      <c r="H4919" s="534"/>
      <c r="I4919" s="534"/>
      <c r="J4919" s="535"/>
      <c r="K4919" s="534"/>
      <c r="L4919" s="534"/>
      <c r="M4919" s="534"/>
      <c r="N4919" s="534"/>
      <c r="O4919" s="534"/>
      <c r="P4919" s="535"/>
      <c r="Q4919" s="534"/>
    </row>
    <row r="4920" spans="3:17" s="849" customFormat="1" ht="15">
      <c r="C4920" s="712"/>
      <c r="D4920" s="713"/>
      <c r="E4920" s="532"/>
      <c r="F4920" s="532"/>
      <c r="G4920" s="533"/>
      <c r="H4920" s="534"/>
      <c r="I4920" s="534"/>
      <c r="J4920" s="535"/>
      <c r="K4920" s="534"/>
      <c r="L4920" s="534"/>
      <c r="M4920" s="534"/>
      <c r="N4920" s="534"/>
      <c r="O4920" s="534"/>
      <c r="P4920" s="535"/>
      <c r="Q4920" s="534"/>
    </row>
    <row r="4921" spans="3:17" s="849" customFormat="1" ht="15">
      <c r="C4921" s="712"/>
      <c r="D4921" s="713"/>
      <c r="E4921" s="532"/>
      <c r="F4921" s="532"/>
      <c r="G4921" s="533"/>
      <c r="H4921" s="534"/>
      <c r="I4921" s="534"/>
      <c r="J4921" s="535"/>
      <c r="K4921" s="534"/>
      <c r="L4921" s="534"/>
      <c r="M4921" s="534"/>
      <c r="N4921" s="534"/>
      <c r="O4921" s="534"/>
      <c r="P4921" s="535"/>
      <c r="Q4921" s="534"/>
    </row>
    <row r="4922" spans="3:17" s="849" customFormat="1" ht="15">
      <c r="C4922" s="712"/>
      <c r="D4922" s="713"/>
      <c r="E4922" s="532"/>
      <c r="F4922" s="532"/>
      <c r="G4922" s="533"/>
      <c r="H4922" s="534"/>
      <c r="I4922" s="534"/>
      <c r="J4922" s="535"/>
      <c r="K4922" s="534"/>
      <c r="L4922" s="534"/>
      <c r="M4922" s="534"/>
      <c r="N4922" s="534"/>
      <c r="O4922" s="534"/>
      <c r="P4922" s="535"/>
      <c r="Q4922" s="534"/>
    </row>
    <row r="4923" spans="3:17" s="849" customFormat="1" ht="15">
      <c r="C4923" s="712"/>
      <c r="D4923" s="713"/>
      <c r="E4923" s="532"/>
      <c r="F4923" s="532"/>
      <c r="G4923" s="533"/>
      <c r="H4923" s="534"/>
      <c r="I4923" s="534"/>
      <c r="J4923" s="535"/>
      <c r="K4923" s="534"/>
      <c r="L4923" s="534"/>
      <c r="M4923" s="534"/>
      <c r="N4923" s="534"/>
      <c r="O4923" s="534"/>
      <c r="P4923" s="535"/>
      <c r="Q4923" s="534"/>
    </row>
    <row r="4924" spans="3:17" s="849" customFormat="1" ht="15">
      <c r="C4924" s="712"/>
      <c r="D4924" s="713"/>
      <c r="E4924" s="532"/>
      <c r="F4924" s="532"/>
      <c r="G4924" s="533"/>
      <c r="H4924" s="534"/>
      <c r="I4924" s="534"/>
      <c r="J4924" s="535"/>
      <c r="K4924" s="534"/>
      <c r="L4924" s="534"/>
      <c r="M4924" s="534"/>
      <c r="N4924" s="534"/>
      <c r="O4924" s="534"/>
      <c r="P4924" s="535"/>
      <c r="Q4924" s="534"/>
    </row>
    <row r="4925" spans="3:17" s="849" customFormat="1" ht="15">
      <c r="C4925" s="712"/>
      <c r="D4925" s="713"/>
      <c r="E4925" s="532"/>
      <c r="F4925" s="532"/>
      <c r="G4925" s="533"/>
      <c r="H4925" s="534"/>
      <c r="I4925" s="534"/>
      <c r="J4925" s="535"/>
      <c r="K4925" s="534"/>
      <c r="L4925" s="534"/>
      <c r="M4925" s="534"/>
      <c r="N4925" s="534"/>
      <c r="O4925" s="534"/>
      <c r="P4925" s="535"/>
      <c r="Q4925" s="534"/>
    </row>
    <row r="4926" spans="3:17" s="849" customFormat="1" ht="15">
      <c r="C4926" s="712"/>
      <c r="D4926" s="713"/>
      <c r="E4926" s="532"/>
      <c r="F4926" s="532"/>
      <c r="G4926" s="533"/>
      <c r="H4926" s="534"/>
      <c r="I4926" s="534"/>
      <c r="J4926" s="535"/>
      <c r="K4926" s="534"/>
      <c r="L4926" s="534"/>
      <c r="M4926" s="534"/>
      <c r="N4926" s="534"/>
      <c r="O4926" s="534"/>
      <c r="P4926" s="535"/>
      <c r="Q4926" s="534"/>
    </row>
    <row r="4927" spans="3:17" s="849" customFormat="1" ht="15">
      <c r="C4927" s="712"/>
      <c r="D4927" s="713"/>
      <c r="E4927" s="532"/>
      <c r="F4927" s="532"/>
      <c r="G4927" s="533"/>
      <c r="H4927" s="534"/>
      <c r="I4927" s="534"/>
      <c r="J4927" s="535"/>
      <c r="K4927" s="534"/>
      <c r="L4927" s="534"/>
      <c r="M4927" s="534"/>
      <c r="N4927" s="534"/>
      <c r="O4927" s="534"/>
      <c r="P4927" s="535"/>
      <c r="Q4927" s="534"/>
    </row>
    <row r="4928" spans="3:17" s="849" customFormat="1" ht="15">
      <c r="C4928" s="712"/>
      <c r="D4928" s="713"/>
      <c r="E4928" s="532"/>
      <c r="F4928" s="532"/>
      <c r="G4928" s="533"/>
      <c r="H4928" s="534"/>
      <c r="I4928" s="534"/>
      <c r="J4928" s="535"/>
      <c r="K4928" s="534"/>
      <c r="L4928" s="534"/>
      <c r="M4928" s="534"/>
      <c r="N4928" s="534"/>
      <c r="O4928" s="534"/>
      <c r="P4928" s="535"/>
      <c r="Q4928" s="534"/>
    </row>
    <row r="4929" spans="3:17" s="849" customFormat="1" ht="15">
      <c r="C4929" s="712"/>
      <c r="D4929" s="713"/>
      <c r="E4929" s="532"/>
      <c r="F4929" s="532"/>
      <c r="G4929" s="533"/>
      <c r="H4929" s="534"/>
      <c r="I4929" s="534"/>
      <c r="J4929" s="535"/>
      <c r="K4929" s="534"/>
      <c r="L4929" s="534"/>
      <c r="M4929" s="534"/>
      <c r="N4929" s="534"/>
      <c r="O4929" s="534"/>
      <c r="P4929" s="535"/>
      <c r="Q4929" s="534"/>
    </row>
    <row r="4930" spans="3:17" s="849" customFormat="1" ht="15">
      <c r="C4930" s="712"/>
      <c r="D4930" s="713"/>
      <c r="E4930" s="532"/>
      <c r="F4930" s="532"/>
      <c r="G4930" s="533"/>
      <c r="H4930" s="534"/>
      <c r="I4930" s="534"/>
      <c r="J4930" s="535"/>
      <c r="K4930" s="534"/>
      <c r="L4930" s="534"/>
      <c r="M4930" s="534"/>
      <c r="N4930" s="534"/>
      <c r="O4930" s="534"/>
      <c r="P4930" s="535"/>
      <c r="Q4930" s="534"/>
    </row>
    <row r="4931" spans="3:17" s="849" customFormat="1" ht="15">
      <c r="C4931" s="712"/>
      <c r="D4931" s="713"/>
      <c r="E4931" s="532"/>
      <c r="F4931" s="532"/>
      <c r="G4931" s="533"/>
      <c r="H4931" s="534"/>
      <c r="I4931" s="534"/>
      <c r="J4931" s="535"/>
      <c r="K4931" s="534"/>
      <c r="L4931" s="534"/>
      <c r="M4931" s="534"/>
      <c r="N4931" s="534"/>
      <c r="O4931" s="534"/>
      <c r="P4931" s="535"/>
      <c r="Q4931" s="534"/>
    </row>
    <row r="4932" spans="3:17" s="849" customFormat="1" ht="15">
      <c r="C4932" s="712"/>
      <c r="D4932" s="713"/>
      <c r="E4932" s="532"/>
      <c r="F4932" s="532"/>
      <c r="G4932" s="533"/>
      <c r="H4932" s="534"/>
      <c r="I4932" s="534"/>
      <c r="J4932" s="535"/>
      <c r="K4932" s="534"/>
      <c r="L4932" s="534"/>
      <c r="M4932" s="534"/>
      <c r="N4932" s="534"/>
      <c r="O4932" s="534"/>
      <c r="P4932" s="535"/>
      <c r="Q4932" s="534"/>
    </row>
    <row r="4933" spans="3:17" s="849" customFormat="1" ht="15">
      <c r="C4933" s="712"/>
      <c r="D4933" s="713"/>
      <c r="E4933" s="532"/>
      <c r="F4933" s="532"/>
      <c r="G4933" s="533"/>
      <c r="H4933" s="534"/>
      <c r="I4933" s="534"/>
      <c r="J4933" s="535"/>
      <c r="K4933" s="534"/>
      <c r="L4933" s="534"/>
      <c r="M4933" s="534"/>
      <c r="N4933" s="534"/>
      <c r="O4933" s="534"/>
      <c r="P4933" s="535"/>
      <c r="Q4933" s="534"/>
    </row>
    <row r="4934" spans="3:17" s="849" customFormat="1" ht="15">
      <c r="C4934" s="712"/>
      <c r="D4934" s="713"/>
      <c r="E4934" s="532"/>
      <c r="F4934" s="532"/>
      <c r="G4934" s="533"/>
      <c r="H4934" s="534"/>
      <c r="I4934" s="534"/>
      <c r="J4934" s="535"/>
      <c r="K4934" s="534"/>
      <c r="L4934" s="534"/>
      <c r="M4934" s="534"/>
      <c r="N4934" s="534"/>
      <c r="O4934" s="534"/>
      <c r="P4934" s="535"/>
      <c r="Q4934" s="534"/>
    </row>
    <row r="4935" spans="3:17" s="849" customFormat="1" ht="15">
      <c r="C4935" s="712"/>
      <c r="D4935" s="713"/>
      <c r="E4935" s="532"/>
      <c r="F4935" s="532"/>
      <c r="G4935" s="533"/>
      <c r="H4935" s="534"/>
      <c r="I4935" s="534"/>
      <c r="J4935" s="535"/>
      <c r="K4935" s="534"/>
      <c r="L4935" s="534"/>
      <c r="M4935" s="534"/>
      <c r="N4935" s="534"/>
      <c r="O4935" s="534"/>
      <c r="P4935" s="535"/>
      <c r="Q4935" s="534"/>
    </row>
    <row r="4936" spans="3:17" s="849" customFormat="1" ht="15">
      <c r="C4936" s="712"/>
      <c r="D4936" s="713"/>
      <c r="E4936" s="532"/>
      <c r="F4936" s="532"/>
      <c r="G4936" s="533"/>
      <c r="H4936" s="534"/>
      <c r="I4936" s="534"/>
      <c r="J4936" s="535"/>
      <c r="K4936" s="534"/>
      <c r="L4936" s="534"/>
      <c r="M4936" s="534"/>
      <c r="N4936" s="534"/>
      <c r="O4936" s="534"/>
      <c r="P4936" s="535"/>
      <c r="Q4936" s="534"/>
    </row>
    <row r="4937" spans="3:17" s="849" customFormat="1" ht="15">
      <c r="C4937" s="712"/>
      <c r="D4937" s="713"/>
      <c r="E4937" s="532"/>
      <c r="F4937" s="532"/>
      <c r="G4937" s="533"/>
      <c r="H4937" s="534"/>
      <c r="I4937" s="534"/>
      <c r="J4937" s="535"/>
      <c r="K4937" s="534"/>
      <c r="L4937" s="534"/>
      <c r="M4937" s="534"/>
      <c r="N4937" s="534"/>
      <c r="O4937" s="534"/>
      <c r="P4937" s="535"/>
      <c r="Q4937" s="534"/>
    </row>
    <row r="4938" spans="3:17" s="849" customFormat="1" ht="15">
      <c r="C4938" s="712"/>
      <c r="D4938" s="713"/>
      <c r="E4938" s="532"/>
      <c r="F4938" s="532"/>
      <c r="G4938" s="533"/>
      <c r="H4938" s="534"/>
      <c r="I4938" s="534"/>
      <c r="J4938" s="535"/>
      <c r="K4938" s="534"/>
      <c r="L4938" s="534"/>
      <c r="M4938" s="534"/>
      <c r="N4938" s="534"/>
      <c r="O4938" s="534"/>
      <c r="P4938" s="535"/>
      <c r="Q4938" s="534"/>
    </row>
    <row r="4939" spans="3:17" s="849" customFormat="1" ht="15">
      <c r="C4939" s="712"/>
      <c r="D4939" s="713"/>
      <c r="E4939" s="532"/>
      <c r="F4939" s="532"/>
      <c r="G4939" s="533"/>
      <c r="H4939" s="534"/>
      <c r="I4939" s="534"/>
      <c r="J4939" s="535"/>
      <c r="K4939" s="534"/>
      <c r="L4939" s="534"/>
      <c r="M4939" s="534"/>
      <c r="N4939" s="534"/>
      <c r="O4939" s="534"/>
      <c r="P4939" s="535"/>
      <c r="Q4939" s="534"/>
    </row>
    <row r="4940" spans="3:17" s="849" customFormat="1" ht="15">
      <c r="C4940" s="712"/>
      <c r="D4940" s="713"/>
      <c r="E4940" s="532"/>
      <c r="F4940" s="532"/>
      <c r="G4940" s="533"/>
      <c r="H4940" s="534"/>
      <c r="I4940" s="534"/>
      <c r="J4940" s="535"/>
      <c r="K4940" s="534"/>
      <c r="L4940" s="534"/>
      <c r="M4940" s="534"/>
      <c r="N4940" s="534"/>
      <c r="O4940" s="534"/>
      <c r="P4940" s="535"/>
      <c r="Q4940" s="534"/>
    </row>
    <row r="4941" spans="3:17" s="849" customFormat="1" ht="15">
      <c r="C4941" s="712"/>
      <c r="D4941" s="713"/>
      <c r="E4941" s="532"/>
      <c r="F4941" s="532"/>
      <c r="G4941" s="533"/>
      <c r="H4941" s="534"/>
      <c r="I4941" s="534"/>
      <c r="J4941" s="535"/>
      <c r="K4941" s="534"/>
      <c r="L4941" s="534"/>
      <c r="M4941" s="534"/>
      <c r="N4941" s="534"/>
      <c r="O4941" s="534"/>
      <c r="P4941" s="535"/>
      <c r="Q4941" s="534"/>
    </row>
    <row r="4942" spans="3:17" s="849" customFormat="1" ht="15">
      <c r="C4942" s="712"/>
      <c r="D4942" s="713"/>
      <c r="E4942" s="532"/>
      <c r="F4942" s="532"/>
      <c r="G4942" s="533"/>
      <c r="H4942" s="534"/>
      <c r="I4942" s="534"/>
      <c r="J4942" s="535"/>
      <c r="K4942" s="534"/>
      <c r="L4942" s="534"/>
      <c r="M4942" s="534"/>
      <c r="N4942" s="534"/>
      <c r="O4942" s="534"/>
      <c r="P4942" s="535"/>
      <c r="Q4942" s="534"/>
    </row>
    <row r="4943" spans="3:17" s="849" customFormat="1" ht="15">
      <c r="C4943" s="712"/>
      <c r="D4943" s="713"/>
      <c r="E4943" s="532"/>
      <c r="F4943" s="532"/>
      <c r="G4943" s="533"/>
      <c r="H4943" s="534"/>
      <c r="I4943" s="534"/>
      <c r="J4943" s="535"/>
      <c r="K4943" s="534"/>
      <c r="L4943" s="534"/>
      <c r="M4943" s="534"/>
      <c r="N4943" s="534"/>
      <c r="O4943" s="534"/>
      <c r="P4943" s="535"/>
      <c r="Q4943" s="534"/>
    </row>
    <row r="4944" spans="3:17" s="849" customFormat="1" ht="15">
      <c r="C4944" s="712"/>
      <c r="D4944" s="713"/>
      <c r="E4944" s="532"/>
      <c r="F4944" s="532"/>
      <c r="G4944" s="533"/>
      <c r="H4944" s="534"/>
      <c r="I4944" s="534"/>
      <c r="J4944" s="535"/>
      <c r="K4944" s="534"/>
      <c r="L4944" s="534"/>
      <c r="M4944" s="534"/>
      <c r="N4944" s="534"/>
      <c r="O4944" s="534"/>
      <c r="P4944" s="535"/>
      <c r="Q4944" s="534"/>
    </row>
    <row r="4945" spans="3:17" s="849" customFormat="1" ht="15">
      <c r="C4945" s="712"/>
      <c r="D4945" s="713"/>
      <c r="E4945" s="532"/>
      <c r="F4945" s="532"/>
      <c r="G4945" s="533"/>
      <c r="H4945" s="534"/>
      <c r="I4945" s="534"/>
      <c r="J4945" s="535"/>
      <c r="K4945" s="534"/>
      <c r="L4945" s="534"/>
      <c r="M4945" s="534"/>
      <c r="N4945" s="534"/>
      <c r="O4945" s="534"/>
      <c r="P4945" s="535"/>
      <c r="Q4945" s="534"/>
    </row>
    <row r="4946" spans="3:17" s="849" customFormat="1" ht="15">
      <c r="C4946" s="712"/>
      <c r="D4946" s="713"/>
      <c r="E4946" s="532"/>
      <c r="F4946" s="532"/>
      <c r="G4946" s="533"/>
      <c r="H4946" s="534"/>
      <c r="I4946" s="534"/>
      <c r="J4946" s="535"/>
      <c r="K4946" s="534"/>
      <c r="L4946" s="534"/>
      <c r="M4946" s="534"/>
      <c r="N4946" s="534"/>
      <c r="O4946" s="534"/>
      <c r="P4946" s="535"/>
      <c r="Q4946" s="534"/>
    </row>
    <row r="4947" spans="3:17" s="849" customFormat="1" ht="15">
      <c r="C4947" s="712"/>
      <c r="D4947" s="713"/>
      <c r="E4947" s="532"/>
      <c r="F4947" s="532"/>
      <c r="G4947" s="533"/>
      <c r="H4947" s="534"/>
      <c r="I4947" s="534"/>
      <c r="J4947" s="535"/>
      <c r="K4947" s="534"/>
      <c r="L4947" s="534"/>
      <c r="M4947" s="534"/>
      <c r="N4947" s="534"/>
      <c r="O4947" s="534"/>
      <c r="P4947" s="535"/>
      <c r="Q4947" s="534"/>
    </row>
    <row r="4948" spans="3:17" s="849" customFormat="1" ht="15">
      <c r="C4948" s="712"/>
      <c r="D4948" s="713"/>
      <c r="E4948" s="532"/>
      <c r="F4948" s="532"/>
      <c r="G4948" s="533"/>
      <c r="H4948" s="534"/>
      <c r="I4948" s="534"/>
      <c r="J4948" s="535"/>
      <c r="K4948" s="534"/>
      <c r="L4948" s="534"/>
      <c r="M4948" s="534"/>
      <c r="N4948" s="534"/>
      <c r="O4948" s="534"/>
      <c r="P4948" s="535"/>
      <c r="Q4948" s="534"/>
    </row>
    <row r="4949" spans="3:17" s="849" customFormat="1" ht="15">
      <c r="C4949" s="712"/>
      <c r="D4949" s="713"/>
      <c r="E4949" s="532"/>
      <c r="F4949" s="532"/>
      <c r="G4949" s="533"/>
      <c r="H4949" s="534"/>
      <c r="I4949" s="534"/>
      <c r="J4949" s="535"/>
      <c r="K4949" s="534"/>
      <c r="L4949" s="534"/>
      <c r="M4949" s="534"/>
      <c r="N4949" s="534"/>
      <c r="O4949" s="534"/>
      <c r="P4949" s="535"/>
      <c r="Q4949" s="534"/>
    </row>
    <row r="4950" spans="3:17" s="849" customFormat="1" ht="15">
      <c r="C4950" s="712"/>
      <c r="D4950" s="713"/>
      <c r="E4950" s="532"/>
      <c r="F4950" s="532"/>
      <c r="G4950" s="533"/>
      <c r="H4950" s="534"/>
      <c r="I4950" s="534"/>
      <c r="J4950" s="535"/>
      <c r="K4950" s="534"/>
      <c r="L4950" s="534"/>
      <c r="M4950" s="534"/>
      <c r="N4950" s="534"/>
      <c r="O4950" s="534"/>
      <c r="P4950" s="535"/>
      <c r="Q4950" s="534"/>
    </row>
    <row r="4951" spans="3:17" s="849" customFormat="1" ht="15">
      <c r="C4951" s="712"/>
      <c r="D4951" s="713"/>
      <c r="E4951" s="532"/>
      <c r="F4951" s="532"/>
      <c r="G4951" s="533"/>
      <c r="H4951" s="534"/>
      <c r="I4951" s="534"/>
      <c r="J4951" s="535"/>
      <c r="K4951" s="534"/>
      <c r="L4951" s="534"/>
      <c r="M4951" s="534"/>
      <c r="N4951" s="534"/>
      <c r="O4951" s="534"/>
      <c r="P4951" s="535"/>
      <c r="Q4951" s="534"/>
    </row>
    <row r="4952" spans="3:17" s="849" customFormat="1" ht="15">
      <c r="C4952" s="712"/>
      <c r="D4952" s="713"/>
      <c r="E4952" s="532"/>
      <c r="F4952" s="532"/>
      <c r="G4952" s="533"/>
      <c r="H4952" s="534"/>
      <c r="I4952" s="534"/>
      <c r="J4952" s="535"/>
      <c r="K4952" s="534"/>
      <c r="L4952" s="534"/>
      <c r="M4952" s="534"/>
      <c r="N4952" s="534"/>
      <c r="O4952" s="534"/>
      <c r="P4952" s="535"/>
      <c r="Q4952" s="534"/>
    </row>
    <row r="4953" spans="3:17" s="849" customFormat="1" ht="15">
      <c r="C4953" s="712"/>
      <c r="D4953" s="713"/>
      <c r="E4953" s="532"/>
      <c r="F4953" s="532"/>
      <c r="G4953" s="533"/>
      <c r="H4953" s="534"/>
      <c r="I4953" s="534"/>
      <c r="J4953" s="535"/>
      <c r="K4953" s="534"/>
      <c r="L4953" s="534"/>
      <c r="M4953" s="534"/>
      <c r="N4953" s="534"/>
      <c r="O4953" s="534"/>
      <c r="P4953" s="535"/>
      <c r="Q4953" s="534"/>
    </row>
    <row r="4954" spans="3:17" s="849" customFormat="1" ht="15">
      <c r="C4954" s="712"/>
      <c r="D4954" s="713"/>
      <c r="E4954" s="532"/>
      <c r="F4954" s="532"/>
      <c r="G4954" s="533"/>
      <c r="H4954" s="534"/>
      <c r="I4954" s="534"/>
      <c r="J4954" s="535"/>
      <c r="K4954" s="534"/>
      <c r="L4954" s="534"/>
      <c r="M4954" s="534"/>
      <c r="N4954" s="534"/>
      <c r="O4954" s="534"/>
      <c r="P4954" s="535"/>
      <c r="Q4954" s="534"/>
    </row>
    <row r="4955" spans="3:17" s="849" customFormat="1" ht="15">
      <c r="C4955" s="712"/>
      <c r="D4955" s="713"/>
      <c r="E4955" s="532"/>
      <c r="F4955" s="532"/>
      <c r="G4955" s="533"/>
      <c r="H4955" s="534"/>
      <c r="I4955" s="534"/>
      <c r="J4955" s="535"/>
      <c r="K4955" s="534"/>
      <c r="L4955" s="534"/>
      <c r="M4955" s="534"/>
      <c r="N4955" s="534"/>
      <c r="O4955" s="534"/>
      <c r="P4955" s="535"/>
      <c r="Q4955" s="534"/>
    </row>
    <row r="4956" spans="3:17" s="849" customFormat="1" ht="15">
      <c r="C4956" s="712"/>
      <c r="D4956" s="713"/>
      <c r="E4956" s="532"/>
      <c r="F4956" s="532"/>
      <c r="G4956" s="533"/>
      <c r="H4956" s="534"/>
      <c r="I4956" s="534"/>
      <c r="J4956" s="535"/>
      <c r="K4956" s="534"/>
      <c r="L4956" s="534"/>
      <c r="M4956" s="534"/>
      <c r="N4956" s="534"/>
      <c r="O4956" s="534"/>
      <c r="P4956" s="535"/>
      <c r="Q4956" s="534"/>
    </row>
    <row r="4957" spans="3:17" s="849" customFormat="1" ht="15">
      <c r="C4957" s="712"/>
      <c r="D4957" s="713"/>
      <c r="E4957" s="532"/>
      <c r="F4957" s="532"/>
      <c r="G4957" s="533"/>
      <c r="H4957" s="534"/>
      <c r="I4957" s="534"/>
      <c r="J4957" s="535"/>
      <c r="K4957" s="534"/>
      <c r="L4957" s="534"/>
      <c r="M4957" s="534"/>
      <c r="N4957" s="534"/>
      <c r="O4957" s="534"/>
      <c r="P4957" s="535"/>
      <c r="Q4957" s="534"/>
    </row>
    <row r="4958" spans="3:17" s="849" customFormat="1" ht="15">
      <c r="C4958" s="712"/>
      <c r="D4958" s="713"/>
      <c r="E4958" s="532"/>
      <c r="F4958" s="532"/>
      <c r="G4958" s="533"/>
      <c r="H4958" s="534"/>
      <c r="I4958" s="534"/>
      <c r="J4958" s="535"/>
      <c r="K4958" s="534"/>
      <c r="L4958" s="534"/>
      <c r="M4958" s="534"/>
      <c r="N4958" s="534"/>
      <c r="O4958" s="534"/>
      <c r="P4958" s="535"/>
      <c r="Q4958" s="534"/>
    </row>
    <row r="4959" spans="3:17" s="849" customFormat="1" ht="15">
      <c r="C4959" s="712"/>
      <c r="D4959" s="713"/>
      <c r="E4959" s="532"/>
      <c r="F4959" s="532"/>
      <c r="G4959" s="533"/>
      <c r="H4959" s="534"/>
      <c r="I4959" s="534"/>
      <c r="J4959" s="535"/>
      <c r="K4959" s="534"/>
      <c r="L4959" s="534"/>
      <c r="M4959" s="534"/>
      <c r="N4959" s="534"/>
      <c r="O4959" s="534"/>
      <c r="P4959" s="535"/>
      <c r="Q4959" s="534"/>
    </row>
    <row r="4960" spans="3:17" s="849" customFormat="1" ht="15">
      <c r="C4960" s="712"/>
      <c r="D4960" s="713"/>
      <c r="E4960" s="532"/>
      <c r="F4960" s="532"/>
      <c r="G4960" s="533"/>
      <c r="H4960" s="534"/>
      <c r="I4960" s="534"/>
      <c r="J4960" s="535"/>
      <c r="K4960" s="534"/>
      <c r="L4960" s="534"/>
      <c r="M4960" s="534"/>
      <c r="N4960" s="534"/>
      <c r="O4960" s="534"/>
      <c r="P4960" s="535"/>
      <c r="Q4960" s="534"/>
    </row>
    <row r="4961" spans="3:17" s="849" customFormat="1" ht="15">
      <c r="C4961" s="712"/>
      <c r="D4961" s="713"/>
      <c r="E4961" s="532"/>
      <c r="F4961" s="532"/>
      <c r="G4961" s="533"/>
      <c r="H4961" s="534"/>
      <c r="I4961" s="534"/>
      <c r="J4961" s="535"/>
      <c r="K4961" s="534"/>
      <c r="L4961" s="534"/>
      <c r="M4961" s="534"/>
      <c r="N4961" s="534"/>
      <c r="O4961" s="534"/>
      <c r="P4961" s="535"/>
      <c r="Q4961" s="534"/>
    </row>
    <row r="4962" spans="3:17" s="849" customFormat="1" ht="15">
      <c r="C4962" s="712"/>
      <c r="D4962" s="713"/>
      <c r="E4962" s="532"/>
      <c r="F4962" s="532"/>
      <c r="G4962" s="533"/>
      <c r="H4962" s="534"/>
      <c r="I4962" s="534"/>
      <c r="J4962" s="535"/>
      <c r="K4962" s="534"/>
      <c r="L4962" s="534"/>
      <c r="M4962" s="534"/>
      <c r="N4962" s="534"/>
      <c r="O4962" s="534"/>
      <c r="P4962" s="535"/>
      <c r="Q4962" s="534"/>
    </row>
    <row r="4963" spans="3:17" s="849" customFormat="1" ht="15">
      <c r="C4963" s="712"/>
      <c r="D4963" s="713"/>
      <c r="E4963" s="532"/>
      <c r="F4963" s="532"/>
      <c r="G4963" s="533"/>
      <c r="H4963" s="534"/>
      <c r="I4963" s="534"/>
      <c r="J4963" s="535"/>
      <c r="K4963" s="534"/>
      <c r="L4963" s="534"/>
      <c r="M4963" s="534"/>
      <c r="N4963" s="534"/>
      <c r="O4963" s="534"/>
      <c r="P4963" s="535"/>
      <c r="Q4963" s="534"/>
    </row>
    <row r="4964" spans="3:17" s="849" customFormat="1" ht="15">
      <c r="C4964" s="712"/>
      <c r="D4964" s="713"/>
      <c r="E4964" s="532"/>
      <c r="F4964" s="532"/>
      <c r="G4964" s="533"/>
      <c r="H4964" s="534"/>
      <c r="I4964" s="534"/>
      <c r="J4964" s="535"/>
      <c r="K4964" s="534"/>
      <c r="L4964" s="534"/>
      <c r="M4964" s="534"/>
      <c r="N4964" s="534"/>
      <c r="O4964" s="534"/>
      <c r="P4964" s="535"/>
      <c r="Q4964" s="534"/>
    </row>
    <row r="4965" spans="3:17" s="849" customFormat="1" ht="15">
      <c r="C4965" s="712"/>
      <c r="D4965" s="713"/>
      <c r="E4965" s="532"/>
      <c r="F4965" s="532"/>
      <c r="G4965" s="533"/>
      <c r="H4965" s="534"/>
      <c r="I4965" s="534"/>
      <c r="J4965" s="535"/>
      <c r="K4965" s="534"/>
      <c r="L4965" s="534"/>
      <c r="M4965" s="534"/>
      <c r="N4965" s="534"/>
      <c r="O4965" s="534"/>
      <c r="P4965" s="535"/>
      <c r="Q4965" s="534"/>
    </row>
    <row r="4966" spans="3:17" s="849" customFormat="1" ht="15">
      <c r="C4966" s="712"/>
      <c r="D4966" s="713"/>
      <c r="E4966" s="532"/>
      <c r="F4966" s="532"/>
      <c r="G4966" s="533"/>
      <c r="H4966" s="534"/>
      <c r="I4966" s="534"/>
      <c r="J4966" s="535"/>
      <c r="K4966" s="534"/>
      <c r="L4966" s="534"/>
      <c r="M4966" s="534"/>
      <c r="N4966" s="534"/>
      <c r="O4966" s="534"/>
      <c r="P4966" s="535"/>
      <c r="Q4966" s="534"/>
    </row>
    <row r="4967" spans="3:17" s="849" customFormat="1" ht="15">
      <c r="C4967" s="712"/>
      <c r="D4967" s="713"/>
      <c r="E4967" s="532"/>
      <c r="F4967" s="532"/>
      <c r="G4967" s="533"/>
      <c r="H4967" s="534"/>
      <c r="I4967" s="534"/>
      <c r="J4967" s="535"/>
      <c r="K4967" s="534"/>
      <c r="L4967" s="534"/>
      <c r="M4967" s="534"/>
      <c r="N4967" s="534"/>
      <c r="O4967" s="534"/>
      <c r="P4967" s="535"/>
      <c r="Q4967" s="534"/>
    </row>
    <row r="4968" spans="3:17" s="849" customFormat="1" ht="15">
      <c r="C4968" s="712"/>
      <c r="D4968" s="713"/>
      <c r="E4968" s="532"/>
      <c r="F4968" s="532"/>
      <c r="G4968" s="533"/>
      <c r="H4968" s="534"/>
      <c r="I4968" s="534"/>
      <c r="J4968" s="535"/>
      <c r="K4968" s="534"/>
      <c r="L4968" s="534"/>
      <c r="M4968" s="534"/>
      <c r="N4968" s="534"/>
      <c r="O4968" s="534"/>
      <c r="P4968" s="535"/>
      <c r="Q4968" s="534"/>
    </row>
    <row r="4969" spans="3:17" s="849" customFormat="1" ht="15">
      <c r="C4969" s="712"/>
      <c r="D4969" s="713"/>
      <c r="E4969" s="532"/>
      <c r="F4969" s="532"/>
      <c r="G4969" s="533"/>
      <c r="H4969" s="534"/>
      <c r="I4969" s="534"/>
      <c r="J4969" s="535"/>
      <c r="K4969" s="534"/>
      <c r="L4969" s="534"/>
      <c r="M4969" s="534"/>
      <c r="N4969" s="534"/>
      <c r="O4969" s="534"/>
      <c r="P4969" s="535"/>
      <c r="Q4969" s="534"/>
    </row>
    <row r="4970" spans="3:17" s="849" customFormat="1" ht="15">
      <c r="C4970" s="712"/>
      <c r="D4970" s="713"/>
      <c r="E4970" s="532"/>
      <c r="F4970" s="532"/>
      <c r="G4970" s="533"/>
      <c r="H4970" s="534"/>
      <c r="I4970" s="534"/>
      <c r="J4970" s="535"/>
      <c r="K4970" s="534"/>
      <c r="L4970" s="534"/>
      <c r="M4970" s="534"/>
      <c r="N4970" s="534"/>
      <c r="O4970" s="534"/>
      <c r="P4970" s="535"/>
      <c r="Q4970" s="534"/>
    </row>
    <row r="4971" spans="3:17" s="849" customFormat="1" ht="15">
      <c r="C4971" s="712"/>
      <c r="D4971" s="713"/>
      <c r="E4971" s="532"/>
      <c r="F4971" s="532"/>
      <c r="G4971" s="533"/>
      <c r="H4971" s="534"/>
      <c r="I4971" s="534"/>
      <c r="J4971" s="535"/>
      <c r="K4971" s="534"/>
      <c r="L4971" s="534"/>
      <c r="M4971" s="534"/>
      <c r="N4971" s="534"/>
      <c r="O4971" s="534"/>
      <c r="P4971" s="535"/>
      <c r="Q4971" s="534"/>
    </row>
    <row r="4972" spans="3:17" s="849" customFormat="1" ht="15">
      <c r="C4972" s="712"/>
      <c r="D4972" s="713"/>
      <c r="E4972" s="532"/>
      <c r="F4972" s="532"/>
      <c r="G4972" s="533"/>
      <c r="H4972" s="534"/>
      <c r="I4972" s="534"/>
      <c r="J4972" s="535"/>
      <c r="K4972" s="534"/>
      <c r="L4972" s="534"/>
      <c r="M4972" s="534"/>
      <c r="N4972" s="534"/>
      <c r="O4972" s="534"/>
      <c r="P4972" s="535"/>
      <c r="Q4972" s="534"/>
    </row>
    <row r="4973" spans="3:17" s="849" customFormat="1" ht="15">
      <c r="C4973" s="712"/>
      <c r="D4973" s="713"/>
      <c r="E4973" s="532"/>
      <c r="F4973" s="532"/>
      <c r="G4973" s="533"/>
      <c r="H4973" s="534"/>
      <c r="I4973" s="534"/>
      <c r="J4973" s="535"/>
      <c r="K4973" s="534"/>
      <c r="L4973" s="534"/>
      <c r="M4973" s="534"/>
      <c r="N4973" s="534"/>
      <c r="O4973" s="534"/>
      <c r="P4973" s="535"/>
      <c r="Q4973" s="534"/>
    </row>
    <row r="4974" spans="3:17" s="849" customFormat="1" ht="15">
      <c r="C4974" s="712"/>
      <c r="D4974" s="713"/>
      <c r="E4974" s="532"/>
      <c r="F4974" s="532"/>
      <c r="G4974" s="533"/>
      <c r="H4974" s="534"/>
      <c r="I4974" s="534"/>
      <c r="J4974" s="535"/>
      <c r="K4974" s="534"/>
      <c r="L4974" s="534"/>
      <c r="M4974" s="534"/>
      <c r="N4974" s="534"/>
      <c r="O4974" s="534"/>
      <c r="P4974" s="535"/>
      <c r="Q4974" s="534"/>
    </row>
    <row r="4975" spans="3:17" s="849" customFormat="1" ht="15">
      <c r="C4975" s="712"/>
      <c r="D4975" s="713"/>
      <c r="E4975" s="532"/>
      <c r="F4975" s="532"/>
      <c r="G4975" s="533"/>
      <c r="H4975" s="534"/>
      <c r="I4975" s="534"/>
      <c r="J4975" s="535"/>
      <c r="K4975" s="534"/>
      <c r="L4975" s="534"/>
      <c r="M4975" s="534"/>
      <c r="N4975" s="534"/>
      <c r="O4975" s="534"/>
      <c r="P4975" s="535"/>
      <c r="Q4975" s="534"/>
    </row>
    <row r="4976" spans="3:17" s="849" customFormat="1" ht="15">
      <c r="C4976" s="712"/>
      <c r="D4976" s="713"/>
      <c r="E4976" s="532"/>
      <c r="F4976" s="532"/>
      <c r="G4976" s="533"/>
      <c r="H4976" s="534"/>
      <c r="I4976" s="534"/>
      <c r="J4976" s="535"/>
      <c r="K4976" s="534"/>
      <c r="L4976" s="534"/>
      <c r="M4976" s="534"/>
      <c r="N4976" s="534"/>
      <c r="O4976" s="534"/>
      <c r="P4976" s="535"/>
      <c r="Q4976" s="534"/>
    </row>
    <row r="4977" spans="3:17" s="849" customFormat="1" ht="15">
      <c r="C4977" s="712"/>
      <c r="D4977" s="713"/>
      <c r="E4977" s="532"/>
      <c r="F4977" s="532"/>
      <c r="G4977" s="533"/>
      <c r="H4977" s="534"/>
      <c r="I4977" s="534"/>
      <c r="J4977" s="535"/>
      <c r="K4977" s="534"/>
      <c r="L4977" s="534"/>
      <c r="M4977" s="534"/>
      <c r="N4977" s="534"/>
      <c r="O4977" s="534"/>
      <c r="P4977" s="535"/>
      <c r="Q4977" s="534"/>
    </row>
    <row r="4978" spans="3:17" s="849" customFormat="1" ht="15">
      <c r="C4978" s="712"/>
      <c r="D4978" s="713"/>
      <c r="E4978" s="532"/>
      <c r="F4978" s="532"/>
      <c r="G4978" s="533"/>
      <c r="H4978" s="534"/>
      <c r="I4978" s="534"/>
      <c r="J4978" s="535"/>
      <c r="K4978" s="534"/>
      <c r="L4978" s="534"/>
      <c r="M4978" s="534"/>
      <c r="N4978" s="534"/>
      <c r="O4978" s="534"/>
      <c r="P4978" s="535"/>
      <c r="Q4978" s="534"/>
    </row>
    <row r="4979" spans="3:17" s="849" customFormat="1" ht="15">
      <c r="C4979" s="712"/>
      <c r="D4979" s="713"/>
      <c r="E4979" s="532"/>
      <c r="F4979" s="532"/>
      <c r="G4979" s="533"/>
      <c r="H4979" s="534"/>
      <c r="I4979" s="534"/>
      <c r="J4979" s="535"/>
      <c r="K4979" s="534"/>
      <c r="L4979" s="534"/>
      <c r="M4979" s="534"/>
      <c r="N4979" s="534"/>
      <c r="O4979" s="534"/>
      <c r="P4979" s="535"/>
      <c r="Q4979" s="534"/>
    </row>
    <row r="4980" spans="3:17" s="849" customFormat="1" ht="15">
      <c r="C4980" s="712"/>
      <c r="D4980" s="713"/>
      <c r="E4980" s="532"/>
      <c r="F4980" s="532"/>
      <c r="G4980" s="533"/>
      <c r="H4980" s="534"/>
      <c r="I4980" s="534"/>
      <c r="J4980" s="535"/>
      <c r="K4980" s="534"/>
      <c r="L4980" s="534"/>
      <c r="M4980" s="534"/>
      <c r="N4980" s="534"/>
      <c r="O4980" s="534"/>
      <c r="P4980" s="535"/>
      <c r="Q4980" s="534"/>
    </row>
    <row r="4981" spans="3:17" s="849" customFormat="1" ht="15">
      <c r="C4981" s="712"/>
      <c r="D4981" s="713"/>
      <c r="E4981" s="532"/>
      <c r="F4981" s="532"/>
      <c r="G4981" s="533"/>
      <c r="H4981" s="534"/>
      <c r="I4981" s="534"/>
      <c r="J4981" s="535"/>
      <c r="K4981" s="534"/>
      <c r="L4981" s="534"/>
      <c r="M4981" s="534"/>
      <c r="N4981" s="534"/>
      <c r="O4981" s="534"/>
      <c r="P4981" s="535"/>
      <c r="Q4981" s="534"/>
    </row>
    <row r="4982" spans="3:17" s="849" customFormat="1" ht="15">
      <c r="C4982" s="712"/>
      <c r="D4982" s="713"/>
      <c r="E4982" s="532"/>
      <c r="F4982" s="532"/>
      <c r="G4982" s="533"/>
      <c r="H4982" s="534"/>
      <c r="I4982" s="534"/>
      <c r="J4982" s="535"/>
      <c r="K4982" s="534"/>
      <c r="L4982" s="534"/>
      <c r="M4982" s="534"/>
      <c r="N4982" s="534"/>
      <c r="O4982" s="534"/>
      <c r="P4982" s="535"/>
      <c r="Q4982" s="534"/>
    </row>
    <row r="4983" spans="3:17" s="849" customFormat="1" ht="15">
      <c r="C4983" s="712"/>
      <c r="D4983" s="713"/>
      <c r="E4983" s="532"/>
      <c r="F4983" s="532"/>
      <c r="G4983" s="533"/>
      <c r="H4983" s="534"/>
      <c r="I4983" s="534"/>
      <c r="J4983" s="535"/>
      <c r="K4983" s="534"/>
      <c r="L4983" s="534"/>
      <c r="M4983" s="534"/>
      <c r="N4983" s="534"/>
      <c r="O4983" s="534"/>
      <c r="P4983" s="535"/>
      <c r="Q4983" s="534"/>
    </row>
    <row r="4984" spans="3:17" s="849" customFormat="1" ht="15">
      <c r="C4984" s="712"/>
      <c r="D4984" s="713"/>
      <c r="E4984" s="532"/>
      <c r="F4984" s="532"/>
      <c r="G4984" s="533"/>
      <c r="H4984" s="534"/>
      <c r="I4984" s="534"/>
      <c r="J4984" s="535"/>
      <c r="K4984" s="534"/>
      <c r="L4984" s="534"/>
      <c r="M4984" s="534"/>
      <c r="N4984" s="534"/>
      <c r="O4984" s="534"/>
      <c r="P4984" s="535"/>
      <c r="Q4984" s="534"/>
    </row>
    <row r="4985" spans="3:17" s="849" customFormat="1" ht="15">
      <c r="C4985" s="712"/>
      <c r="D4985" s="713"/>
      <c r="E4985" s="532"/>
      <c r="F4985" s="532"/>
      <c r="G4985" s="533"/>
      <c r="H4985" s="534"/>
      <c r="I4985" s="534"/>
      <c r="J4985" s="535"/>
      <c r="K4985" s="534"/>
      <c r="L4985" s="534"/>
      <c r="M4985" s="534"/>
      <c r="N4985" s="534"/>
      <c r="O4985" s="534"/>
      <c r="P4985" s="535"/>
      <c r="Q4985" s="534"/>
    </row>
    <row r="4986" spans="3:17" s="849" customFormat="1" ht="15">
      <c r="C4986" s="712"/>
      <c r="D4986" s="713"/>
      <c r="E4986" s="532"/>
      <c r="F4986" s="532"/>
      <c r="G4986" s="533"/>
      <c r="H4986" s="534"/>
      <c r="I4986" s="534"/>
      <c r="J4986" s="535"/>
      <c r="K4986" s="534"/>
      <c r="L4986" s="534"/>
      <c r="M4986" s="534"/>
      <c r="N4986" s="534"/>
      <c r="O4986" s="534"/>
      <c r="P4986" s="535"/>
      <c r="Q4986" s="534"/>
    </row>
    <row r="4987" spans="3:17" s="849" customFormat="1" ht="15">
      <c r="C4987" s="712"/>
      <c r="D4987" s="713"/>
      <c r="E4987" s="532"/>
      <c r="F4987" s="532"/>
      <c r="G4987" s="533"/>
      <c r="H4987" s="534"/>
      <c r="I4987" s="534"/>
      <c r="J4987" s="535"/>
      <c r="K4987" s="534"/>
      <c r="L4987" s="534"/>
      <c r="M4987" s="534"/>
      <c r="N4987" s="534"/>
      <c r="O4987" s="534"/>
      <c r="P4987" s="535"/>
      <c r="Q4987" s="534"/>
    </row>
    <row r="4988" spans="3:17" s="849" customFormat="1" ht="15">
      <c r="C4988" s="712"/>
      <c r="D4988" s="713"/>
      <c r="E4988" s="532"/>
      <c r="F4988" s="532"/>
      <c r="G4988" s="533"/>
      <c r="H4988" s="534"/>
      <c r="I4988" s="534"/>
      <c r="J4988" s="535"/>
      <c r="K4988" s="534"/>
      <c r="L4988" s="534"/>
      <c r="M4988" s="534"/>
      <c r="N4988" s="534"/>
      <c r="O4988" s="534"/>
      <c r="P4988" s="535"/>
      <c r="Q4988" s="534"/>
    </row>
    <row r="4989" spans="3:17" s="849" customFormat="1" ht="15">
      <c r="C4989" s="712"/>
      <c r="D4989" s="713"/>
      <c r="E4989" s="532"/>
      <c r="F4989" s="532"/>
      <c r="G4989" s="533"/>
      <c r="H4989" s="534"/>
      <c r="I4989" s="534"/>
      <c r="J4989" s="535"/>
      <c r="K4989" s="534"/>
      <c r="L4989" s="534"/>
      <c r="M4989" s="534"/>
      <c r="N4989" s="534"/>
      <c r="O4989" s="534"/>
      <c r="P4989" s="535"/>
      <c r="Q4989" s="534"/>
    </row>
    <row r="4990" spans="3:17" s="849" customFormat="1" ht="15">
      <c r="C4990" s="712"/>
      <c r="D4990" s="713"/>
      <c r="E4990" s="532"/>
      <c r="F4990" s="532"/>
      <c r="G4990" s="533"/>
      <c r="H4990" s="534"/>
      <c r="I4990" s="534"/>
      <c r="J4990" s="535"/>
      <c r="K4990" s="534"/>
      <c r="L4990" s="534"/>
      <c r="M4990" s="534"/>
      <c r="N4990" s="534"/>
      <c r="O4990" s="534"/>
      <c r="P4990" s="535"/>
      <c r="Q4990" s="534"/>
    </row>
    <row r="4991" spans="3:17" s="849" customFormat="1" ht="15">
      <c r="C4991" s="712"/>
      <c r="D4991" s="713"/>
      <c r="E4991" s="532"/>
      <c r="F4991" s="532"/>
      <c r="G4991" s="533"/>
      <c r="H4991" s="534"/>
      <c r="I4991" s="534"/>
      <c r="J4991" s="535"/>
      <c r="K4991" s="534"/>
      <c r="L4991" s="534"/>
      <c r="M4991" s="534"/>
      <c r="N4991" s="534"/>
      <c r="O4991" s="534"/>
      <c r="P4991" s="535"/>
      <c r="Q4991" s="534"/>
    </row>
    <row r="4992" spans="3:17" s="849" customFormat="1" ht="15">
      <c r="C4992" s="712"/>
      <c r="D4992" s="713"/>
      <c r="E4992" s="532"/>
      <c r="F4992" s="532"/>
      <c r="G4992" s="533"/>
      <c r="H4992" s="534"/>
      <c r="I4992" s="534"/>
      <c r="J4992" s="535"/>
      <c r="K4992" s="534"/>
      <c r="L4992" s="534"/>
      <c r="M4992" s="534"/>
      <c r="N4992" s="534"/>
      <c r="O4992" s="534"/>
      <c r="P4992" s="535"/>
      <c r="Q4992" s="534"/>
    </row>
    <row r="4993" spans="3:17" s="849" customFormat="1" ht="15">
      <c r="C4993" s="712"/>
      <c r="D4993" s="713"/>
      <c r="E4993" s="532"/>
      <c r="F4993" s="532"/>
      <c r="G4993" s="533"/>
      <c r="H4993" s="534"/>
      <c r="I4993" s="534"/>
      <c r="J4993" s="535"/>
      <c r="K4993" s="534"/>
      <c r="L4993" s="534"/>
      <c r="M4993" s="534"/>
      <c r="N4993" s="534"/>
      <c r="O4993" s="534"/>
      <c r="P4993" s="535"/>
      <c r="Q4993" s="534"/>
    </row>
    <row r="4994" spans="3:17" s="849" customFormat="1" ht="15">
      <c r="C4994" s="712"/>
      <c r="D4994" s="713"/>
      <c r="E4994" s="532"/>
      <c r="F4994" s="532"/>
      <c r="G4994" s="533"/>
      <c r="H4994" s="534"/>
      <c r="I4994" s="534"/>
      <c r="J4994" s="535"/>
      <c r="K4994" s="534"/>
      <c r="L4994" s="534"/>
      <c r="M4994" s="534"/>
      <c r="N4994" s="534"/>
      <c r="O4994" s="534"/>
      <c r="P4994" s="535"/>
      <c r="Q4994" s="534"/>
    </row>
    <row r="4995" spans="3:17" s="849" customFormat="1" ht="15">
      <c r="C4995" s="712"/>
      <c r="D4995" s="713"/>
      <c r="E4995" s="532"/>
      <c r="F4995" s="532"/>
      <c r="G4995" s="533"/>
      <c r="H4995" s="534"/>
      <c r="I4995" s="534"/>
      <c r="J4995" s="535"/>
      <c r="K4995" s="534"/>
      <c r="L4995" s="534"/>
      <c r="M4995" s="534"/>
      <c r="N4995" s="534"/>
      <c r="O4995" s="534"/>
      <c r="P4995" s="535"/>
      <c r="Q4995" s="534"/>
    </row>
    <row r="4996" spans="3:17" s="849" customFormat="1" ht="15">
      <c r="C4996" s="712"/>
      <c r="D4996" s="713"/>
      <c r="E4996" s="532"/>
      <c r="F4996" s="532"/>
      <c r="G4996" s="533"/>
      <c r="H4996" s="534"/>
      <c r="I4996" s="534"/>
      <c r="J4996" s="535"/>
      <c r="K4996" s="534"/>
      <c r="L4996" s="534"/>
      <c r="M4996" s="534"/>
      <c r="N4996" s="534"/>
      <c r="O4996" s="534"/>
      <c r="P4996" s="535"/>
      <c r="Q4996" s="534"/>
    </row>
    <row r="4997" spans="3:17" s="849" customFormat="1" ht="15">
      <c r="C4997" s="712"/>
      <c r="D4997" s="713"/>
      <c r="E4997" s="532"/>
      <c r="F4997" s="532"/>
      <c r="G4997" s="533"/>
      <c r="H4997" s="534"/>
      <c r="I4997" s="534"/>
      <c r="J4997" s="535"/>
      <c r="K4997" s="534"/>
      <c r="L4997" s="534"/>
      <c r="M4997" s="534"/>
      <c r="N4997" s="534"/>
      <c r="O4997" s="534"/>
      <c r="P4997" s="535"/>
      <c r="Q4997" s="534"/>
    </row>
    <row r="4998" spans="3:17" s="849" customFormat="1" ht="15">
      <c r="C4998" s="712"/>
      <c r="D4998" s="713"/>
      <c r="E4998" s="532"/>
      <c r="F4998" s="532"/>
      <c r="G4998" s="533"/>
      <c r="H4998" s="534"/>
      <c r="I4998" s="534"/>
      <c r="J4998" s="535"/>
      <c r="K4998" s="534"/>
      <c r="L4998" s="534"/>
      <c r="M4998" s="534"/>
      <c r="N4998" s="534"/>
      <c r="O4998" s="534"/>
      <c r="P4998" s="535"/>
      <c r="Q4998" s="534"/>
    </row>
    <row r="4999" spans="3:17" s="849" customFormat="1" ht="15">
      <c r="C4999" s="712"/>
      <c r="D4999" s="713"/>
      <c r="E4999" s="532"/>
      <c r="F4999" s="532"/>
      <c r="G4999" s="533"/>
      <c r="H4999" s="534"/>
      <c r="I4999" s="534"/>
      <c r="J4999" s="535"/>
      <c r="K4999" s="534"/>
      <c r="L4999" s="534"/>
      <c r="M4999" s="534"/>
      <c r="N4999" s="534"/>
      <c r="O4999" s="534"/>
      <c r="P4999" s="535"/>
      <c r="Q4999" s="534"/>
    </row>
    <row r="5000" spans="3:17" s="849" customFormat="1" ht="15">
      <c r="C5000" s="712"/>
      <c r="D5000" s="713"/>
      <c r="E5000" s="532"/>
      <c r="F5000" s="532"/>
      <c r="G5000" s="533"/>
      <c r="H5000" s="534"/>
      <c r="I5000" s="534"/>
      <c r="J5000" s="535"/>
      <c r="K5000" s="534"/>
      <c r="L5000" s="534"/>
      <c r="M5000" s="534"/>
      <c r="N5000" s="534"/>
      <c r="O5000" s="534"/>
      <c r="P5000" s="535"/>
      <c r="Q5000" s="534"/>
    </row>
    <row r="5001" spans="3:17" s="849" customFormat="1" ht="15">
      <c r="C5001" s="712"/>
      <c r="D5001" s="713"/>
      <c r="E5001" s="532"/>
      <c r="F5001" s="532"/>
      <c r="G5001" s="533"/>
      <c r="H5001" s="534"/>
      <c r="I5001" s="534"/>
      <c r="J5001" s="535"/>
      <c r="K5001" s="534"/>
      <c r="L5001" s="534"/>
      <c r="M5001" s="534"/>
      <c r="N5001" s="534"/>
      <c r="O5001" s="534"/>
      <c r="P5001" s="535"/>
      <c r="Q5001" s="534"/>
    </row>
    <row r="5002" spans="3:17" s="849" customFormat="1" ht="15">
      <c r="C5002" s="712"/>
      <c r="D5002" s="713"/>
      <c r="E5002" s="532"/>
      <c r="F5002" s="532"/>
      <c r="G5002" s="533"/>
      <c r="H5002" s="534"/>
      <c r="I5002" s="534"/>
      <c r="J5002" s="535"/>
      <c r="K5002" s="534"/>
      <c r="L5002" s="534"/>
      <c r="M5002" s="534"/>
      <c r="N5002" s="534"/>
      <c r="O5002" s="534"/>
      <c r="P5002" s="535"/>
      <c r="Q5002" s="534"/>
    </row>
    <row r="5003" spans="3:17" s="849" customFormat="1" ht="15">
      <c r="C5003" s="712"/>
      <c r="D5003" s="713"/>
      <c r="E5003" s="532"/>
      <c r="F5003" s="532"/>
      <c r="G5003" s="533"/>
      <c r="H5003" s="534"/>
      <c r="I5003" s="534"/>
      <c r="J5003" s="535"/>
      <c r="K5003" s="534"/>
      <c r="L5003" s="534"/>
      <c r="M5003" s="534"/>
      <c r="N5003" s="534"/>
      <c r="O5003" s="534"/>
      <c r="P5003" s="535"/>
      <c r="Q5003" s="534"/>
    </row>
    <row r="5004" spans="3:17" s="849" customFormat="1" ht="15">
      <c r="C5004" s="712"/>
      <c r="D5004" s="713"/>
      <c r="E5004" s="532"/>
      <c r="F5004" s="532"/>
      <c r="G5004" s="533"/>
      <c r="H5004" s="534"/>
      <c r="I5004" s="534"/>
      <c r="J5004" s="535"/>
      <c r="K5004" s="534"/>
      <c r="L5004" s="534"/>
      <c r="M5004" s="534"/>
      <c r="N5004" s="534"/>
      <c r="O5004" s="534"/>
      <c r="P5004" s="535"/>
      <c r="Q5004" s="534"/>
    </row>
    <row r="5005" spans="3:17" s="849" customFormat="1" ht="15">
      <c r="C5005" s="712"/>
      <c r="D5005" s="713"/>
      <c r="E5005" s="532"/>
      <c r="F5005" s="532"/>
      <c r="G5005" s="533"/>
      <c r="H5005" s="534"/>
      <c r="I5005" s="534"/>
      <c r="J5005" s="535"/>
      <c r="K5005" s="534"/>
      <c r="L5005" s="534"/>
      <c r="M5005" s="534"/>
      <c r="N5005" s="534"/>
      <c r="O5005" s="534"/>
      <c r="P5005" s="535"/>
      <c r="Q5005" s="534"/>
    </row>
    <row r="5006" spans="3:17" s="849" customFormat="1" ht="15">
      <c r="C5006" s="712"/>
      <c r="D5006" s="713"/>
      <c r="E5006" s="532"/>
      <c r="F5006" s="532"/>
      <c r="G5006" s="533"/>
      <c r="H5006" s="534"/>
      <c r="I5006" s="534"/>
      <c r="J5006" s="535"/>
      <c r="K5006" s="534"/>
      <c r="L5006" s="534"/>
      <c r="M5006" s="534"/>
      <c r="N5006" s="534"/>
      <c r="O5006" s="534"/>
      <c r="P5006" s="535"/>
      <c r="Q5006" s="534"/>
    </row>
    <row r="5007" spans="3:17" s="849" customFormat="1" ht="15">
      <c r="C5007" s="712"/>
      <c r="D5007" s="713"/>
      <c r="E5007" s="532"/>
      <c r="F5007" s="532"/>
      <c r="G5007" s="533"/>
      <c r="H5007" s="534"/>
      <c r="I5007" s="534"/>
      <c r="J5007" s="535"/>
      <c r="K5007" s="534"/>
      <c r="L5007" s="534"/>
      <c r="M5007" s="534"/>
      <c r="N5007" s="534"/>
      <c r="O5007" s="534"/>
      <c r="P5007" s="535"/>
      <c r="Q5007" s="534"/>
    </row>
    <row r="5008" spans="3:17" s="849" customFormat="1" ht="15">
      <c r="C5008" s="712"/>
      <c r="D5008" s="713"/>
      <c r="E5008" s="532"/>
      <c r="F5008" s="532"/>
      <c r="G5008" s="533"/>
      <c r="H5008" s="534"/>
      <c r="I5008" s="534"/>
      <c r="J5008" s="535"/>
      <c r="K5008" s="534"/>
      <c r="L5008" s="534"/>
      <c r="M5008" s="534"/>
      <c r="N5008" s="534"/>
      <c r="O5008" s="534"/>
      <c r="P5008" s="535"/>
      <c r="Q5008" s="534"/>
    </row>
    <row r="5009" spans="3:17" s="849" customFormat="1" ht="15">
      <c r="C5009" s="712"/>
      <c r="D5009" s="713"/>
      <c r="E5009" s="532"/>
      <c r="F5009" s="532"/>
      <c r="G5009" s="533"/>
      <c r="H5009" s="534"/>
      <c r="I5009" s="534"/>
      <c r="J5009" s="535"/>
      <c r="K5009" s="534"/>
      <c r="L5009" s="534"/>
      <c r="M5009" s="534"/>
      <c r="N5009" s="534"/>
      <c r="O5009" s="534"/>
      <c r="P5009" s="535"/>
      <c r="Q5009" s="534"/>
    </row>
    <row r="5010" spans="3:17" s="849" customFormat="1" ht="15">
      <c r="C5010" s="712"/>
      <c r="D5010" s="713"/>
      <c r="E5010" s="532"/>
      <c r="F5010" s="532"/>
      <c r="G5010" s="533"/>
      <c r="H5010" s="534"/>
      <c r="I5010" s="534"/>
      <c r="J5010" s="535"/>
      <c r="K5010" s="534"/>
      <c r="L5010" s="534"/>
      <c r="M5010" s="534"/>
      <c r="N5010" s="534"/>
      <c r="O5010" s="534"/>
      <c r="P5010" s="535"/>
      <c r="Q5010" s="534"/>
    </row>
    <row r="5011" spans="3:17" s="849" customFormat="1" ht="15">
      <c r="C5011" s="712"/>
      <c r="D5011" s="713"/>
      <c r="E5011" s="532"/>
      <c r="F5011" s="532"/>
      <c r="G5011" s="533"/>
      <c r="H5011" s="534"/>
      <c r="I5011" s="534"/>
      <c r="J5011" s="535"/>
      <c r="K5011" s="534"/>
      <c r="L5011" s="534"/>
      <c r="M5011" s="534"/>
      <c r="N5011" s="534"/>
      <c r="O5011" s="534"/>
      <c r="P5011" s="535"/>
      <c r="Q5011" s="534"/>
    </row>
    <row r="5012" spans="3:17" s="849" customFormat="1" ht="15">
      <c r="C5012" s="712"/>
      <c r="D5012" s="713"/>
      <c r="E5012" s="532"/>
      <c r="F5012" s="532"/>
      <c r="G5012" s="533"/>
      <c r="H5012" s="534"/>
      <c r="I5012" s="534"/>
      <c r="J5012" s="535"/>
      <c r="K5012" s="534"/>
      <c r="L5012" s="534"/>
      <c r="M5012" s="534"/>
      <c r="N5012" s="534"/>
      <c r="O5012" s="534"/>
      <c r="P5012" s="535"/>
      <c r="Q5012" s="534"/>
    </row>
    <row r="5013" spans="3:17" s="849" customFormat="1" ht="15">
      <c r="C5013" s="712"/>
      <c r="D5013" s="713"/>
      <c r="E5013" s="532"/>
      <c r="F5013" s="532"/>
      <c r="G5013" s="533"/>
      <c r="H5013" s="534"/>
      <c r="I5013" s="534"/>
      <c r="J5013" s="535"/>
      <c r="K5013" s="534"/>
      <c r="L5013" s="534"/>
      <c r="M5013" s="534"/>
      <c r="N5013" s="534"/>
      <c r="O5013" s="534"/>
      <c r="P5013" s="535"/>
      <c r="Q5013" s="534"/>
    </row>
    <row r="5014" spans="3:17" s="849" customFormat="1" ht="15">
      <c r="C5014" s="712"/>
      <c r="D5014" s="713"/>
      <c r="E5014" s="532"/>
      <c r="F5014" s="532"/>
      <c r="G5014" s="533"/>
      <c r="H5014" s="534"/>
      <c r="I5014" s="534"/>
      <c r="J5014" s="535"/>
      <c r="K5014" s="534"/>
      <c r="L5014" s="534"/>
      <c r="M5014" s="534"/>
      <c r="N5014" s="534"/>
      <c r="O5014" s="534"/>
      <c r="P5014" s="535"/>
      <c r="Q5014" s="534"/>
    </row>
    <row r="5015" spans="3:17" s="849" customFormat="1" ht="15">
      <c r="C5015" s="712"/>
      <c r="D5015" s="713"/>
      <c r="E5015" s="532"/>
      <c r="F5015" s="532"/>
      <c r="G5015" s="533"/>
      <c r="H5015" s="534"/>
      <c r="I5015" s="534"/>
      <c r="J5015" s="535"/>
      <c r="K5015" s="534"/>
      <c r="L5015" s="534"/>
      <c r="M5015" s="534"/>
      <c r="N5015" s="534"/>
      <c r="O5015" s="534"/>
      <c r="P5015" s="535"/>
      <c r="Q5015" s="534"/>
    </row>
    <row r="5016" spans="3:17" s="849" customFormat="1" ht="15">
      <c r="C5016" s="712"/>
      <c r="D5016" s="713"/>
      <c r="E5016" s="532"/>
      <c r="F5016" s="532"/>
      <c r="G5016" s="533"/>
      <c r="H5016" s="534"/>
      <c r="I5016" s="534"/>
      <c r="J5016" s="535"/>
      <c r="K5016" s="534"/>
      <c r="L5016" s="534"/>
      <c r="M5016" s="534"/>
      <c r="N5016" s="534"/>
      <c r="O5016" s="534"/>
      <c r="P5016" s="535"/>
      <c r="Q5016" s="534"/>
    </row>
    <row r="5017" spans="3:17" s="849" customFormat="1" ht="15">
      <c r="C5017" s="712"/>
      <c r="D5017" s="713"/>
      <c r="E5017" s="532"/>
      <c r="F5017" s="532"/>
      <c r="G5017" s="533"/>
      <c r="H5017" s="534"/>
      <c r="I5017" s="534"/>
      <c r="J5017" s="535"/>
      <c r="K5017" s="534"/>
      <c r="L5017" s="534"/>
      <c r="M5017" s="534"/>
      <c r="N5017" s="534"/>
      <c r="O5017" s="534"/>
      <c r="P5017" s="535"/>
      <c r="Q5017" s="534"/>
    </row>
    <row r="5018" spans="3:17" s="849" customFormat="1" ht="15">
      <c r="C5018" s="712"/>
      <c r="D5018" s="713"/>
      <c r="E5018" s="532"/>
      <c r="F5018" s="532"/>
      <c r="G5018" s="533"/>
      <c r="H5018" s="534"/>
      <c r="I5018" s="534"/>
      <c r="J5018" s="535"/>
      <c r="K5018" s="534"/>
      <c r="L5018" s="534"/>
      <c r="M5018" s="534"/>
      <c r="N5018" s="534"/>
      <c r="O5018" s="534"/>
      <c r="P5018" s="535"/>
      <c r="Q5018" s="534"/>
    </row>
    <row r="5019" spans="3:17" s="849" customFormat="1" ht="15">
      <c r="C5019" s="712"/>
      <c r="D5019" s="713"/>
      <c r="E5019" s="532"/>
      <c r="F5019" s="532"/>
      <c r="G5019" s="533"/>
      <c r="H5019" s="534"/>
      <c r="I5019" s="534"/>
      <c r="J5019" s="535"/>
      <c r="K5019" s="534"/>
      <c r="L5019" s="534"/>
      <c r="M5019" s="534"/>
      <c r="N5019" s="534"/>
      <c r="O5019" s="534"/>
      <c r="P5019" s="535"/>
      <c r="Q5019" s="534"/>
    </row>
    <row r="5020" spans="3:17" s="849" customFormat="1" ht="15">
      <c r="C5020" s="712"/>
      <c r="D5020" s="713"/>
      <c r="E5020" s="532"/>
      <c r="F5020" s="532"/>
      <c r="G5020" s="533"/>
      <c r="H5020" s="534"/>
      <c r="I5020" s="534"/>
      <c r="J5020" s="535"/>
      <c r="K5020" s="534"/>
      <c r="L5020" s="534"/>
      <c r="M5020" s="534"/>
      <c r="N5020" s="534"/>
      <c r="O5020" s="534"/>
      <c r="P5020" s="535"/>
      <c r="Q5020" s="534"/>
    </row>
    <row r="5021" spans="3:17" s="849" customFormat="1" ht="15">
      <c r="C5021" s="712"/>
      <c r="D5021" s="713"/>
      <c r="E5021" s="532"/>
      <c r="F5021" s="532"/>
      <c r="G5021" s="533"/>
      <c r="H5021" s="534"/>
      <c r="I5021" s="534"/>
      <c r="J5021" s="535"/>
      <c r="K5021" s="534"/>
      <c r="L5021" s="534"/>
      <c r="M5021" s="534"/>
      <c r="N5021" s="534"/>
      <c r="O5021" s="534"/>
      <c r="P5021" s="535"/>
      <c r="Q5021" s="534"/>
    </row>
    <row r="5022" spans="3:17" s="849" customFormat="1" ht="15">
      <c r="C5022" s="712"/>
      <c r="D5022" s="713"/>
      <c r="E5022" s="532"/>
      <c r="F5022" s="532"/>
      <c r="G5022" s="533"/>
      <c r="H5022" s="534"/>
      <c r="I5022" s="534"/>
      <c r="J5022" s="535"/>
      <c r="K5022" s="534"/>
      <c r="L5022" s="534"/>
      <c r="M5022" s="534"/>
      <c r="N5022" s="534"/>
      <c r="O5022" s="534"/>
      <c r="P5022" s="535"/>
      <c r="Q5022" s="534"/>
    </row>
    <row r="5023" spans="3:17" s="849" customFormat="1" ht="15">
      <c r="C5023" s="712"/>
      <c r="D5023" s="713"/>
      <c r="E5023" s="532"/>
      <c r="F5023" s="532"/>
      <c r="G5023" s="533"/>
      <c r="H5023" s="534"/>
      <c r="I5023" s="534"/>
      <c r="J5023" s="535"/>
      <c r="K5023" s="534"/>
      <c r="L5023" s="534"/>
      <c r="M5023" s="534"/>
      <c r="N5023" s="534"/>
      <c r="O5023" s="534"/>
      <c r="P5023" s="535"/>
      <c r="Q5023" s="534"/>
    </row>
    <row r="5024" spans="3:17" s="849" customFormat="1" ht="15">
      <c r="C5024" s="712"/>
      <c r="D5024" s="713"/>
      <c r="E5024" s="532"/>
      <c r="F5024" s="532"/>
      <c r="G5024" s="533"/>
      <c r="H5024" s="534"/>
      <c r="I5024" s="534"/>
      <c r="J5024" s="535"/>
      <c r="K5024" s="534"/>
      <c r="L5024" s="534"/>
      <c r="M5024" s="534"/>
      <c r="N5024" s="534"/>
      <c r="O5024" s="534"/>
      <c r="P5024" s="535"/>
      <c r="Q5024" s="534"/>
    </row>
    <row r="5025" spans="3:17" s="849" customFormat="1" ht="15">
      <c r="C5025" s="712"/>
      <c r="D5025" s="713"/>
      <c r="E5025" s="532"/>
      <c r="F5025" s="532"/>
      <c r="G5025" s="533"/>
      <c r="H5025" s="534"/>
      <c r="I5025" s="534"/>
      <c r="J5025" s="535"/>
      <c r="K5025" s="534"/>
      <c r="L5025" s="534"/>
      <c r="M5025" s="534"/>
      <c r="N5025" s="534"/>
      <c r="O5025" s="534"/>
      <c r="P5025" s="535"/>
      <c r="Q5025" s="534"/>
    </row>
    <row r="5026" spans="3:17" s="849" customFormat="1" ht="15">
      <c r="C5026" s="712"/>
      <c r="D5026" s="713"/>
      <c r="E5026" s="532"/>
      <c r="F5026" s="532"/>
      <c r="G5026" s="533"/>
      <c r="H5026" s="534"/>
      <c r="I5026" s="534"/>
      <c r="J5026" s="535"/>
      <c r="K5026" s="534"/>
      <c r="L5026" s="534"/>
      <c r="M5026" s="534"/>
      <c r="N5026" s="534"/>
      <c r="O5026" s="534"/>
      <c r="P5026" s="535"/>
      <c r="Q5026" s="534"/>
    </row>
    <row r="5027" spans="3:17" s="849" customFormat="1" ht="15">
      <c r="C5027" s="712"/>
      <c r="D5027" s="713"/>
      <c r="E5027" s="532"/>
      <c r="F5027" s="532"/>
      <c r="G5027" s="533"/>
      <c r="H5027" s="534"/>
      <c r="I5027" s="534"/>
      <c r="J5027" s="535"/>
      <c r="K5027" s="534"/>
      <c r="L5027" s="534"/>
      <c r="M5027" s="534"/>
      <c r="N5027" s="534"/>
      <c r="O5027" s="534"/>
      <c r="P5027" s="535"/>
      <c r="Q5027" s="534"/>
    </row>
    <row r="5028" spans="3:17" s="849" customFormat="1" ht="15">
      <c r="C5028" s="712"/>
      <c r="D5028" s="713"/>
      <c r="E5028" s="532"/>
      <c r="F5028" s="532"/>
      <c r="G5028" s="533"/>
      <c r="H5028" s="534"/>
      <c r="I5028" s="534"/>
      <c r="J5028" s="535"/>
      <c r="K5028" s="534"/>
      <c r="L5028" s="534"/>
      <c r="M5028" s="534"/>
      <c r="N5028" s="534"/>
      <c r="O5028" s="534"/>
      <c r="P5028" s="535"/>
      <c r="Q5028" s="534"/>
    </row>
    <row r="5029" spans="3:17" s="849" customFormat="1" ht="15">
      <c r="C5029" s="712"/>
      <c r="D5029" s="713"/>
      <c r="E5029" s="532"/>
      <c r="F5029" s="532"/>
      <c r="G5029" s="533"/>
      <c r="H5029" s="534"/>
      <c r="I5029" s="534"/>
      <c r="J5029" s="535"/>
      <c r="K5029" s="534"/>
      <c r="L5029" s="534"/>
      <c r="M5029" s="534"/>
      <c r="N5029" s="534"/>
      <c r="O5029" s="534"/>
      <c r="P5029" s="535"/>
      <c r="Q5029" s="534"/>
    </row>
    <row r="5030" spans="3:17" s="849" customFormat="1" ht="15">
      <c r="C5030" s="712"/>
      <c r="D5030" s="713"/>
      <c r="E5030" s="532"/>
      <c r="F5030" s="532"/>
      <c r="G5030" s="533"/>
      <c r="H5030" s="534"/>
      <c r="I5030" s="534"/>
      <c r="J5030" s="535"/>
      <c r="K5030" s="534"/>
      <c r="L5030" s="534"/>
      <c r="M5030" s="534"/>
      <c r="N5030" s="534"/>
      <c r="O5030" s="534"/>
      <c r="P5030" s="535"/>
      <c r="Q5030" s="534"/>
    </row>
    <row r="5031" spans="3:17" s="849" customFormat="1" ht="15">
      <c r="C5031" s="712"/>
      <c r="D5031" s="713"/>
      <c r="E5031" s="532"/>
      <c r="F5031" s="532"/>
      <c r="G5031" s="533"/>
      <c r="H5031" s="534"/>
      <c r="I5031" s="534"/>
      <c r="J5031" s="535"/>
      <c r="K5031" s="534"/>
      <c r="L5031" s="534"/>
      <c r="M5031" s="534"/>
      <c r="N5031" s="534"/>
      <c r="O5031" s="534"/>
      <c r="P5031" s="535"/>
      <c r="Q5031" s="534"/>
    </row>
    <row r="5032" spans="3:17" s="849" customFormat="1" ht="15">
      <c r="C5032" s="712"/>
      <c r="D5032" s="713"/>
      <c r="E5032" s="532"/>
      <c r="F5032" s="532"/>
      <c r="G5032" s="533"/>
      <c r="H5032" s="534"/>
      <c r="I5032" s="534"/>
      <c r="J5032" s="535"/>
      <c r="K5032" s="534"/>
      <c r="L5032" s="534"/>
      <c r="M5032" s="534"/>
      <c r="N5032" s="534"/>
      <c r="O5032" s="534"/>
      <c r="P5032" s="535"/>
      <c r="Q5032" s="534"/>
    </row>
    <row r="5033" spans="3:17" s="849" customFormat="1" ht="15">
      <c r="C5033" s="712"/>
      <c r="D5033" s="713"/>
      <c r="E5033" s="532"/>
      <c r="F5033" s="532"/>
      <c r="G5033" s="533"/>
      <c r="H5033" s="534"/>
      <c r="I5033" s="534"/>
      <c r="J5033" s="535"/>
      <c r="K5033" s="534"/>
      <c r="L5033" s="534"/>
      <c r="M5033" s="534"/>
      <c r="N5033" s="534"/>
      <c r="O5033" s="534"/>
      <c r="P5033" s="535"/>
      <c r="Q5033" s="534"/>
    </row>
    <row r="5034" spans="3:17" s="849" customFormat="1" ht="15">
      <c r="C5034" s="712"/>
      <c r="D5034" s="713"/>
      <c r="E5034" s="532"/>
      <c r="F5034" s="532"/>
      <c r="G5034" s="533"/>
      <c r="H5034" s="534"/>
      <c r="I5034" s="534"/>
      <c r="J5034" s="535"/>
      <c r="K5034" s="534"/>
      <c r="L5034" s="534"/>
      <c r="M5034" s="534"/>
      <c r="N5034" s="534"/>
      <c r="O5034" s="534"/>
      <c r="P5034" s="535"/>
      <c r="Q5034" s="534"/>
    </row>
    <row r="5035" spans="3:17" s="849" customFormat="1" ht="15">
      <c r="C5035" s="712"/>
      <c r="D5035" s="713"/>
      <c r="E5035" s="532"/>
      <c r="F5035" s="532"/>
      <c r="G5035" s="533"/>
      <c r="H5035" s="534"/>
      <c r="I5035" s="534"/>
      <c r="J5035" s="535"/>
      <c r="K5035" s="534"/>
      <c r="L5035" s="534"/>
      <c r="M5035" s="534"/>
      <c r="N5035" s="534"/>
      <c r="O5035" s="534"/>
      <c r="P5035" s="535"/>
      <c r="Q5035" s="534"/>
    </row>
    <row r="5036" spans="3:17" s="849" customFormat="1" ht="15">
      <c r="C5036" s="712"/>
      <c r="D5036" s="713"/>
      <c r="E5036" s="532"/>
      <c r="F5036" s="532"/>
      <c r="G5036" s="533"/>
      <c r="H5036" s="534"/>
      <c r="I5036" s="534"/>
      <c r="J5036" s="535"/>
      <c r="K5036" s="534"/>
      <c r="L5036" s="534"/>
      <c r="M5036" s="534"/>
      <c r="N5036" s="534"/>
      <c r="O5036" s="534"/>
      <c r="P5036" s="535"/>
      <c r="Q5036" s="534"/>
    </row>
    <row r="5037" spans="3:17" s="849" customFormat="1" ht="15">
      <c r="C5037" s="712"/>
      <c r="D5037" s="713"/>
      <c r="E5037" s="532"/>
      <c r="F5037" s="532"/>
      <c r="G5037" s="533"/>
      <c r="H5037" s="534"/>
      <c r="I5037" s="534"/>
      <c r="J5037" s="535"/>
      <c r="K5037" s="534"/>
      <c r="L5037" s="534"/>
      <c r="M5037" s="534"/>
      <c r="N5037" s="534"/>
      <c r="O5037" s="534"/>
      <c r="P5037" s="535"/>
      <c r="Q5037" s="534"/>
    </row>
    <row r="5038" spans="3:17" s="849" customFormat="1" ht="15">
      <c r="C5038" s="712"/>
      <c r="D5038" s="713"/>
      <c r="E5038" s="532"/>
      <c r="F5038" s="532"/>
      <c r="G5038" s="533"/>
      <c r="H5038" s="534"/>
      <c r="I5038" s="534"/>
      <c r="J5038" s="535"/>
      <c r="K5038" s="534"/>
      <c r="L5038" s="534"/>
      <c r="M5038" s="534"/>
      <c r="N5038" s="534"/>
      <c r="O5038" s="534"/>
      <c r="P5038" s="535"/>
      <c r="Q5038" s="534"/>
    </row>
    <row r="5039" spans="3:17" s="849" customFormat="1" ht="15">
      <c r="C5039" s="712"/>
      <c r="D5039" s="713"/>
      <c r="E5039" s="532"/>
      <c r="F5039" s="532"/>
      <c r="G5039" s="533"/>
      <c r="H5039" s="534"/>
      <c r="I5039" s="534"/>
      <c r="J5039" s="535"/>
      <c r="K5039" s="534"/>
      <c r="L5039" s="534"/>
      <c r="M5039" s="534"/>
      <c r="N5039" s="534"/>
      <c r="O5039" s="534"/>
      <c r="P5039" s="535"/>
      <c r="Q5039" s="534"/>
    </row>
    <row r="5040" spans="3:17" s="849" customFormat="1" ht="15">
      <c r="C5040" s="712"/>
      <c r="D5040" s="713"/>
      <c r="E5040" s="532"/>
      <c r="F5040" s="532"/>
      <c r="G5040" s="533"/>
      <c r="H5040" s="534"/>
      <c r="I5040" s="534"/>
      <c r="J5040" s="535"/>
      <c r="K5040" s="534"/>
      <c r="L5040" s="534"/>
      <c r="M5040" s="534"/>
      <c r="N5040" s="534"/>
      <c r="O5040" s="534"/>
      <c r="P5040" s="535"/>
      <c r="Q5040" s="534"/>
    </row>
    <row r="5041" spans="3:17" s="849" customFormat="1" ht="15">
      <c r="C5041" s="712"/>
      <c r="D5041" s="713"/>
      <c r="E5041" s="532"/>
      <c r="F5041" s="532"/>
      <c r="G5041" s="533"/>
      <c r="H5041" s="534"/>
      <c r="I5041" s="534"/>
      <c r="J5041" s="535"/>
      <c r="K5041" s="534"/>
      <c r="L5041" s="534"/>
      <c r="M5041" s="534"/>
      <c r="N5041" s="534"/>
      <c r="O5041" s="534"/>
      <c r="P5041" s="535"/>
      <c r="Q5041" s="534"/>
    </row>
    <row r="5042" spans="3:17" s="849" customFormat="1" ht="15">
      <c r="C5042" s="712"/>
      <c r="D5042" s="713"/>
      <c r="E5042" s="532"/>
      <c r="F5042" s="532"/>
      <c r="G5042" s="533"/>
      <c r="H5042" s="534"/>
      <c r="I5042" s="534"/>
      <c r="J5042" s="535"/>
      <c r="K5042" s="534"/>
      <c r="L5042" s="534"/>
      <c r="M5042" s="534"/>
      <c r="N5042" s="534"/>
      <c r="O5042" s="534"/>
      <c r="P5042" s="535"/>
      <c r="Q5042" s="534"/>
    </row>
    <row r="5043" spans="3:17" s="849" customFormat="1" ht="15">
      <c r="C5043" s="712"/>
      <c r="D5043" s="713"/>
      <c r="E5043" s="532"/>
      <c r="F5043" s="532"/>
      <c r="G5043" s="533"/>
      <c r="H5043" s="534"/>
      <c r="I5043" s="534"/>
      <c r="J5043" s="535"/>
      <c r="K5043" s="534"/>
      <c r="L5043" s="534"/>
      <c r="M5043" s="534"/>
      <c r="N5043" s="534"/>
      <c r="O5043" s="534"/>
      <c r="P5043" s="535"/>
      <c r="Q5043" s="534"/>
    </row>
    <row r="5044" spans="3:17" s="849" customFormat="1" ht="15">
      <c r="C5044" s="712"/>
      <c r="D5044" s="713"/>
      <c r="E5044" s="532"/>
      <c r="F5044" s="532"/>
      <c r="G5044" s="533"/>
      <c r="H5044" s="534"/>
      <c r="I5044" s="534"/>
      <c r="J5044" s="535"/>
      <c r="K5044" s="534"/>
      <c r="L5044" s="534"/>
      <c r="M5044" s="534"/>
      <c r="N5044" s="534"/>
      <c r="O5044" s="534"/>
      <c r="P5044" s="535"/>
      <c r="Q5044" s="534"/>
    </row>
    <row r="5045" spans="3:17" s="849" customFormat="1" ht="15">
      <c r="C5045" s="712"/>
      <c r="D5045" s="713"/>
      <c r="E5045" s="532"/>
      <c r="F5045" s="532"/>
      <c r="G5045" s="533"/>
      <c r="H5045" s="534"/>
      <c r="I5045" s="534"/>
      <c r="J5045" s="535"/>
      <c r="K5045" s="534"/>
      <c r="L5045" s="534"/>
      <c r="M5045" s="534"/>
      <c r="N5045" s="534"/>
      <c r="O5045" s="534"/>
      <c r="P5045" s="535"/>
      <c r="Q5045" s="534"/>
    </row>
    <row r="5046" spans="3:17" s="849" customFormat="1" ht="15">
      <c r="C5046" s="712"/>
      <c r="D5046" s="713"/>
      <c r="E5046" s="532"/>
      <c r="F5046" s="532"/>
      <c r="G5046" s="533"/>
      <c r="H5046" s="534"/>
      <c r="I5046" s="534"/>
      <c r="J5046" s="535"/>
      <c r="K5046" s="534"/>
      <c r="L5046" s="534"/>
      <c r="M5046" s="534"/>
      <c r="N5046" s="534"/>
      <c r="O5046" s="534"/>
      <c r="P5046" s="535"/>
      <c r="Q5046" s="534"/>
    </row>
    <row r="5047" spans="3:17" s="849" customFormat="1" ht="15">
      <c r="C5047" s="712"/>
      <c r="D5047" s="713"/>
      <c r="E5047" s="532"/>
      <c r="F5047" s="532"/>
      <c r="G5047" s="533"/>
      <c r="H5047" s="534"/>
      <c r="I5047" s="534"/>
      <c r="J5047" s="535"/>
      <c r="K5047" s="534"/>
      <c r="L5047" s="534"/>
      <c r="M5047" s="534"/>
      <c r="N5047" s="534"/>
      <c r="O5047" s="534"/>
      <c r="P5047" s="535"/>
      <c r="Q5047" s="534"/>
    </row>
    <row r="5048" spans="3:17" s="849" customFormat="1" ht="15">
      <c r="C5048" s="712"/>
      <c r="D5048" s="713"/>
      <c r="E5048" s="532"/>
      <c r="F5048" s="532"/>
      <c r="G5048" s="533"/>
      <c r="H5048" s="534"/>
      <c r="I5048" s="534"/>
      <c r="J5048" s="535"/>
      <c r="K5048" s="534"/>
      <c r="L5048" s="534"/>
      <c r="M5048" s="534"/>
      <c r="N5048" s="534"/>
      <c r="O5048" s="534"/>
      <c r="P5048" s="535"/>
      <c r="Q5048" s="534"/>
    </row>
    <row r="5049" spans="3:17" s="849" customFormat="1" ht="15">
      <c r="C5049" s="712"/>
      <c r="D5049" s="713"/>
      <c r="E5049" s="532"/>
      <c r="F5049" s="532"/>
      <c r="G5049" s="533"/>
      <c r="H5049" s="534"/>
      <c r="I5049" s="534"/>
      <c r="J5049" s="535"/>
      <c r="K5049" s="534"/>
      <c r="L5049" s="534"/>
      <c r="M5049" s="534"/>
      <c r="N5049" s="534"/>
      <c r="O5049" s="534"/>
      <c r="P5049" s="535"/>
      <c r="Q5049" s="534"/>
    </row>
    <row r="5050" spans="3:17" s="849" customFormat="1" ht="15">
      <c r="C5050" s="712"/>
      <c r="D5050" s="713"/>
      <c r="E5050" s="532"/>
      <c r="F5050" s="532"/>
      <c r="G5050" s="533"/>
      <c r="H5050" s="534"/>
      <c r="I5050" s="534"/>
      <c r="J5050" s="535"/>
      <c r="K5050" s="534"/>
      <c r="L5050" s="534"/>
      <c r="M5050" s="534"/>
      <c r="N5050" s="534"/>
      <c r="O5050" s="534"/>
      <c r="P5050" s="535"/>
      <c r="Q5050" s="534"/>
    </row>
    <row r="5051" spans="3:17" s="849" customFormat="1" ht="15">
      <c r="C5051" s="712"/>
      <c r="D5051" s="713"/>
      <c r="E5051" s="532"/>
      <c r="F5051" s="532"/>
      <c r="G5051" s="533"/>
      <c r="H5051" s="534"/>
      <c r="I5051" s="534"/>
      <c r="J5051" s="535"/>
      <c r="K5051" s="534"/>
      <c r="L5051" s="534"/>
      <c r="M5051" s="534"/>
      <c r="N5051" s="534"/>
      <c r="O5051" s="534"/>
      <c r="P5051" s="535"/>
      <c r="Q5051" s="534"/>
    </row>
    <row r="5052" spans="3:17" s="849" customFormat="1" ht="15">
      <c r="C5052" s="712"/>
      <c r="D5052" s="713"/>
      <c r="E5052" s="532"/>
      <c r="F5052" s="532"/>
      <c r="G5052" s="533"/>
      <c r="H5052" s="534"/>
      <c r="I5052" s="534"/>
      <c r="J5052" s="535"/>
      <c r="K5052" s="534"/>
      <c r="L5052" s="534"/>
      <c r="M5052" s="534"/>
      <c r="N5052" s="534"/>
      <c r="O5052" s="534"/>
      <c r="P5052" s="535"/>
      <c r="Q5052" s="534"/>
    </row>
    <row r="5053" spans="3:17" s="849" customFormat="1" ht="15">
      <c r="C5053" s="712"/>
      <c r="D5053" s="713"/>
      <c r="E5053" s="532"/>
      <c r="F5053" s="532"/>
      <c r="G5053" s="533"/>
      <c r="H5053" s="534"/>
      <c r="I5053" s="534"/>
      <c r="J5053" s="535"/>
      <c r="K5053" s="534"/>
      <c r="L5053" s="534"/>
      <c r="M5053" s="534"/>
      <c r="N5053" s="534"/>
      <c r="O5053" s="534"/>
      <c r="P5053" s="535"/>
      <c r="Q5053" s="534"/>
    </row>
    <row r="5054" spans="3:17" s="849" customFormat="1" ht="15">
      <c r="C5054" s="712"/>
      <c r="D5054" s="713"/>
      <c r="E5054" s="532"/>
      <c r="F5054" s="532"/>
      <c r="G5054" s="533"/>
      <c r="H5054" s="534"/>
      <c r="I5054" s="534"/>
      <c r="J5054" s="535"/>
      <c r="K5054" s="534"/>
      <c r="L5054" s="534"/>
      <c r="M5054" s="534"/>
      <c r="N5054" s="534"/>
      <c r="O5054" s="534"/>
      <c r="P5054" s="535"/>
      <c r="Q5054" s="534"/>
    </row>
    <row r="5055" spans="3:17" s="849" customFormat="1" ht="15">
      <c r="C5055" s="712"/>
      <c r="D5055" s="713"/>
      <c r="E5055" s="532"/>
      <c r="F5055" s="532"/>
      <c r="G5055" s="533"/>
      <c r="H5055" s="534"/>
      <c r="I5055" s="534"/>
      <c r="J5055" s="535"/>
      <c r="K5055" s="534"/>
      <c r="L5055" s="534"/>
      <c r="M5055" s="534"/>
      <c r="N5055" s="534"/>
      <c r="O5055" s="534"/>
      <c r="P5055" s="535"/>
      <c r="Q5055" s="534"/>
    </row>
    <row r="5056" spans="3:17" s="849" customFormat="1" ht="15">
      <c r="C5056" s="712"/>
      <c r="D5056" s="713"/>
      <c r="E5056" s="532"/>
      <c r="F5056" s="532"/>
      <c r="G5056" s="533"/>
      <c r="H5056" s="534"/>
      <c r="I5056" s="534"/>
      <c r="J5056" s="535"/>
      <c r="K5056" s="534"/>
      <c r="L5056" s="534"/>
      <c r="M5056" s="534"/>
      <c r="N5056" s="534"/>
      <c r="O5056" s="534"/>
      <c r="P5056" s="535"/>
      <c r="Q5056" s="534"/>
    </row>
    <row r="5057" spans="3:17" s="849" customFormat="1" ht="15">
      <c r="C5057" s="712"/>
      <c r="D5057" s="713"/>
      <c r="E5057" s="532"/>
      <c r="F5057" s="532"/>
      <c r="G5057" s="533"/>
      <c r="H5057" s="534"/>
      <c r="I5057" s="534"/>
      <c r="J5057" s="535"/>
      <c r="K5057" s="534"/>
      <c r="L5057" s="534"/>
      <c r="M5057" s="534"/>
      <c r="N5057" s="534"/>
      <c r="O5057" s="534"/>
      <c r="P5057" s="535"/>
      <c r="Q5057" s="534"/>
    </row>
    <row r="5058" spans="3:17" s="849" customFormat="1" ht="15">
      <c r="C5058" s="712"/>
      <c r="D5058" s="713"/>
      <c r="E5058" s="532"/>
      <c r="F5058" s="532"/>
      <c r="G5058" s="533"/>
      <c r="H5058" s="534"/>
      <c r="I5058" s="534"/>
      <c r="J5058" s="535"/>
      <c r="K5058" s="534"/>
      <c r="L5058" s="534"/>
      <c r="M5058" s="534"/>
      <c r="N5058" s="534"/>
      <c r="O5058" s="534"/>
      <c r="P5058" s="535"/>
      <c r="Q5058" s="534"/>
    </row>
    <row r="5059" spans="3:17" s="849" customFormat="1" ht="15">
      <c r="C5059" s="712"/>
      <c r="D5059" s="713"/>
      <c r="E5059" s="532"/>
      <c r="F5059" s="532"/>
      <c r="G5059" s="533"/>
      <c r="H5059" s="534"/>
      <c r="I5059" s="534"/>
      <c r="J5059" s="535"/>
      <c r="K5059" s="534"/>
      <c r="L5059" s="534"/>
      <c r="M5059" s="534"/>
      <c r="N5059" s="534"/>
      <c r="O5059" s="534"/>
      <c r="P5059" s="535"/>
      <c r="Q5059" s="534"/>
    </row>
    <row r="5060" spans="3:17" s="849" customFormat="1" ht="15">
      <c r="C5060" s="712"/>
      <c r="D5060" s="713"/>
      <c r="E5060" s="532"/>
      <c r="F5060" s="532"/>
      <c r="G5060" s="533"/>
      <c r="H5060" s="534"/>
      <c r="I5060" s="534"/>
      <c r="J5060" s="535"/>
      <c r="K5060" s="534"/>
      <c r="L5060" s="534"/>
      <c r="M5060" s="534"/>
      <c r="N5060" s="534"/>
      <c r="O5060" s="534"/>
      <c r="P5060" s="535"/>
      <c r="Q5060" s="534"/>
    </row>
    <row r="5061" spans="3:17" s="849" customFormat="1" ht="15">
      <c r="C5061" s="712"/>
      <c r="D5061" s="713"/>
      <c r="E5061" s="532"/>
      <c r="F5061" s="532"/>
      <c r="G5061" s="533"/>
      <c r="H5061" s="534"/>
      <c r="I5061" s="534"/>
      <c r="J5061" s="535"/>
      <c r="K5061" s="534"/>
      <c r="L5061" s="534"/>
      <c r="M5061" s="534"/>
      <c r="N5061" s="534"/>
      <c r="O5061" s="534"/>
      <c r="P5061" s="535"/>
      <c r="Q5061" s="534"/>
    </row>
    <row r="5062" spans="3:17" s="849" customFormat="1" ht="15">
      <c r="C5062" s="712"/>
      <c r="D5062" s="713"/>
      <c r="E5062" s="532"/>
      <c r="F5062" s="532"/>
      <c r="G5062" s="533"/>
      <c r="H5062" s="534"/>
      <c r="I5062" s="534"/>
      <c r="J5062" s="535"/>
      <c r="K5062" s="534"/>
      <c r="L5062" s="534"/>
      <c r="M5062" s="534"/>
      <c r="N5062" s="534"/>
      <c r="O5062" s="534"/>
      <c r="P5062" s="535"/>
      <c r="Q5062" s="534"/>
    </row>
    <row r="5063" spans="3:17" s="849" customFormat="1" ht="15">
      <c r="C5063" s="712"/>
      <c r="D5063" s="713"/>
      <c r="E5063" s="532"/>
      <c r="F5063" s="532"/>
      <c r="G5063" s="533"/>
      <c r="H5063" s="534"/>
      <c r="I5063" s="534"/>
      <c r="J5063" s="535"/>
      <c r="K5063" s="534"/>
      <c r="L5063" s="534"/>
      <c r="M5063" s="534"/>
      <c r="N5063" s="534"/>
      <c r="O5063" s="534"/>
      <c r="P5063" s="535"/>
      <c r="Q5063" s="534"/>
    </row>
    <row r="5064" spans="3:17" s="849" customFormat="1" ht="15">
      <c r="C5064" s="712"/>
      <c r="D5064" s="713"/>
      <c r="E5064" s="532"/>
      <c r="F5064" s="532"/>
      <c r="G5064" s="533"/>
      <c r="H5064" s="534"/>
      <c r="I5064" s="534"/>
      <c r="J5064" s="535"/>
      <c r="K5064" s="534"/>
      <c r="L5064" s="534"/>
      <c r="M5064" s="534"/>
      <c r="N5064" s="534"/>
      <c r="O5064" s="534"/>
      <c r="P5064" s="535"/>
      <c r="Q5064" s="534"/>
    </row>
    <row r="5065" spans="3:17" s="849" customFormat="1" ht="15">
      <c r="C5065" s="712"/>
      <c r="D5065" s="713"/>
      <c r="E5065" s="532"/>
      <c r="F5065" s="532"/>
      <c r="G5065" s="533"/>
      <c r="H5065" s="534"/>
      <c r="I5065" s="534"/>
      <c r="J5065" s="535"/>
      <c r="K5065" s="534"/>
      <c r="L5065" s="534"/>
      <c r="M5065" s="534"/>
      <c r="N5065" s="534"/>
      <c r="O5065" s="534"/>
      <c r="P5065" s="535"/>
      <c r="Q5065" s="534"/>
    </row>
    <row r="5066" spans="3:17" s="849" customFormat="1" ht="15">
      <c r="C5066" s="712"/>
      <c r="D5066" s="713"/>
      <c r="E5066" s="532"/>
      <c r="F5066" s="532"/>
      <c r="G5066" s="533"/>
      <c r="H5066" s="534"/>
      <c r="I5066" s="534"/>
      <c r="J5066" s="535"/>
      <c r="K5066" s="534"/>
      <c r="L5066" s="534"/>
      <c r="M5066" s="534"/>
      <c r="N5066" s="534"/>
      <c r="O5066" s="534"/>
      <c r="P5066" s="535"/>
      <c r="Q5066" s="534"/>
    </row>
    <row r="5067" spans="3:17" s="849" customFormat="1" ht="15">
      <c r="C5067" s="712"/>
      <c r="D5067" s="713"/>
      <c r="E5067" s="532"/>
      <c r="F5067" s="532"/>
      <c r="G5067" s="533"/>
      <c r="H5067" s="534"/>
      <c r="I5067" s="534"/>
      <c r="J5067" s="535"/>
      <c r="K5067" s="534"/>
      <c r="L5067" s="534"/>
      <c r="M5067" s="534"/>
      <c r="N5067" s="534"/>
      <c r="O5067" s="534"/>
      <c r="P5067" s="535"/>
      <c r="Q5067" s="534"/>
    </row>
    <row r="5068" spans="3:17" s="849" customFormat="1" ht="15">
      <c r="C5068" s="712"/>
      <c r="D5068" s="713"/>
      <c r="E5068" s="532"/>
      <c r="F5068" s="532"/>
      <c r="G5068" s="533"/>
      <c r="H5068" s="534"/>
      <c r="I5068" s="534"/>
      <c r="J5068" s="535"/>
      <c r="K5068" s="534"/>
      <c r="L5068" s="534"/>
      <c r="M5068" s="534"/>
      <c r="N5068" s="534"/>
      <c r="O5068" s="534"/>
      <c r="P5068" s="535"/>
      <c r="Q5068" s="534"/>
    </row>
    <row r="5069" spans="3:17" s="849" customFormat="1" ht="15">
      <c r="C5069" s="712"/>
      <c r="D5069" s="713"/>
      <c r="E5069" s="532"/>
      <c r="F5069" s="532"/>
      <c r="G5069" s="533"/>
      <c r="H5069" s="534"/>
      <c r="I5069" s="534"/>
      <c r="J5069" s="535"/>
      <c r="K5069" s="534"/>
      <c r="L5069" s="534"/>
      <c r="M5069" s="534"/>
      <c r="N5069" s="534"/>
      <c r="O5069" s="534"/>
      <c r="P5069" s="535"/>
      <c r="Q5069" s="534"/>
    </row>
    <row r="5070" spans="3:17" s="849" customFormat="1" ht="15">
      <c r="C5070" s="712"/>
      <c r="D5070" s="713"/>
      <c r="E5070" s="532"/>
      <c r="F5070" s="532"/>
      <c r="G5070" s="533"/>
      <c r="H5070" s="534"/>
      <c r="I5070" s="534"/>
      <c r="J5070" s="535"/>
      <c r="K5070" s="534"/>
      <c r="L5070" s="534"/>
      <c r="M5070" s="534"/>
      <c r="N5070" s="534"/>
      <c r="O5070" s="534"/>
      <c r="P5070" s="535"/>
      <c r="Q5070" s="534"/>
    </row>
    <row r="5071" spans="3:17" s="849" customFormat="1" ht="15">
      <c r="C5071" s="712"/>
      <c r="D5071" s="713"/>
      <c r="E5071" s="532"/>
      <c r="F5071" s="532"/>
      <c r="G5071" s="533"/>
      <c r="H5071" s="534"/>
      <c r="I5071" s="534"/>
      <c r="J5071" s="535"/>
      <c r="K5071" s="534"/>
      <c r="L5071" s="534"/>
      <c r="M5071" s="534"/>
      <c r="N5071" s="534"/>
      <c r="O5071" s="534"/>
      <c r="P5071" s="535"/>
      <c r="Q5071" s="534"/>
    </row>
    <row r="5072" spans="3:17" s="849" customFormat="1" ht="15">
      <c r="C5072" s="712"/>
      <c r="D5072" s="713"/>
      <c r="E5072" s="532"/>
      <c r="F5072" s="532"/>
      <c r="G5072" s="533"/>
      <c r="H5072" s="534"/>
      <c r="I5072" s="534"/>
      <c r="J5072" s="535"/>
      <c r="K5072" s="534"/>
      <c r="L5072" s="534"/>
      <c r="M5072" s="534"/>
      <c r="N5072" s="534"/>
      <c r="O5072" s="534"/>
      <c r="P5072" s="535"/>
      <c r="Q5072" s="534"/>
    </row>
    <row r="5073" spans="3:17" s="849" customFormat="1" ht="15">
      <c r="C5073" s="712"/>
      <c r="D5073" s="713"/>
      <c r="E5073" s="532"/>
      <c r="F5073" s="532"/>
      <c r="G5073" s="533"/>
      <c r="H5073" s="534"/>
      <c r="I5073" s="534"/>
      <c r="J5073" s="535"/>
      <c r="K5073" s="534"/>
      <c r="L5073" s="534"/>
      <c r="M5073" s="534"/>
      <c r="N5073" s="534"/>
      <c r="O5073" s="534"/>
      <c r="P5073" s="535"/>
      <c r="Q5073" s="534"/>
    </row>
    <row r="5074" spans="3:17" s="849" customFormat="1" ht="15">
      <c r="C5074" s="712"/>
      <c r="D5074" s="713"/>
      <c r="E5074" s="532"/>
      <c r="F5074" s="532"/>
      <c r="G5074" s="533"/>
      <c r="H5074" s="534"/>
      <c r="I5074" s="534"/>
      <c r="J5074" s="535"/>
      <c r="K5074" s="534"/>
      <c r="L5074" s="534"/>
      <c r="M5074" s="534"/>
      <c r="N5074" s="534"/>
      <c r="O5074" s="534"/>
      <c r="P5074" s="535"/>
      <c r="Q5074" s="534"/>
    </row>
    <row r="5075" spans="3:17" s="849" customFormat="1" ht="15">
      <c r="C5075" s="712"/>
      <c r="D5075" s="713"/>
      <c r="E5075" s="532"/>
      <c r="F5075" s="532"/>
      <c r="G5075" s="533"/>
      <c r="H5075" s="534"/>
      <c r="I5075" s="534"/>
      <c r="J5075" s="535"/>
      <c r="K5075" s="534"/>
      <c r="L5075" s="534"/>
      <c r="M5075" s="534"/>
      <c r="N5075" s="534"/>
      <c r="O5075" s="534"/>
      <c r="P5075" s="535"/>
      <c r="Q5075" s="534"/>
    </row>
    <row r="5076" spans="3:17" s="849" customFormat="1" ht="15">
      <c r="C5076" s="712"/>
      <c r="D5076" s="713"/>
      <c r="E5076" s="532"/>
      <c r="F5076" s="532"/>
      <c r="G5076" s="533"/>
      <c r="H5076" s="534"/>
      <c r="I5076" s="534"/>
      <c r="J5076" s="535"/>
      <c r="K5076" s="534"/>
      <c r="L5076" s="534"/>
      <c r="M5076" s="534"/>
      <c r="N5076" s="534"/>
      <c r="O5076" s="534"/>
      <c r="P5076" s="535"/>
      <c r="Q5076" s="534"/>
    </row>
    <row r="5077" spans="3:17" s="849" customFormat="1" ht="15">
      <c r="C5077" s="712"/>
      <c r="D5077" s="713"/>
      <c r="E5077" s="532"/>
      <c r="F5077" s="532"/>
      <c r="G5077" s="533"/>
      <c r="H5077" s="534"/>
      <c r="I5077" s="534"/>
      <c r="J5077" s="535"/>
      <c r="K5077" s="534"/>
      <c r="L5077" s="534"/>
      <c r="M5077" s="534"/>
      <c r="N5077" s="534"/>
      <c r="O5077" s="534"/>
      <c r="P5077" s="535"/>
      <c r="Q5077" s="534"/>
    </row>
    <row r="5078" spans="3:17" s="849" customFormat="1" ht="15">
      <c r="C5078" s="712"/>
      <c r="D5078" s="713"/>
      <c r="E5078" s="532"/>
      <c r="F5078" s="532"/>
      <c r="G5078" s="533"/>
      <c r="H5078" s="534"/>
      <c r="I5078" s="534"/>
      <c r="J5078" s="535"/>
      <c r="K5078" s="534"/>
      <c r="L5078" s="534"/>
      <c r="M5078" s="534"/>
      <c r="N5078" s="534"/>
      <c r="O5078" s="534"/>
      <c r="P5078" s="535"/>
      <c r="Q5078" s="534"/>
    </row>
    <row r="5079" spans="3:17" s="849" customFormat="1" ht="15">
      <c r="C5079" s="712"/>
      <c r="D5079" s="713"/>
      <c r="E5079" s="532"/>
      <c r="F5079" s="532"/>
      <c r="G5079" s="533"/>
      <c r="H5079" s="534"/>
      <c r="I5079" s="534"/>
      <c r="J5079" s="535"/>
      <c r="K5079" s="534"/>
      <c r="L5079" s="534"/>
      <c r="M5079" s="534"/>
      <c r="N5079" s="534"/>
      <c r="O5079" s="534"/>
      <c r="P5079" s="535"/>
      <c r="Q5079" s="534"/>
    </row>
    <row r="5080" spans="3:17" s="849" customFormat="1" ht="15">
      <c r="C5080" s="712"/>
      <c r="D5080" s="713"/>
      <c r="E5080" s="532"/>
      <c r="F5080" s="532"/>
      <c r="G5080" s="533"/>
      <c r="H5080" s="534"/>
      <c r="I5080" s="534"/>
      <c r="J5080" s="535"/>
      <c r="K5080" s="534"/>
      <c r="L5080" s="534"/>
      <c r="M5080" s="534"/>
      <c r="N5080" s="534"/>
      <c r="O5080" s="534"/>
      <c r="P5080" s="535"/>
      <c r="Q5080" s="534"/>
    </row>
    <row r="5081" spans="3:17" s="849" customFormat="1" ht="15">
      <c r="C5081" s="712"/>
      <c r="D5081" s="713"/>
      <c r="E5081" s="532"/>
      <c r="F5081" s="532"/>
      <c r="G5081" s="533"/>
      <c r="H5081" s="534"/>
      <c r="I5081" s="534"/>
      <c r="J5081" s="535"/>
      <c r="K5081" s="534"/>
      <c r="L5081" s="534"/>
      <c r="M5081" s="534"/>
      <c r="N5081" s="534"/>
      <c r="O5081" s="534"/>
      <c r="P5081" s="535"/>
      <c r="Q5081" s="534"/>
    </row>
    <row r="5082" spans="3:17" s="849" customFormat="1" ht="15">
      <c r="C5082" s="712"/>
      <c r="D5082" s="713"/>
      <c r="E5082" s="532"/>
      <c r="F5082" s="532"/>
      <c r="G5082" s="533"/>
      <c r="H5082" s="534"/>
      <c r="I5082" s="534"/>
      <c r="J5082" s="535"/>
      <c r="K5082" s="534"/>
      <c r="L5082" s="534"/>
      <c r="M5082" s="534"/>
      <c r="N5082" s="534"/>
      <c r="O5082" s="534"/>
      <c r="P5082" s="535"/>
      <c r="Q5082" s="534"/>
    </row>
    <row r="5083" spans="3:17" s="849" customFormat="1" ht="15">
      <c r="C5083" s="712"/>
      <c r="D5083" s="713"/>
      <c r="E5083" s="532"/>
      <c r="F5083" s="532"/>
      <c r="G5083" s="533"/>
      <c r="H5083" s="534"/>
      <c r="I5083" s="534"/>
      <c r="J5083" s="535"/>
      <c r="K5083" s="534"/>
      <c r="L5083" s="534"/>
      <c r="M5083" s="534"/>
      <c r="N5083" s="534"/>
      <c r="O5083" s="534"/>
      <c r="P5083" s="535"/>
      <c r="Q5083" s="534"/>
    </row>
    <row r="5084" spans="3:17" s="849" customFormat="1" ht="15">
      <c r="C5084" s="712"/>
      <c r="D5084" s="713"/>
      <c r="E5084" s="532"/>
      <c r="F5084" s="532"/>
      <c r="G5084" s="533"/>
      <c r="H5084" s="534"/>
      <c r="I5084" s="534"/>
      <c r="J5084" s="535"/>
      <c r="K5084" s="534"/>
      <c r="L5084" s="534"/>
      <c r="M5084" s="534"/>
      <c r="N5084" s="534"/>
      <c r="O5084" s="534"/>
      <c r="P5084" s="535"/>
      <c r="Q5084" s="534"/>
    </row>
    <row r="5085" spans="3:17" s="849" customFormat="1" ht="15">
      <c r="C5085" s="712"/>
      <c r="D5085" s="713"/>
      <c r="E5085" s="532"/>
      <c r="F5085" s="532"/>
      <c r="G5085" s="533"/>
      <c r="H5085" s="534"/>
      <c r="I5085" s="534"/>
      <c r="J5085" s="535"/>
      <c r="K5085" s="534"/>
      <c r="L5085" s="534"/>
      <c r="M5085" s="534"/>
      <c r="N5085" s="534"/>
      <c r="O5085" s="534"/>
      <c r="P5085" s="535"/>
      <c r="Q5085" s="534"/>
    </row>
    <row r="5086" spans="3:17" s="849" customFormat="1" ht="15">
      <c r="C5086" s="712"/>
      <c r="D5086" s="713"/>
      <c r="E5086" s="532"/>
      <c r="F5086" s="532"/>
      <c r="G5086" s="533"/>
      <c r="H5086" s="534"/>
      <c r="I5086" s="534"/>
      <c r="J5086" s="535"/>
      <c r="K5086" s="534"/>
      <c r="L5086" s="534"/>
      <c r="M5086" s="534"/>
      <c r="N5086" s="534"/>
      <c r="O5086" s="534"/>
      <c r="P5086" s="535"/>
      <c r="Q5086" s="534"/>
    </row>
    <row r="5087" spans="3:17" s="849" customFormat="1" ht="15">
      <c r="C5087" s="712"/>
      <c r="D5087" s="713"/>
      <c r="E5087" s="532"/>
      <c r="F5087" s="532"/>
      <c r="G5087" s="533"/>
      <c r="H5087" s="534"/>
      <c r="I5087" s="534"/>
      <c r="J5087" s="535"/>
      <c r="K5087" s="534"/>
      <c r="L5087" s="534"/>
      <c r="M5087" s="534"/>
      <c r="N5087" s="534"/>
      <c r="O5087" s="534"/>
      <c r="P5087" s="535"/>
      <c r="Q5087" s="534"/>
    </row>
    <row r="5088" spans="3:17" s="849" customFormat="1" ht="15">
      <c r="C5088" s="712"/>
      <c r="D5088" s="713"/>
      <c r="E5088" s="532"/>
      <c r="F5088" s="532"/>
      <c r="G5088" s="533"/>
      <c r="H5088" s="534"/>
      <c r="I5088" s="534"/>
      <c r="J5088" s="535"/>
      <c r="K5088" s="534"/>
      <c r="L5088" s="534"/>
      <c r="M5088" s="534"/>
      <c r="N5088" s="534"/>
      <c r="O5088" s="534"/>
      <c r="P5088" s="535"/>
      <c r="Q5088" s="534"/>
    </row>
    <row r="5089" spans="3:17" s="849" customFormat="1" ht="15">
      <c r="C5089" s="712"/>
      <c r="D5089" s="713"/>
      <c r="E5089" s="532"/>
      <c r="F5089" s="532"/>
      <c r="G5089" s="533"/>
      <c r="H5089" s="534"/>
      <c r="I5089" s="534"/>
      <c r="J5089" s="535"/>
      <c r="K5089" s="534"/>
      <c r="L5089" s="534"/>
      <c r="M5089" s="534"/>
      <c r="N5089" s="534"/>
      <c r="O5089" s="534"/>
      <c r="P5089" s="535"/>
      <c r="Q5089" s="534"/>
    </row>
    <row r="5090" spans="3:17" s="849" customFormat="1" ht="15">
      <c r="C5090" s="712"/>
      <c r="D5090" s="713"/>
      <c r="E5090" s="532"/>
      <c r="F5090" s="532"/>
      <c r="G5090" s="533"/>
      <c r="H5090" s="534"/>
      <c r="I5090" s="534"/>
      <c r="J5090" s="535"/>
      <c r="K5090" s="534"/>
      <c r="L5090" s="534"/>
      <c r="M5090" s="534"/>
      <c r="N5090" s="534"/>
      <c r="O5090" s="534"/>
      <c r="P5090" s="535"/>
      <c r="Q5090" s="534"/>
    </row>
    <row r="5091" spans="3:17" s="849" customFormat="1" ht="15">
      <c r="C5091" s="712"/>
      <c r="D5091" s="713"/>
      <c r="E5091" s="532"/>
      <c r="F5091" s="532"/>
      <c r="G5091" s="533"/>
      <c r="H5091" s="534"/>
      <c r="I5091" s="534"/>
      <c r="J5091" s="535"/>
      <c r="K5091" s="534"/>
      <c r="L5091" s="534"/>
      <c r="M5091" s="534"/>
      <c r="N5091" s="534"/>
      <c r="O5091" s="534"/>
      <c r="P5091" s="535"/>
      <c r="Q5091" s="534"/>
    </row>
    <row r="5092" spans="3:17" s="849" customFormat="1" ht="15">
      <c r="C5092" s="712"/>
      <c r="D5092" s="713"/>
      <c r="E5092" s="532"/>
      <c r="F5092" s="532"/>
      <c r="G5092" s="533"/>
      <c r="H5092" s="534"/>
      <c r="I5092" s="534"/>
      <c r="J5092" s="535"/>
      <c r="K5092" s="534"/>
      <c r="L5092" s="534"/>
      <c r="M5092" s="534"/>
      <c r="N5092" s="534"/>
      <c r="O5092" s="534"/>
      <c r="P5092" s="535"/>
      <c r="Q5092" s="534"/>
    </row>
    <row r="5093" spans="3:17" s="849" customFormat="1" ht="15">
      <c r="C5093" s="712"/>
      <c r="D5093" s="713"/>
      <c r="E5093" s="532"/>
      <c r="F5093" s="532"/>
      <c r="G5093" s="533"/>
      <c r="H5093" s="534"/>
      <c r="I5093" s="534"/>
      <c r="J5093" s="535"/>
      <c r="K5093" s="534"/>
      <c r="L5093" s="534"/>
      <c r="M5093" s="534"/>
      <c r="N5093" s="534"/>
      <c r="O5093" s="534"/>
      <c r="P5093" s="535"/>
      <c r="Q5093" s="534"/>
    </row>
    <row r="5094" spans="3:17" s="849" customFormat="1" ht="15">
      <c r="C5094" s="712"/>
      <c r="D5094" s="713"/>
      <c r="E5094" s="532"/>
      <c r="F5094" s="532"/>
      <c r="G5094" s="533"/>
      <c r="H5094" s="534"/>
      <c r="I5094" s="534"/>
      <c r="J5094" s="535"/>
      <c r="K5094" s="534"/>
      <c r="L5094" s="534"/>
      <c r="M5094" s="534"/>
      <c r="N5094" s="534"/>
      <c r="O5094" s="534"/>
      <c r="P5094" s="535"/>
      <c r="Q5094" s="534"/>
    </row>
    <row r="5095" spans="3:17" s="849" customFormat="1" ht="15">
      <c r="C5095" s="712"/>
      <c r="D5095" s="713"/>
      <c r="E5095" s="532"/>
      <c r="F5095" s="532"/>
      <c r="G5095" s="533"/>
      <c r="H5095" s="534"/>
      <c r="I5095" s="534"/>
      <c r="J5095" s="535"/>
      <c r="K5095" s="534"/>
      <c r="L5095" s="534"/>
      <c r="M5095" s="534"/>
      <c r="N5095" s="534"/>
      <c r="O5095" s="534"/>
      <c r="P5095" s="535"/>
      <c r="Q5095" s="534"/>
    </row>
    <row r="5096" spans="3:17" s="849" customFormat="1" ht="15">
      <c r="C5096" s="712"/>
      <c r="D5096" s="713"/>
      <c r="E5096" s="532"/>
      <c r="F5096" s="532"/>
      <c r="G5096" s="533"/>
      <c r="H5096" s="534"/>
      <c r="I5096" s="534"/>
      <c r="J5096" s="535"/>
      <c r="K5096" s="534"/>
      <c r="L5096" s="534"/>
      <c r="M5096" s="534"/>
      <c r="N5096" s="534"/>
      <c r="O5096" s="534"/>
      <c r="P5096" s="535"/>
      <c r="Q5096" s="534"/>
    </row>
    <row r="5097" spans="3:17" s="849" customFormat="1" ht="15">
      <c r="C5097" s="712"/>
      <c r="D5097" s="713"/>
      <c r="E5097" s="532"/>
      <c r="F5097" s="532"/>
      <c r="G5097" s="533"/>
      <c r="H5097" s="534"/>
      <c r="I5097" s="534"/>
      <c r="J5097" s="535"/>
      <c r="K5097" s="534"/>
      <c r="L5097" s="534"/>
      <c r="M5097" s="534"/>
      <c r="N5097" s="534"/>
      <c r="O5097" s="534"/>
      <c r="P5097" s="535"/>
      <c r="Q5097" s="534"/>
    </row>
    <row r="5098" spans="3:17" s="849" customFormat="1" ht="15">
      <c r="C5098" s="712"/>
      <c r="D5098" s="713"/>
      <c r="E5098" s="532"/>
      <c r="F5098" s="532"/>
      <c r="G5098" s="533"/>
      <c r="H5098" s="534"/>
      <c r="I5098" s="534"/>
      <c r="J5098" s="535"/>
      <c r="K5098" s="534"/>
      <c r="L5098" s="534"/>
      <c r="M5098" s="534"/>
      <c r="N5098" s="534"/>
      <c r="O5098" s="534"/>
      <c r="P5098" s="535"/>
      <c r="Q5098" s="534"/>
    </row>
    <row r="5099" spans="3:17" s="849" customFormat="1" ht="15">
      <c r="C5099" s="712"/>
      <c r="D5099" s="713"/>
      <c r="E5099" s="532"/>
      <c r="F5099" s="532"/>
      <c r="G5099" s="533"/>
      <c r="H5099" s="534"/>
      <c r="I5099" s="534"/>
      <c r="J5099" s="535"/>
      <c r="K5099" s="534"/>
      <c r="L5099" s="534"/>
      <c r="M5099" s="534"/>
      <c r="N5099" s="534"/>
      <c r="O5099" s="534"/>
      <c r="P5099" s="535"/>
      <c r="Q5099" s="534"/>
    </row>
    <row r="5100" spans="3:17" s="849" customFormat="1" ht="15">
      <c r="C5100" s="712"/>
      <c r="D5100" s="713"/>
      <c r="E5100" s="532"/>
      <c r="F5100" s="532"/>
      <c r="G5100" s="533"/>
      <c r="H5100" s="534"/>
      <c r="I5100" s="534"/>
      <c r="J5100" s="535"/>
      <c r="K5100" s="534"/>
      <c r="L5100" s="534"/>
      <c r="M5100" s="534"/>
      <c r="N5100" s="534"/>
      <c r="O5100" s="534"/>
      <c r="P5100" s="535"/>
      <c r="Q5100" s="534"/>
    </row>
    <row r="5101" spans="3:17" s="849" customFormat="1" ht="15">
      <c r="C5101" s="712"/>
      <c r="D5101" s="713"/>
      <c r="E5101" s="532"/>
      <c r="F5101" s="532"/>
      <c r="G5101" s="533"/>
      <c r="H5101" s="534"/>
      <c r="I5101" s="534"/>
      <c r="J5101" s="535"/>
      <c r="K5101" s="534"/>
      <c r="L5101" s="534"/>
      <c r="M5101" s="534"/>
      <c r="N5101" s="534"/>
      <c r="O5101" s="534"/>
      <c r="P5101" s="535"/>
      <c r="Q5101" s="534"/>
    </row>
    <row r="5102" spans="3:17" s="849" customFormat="1" ht="15">
      <c r="C5102" s="712"/>
      <c r="D5102" s="713"/>
      <c r="E5102" s="532"/>
      <c r="F5102" s="532"/>
      <c r="G5102" s="533"/>
      <c r="H5102" s="534"/>
      <c r="I5102" s="534"/>
      <c r="J5102" s="535"/>
      <c r="K5102" s="534"/>
      <c r="L5102" s="534"/>
      <c r="M5102" s="534"/>
      <c r="N5102" s="534"/>
      <c r="O5102" s="534"/>
      <c r="P5102" s="535"/>
      <c r="Q5102" s="534"/>
    </row>
    <row r="5103" spans="3:17" s="849" customFormat="1" ht="15">
      <c r="C5103" s="712"/>
      <c r="D5103" s="713"/>
      <c r="E5103" s="532"/>
      <c r="F5103" s="532"/>
      <c r="G5103" s="533"/>
      <c r="H5103" s="534"/>
      <c r="I5103" s="534"/>
      <c r="J5103" s="535"/>
      <c r="K5103" s="534"/>
      <c r="L5103" s="534"/>
      <c r="M5103" s="534"/>
      <c r="N5103" s="534"/>
      <c r="O5103" s="534"/>
      <c r="P5103" s="535"/>
      <c r="Q5103" s="534"/>
    </row>
    <row r="5104" spans="3:17" s="849" customFormat="1" ht="15">
      <c r="C5104" s="712"/>
      <c r="D5104" s="713"/>
      <c r="E5104" s="532"/>
      <c r="F5104" s="532"/>
      <c r="G5104" s="533"/>
      <c r="H5104" s="534"/>
      <c r="I5104" s="534"/>
      <c r="J5104" s="535"/>
      <c r="K5104" s="534"/>
      <c r="L5104" s="534"/>
      <c r="M5104" s="534"/>
      <c r="N5104" s="534"/>
      <c r="O5104" s="534"/>
      <c r="P5104" s="535"/>
      <c r="Q5104" s="534"/>
    </row>
    <row r="5105" spans="3:17" s="849" customFormat="1" ht="15">
      <c r="C5105" s="712"/>
      <c r="D5105" s="713"/>
      <c r="E5105" s="532"/>
      <c r="F5105" s="532"/>
      <c r="G5105" s="533"/>
      <c r="H5105" s="534"/>
      <c r="I5105" s="534"/>
      <c r="J5105" s="535"/>
      <c r="K5105" s="534"/>
      <c r="L5105" s="534"/>
      <c r="M5105" s="534"/>
      <c r="N5105" s="534"/>
      <c r="O5105" s="534"/>
      <c r="P5105" s="535"/>
      <c r="Q5105" s="534"/>
    </row>
    <row r="5106" spans="3:17" s="849" customFormat="1" ht="15">
      <c r="C5106" s="712"/>
      <c r="D5106" s="713"/>
      <c r="E5106" s="532"/>
      <c r="F5106" s="532"/>
      <c r="G5106" s="533"/>
      <c r="H5106" s="534"/>
      <c r="I5106" s="534"/>
      <c r="J5106" s="535"/>
      <c r="K5106" s="534"/>
      <c r="L5106" s="534"/>
      <c r="M5106" s="534"/>
      <c r="N5106" s="534"/>
      <c r="O5106" s="534"/>
      <c r="P5106" s="535"/>
      <c r="Q5106" s="534"/>
    </row>
    <row r="5107" spans="3:17" s="849" customFormat="1" ht="15">
      <c r="C5107" s="712"/>
      <c r="D5107" s="713"/>
      <c r="E5107" s="532"/>
      <c r="F5107" s="532"/>
      <c r="G5107" s="533"/>
      <c r="H5107" s="534"/>
      <c r="I5107" s="534"/>
      <c r="J5107" s="535"/>
      <c r="K5107" s="534"/>
      <c r="L5107" s="534"/>
      <c r="M5107" s="534"/>
      <c r="N5107" s="534"/>
      <c r="O5107" s="534"/>
      <c r="P5107" s="535"/>
      <c r="Q5107" s="534"/>
    </row>
    <row r="5108" spans="3:17" s="849" customFormat="1" ht="15">
      <c r="C5108" s="712"/>
      <c r="D5108" s="713"/>
      <c r="E5108" s="532"/>
      <c r="F5108" s="532"/>
      <c r="G5108" s="533"/>
      <c r="H5108" s="534"/>
      <c r="I5108" s="534"/>
      <c r="J5108" s="535"/>
      <c r="K5108" s="534"/>
      <c r="L5108" s="534"/>
      <c r="M5108" s="534"/>
      <c r="N5108" s="534"/>
      <c r="O5108" s="534"/>
      <c r="P5108" s="535"/>
      <c r="Q5108" s="534"/>
    </row>
    <row r="5109" spans="3:17" s="849" customFormat="1" ht="15">
      <c r="C5109" s="712"/>
      <c r="D5109" s="713"/>
      <c r="E5109" s="532"/>
      <c r="F5109" s="532"/>
      <c r="G5109" s="533"/>
      <c r="H5109" s="534"/>
      <c r="I5109" s="534"/>
      <c r="J5109" s="535"/>
      <c r="K5109" s="534"/>
      <c r="L5109" s="534"/>
      <c r="M5109" s="534"/>
      <c r="N5109" s="534"/>
      <c r="O5109" s="534"/>
      <c r="P5109" s="535"/>
      <c r="Q5109" s="534"/>
    </row>
    <row r="5110" spans="3:17" s="849" customFormat="1" ht="15">
      <c r="C5110" s="712"/>
      <c r="D5110" s="713"/>
      <c r="E5110" s="532"/>
      <c r="F5110" s="532"/>
      <c r="G5110" s="533"/>
      <c r="H5110" s="534"/>
      <c r="I5110" s="534"/>
      <c r="J5110" s="535"/>
      <c r="K5110" s="534"/>
      <c r="L5110" s="534"/>
      <c r="M5110" s="534"/>
      <c r="N5110" s="534"/>
      <c r="O5110" s="534"/>
      <c r="P5110" s="535"/>
      <c r="Q5110" s="534"/>
    </row>
    <row r="5111" spans="3:17" s="849" customFormat="1" ht="15">
      <c r="C5111" s="712"/>
      <c r="D5111" s="713"/>
      <c r="E5111" s="532"/>
      <c r="F5111" s="532"/>
      <c r="G5111" s="533"/>
      <c r="H5111" s="534"/>
      <c r="I5111" s="534"/>
      <c r="J5111" s="535"/>
      <c r="K5111" s="534"/>
      <c r="L5111" s="534"/>
      <c r="M5111" s="534"/>
      <c r="N5111" s="534"/>
      <c r="O5111" s="534"/>
      <c r="P5111" s="535"/>
      <c r="Q5111" s="534"/>
    </row>
    <row r="5112" spans="3:17" s="849" customFormat="1" ht="15">
      <c r="C5112" s="712"/>
      <c r="D5112" s="713"/>
      <c r="E5112" s="532"/>
      <c r="F5112" s="532"/>
      <c r="G5112" s="533"/>
      <c r="H5112" s="534"/>
      <c r="I5112" s="534"/>
      <c r="J5112" s="535"/>
      <c r="K5112" s="534"/>
      <c r="L5112" s="534"/>
      <c r="M5112" s="534"/>
      <c r="N5112" s="534"/>
      <c r="O5112" s="534"/>
      <c r="P5112" s="535"/>
      <c r="Q5112" s="534"/>
    </row>
    <row r="5113" spans="3:17" s="849" customFormat="1" ht="15">
      <c r="C5113" s="712"/>
      <c r="D5113" s="713"/>
      <c r="E5113" s="532"/>
      <c r="F5113" s="532"/>
      <c r="G5113" s="533"/>
      <c r="H5113" s="534"/>
      <c r="I5113" s="534"/>
      <c r="J5113" s="535"/>
      <c r="K5113" s="534"/>
      <c r="L5113" s="534"/>
      <c r="M5113" s="534"/>
      <c r="N5113" s="534"/>
      <c r="O5113" s="534"/>
      <c r="P5113" s="535"/>
      <c r="Q5113" s="534"/>
    </row>
    <row r="5114" spans="3:17" s="849" customFormat="1" ht="15">
      <c r="C5114" s="712"/>
      <c r="D5114" s="713"/>
      <c r="E5114" s="532"/>
      <c r="F5114" s="532"/>
      <c r="G5114" s="533"/>
      <c r="H5114" s="534"/>
      <c r="I5114" s="534"/>
      <c r="J5114" s="535"/>
      <c r="K5114" s="534"/>
      <c r="L5114" s="534"/>
      <c r="M5114" s="534"/>
      <c r="N5114" s="534"/>
      <c r="O5114" s="534"/>
      <c r="P5114" s="535"/>
      <c r="Q5114" s="534"/>
    </row>
    <row r="5115" spans="3:17" s="849" customFormat="1" ht="15">
      <c r="C5115" s="712"/>
      <c r="D5115" s="713"/>
      <c r="E5115" s="532"/>
      <c r="F5115" s="532"/>
      <c r="G5115" s="533"/>
      <c r="H5115" s="534"/>
      <c r="I5115" s="534"/>
      <c r="J5115" s="535"/>
      <c r="K5115" s="534"/>
      <c r="L5115" s="534"/>
      <c r="M5115" s="534"/>
      <c r="N5115" s="534"/>
      <c r="O5115" s="534"/>
      <c r="P5115" s="535"/>
      <c r="Q5115" s="534"/>
    </row>
    <row r="5116" spans="3:17" s="849" customFormat="1" ht="15">
      <c r="C5116" s="712"/>
      <c r="D5116" s="713"/>
      <c r="E5116" s="532"/>
      <c r="F5116" s="532"/>
      <c r="G5116" s="533"/>
      <c r="H5116" s="534"/>
      <c r="I5116" s="534"/>
      <c r="J5116" s="535"/>
      <c r="K5116" s="534"/>
      <c r="L5116" s="534"/>
      <c r="M5116" s="534"/>
      <c r="N5116" s="534"/>
      <c r="O5116" s="534"/>
      <c r="P5116" s="535"/>
      <c r="Q5116" s="534"/>
    </row>
    <row r="5117" spans="3:17" s="849" customFormat="1" ht="15">
      <c r="C5117" s="712"/>
      <c r="D5117" s="713"/>
      <c r="E5117" s="532"/>
      <c r="F5117" s="532"/>
      <c r="G5117" s="533"/>
      <c r="H5117" s="534"/>
      <c r="I5117" s="534"/>
      <c r="J5117" s="535"/>
      <c r="K5117" s="534"/>
      <c r="L5117" s="534"/>
      <c r="M5117" s="534"/>
      <c r="N5117" s="534"/>
      <c r="O5117" s="534"/>
      <c r="P5117" s="535"/>
      <c r="Q5117" s="534"/>
    </row>
    <row r="5118" spans="3:17" s="849" customFormat="1" ht="15">
      <c r="C5118" s="712"/>
      <c r="D5118" s="713"/>
      <c r="E5118" s="532"/>
      <c r="F5118" s="532"/>
      <c r="G5118" s="533"/>
      <c r="H5118" s="534"/>
      <c r="I5118" s="534"/>
      <c r="J5118" s="535"/>
      <c r="K5118" s="534"/>
      <c r="L5118" s="534"/>
      <c r="M5118" s="534"/>
      <c r="N5118" s="534"/>
      <c r="O5118" s="534"/>
      <c r="P5118" s="535"/>
      <c r="Q5118" s="534"/>
    </row>
    <row r="5119" spans="3:17" s="849" customFormat="1" ht="15">
      <c r="C5119" s="712"/>
      <c r="D5119" s="713"/>
      <c r="E5119" s="532"/>
      <c r="F5119" s="532"/>
      <c r="G5119" s="533"/>
      <c r="H5119" s="534"/>
      <c r="I5119" s="534"/>
      <c r="J5119" s="535"/>
      <c r="K5119" s="534"/>
      <c r="L5119" s="534"/>
      <c r="M5119" s="534"/>
      <c r="N5119" s="534"/>
      <c r="O5119" s="534"/>
      <c r="P5119" s="535"/>
      <c r="Q5119" s="534"/>
    </row>
    <row r="5120" spans="3:17" s="849" customFormat="1" ht="15">
      <c r="C5120" s="712"/>
      <c r="D5120" s="713"/>
      <c r="E5120" s="532"/>
      <c r="F5120" s="532"/>
      <c r="G5120" s="533"/>
      <c r="H5120" s="534"/>
      <c r="I5120" s="534"/>
      <c r="J5120" s="535"/>
      <c r="K5120" s="534"/>
      <c r="L5120" s="534"/>
      <c r="M5120" s="534"/>
      <c r="N5120" s="534"/>
      <c r="O5120" s="534"/>
      <c r="P5120" s="535"/>
      <c r="Q5120" s="534"/>
    </row>
    <row r="5121" spans="3:17" s="849" customFormat="1" ht="15">
      <c r="C5121" s="712"/>
      <c r="D5121" s="713"/>
      <c r="E5121" s="532"/>
      <c r="F5121" s="532"/>
      <c r="G5121" s="533"/>
      <c r="H5121" s="534"/>
      <c r="I5121" s="534"/>
      <c r="J5121" s="535"/>
      <c r="K5121" s="534"/>
      <c r="L5121" s="534"/>
      <c r="M5121" s="534"/>
      <c r="N5121" s="534"/>
      <c r="O5121" s="534"/>
      <c r="P5121" s="535"/>
      <c r="Q5121" s="534"/>
    </row>
    <row r="5122" spans="3:17" s="849" customFormat="1" ht="15">
      <c r="C5122" s="712"/>
      <c r="D5122" s="713"/>
      <c r="E5122" s="532"/>
      <c r="F5122" s="532"/>
      <c r="G5122" s="533"/>
      <c r="H5122" s="534"/>
      <c r="I5122" s="534"/>
      <c r="J5122" s="535"/>
      <c r="K5122" s="534"/>
      <c r="L5122" s="534"/>
      <c r="M5122" s="534"/>
      <c r="N5122" s="534"/>
      <c r="O5122" s="534"/>
      <c r="P5122" s="535"/>
      <c r="Q5122" s="534"/>
    </row>
    <row r="5123" spans="3:17" s="849" customFormat="1" ht="15">
      <c r="C5123" s="712"/>
      <c r="D5123" s="713"/>
      <c r="E5123" s="532"/>
      <c r="F5123" s="532"/>
      <c r="G5123" s="533"/>
      <c r="H5123" s="534"/>
      <c r="I5123" s="534"/>
      <c r="J5123" s="535"/>
      <c r="K5123" s="534"/>
      <c r="L5123" s="534"/>
      <c r="M5123" s="534"/>
      <c r="N5123" s="534"/>
      <c r="O5123" s="534"/>
      <c r="P5123" s="535"/>
      <c r="Q5123" s="534"/>
    </row>
    <row r="5124" spans="3:17" s="849" customFormat="1" ht="15">
      <c r="C5124" s="712"/>
      <c r="D5124" s="713"/>
      <c r="E5124" s="532"/>
      <c r="F5124" s="532"/>
      <c r="G5124" s="533"/>
      <c r="H5124" s="534"/>
      <c r="I5124" s="534"/>
      <c r="J5124" s="535"/>
      <c r="K5124" s="534"/>
      <c r="L5124" s="534"/>
      <c r="M5124" s="534"/>
      <c r="N5124" s="534"/>
      <c r="O5124" s="534"/>
      <c r="P5124" s="535"/>
      <c r="Q5124" s="534"/>
    </row>
    <row r="5125" spans="3:17" s="849" customFormat="1" ht="15">
      <c r="C5125" s="712"/>
      <c r="D5125" s="713"/>
      <c r="E5125" s="532"/>
      <c r="F5125" s="532"/>
      <c r="G5125" s="533"/>
      <c r="H5125" s="534"/>
      <c r="I5125" s="534"/>
      <c r="J5125" s="535"/>
      <c r="K5125" s="534"/>
      <c r="L5125" s="534"/>
      <c r="M5125" s="534"/>
      <c r="N5125" s="534"/>
      <c r="O5125" s="534"/>
      <c r="P5125" s="535"/>
      <c r="Q5125" s="534"/>
    </row>
    <row r="5126" spans="3:17" s="849" customFormat="1" ht="15">
      <c r="C5126" s="712"/>
      <c r="D5126" s="713"/>
      <c r="E5126" s="532"/>
      <c r="F5126" s="532"/>
      <c r="G5126" s="533"/>
      <c r="H5126" s="534"/>
      <c r="I5126" s="534"/>
      <c r="J5126" s="535"/>
      <c r="K5126" s="534"/>
      <c r="L5126" s="534"/>
      <c r="M5126" s="534"/>
      <c r="N5126" s="534"/>
      <c r="O5126" s="534"/>
      <c r="P5126" s="535"/>
      <c r="Q5126" s="534"/>
    </row>
    <row r="5127" spans="3:17" s="849" customFormat="1" ht="15">
      <c r="C5127" s="712"/>
      <c r="D5127" s="713"/>
      <c r="E5127" s="532"/>
      <c r="F5127" s="532"/>
      <c r="G5127" s="533"/>
      <c r="H5127" s="534"/>
      <c r="I5127" s="534"/>
      <c r="J5127" s="535"/>
      <c r="K5127" s="534"/>
      <c r="L5127" s="534"/>
      <c r="M5127" s="534"/>
      <c r="N5127" s="534"/>
      <c r="O5127" s="534"/>
      <c r="P5127" s="535"/>
      <c r="Q5127" s="534"/>
    </row>
    <row r="5128" spans="3:17" s="849" customFormat="1" ht="15">
      <c r="C5128" s="712"/>
      <c r="D5128" s="713"/>
      <c r="E5128" s="532"/>
      <c r="F5128" s="532"/>
      <c r="G5128" s="533"/>
      <c r="H5128" s="534"/>
      <c r="I5128" s="534"/>
      <c r="J5128" s="535"/>
      <c r="K5128" s="534"/>
      <c r="L5128" s="534"/>
      <c r="M5128" s="534"/>
      <c r="N5128" s="534"/>
      <c r="O5128" s="534"/>
      <c r="P5128" s="535"/>
      <c r="Q5128" s="534"/>
    </row>
    <row r="5129" spans="3:17" s="849" customFormat="1" ht="15">
      <c r="C5129" s="712"/>
      <c r="D5129" s="713"/>
      <c r="E5129" s="532"/>
      <c r="F5129" s="532"/>
      <c r="G5129" s="533"/>
      <c r="H5129" s="534"/>
      <c r="I5129" s="534"/>
      <c r="J5129" s="535"/>
      <c r="K5129" s="534"/>
      <c r="L5129" s="534"/>
      <c r="M5129" s="534"/>
      <c r="N5129" s="534"/>
      <c r="O5129" s="534"/>
      <c r="P5129" s="535"/>
      <c r="Q5129" s="534"/>
    </row>
    <row r="5130" spans="3:17" s="849" customFormat="1" ht="15">
      <c r="C5130" s="712"/>
      <c r="D5130" s="713"/>
      <c r="E5130" s="532"/>
      <c r="F5130" s="532"/>
      <c r="G5130" s="533"/>
      <c r="H5130" s="534"/>
      <c r="I5130" s="534"/>
      <c r="J5130" s="535"/>
      <c r="K5130" s="534"/>
      <c r="L5130" s="534"/>
      <c r="M5130" s="534"/>
      <c r="N5130" s="534"/>
      <c r="O5130" s="534"/>
      <c r="P5130" s="535"/>
      <c r="Q5130" s="534"/>
    </row>
    <row r="5131" spans="3:17" s="849" customFormat="1" ht="15">
      <c r="C5131" s="712"/>
      <c r="D5131" s="713"/>
      <c r="E5131" s="532"/>
      <c r="F5131" s="532"/>
      <c r="G5131" s="533"/>
      <c r="H5131" s="534"/>
      <c r="I5131" s="534"/>
      <c r="J5131" s="535"/>
      <c r="K5131" s="534"/>
      <c r="L5131" s="534"/>
      <c r="M5131" s="534"/>
      <c r="N5131" s="534"/>
      <c r="O5131" s="534"/>
      <c r="P5131" s="535"/>
      <c r="Q5131" s="534"/>
    </row>
    <row r="5132" spans="3:17" s="849" customFormat="1" ht="15">
      <c r="C5132" s="712"/>
      <c r="D5132" s="713"/>
      <c r="E5132" s="532"/>
      <c r="F5132" s="532"/>
      <c r="G5132" s="533"/>
      <c r="H5132" s="534"/>
      <c r="I5132" s="534"/>
      <c r="J5132" s="535"/>
      <c r="K5132" s="534"/>
      <c r="L5132" s="534"/>
      <c r="M5132" s="534"/>
      <c r="N5132" s="534"/>
      <c r="O5132" s="534"/>
      <c r="P5132" s="535"/>
      <c r="Q5132" s="534"/>
    </row>
    <row r="5133" spans="3:17" s="849" customFormat="1" ht="15">
      <c r="C5133" s="712"/>
      <c r="D5133" s="713"/>
      <c r="E5133" s="532"/>
      <c r="F5133" s="532"/>
      <c r="G5133" s="533"/>
      <c r="H5133" s="534"/>
      <c r="I5133" s="534"/>
      <c r="J5133" s="535"/>
      <c r="K5133" s="534"/>
      <c r="L5133" s="534"/>
      <c r="M5133" s="534"/>
      <c r="N5133" s="534"/>
      <c r="O5133" s="534"/>
      <c r="P5133" s="535"/>
      <c r="Q5133" s="534"/>
    </row>
    <row r="5134" spans="3:17" s="849" customFormat="1" ht="15">
      <c r="C5134" s="712"/>
      <c r="D5134" s="713"/>
      <c r="E5134" s="532"/>
      <c r="F5134" s="532"/>
      <c r="G5134" s="533"/>
      <c r="H5134" s="534"/>
      <c r="I5134" s="534"/>
      <c r="J5134" s="535"/>
      <c r="K5134" s="534"/>
      <c r="L5134" s="534"/>
      <c r="M5134" s="534"/>
      <c r="N5134" s="534"/>
      <c r="O5134" s="534"/>
      <c r="P5134" s="535"/>
      <c r="Q5134" s="534"/>
    </row>
    <row r="5135" spans="3:17" s="849" customFormat="1" ht="15">
      <c r="C5135" s="712"/>
      <c r="D5135" s="713"/>
      <c r="E5135" s="532"/>
      <c r="F5135" s="532"/>
      <c r="G5135" s="533"/>
      <c r="H5135" s="534"/>
      <c r="I5135" s="534"/>
      <c r="J5135" s="535"/>
      <c r="K5135" s="534"/>
      <c r="L5135" s="534"/>
      <c r="M5135" s="534"/>
      <c r="N5135" s="534"/>
      <c r="O5135" s="534"/>
      <c r="P5135" s="535"/>
      <c r="Q5135" s="534"/>
    </row>
    <row r="5136" spans="3:17" s="849" customFormat="1" ht="15">
      <c r="C5136" s="712"/>
      <c r="D5136" s="713"/>
      <c r="E5136" s="532"/>
      <c r="F5136" s="532"/>
      <c r="G5136" s="533"/>
      <c r="H5136" s="534"/>
      <c r="I5136" s="534"/>
      <c r="J5136" s="535"/>
      <c r="K5136" s="534"/>
      <c r="L5136" s="534"/>
      <c r="M5136" s="534"/>
      <c r="N5136" s="534"/>
      <c r="O5136" s="534"/>
      <c r="P5136" s="535"/>
      <c r="Q5136" s="534"/>
    </row>
    <row r="5137" spans="3:17" s="849" customFormat="1" ht="15">
      <c r="C5137" s="712"/>
      <c r="D5137" s="713"/>
      <c r="E5137" s="532"/>
      <c r="F5137" s="532"/>
      <c r="G5137" s="533"/>
      <c r="H5137" s="534"/>
      <c r="I5137" s="534"/>
      <c r="J5137" s="535"/>
      <c r="K5137" s="534"/>
      <c r="L5137" s="534"/>
      <c r="M5137" s="534"/>
      <c r="N5137" s="534"/>
      <c r="O5137" s="534"/>
      <c r="P5137" s="535"/>
      <c r="Q5137" s="534"/>
    </row>
    <row r="5138" spans="3:17" s="849" customFormat="1" ht="15">
      <c r="C5138" s="712"/>
      <c r="D5138" s="713"/>
      <c r="E5138" s="532"/>
      <c r="F5138" s="532"/>
      <c r="G5138" s="533"/>
      <c r="H5138" s="534"/>
      <c r="I5138" s="534"/>
      <c r="J5138" s="535"/>
      <c r="K5138" s="534"/>
      <c r="L5138" s="534"/>
      <c r="M5138" s="534"/>
      <c r="N5138" s="534"/>
      <c r="O5138" s="534"/>
      <c r="P5138" s="535"/>
      <c r="Q5138" s="534"/>
    </row>
    <row r="5139" spans="3:17" s="849" customFormat="1" ht="15">
      <c r="C5139" s="712"/>
      <c r="D5139" s="713"/>
      <c r="E5139" s="532"/>
      <c r="F5139" s="532"/>
      <c r="G5139" s="533"/>
      <c r="H5139" s="534"/>
      <c r="I5139" s="534"/>
      <c r="J5139" s="535"/>
      <c r="K5139" s="534"/>
      <c r="L5139" s="534"/>
      <c r="M5139" s="534"/>
      <c r="N5139" s="534"/>
      <c r="O5139" s="534"/>
      <c r="P5139" s="535"/>
      <c r="Q5139" s="534"/>
    </row>
    <row r="5140" spans="3:17" s="849" customFormat="1" ht="15">
      <c r="C5140" s="712"/>
      <c r="D5140" s="713"/>
      <c r="E5140" s="532"/>
      <c r="F5140" s="532"/>
      <c r="G5140" s="533"/>
      <c r="H5140" s="534"/>
      <c r="I5140" s="534"/>
      <c r="J5140" s="535"/>
      <c r="K5140" s="534"/>
      <c r="L5140" s="534"/>
      <c r="M5140" s="534"/>
      <c r="N5140" s="534"/>
      <c r="O5140" s="534"/>
      <c r="P5140" s="535"/>
      <c r="Q5140" s="534"/>
    </row>
    <row r="5141" spans="3:17" s="849" customFormat="1" ht="15">
      <c r="C5141" s="712"/>
      <c r="D5141" s="713"/>
      <c r="E5141" s="532"/>
      <c r="F5141" s="532"/>
      <c r="G5141" s="533"/>
      <c r="H5141" s="534"/>
      <c r="I5141" s="534"/>
      <c r="J5141" s="535"/>
      <c r="K5141" s="534"/>
      <c r="L5141" s="534"/>
      <c r="M5141" s="534"/>
      <c r="N5141" s="534"/>
      <c r="O5141" s="534"/>
      <c r="P5141" s="535"/>
      <c r="Q5141" s="534"/>
    </row>
    <row r="5142" spans="3:17" s="849" customFormat="1" ht="15">
      <c r="C5142" s="712"/>
      <c r="D5142" s="713"/>
      <c r="E5142" s="532"/>
      <c r="F5142" s="532"/>
      <c r="G5142" s="533"/>
      <c r="H5142" s="534"/>
      <c r="I5142" s="534"/>
      <c r="J5142" s="535"/>
      <c r="K5142" s="534"/>
      <c r="L5142" s="534"/>
      <c r="M5142" s="534"/>
      <c r="N5142" s="534"/>
      <c r="O5142" s="534"/>
      <c r="P5142" s="535"/>
      <c r="Q5142" s="534"/>
    </row>
    <row r="5143" spans="3:17" s="849" customFormat="1" ht="15">
      <c r="C5143" s="712"/>
      <c r="D5143" s="713"/>
      <c r="E5143" s="532"/>
      <c r="F5143" s="532"/>
      <c r="G5143" s="533"/>
      <c r="H5143" s="534"/>
      <c r="I5143" s="534"/>
      <c r="J5143" s="535"/>
      <c r="K5143" s="534"/>
      <c r="L5143" s="534"/>
      <c r="M5143" s="534"/>
      <c r="N5143" s="534"/>
      <c r="O5143" s="534"/>
      <c r="P5143" s="535"/>
      <c r="Q5143" s="534"/>
    </row>
    <row r="5144" spans="3:17" s="849" customFormat="1" ht="15">
      <c r="C5144" s="712"/>
      <c r="D5144" s="713"/>
      <c r="E5144" s="532"/>
      <c r="F5144" s="532"/>
      <c r="G5144" s="533"/>
      <c r="H5144" s="534"/>
      <c r="I5144" s="534"/>
      <c r="J5144" s="535"/>
      <c r="K5144" s="534"/>
      <c r="L5144" s="534"/>
      <c r="M5144" s="534"/>
      <c r="N5144" s="534"/>
      <c r="O5144" s="534"/>
      <c r="P5144" s="535"/>
      <c r="Q5144" s="534"/>
    </row>
    <row r="5145" spans="3:17" s="849" customFormat="1" ht="15">
      <c r="C5145" s="712"/>
      <c r="D5145" s="713"/>
      <c r="E5145" s="532"/>
      <c r="F5145" s="532"/>
      <c r="G5145" s="533"/>
      <c r="H5145" s="534"/>
      <c r="I5145" s="534"/>
      <c r="J5145" s="535"/>
      <c r="K5145" s="534"/>
      <c r="L5145" s="534"/>
      <c r="M5145" s="534"/>
      <c r="N5145" s="534"/>
      <c r="O5145" s="534"/>
      <c r="P5145" s="535"/>
      <c r="Q5145" s="534"/>
    </row>
    <row r="5146" spans="3:17" s="849" customFormat="1" ht="15">
      <c r="C5146" s="712"/>
      <c r="D5146" s="713"/>
      <c r="E5146" s="532"/>
      <c r="F5146" s="532"/>
      <c r="G5146" s="533"/>
      <c r="H5146" s="534"/>
      <c r="I5146" s="534"/>
      <c r="J5146" s="535"/>
      <c r="K5146" s="534"/>
      <c r="L5146" s="534"/>
      <c r="M5146" s="534"/>
      <c r="N5146" s="534"/>
      <c r="O5146" s="534"/>
      <c r="P5146" s="535"/>
      <c r="Q5146" s="534"/>
    </row>
    <row r="5147" spans="3:17" s="849" customFormat="1" ht="15">
      <c r="C5147" s="712"/>
      <c r="D5147" s="713"/>
      <c r="E5147" s="532"/>
      <c r="F5147" s="532"/>
      <c r="G5147" s="533"/>
      <c r="H5147" s="534"/>
      <c r="I5147" s="534"/>
      <c r="J5147" s="535"/>
      <c r="K5147" s="534"/>
      <c r="L5147" s="534"/>
      <c r="M5147" s="534"/>
      <c r="N5147" s="534"/>
      <c r="O5147" s="534"/>
      <c r="P5147" s="535"/>
      <c r="Q5147" s="534"/>
    </row>
    <row r="5148" spans="3:17" s="849" customFormat="1" ht="15">
      <c r="C5148" s="712"/>
      <c r="D5148" s="713"/>
      <c r="E5148" s="532"/>
      <c r="F5148" s="532"/>
      <c r="G5148" s="533"/>
      <c r="H5148" s="534"/>
      <c r="I5148" s="534"/>
      <c r="J5148" s="535"/>
      <c r="K5148" s="534"/>
      <c r="L5148" s="534"/>
      <c r="M5148" s="534"/>
      <c r="N5148" s="534"/>
      <c r="O5148" s="534"/>
      <c r="P5148" s="535"/>
      <c r="Q5148" s="534"/>
    </row>
    <row r="5149" spans="3:17" s="849" customFormat="1" ht="15">
      <c r="C5149" s="712"/>
      <c r="D5149" s="713"/>
      <c r="E5149" s="532"/>
      <c r="F5149" s="532"/>
      <c r="G5149" s="533"/>
      <c r="H5149" s="534"/>
      <c r="I5149" s="534"/>
      <c r="J5149" s="535"/>
      <c r="K5149" s="534"/>
      <c r="L5149" s="534"/>
      <c r="M5149" s="534"/>
      <c r="N5149" s="534"/>
      <c r="O5149" s="534"/>
      <c r="P5149" s="535"/>
      <c r="Q5149" s="534"/>
    </row>
    <row r="5150" spans="3:17" s="849" customFormat="1" ht="15">
      <c r="C5150" s="712"/>
      <c r="D5150" s="713"/>
      <c r="E5150" s="532"/>
      <c r="F5150" s="532"/>
      <c r="G5150" s="533"/>
      <c r="H5150" s="534"/>
      <c r="I5150" s="534"/>
      <c r="J5150" s="535"/>
      <c r="K5150" s="534"/>
      <c r="L5150" s="534"/>
      <c r="M5150" s="534"/>
      <c r="N5150" s="534"/>
      <c r="O5150" s="534"/>
      <c r="P5150" s="535"/>
      <c r="Q5150" s="534"/>
    </row>
    <row r="5151" spans="3:17" s="849" customFormat="1" ht="15">
      <c r="C5151" s="712"/>
      <c r="D5151" s="713"/>
      <c r="E5151" s="532"/>
      <c r="F5151" s="532"/>
      <c r="G5151" s="533"/>
      <c r="H5151" s="534"/>
      <c r="I5151" s="534"/>
      <c r="J5151" s="535"/>
      <c r="K5151" s="534"/>
      <c r="L5151" s="534"/>
      <c r="M5151" s="534"/>
      <c r="N5151" s="534"/>
      <c r="O5151" s="534"/>
      <c r="P5151" s="535"/>
      <c r="Q5151" s="534"/>
    </row>
    <row r="5152" spans="3:17" s="849" customFormat="1" ht="15">
      <c r="C5152" s="712"/>
      <c r="D5152" s="713"/>
      <c r="E5152" s="532"/>
      <c r="F5152" s="532"/>
      <c r="G5152" s="533"/>
      <c r="H5152" s="534"/>
      <c r="I5152" s="534"/>
      <c r="J5152" s="535"/>
      <c r="K5152" s="534"/>
      <c r="L5152" s="534"/>
      <c r="M5152" s="534"/>
      <c r="N5152" s="534"/>
      <c r="O5152" s="534"/>
      <c r="P5152" s="535"/>
      <c r="Q5152" s="534"/>
    </row>
    <row r="5153" spans="3:17" s="849" customFormat="1" ht="15">
      <c r="C5153" s="712"/>
      <c r="D5153" s="713"/>
      <c r="E5153" s="532"/>
      <c r="F5153" s="532"/>
      <c r="G5153" s="533"/>
      <c r="H5153" s="534"/>
      <c r="I5153" s="534"/>
      <c r="J5153" s="535"/>
      <c r="K5153" s="534"/>
      <c r="L5153" s="534"/>
      <c r="M5153" s="534"/>
      <c r="N5153" s="534"/>
      <c r="O5153" s="534"/>
      <c r="P5153" s="535"/>
      <c r="Q5153" s="534"/>
    </row>
    <row r="5154" spans="3:17" s="849" customFormat="1" ht="15">
      <c r="C5154" s="712"/>
      <c r="D5154" s="713"/>
      <c r="E5154" s="532"/>
      <c r="F5154" s="532"/>
      <c r="G5154" s="533"/>
      <c r="H5154" s="534"/>
      <c r="I5154" s="534"/>
      <c r="J5154" s="535"/>
      <c r="K5154" s="534"/>
      <c r="L5154" s="534"/>
      <c r="M5154" s="534"/>
      <c r="N5154" s="534"/>
      <c r="O5154" s="534"/>
      <c r="P5154" s="535"/>
      <c r="Q5154" s="534"/>
    </row>
    <row r="5155" spans="3:17" s="849" customFormat="1" ht="15">
      <c r="C5155" s="712"/>
      <c r="D5155" s="713"/>
      <c r="E5155" s="532"/>
      <c r="F5155" s="532"/>
      <c r="G5155" s="533"/>
      <c r="H5155" s="534"/>
      <c r="I5155" s="534"/>
      <c r="J5155" s="535"/>
      <c r="K5155" s="534"/>
      <c r="L5155" s="534"/>
      <c r="M5155" s="534"/>
      <c r="N5155" s="534"/>
      <c r="O5155" s="534"/>
      <c r="P5155" s="535"/>
      <c r="Q5155" s="534"/>
    </row>
    <row r="5156" spans="3:17" s="849" customFormat="1" ht="15">
      <c r="C5156" s="712"/>
      <c r="D5156" s="713"/>
      <c r="E5156" s="532"/>
      <c r="F5156" s="532"/>
      <c r="G5156" s="533"/>
      <c r="H5156" s="534"/>
      <c r="I5156" s="534"/>
      <c r="J5156" s="535"/>
      <c r="K5156" s="534"/>
      <c r="L5156" s="534"/>
      <c r="M5156" s="534"/>
      <c r="N5156" s="534"/>
      <c r="O5156" s="534"/>
      <c r="P5156" s="535"/>
      <c r="Q5156" s="534"/>
    </row>
    <row r="5157" spans="3:17" s="849" customFormat="1" ht="15">
      <c r="C5157" s="712"/>
      <c r="D5157" s="713"/>
      <c r="E5157" s="532"/>
      <c r="F5157" s="532"/>
      <c r="G5157" s="533"/>
      <c r="H5157" s="534"/>
      <c r="I5157" s="534"/>
      <c r="J5157" s="535"/>
      <c r="K5157" s="534"/>
      <c r="L5157" s="534"/>
      <c r="M5157" s="534"/>
      <c r="N5157" s="534"/>
      <c r="O5157" s="534"/>
      <c r="P5157" s="535"/>
      <c r="Q5157" s="534"/>
    </row>
    <row r="5158" spans="3:17" s="849" customFormat="1" ht="15">
      <c r="C5158" s="712"/>
      <c r="D5158" s="713"/>
      <c r="E5158" s="532"/>
      <c r="F5158" s="532"/>
      <c r="G5158" s="533"/>
      <c r="H5158" s="534"/>
      <c r="I5158" s="534"/>
      <c r="J5158" s="535"/>
      <c r="K5158" s="534"/>
      <c r="L5158" s="534"/>
      <c r="M5158" s="534"/>
      <c r="N5158" s="534"/>
      <c r="O5158" s="534"/>
      <c r="P5158" s="535"/>
      <c r="Q5158" s="534"/>
    </row>
    <row r="5159" spans="3:17" s="849" customFormat="1" ht="15">
      <c r="C5159" s="712"/>
      <c r="D5159" s="713"/>
      <c r="E5159" s="532"/>
      <c r="F5159" s="532"/>
      <c r="G5159" s="533"/>
      <c r="H5159" s="534"/>
      <c r="I5159" s="534"/>
      <c r="J5159" s="535"/>
      <c r="K5159" s="534"/>
      <c r="L5159" s="534"/>
      <c r="M5159" s="534"/>
      <c r="N5159" s="534"/>
      <c r="O5159" s="534"/>
      <c r="P5159" s="535"/>
      <c r="Q5159" s="534"/>
    </row>
    <row r="5160" spans="3:17" s="849" customFormat="1" ht="15">
      <c r="C5160" s="712"/>
      <c r="D5160" s="713"/>
      <c r="E5160" s="532"/>
      <c r="F5160" s="532"/>
      <c r="G5160" s="533"/>
      <c r="H5160" s="534"/>
      <c r="I5160" s="534"/>
      <c r="J5160" s="535"/>
      <c r="K5160" s="534"/>
      <c r="L5160" s="534"/>
      <c r="M5160" s="534"/>
      <c r="N5160" s="534"/>
      <c r="O5160" s="534"/>
      <c r="P5160" s="535"/>
      <c r="Q5160" s="534"/>
    </row>
    <row r="5161" spans="3:17" s="849" customFormat="1" ht="15">
      <c r="C5161" s="712"/>
      <c r="D5161" s="713"/>
      <c r="E5161" s="532"/>
      <c r="F5161" s="532"/>
      <c r="G5161" s="533"/>
      <c r="H5161" s="534"/>
      <c r="I5161" s="534"/>
      <c r="J5161" s="535"/>
      <c r="K5161" s="534"/>
      <c r="L5161" s="534"/>
      <c r="M5161" s="534"/>
      <c r="N5161" s="534"/>
      <c r="O5161" s="534"/>
      <c r="P5161" s="535"/>
      <c r="Q5161" s="534"/>
    </row>
    <row r="5162" spans="3:17" s="849" customFormat="1" ht="15">
      <c r="C5162" s="712"/>
      <c r="D5162" s="713"/>
      <c r="E5162" s="532"/>
      <c r="F5162" s="532"/>
      <c r="G5162" s="533"/>
      <c r="H5162" s="534"/>
      <c r="I5162" s="534"/>
      <c r="J5162" s="535"/>
      <c r="K5162" s="534"/>
      <c r="L5162" s="534"/>
      <c r="M5162" s="534"/>
      <c r="N5162" s="534"/>
      <c r="O5162" s="534"/>
      <c r="P5162" s="535"/>
      <c r="Q5162" s="534"/>
    </row>
    <row r="5163" spans="3:17" s="849" customFormat="1" ht="15">
      <c r="C5163" s="712"/>
      <c r="D5163" s="713"/>
      <c r="E5163" s="532"/>
      <c r="F5163" s="532"/>
      <c r="G5163" s="533"/>
      <c r="H5163" s="534"/>
      <c r="I5163" s="534"/>
      <c r="J5163" s="535"/>
      <c r="K5163" s="534"/>
      <c r="L5163" s="534"/>
      <c r="M5163" s="534"/>
      <c r="N5163" s="534"/>
      <c r="O5163" s="534"/>
      <c r="P5163" s="535"/>
      <c r="Q5163" s="534"/>
    </row>
    <row r="5164" spans="3:17" s="849" customFormat="1" ht="15">
      <c r="C5164" s="712"/>
      <c r="D5164" s="713"/>
      <c r="E5164" s="532"/>
      <c r="F5164" s="532"/>
      <c r="G5164" s="533"/>
      <c r="H5164" s="534"/>
      <c r="I5164" s="534"/>
      <c r="J5164" s="535"/>
      <c r="K5164" s="534"/>
      <c r="L5164" s="534"/>
      <c r="M5164" s="534"/>
      <c r="N5164" s="534"/>
      <c r="O5164" s="534"/>
      <c r="P5164" s="535"/>
      <c r="Q5164" s="534"/>
    </row>
    <row r="5165" spans="3:17" s="849" customFormat="1" ht="15">
      <c r="C5165" s="712"/>
      <c r="D5165" s="713"/>
      <c r="E5165" s="532"/>
      <c r="F5165" s="532"/>
      <c r="G5165" s="533"/>
      <c r="H5165" s="534"/>
      <c r="I5165" s="534"/>
      <c r="J5165" s="535"/>
      <c r="K5165" s="534"/>
      <c r="L5165" s="534"/>
      <c r="M5165" s="534"/>
      <c r="N5165" s="534"/>
      <c r="O5165" s="534"/>
      <c r="P5165" s="535"/>
      <c r="Q5165" s="534"/>
    </row>
    <row r="5166" spans="3:17" s="849" customFormat="1" ht="15">
      <c r="C5166" s="712"/>
      <c r="D5166" s="713"/>
      <c r="E5166" s="532"/>
      <c r="F5166" s="532"/>
      <c r="G5166" s="533"/>
      <c r="H5166" s="534"/>
      <c r="I5166" s="534"/>
      <c r="J5166" s="535"/>
      <c r="K5166" s="534"/>
      <c r="L5166" s="534"/>
      <c r="M5166" s="534"/>
      <c r="N5166" s="534"/>
      <c r="O5166" s="534"/>
      <c r="P5166" s="535"/>
      <c r="Q5166" s="534"/>
    </row>
    <row r="5167" spans="3:17" s="849" customFormat="1" ht="15">
      <c r="C5167" s="712"/>
      <c r="D5167" s="713"/>
      <c r="E5167" s="532"/>
      <c r="F5167" s="532"/>
      <c r="G5167" s="533"/>
      <c r="H5167" s="534"/>
      <c r="I5167" s="534"/>
      <c r="J5167" s="535"/>
      <c r="K5167" s="534"/>
      <c r="L5167" s="534"/>
      <c r="M5167" s="534"/>
      <c r="N5167" s="534"/>
      <c r="O5167" s="534"/>
      <c r="P5167" s="535"/>
      <c r="Q5167" s="534"/>
    </row>
    <row r="5168" spans="3:17" s="849" customFormat="1" ht="15">
      <c r="C5168" s="712"/>
      <c r="D5168" s="713"/>
      <c r="E5168" s="532"/>
      <c r="F5168" s="532"/>
      <c r="G5168" s="533"/>
      <c r="H5168" s="534"/>
      <c r="I5168" s="534"/>
      <c r="J5168" s="535"/>
      <c r="K5168" s="534"/>
      <c r="L5168" s="534"/>
      <c r="M5168" s="534"/>
      <c r="N5168" s="534"/>
      <c r="O5168" s="534"/>
      <c r="P5168" s="535"/>
      <c r="Q5168" s="534"/>
    </row>
    <row r="5169" spans="3:17" s="849" customFormat="1" ht="15">
      <c r="C5169" s="712"/>
      <c r="D5169" s="713"/>
      <c r="E5169" s="532"/>
      <c r="F5169" s="532"/>
      <c r="G5169" s="533"/>
      <c r="H5169" s="534"/>
      <c r="I5169" s="534"/>
      <c r="J5169" s="535"/>
      <c r="K5169" s="534"/>
      <c r="L5169" s="534"/>
      <c r="M5169" s="534"/>
      <c r="N5169" s="534"/>
      <c r="O5169" s="534"/>
      <c r="P5169" s="535"/>
      <c r="Q5169" s="534"/>
    </row>
    <row r="5170" spans="3:17" s="849" customFormat="1" ht="15">
      <c r="C5170" s="712"/>
      <c r="D5170" s="713"/>
      <c r="E5170" s="532"/>
      <c r="F5170" s="532"/>
      <c r="G5170" s="533"/>
      <c r="H5170" s="534"/>
      <c r="I5170" s="534"/>
      <c r="J5170" s="535"/>
      <c r="K5170" s="534"/>
      <c r="L5170" s="534"/>
      <c r="M5170" s="534"/>
      <c r="N5170" s="534"/>
      <c r="O5170" s="534"/>
      <c r="P5170" s="535"/>
      <c r="Q5170" s="534"/>
    </row>
    <row r="5171" spans="3:17" s="849" customFormat="1" ht="15">
      <c r="C5171" s="712"/>
      <c r="D5171" s="713"/>
      <c r="E5171" s="532"/>
      <c r="F5171" s="532"/>
      <c r="G5171" s="533"/>
      <c r="H5171" s="534"/>
      <c r="I5171" s="534"/>
      <c r="J5171" s="535"/>
      <c r="K5171" s="534"/>
      <c r="L5171" s="534"/>
      <c r="M5171" s="534"/>
      <c r="N5171" s="534"/>
      <c r="O5171" s="534"/>
      <c r="P5171" s="535"/>
      <c r="Q5171" s="534"/>
    </row>
    <row r="5172" spans="3:17" s="849" customFormat="1" ht="15">
      <c r="C5172" s="712"/>
      <c r="D5172" s="713"/>
      <c r="E5172" s="532"/>
      <c r="F5172" s="532"/>
      <c r="G5172" s="533"/>
      <c r="H5172" s="534"/>
      <c r="I5172" s="534"/>
      <c r="J5172" s="535"/>
      <c r="K5172" s="534"/>
      <c r="L5172" s="534"/>
      <c r="M5172" s="534"/>
      <c r="N5172" s="534"/>
      <c r="O5172" s="534"/>
      <c r="P5172" s="535"/>
      <c r="Q5172" s="534"/>
    </row>
    <row r="5173" spans="3:17" s="849" customFormat="1" ht="15">
      <c r="C5173" s="712"/>
      <c r="D5173" s="713"/>
      <c r="E5173" s="532"/>
      <c r="F5173" s="532"/>
      <c r="G5173" s="533"/>
      <c r="H5173" s="534"/>
      <c r="I5173" s="534"/>
      <c r="J5173" s="535"/>
      <c r="K5173" s="534"/>
      <c r="L5173" s="534"/>
      <c r="M5173" s="534"/>
      <c r="N5173" s="534"/>
      <c r="O5173" s="534"/>
      <c r="P5173" s="535"/>
      <c r="Q5173" s="534"/>
    </row>
    <row r="5174" spans="3:17" s="849" customFormat="1" ht="15">
      <c r="C5174" s="712"/>
      <c r="D5174" s="713"/>
      <c r="E5174" s="532"/>
      <c r="F5174" s="532"/>
      <c r="G5174" s="533"/>
      <c r="H5174" s="534"/>
      <c r="I5174" s="534"/>
      <c r="J5174" s="535"/>
      <c r="K5174" s="534"/>
      <c r="L5174" s="534"/>
      <c r="M5174" s="534"/>
      <c r="N5174" s="534"/>
      <c r="O5174" s="534"/>
      <c r="P5174" s="535"/>
      <c r="Q5174" s="534"/>
    </row>
    <row r="5175" spans="3:17" s="849" customFormat="1" ht="15">
      <c r="C5175" s="712"/>
      <c r="D5175" s="713"/>
      <c r="E5175" s="532"/>
      <c r="F5175" s="532"/>
      <c r="G5175" s="533"/>
      <c r="H5175" s="534"/>
      <c r="I5175" s="534"/>
      <c r="J5175" s="535"/>
      <c r="K5175" s="534"/>
      <c r="L5175" s="534"/>
      <c r="M5175" s="534"/>
      <c r="N5175" s="534"/>
      <c r="O5175" s="534"/>
      <c r="P5175" s="535"/>
      <c r="Q5175" s="534"/>
    </row>
    <row r="5176" spans="3:17" s="849" customFormat="1" ht="15">
      <c r="C5176" s="712"/>
      <c r="D5176" s="713"/>
      <c r="E5176" s="532"/>
      <c r="F5176" s="532"/>
      <c r="G5176" s="533"/>
      <c r="H5176" s="534"/>
      <c r="I5176" s="534"/>
      <c r="J5176" s="535"/>
      <c r="K5176" s="534"/>
      <c r="L5176" s="534"/>
      <c r="M5176" s="534"/>
      <c r="N5176" s="534"/>
      <c r="O5176" s="534"/>
      <c r="P5176" s="535"/>
      <c r="Q5176" s="534"/>
    </row>
    <row r="5177" spans="3:17" s="849" customFormat="1" ht="15">
      <c r="C5177" s="712"/>
      <c r="D5177" s="713"/>
      <c r="E5177" s="532"/>
      <c r="F5177" s="532"/>
      <c r="G5177" s="533"/>
      <c r="H5177" s="534"/>
      <c r="I5177" s="534"/>
      <c r="J5177" s="535"/>
      <c r="K5177" s="534"/>
      <c r="L5177" s="534"/>
      <c r="M5177" s="534"/>
      <c r="N5177" s="534"/>
      <c r="O5177" s="534"/>
      <c r="P5177" s="535"/>
      <c r="Q5177" s="534"/>
    </row>
    <row r="5178" spans="3:17" s="849" customFormat="1" ht="15">
      <c r="C5178" s="712"/>
      <c r="D5178" s="713"/>
      <c r="E5178" s="532"/>
      <c r="F5178" s="532"/>
      <c r="G5178" s="533"/>
      <c r="H5178" s="534"/>
      <c r="I5178" s="534"/>
      <c r="J5178" s="535"/>
      <c r="K5178" s="534"/>
      <c r="L5178" s="534"/>
      <c r="M5178" s="534"/>
      <c r="N5178" s="534"/>
      <c r="O5178" s="534"/>
      <c r="P5178" s="535"/>
      <c r="Q5178" s="534"/>
    </row>
    <row r="5179" spans="3:17" s="849" customFormat="1" ht="15">
      <c r="C5179" s="712"/>
      <c r="D5179" s="713"/>
      <c r="E5179" s="532"/>
      <c r="F5179" s="532"/>
      <c r="G5179" s="533"/>
      <c r="H5179" s="534"/>
      <c r="I5179" s="534"/>
      <c r="J5179" s="535"/>
      <c r="K5179" s="534"/>
      <c r="L5179" s="534"/>
      <c r="M5179" s="534"/>
      <c r="N5179" s="534"/>
      <c r="O5179" s="534"/>
      <c r="P5179" s="535"/>
      <c r="Q5179" s="534"/>
    </row>
    <row r="5180" spans="3:17" s="849" customFormat="1" ht="15">
      <c r="C5180" s="712"/>
      <c r="D5180" s="713"/>
      <c r="E5180" s="532"/>
      <c r="F5180" s="532"/>
      <c r="G5180" s="533"/>
      <c r="H5180" s="534"/>
      <c r="I5180" s="534"/>
      <c r="J5180" s="535"/>
      <c r="K5180" s="534"/>
      <c r="L5180" s="534"/>
      <c r="M5180" s="534"/>
      <c r="N5180" s="534"/>
      <c r="O5180" s="534"/>
      <c r="P5180" s="535"/>
      <c r="Q5180" s="534"/>
    </row>
    <row r="5181" spans="3:17" s="849" customFormat="1" ht="15">
      <c r="C5181" s="712"/>
      <c r="D5181" s="713"/>
      <c r="E5181" s="532"/>
      <c r="F5181" s="532"/>
      <c r="G5181" s="533"/>
      <c r="H5181" s="534"/>
      <c r="I5181" s="534"/>
      <c r="J5181" s="535"/>
      <c r="K5181" s="534"/>
      <c r="L5181" s="534"/>
      <c r="M5181" s="534"/>
      <c r="N5181" s="534"/>
      <c r="O5181" s="534"/>
      <c r="P5181" s="535"/>
      <c r="Q5181" s="534"/>
    </row>
    <row r="5182" spans="3:17" s="849" customFormat="1" ht="15">
      <c r="C5182" s="712"/>
      <c r="D5182" s="713"/>
      <c r="E5182" s="532"/>
      <c r="F5182" s="532"/>
      <c r="G5182" s="533"/>
      <c r="H5182" s="534"/>
      <c r="I5182" s="534"/>
      <c r="J5182" s="535"/>
      <c r="K5182" s="534"/>
      <c r="L5182" s="534"/>
      <c r="M5182" s="534"/>
      <c r="N5182" s="534"/>
      <c r="O5182" s="534"/>
      <c r="P5182" s="535"/>
      <c r="Q5182" s="534"/>
    </row>
    <row r="5183" spans="3:17" s="849" customFormat="1" ht="15">
      <c r="C5183" s="712"/>
      <c r="D5183" s="713"/>
      <c r="E5183" s="532"/>
      <c r="F5183" s="532"/>
      <c r="G5183" s="533"/>
      <c r="H5183" s="534"/>
      <c r="I5183" s="534"/>
      <c r="J5183" s="535"/>
      <c r="K5183" s="534"/>
      <c r="L5183" s="534"/>
      <c r="M5183" s="534"/>
      <c r="N5183" s="534"/>
      <c r="O5183" s="534"/>
      <c r="P5183" s="535"/>
      <c r="Q5183" s="534"/>
    </row>
    <row r="5184" spans="3:17" s="849" customFormat="1" ht="15">
      <c r="C5184" s="712"/>
      <c r="D5184" s="713"/>
      <c r="E5184" s="532"/>
      <c r="F5184" s="532"/>
      <c r="G5184" s="533"/>
      <c r="H5184" s="534"/>
      <c r="I5184" s="534"/>
      <c r="J5184" s="535"/>
      <c r="K5184" s="534"/>
      <c r="L5184" s="534"/>
      <c r="M5184" s="534"/>
      <c r="N5184" s="534"/>
      <c r="O5184" s="534"/>
      <c r="P5184" s="535"/>
      <c r="Q5184" s="534"/>
    </row>
    <row r="5185" spans="3:17" s="849" customFormat="1" ht="15">
      <c r="C5185" s="712"/>
      <c r="D5185" s="713"/>
      <c r="E5185" s="532"/>
      <c r="F5185" s="532"/>
      <c r="G5185" s="533"/>
      <c r="H5185" s="534"/>
      <c r="I5185" s="534"/>
      <c r="J5185" s="535"/>
      <c r="K5185" s="534"/>
      <c r="L5185" s="534"/>
      <c r="M5185" s="534"/>
      <c r="N5185" s="534"/>
      <c r="O5185" s="534"/>
      <c r="P5185" s="535"/>
      <c r="Q5185" s="534"/>
    </row>
    <row r="5186" spans="3:17" s="849" customFormat="1" ht="15">
      <c r="C5186" s="712"/>
      <c r="D5186" s="713"/>
      <c r="E5186" s="532"/>
      <c r="F5186" s="532"/>
      <c r="G5186" s="533"/>
      <c r="H5186" s="534"/>
      <c r="I5186" s="534"/>
      <c r="J5186" s="535"/>
      <c r="K5186" s="534"/>
      <c r="L5186" s="534"/>
      <c r="M5186" s="534"/>
      <c r="N5186" s="534"/>
      <c r="O5186" s="534"/>
      <c r="P5186" s="535"/>
      <c r="Q5186" s="534"/>
    </row>
    <row r="5187" spans="3:17" s="849" customFormat="1" ht="15">
      <c r="C5187" s="712"/>
      <c r="D5187" s="713"/>
      <c r="E5187" s="532"/>
      <c r="F5187" s="532"/>
      <c r="G5187" s="533"/>
      <c r="H5187" s="534"/>
      <c r="I5187" s="534"/>
      <c r="J5187" s="535"/>
      <c r="K5187" s="534"/>
      <c r="L5187" s="534"/>
      <c r="M5187" s="534"/>
      <c r="N5187" s="534"/>
      <c r="O5187" s="534"/>
      <c r="P5187" s="535"/>
      <c r="Q5187" s="534"/>
    </row>
    <row r="5188" spans="3:17" s="849" customFormat="1" ht="15">
      <c r="C5188" s="712"/>
      <c r="D5188" s="713"/>
      <c r="E5188" s="532"/>
      <c r="F5188" s="532"/>
      <c r="G5188" s="533"/>
      <c r="H5188" s="534"/>
      <c r="I5188" s="534"/>
      <c r="J5188" s="535"/>
      <c r="K5188" s="534"/>
      <c r="L5188" s="534"/>
      <c r="M5188" s="534"/>
      <c r="N5188" s="534"/>
      <c r="O5188" s="534"/>
      <c r="P5188" s="535"/>
      <c r="Q5188" s="534"/>
    </row>
    <row r="5189" spans="3:17" s="849" customFormat="1" ht="15">
      <c r="C5189" s="712"/>
      <c r="D5189" s="713"/>
      <c r="E5189" s="532"/>
      <c r="F5189" s="532"/>
      <c r="G5189" s="533"/>
      <c r="H5189" s="534"/>
      <c r="I5189" s="534"/>
      <c r="J5189" s="535"/>
      <c r="K5189" s="534"/>
      <c r="L5189" s="534"/>
      <c r="M5189" s="534"/>
      <c r="N5189" s="534"/>
      <c r="O5189" s="534"/>
      <c r="P5189" s="535"/>
      <c r="Q5189" s="534"/>
    </row>
    <row r="5190" spans="3:17" s="849" customFormat="1" ht="15">
      <c r="C5190" s="712"/>
      <c r="D5190" s="713"/>
      <c r="E5190" s="532"/>
      <c r="F5190" s="532"/>
      <c r="G5190" s="533"/>
      <c r="H5190" s="534"/>
      <c r="I5190" s="534"/>
      <c r="J5190" s="535"/>
      <c r="K5190" s="534"/>
      <c r="L5190" s="534"/>
      <c r="M5190" s="534"/>
      <c r="N5190" s="534"/>
      <c r="O5190" s="534"/>
      <c r="P5190" s="535"/>
      <c r="Q5190" s="534"/>
    </row>
    <row r="5191" spans="3:17" s="849" customFormat="1" ht="15">
      <c r="C5191" s="712"/>
      <c r="D5191" s="713"/>
      <c r="E5191" s="532"/>
      <c r="F5191" s="532"/>
      <c r="G5191" s="533"/>
      <c r="H5191" s="534"/>
      <c r="I5191" s="534"/>
      <c r="J5191" s="535"/>
      <c r="K5191" s="534"/>
      <c r="L5191" s="534"/>
      <c r="M5191" s="534"/>
      <c r="N5191" s="534"/>
      <c r="O5191" s="534"/>
      <c r="P5191" s="535"/>
      <c r="Q5191" s="534"/>
    </row>
    <row r="5192" spans="3:17" s="849" customFormat="1" ht="15">
      <c r="C5192" s="712"/>
      <c r="D5192" s="713"/>
      <c r="E5192" s="532"/>
      <c r="F5192" s="532"/>
      <c r="G5192" s="533"/>
      <c r="H5192" s="534"/>
      <c r="I5192" s="534"/>
      <c r="J5192" s="535"/>
      <c r="K5192" s="534"/>
      <c r="L5192" s="534"/>
      <c r="M5192" s="534"/>
      <c r="N5192" s="534"/>
      <c r="O5192" s="534"/>
      <c r="P5192" s="535"/>
      <c r="Q5192" s="534"/>
    </row>
    <row r="5193" spans="3:17" s="849" customFormat="1" ht="15">
      <c r="C5193" s="712"/>
      <c r="D5193" s="713"/>
      <c r="E5193" s="532"/>
      <c r="F5193" s="532"/>
      <c r="G5193" s="533"/>
      <c r="H5193" s="534"/>
      <c r="I5193" s="534"/>
      <c r="J5193" s="535"/>
      <c r="K5193" s="534"/>
      <c r="L5193" s="534"/>
      <c r="M5193" s="534"/>
      <c r="N5193" s="534"/>
      <c r="O5193" s="534"/>
      <c r="P5193" s="535"/>
      <c r="Q5193" s="534"/>
    </row>
    <row r="5194" spans="3:17" s="849" customFormat="1" ht="15">
      <c r="C5194" s="712"/>
      <c r="D5194" s="713"/>
      <c r="E5194" s="532"/>
      <c r="F5194" s="532"/>
      <c r="G5194" s="533"/>
      <c r="H5194" s="534"/>
      <c r="I5194" s="534"/>
      <c r="J5194" s="535"/>
      <c r="K5194" s="534"/>
      <c r="L5194" s="534"/>
      <c r="M5194" s="534"/>
      <c r="N5194" s="534"/>
      <c r="O5194" s="534"/>
      <c r="P5194" s="535"/>
      <c r="Q5194" s="534"/>
    </row>
    <row r="5195" spans="3:17" s="849" customFormat="1" ht="15">
      <c r="C5195" s="712"/>
      <c r="D5195" s="713"/>
      <c r="E5195" s="532"/>
      <c r="F5195" s="532"/>
      <c r="G5195" s="533"/>
      <c r="H5195" s="534"/>
      <c r="I5195" s="534"/>
      <c r="J5195" s="535"/>
      <c r="K5195" s="534"/>
      <c r="L5195" s="534"/>
      <c r="M5195" s="534"/>
      <c r="N5195" s="534"/>
      <c r="O5195" s="534"/>
      <c r="P5195" s="535"/>
      <c r="Q5195" s="534"/>
    </row>
    <row r="5196" spans="3:17" s="849" customFormat="1" ht="15">
      <c r="C5196" s="712"/>
      <c r="D5196" s="713"/>
      <c r="E5196" s="532"/>
      <c r="F5196" s="532"/>
      <c r="G5196" s="533"/>
      <c r="H5196" s="534"/>
      <c r="I5196" s="534"/>
      <c r="J5196" s="535"/>
      <c r="K5196" s="534"/>
      <c r="L5196" s="534"/>
      <c r="M5196" s="534"/>
      <c r="N5196" s="534"/>
      <c r="O5196" s="534"/>
      <c r="P5196" s="535"/>
      <c r="Q5196" s="534"/>
    </row>
    <row r="5197" spans="3:17" s="849" customFormat="1" ht="15">
      <c r="C5197" s="712"/>
      <c r="D5197" s="713"/>
      <c r="E5197" s="532"/>
      <c r="F5197" s="532"/>
      <c r="G5197" s="533"/>
      <c r="H5197" s="534"/>
      <c r="I5197" s="534"/>
      <c r="J5197" s="535"/>
      <c r="K5197" s="534"/>
      <c r="L5197" s="534"/>
      <c r="M5197" s="534"/>
      <c r="N5197" s="534"/>
      <c r="O5197" s="534"/>
      <c r="P5197" s="535"/>
      <c r="Q5197" s="534"/>
    </row>
    <row r="5198" spans="3:17" s="849" customFormat="1" ht="15">
      <c r="C5198" s="712"/>
      <c r="D5198" s="713"/>
      <c r="E5198" s="532"/>
      <c r="F5198" s="532"/>
      <c r="G5198" s="533"/>
      <c r="H5198" s="534"/>
      <c r="I5198" s="534"/>
      <c r="J5198" s="535"/>
      <c r="K5198" s="534"/>
      <c r="L5198" s="534"/>
      <c r="M5198" s="534"/>
      <c r="N5198" s="534"/>
      <c r="O5198" s="534"/>
      <c r="P5198" s="535"/>
      <c r="Q5198" s="534"/>
    </row>
    <row r="5199" spans="3:17" s="849" customFormat="1" ht="15">
      <c r="C5199" s="712"/>
      <c r="D5199" s="713"/>
      <c r="E5199" s="532"/>
      <c r="F5199" s="532"/>
      <c r="G5199" s="533"/>
      <c r="H5199" s="534"/>
      <c r="I5199" s="534"/>
      <c r="J5199" s="535"/>
      <c r="K5199" s="534"/>
      <c r="L5199" s="534"/>
      <c r="M5199" s="534"/>
      <c r="N5199" s="534"/>
      <c r="O5199" s="534"/>
      <c r="P5199" s="535"/>
      <c r="Q5199" s="534"/>
    </row>
    <row r="5200" spans="3:17" s="849" customFormat="1" ht="15">
      <c r="C5200" s="712"/>
      <c r="D5200" s="713"/>
      <c r="E5200" s="532"/>
      <c r="F5200" s="532"/>
      <c r="G5200" s="533"/>
      <c r="H5200" s="534"/>
      <c r="I5200" s="534"/>
      <c r="J5200" s="535"/>
      <c r="K5200" s="534"/>
      <c r="L5200" s="534"/>
      <c r="M5200" s="534"/>
      <c r="N5200" s="534"/>
      <c r="O5200" s="534"/>
      <c r="P5200" s="535"/>
      <c r="Q5200" s="534"/>
    </row>
    <row r="5201" spans="3:17" s="849" customFormat="1" ht="15">
      <c r="C5201" s="712"/>
      <c r="D5201" s="713"/>
      <c r="E5201" s="532"/>
      <c r="F5201" s="532"/>
      <c r="G5201" s="533"/>
      <c r="H5201" s="534"/>
      <c r="I5201" s="534"/>
      <c r="J5201" s="535"/>
      <c r="K5201" s="534"/>
      <c r="L5201" s="534"/>
      <c r="M5201" s="534"/>
      <c r="N5201" s="534"/>
      <c r="O5201" s="534"/>
      <c r="P5201" s="535"/>
      <c r="Q5201" s="534"/>
    </row>
    <row r="5202" spans="3:17" s="849" customFormat="1" ht="15">
      <c r="C5202" s="712"/>
      <c r="D5202" s="713"/>
      <c r="E5202" s="532"/>
      <c r="F5202" s="532"/>
      <c r="G5202" s="533"/>
      <c r="H5202" s="534"/>
      <c r="I5202" s="534"/>
      <c r="J5202" s="535"/>
      <c r="K5202" s="534"/>
      <c r="L5202" s="534"/>
      <c r="M5202" s="534"/>
      <c r="N5202" s="534"/>
      <c r="O5202" s="534"/>
      <c r="P5202" s="535"/>
      <c r="Q5202" s="534"/>
    </row>
    <row r="5203" spans="3:17" s="849" customFormat="1" ht="15">
      <c r="C5203" s="712"/>
      <c r="D5203" s="713"/>
      <c r="E5203" s="532"/>
      <c r="F5203" s="532"/>
      <c r="G5203" s="533"/>
      <c r="H5203" s="534"/>
      <c r="I5203" s="534"/>
      <c r="J5203" s="535"/>
      <c r="K5203" s="534"/>
      <c r="L5203" s="534"/>
      <c r="M5203" s="534"/>
      <c r="N5203" s="534"/>
      <c r="O5203" s="534"/>
      <c r="P5203" s="535"/>
      <c r="Q5203" s="534"/>
    </row>
    <row r="5204" spans="3:17" s="849" customFormat="1" ht="15">
      <c r="C5204" s="712"/>
      <c r="D5204" s="713"/>
      <c r="E5204" s="532"/>
      <c r="F5204" s="532"/>
      <c r="G5204" s="533"/>
      <c r="H5204" s="534"/>
      <c r="I5204" s="534"/>
      <c r="J5204" s="535"/>
      <c r="K5204" s="534"/>
      <c r="L5204" s="534"/>
      <c r="M5204" s="534"/>
      <c r="N5204" s="534"/>
      <c r="O5204" s="534"/>
      <c r="P5204" s="535"/>
      <c r="Q5204" s="534"/>
    </row>
    <row r="5205" spans="3:17" s="849" customFormat="1" ht="15">
      <c r="C5205" s="712"/>
      <c r="D5205" s="713"/>
      <c r="E5205" s="532"/>
      <c r="F5205" s="532"/>
      <c r="G5205" s="533"/>
      <c r="H5205" s="534"/>
      <c r="I5205" s="534"/>
      <c r="J5205" s="535"/>
      <c r="K5205" s="534"/>
      <c r="L5205" s="534"/>
      <c r="M5205" s="534"/>
      <c r="N5205" s="534"/>
      <c r="O5205" s="534"/>
      <c r="P5205" s="535"/>
      <c r="Q5205" s="534"/>
    </row>
    <row r="5206" spans="3:17" s="849" customFormat="1" ht="15">
      <c r="C5206" s="712"/>
      <c r="D5206" s="713"/>
      <c r="E5206" s="532"/>
      <c r="F5206" s="532"/>
      <c r="G5206" s="533"/>
      <c r="H5206" s="534"/>
      <c r="I5206" s="534"/>
      <c r="J5206" s="535"/>
      <c r="K5206" s="534"/>
      <c r="L5206" s="534"/>
      <c r="M5206" s="534"/>
      <c r="N5206" s="534"/>
      <c r="O5206" s="534"/>
      <c r="P5206" s="535"/>
      <c r="Q5206" s="534"/>
    </row>
    <row r="5207" spans="3:17" s="849" customFormat="1" ht="15">
      <c r="C5207" s="712"/>
      <c r="D5207" s="713"/>
      <c r="E5207" s="532"/>
      <c r="F5207" s="532"/>
      <c r="G5207" s="533"/>
      <c r="H5207" s="534"/>
      <c r="I5207" s="534"/>
      <c r="J5207" s="535"/>
      <c r="K5207" s="534"/>
      <c r="L5207" s="534"/>
      <c r="M5207" s="534"/>
      <c r="N5207" s="534"/>
      <c r="O5207" s="534"/>
      <c r="P5207" s="535"/>
      <c r="Q5207" s="534"/>
    </row>
    <row r="5208" spans="3:17" s="849" customFormat="1" ht="15">
      <c r="C5208" s="712"/>
      <c r="D5208" s="713"/>
      <c r="E5208" s="532"/>
      <c r="F5208" s="532"/>
      <c r="G5208" s="533"/>
      <c r="H5208" s="534"/>
      <c r="I5208" s="534"/>
      <c r="J5208" s="535"/>
      <c r="K5208" s="534"/>
      <c r="L5208" s="534"/>
      <c r="M5208" s="534"/>
      <c r="N5208" s="534"/>
      <c r="O5208" s="534"/>
      <c r="P5208" s="535"/>
      <c r="Q5208" s="534"/>
    </row>
    <row r="5209" spans="3:17" s="849" customFormat="1" ht="15">
      <c r="C5209" s="712"/>
      <c r="D5209" s="713"/>
      <c r="E5209" s="532"/>
      <c r="F5209" s="532"/>
      <c r="G5209" s="533"/>
      <c r="H5209" s="534"/>
      <c r="I5209" s="534"/>
      <c r="J5209" s="535"/>
      <c r="K5209" s="534"/>
      <c r="L5209" s="534"/>
      <c r="M5209" s="534"/>
      <c r="N5209" s="534"/>
      <c r="O5209" s="534"/>
      <c r="P5209" s="535"/>
      <c r="Q5209" s="534"/>
    </row>
    <row r="5210" spans="3:17" s="849" customFormat="1" ht="15">
      <c r="C5210" s="712"/>
      <c r="D5210" s="713"/>
      <c r="E5210" s="532"/>
      <c r="F5210" s="532"/>
      <c r="G5210" s="533"/>
      <c r="H5210" s="534"/>
      <c r="I5210" s="534"/>
      <c r="J5210" s="535"/>
      <c r="K5210" s="534"/>
      <c r="L5210" s="534"/>
      <c r="M5210" s="534"/>
      <c r="N5210" s="534"/>
      <c r="O5210" s="534"/>
      <c r="P5210" s="535"/>
      <c r="Q5210" s="534"/>
    </row>
    <row r="5211" spans="3:17" s="849" customFormat="1" ht="15">
      <c r="C5211" s="712"/>
      <c r="D5211" s="713"/>
      <c r="E5211" s="532"/>
      <c r="F5211" s="532"/>
      <c r="G5211" s="533"/>
      <c r="H5211" s="534"/>
      <c r="I5211" s="534"/>
      <c r="J5211" s="535"/>
      <c r="K5211" s="534"/>
      <c r="L5211" s="534"/>
      <c r="M5211" s="534"/>
      <c r="N5211" s="534"/>
      <c r="O5211" s="534"/>
      <c r="P5211" s="535"/>
      <c r="Q5211" s="534"/>
    </row>
    <row r="5212" spans="3:17" s="849" customFormat="1" ht="15">
      <c r="C5212" s="712"/>
      <c r="D5212" s="713"/>
      <c r="E5212" s="532"/>
      <c r="F5212" s="532"/>
      <c r="G5212" s="533"/>
      <c r="H5212" s="534"/>
      <c r="I5212" s="534"/>
      <c r="J5212" s="535"/>
      <c r="K5212" s="534"/>
      <c r="L5212" s="534"/>
      <c r="M5212" s="534"/>
      <c r="N5212" s="534"/>
      <c r="O5212" s="534"/>
      <c r="P5212" s="535"/>
      <c r="Q5212" s="534"/>
    </row>
    <row r="5213" spans="3:17" s="849" customFormat="1" ht="15">
      <c r="C5213" s="712"/>
      <c r="D5213" s="713"/>
      <c r="E5213" s="532"/>
      <c r="F5213" s="532"/>
      <c r="G5213" s="533"/>
      <c r="H5213" s="534"/>
      <c r="I5213" s="534"/>
      <c r="J5213" s="535"/>
      <c r="K5213" s="534"/>
      <c r="L5213" s="534"/>
      <c r="M5213" s="534"/>
      <c r="N5213" s="534"/>
      <c r="O5213" s="534"/>
      <c r="P5213" s="535"/>
      <c r="Q5213" s="534"/>
    </row>
    <row r="5214" spans="3:17" s="849" customFormat="1" ht="15">
      <c r="C5214" s="712"/>
      <c r="D5214" s="713"/>
      <c r="E5214" s="532"/>
      <c r="F5214" s="532"/>
      <c r="G5214" s="533"/>
      <c r="H5214" s="534"/>
      <c r="I5214" s="534"/>
      <c r="J5214" s="535"/>
      <c r="K5214" s="534"/>
      <c r="L5214" s="534"/>
      <c r="M5214" s="534"/>
      <c r="N5214" s="534"/>
      <c r="O5214" s="534"/>
      <c r="P5214" s="535"/>
      <c r="Q5214" s="534"/>
    </row>
    <row r="5215" spans="3:17" s="849" customFormat="1" ht="15">
      <c r="C5215" s="712"/>
      <c r="D5215" s="713"/>
      <c r="E5215" s="532"/>
      <c r="F5215" s="532"/>
      <c r="G5215" s="533"/>
      <c r="H5215" s="534"/>
      <c r="I5215" s="534"/>
      <c r="J5215" s="535"/>
      <c r="K5215" s="534"/>
      <c r="L5215" s="534"/>
      <c r="M5215" s="534"/>
      <c r="N5215" s="534"/>
      <c r="O5215" s="534"/>
      <c r="P5215" s="535"/>
      <c r="Q5215" s="534"/>
    </row>
    <row r="5216" spans="3:17" s="849" customFormat="1" ht="15">
      <c r="C5216" s="712"/>
      <c r="D5216" s="713"/>
      <c r="E5216" s="532"/>
      <c r="F5216" s="532"/>
      <c r="G5216" s="533"/>
      <c r="H5216" s="534"/>
      <c r="I5216" s="534"/>
      <c r="J5216" s="535"/>
      <c r="K5216" s="534"/>
      <c r="L5216" s="534"/>
      <c r="M5216" s="534"/>
      <c r="N5216" s="534"/>
      <c r="O5216" s="534"/>
      <c r="P5216" s="535"/>
      <c r="Q5216" s="534"/>
    </row>
    <row r="5217" spans="3:17" s="849" customFormat="1" ht="15">
      <c r="C5217" s="712"/>
      <c r="D5217" s="713"/>
      <c r="E5217" s="532"/>
      <c r="F5217" s="532"/>
      <c r="G5217" s="533"/>
      <c r="H5217" s="534"/>
      <c r="I5217" s="534"/>
      <c r="J5217" s="535"/>
      <c r="K5217" s="534"/>
      <c r="L5217" s="534"/>
      <c r="M5217" s="534"/>
      <c r="N5217" s="534"/>
      <c r="O5217" s="534"/>
      <c r="P5217" s="535"/>
      <c r="Q5217" s="534"/>
    </row>
    <row r="5218" spans="3:17" s="849" customFormat="1" ht="15">
      <c r="C5218" s="712"/>
      <c r="D5218" s="713"/>
      <c r="E5218" s="532"/>
      <c r="F5218" s="532"/>
      <c r="G5218" s="533"/>
      <c r="H5218" s="534"/>
      <c r="I5218" s="534"/>
      <c r="J5218" s="535"/>
      <c r="K5218" s="534"/>
      <c r="L5218" s="534"/>
      <c r="M5218" s="534"/>
      <c r="N5218" s="534"/>
      <c r="O5218" s="534"/>
      <c r="P5218" s="535"/>
      <c r="Q5218" s="534"/>
    </row>
    <row r="5219" spans="3:17" s="849" customFormat="1" ht="15">
      <c r="C5219" s="712"/>
      <c r="D5219" s="713"/>
      <c r="E5219" s="532"/>
      <c r="F5219" s="532"/>
      <c r="G5219" s="533"/>
      <c r="H5219" s="534"/>
      <c r="I5219" s="534"/>
      <c r="J5219" s="535"/>
      <c r="K5219" s="534"/>
      <c r="L5219" s="534"/>
      <c r="M5219" s="534"/>
      <c r="N5219" s="534"/>
      <c r="O5219" s="534"/>
      <c r="P5219" s="535"/>
      <c r="Q5219" s="534"/>
    </row>
    <row r="5220" spans="3:17" s="849" customFormat="1" ht="15">
      <c r="C5220" s="712"/>
      <c r="D5220" s="713"/>
      <c r="E5220" s="532"/>
      <c r="F5220" s="532"/>
      <c r="G5220" s="533"/>
      <c r="H5220" s="534"/>
      <c r="I5220" s="534"/>
      <c r="J5220" s="535"/>
      <c r="K5220" s="534"/>
      <c r="L5220" s="534"/>
      <c r="M5220" s="534"/>
      <c r="N5220" s="534"/>
      <c r="O5220" s="534"/>
      <c r="P5220" s="535"/>
      <c r="Q5220" s="534"/>
    </row>
    <row r="5221" spans="3:17" s="849" customFormat="1" ht="15">
      <c r="C5221" s="712"/>
      <c r="D5221" s="713"/>
      <c r="E5221" s="532"/>
      <c r="F5221" s="532"/>
      <c r="G5221" s="533"/>
      <c r="H5221" s="534"/>
      <c r="I5221" s="534"/>
      <c r="J5221" s="535"/>
      <c r="K5221" s="534"/>
      <c r="L5221" s="534"/>
      <c r="M5221" s="534"/>
      <c r="N5221" s="534"/>
      <c r="O5221" s="534"/>
      <c r="P5221" s="535"/>
      <c r="Q5221" s="534"/>
    </row>
    <row r="5222" spans="3:17" s="849" customFormat="1" ht="15">
      <c r="C5222" s="712"/>
      <c r="D5222" s="713"/>
      <c r="E5222" s="532"/>
      <c r="F5222" s="532"/>
      <c r="G5222" s="533"/>
      <c r="H5222" s="534"/>
      <c r="I5222" s="534"/>
      <c r="J5222" s="535"/>
      <c r="K5222" s="534"/>
      <c r="L5222" s="534"/>
      <c r="M5222" s="534"/>
      <c r="N5222" s="534"/>
      <c r="O5222" s="534"/>
      <c r="P5222" s="535"/>
      <c r="Q5222" s="534"/>
    </row>
    <row r="5223" spans="3:17" s="849" customFormat="1" ht="15">
      <c r="C5223" s="712"/>
      <c r="D5223" s="713"/>
      <c r="E5223" s="532"/>
      <c r="F5223" s="532"/>
      <c r="G5223" s="533"/>
      <c r="H5223" s="534"/>
      <c r="I5223" s="534"/>
      <c r="J5223" s="535"/>
      <c r="K5223" s="534"/>
      <c r="L5223" s="534"/>
      <c r="M5223" s="534"/>
      <c r="N5223" s="534"/>
      <c r="O5223" s="534"/>
      <c r="P5223" s="535"/>
      <c r="Q5223" s="534"/>
    </row>
    <row r="5224" spans="3:17" s="849" customFormat="1" ht="15">
      <c r="C5224" s="712"/>
      <c r="D5224" s="713"/>
      <c r="E5224" s="532"/>
      <c r="F5224" s="532"/>
      <c r="G5224" s="533"/>
      <c r="H5224" s="534"/>
      <c r="I5224" s="534"/>
      <c r="J5224" s="535"/>
      <c r="K5224" s="534"/>
      <c r="L5224" s="534"/>
      <c r="M5224" s="534"/>
      <c r="N5224" s="534"/>
      <c r="O5224" s="534"/>
      <c r="P5224" s="535"/>
      <c r="Q5224" s="534"/>
    </row>
    <row r="5225" spans="3:17" s="849" customFormat="1" ht="15">
      <c r="C5225" s="712"/>
      <c r="D5225" s="713"/>
      <c r="E5225" s="532"/>
      <c r="F5225" s="532"/>
      <c r="G5225" s="533"/>
      <c r="H5225" s="534"/>
      <c r="I5225" s="534"/>
      <c r="J5225" s="535"/>
      <c r="K5225" s="534"/>
      <c r="L5225" s="534"/>
      <c r="M5225" s="534"/>
      <c r="N5225" s="534"/>
      <c r="O5225" s="534"/>
      <c r="P5225" s="535"/>
      <c r="Q5225" s="534"/>
    </row>
    <row r="5226" spans="3:17" s="849" customFormat="1" ht="15">
      <c r="C5226" s="712"/>
      <c r="D5226" s="713"/>
      <c r="E5226" s="532"/>
      <c r="F5226" s="532"/>
      <c r="G5226" s="533"/>
      <c r="H5226" s="534"/>
      <c r="I5226" s="534"/>
      <c r="J5226" s="535"/>
      <c r="K5226" s="534"/>
      <c r="L5226" s="534"/>
      <c r="M5226" s="534"/>
      <c r="N5226" s="534"/>
      <c r="O5226" s="534"/>
      <c r="P5226" s="535"/>
      <c r="Q5226" s="534"/>
    </row>
    <row r="5227" spans="3:17" s="849" customFormat="1" ht="15">
      <c r="C5227" s="712"/>
      <c r="D5227" s="713"/>
      <c r="E5227" s="532"/>
      <c r="F5227" s="532"/>
      <c r="G5227" s="533"/>
      <c r="H5227" s="534"/>
      <c r="I5227" s="534"/>
      <c r="J5227" s="535"/>
      <c r="K5227" s="534"/>
      <c r="L5227" s="534"/>
      <c r="M5227" s="534"/>
      <c r="N5227" s="534"/>
      <c r="O5227" s="534"/>
      <c r="P5227" s="535"/>
      <c r="Q5227" s="534"/>
    </row>
    <row r="5228" spans="3:17" s="849" customFormat="1" ht="15">
      <c r="C5228" s="712"/>
      <c r="D5228" s="713"/>
      <c r="E5228" s="532"/>
      <c r="F5228" s="532"/>
      <c r="G5228" s="533"/>
      <c r="H5228" s="534"/>
      <c r="I5228" s="534"/>
      <c r="J5228" s="535"/>
      <c r="K5228" s="534"/>
      <c r="L5228" s="534"/>
      <c r="M5228" s="534"/>
      <c r="N5228" s="534"/>
      <c r="O5228" s="534"/>
      <c r="P5228" s="535"/>
      <c r="Q5228" s="534"/>
    </row>
    <row r="5229" spans="3:17" s="849" customFormat="1" ht="15">
      <c r="C5229" s="712"/>
      <c r="D5229" s="713"/>
      <c r="E5229" s="532"/>
      <c r="F5229" s="532"/>
      <c r="G5229" s="533"/>
      <c r="H5229" s="534"/>
      <c r="I5229" s="534"/>
      <c r="J5229" s="535"/>
      <c r="K5229" s="534"/>
      <c r="L5229" s="534"/>
      <c r="M5229" s="534"/>
      <c r="N5229" s="534"/>
      <c r="O5229" s="534"/>
      <c r="P5229" s="535"/>
      <c r="Q5229" s="534"/>
    </row>
    <row r="5230" spans="3:17" s="849" customFormat="1" ht="15">
      <c r="C5230" s="712"/>
      <c r="D5230" s="713"/>
      <c r="E5230" s="532"/>
      <c r="F5230" s="532"/>
      <c r="G5230" s="533"/>
      <c r="H5230" s="534"/>
      <c r="I5230" s="534"/>
      <c r="J5230" s="535"/>
      <c r="K5230" s="534"/>
      <c r="L5230" s="534"/>
      <c r="M5230" s="534"/>
      <c r="N5230" s="534"/>
      <c r="O5230" s="534"/>
      <c r="P5230" s="535"/>
      <c r="Q5230" s="534"/>
    </row>
    <row r="5231" spans="3:17" s="849" customFormat="1" ht="15">
      <c r="C5231" s="712"/>
      <c r="D5231" s="713"/>
      <c r="E5231" s="532"/>
      <c r="F5231" s="532"/>
      <c r="G5231" s="533"/>
      <c r="H5231" s="534"/>
      <c r="I5231" s="534"/>
      <c r="J5231" s="535"/>
      <c r="K5231" s="534"/>
      <c r="L5231" s="534"/>
      <c r="M5231" s="534"/>
      <c r="N5231" s="534"/>
      <c r="O5231" s="534"/>
      <c r="P5231" s="535"/>
      <c r="Q5231" s="534"/>
    </row>
    <row r="5232" spans="3:17" s="849" customFormat="1" ht="15">
      <c r="C5232" s="712"/>
      <c r="D5232" s="713"/>
      <c r="E5232" s="532"/>
      <c r="F5232" s="532"/>
      <c r="G5232" s="533"/>
      <c r="H5232" s="534"/>
      <c r="I5232" s="534"/>
      <c r="J5232" s="535"/>
      <c r="K5232" s="534"/>
      <c r="L5232" s="534"/>
      <c r="M5232" s="534"/>
      <c r="N5232" s="534"/>
      <c r="O5232" s="534"/>
      <c r="P5232" s="535"/>
      <c r="Q5232" s="534"/>
    </row>
    <row r="5233" spans="3:17" s="849" customFormat="1" ht="15">
      <c r="C5233" s="712"/>
      <c r="D5233" s="713"/>
      <c r="E5233" s="532"/>
      <c r="F5233" s="532"/>
      <c r="G5233" s="533"/>
      <c r="H5233" s="534"/>
      <c r="I5233" s="534"/>
      <c r="J5233" s="535"/>
      <c r="K5233" s="534"/>
      <c r="L5233" s="534"/>
      <c r="M5233" s="534"/>
      <c r="N5233" s="534"/>
      <c r="O5233" s="534"/>
      <c r="P5233" s="535"/>
      <c r="Q5233" s="534"/>
    </row>
    <row r="5234" spans="3:17" s="849" customFormat="1" ht="15">
      <c r="C5234" s="712"/>
      <c r="D5234" s="713"/>
      <c r="E5234" s="532"/>
      <c r="F5234" s="532"/>
      <c r="G5234" s="533"/>
      <c r="H5234" s="534"/>
      <c r="I5234" s="534"/>
      <c r="J5234" s="535"/>
      <c r="K5234" s="534"/>
      <c r="L5234" s="534"/>
      <c r="M5234" s="534"/>
      <c r="N5234" s="534"/>
      <c r="O5234" s="534"/>
      <c r="P5234" s="535"/>
      <c r="Q5234" s="534"/>
    </row>
    <row r="5235" spans="3:17" s="849" customFormat="1" ht="15">
      <c r="C5235" s="712"/>
      <c r="D5235" s="713"/>
      <c r="E5235" s="532"/>
      <c r="F5235" s="532"/>
      <c r="G5235" s="533"/>
      <c r="H5235" s="534"/>
      <c r="I5235" s="534"/>
      <c r="J5235" s="535"/>
      <c r="K5235" s="534"/>
      <c r="L5235" s="534"/>
      <c r="M5235" s="534"/>
      <c r="N5235" s="534"/>
      <c r="O5235" s="534"/>
      <c r="P5235" s="535"/>
      <c r="Q5235" s="534"/>
    </row>
    <row r="5236" spans="3:17" s="849" customFormat="1" ht="15">
      <c r="C5236" s="712"/>
      <c r="D5236" s="713"/>
      <c r="E5236" s="532"/>
      <c r="F5236" s="532"/>
      <c r="G5236" s="533"/>
      <c r="H5236" s="534"/>
      <c r="I5236" s="534"/>
      <c r="J5236" s="535"/>
      <c r="K5236" s="534"/>
      <c r="L5236" s="534"/>
      <c r="M5236" s="534"/>
      <c r="N5236" s="534"/>
      <c r="O5236" s="534"/>
      <c r="P5236" s="535"/>
      <c r="Q5236" s="534"/>
    </row>
    <row r="5237" spans="3:17" s="849" customFormat="1" ht="15">
      <c r="C5237" s="712"/>
      <c r="D5237" s="713"/>
      <c r="E5237" s="532"/>
      <c r="F5237" s="532"/>
      <c r="G5237" s="533"/>
      <c r="H5237" s="534"/>
      <c r="I5237" s="534"/>
      <c r="J5237" s="535"/>
      <c r="K5237" s="534"/>
      <c r="L5237" s="534"/>
      <c r="M5237" s="534"/>
      <c r="N5237" s="534"/>
      <c r="O5237" s="534"/>
      <c r="P5237" s="535"/>
      <c r="Q5237" s="534"/>
    </row>
    <row r="5238" spans="3:17" s="849" customFormat="1" ht="15">
      <c r="C5238" s="712"/>
      <c r="D5238" s="713"/>
      <c r="E5238" s="532"/>
      <c r="F5238" s="532"/>
      <c r="G5238" s="533"/>
      <c r="H5238" s="534"/>
      <c r="I5238" s="534"/>
      <c r="J5238" s="535"/>
      <c r="K5238" s="534"/>
      <c r="L5238" s="534"/>
      <c r="M5238" s="534"/>
      <c r="N5238" s="534"/>
      <c r="O5238" s="534"/>
      <c r="P5238" s="535"/>
      <c r="Q5238" s="534"/>
    </row>
    <row r="5239" spans="3:17" s="849" customFormat="1" ht="15">
      <c r="C5239" s="712"/>
      <c r="D5239" s="713"/>
      <c r="E5239" s="532"/>
      <c r="F5239" s="532"/>
      <c r="G5239" s="533"/>
      <c r="H5239" s="534"/>
      <c r="I5239" s="534"/>
      <c r="J5239" s="535"/>
      <c r="K5239" s="534"/>
      <c r="L5239" s="534"/>
      <c r="M5239" s="534"/>
      <c r="N5239" s="534"/>
      <c r="O5239" s="534"/>
      <c r="P5239" s="535"/>
      <c r="Q5239" s="534"/>
    </row>
    <row r="5240" spans="3:17" s="849" customFormat="1" ht="15">
      <c r="C5240" s="712"/>
      <c r="D5240" s="713"/>
      <c r="E5240" s="532"/>
      <c r="F5240" s="532"/>
      <c r="G5240" s="533"/>
      <c r="H5240" s="534"/>
      <c r="I5240" s="534"/>
      <c r="J5240" s="535"/>
      <c r="K5240" s="534"/>
      <c r="L5240" s="534"/>
      <c r="M5240" s="534"/>
      <c r="N5240" s="534"/>
      <c r="O5240" s="534"/>
      <c r="P5240" s="535"/>
      <c r="Q5240" s="534"/>
    </row>
    <row r="5241" spans="3:17" s="849" customFormat="1" ht="15">
      <c r="C5241" s="712"/>
      <c r="D5241" s="713"/>
      <c r="E5241" s="532"/>
      <c r="F5241" s="532"/>
      <c r="G5241" s="533"/>
      <c r="H5241" s="534"/>
      <c r="I5241" s="534"/>
      <c r="J5241" s="535"/>
      <c r="K5241" s="534"/>
      <c r="L5241" s="534"/>
      <c r="M5241" s="534"/>
      <c r="N5241" s="534"/>
      <c r="O5241" s="534"/>
      <c r="P5241" s="535"/>
      <c r="Q5241" s="534"/>
    </row>
    <row r="5242" spans="3:17" s="849" customFormat="1" ht="15">
      <c r="C5242" s="712"/>
      <c r="D5242" s="713"/>
      <c r="E5242" s="532"/>
      <c r="F5242" s="532"/>
      <c r="G5242" s="533"/>
      <c r="H5242" s="534"/>
      <c r="I5242" s="534"/>
      <c r="J5242" s="535"/>
      <c r="K5242" s="534"/>
      <c r="L5242" s="534"/>
      <c r="M5242" s="534"/>
      <c r="N5242" s="534"/>
      <c r="O5242" s="534"/>
      <c r="P5242" s="535"/>
      <c r="Q5242" s="534"/>
    </row>
    <row r="5243" spans="3:17" s="849" customFormat="1" ht="15">
      <c r="C5243" s="712"/>
      <c r="D5243" s="713"/>
      <c r="E5243" s="532"/>
      <c r="F5243" s="532"/>
      <c r="G5243" s="533"/>
      <c r="H5243" s="534"/>
      <c r="I5243" s="534"/>
      <c r="J5243" s="535"/>
      <c r="K5243" s="534"/>
      <c r="L5243" s="534"/>
      <c r="M5243" s="534"/>
      <c r="N5243" s="534"/>
      <c r="O5243" s="534"/>
      <c r="P5243" s="535"/>
      <c r="Q5243" s="534"/>
    </row>
    <row r="5244" spans="3:17" s="849" customFormat="1" ht="15">
      <c r="C5244" s="712"/>
      <c r="D5244" s="713"/>
      <c r="E5244" s="532"/>
      <c r="F5244" s="532"/>
      <c r="G5244" s="533"/>
      <c r="H5244" s="534"/>
      <c r="I5244" s="534"/>
      <c r="J5244" s="535"/>
      <c r="K5244" s="534"/>
      <c r="L5244" s="534"/>
      <c r="M5244" s="534"/>
      <c r="N5244" s="534"/>
      <c r="O5244" s="534"/>
      <c r="P5244" s="535"/>
      <c r="Q5244" s="534"/>
    </row>
    <row r="5245" spans="3:17" s="849" customFormat="1" ht="15">
      <c r="C5245" s="712"/>
      <c r="D5245" s="713"/>
      <c r="E5245" s="532"/>
      <c r="F5245" s="532"/>
      <c r="G5245" s="533"/>
      <c r="H5245" s="534"/>
      <c r="I5245" s="534"/>
      <c r="J5245" s="535"/>
      <c r="K5245" s="534"/>
      <c r="L5245" s="534"/>
      <c r="M5245" s="534"/>
      <c r="N5245" s="534"/>
      <c r="O5245" s="534"/>
      <c r="P5245" s="535"/>
      <c r="Q5245" s="534"/>
    </row>
    <row r="5246" spans="3:17" s="849" customFormat="1" ht="15">
      <c r="C5246" s="712"/>
      <c r="D5246" s="713"/>
      <c r="E5246" s="532"/>
      <c r="F5246" s="532"/>
      <c r="G5246" s="533"/>
      <c r="H5246" s="534"/>
      <c r="I5246" s="534"/>
      <c r="J5246" s="535"/>
      <c r="K5246" s="534"/>
      <c r="L5246" s="534"/>
      <c r="M5246" s="534"/>
      <c r="N5246" s="534"/>
      <c r="O5246" s="534"/>
      <c r="P5246" s="535"/>
      <c r="Q5246" s="534"/>
    </row>
    <row r="5247" spans="3:17" s="849" customFormat="1" ht="15">
      <c r="C5247" s="712"/>
      <c r="D5247" s="713"/>
      <c r="E5247" s="532"/>
      <c r="F5247" s="532"/>
      <c r="G5247" s="533"/>
      <c r="H5247" s="534"/>
      <c r="I5247" s="534"/>
      <c r="J5247" s="535"/>
      <c r="K5247" s="534"/>
      <c r="L5247" s="534"/>
      <c r="M5247" s="534"/>
      <c r="N5247" s="534"/>
      <c r="O5247" s="534"/>
      <c r="P5247" s="535"/>
      <c r="Q5247" s="534"/>
    </row>
    <row r="5248" spans="3:17" s="849" customFormat="1" ht="15">
      <c r="C5248" s="712"/>
      <c r="D5248" s="713"/>
      <c r="E5248" s="532"/>
      <c r="F5248" s="532"/>
      <c r="G5248" s="533"/>
      <c r="H5248" s="534"/>
      <c r="I5248" s="534"/>
      <c r="J5248" s="535"/>
      <c r="K5248" s="534"/>
      <c r="L5248" s="534"/>
      <c r="M5248" s="534"/>
      <c r="N5248" s="534"/>
      <c r="O5248" s="534"/>
      <c r="P5248" s="535"/>
      <c r="Q5248" s="534"/>
    </row>
    <row r="5249" spans="3:17" s="849" customFormat="1" ht="15">
      <c r="C5249" s="712"/>
      <c r="D5249" s="713"/>
      <c r="E5249" s="532"/>
      <c r="F5249" s="532"/>
      <c r="G5249" s="533"/>
      <c r="H5249" s="534"/>
      <c r="I5249" s="534"/>
      <c r="J5249" s="535"/>
      <c r="K5249" s="534"/>
      <c r="L5249" s="534"/>
      <c r="M5249" s="534"/>
      <c r="N5249" s="534"/>
      <c r="O5249" s="534"/>
      <c r="P5249" s="535"/>
      <c r="Q5249" s="534"/>
    </row>
    <row r="5250" spans="3:17" s="849" customFormat="1" ht="15">
      <c r="C5250" s="712"/>
      <c r="D5250" s="713"/>
      <c r="E5250" s="532"/>
      <c r="F5250" s="532"/>
      <c r="G5250" s="533"/>
      <c r="H5250" s="534"/>
      <c r="I5250" s="534"/>
      <c r="J5250" s="535"/>
      <c r="K5250" s="534"/>
      <c r="L5250" s="534"/>
      <c r="M5250" s="534"/>
      <c r="N5250" s="534"/>
      <c r="O5250" s="534"/>
      <c r="P5250" s="535"/>
      <c r="Q5250" s="534"/>
    </row>
    <row r="5251" spans="3:17" s="849" customFormat="1" ht="15">
      <c r="C5251" s="712"/>
      <c r="D5251" s="713"/>
      <c r="E5251" s="532"/>
      <c r="F5251" s="532"/>
      <c r="G5251" s="533"/>
      <c r="H5251" s="534"/>
      <c r="I5251" s="534"/>
      <c r="J5251" s="535"/>
      <c r="K5251" s="534"/>
      <c r="L5251" s="534"/>
      <c r="M5251" s="534"/>
      <c r="N5251" s="534"/>
      <c r="O5251" s="534"/>
      <c r="P5251" s="535"/>
      <c r="Q5251" s="534"/>
    </row>
    <row r="5252" spans="3:17" s="849" customFormat="1" ht="15">
      <c r="C5252" s="712"/>
      <c r="D5252" s="713"/>
      <c r="E5252" s="532"/>
      <c r="F5252" s="532"/>
      <c r="G5252" s="533"/>
      <c r="H5252" s="534"/>
      <c r="I5252" s="534"/>
      <c r="J5252" s="535"/>
      <c r="K5252" s="534"/>
      <c r="L5252" s="534"/>
      <c r="M5252" s="534"/>
      <c r="N5252" s="534"/>
      <c r="O5252" s="534"/>
      <c r="P5252" s="535"/>
      <c r="Q5252" s="534"/>
    </row>
    <row r="5253" spans="3:17" s="849" customFormat="1" ht="15">
      <c r="C5253" s="712"/>
      <c r="D5253" s="713"/>
      <c r="E5253" s="532"/>
      <c r="F5253" s="532"/>
      <c r="G5253" s="533"/>
      <c r="H5253" s="534"/>
      <c r="I5253" s="534"/>
      <c r="J5253" s="535"/>
      <c r="K5253" s="534"/>
      <c r="L5253" s="534"/>
      <c r="M5253" s="534"/>
      <c r="N5253" s="534"/>
      <c r="O5253" s="534"/>
      <c r="P5253" s="535"/>
      <c r="Q5253" s="534"/>
    </row>
    <row r="5254" spans="3:17" s="849" customFormat="1" ht="15">
      <c r="C5254" s="712"/>
      <c r="D5254" s="713"/>
      <c r="E5254" s="532"/>
      <c r="F5254" s="532"/>
      <c r="G5254" s="533"/>
      <c r="H5254" s="534"/>
      <c r="I5254" s="534"/>
      <c r="J5254" s="535"/>
      <c r="K5254" s="534"/>
      <c r="L5254" s="534"/>
      <c r="M5254" s="534"/>
      <c r="N5254" s="534"/>
      <c r="O5254" s="534"/>
      <c r="P5254" s="535"/>
      <c r="Q5254" s="534"/>
    </row>
    <row r="5255" spans="3:17" s="849" customFormat="1" ht="15">
      <c r="C5255" s="712"/>
      <c r="D5255" s="713"/>
      <c r="E5255" s="532"/>
      <c r="F5255" s="532"/>
      <c r="G5255" s="533"/>
      <c r="H5255" s="534"/>
      <c r="I5255" s="534"/>
      <c r="J5255" s="535"/>
      <c r="K5255" s="534"/>
      <c r="L5255" s="534"/>
      <c r="M5255" s="534"/>
      <c r="N5255" s="534"/>
      <c r="O5255" s="534"/>
      <c r="P5255" s="535"/>
      <c r="Q5255" s="534"/>
    </row>
    <row r="5256" spans="3:17" s="849" customFormat="1" ht="15">
      <c r="C5256" s="712"/>
      <c r="D5256" s="713"/>
      <c r="E5256" s="532"/>
      <c r="F5256" s="532"/>
      <c r="G5256" s="533"/>
      <c r="H5256" s="534"/>
      <c r="I5256" s="534"/>
      <c r="J5256" s="535"/>
      <c r="K5256" s="534"/>
      <c r="L5256" s="534"/>
      <c r="M5256" s="534"/>
      <c r="N5256" s="534"/>
      <c r="O5256" s="534"/>
      <c r="P5256" s="535"/>
      <c r="Q5256" s="534"/>
    </row>
    <row r="5257" spans="3:17" s="849" customFormat="1" ht="15">
      <c r="C5257" s="712"/>
      <c r="D5257" s="713"/>
      <c r="E5257" s="532"/>
      <c r="F5257" s="532"/>
      <c r="G5257" s="533"/>
      <c r="H5257" s="534"/>
      <c r="I5257" s="534"/>
      <c r="J5257" s="535"/>
      <c r="K5257" s="534"/>
      <c r="L5257" s="534"/>
      <c r="M5257" s="534"/>
      <c r="N5257" s="534"/>
      <c r="O5257" s="534"/>
      <c r="P5257" s="535"/>
      <c r="Q5257" s="534"/>
    </row>
    <row r="5258" spans="3:17" s="849" customFormat="1" ht="15">
      <c r="C5258" s="712"/>
      <c r="D5258" s="713"/>
      <c r="E5258" s="532"/>
      <c r="F5258" s="532"/>
      <c r="G5258" s="533"/>
      <c r="H5258" s="534"/>
      <c r="I5258" s="534"/>
      <c r="J5258" s="535"/>
      <c r="K5258" s="534"/>
      <c r="L5258" s="534"/>
      <c r="M5258" s="534"/>
      <c r="N5258" s="534"/>
      <c r="O5258" s="534"/>
      <c r="P5258" s="535"/>
      <c r="Q5258" s="534"/>
    </row>
    <row r="5259" spans="3:17" s="849" customFormat="1" ht="15">
      <c r="C5259" s="712"/>
      <c r="D5259" s="713"/>
      <c r="E5259" s="532"/>
      <c r="F5259" s="532"/>
      <c r="G5259" s="533"/>
      <c r="H5259" s="534"/>
      <c r="I5259" s="534"/>
      <c r="J5259" s="535"/>
      <c r="K5259" s="534"/>
      <c r="L5259" s="534"/>
      <c r="M5259" s="534"/>
      <c r="N5259" s="534"/>
      <c r="O5259" s="534"/>
      <c r="P5259" s="535"/>
      <c r="Q5259" s="534"/>
    </row>
    <row r="5260" spans="3:17" s="849" customFormat="1" ht="15">
      <c r="C5260" s="712"/>
      <c r="D5260" s="713"/>
      <c r="E5260" s="532"/>
      <c r="F5260" s="532"/>
      <c r="G5260" s="533"/>
      <c r="H5260" s="534"/>
      <c r="I5260" s="534"/>
      <c r="J5260" s="535"/>
      <c r="K5260" s="534"/>
      <c r="L5260" s="534"/>
      <c r="M5260" s="534"/>
      <c r="N5260" s="534"/>
      <c r="O5260" s="534"/>
      <c r="P5260" s="535"/>
      <c r="Q5260" s="534"/>
    </row>
    <row r="5261" spans="3:17" s="849" customFormat="1" ht="15">
      <c r="C5261" s="712"/>
      <c r="D5261" s="713"/>
      <c r="E5261" s="532"/>
      <c r="F5261" s="532"/>
      <c r="G5261" s="533"/>
      <c r="H5261" s="534"/>
      <c r="I5261" s="534"/>
      <c r="J5261" s="535"/>
      <c r="K5261" s="534"/>
      <c r="L5261" s="534"/>
      <c r="M5261" s="534"/>
      <c r="N5261" s="534"/>
      <c r="O5261" s="534"/>
      <c r="P5261" s="535"/>
      <c r="Q5261" s="534"/>
    </row>
    <row r="5262" spans="3:17" s="849" customFormat="1" ht="15">
      <c r="C5262" s="712"/>
      <c r="D5262" s="713"/>
      <c r="E5262" s="532"/>
      <c r="F5262" s="532"/>
      <c r="G5262" s="533"/>
      <c r="H5262" s="534"/>
      <c r="I5262" s="534"/>
      <c r="J5262" s="535"/>
      <c r="K5262" s="534"/>
      <c r="L5262" s="534"/>
      <c r="M5262" s="534"/>
      <c r="N5262" s="534"/>
      <c r="O5262" s="534"/>
      <c r="P5262" s="535"/>
      <c r="Q5262" s="534"/>
    </row>
    <row r="5263" spans="3:17" s="849" customFormat="1" ht="15">
      <c r="C5263" s="712"/>
      <c r="D5263" s="713"/>
      <c r="E5263" s="532"/>
      <c r="F5263" s="532"/>
      <c r="G5263" s="533"/>
      <c r="H5263" s="534"/>
      <c r="I5263" s="534"/>
      <c r="J5263" s="535"/>
      <c r="K5263" s="534"/>
      <c r="L5263" s="534"/>
      <c r="M5263" s="534"/>
      <c r="N5263" s="534"/>
      <c r="O5263" s="534"/>
      <c r="P5263" s="535"/>
      <c r="Q5263" s="534"/>
    </row>
    <row r="5264" spans="3:17" s="849" customFormat="1" ht="15">
      <c r="C5264" s="712"/>
      <c r="D5264" s="713"/>
      <c r="E5264" s="532"/>
      <c r="F5264" s="532"/>
      <c r="G5264" s="533"/>
      <c r="H5264" s="534"/>
      <c r="I5264" s="534"/>
      <c r="J5264" s="535"/>
      <c r="K5264" s="534"/>
      <c r="L5264" s="534"/>
      <c r="M5264" s="534"/>
      <c r="N5264" s="534"/>
      <c r="O5264" s="534"/>
      <c r="P5264" s="535"/>
      <c r="Q5264" s="534"/>
    </row>
    <row r="5265" spans="3:17" s="849" customFormat="1" ht="15">
      <c r="C5265" s="712"/>
      <c r="D5265" s="713"/>
      <c r="E5265" s="532"/>
      <c r="F5265" s="532"/>
      <c r="G5265" s="533"/>
      <c r="H5265" s="534"/>
      <c r="I5265" s="534"/>
      <c r="J5265" s="535"/>
      <c r="K5265" s="534"/>
      <c r="L5265" s="534"/>
      <c r="M5265" s="534"/>
      <c r="N5265" s="534"/>
      <c r="O5265" s="534"/>
      <c r="P5265" s="535"/>
      <c r="Q5265" s="534"/>
    </row>
    <row r="5266" spans="3:17" s="849" customFormat="1" ht="15">
      <c r="C5266" s="712"/>
      <c r="D5266" s="713"/>
      <c r="E5266" s="532"/>
      <c r="F5266" s="532"/>
      <c r="G5266" s="533"/>
      <c r="H5266" s="534"/>
      <c r="I5266" s="534"/>
      <c r="J5266" s="535"/>
      <c r="K5266" s="534"/>
      <c r="L5266" s="534"/>
      <c r="M5266" s="534"/>
      <c r="N5266" s="534"/>
      <c r="O5266" s="534"/>
      <c r="P5266" s="535"/>
      <c r="Q5266" s="534"/>
    </row>
    <row r="5267" spans="3:17" s="849" customFormat="1" ht="15">
      <c r="C5267" s="712"/>
      <c r="D5267" s="713"/>
      <c r="E5267" s="532"/>
      <c r="F5267" s="532"/>
      <c r="G5267" s="533"/>
      <c r="H5267" s="534"/>
      <c r="I5267" s="534"/>
      <c r="J5267" s="535"/>
      <c r="K5267" s="534"/>
      <c r="L5267" s="534"/>
      <c r="M5267" s="534"/>
      <c r="N5267" s="534"/>
      <c r="O5267" s="534"/>
      <c r="P5267" s="535"/>
      <c r="Q5267" s="534"/>
    </row>
    <row r="5268" spans="3:17" s="849" customFormat="1" ht="15">
      <c r="C5268" s="712"/>
      <c r="D5268" s="713"/>
      <c r="E5268" s="532"/>
      <c r="F5268" s="532"/>
      <c r="G5268" s="533"/>
      <c r="H5268" s="534"/>
      <c r="I5268" s="534"/>
      <c r="J5268" s="535"/>
      <c r="K5268" s="534"/>
      <c r="L5268" s="534"/>
      <c r="M5268" s="534"/>
      <c r="N5268" s="534"/>
      <c r="O5268" s="534"/>
      <c r="P5268" s="535"/>
      <c r="Q5268" s="534"/>
    </row>
    <row r="5269" spans="3:17" s="849" customFormat="1" ht="15">
      <c r="C5269" s="712"/>
      <c r="D5269" s="713"/>
      <c r="E5269" s="532"/>
      <c r="F5269" s="532"/>
      <c r="G5269" s="533"/>
      <c r="H5269" s="534"/>
      <c r="I5269" s="534"/>
      <c r="J5269" s="535"/>
      <c r="K5269" s="534"/>
      <c r="L5269" s="534"/>
      <c r="M5269" s="534"/>
      <c r="N5269" s="534"/>
      <c r="O5269" s="534"/>
      <c r="P5269" s="535"/>
      <c r="Q5269" s="534"/>
    </row>
    <row r="5270" spans="3:17" s="849" customFormat="1" ht="15">
      <c r="C5270" s="712"/>
      <c r="D5270" s="713"/>
      <c r="E5270" s="532"/>
      <c r="F5270" s="532"/>
      <c r="G5270" s="533"/>
      <c r="H5270" s="534"/>
      <c r="I5270" s="534"/>
      <c r="J5270" s="535"/>
      <c r="K5270" s="534"/>
      <c r="L5270" s="534"/>
      <c r="M5270" s="534"/>
      <c r="N5270" s="534"/>
      <c r="O5270" s="534"/>
      <c r="P5270" s="535"/>
      <c r="Q5270" s="534"/>
    </row>
    <row r="5271" spans="3:17" s="849" customFormat="1" ht="15">
      <c r="C5271" s="712"/>
      <c r="D5271" s="713"/>
      <c r="E5271" s="532"/>
      <c r="F5271" s="532"/>
      <c r="G5271" s="533"/>
      <c r="H5271" s="534"/>
      <c r="I5271" s="534"/>
      <c r="J5271" s="535"/>
      <c r="K5271" s="534"/>
      <c r="L5271" s="534"/>
      <c r="M5271" s="534"/>
      <c r="N5271" s="534"/>
      <c r="O5271" s="534"/>
      <c r="P5271" s="535"/>
      <c r="Q5271" s="534"/>
    </row>
    <row r="5272" spans="3:17" s="849" customFormat="1" ht="15">
      <c r="C5272" s="712"/>
      <c r="D5272" s="713"/>
      <c r="E5272" s="532"/>
      <c r="F5272" s="532"/>
      <c r="G5272" s="533"/>
      <c r="H5272" s="534"/>
      <c r="I5272" s="534"/>
      <c r="J5272" s="535"/>
      <c r="K5272" s="534"/>
      <c r="L5272" s="534"/>
      <c r="M5272" s="534"/>
      <c r="N5272" s="534"/>
      <c r="O5272" s="534"/>
      <c r="P5272" s="535"/>
      <c r="Q5272" s="534"/>
    </row>
    <row r="5273" spans="3:17" s="849" customFormat="1" ht="15">
      <c r="C5273" s="712"/>
      <c r="D5273" s="713"/>
      <c r="E5273" s="532"/>
      <c r="F5273" s="532"/>
      <c r="G5273" s="533"/>
      <c r="H5273" s="534"/>
      <c r="I5273" s="534"/>
      <c r="J5273" s="535"/>
      <c r="K5273" s="534"/>
      <c r="L5273" s="534"/>
      <c r="M5273" s="534"/>
      <c r="N5273" s="534"/>
      <c r="O5273" s="534"/>
      <c r="P5273" s="535"/>
      <c r="Q5273" s="534"/>
    </row>
    <row r="5274" spans="3:17" s="849" customFormat="1" ht="15">
      <c r="C5274" s="712"/>
      <c r="D5274" s="713"/>
      <c r="E5274" s="532"/>
      <c r="F5274" s="532"/>
      <c r="G5274" s="533"/>
      <c r="H5274" s="534"/>
      <c r="I5274" s="534"/>
      <c r="J5274" s="535"/>
      <c r="K5274" s="534"/>
      <c r="L5274" s="534"/>
      <c r="M5274" s="534"/>
      <c r="N5274" s="534"/>
      <c r="O5274" s="534"/>
      <c r="P5274" s="535"/>
      <c r="Q5274" s="534"/>
    </row>
    <row r="5275" spans="3:17" s="849" customFormat="1" ht="15">
      <c r="C5275" s="712"/>
      <c r="D5275" s="713"/>
      <c r="E5275" s="532"/>
      <c r="F5275" s="532"/>
      <c r="G5275" s="533"/>
      <c r="H5275" s="534"/>
      <c r="I5275" s="534"/>
      <c r="J5275" s="535"/>
      <c r="K5275" s="534"/>
      <c r="L5275" s="534"/>
      <c r="M5275" s="534"/>
      <c r="N5275" s="534"/>
      <c r="O5275" s="534"/>
      <c r="P5275" s="535"/>
      <c r="Q5275" s="534"/>
    </row>
    <row r="5276" spans="3:17" s="849" customFormat="1" ht="15">
      <c r="C5276" s="712"/>
      <c r="D5276" s="713"/>
      <c r="E5276" s="532"/>
      <c r="F5276" s="532"/>
      <c r="G5276" s="533"/>
      <c r="H5276" s="534"/>
      <c r="I5276" s="534"/>
      <c r="J5276" s="535"/>
      <c r="K5276" s="534"/>
      <c r="L5276" s="534"/>
      <c r="M5276" s="534"/>
      <c r="N5276" s="534"/>
      <c r="O5276" s="534"/>
      <c r="P5276" s="535"/>
      <c r="Q5276" s="534"/>
    </row>
    <row r="5277" spans="3:17" s="849" customFormat="1" ht="15">
      <c r="C5277" s="712"/>
      <c r="D5277" s="713"/>
      <c r="E5277" s="532"/>
      <c r="F5277" s="532"/>
      <c r="G5277" s="533"/>
      <c r="H5277" s="534"/>
      <c r="I5277" s="534"/>
      <c r="J5277" s="535"/>
      <c r="K5277" s="534"/>
      <c r="L5277" s="534"/>
      <c r="M5277" s="534"/>
      <c r="N5277" s="534"/>
      <c r="O5277" s="534"/>
      <c r="P5277" s="535"/>
      <c r="Q5277" s="534"/>
    </row>
    <row r="5278" spans="3:17" s="849" customFormat="1" ht="15">
      <c r="C5278" s="712"/>
      <c r="D5278" s="713"/>
      <c r="E5278" s="532"/>
      <c r="F5278" s="532"/>
      <c r="G5278" s="533"/>
      <c r="H5278" s="534"/>
      <c r="I5278" s="534"/>
      <c r="J5278" s="535"/>
      <c r="K5278" s="534"/>
      <c r="L5278" s="534"/>
      <c r="M5278" s="534"/>
      <c r="N5278" s="534"/>
      <c r="O5278" s="534"/>
      <c r="P5278" s="535"/>
      <c r="Q5278" s="534"/>
    </row>
    <row r="5279" spans="3:17" s="849" customFormat="1" ht="15">
      <c r="C5279" s="712"/>
      <c r="D5279" s="713"/>
      <c r="E5279" s="532"/>
      <c r="F5279" s="532"/>
      <c r="G5279" s="533"/>
      <c r="H5279" s="534"/>
      <c r="I5279" s="534"/>
      <c r="J5279" s="535"/>
      <c r="K5279" s="534"/>
      <c r="L5279" s="534"/>
      <c r="M5279" s="534"/>
      <c r="N5279" s="534"/>
      <c r="O5279" s="534"/>
      <c r="P5279" s="535"/>
      <c r="Q5279" s="534"/>
    </row>
    <row r="5280" spans="3:17" s="849" customFormat="1" ht="15">
      <c r="C5280" s="712"/>
      <c r="D5280" s="713"/>
      <c r="E5280" s="532"/>
      <c r="F5280" s="532"/>
      <c r="G5280" s="533"/>
      <c r="H5280" s="534"/>
      <c r="I5280" s="534"/>
      <c r="J5280" s="535"/>
      <c r="K5280" s="534"/>
      <c r="L5280" s="534"/>
      <c r="M5280" s="534"/>
      <c r="N5280" s="534"/>
      <c r="O5280" s="534"/>
      <c r="P5280" s="535"/>
      <c r="Q5280" s="534"/>
    </row>
    <row r="5281" spans="3:17" s="849" customFormat="1" ht="15">
      <c r="C5281" s="712"/>
      <c r="D5281" s="713"/>
      <c r="E5281" s="532"/>
      <c r="F5281" s="532"/>
      <c r="G5281" s="533"/>
      <c r="H5281" s="534"/>
      <c r="I5281" s="534"/>
      <c r="J5281" s="535"/>
      <c r="K5281" s="534"/>
      <c r="L5281" s="534"/>
      <c r="M5281" s="534"/>
      <c r="N5281" s="534"/>
      <c r="O5281" s="534"/>
      <c r="P5281" s="535"/>
      <c r="Q5281" s="534"/>
    </row>
    <row r="5282" spans="3:17" s="849" customFormat="1" ht="15">
      <c r="C5282" s="712"/>
      <c r="D5282" s="713"/>
      <c r="E5282" s="532"/>
      <c r="F5282" s="532"/>
      <c r="G5282" s="533"/>
      <c r="H5282" s="534"/>
      <c r="I5282" s="534"/>
      <c r="J5282" s="535"/>
      <c r="K5282" s="534"/>
      <c r="L5282" s="534"/>
      <c r="M5282" s="534"/>
      <c r="N5282" s="534"/>
      <c r="O5282" s="534"/>
      <c r="P5282" s="535"/>
      <c r="Q5282" s="534"/>
    </row>
    <row r="5283" spans="3:17" s="849" customFormat="1" ht="15">
      <c r="C5283" s="712"/>
      <c r="D5283" s="713"/>
      <c r="E5283" s="532"/>
      <c r="F5283" s="532"/>
      <c r="G5283" s="533"/>
      <c r="H5283" s="534"/>
      <c r="I5283" s="534"/>
      <c r="J5283" s="535"/>
      <c r="K5283" s="534"/>
      <c r="L5283" s="534"/>
      <c r="M5283" s="534"/>
      <c r="N5283" s="534"/>
      <c r="O5283" s="534"/>
      <c r="P5283" s="535"/>
      <c r="Q5283" s="534"/>
    </row>
    <row r="5284" spans="3:17" s="849" customFormat="1" ht="15">
      <c r="C5284" s="712"/>
      <c r="D5284" s="713"/>
      <c r="E5284" s="532"/>
      <c r="F5284" s="532"/>
      <c r="G5284" s="533"/>
      <c r="H5284" s="534"/>
      <c r="I5284" s="534"/>
      <c r="J5284" s="535"/>
      <c r="K5284" s="534"/>
      <c r="L5284" s="534"/>
      <c r="M5284" s="534"/>
      <c r="N5284" s="534"/>
      <c r="O5284" s="534"/>
      <c r="P5284" s="535"/>
      <c r="Q5284" s="534"/>
    </row>
    <row r="5285" spans="3:17" s="849" customFormat="1" ht="15">
      <c r="C5285" s="712"/>
      <c r="D5285" s="713"/>
      <c r="E5285" s="532"/>
      <c r="F5285" s="532"/>
      <c r="G5285" s="533"/>
      <c r="H5285" s="534"/>
      <c r="I5285" s="534"/>
      <c r="J5285" s="535"/>
      <c r="K5285" s="534"/>
      <c r="L5285" s="534"/>
      <c r="M5285" s="534"/>
      <c r="N5285" s="534"/>
      <c r="O5285" s="534"/>
      <c r="P5285" s="535"/>
      <c r="Q5285" s="534"/>
    </row>
    <row r="5286" spans="3:17" s="849" customFormat="1" ht="15">
      <c r="C5286" s="712"/>
      <c r="D5286" s="713"/>
      <c r="E5286" s="532"/>
      <c r="F5286" s="532"/>
      <c r="G5286" s="533"/>
      <c r="H5286" s="534"/>
      <c r="I5286" s="534"/>
      <c r="J5286" s="535"/>
      <c r="K5286" s="534"/>
      <c r="L5286" s="534"/>
      <c r="M5286" s="534"/>
      <c r="N5286" s="534"/>
      <c r="O5286" s="534"/>
      <c r="P5286" s="535"/>
      <c r="Q5286" s="534"/>
    </row>
    <row r="5287" spans="3:17" s="849" customFormat="1" ht="15">
      <c r="C5287" s="712"/>
      <c r="D5287" s="713"/>
      <c r="E5287" s="532"/>
      <c r="F5287" s="532"/>
      <c r="G5287" s="533"/>
      <c r="H5287" s="534"/>
      <c r="I5287" s="534"/>
      <c r="J5287" s="535"/>
      <c r="K5287" s="534"/>
      <c r="L5287" s="534"/>
      <c r="M5287" s="534"/>
      <c r="N5287" s="534"/>
      <c r="O5287" s="534"/>
      <c r="P5287" s="535"/>
      <c r="Q5287" s="534"/>
    </row>
    <row r="5288" spans="3:17" s="849" customFormat="1" ht="15">
      <c r="C5288" s="712"/>
      <c r="D5288" s="713"/>
      <c r="E5288" s="532"/>
      <c r="F5288" s="532"/>
      <c r="G5288" s="533"/>
      <c r="H5288" s="534"/>
      <c r="I5288" s="534"/>
      <c r="J5288" s="535"/>
      <c r="K5288" s="534"/>
      <c r="L5288" s="534"/>
      <c r="M5288" s="534"/>
      <c r="N5288" s="534"/>
      <c r="O5288" s="534"/>
      <c r="P5288" s="535"/>
      <c r="Q5288" s="534"/>
    </row>
    <row r="5289" spans="3:17" s="849" customFormat="1" ht="15">
      <c r="C5289" s="712"/>
      <c r="D5289" s="713"/>
      <c r="E5289" s="532"/>
      <c r="F5289" s="532"/>
      <c r="G5289" s="533"/>
      <c r="H5289" s="534"/>
      <c r="I5289" s="534"/>
      <c r="J5289" s="535"/>
      <c r="K5289" s="534"/>
      <c r="L5289" s="534"/>
      <c r="M5289" s="534"/>
      <c r="N5289" s="534"/>
      <c r="O5289" s="534"/>
      <c r="P5289" s="535"/>
      <c r="Q5289" s="534"/>
    </row>
    <row r="5290" spans="3:17" s="849" customFormat="1" ht="15">
      <c r="C5290" s="712"/>
      <c r="D5290" s="713"/>
      <c r="E5290" s="532"/>
      <c r="F5290" s="532"/>
      <c r="G5290" s="533"/>
      <c r="H5290" s="534"/>
      <c r="I5290" s="534"/>
      <c r="J5290" s="535"/>
      <c r="K5290" s="534"/>
      <c r="L5290" s="534"/>
      <c r="M5290" s="534"/>
      <c r="N5290" s="534"/>
      <c r="O5290" s="534"/>
      <c r="P5290" s="535"/>
      <c r="Q5290" s="534"/>
    </row>
    <row r="5291" spans="3:17" s="849" customFormat="1" ht="15">
      <c r="C5291" s="712"/>
      <c r="D5291" s="713"/>
      <c r="E5291" s="532"/>
      <c r="F5291" s="532"/>
      <c r="G5291" s="533"/>
      <c r="H5291" s="534"/>
      <c r="I5291" s="534"/>
      <c r="J5291" s="535"/>
      <c r="K5291" s="534"/>
      <c r="L5291" s="534"/>
      <c r="M5291" s="534"/>
      <c r="N5291" s="534"/>
      <c r="O5291" s="534"/>
      <c r="P5291" s="535"/>
      <c r="Q5291" s="534"/>
    </row>
    <row r="5292" spans="3:17" s="849" customFormat="1" ht="15">
      <c r="C5292" s="712"/>
      <c r="D5292" s="713"/>
      <c r="E5292" s="532"/>
      <c r="F5292" s="532"/>
      <c r="G5292" s="533"/>
      <c r="H5292" s="534"/>
      <c r="I5292" s="534"/>
      <c r="J5292" s="535"/>
      <c r="K5292" s="534"/>
      <c r="L5292" s="534"/>
      <c r="M5292" s="534"/>
      <c r="N5292" s="534"/>
      <c r="O5292" s="534"/>
      <c r="P5292" s="535"/>
      <c r="Q5292" s="534"/>
    </row>
    <row r="5293" spans="3:17" s="849" customFormat="1" ht="15">
      <c r="C5293" s="712"/>
      <c r="D5293" s="713"/>
      <c r="E5293" s="532"/>
      <c r="F5293" s="532"/>
      <c r="G5293" s="533"/>
      <c r="H5293" s="534"/>
      <c r="I5293" s="534"/>
      <c r="J5293" s="535"/>
      <c r="K5293" s="534"/>
      <c r="L5293" s="534"/>
      <c r="M5293" s="534"/>
      <c r="N5293" s="534"/>
      <c r="O5293" s="534"/>
      <c r="P5293" s="535"/>
      <c r="Q5293" s="534"/>
    </row>
    <row r="5294" spans="3:17" s="849" customFormat="1" ht="15">
      <c r="C5294" s="712"/>
      <c r="D5294" s="713"/>
      <c r="E5294" s="532"/>
      <c r="F5294" s="532"/>
      <c r="G5294" s="533"/>
      <c r="H5294" s="534"/>
      <c r="I5294" s="534"/>
      <c r="J5294" s="535"/>
      <c r="K5294" s="534"/>
      <c r="L5294" s="534"/>
      <c r="M5294" s="534"/>
      <c r="N5294" s="534"/>
      <c r="O5294" s="534"/>
      <c r="P5294" s="535"/>
      <c r="Q5294" s="534"/>
    </row>
    <row r="5295" spans="3:17" s="849" customFormat="1" ht="15">
      <c r="C5295" s="712"/>
      <c r="D5295" s="713"/>
      <c r="E5295" s="532"/>
      <c r="F5295" s="532"/>
      <c r="G5295" s="533"/>
      <c r="H5295" s="534"/>
      <c r="I5295" s="534"/>
      <c r="J5295" s="535"/>
      <c r="K5295" s="534"/>
      <c r="L5295" s="534"/>
      <c r="M5295" s="534"/>
      <c r="N5295" s="534"/>
      <c r="O5295" s="534"/>
      <c r="P5295" s="535"/>
      <c r="Q5295" s="534"/>
    </row>
    <row r="5296" spans="3:17" s="849" customFormat="1" ht="15">
      <c r="C5296" s="712"/>
      <c r="D5296" s="713"/>
      <c r="E5296" s="532"/>
      <c r="F5296" s="532"/>
      <c r="G5296" s="533"/>
      <c r="H5296" s="534"/>
      <c r="I5296" s="534"/>
      <c r="J5296" s="535"/>
      <c r="K5296" s="534"/>
      <c r="L5296" s="534"/>
      <c r="M5296" s="534"/>
      <c r="N5296" s="534"/>
      <c r="O5296" s="534"/>
      <c r="P5296" s="535"/>
      <c r="Q5296" s="534"/>
    </row>
    <row r="5297" spans="3:17" s="849" customFormat="1" ht="15">
      <c r="C5297" s="712"/>
      <c r="D5297" s="713"/>
      <c r="E5297" s="532"/>
      <c r="F5297" s="532"/>
      <c r="G5297" s="533"/>
      <c r="H5297" s="534"/>
      <c r="I5297" s="534"/>
      <c r="J5297" s="535"/>
      <c r="K5297" s="534"/>
      <c r="L5297" s="534"/>
      <c r="M5297" s="534"/>
      <c r="N5297" s="534"/>
      <c r="O5297" s="534"/>
      <c r="P5297" s="535"/>
      <c r="Q5297" s="534"/>
    </row>
    <row r="5298" spans="3:17" s="849" customFormat="1" ht="15">
      <c r="C5298" s="712"/>
      <c r="D5298" s="713"/>
      <c r="E5298" s="532"/>
      <c r="F5298" s="532"/>
      <c r="G5298" s="533"/>
      <c r="H5298" s="534"/>
      <c r="I5298" s="534"/>
      <c r="J5298" s="535"/>
      <c r="K5298" s="534"/>
      <c r="L5298" s="534"/>
      <c r="M5298" s="534"/>
      <c r="N5298" s="534"/>
      <c r="O5298" s="534"/>
      <c r="P5298" s="535"/>
      <c r="Q5298" s="534"/>
    </row>
    <row r="5299" spans="3:17" s="849" customFormat="1" ht="15">
      <c r="C5299" s="712"/>
      <c r="D5299" s="713"/>
      <c r="E5299" s="532"/>
      <c r="F5299" s="532"/>
      <c r="G5299" s="533"/>
      <c r="H5299" s="534"/>
      <c r="I5299" s="534"/>
      <c r="J5299" s="535"/>
      <c r="K5299" s="534"/>
      <c r="L5299" s="534"/>
      <c r="M5299" s="534"/>
      <c r="N5299" s="534"/>
      <c r="O5299" s="534"/>
      <c r="P5299" s="535"/>
      <c r="Q5299" s="534"/>
    </row>
    <row r="5300" spans="3:17" s="849" customFormat="1" ht="15">
      <c r="C5300" s="712"/>
      <c r="D5300" s="713"/>
      <c r="E5300" s="532"/>
      <c r="F5300" s="532"/>
      <c r="G5300" s="533"/>
      <c r="H5300" s="534"/>
      <c r="I5300" s="534"/>
      <c r="J5300" s="535"/>
      <c r="K5300" s="534"/>
      <c r="L5300" s="534"/>
      <c r="M5300" s="534"/>
      <c r="N5300" s="534"/>
      <c r="O5300" s="534"/>
      <c r="P5300" s="535"/>
      <c r="Q5300" s="534"/>
    </row>
    <row r="5301" spans="3:17" s="849" customFormat="1" ht="15">
      <c r="C5301" s="712"/>
      <c r="D5301" s="713"/>
      <c r="E5301" s="532"/>
      <c r="F5301" s="532"/>
      <c r="G5301" s="533"/>
      <c r="H5301" s="534"/>
      <c r="I5301" s="534"/>
      <c r="J5301" s="535"/>
      <c r="K5301" s="534"/>
      <c r="L5301" s="534"/>
      <c r="M5301" s="534"/>
      <c r="N5301" s="534"/>
      <c r="O5301" s="534"/>
      <c r="P5301" s="535"/>
      <c r="Q5301" s="534"/>
    </row>
    <row r="5302" spans="3:17" s="849" customFormat="1" ht="15">
      <c r="C5302" s="712"/>
      <c r="D5302" s="713"/>
      <c r="E5302" s="532"/>
      <c r="F5302" s="532"/>
      <c r="G5302" s="533"/>
      <c r="H5302" s="534"/>
      <c r="I5302" s="534"/>
      <c r="J5302" s="535"/>
      <c r="K5302" s="534"/>
      <c r="L5302" s="534"/>
      <c r="M5302" s="534"/>
      <c r="N5302" s="534"/>
      <c r="O5302" s="534"/>
      <c r="P5302" s="535"/>
      <c r="Q5302" s="534"/>
    </row>
    <row r="5303" spans="3:17" s="849" customFormat="1" ht="15">
      <c r="C5303" s="712"/>
      <c r="D5303" s="713"/>
      <c r="E5303" s="532"/>
      <c r="F5303" s="532"/>
      <c r="G5303" s="533"/>
      <c r="H5303" s="534"/>
      <c r="I5303" s="534"/>
      <c r="J5303" s="535"/>
      <c r="K5303" s="534"/>
      <c r="L5303" s="534"/>
      <c r="M5303" s="534"/>
      <c r="N5303" s="534"/>
      <c r="O5303" s="534"/>
      <c r="P5303" s="535"/>
      <c r="Q5303" s="534"/>
    </row>
    <row r="5304" spans="3:17" s="849" customFormat="1" ht="15">
      <c r="C5304" s="712"/>
      <c r="D5304" s="713"/>
      <c r="E5304" s="532"/>
      <c r="F5304" s="532"/>
      <c r="G5304" s="533"/>
      <c r="H5304" s="534"/>
      <c r="I5304" s="534"/>
      <c r="J5304" s="535"/>
      <c r="K5304" s="534"/>
      <c r="L5304" s="534"/>
      <c r="M5304" s="534"/>
      <c r="N5304" s="534"/>
      <c r="O5304" s="534"/>
      <c r="P5304" s="535"/>
      <c r="Q5304" s="534"/>
    </row>
    <row r="5305" spans="3:17" s="849" customFormat="1" ht="15">
      <c r="C5305" s="712"/>
      <c r="D5305" s="713"/>
      <c r="E5305" s="532"/>
      <c r="F5305" s="532"/>
      <c r="G5305" s="533"/>
      <c r="H5305" s="534"/>
      <c r="I5305" s="534"/>
      <c r="J5305" s="535"/>
      <c r="K5305" s="534"/>
      <c r="L5305" s="534"/>
      <c r="M5305" s="534"/>
      <c r="N5305" s="534"/>
      <c r="O5305" s="534"/>
      <c r="P5305" s="535"/>
      <c r="Q5305" s="534"/>
    </row>
    <row r="5306" spans="3:17" s="849" customFormat="1" ht="15">
      <c r="C5306" s="712"/>
      <c r="D5306" s="713"/>
      <c r="E5306" s="532"/>
      <c r="F5306" s="532"/>
      <c r="G5306" s="533"/>
      <c r="H5306" s="534"/>
      <c r="I5306" s="534"/>
      <c r="J5306" s="535"/>
      <c r="K5306" s="534"/>
      <c r="L5306" s="534"/>
      <c r="M5306" s="534"/>
      <c r="N5306" s="534"/>
      <c r="O5306" s="534"/>
      <c r="P5306" s="535"/>
      <c r="Q5306" s="534"/>
    </row>
    <row r="5307" spans="3:17" s="849" customFormat="1" ht="15">
      <c r="C5307" s="712"/>
      <c r="D5307" s="713"/>
      <c r="E5307" s="532"/>
      <c r="F5307" s="532"/>
      <c r="G5307" s="533"/>
      <c r="H5307" s="534"/>
      <c r="I5307" s="534"/>
      <c r="J5307" s="535"/>
      <c r="K5307" s="534"/>
      <c r="L5307" s="534"/>
      <c r="M5307" s="534"/>
      <c r="N5307" s="534"/>
      <c r="O5307" s="534"/>
      <c r="P5307" s="535"/>
      <c r="Q5307" s="534"/>
    </row>
    <row r="5308" spans="3:17" s="849" customFormat="1" ht="15">
      <c r="C5308" s="712"/>
      <c r="D5308" s="713"/>
      <c r="E5308" s="532"/>
      <c r="F5308" s="532"/>
      <c r="G5308" s="533"/>
      <c r="H5308" s="534"/>
      <c r="I5308" s="534"/>
      <c r="J5308" s="535"/>
      <c r="K5308" s="534"/>
      <c r="L5308" s="534"/>
      <c r="M5308" s="534"/>
      <c r="N5308" s="534"/>
      <c r="O5308" s="534"/>
      <c r="P5308" s="535"/>
      <c r="Q5308" s="534"/>
    </row>
    <row r="5309" spans="3:17" s="849" customFormat="1" ht="15">
      <c r="C5309" s="712"/>
      <c r="D5309" s="713"/>
      <c r="E5309" s="532"/>
      <c r="F5309" s="532"/>
      <c r="G5309" s="533"/>
      <c r="H5309" s="534"/>
      <c r="I5309" s="534"/>
      <c r="J5309" s="535"/>
      <c r="K5309" s="534"/>
      <c r="L5309" s="534"/>
      <c r="M5309" s="534"/>
      <c r="N5309" s="534"/>
      <c r="O5309" s="534"/>
      <c r="P5309" s="535"/>
      <c r="Q5309" s="534"/>
    </row>
    <row r="5310" spans="3:17" s="849" customFormat="1" ht="15">
      <c r="C5310" s="712"/>
      <c r="D5310" s="713"/>
      <c r="E5310" s="532"/>
      <c r="F5310" s="532"/>
      <c r="G5310" s="533"/>
      <c r="H5310" s="534"/>
      <c r="I5310" s="534"/>
      <c r="J5310" s="535"/>
      <c r="K5310" s="534"/>
      <c r="L5310" s="534"/>
      <c r="M5310" s="534"/>
      <c r="N5310" s="534"/>
      <c r="O5310" s="534"/>
      <c r="P5310" s="535"/>
      <c r="Q5310" s="534"/>
    </row>
    <row r="5311" spans="3:17" s="849" customFormat="1" ht="15">
      <c r="C5311" s="712"/>
      <c r="D5311" s="713"/>
      <c r="E5311" s="532"/>
      <c r="F5311" s="532"/>
      <c r="G5311" s="533"/>
      <c r="H5311" s="534"/>
      <c r="I5311" s="534"/>
      <c r="J5311" s="535"/>
      <c r="K5311" s="534"/>
      <c r="L5311" s="534"/>
      <c r="M5311" s="534"/>
      <c r="N5311" s="534"/>
      <c r="O5311" s="534"/>
      <c r="P5311" s="535"/>
      <c r="Q5311" s="534"/>
    </row>
    <row r="5312" spans="3:17" s="849" customFormat="1" ht="15">
      <c r="C5312" s="712"/>
      <c r="D5312" s="713"/>
      <c r="E5312" s="532"/>
      <c r="F5312" s="532"/>
      <c r="G5312" s="533"/>
      <c r="H5312" s="534"/>
      <c r="I5312" s="534"/>
      <c r="J5312" s="535"/>
      <c r="K5312" s="534"/>
      <c r="L5312" s="534"/>
      <c r="M5312" s="534"/>
      <c r="N5312" s="534"/>
      <c r="O5312" s="534"/>
      <c r="P5312" s="535"/>
      <c r="Q5312" s="534"/>
    </row>
    <row r="5313" spans="3:17" s="849" customFormat="1" ht="15">
      <c r="C5313" s="712"/>
      <c r="D5313" s="713"/>
      <c r="E5313" s="532"/>
      <c r="F5313" s="532"/>
      <c r="G5313" s="533"/>
      <c r="H5313" s="534"/>
      <c r="I5313" s="534"/>
      <c r="J5313" s="535"/>
      <c r="K5313" s="534"/>
      <c r="L5313" s="534"/>
      <c r="M5313" s="534"/>
      <c r="N5313" s="534"/>
      <c r="O5313" s="534"/>
      <c r="P5313" s="535"/>
      <c r="Q5313" s="534"/>
    </row>
    <row r="5314" spans="3:17" s="849" customFormat="1" ht="15">
      <c r="C5314" s="712"/>
      <c r="D5314" s="713"/>
      <c r="E5314" s="532"/>
      <c r="F5314" s="532"/>
      <c r="G5314" s="533"/>
      <c r="H5314" s="534"/>
      <c r="I5314" s="534"/>
      <c r="J5314" s="535"/>
      <c r="K5314" s="534"/>
      <c r="L5314" s="534"/>
      <c r="M5314" s="534"/>
      <c r="N5314" s="534"/>
      <c r="O5314" s="534"/>
      <c r="P5314" s="535"/>
      <c r="Q5314" s="534"/>
    </row>
    <row r="5315" spans="3:17" s="849" customFormat="1" ht="15">
      <c r="C5315" s="712"/>
      <c r="D5315" s="713"/>
      <c r="E5315" s="532"/>
      <c r="F5315" s="532"/>
      <c r="G5315" s="533"/>
      <c r="H5315" s="534"/>
      <c r="I5315" s="534"/>
      <c r="J5315" s="535"/>
      <c r="K5315" s="534"/>
      <c r="L5315" s="534"/>
      <c r="M5315" s="534"/>
      <c r="N5315" s="534"/>
      <c r="O5315" s="534"/>
      <c r="P5315" s="535"/>
      <c r="Q5315" s="534"/>
    </row>
    <row r="5316" spans="3:17" s="849" customFormat="1" ht="15">
      <c r="C5316" s="712"/>
      <c r="D5316" s="713"/>
      <c r="E5316" s="532"/>
      <c r="F5316" s="532"/>
      <c r="G5316" s="533"/>
      <c r="H5316" s="534"/>
      <c r="I5316" s="534"/>
      <c r="J5316" s="535"/>
      <c r="K5316" s="534"/>
      <c r="L5316" s="534"/>
      <c r="M5316" s="534"/>
      <c r="N5316" s="534"/>
      <c r="O5316" s="534"/>
      <c r="P5316" s="535"/>
      <c r="Q5316" s="534"/>
    </row>
    <row r="5317" spans="3:17" s="849" customFormat="1" ht="15">
      <c r="C5317" s="712"/>
      <c r="D5317" s="713"/>
      <c r="E5317" s="532"/>
      <c r="F5317" s="532"/>
      <c r="G5317" s="533"/>
      <c r="H5317" s="534"/>
      <c r="I5317" s="534"/>
      <c r="J5317" s="535"/>
      <c r="K5317" s="534"/>
      <c r="L5317" s="534"/>
      <c r="M5317" s="534"/>
      <c r="N5317" s="534"/>
      <c r="O5317" s="534"/>
      <c r="P5317" s="535"/>
      <c r="Q5317" s="534"/>
    </row>
    <row r="5318" spans="3:17" s="849" customFormat="1" ht="15">
      <c r="C5318" s="712"/>
      <c r="D5318" s="713"/>
      <c r="E5318" s="532"/>
      <c r="F5318" s="532"/>
      <c r="G5318" s="533"/>
      <c r="H5318" s="534"/>
      <c r="I5318" s="534"/>
      <c r="J5318" s="535"/>
      <c r="K5318" s="534"/>
      <c r="L5318" s="534"/>
      <c r="M5318" s="534"/>
      <c r="N5318" s="534"/>
      <c r="O5318" s="534"/>
      <c r="P5318" s="535"/>
      <c r="Q5318" s="534"/>
    </row>
    <row r="5319" spans="3:17" s="849" customFormat="1" ht="15">
      <c r="C5319" s="712"/>
      <c r="D5319" s="713"/>
      <c r="E5319" s="532"/>
      <c r="F5319" s="532"/>
      <c r="G5319" s="533"/>
      <c r="H5319" s="534"/>
      <c r="I5319" s="534"/>
      <c r="J5319" s="535"/>
      <c r="K5319" s="534"/>
      <c r="L5319" s="534"/>
      <c r="M5319" s="534"/>
      <c r="N5319" s="534"/>
      <c r="O5319" s="534"/>
      <c r="P5319" s="535"/>
      <c r="Q5319" s="534"/>
    </row>
    <row r="5320" spans="3:17" s="849" customFormat="1" ht="15">
      <c r="C5320" s="712"/>
      <c r="D5320" s="713"/>
      <c r="E5320" s="532"/>
      <c r="F5320" s="532"/>
      <c r="G5320" s="533"/>
      <c r="H5320" s="534"/>
      <c r="I5320" s="534"/>
      <c r="J5320" s="535"/>
      <c r="K5320" s="534"/>
      <c r="L5320" s="534"/>
      <c r="M5320" s="534"/>
      <c r="N5320" s="534"/>
      <c r="O5320" s="534"/>
      <c r="P5320" s="535"/>
      <c r="Q5320" s="534"/>
    </row>
    <row r="5321" spans="3:17" s="849" customFormat="1" ht="15">
      <c r="C5321" s="712"/>
      <c r="D5321" s="713"/>
      <c r="E5321" s="532"/>
      <c r="F5321" s="532"/>
      <c r="G5321" s="533"/>
      <c r="H5321" s="534"/>
      <c r="I5321" s="534"/>
      <c r="J5321" s="535"/>
      <c r="K5321" s="534"/>
      <c r="L5321" s="534"/>
      <c r="M5321" s="534"/>
      <c r="N5321" s="534"/>
      <c r="O5321" s="534"/>
      <c r="P5321" s="535"/>
      <c r="Q5321" s="534"/>
    </row>
    <row r="5322" spans="3:17" s="849" customFormat="1" ht="15">
      <c r="C5322" s="712"/>
      <c r="D5322" s="713"/>
      <c r="E5322" s="532"/>
      <c r="F5322" s="532"/>
      <c r="G5322" s="533"/>
      <c r="H5322" s="534"/>
      <c r="I5322" s="534"/>
      <c r="J5322" s="535"/>
      <c r="K5322" s="534"/>
      <c r="L5322" s="534"/>
      <c r="M5322" s="534"/>
      <c r="N5322" s="534"/>
      <c r="O5322" s="534"/>
      <c r="P5322" s="535"/>
      <c r="Q5322" s="534"/>
    </row>
    <row r="5323" spans="3:17" s="849" customFormat="1" ht="15">
      <c r="C5323" s="712"/>
      <c r="D5323" s="713"/>
      <c r="E5323" s="532"/>
      <c r="F5323" s="532"/>
      <c r="G5323" s="533"/>
      <c r="H5323" s="534"/>
      <c r="I5323" s="534"/>
      <c r="J5323" s="535"/>
      <c r="K5323" s="534"/>
      <c r="L5323" s="534"/>
      <c r="M5323" s="534"/>
      <c r="N5323" s="534"/>
      <c r="O5323" s="534"/>
      <c r="P5323" s="535"/>
      <c r="Q5323" s="534"/>
    </row>
    <row r="5324" spans="3:17" s="849" customFormat="1" ht="15">
      <c r="C5324" s="712"/>
      <c r="D5324" s="713"/>
      <c r="E5324" s="532"/>
      <c r="F5324" s="532"/>
      <c r="G5324" s="533"/>
      <c r="H5324" s="534"/>
      <c r="I5324" s="534"/>
      <c r="J5324" s="535"/>
      <c r="K5324" s="534"/>
      <c r="L5324" s="534"/>
      <c r="M5324" s="534"/>
      <c r="N5324" s="534"/>
      <c r="O5324" s="534"/>
      <c r="P5324" s="535"/>
      <c r="Q5324" s="534"/>
    </row>
    <row r="5325" spans="3:17" s="849" customFormat="1" ht="15">
      <c r="C5325" s="712"/>
      <c r="D5325" s="713"/>
      <c r="E5325" s="532"/>
      <c r="F5325" s="532"/>
      <c r="G5325" s="533"/>
      <c r="H5325" s="534"/>
      <c r="I5325" s="534"/>
      <c r="J5325" s="535"/>
      <c r="K5325" s="534"/>
      <c r="L5325" s="534"/>
      <c r="M5325" s="534"/>
      <c r="N5325" s="534"/>
      <c r="O5325" s="534"/>
      <c r="P5325" s="535"/>
      <c r="Q5325" s="534"/>
    </row>
    <row r="5326" spans="3:17" s="849" customFormat="1" ht="15">
      <c r="C5326" s="712"/>
      <c r="D5326" s="713"/>
      <c r="E5326" s="532"/>
      <c r="F5326" s="532"/>
      <c r="G5326" s="533"/>
      <c r="H5326" s="534"/>
      <c r="I5326" s="534"/>
      <c r="J5326" s="535"/>
      <c r="K5326" s="534"/>
      <c r="L5326" s="534"/>
      <c r="M5326" s="534"/>
      <c r="N5326" s="534"/>
      <c r="O5326" s="534"/>
      <c r="P5326" s="535"/>
      <c r="Q5326" s="534"/>
    </row>
    <row r="5327" spans="3:17" s="849" customFormat="1" ht="15">
      <c r="C5327" s="712"/>
      <c r="D5327" s="713"/>
      <c r="E5327" s="532"/>
      <c r="F5327" s="532"/>
      <c r="G5327" s="533"/>
      <c r="H5327" s="534"/>
      <c r="I5327" s="534"/>
      <c r="J5327" s="535"/>
      <c r="K5327" s="534"/>
      <c r="L5327" s="534"/>
      <c r="M5327" s="534"/>
      <c r="N5327" s="534"/>
      <c r="O5327" s="534"/>
      <c r="P5327" s="535"/>
      <c r="Q5327" s="534"/>
    </row>
    <row r="5328" spans="3:17" s="849" customFormat="1" ht="15">
      <c r="C5328" s="712"/>
      <c r="D5328" s="713"/>
      <c r="E5328" s="532"/>
      <c r="F5328" s="532"/>
      <c r="G5328" s="533"/>
      <c r="H5328" s="534"/>
      <c r="I5328" s="534"/>
      <c r="J5328" s="535"/>
      <c r="K5328" s="534"/>
      <c r="L5328" s="534"/>
      <c r="M5328" s="534"/>
      <c r="N5328" s="534"/>
      <c r="O5328" s="534"/>
      <c r="P5328" s="535"/>
      <c r="Q5328" s="534"/>
    </row>
    <row r="5329" spans="3:17" s="849" customFormat="1" ht="15">
      <c r="C5329" s="712"/>
      <c r="D5329" s="713"/>
      <c r="E5329" s="532"/>
      <c r="F5329" s="532"/>
      <c r="G5329" s="533"/>
      <c r="H5329" s="534"/>
      <c r="I5329" s="534"/>
      <c r="J5329" s="535"/>
      <c r="K5329" s="534"/>
      <c r="L5329" s="534"/>
      <c r="M5329" s="534"/>
      <c r="N5329" s="534"/>
      <c r="O5329" s="534"/>
      <c r="P5329" s="535"/>
      <c r="Q5329" s="534"/>
    </row>
    <row r="5330" spans="3:17" s="849" customFormat="1" ht="15">
      <c r="C5330" s="712"/>
      <c r="D5330" s="713"/>
      <c r="E5330" s="532"/>
      <c r="F5330" s="532"/>
      <c r="G5330" s="533"/>
      <c r="H5330" s="534"/>
      <c r="I5330" s="534"/>
      <c r="J5330" s="535"/>
      <c r="K5330" s="534"/>
      <c r="L5330" s="534"/>
      <c r="M5330" s="534"/>
      <c r="N5330" s="534"/>
      <c r="O5330" s="534"/>
      <c r="P5330" s="535"/>
      <c r="Q5330" s="534"/>
    </row>
    <row r="5331" spans="3:17" s="849" customFormat="1" ht="15">
      <c r="C5331" s="712"/>
      <c r="D5331" s="713"/>
      <c r="E5331" s="532"/>
      <c r="F5331" s="532"/>
      <c r="G5331" s="533"/>
      <c r="H5331" s="534"/>
      <c r="I5331" s="534"/>
      <c r="J5331" s="535"/>
      <c r="K5331" s="534"/>
      <c r="L5331" s="534"/>
      <c r="M5331" s="534"/>
      <c r="N5331" s="534"/>
      <c r="O5331" s="534"/>
      <c r="P5331" s="535"/>
      <c r="Q5331" s="534"/>
    </row>
    <row r="5332" spans="3:17" s="849" customFormat="1" ht="15">
      <c r="C5332" s="712"/>
      <c r="D5332" s="713"/>
      <c r="E5332" s="532"/>
      <c r="F5332" s="532"/>
      <c r="G5332" s="533"/>
      <c r="H5332" s="534"/>
      <c r="I5332" s="534"/>
      <c r="J5332" s="535"/>
      <c r="K5332" s="534"/>
      <c r="L5332" s="534"/>
      <c r="M5332" s="534"/>
      <c r="N5332" s="534"/>
      <c r="O5332" s="534"/>
      <c r="P5332" s="535"/>
      <c r="Q5332" s="534"/>
    </row>
    <row r="5333" spans="3:17" s="849" customFormat="1" ht="15">
      <c r="C5333" s="712"/>
      <c r="D5333" s="713"/>
      <c r="E5333" s="532"/>
      <c r="F5333" s="532"/>
      <c r="G5333" s="533"/>
      <c r="H5333" s="534"/>
      <c r="I5333" s="534"/>
      <c r="J5333" s="535"/>
      <c r="K5333" s="534"/>
      <c r="L5333" s="534"/>
      <c r="M5333" s="534"/>
      <c r="N5333" s="534"/>
      <c r="O5333" s="534"/>
      <c r="P5333" s="535"/>
      <c r="Q5333" s="534"/>
    </row>
    <row r="5334" spans="3:17" s="849" customFormat="1" ht="15">
      <c r="C5334" s="712"/>
      <c r="D5334" s="713"/>
      <c r="E5334" s="532"/>
      <c r="F5334" s="532"/>
      <c r="G5334" s="533"/>
      <c r="H5334" s="534"/>
      <c r="I5334" s="534"/>
      <c r="J5334" s="535"/>
      <c r="K5334" s="534"/>
      <c r="L5334" s="534"/>
      <c r="M5334" s="534"/>
      <c r="N5334" s="534"/>
      <c r="O5334" s="534"/>
      <c r="P5334" s="535"/>
      <c r="Q5334" s="534"/>
    </row>
    <row r="5335" spans="3:17" s="849" customFormat="1" ht="15">
      <c r="C5335" s="712"/>
      <c r="D5335" s="713"/>
      <c r="E5335" s="532"/>
      <c r="F5335" s="532"/>
      <c r="G5335" s="533"/>
      <c r="H5335" s="534"/>
      <c r="I5335" s="534"/>
      <c r="J5335" s="535"/>
      <c r="K5335" s="534"/>
      <c r="L5335" s="534"/>
      <c r="M5335" s="534"/>
      <c r="N5335" s="534"/>
      <c r="O5335" s="534"/>
      <c r="P5335" s="535"/>
      <c r="Q5335" s="534"/>
    </row>
    <row r="5336" spans="3:17" s="849" customFormat="1" ht="15">
      <c r="C5336" s="712"/>
      <c r="D5336" s="713"/>
      <c r="E5336" s="532"/>
      <c r="F5336" s="532"/>
      <c r="G5336" s="533"/>
      <c r="H5336" s="534"/>
      <c r="I5336" s="534"/>
      <c r="J5336" s="535"/>
      <c r="K5336" s="534"/>
      <c r="L5336" s="534"/>
      <c r="M5336" s="534"/>
      <c r="N5336" s="534"/>
      <c r="O5336" s="534"/>
      <c r="P5336" s="535"/>
      <c r="Q5336" s="534"/>
    </row>
    <row r="5337" spans="3:17" s="849" customFormat="1" ht="15">
      <c r="C5337" s="712"/>
      <c r="D5337" s="713"/>
      <c r="E5337" s="532"/>
      <c r="F5337" s="532"/>
      <c r="G5337" s="533"/>
      <c r="H5337" s="534"/>
      <c r="I5337" s="534"/>
      <c r="J5337" s="535"/>
      <c r="K5337" s="534"/>
      <c r="L5337" s="534"/>
      <c r="M5337" s="534"/>
      <c r="N5337" s="534"/>
      <c r="O5337" s="534"/>
      <c r="P5337" s="535"/>
      <c r="Q5337" s="534"/>
    </row>
    <row r="5338" spans="3:17" s="849" customFormat="1" ht="15">
      <c r="C5338" s="712"/>
      <c r="D5338" s="713"/>
      <c r="E5338" s="532"/>
      <c r="F5338" s="532"/>
      <c r="G5338" s="533"/>
      <c r="H5338" s="534"/>
      <c r="I5338" s="534"/>
      <c r="J5338" s="535"/>
      <c r="K5338" s="534"/>
      <c r="L5338" s="534"/>
      <c r="M5338" s="534"/>
      <c r="N5338" s="534"/>
      <c r="O5338" s="534"/>
      <c r="P5338" s="535"/>
      <c r="Q5338" s="534"/>
    </row>
    <row r="5339" spans="3:17" s="849" customFormat="1" ht="15">
      <c r="C5339" s="712"/>
      <c r="D5339" s="713"/>
      <c r="E5339" s="532"/>
      <c r="F5339" s="532"/>
      <c r="G5339" s="533"/>
      <c r="H5339" s="534"/>
      <c r="I5339" s="534"/>
      <c r="J5339" s="535"/>
      <c r="K5339" s="534"/>
      <c r="L5339" s="534"/>
      <c r="M5339" s="534"/>
      <c r="N5339" s="534"/>
      <c r="O5339" s="534"/>
      <c r="P5339" s="535"/>
      <c r="Q5339" s="534"/>
    </row>
    <row r="5340" spans="3:17" s="849" customFormat="1" ht="15">
      <c r="C5340" s="712"/>
      <c r="D5340" s="713"/>
      <c r="E5340" s="532"/>
      <c r="F5340" s="532"/>
      <c r="G5340" s="533"/>
      <c r="H5340" s="534"/>
      <c r="I5340" s="534"/>
      <c r="J5340" s="535"/>
      <c r="K5340" s="534"/>
      <c r="L5340" s="534"/>
      <c r="M5340" s="534"/>
      <c r="N5340" s="534"/>
      <c r="O5340" s="534"/>
      <c r="P5340" s="535"/>
      <c r="Q5340" s="534"/>
    </row>
    <row r="5341" spans="3:17" s="849" customFormat="1" ht="15">
      <c r="C5341" s="712"/>
      <c r="D5341" s="713"/>
      <c r="E5341" s="532"/>
      <c r="F5341" s="532"/>
      <c r="G5341" s="533"/>
      <c r="H5341" s="534"/>
      <c r="I5341" s="534"/>
      <c r="J5341" s="535"/>
      <c r="K5341" s="534"/>
      <c r="L5341" s="534"/>
      <c r="M5341" s="534"/>
      <c r="N5341" s="534"/>
      <c r="O5341" s="534"/>
      <c r="P5341" s="535"/>
      <c r="Q5341" s="534"/>
    </row>
    <row r="5342" spans="3:17" s="849" customFormat="1" ht="15">
      <c r="C5342" s="712"/>
      <c r="D5342" s="713"/>
      <c r="E5342" s="532"/>
      <c r="F5342" s="532"/>
      <c r="G5342" s="533"/>
      <c r="H5342" s="534"/>
      <c r="I5342" s="534"/>
      <c r="J5342" s="535"/>
      <c r="K5342" s="534"/>
      <c r="L5342" s="534"/>
      <c r="M5342" s="534"/>
      <c r="N5342" s="534"/>
      <c r="O5342" s="534"/>
      <c r="P5342" s="535"/>
      <c r="Q5342" s="534"/>
    </row>
    <row r="5343" spans="3:17" s="849" customFormat="1" ht="15">
      <c r="C5343" s="712"/>
      <c r="D5343" s="713"/>
      <c r="E5343" s="532"/>
      <c r="F5343" s="532"/>
      <c r="G5343" s="533"/>
      <c r="H5343" s="534"/>
      <c r="I5343" s="534"/>
      <c r="J5343" s="535"/>
      <c r="K5343" s="534"/>
      <c r="L5343" s="534"/>
      <c r="M5343" s="534"/>
      <c r="N5343" s="534"/>
      <c r="O5343" s="534"/>
      <c r="P5343" s="535"/>
      <c r="Q5343" s="534"/>
    </row>
    <row r="5344" spans="3:17" s="849" customFormat="1" ht="15">
      <c r="C5344" s="712"/>
      <c r="D5344" s="713"/>
      <c r="E5344" s="532"/>
      <c r="F5344" s="532"/>
      <c r="G5344" s="533"/>
      <c r="H5344" s="534"/>
      <c r="I5344" s="534"/>
      <c r="J5344" s="535"/>
      <c r="K5344" s="534"/>
      <c r="L5344" s="534"/>
      <c r="M5344" s="534"/>
      <c r="N5344" s="534"/>
      <c r="O5344" s="534"/>
      <c r="P5344" s="535"/>
      <c r="Q5344" s="534"/>
    </row>
    <row r="5345" spans="3:17" s="849" customFormat="1" ht="15">
      <c r="C5345" s="712"/>
      <c r="D5345" s="713"/>
      <c r="E5345" s="532"/>
      <c r="F5345" s="532"/>
      <c r="G5345" s="533"/>
      <c r="H5345" s="534"/>
      <c r="I5345" s="534"/>
      <c r="J5345" s="535"/>
      <c r="K5345" s="534"/>
      <c r="L5345" s="534"/>
      <c r="M5345" s="534"/>
      <c r="N5345" s="534"/>
      <c r="O5345" s="534"/>
      <c r="P5345" s="535"/>
      <c r="Q5345" s="534"/>
    </row>
    <row r="5346" spans="3:17" s="849" customFormat="1" ht="15">
      <c r="C5346" s="712"/>
      <c r="D5346" s="713"/>
      <c r="E5346" s="532"/>
      <c r="F5346" s="532"/>
      <c r="G5346" s="533"/>
      <c r="H5346" s="534"/>
      <c r="I5346" s="534"/>
      <c r="J5346" s="535"/>
      <c r="K5346" s="534"/>
      <c r="L5346" s="534"/>
      <c r="M5346" s="534"/>
      <c r="N5346" s="534"/>
      <c r="O5346" s="534"/>
      <c r="P5346" s="535"/>
      <c r="Q5346" s="534"/>
    </row>
    <row r="5347" spans="3:17" s="849" customFormat="1" ht="15">
      <c r="C5347" s="712"/>
      <c r="D5347" s="713"/>
      <c r="E5347" s="532"/>
      <c r="F5347" s="532"/>
      <c r="G5347" s="533"/>
      <c r="H5347" s="534"/>
      <c r="I5347" s="534"/>
      <c r="J5347" s="535"/>
      <c r="K5347" s="534"/>
      <c r="L5347" s="534"/>
      <c r="M5347" s="534"/>
      <c r="N5347" s="534"/>
      <c r="O5347" s="534"/>
      <c r="P5347" s="535"/>
      <c r="Q5347" s="534"/>
    </row>
    <row r="5348" spans="3:17" s="849" customFormat="1" ht="15">
      <c r="C5348" s="712"/>
      <c r="D5348" s="713"/>
      <c r="E5348" s="532"/>
      <c r="F5348" s="532"/>
      <c r="G5348" s="533"/>
      <c r="H5348" s="534"/>
      <c r="I5348" s="534"/>
      <c r="J5348" s="535"/>
      <c r="K5348" s="534"/>
      <c r="L5348" s="534"/>
      <c r="M5348" s="534"/>
      <c r="N5348" s="534"/>
      <c r="O5348" s="534"/>
      <c r="P5348" s="535"/>
      <c r="Q5348" s="534"/>
    </row>
    <row r="5349" spans="3:17" s="849" customFormat="1" ht="15">
      <c r="C5349" s="712"/>
      <c r="D5349" s="713"/>
      <c r="E5349" s="532"/>
      <c r="F5349" s="532"/>
      <c r="G5349" s="533"/>
      <c r="H5349" s="534"/>
      <c r="I5349" s="534"/>
      <c r="J5349" s="535"/>
      <c r="K5349" s="534"/>
      <c r="L5349" s="534"/>
      <c r="M5349" s="534"/>
      <c r="N5349" s="534"/>
      <c r="O5349" s="534"/>
      <c r="P5349" s="535"/>
      <c r="Q5349" s="534"/>
    </row>
    <row r="5350" spans="3:17" s="849" customFormat="1" ht="15">
      <c r="C5350" s="712"/>
      <c r="D5350" s="713"/>
      <c r="E5350" s="532"/>
      <c r="F5350" s="532"/>
      <c r="G5350" s="533"/>
      <c r="H5350" s="534"/>
      <c r="I5350" s="534"/>
      <c r="J5350" s="535"/>
      <c r="K5350" s="534"/>
      <c r="L5350" s="534"/>
      <c r="M5350" s="534"/>
      <c r="N5350" s="534"/>
      <c r="O5350" s="534"/>
      <c r="P5350" s="535"/>
      <c r="Q5350" s="534"/>
    </row>
    <row r="5351" spans="3:17" s="849" customFormat="1" ht="15">
      <c r="C5351" s="712"/>
      <c r="D5351" s="713"/>
      <c r="E5351" s="532"/>
      <c r="F5351" s="532"/>
      <c r="G5351" s="533"/>
      <c r="H5351" s="534"/>
      <c r="I5351" s="534"/>
      <c r="J5351" s="535"/>
      <c r="K5351" s="534"/>
      <c r="L5351" s="534"/>
      <c r="M5351" s="534"/>
      <c r="N5351" s="534"/>
      <c r="O5351" s="534"/>
      <c r="P5351" s="535"/>
      <c r="Q5351" s="534"/>
    </row>
    <row r="5352" spans="3:17" s="849" customFormat="1" ht="15">
      <c r="C5352" s="712"/>
      <c r="D5352" s="713"/>
      <c r="E5352" s="532"/>
      <c r="F5352" s="532"/>
      <c r="G5352" s="533"/>
      <c r="H5352" s="534"/>
      <c r="I5352" s="534"/>
      <c r="J5352" s="535"/>
      <c r="K5352" s="534"/>
      <c r="L5352" s="534"/>
      <c r="M5352" s="534"/>
      <c r="N5352" s="534"/>
      <c r="O5352" s="534"/>
      <c r="P5352" s="535"/>
      <c r="Q5352" s="534"/>
    </row>
    <row r="5353" spans="3:17" s="849" customFormat="1" ht="15">
      <c r="C5353" s="712"/>
      <c r="D5353" s="713"/>
      <c r="E5353" s="532"/>
      <c r="F5353" s="532"/>
      <c r="G5353" s="533"/>
      <c r="H5353" s="534"/>
      <c r="I5353" s="534"/>
      <c r="J5353" s="535"/>
      <c r="K5353" s="534"/>
      <c r="L5353" s="534"/>
      <c r="M5353" s="534"/>
      <c r="N5353" s="534"/>
      <c r="O5353" s="534"/>
      <c r="P5353" s="535"/>
      <c r="Q5353" s="534"/>
    </row>
    <row r="5354" spans="3:17" s="849" customFormat="1" ht="15">
      <c r="C5354" s="712"/>
      <c r="D5354" s="713"/>
      <c r="E5354" s="532"/>
      <c r="F5354" s="532"/>
      <c r="G5354" s="533"/>
      <c r="H5354" s="534"/>
      <c r="I5354" s="534"/>
      <c r="J5354" s="535"/>
      <c r="K5354" s="534"/>
      <c r="L5354" s="534"/>
      <c r="M5354" s="534"/>
      <c r="N5354" s="534"/>
      <c r="O5354" s="534"/>
      <c r="P5354" s="535"/>
      <c r="Q5354" s="534"/>
    </row>
    <row r="5355" spans="3:17" s="849" customFormat="1" ht="15">
      <c r="C5355" s="712"/>
      <c r="D5355" s="713"/>
      <c r="E5355" s="532"/>
      <c r="F5355" s="532"/>
      <c r="G5355" s="533"/>
      <c r="H5355" s="534"/>
      <c r="I5355" s="534"/>
      <c r="J5355" s="535"/>
      <c r="K5355" s="534"/>
      <c r="L5355" s="534"/>
      <c r="M5355" s="534"/>
      <c r="N5355" s="534"/>
      <c r="O5355" s="534"/>
      <c r="P5355" s="535"/>
      <c r="Q5355" s="534"/>
    </row>
    <row r="5356" spans="3:17" s="849" customFormat="1" ht="15">
      <c r="C5356" s="712"/>
      <c r="D5356" s="713"/>
      <c r="E5356" s="532"/>
      <c r="F5356" s="532"/>
      <c r="G5356" s="533"/>
      <c r="H5356" s="534"/>
      <c r="I5356" s="534"/>
      <c r="J5356" s="535"/>
      <c r="K5356" s="534"/>
      <c r="L5356" s="534"/>
      <c r="M5356" s="534"/>
      <c r="N5356" s="534"/>
      <c r="O5356" s="534"/>
      <c r="P5356" s="535"/>
      <c r="Q5356" s="534"/>
    </row>
    <row r="5357" spans="3:17" s="849" customFormat="1" ht="15">
      <c r="C5357" s="712"/>
      <c r="D5357" s="713"/>
      <c r="E5357" s="532"/>
      <c r="F5357" s="532"/>
      <c r="G5357" s="533"/>
      <c r="H5357" s="534"/>
      <c r="I5357" s="534"/>
      <c r="J5357" s="535"/>
      <c r="K5357" s="534"/>
      <c r="L5357" s="534"/>
      <c r="M5357" s="534"/>
      <c r="N5357" s="534"/>
      <c r="O5357" s="534"/>
      <c r="P5357" s="535"/>
      <c r="Q5357" s="534"/>
    </row>
    <row r="5358" spans="3:17" s="849" customFormat="1" ht="15">
      <c r="C5358" s="712"/>
      <c r="D5358" s="713"/>
      <c r="E5358" s="532"/>
      <c r="F5358" s="532"/>
      <c r="G5358" s="533"/>
      <c r="H5358" s="534"/>
      <c r="I5358" s="534"/>
      <c r="J5358" s="535"/>
      <c r="K5358" s="534"/>
      <c r="L5358" s="534"/>
      <c r="M5358" s="534"/>
      <c r="N5358" s="534"/>
      <c r="O5358" s="534"/>
      <c r="P5358" s="535"/>
      <c r="Q5358" s="534"/>
    </row>
    <row r="5359" spans="3:17" s="849" customFormat="1" ht="15">
      <c r="C5359" s="712"/>
      <c r="D5359" s="713"/>
      <c r="E5359" s="532"/>
      <c r="F5359" s="532"/>
      <c r="G5359" s="533"/>
      <c r="H5359" s="534"/>
      <c r="I5359" s="534"/>
      <c r="J5359" s="535"/>
      <c r="K5359" s="534"/>
      <c r="L5359" s="534"/>
      <c r="M5359" s="534"/>
      <c r="N5359" s="534"/>
      <c r="O5359" s="534"/>
      <c r="P5359" s="535"/>
      <c r="Q5359" s="534"/>
    </row>
    <row r="5360" spans="3:17" s="849" customFormat="1" ht="15">
      <c r="C5360" s="712"/>
      <c r="D5360" s="713"/>
      <c r="E5360" s="532"/>
      <c r="F5360" s="532"/>
      <c r="G5360" s="533"/>
      <c r="H5360" s="534"/>
      <c r="I5360" s="534"/>
      <c r="J5360" s="535"/>
      <c r="K5360" s="534"/>
      <c r="L5360" s="534"/>
      <c r="M5360" s="534"/>
      <c r="N5360" s="534"/>
      <c r="O5360" s="534"/>
      <c r="P5360" s="535"/>
      <c r="Q5360" s="534"/>
    </row>
    <row r="5361" spans="3:17" s="849" customFormat="1" ht="15">
      <c r="C5361" s="712"/>
      <c r="D5361" s="713"/>
      <c r="E5361" s="532"/>
      <c r="F5361" s="532"/>
      <c r="G5361" s="533"/>
      <c r="H5361" s="534"/>
      <c r="I5361" s="534"/>
      <c r="J5361" s="535"/>
      <c r="K5361" s="534"/>
      <c r="L5361" s="534"/>
      <c r="M5361" s="534"/>
      <c r="N5361" s="534"/>
      <c r="O5361" s="534"/>
      <c r="P5361" s="535"/>
      <c r="Q5361" s="534"/>
    </row>
    <row r="5362" spans="3:17" s="849" customFormat="1" ht="15">
      <c r="C5362" s="712"/>
      <c r="D5362" s="713"/>
      <c r="E5362" s="532"/>
      <c r="F5362" s="532"/>
      <c r="G5362" s="533"/>
      <c r="H5362" s="534"/>
      <c r="I5362" s="534"/>
      <c r="J5362" s="535"/>
      <c r="K5362" s="534"/>
      <c r="L5362" s="534"/>
      <c r="M5362" s="534"/>
      <c r="N5362" s="534"/>
      <c r="O5362" s="534"/>
      <c r="P5362" s="535"/>
      <c r="Q5362" s="534"/>
    </row>
    <row r="5363" spans="3:17" s="849" customFormat="1" ht="15">
      <c r="C5363" s="712"/>
      <c r="D5363" s="713"/>
      <c r="E5363" s="532"/>
      <c r="F5363" s="532"/>
      <c r="G5363" s="533"/>
      <c r="H5363" s="534"/>
      <c r="I5363" s="534"/>
      <c r="J5363" s="535"/>
      <c r="K5363" s="534"/>
      <c r="L5363" s="534"/>
      <c r="M5363" s="534"/>
      <c r="N5363" s="534"/>
      <c r="O5363" s="534"/>
      <c r="P5363" s="535"/>
      <c r="Q5363" s="534"/>
    </row>
    <row r="5364" spans="3:17" s="849" customFormat="1" ht="15">
      <c r="C5364" s="712"/>
      <c r="D5364" s="713"/>
      <c r="E5364" s="532"/>
      <c r="F5364" s="532"/>
      <c r="G5364" s="533"/>
      <c r="H5364" s="534"/>
      <c r="I5364" s="534"/>
      <c r="J5364" s="535"/>
      <c r="K5364" s="534"/>
      <c r="L5364" s="534"/>
      <c r="M5364" s="534"/>
      <c r="N5364" s="534"/>
      <c r="O5364" s="534"/>
      <c r="P5364" s="535"/>
      <c r="Q5364" s="534"/>
    </row>
    <row r="5365" spans="3:17" s="849" customFormat="1" ht="15">
      <c r="C5365" s="712"/>
      <c r="D5365" s="713"/>
      <c r="E5365" s="532"/>
      <c r="F5365" s="532"/>
      <c r="G5365" s="533"/>
      <c r="H5365" s="534"/>
      <c r="I5365" s="534"/>
      <c r="J5365" s="535"/>
      <c r="K5365" s="534"/>
      <c r="L5365" s="534"/>
      <c r="M5365" s="534"/>
      <c r="N5365" s="534"/>
      <c r="O5365" s="534"/>
      <c r="P5365" s="535"/>
      <c r="Q5365" s="534"/>
    </row>
    <row r="5366" spans="3:17" s="849" customFormat="1" ht="15">
      <c r="C5366" s="712"/>
      <c r="D5366" s="713"/>
      <c r="E5366" s="532"/>
      <c r="F5366" s="532"/>
      <c r="G5366" s="533"/>
      <c r="H5366" s="534"/>
      <c r="I5366" s="534"/>
      <c r="J5366" s="535"/>
      <c r="K5366" s="534"/>
      <c r="L5366" s="534"/>
      <c r="M5366" s="534"/>
      <c r="N5366" s="534"/>
      <c r="O5366" s="534"/>
      <c r="P5366" s="535"/>
      <c r="Q5366" s="534"/>
    </row>
    <row r="5367" spans="3:17" s="849" customFormat="1" ht="15">
      <c r="C5367" s="712"/>
      <c r="D5367" s="713"/>
      <c r="E5367" s="532"/>
      <c r="F5367" s="532"/>
      <c r="G5367" s="533"/>
      <c r="H5367" s="534"/>
      <c r="I5367" s="534"/>
      <c r="J5367" s="535"/>
      <c r="K5367" s="534"/>
      <c r="L5367" s="534"/>
      <c r="M5367" s="534"/>
      <c r="N5367" s="534"/>
      <c r="O5367" s="534"/>
      <c r="P5367" s="535"/>
      <c r="Q5367" s="534"/>
    </row>
    <row r="5368" spans="3:17" s="849" customFormat="1" ht="15">
      <c r="C5368" s="712"/>
      <c r="D5368" s="713"/>
      <c r="E5368" s="532"/>
      <c r="F5368" s="532"/>
      <c r="G5368" s="533"/>
      <c r="H5368" s="534"/>
      <c r="I5368" s="534"/>
      <c r="J5368" s="535"/>
      <c r="K5368" s="534"/>
      <c r="L5368" s="534"/>
      <c r="M5368" s="534"/>
      <c r="N5368" s="534"/>
      <c r="O5368" s="534"/>
      <c r="P5368" s="535"/>
      <c r="Q5368" s="534"/>
    </row>
    <row r="5369" spans="3:17" s="849" customFormat="1" ht="15">
      <c r="C5369" s="712"/>
      <c r="D5369" s="713"/>
      <c r="E5369" s="532"/>
      <c r="F5369" s="532"/>
      <c r="G5369" s="533"/>
      <c r="H5369" s="534"/>
      <c r="I5369" s="534"/>
      <c r="J5369" s="535"/>
      <c r="K5369" s="534"/>
      <c r="L5369" s="534"/>
      <c r="M5369" s="534"/>
      <c r="N5369" s="534"/>
      <c r="O5369" s="534"/>
      <c r="P5369" s="535"/>
      <c r="Q5369" s="534"/>
    </row>
    <row r="5370" spans="3:17" s="849" customFormat="1" ht="15">
      <c r="C5370" s="712"/>
      <c r="D5370" s="713"/>
      <c r="E5370" s="532"/>
      <c r="F5370" s="532"/>
      <c r="G5370" s="533"/>
      <c r="H5370" s="534"/>
      <c r="I5370" s="534"/>
      <c r="J5370" s="535"/>
      <c r="K5370" s="534"/>
      <c r="L5370" s="534"/>
      <c r="M5370" s="534"/>
      <c r="N5370" s="534"/>
      <c r="O5370" s="534"/>
      <c r="P5370" s="535"/>
      <c r="Q5370" s="534"/>
    </row>
    <row r="5371" spans="3:17" s="849" customFormat="1" ht="15">
      <c r="C5371" s="712"/>
      <c r="D5371" s="713"/>
      <c r="E5371" s="532"/>
      <c r="F5371" s="532"/>
      <c r="G5371" s="533"/>
      <c r="H5371" s="534"/>
      <c r="I5371" s="534"/>
      <c r="J5371" s="535"/>
      <c r="K5371" s="534"/>
      <c r="L5371" s="534"/>
      <c r="M5371" s="534"/>
      <c r="N5371" s="534"/>
      <c r="O5371" s="534"/>
      <c r="P5371" s="535"/>
      <c r="Q5371" s="534"/>
    </row>
    <row r="5372" spans="3:17" s="849" customFormat="1" ht="15">
      <c r="C5372" s="712"/>
      <c r="D5372" s="713"/>
      <c r="E5372" s="532"/>
      <c r="F5372" s="532"/>
      <c r="G5372" s="533"/>
      <c r="H5372" s="534"/>
      <c r="I5372" s="534"/>
      <c r="J5372" s="535"/>
      <c r="K5372" s="534"/>
      <c r="L5372" s="534"/>
      <c r="M5372" s="534"/>
      <c r="N5372" s="534"/>
      <c r="O5372" s="534"/>
      <c r="P5372" s="535"/>
      <c r="Q5372" s="534"/>
    </row>
    <row r="5373" spans="3:17" s="849" customFormat="1" ht="15">
      <c r="C5373" s="712"/>
      <c r="D5373" s="713"/>
      <c r="E5373" s="532"/>
      <c r="F5373" s="532"/>
      <c r="G5373" s="533"/>
      <c r="H5373" s="534"/>
      <c r="I5373" s="534"/>
      <c r="J5373" s="535"/>
      <c r="K5373" s="534"/>
      <c r="L5373" s="534"/>
      <c r="M5373" s="534"/>
      <c r="N5373" s="534"/>
      <c r="O5373" s="534"/>
      <c r="P5373" s="535"/>
      <c r="Q5373" s="534"/>
    </row>
    <row r="5374" spans="3:17" s="849" customFormat="1" ht="15">
      <c r="C5374" s="712"/>
      <c r="D5374" s="713"/>
      <c r="E5374" s="532"/>
      <c r="F5374" s="532"/>
      <c r="G5374" s="533"/>
      <c r="H5374" s="534"/>
      <c r="I5374" s="534"/>
      <c r="J5374" s="535"/>
      <c r="K5374" s="534"/>
      <c r="L5374" s="534"/>
      <c r="M5374" s="534"/>
      <c r="N5374" s="534"/>
      <c r="O5374" s="534"/>
      <c r="P5374" s="535"/>
      <c r="Q5374" s="534"/>
    </row>
    <row r="5375" spans="3:17" s="849" customFormat="1" ht="15">
      <c r="C5375" s="712"/>
      <c r="D5375" s="713"/>
      <c r="E5375" s="532"/>
      <c r="F5375" s="532"/>
      <c r="G5375" s="533"/>
      <c r="H5375" s="534"/>
      <c r="I5375" s="534"/>
      <c r="J5375" s="535"/>
      <c r="K5375" s="534"/>
      <c r="L5375" s="534"/>
      <c r="M5375" s="534"/>
      <c r="N5375" s="534"/>
      <c r="O5375" s="534"/>
      <c r="P5375" s="535"/>
      <c r="Q5375" s="534"/>
    </row>
    <row r="5376" spans="3:17" s="849" customFormat="1" ht="15">
      <c r="C5376" s="712"/>
      <c r="D5376" s="713"/>
      <c r="E5376" s="532"/>
      <c r="F5376" s="532"/>
      <c r="G5376" s="533"/>
      <c r="H5376" s="534"/>
      <c r="I5376" s="534"/>
      <c r="J5376" s="535"/>
      <c r="K5376" s="534"/>
      <c r="L5376" s="534"/>
      <c r="M5376" s="534"/>
      <c r="N5376" s="534"/>
      <c r="O5376" s="534"/>
      <c r="P5376" s="535"/>
      <c r="Q5376" s="534"/>
    </row>
    <row r="5377" spans="3:17" s="849" customFormat="1" ht="15">
      <c r="C5377" s="712"/>
      <c r="D5377" s="713"/>
      <c r="E5377" s="532"/>
      <c r="F5377" s="532"/>
      <c r="G5377" s="533"/>
      <c r="H5377" s="534"/>
      <c r="I5377" s="534"/>
      <c r="J5377" s="535"/>
      <c r="K5377" s="534"/>
      <c r="L5377" s="534"/>
      <c r="M5377" s="534"/>
      <c r="N5377" s="534"/>
      <c r="O5377" s="534"/>
      <c r="P5377" s="535"/>
      <c r="Q5377" s="534"/>
    </row>
    <row r="5378" spans="3:17" s="849" customFormat="1" ht="15">
      <c r="C5378" s="712"/>
      <c r="D5378" s="713"/>
      <c r="E5378" s="532"/>
      <c r="F5378" s="532"/>
      <c r="G5378" s="533"/>
      <c r="H5378" s="534"/>
      <c r="I5378" s="534"/>
      <c r="J5378" s="535"/>
      <c r="K5378" s="534"/>
      <c r="L5378" s="534"/>
      <c r="M5378" s="534"/>
      <c r="N5378" s="534"/>
      <c r="O5378" s="534"/>
      <c r="P5378" s="535"/>
      <c r="Q5378" s="534"/>
    </row>
    <row r="5379" spans="3:17" s="849" customFormat="1" ht="15">
      <c r="C5379" s="712"/>
      <c r="D5379" s="713"/>
      <c r="E5379" s="532"/>
      <c r="F5379" s="532"/>
      <c r="G5379" s="533"/>
      <c r="H5379" s="534"/>
      <c r="I5379" s="534"/>
      <c r="J5379" s="535"/>
      <c r="K5379" s="534"/>
      <c r="L5379" s="534"/>
      <c r="M5379" s="534"/>
      <c r="N5379" s="534"/>
      <c r="O5379" s="534"/>
      <c r="P5379" s="535"/>
      <c r="Q5379" s="534"/>
    </row>
    <row r="5380" spans="3:17" s="849" customFormat="1" ht="15">
      <c r="C5380" s="712"/>
      <c r="D5380" s="713"/>
      <c r="E5380" s="532"/>
      <c r="F5380" s="532"/>
      <c r="G5380" s="533"/>
      <c r="H5380" s="534"/>
      <c r="I5380" s="534"/>
      <c r="J5380" s="535"/>
      <c r="K5380" s="534"/>
      <c r="L5380" s="534"/>
      <c r="M5380" s="534"/>
      <c r="N5380" s="534"/>
      <c r="O5380" s="534"/>
      <c r="P5380" s="535"/>
      <c r="Q5380" s="534"/>
    </row>
    <row r="5381" spans="3:17" s="849" customFormat="1" ht="15">
      <c r="C5381" s="712"/>
      <c r="D5381" s="713"/>
      <c r="E5381" s="532"/>
      <c r="F5381" s="532"/>
      <c r="G5381" s="533"/>
      <c r="H5381" s="534"/>
      <c r="I5381" s="534"/>
      <c r="J5381" s="535"/>
      <c r="K5381" s="534"/>
      <c r="L5381" s="534"/>
      <c r="M5381" s="534"/>
      <c r="N5381" s="534"/>
      <c r="O5381" s="534"/>
      <c r="P5381" s="535"/>
      <c r="Q5381" s="534"/>
    </row>
    <row r="5382" spans="3:17" s="849" customFormat="1" ht="15">
      <c r="C5382" s="712"/>
      <c r="D5382" s="713"/>
      <c r="E5382" s="532"/>
      <c r="F5382" s="532"/>
      <c r="G5382" s="533"/>
      <c r="H5382" s="534"/>
      <c r="I5382" s="534"/>
      <c r="J5382" s="535"/>
      <c r="K5382" s="534"/>
      <c r="L5382" s="534"/>
      <c r="M5382" s="534"/>
      <c r="N5382" s="534"/>
      <c r="O5382" s="534"/>
      <c r="P5382" s="535"/>
      <c r="Q5382" s="534"/>
    </row>
    <row r="5383" spans="3:17" s="849" customFormat="1" ht="15">
      <c r="C5383" s="712"/>
      <c r="D5383" s="713"/>
      <c r="E5383" s="532"/>
      <c r="F5383" s="532"/>
      <c r="G5383" s="533"/>
      <c r="H5383" s="534"/>
      <c r="I5383" s="534"/>
      <c r="J5383" s="535"/>
      <c r="K5383" s="534"/>
      <c r="L5383" s="534"/>
      <c r="M5383" s="534"/>
      <c r="N5383" s="534"/>
      <c r="O5383" s="534"/>
      <c r="P5383" s="535"/>
      <c r="Q5383" s="534"/>
    </row>
    <row r="5384" spans="3:17" s="849" customFormat="1" ht="15">
      <c r="C5384" s="712"/>
      <c r="D5384" s="713"/>
      <c r="E5384" s="532"/>
      <c r="F5384" s="532"/>
      <c r="G5384" s="533"/>
      <c r="H5384" s="534"/>
      <c r="I5384" s="534"/>
      <c r="J5384" s="535"/>
      <c r="K5384" s="534"/>
      <c r="L5384" s="534"/>
      <c r="M5384" s="534"/>
      <c r="N5384" s="534"/>
      <c r="O5384" s="534"/>
      <c r="P5384" s="535"/>
      <c r="Q5384" s="534"/>
    </row>
    <row r="5385" spans="3:17" s="849" customFormat="1" ht="15">
      <c r="C5385" s="712"/>
      <c r="D5385" s="713"/>
      <c r="E5385" s="532"/>
      <c r="F5385" s="532"/>
      <c r="G5385" s="533"/>
      <c r="H5385" s="534"/>
      <c r="I5385" s="534"/>
      <c r="J5385" s="535"/>
      <c r="K5385" s="534"/>
      <c r="L5385" s="534"/>
      <c r="M5385" s="534"/>
      <c r="N5385" s="534"/>
      <c r="O5385" s="534"/>
      <c r="P5385" s="535"/>
      <c r="Q5385" s="534"/>
    </row>
    <row r="5386" spans="3:17" s="849" customFormat="1" ht="15">
      <c r="C5386" s="712"/>
      <c r="D5386" s="713"/>
      <c r="E5386" s="532"/>
      <c r="F5386" s="532"/>
      <c r="G5386" s="533"/>
      <c r="H5386" s="534"/>
      <c r="I5386" s="534"/>
      <c r="J5386" s="535"/>
      <c r="K5386" s="534"/>
      <c r="L5386" s="534"/>
      <c r="M5386" s="534"/>
      <c r="N5386" s="534"/>
      <c r="O5386" s="534"/>
      <c r="P5386" s="535"/>
      <c r="Q5386" s="534"/>
    </row>
    <row r="5387" spans="3:17" s="849" customFormat="1" ht="15">
      <c r="C5387" s="712"/>
      <c r="D5387" s="713"/>
      <c r="E5387" s="532"/>
      <c r="F5387" s="532"/>
      <c r="G5387" s="533"/>
      <c r="H5387" s="534"/>
      <c r="I5387" s="534"/>
      <c r="J5387" s="535"/>
      <c r="K5387" s="534"/>
      <c r="L5387" s="534"/>
      <c r="M5387" s="534"/>
      <c r="N5387" s="534"/>
      <c r="O5387" s="534"/>
      <c r="P5387" s="535"/>
      <c r="Q5387" s="534"/>
    </row>
    <row r="5388" spans="3:17" s="849" customFormat="1" ht="15">
      <c r="C5388" s="712"/>
      <c r="D5388" s="713"/>
      <c r="E5388" s="532"/>
      <c r="F5388" s="532"/>
      <c r="G5388" s="533"/>
      <c r="H5388" s="534"/>
      <c r="I5388" s="534"/>
      <c r="J5388" s="535"/>
      <c r="K5388" s="534"/>
      <c r="L5388" s="534"/>
      <c r="M5388" s="534"/>
      <c r="N5388" s="534"/>
      <c r="O5388" s="534"/>
      <c r="P5388" s="535"/>
      <c r="Q5388" s="534"/>
    </row>
    <row r="5389" spans="3:17" s="849" customFormat="1" ht="15">
      <c r="C5389" s="712"/>
      <c r="D5389" s="713"/>
      <c r="E5389" s="532"/>
      <c r="F5389" s="532"/>
      <c r="G5389" s="533"/>
      <c r="H5389" s="534"/>
      <c r="I5389" s="534"/>
      <c r="J5389" s="535"/>
      <c r="K5389" s="534"/>
      <c r="L5389" s="534"/>
      <c r="M5389" s="534"/>
      <c r="N5389" s="534"/>
      <c r="O5389" s="534"/>
      <c r="P5389" s="535"/>
      <c r="Q5389" s="534"/>
    </row>
    <row r="5390" spans="3:17" s="849" customFormat="1" ht="15">
      <c r="C5390" s="712"/>
      <c r="D5390" s="713"/>
      <c r="E5390" s="532"/>
      <c r="F5390" s="532"/>
      <c r="G5390" s="533"/>
      <c r="H5390" s="534"/>
      <c r="I5390" s="534"/>
      <c r="J5390" s="535"/>
      <c r="K5390" s="534"/>
      <c r="L5390" s="534"/>
      <c r="M5390" s="534"/>
      <c r="N5390" s="534"/>
      <c r="O5390" s="534"/>
      <c r="P5390" s="535"/>
      <c r="Q5390" s="534"/>
    </row>
    <row r="5391" spans="3:17" s="849" customFormat="1" ht="15">
      <c r="C5391" s="712"/>
      <c r="D5391" s="713"/>
      <c r="E5391" s="532"/>
      <c r="F5391" s="532"/>
      <c r="G5391" s="533"/>
      <c r="H5391" s="534"/>
      <c r="I5391" s="534"/>
      <c r="J5391" s="535"/>
      <c r="K5391" s="534"/>
      <c r="L5391" s="534"/>
      <c r="M5391" s="534"/>
      <c r="N5391" s="534"/>
      <c r="O5391" s="534"/>
      <c r="P5391" s="535"/>
      <c r="Q5391" s="534"/>
    </row>
    <row r="5392" spans="3:17" s="849" customFormat="1" ht="15">
      <c r="C5392" s="712"/>
      <c r="D5392" s="713"/>
      <c r="E5392" s="532"/>
      <c r="F5392" s="532"/>
      <c r="G5392" s="533"/>
      <c r="H5392" s="534"/>
      <c r="I5392" s="534"/>
      <c r="J5392" s="535"/>
      <c r="K5392" s="534"/>
      <c r="L5392" s="534"/>
      <c r="M5392" s="534"/>
      <c r="N5392" s="534"/>
      <c r="O5392" s="534"/>
      <c r="P5392" s="535"/>
      <c r="Q5392" s="534"/>
    </row>
    <row r="5393" spans="3:17" s="849" customFormat="1" ht="15">
      <c r="C5393" s="712"/>
      <c r="D5393" s="713"/>
      <c r="E5393" s="532"/>
      <c r="F5393" s="532"/>
      <c r="G5393" s="533"/>
      <c r="H5393" s="534"/>
      <c r="I5393" s="534"/>
      <c r="J5393" s="535"/>
      <c r="K5393" s="534"/>
      <c r="L5393" s="534"/>
      <c r="M5393" s="534"/>
      <c r="N5393" s="534"/>
      <c r="O5393" s="534"/>
      <c r="P5393" s="535"/>
      <c r="Q5393" s="534"/>
    </row>
    <row r="5394" spans="3:17" s="849" customFormat="1" ht="15">
      <c r="C5394" s="712"/>
      <c r="D5394" s="713"/>
      <c r="E5394" s="532"/>
      <c r="F5394" s="532"/>
      <c r="G5394" s="533"/>
      <c r="H5394" s="534"/>
      <c r="I5394" s="534"/>
      <c r="J5394" s="535"/>
      <c r="K5394" s="534"/>
      <c r="L5394" s="534"/>
      <c r="M5394" s="534"/>
      <c r="N5394" s="534"/>
      <c r="O5394" s="534"/>
      <c r="P5394" s="535"/>
      <c r="Q5394" s="534"/>
    </row>
    <row r="5395" spans="3:17" s="849" customFormat="1" ht="15">
      <c r="C5395" s="712"/>
      <c r="D5395" s="713"/>
      <c r="E5395" s="532"/>
      <c r="F5395" s="532"/>
      <c r="G5395" s="533"/>
      <c r="H5395" s="534"/>
      <c r="I5395" s="534"/>
      <c r="J5395" s="535"/>
      <c r="K5395" s="534"/>
      <c r="L5395" s="534"/>
      <c r="M5395" s="534"/>
      <c r="N5395" s="534"/>
      <c r="O5395" s="534"/>
      <c r="P5395" s="535"/>
      <c r="Q5395" s="534"/>
    </row>
    <row r="5396" spans="3:17" s="849" customFormat="1" ht="15">
      <c r="C5396" s="712"/>
      <c r="D5396" s="713"/>
      <c r="E5396" s="532"/>
      <c r="F5396" s="532"/>
      <c r="G5396" s="533"/>
      <c r="H5396" s="534"/>
      <c r="I5396" s="534"/>
      <c r="J5396" s="535"/>
      <c r="K5396" s="534"/>
      <c r="L5396" s="534"/>
      <c r="M5396" s="534"/>
      <c r="N5396" s="534"/>
      <c r="O5396" s="534"/>
      <c r="P5396" s="535"/>
      <c r="Q5396" s="534"/>
    </row>
    <row r="5397" spans="3:17" s="849" customFormat="1" ht="15">
      <c r="C5397" s="712"/>
      <c r="D5397" s="713"/>
      <c r="E5397" s="532"/>
      <c r="F5397" s="532"/>
      <c r="G5397" s="533"/>
      <c r="H5397" s="534"/>
      <c r="I5397" s="534"/>
      <c r="J5397" s="535"/>
      <c r="K5397" s="534"/>
      <c r="L5397" s="534"/>
      <c r="M5397" s="534"/>
      <c r="N5397" s="534"/>
      <c r="O5397" s="534"/>
      <c r="P5397" s="535"/>
      <c r="Q5397" s="534"/>
    </row>
    <row r="5398" spans="3:17" s="849" customFormat="1" ht="15">
      <c r="C5398" s="712"/>
      <c r="D5398" s="713"/>
      <c r="E5398" s="532"/>
      <c r="F5398" s="532"/>
      <c r="G5398" s="533"/>
      <c r="H5398" s="534"/>
      <c r="I5398" s="534"/>
      <c r="J5398" s="535"/>
      <c r="K5398" s="534"/>
      <c r="L5398" s="534"/>
      <c r="M5398" s="534"/>
      <c r="N5398" s="534"/>
      <c r="O5398" s="534"/>
      <c r="P5398" s="535"/>
      <c r="Q5398" s="534"/>
    </row>
    <row r="5399" spans="3:17" s="849" customFormat="1" ht="15">
      <c r="C5399" s="712"/>
      <c r="D5399" s="713"/>
      <c r="E5399" s="532"/>
      <c r="F5399" s="532"/>
      <c r="G5399" s="533"/>
      <c r="H5399" s="534"/>
      <c r="I5399" s="534"/>
      <c r="J5399" s="535"/>
      <c r="K5399" s="534"/>
      <c r="L5399" s="534"/>
      <c r="M5399" s="534"/>
      <c r="N5399" s="534"/>
      <c r="O5399" s="534"/>
      <c r="P5399" s="535"/>
      <c r="Q5399" s="534"/>
    </row>
    <row r="5400" spans="3:17" s="849" customFormat="1" ht="15">
      <c r="C5400" s="712"/>
      <c r="D5400" s="713"/>
      <c r="E5400" s="532"/>
      <c r="F5400" s="532"/>
      <c r="G5400" s="533"/>
      <c r="H5400" s="534"/>
      <c r="I5400" s="534"/>
      <c r="J5400" s="535"/>
      <c r="K5400" s="534"/>
      <c r="L5400" s="534"/>
      <c r="M5400" s="534"/>
      <c r="N5400" s="534"/>
      <c r="O5400" s="534"/>
      <c r="P5400" s="535"/>
      <c r="Q5400" s="534"/>
    </row>
    <row r="5401" spans="3:17" s="849" customFormat="1" ht="15">
      <c r="C5401" s="712"/>
      <c r="D5401" s="713"/>
      <c r="E5401" s="532"/>
      <c r="F5401" s="532"/>
      <c r="G5401" s="533"/>
      <c r="H5401" s="534"/>
      <c r="I5401" s="534"/>
      <c r="J5401" s="535"/>
      <c r="K5401" s="534"/>
      <c r="L5401" s="534"/>
      <c r="M5401" s="534"/>
      <c r="N5401" s="534"/>
      <c r="O5401" s="534"/>
      <c r="P5401" s="535"/>
      <c r="Q5401" s="534"/>
    </row>
    <row r="5402" spans="3:17" s="849" customFormat="1" ht="15">
      <c r="C5402" s="712"/>
      <c r="D5402" s="713"/>
      <c r="E5402" s="532"/>
      <c r="F5402" s="532"/>
      <c r="G5402" s="533"/>
      <c r="H5402" s="534"/>
      <c r="I5402" s="534"/>
      <c r="J5402" s="535"/>
      <c r="K5402" s="534"/>
      <c r="L5402" s="534"/>
      <c r="M5402" s="534"/>
      <c r="N5402" s="534"/>
      <c r="O5402" s="534"/>
      <c r="P5402" s="535"/>
      <c r="Q5402" s="534"/>
    </row>
    <row r="5403" spans="3:17" s="849" customFormat="1" ht="15">
      <c r="C5403" s="712"/>
      <c r="D5403" s="713"/>
      <c r="E5403" s="532"/>
      <c r="F5403" s="532"/>
      <c r="G5403" s="533"/>
      <c r="H5403" s="534"/>
      <c r="I5403" s="534"/>
      <c r="J5403" s="535"/>
      <c r="K5403" s="534"/>
      <c r="L5403" s="534"/>
      <c r="M5403" s="534"/>
      <c r="N5403" s="534"/>
      <c r="O5403" s="534"/>
      <c r="P5403" s="535"/>
      <c r="Q5403" s="534"/>
    </row>
    <row r="5404" spans="3:17" s="849" customFormat="1" ht="15">
      <c r="C5404" s="712"/>
      <c r="D5404" s="713"/>
      <c r="E5404" s="532"/>
      <c r="F5404" s="532"/>
      <c r="G5404" s="533"/>
      <c r="H5404" s="534"/>
      <c r="I5404" s="534"/>
      <c r="J5404" s="535"/>
      <c r="K5404" s="534"/>
      <c r="L5404" s="534"/>
      <c r="M5404" s="534"/>
      <c r="N5404" s="534"/>
      <c r="O5404" s="534"/>
      <c r="P5404" s="535"/>
      <c r="Q5404" s="534"/>
    </row>
    <row r="5405" spans="3:17" s="849" customFormat="1" ht="15">
      <c r="C5405" s="712"/>
      <c r="D5405" s="713"/>
      <c r="E5405" s="532"/>
      <c r="F5405" s="532"/>
      <c r="G5405" s="533"/>
      <c r="H5405" s="534"/>
      <c r="I5405" s="534"/>
      <c r="J5405" s="535"/>
      <c r="K5405" s="534"/>
      <c r="L5405" s="534"/>
      <c r="M5405" s="534"/>
      <c r="N5405" s="534"/>
      <c r="O5405" s="534"/>
      <c r="P5405" s="535"/>
      <c r="Q5405" s="534"/>
    </row>
    <row r="5406" spans="3:17" s="849" customFormat="1" ht="15">
      <c r="C5406" s="712"/>
      <c r="D5406" s="713"/>
      <c r="E5406" s="532"/>
      <c r="F5406" s="532"/>
      <c r="G5406" s="533"/>
      <c r="H5406" s="534"/>
      <c r="I5406" s="534"/>
      <c r="J5406" s="535"/>
      <c r="K5406" s="534"/>
      <c r="L5406" s="534"/>
      <c r="M5406" s="534"/>
      <c r="N5406" s="534"/>
      <c r="O5406" s="534"/>
      <c r="P5406" s="535"/>
      <c r="Q5406" s="534"/>
    </row>
    <row r="5407" spans="3:17" s="849" customFormat="1" ht="15">
      <c r="C5407" s="712"/>
      <c r="D5407" s="713"/>
      <c r="E5407" s="532"/>
      <c r="F5407" s="532"/>
      <c r="G5407" s="533"/>
      <c r="H5407" s="534"/>
      <c r="I5407" s="534"/>
      <c r="J5407" s="535"/>
      <c r="K5407" s="534"/>
      <c r="L5407" s="534"/>
      <c r="M5407" s="534"/>
      <c r="N5407" s="534"/>
      <c r="O5407" s="534"/>
      <c r="P5407" s="535"/>
      <c r="Q5407" s="534"/>
    </row>
    <row r="5408" spans="3:17" s="849" customFormat="1" ht="15">
      <c r="C5408" s="712"/>
      <c r="D5408" s="713"/>
      <c r="E5408" s="532"/>
      <c r="F5408" s="532"/>
      <c r="G5408" s="533"/>
      <c r="H5408" s="534"/>
      <c r="I5408" s="534"/>
      <c r="J5408" s="535"/>
      <c r="K5408" s="534"/>
      <c r="L5408" s="534"/>
      <c r="M5408" s="534"/>
      <c r="N5408" s="534"/>
      <c r="O5408" s="534"/>
      <c r="P5408" s="535"/>
      <c r="Q5408" s="534"/>
    </row>
    <row r="5409" spans="3:17" s="849" customFormat="1" ht="15">
      <c r="C5409" s="712"/>
      <c r="D5409" s="713"/>
      <c r="E5409" s="532"/>
      <c r="F5409" s="532"/>
      <c r="G5409" s="533"/>
      <c r="H5409" s="534"/>
      <c r="I5409" s="534"/>
      <c r="J5409" s="535"/>
      <c r="K5409" s="534"/>
      <c r="L5409" s="534"/>
      <c r="M5409" s="534"/>
      <c r="N5409" s="534"/>
      <c r="O5409" s="534"/>
      <c r="P5409" s="535"/>
      <c r="Q5409" s="534"/>
    </row>
    <row r="5410" spans="3:17" s="849" customFormat="1" ht="15">
      <c r="C5410" s="712"/>
      <c r="D5410" s="713"/>
      <c r="E5410" s="532"/>
      <c r="F5410" s="532"/>
      <c r="G5410" s="533"/>
      <c r="H5410" s="534"/>
      <c r="I5410" s="534"/>
      <c r="J5410" s="535"/>
      <c r="K5410" s="534"/>
      <c r="L5410" s="534"/>
      <c r="M5410" s="534"/>
      <c r="N5410" s="534"/>
      <c r="O5410" s="534"/>
      <c r="P5410" s="535"/>
      <c r="Q5410" s="534"/>
    </row>
    <row r="5411" spans="3:17" s="849" customFormat="1" ht="15">
      <c r="C5411" s="712"/>
      <c r="D5411" s="713"/>
      <c r="E5411" s="532"/>
      <c r="F5411" s="532"/>
      <c r="G5411" s="533"/>
      <c r="H5411" s="534"/>
      <c r="I5411" s="534"/>
      <c r="J5411" s="535"/>
      <c r="K5411" s="534"/>
      <c r="L5411" s="534"/>
      <c r="M5411" s="534"/>
      <c r="N5411" s="534"/>
      <c r="O5411" s="534"/>
      <c r="P5411" s="535"/>
      <c r="Q5411" s="534"/>
    </row>
    <row r="5412" spans="3:17" s="849" customFormat="1" ht="15">
      <c r="C5412" s="712"/>
      <c r="D5412" s="713"/>
      <c r="E5412" s="532"/>
      <c r="F5412" s="532"/>
      <c r="G5412" s="533"/>
      <c r="H5412" s="534"/>
      <c r="I5412" s="534"/>
      <c r="J5412" s="535"/>
      <c r="K5412" s="534"/>
      <c r="L5412" s="534"/>
      <c r="M5412" s="534"/>
      <c r="N5412" s="534"/>
      <c r="O5412" s="534"/>
      <c r="P5412" s="535"/>
      <c r="Q5412" s="534"/>
    </row>
    <row r="5413" spans="3:17" s="849" customFormat="1" ht="15">
      <c r="C5413" s="712"/>
      <c r="D5413" s="713"/>
      <c r="E5413" s="532"/>
      <c r="F5413" s="532"/>
      <c r="G5413" s="533"/>
      <c r="H5413" s="534"/>
      <c r="I5413" s="534"/>
      <c r="J5413" s="535"/>
      <c r="K5413" s="534"/>
      <c r="L5413" s="534"/>
      <c r="M5413" s="534"/>
      <c r="N5413" s="534"/>
      <c r="O5413" s="534"/>
      <c r="P5413" s="535"/>
      <c r="Q5413" s="534"/>
    </row>
    <row r="5414" spans="3:17" s="849" customFormat="1" ht="15">
      <c r="C5414" s="712"/>
      <c r="D5414" s="713"/>
      <c r="E5414" s="532"/>
      <c r="F5414" s="532"/>
      <c r="G5414" s="533"/>
      <c r="H5414" s="534"/>
      <c r="I5414" s="534"/>
      <c r="J5414" s="535"/>
      <c r="K5414" s="534"/>
      <c r="L5414" s="534"/>
      <c r="M5414" s="534"/>
      <c r="N5414" s="534"/>
      <c r="O5414" s="534"/>
      <c r="P5414" s="535"/>
      <c r="Q5414" s="534"/>
    </row>
    <row r="5415" spans="3:17" s="849" customFormat="1" ht="15">
      <c r="C5415" s="712"/>
      <c r="D5415" s="713"/>
      <c r="E5415" s="532"/>
      <c r="F5415" s="532"/>
      <c r="G5415" s="533"/>
      <c r="H5415" s="534"/>
      <c r="I5415" s="534"/>
      <c r="J5415" s="535"/>
      <c r="K5415" s="534"/>
      <c r="L5415" s="534"/>
      <c r="M5415" s="534"/>
      <c r="N5415" s="534"/>
      <c r="O5415" s="534"/>
      <c r="P5415" s="535"/>
      <c r="Q5415" s="534"/>
    </row>
    <row r="5416" spans="3:17" s="849" customFormat="1" ht="15">
      <c r="C5416" s="712"/>
      <c r="D5416" s="713"/>
      <c r="E5416" s="532"/>
      <c r="F5416" s="532"/>
      <c r="G5416" s="533"/>
      <c r="H5416" s="534"/>
      <c r="I5416" s="534"/>
      <c r="J5416" s="535"/>
      <c r="K5416" s="534"/>
      <c r="L5416" s="534"/>
      <c r="M5416" s="534"/>
      <c r="N5416" s="534"/>
      <c r="O5416" s="534"/>
      <c r="P5416" s="535"/>
      <c r="Q5416" s="534"/>
    </row>
    <row r="5417" spans="3:17" s="849" customFormat="1" ht="15">
      <c r="C5417" s="712"/>
      <c r="D5417" s="713"/>
      <c r="E5417" s="532"/>
      <c r="F5417" s="532"/>
      <c r="G5417" s="533"/>
      <c r="H5417" s="534"/>
      <c r="I5417" s="534"/>
      <c r="J5417" s="535"/>
      <c r="K5417" s="534"/>
      <c r="L5417" s="534"/>
      <c r="M5417" s="534"/>
      <c r="N5417" s="534"/>
      <c r="O5417" s="534"/>
      <c r="P5417" s="535"/>
      <c r="Q5417" s="534"/>
    </row>
    <row r="5418" spans="3:17" s="849" customFormat="1" ht="15">
      <c r="C5418" s="712"/>
      <c r="D5418" s="713"/>
      <c r="E5418" s="532"/>
      <c r="F5418" s="532"/>
      <c r="G5418" s="533"/>
      <c r="H5418" s="534"/>
      <c r="I5418" s="534"/>
      <c r="J5418" s="535"/>
      <c r="K5418" s="534"/>
      <c r="L5418" s="534"/>
      <c r="M5418" s="534"/>
      <c r="N5418" s="534"/>
      <c r="O5418" s="534"/>
      <c r="P5418" s="535"/>
      <c r="Q5418" s="534"/>
    </row>
    <row r="5419" spans="3:17" s="849" customFormat="1" ht="15">
      <c r="C5419" s="712"/>
      <c r="D5419" s="713"/>
      <c r="E5419" s="532"/>
      <c r="F5419" s="532"/>
      <c r="G5419" s="533"/>
      <c r="H5419" s="534"/>
      <c r="I5419" s="534"/>
      <c r="J5419" s="535"/>
      <c r="K5419" s="534"/>
      <c r="L5419" s="534"/>
      <c r="M5419" s="534"/>
      <c r="N5419" s="534"/>
      <c r="O5419" s="534"/>
      <c r="P5419" s="535"/>
      <c r="Q5419" s="534"/>
    </row>
    <row r="5420" spans="3:17" s="849" customFormat="1" ht="15">
      <c r="C5420" s="712"/>
      <c r="D5420" s="713"/>
      <c r="E5420" s="532"/>
      <c r="F5420" s="532"/>
      <c r="G5420" s="533"/>
      <c r="H5420" s="534"/>
      <c r="I5420" s="534"/>
      <c r="J5420" s="535"/>
      <c r="K5420" s="534"/>
      <c r="L5420" s="534"/>
      <c r="M5420" s="534"/>
      <c r="N5420" s="534"/>
      <c r="O5420" s="534"/>
      <c r="P5420" s="535"/>
      <c r="Q5420" s="534"/>
    </row>
    <row r="5421" spans="3:17" s="849" customFormat="1" ht="15">
      <c r="C5421" s="712"/>
      <c r="D5421" s="713"/>
      <c r="E5421" s="532"/>
      <c r="F5421" s="532"/>
      <c r="G5421" s="533"/>
      <c r="H5421" s="534"/>
      <c r="I5421" s="534"/>
      <c r="J5421" s="535"/>
      <c r="K5421" s="534"/>
      <c r="L5421" s="534"/>
      <c r="M5421" s="534"/>
      <c r="N5421" s="534"/>
      <c r="O5421" s="534"/>
      <c r="P5421" s="535"/>
      <c r="Q5421" s="534"/>
    </row>
    <row r="5422" spans="3:17" s="849" customFormat="1" ht="15">
      <c r="C5422" s="712"/>
      <c r="D5422" s="713"/>
      <c r="E5422" s="532"/>
      <c r="F5422" s="532"/>
      <c r="G5422" s="533"/>
      <c r="H5422" s="534"/>
      <c r="I5422" s="534"/>
      <c r="J5422" s="535"/>
      <c r="K5422" s="534"/>
      <c r="L5422" s="534"/>
      <c r="M5422" s="534"/>
      <c r="N5422" s="534"/>
      <c r="O5422" s="534"/>
      <c r="P5422" s="535"/>
      <c r="Q5422" s="534"/>
    </row>
    <row r="5423" spans="3:17" s="849" customFormat="1" ht="15">
      <c r="C5423" s="712"/>
      <c r="D5423" s="713"/>
      <c r="E5423" s="532"/>
      <c r="F5423" s="532"/>
      <c r="G5423" s="533"/>
      <c r="H5423" s="534"/>
      <c r="I5423" s="534"/>
      <c r="J5423" s="535"/>
      <c r="K5423" s="534"/>
      <c r="L5423" s="534"/>
      <c r="M5423" s="534"/>
      <c r="N5423" s="534"/>
      <c r="O5423" s="534"/>
      <c r="P5423" s="535"/>
      <c r="Q5423" s="534"/>
    </row>
    <row r="5424" spans="3:17" s="849" customFormat="1" ht="15">
      <c r="C5424" s="712"/>
      <c r="D5424" s="713"/>
      <c r="E5424" s="532"/>
      <c r="F5424" s="532"/>
      <c r="G5424" s="533"/>
      <c r="H5424" s="534"/>
      <c r="I5424" s="534"/>
      <c r="J5424" s="535"/>
      <c r="K5424" s="534"/>
      <c r="L5424" s="534"/>
      <c r="M5424" s="534"/>
      <c r="N5424" s="534"/>
      <c r="O5424" s="534"/>
      <c r="P5424" s="535"/>
      <c r="Q5424" s="534"/>
    </row>
    <row r="5425" spans="3:17" s="849" customFormat="1" ht="15">
      <c r="C5425" s="712"/>
      <c r="D5425" s="713"/>
      <c r="E5425" s="532"/>
      <c r="F5425" s="532"/>
      <c r="G5425" s="533"/>
      <c r="H5425" s="534"/>
      <c r="I5425" s="534"/>
      <c r="J5425" s="535"/>
      <c r="K5425" s="534"/>
      <c r="L5425" s="534"/>
      <c r="M5425" s="534"/>
      <c r="N5425" s="534"/>
      <c r="O5425" s="534"/>
      <c r="P5425" s="535"/>
      <c r="Q5425" s="534"/>
    </row>
    <row r="5426" spans="3:17" s="849" customFormat="1" ht="15">
      <c r="C5426" s="712"/>
      <c r="D5426" s="713"/>
      <c r="E5426" s="532"/>
      <c r="F5426" s="532"/>
      <c r="G5426" s="533"/>
      <c r="H5426" s="534"/>
      <c r="I5426" s="534"/>
      <c r="J5426" s="535"/>
      <c r="K5426" s="534"/>
      <c r="L5426" s="534"/>
      <c r="M5426" s="534"/>
      <c r="N5426" s="534"/>
      <c r="O5426" s="534"/>
      <c r="P5426" s="535"/>
      <c r="Q5426" s="534"/>
    </row>
    <row r="5427" spans="3:17" s="849" customFormat="1" ht="15">
      <c r="C5427" s="712"/>
      <c r="D5427" s="713"/>
      <c r="E5427" s="532"/>
      <c r="F5427" s="532"/>
      <c r="G5427" s="533"/>
      <c r="H5427" s="534"/>
      <c r="I5427" s="534"/>
      <c r="J5427" s="535"/>
      <c r="K5427" s="534"/>
      <c r="L5427" s="534"/>
      <c r="M5427" s="534"/>
      <c r="N5427" s="534"/>
      <c r="O5427" s="534"/>
      <c r="P5427" s="535"/>
      <c r="Q5427" s="534"/>
    </row>
    <row r="5428" spans="3:17" s="849" customFormat="1" ht="15">
      <c r="C5428" s="712"/>
      <c r="D5428" s="713"/>
      <c r="E5428" s="532"/>
      <c r="F5428" s="532"/>
      <c r="G5428" s="533"/>
      <c r="H5428" s="534"/>
      <c r="I5428" s="534"/>
      <c r="J5428" s="535"/>
      <c r="K5428" s="534"/>
      <c r="L5428" s="534"/>
      <c r="M5428" s="534"/>
      <c r="N5428" s="534"/>
      <c r="O5428" s="534"/>
      <c r="P5428" s="535"/>
      <c r="Q5428" s="534"/>
    </row>
    <row r="5429" spans="3:17" s="849" customFormat="1" ht="15">
      <c r="C5429" s="712"/>
      <c r="D5429" s="713"/>
      <c r="E5429" s="532"/>
      <c r="F5429" s="532"/>
      <c r="G5429" s="533"/>
      <c r="H5429" s="534"/>
      <c r="I5429" s="534"/>
      <c r="J5429" s="535"/>
      <c r="K5429" s="534"/>
      <c r="L5429" s="534"/>
      <c r="M5429" s="534"/>
      <c r="N5429" s="534"/>
      <c r="O5429" s="534"/>
      <c r="P5429" s="535"/>
      <c r="Q5429" s="534"/>
    </row>
    <row r="5430" spans="3:17" s="849" customFormat="1" ht="15">
      <c r="C5430" s="712"/>
      <c r="D5430" s="713"/>
      <c r="E5430" s="532"/>
      <c r="F5430" s="532"/>
      <c r="G5430" s="533"/>
      <c r="H5430" s="534"/>
      <c r="I5430" s="534"/>
      <c r="J5430" s="535"/>
      <c r="K5430" s="534"/>
      <c r="L5430" s="534"/>
      <c r="M5430" s="534"/>
      <c r="N5430" s="534"/>
      <c r="O5430" s="534"/>
      <c r="P5430" s="535"/>
      <c r="Q5430" s="534"/>
    </row>
    <row r="5431" spans="3:17" s="849" customFormat="1" ht="15">
      <c r="C5431" s="712"/>
      <c r="D5431" s="713"/>
      <c r="E5431" s="532"/>
      <c r="F5431" s="532"/>
      <c r="G5431" s="533"/>
      <c r="H5431" s="534"/>
      <c r="I5431" s="534"/>
      <c r="J5431" s="535"/>
      <c r="K5431" s="534"/>
      <c r="L5431" s="534"/>
      <c r="M5431" s="534"/>
      <c r="N5431" s="534"/>
      <c r="O5431" s="534"/>
      <c r="P5431" s="535"/>
      <c r="Q5431" s="534"/>
    </row>
    <row r="5432" spans="3:17" s="849" customFormat="1" ht="15">
      <c r="C5432" s="712"/>
      <c r="D5432" s="713"/>
      <c r="E5432" s="532"/>
      <c r="F5432" s="532"/>
      <c r="G5432" s="533"/>
      <c r="H5432" s="534"/>
      <c r="I5432" s="534"/>
      <c r="J5432" s="535"/>
      <c r="K5432" s="534"/>
      <c r="L5432" s="534"/>
      <c r="M5432" s="534"/>
      <c r="N5432" s="534"/>
      <c r="O5432" s="534"/>
      <c r="P5432" s="535"/>
      <c r="Q5432" s="534"/>
    </row>
    <row r="5433" spans="3:17" s="849" customFormat="1" ht="15">
      <c r="C5433" s="712"/>
      <c r="D5433" s="713"/>
      <c r="E5433" s="532"/>
      <c r="F5433" s="532"/>
      <c r="G5433" s="533"/>
      <c r="H5433" s="534"/>
      <c r="I5433" s="534"/>
      <c r="J5433" s="535"/>
      <c r="K5433" s="534"/>
      <c r="L5433" s="534"/>
      <c r="M5433" s="534"/>
      <c r="N5433" s="534"/>
      <c r="O5433" s="534"/>
      <c r="P5433" s="535"/>
      <c r="Q5433" s="534"/>
    </row>
    <row r="5434" spans="3:17" s="849" customFormat="1" ht="15">
      <c r="C5434" s="712"/>
      <c r="D5434" s="713"/>
      <c r="E5434" s="532"/>
      <c r="F5434" s="532"/>
      <c r="G5434" s="533"/>
      <c r="H5434" s="534"/>
      <c r="I5434" s="534"/>
      <c r="J5434" s="535"/>
      <c r="K5434" s="534"/>
      <c r="L5434" s="534"/>
      <c r="M5434" s="534"/>
      <c r="N5434" s="534"/>
      <c r="O5434" s="534"/>
      <c r="P5434" s="535"/>
      <c r="Q5434" s="534"/>
    </row>
    <row r="5435" spans="3:17" s="849" customFormat="1" ht="15">
      <c r="C5435" s="712"/>
      <c r="D5435" s="713"/>
      <c r="E5435" s="532"/>
      <c r="F5435" s="532"/>
      <c r="G5435" s="533"/>
      <c r="H5435" s="534"/>
      <c r="I5435" s="534"/>
      <c r="J5435" s="535"/>
      <c r="K5435" s="534"/>
      <c r="L5435" s="534"/>
      <c r="M5435" s="534"/>
      <c r="N5435" s="534"/>
      <c r="O5435" s="534"/>
      <c r="P5435" s="535"/>
      <c r="Q5435" s="534"/>
    </row>
    <row r="5436" spans="3:17" s="849" customFormat="1" ht="15">
      <c r="C5436" s="712"/>
      <c r="D5436" s="713"/>
      <c r="E5436" s="532"/>
      <c r="F5436" s="532"/>
      <c r="G5436" s="533"/>
      <c r="H5436" s="534"/>
      <c r="I5436" s="534"/>
      <c r="J5436" s="535"/>
      <c r="K5436" s="534"/>
      <c r="L5436" s="534"/>
      <c r="M5436" s="534"/>
      <c r="N5436" s="534"/>
      <c r="O5436" s="534"/>
      <c r="P5436" s="535"/>
      <c r="Q5436" s="534"/>
    </row>
    <row r="5437" spans="3:17" s="849" customFormat="1" ht="15">
      <c r="C5437" s="712"/>
      <c r="D5437" s="713"/>
      <c r="E5437" s="532"/>
      <c r="F5437" s="532"/>
      <c r="G5437" s="533"/>
      <c r="H5437" s="534"/>
      <c r="I5437" s="534"/>
      <c r="J5437" s="535"/>
      <c r="K5437" s="534"/>
      <c r="L5437" s="534"/>
      <c r="M5437" s="534"/>
      <c r="N5437" s="534"/>
      <c r="O5437" s="534"/>
      <c r="P5437" s="535"/>
      <c r="Q5437" s="534"/>
    </row>
    <row r="5438" spans="3:17" s="849" customFormat="1" ht="15">
      <c r="C5438" s="712"/>
      <c r="D5438" s="713"/>
      <c r="E5438" s="532"/>
      <c r="F5438" s="532"/>
      <c r="G5438" s="533"/>
      <c r="H5438" s="534"/>
      <c r="I5438" s="534"/>
      <c r="J5438" s="535"/>
      <c r="K5438" s="534"/>
      <c r="L5438" s="534"/>
      <c r="M5438" s="534"/>
      <c r="N5438" s="534"/>
      <c r="O5438" s="534"/>
      <c r="P5438" s="535"/>
      <c r="Q5438" s="534"/>
    </row>
    <row r="5439" spans="3:17" s="849" customFormat="1" ht="15">
      <c r="C5439" s="712"/>
      <c r="D5439" s="713"/>
      <c r="E5439" s="532"/>
      <c r="F5439" s="532"/>
      <c r="G5439" s="533"/>
      <c r="H5439" s="534"/>
      <c r="I5439" s="534"/>
      <c r="J5439" s="535"/>
      <c r="K5439" s="534"/>
      <c r="L5439" s="534"/>
      <c r="M5439" s="534"/>
      <c r="N5439" s="534"/>
      <c r="O5439" s="534"/>
      <c r="P5439" s="535"/>
      <c r="Q5439" s="534"/>
    </row>
    <row r="5440" spans="3:17" s="849" customFormat="1" ht="15">
      <c r="C5440" s="712"/>
      <c r="D5440" s="713"/>
      <c r="E5440" s="532"/>
      <c r="F5440" s="532"/>
      <c r="G5440" s="533"/>
      <c r="H5440" s="534"/>
      <c r="I5440" s="534"/>
      <c r="J5440" s="535"/>
      <c r="K5440" s="534"/>
      <c r="L5440" s="534"/>
      <c r="M5440" s="534"/>
      <c r="N5440" s="534"/>
      <c r="O5440" s="534"/>
      <c r="P5440" s="535"/>
      <c r="Q5440" s="534"/>
    </row>
    <row r="5441" spans="3:17" s="849" customFormat="1" ht="15">
      <c r="C5441" s="712"/>
      <c r="D5441" s="713"/>
      <c r="E5441" s="532"/>
      <c r="F5441" s="532"/>
      <c r="G5441" s="533"/>
      <c r="H5441" s="534"/>
      <c r="I5441" s="534"/>
      <c r="J5441" s="535"/>
      <c r="K5441" s="534"/>
      <c r="L5441" s="534"/>
      <c r="M5441" s="534"/>
      <c r="N5441" s="534"/>
      <c r="O5441" s="534"/>
      <c r="P5441" s="535"/>
      <c r="Q5441" s="534"/>
    </row>
    <row r="5442" spans="3:17" s="849" customFormat="1" ht="15">
      <c r="C5442" s="712"/>
      <c r="D5442" s="713"/>
      <c r="E5442" s="532"/>
      <c r="F5442" s="532"/>
      <c r="G5442" s="533"/>
      <c r="H5442" s="534"/>
      <c r="I5442" s="534"/>
      <c r="J5442" s="535"/>
      <c r="K5442" s="534"/>
      <c r="L5442" s="534"/>
      <c r="M5442" s="534"/>
      <c r="N5442" s="534"/>
      <c r="O5442" s="534"/>
      <c r="P5442" s="535"/>
      <c r="Q5442" s="534"/>
    </row>
    <row r="5443" spans="3:17" s="849" customFormat="1" ht="15">
      <c r="C5443" s="712"/>
      <c r="D5443" s="713"/>
      <c r="E5443" s="532"/>
      <c r="F5443" s="532"/>
      <c r="G5443" s="533"/>
      <c r="H5443" s="534"/>
      <c r="I5443" s="534"/>
      <c r="J5443" s="535"/>
      <c r="K5443" s="534"/>
      <c r="L5443" s="534"/>
      <c r="M5443" s="534"/>
      <c r="N5443" s="534"/>
      <c r="O5443" s="534"/>
      <c r="P5443" s="535"/>
      <c r="Q5443" s="534"/>
    </row>
    <row r="5444" spans="3:17" s="849" customFormat="1" ht="15">
      <c r="C5444" s="712"/>
      <c r="D5444" s="713"/>
      <c r="E5444" s="532"/>
      <c r="F5444" s="532"/>
      <c r="G5444" s="533"/>
      <c r="H5444" s="534"/>
      <c r="I5444" s="534"/>
      <c r="J5444" s="535"/>
      <c r="K5444" s="534"/>
      <c r="L5444" s="534"/>
      <c r="M5444" s="534"/>
      <c r="N5444" s="534"/>
      <c r="O5444" s="534"/>
      <c r="P5444" s="535"/>
      <c r="Q5444" s="534"/>
    </row>
    <row r="5445" spans="3:17" s="849" customFormat="1" ht="15">
      <c r="C5445" s="712"/>
      <c r="D5445" s="713"/>
      <c r="E5445" s="532"/>
      <c r="F5445" s="532"/>
      <c r="G5445" s="533"/>
      <c r="H5445" s="534"/>
      <c r="I5445" s="534"/>
      <c r="J5445" s="535"/>
      <c r="K5445" s="534"/>
      <c r="L5445" s="534"/>
      <c r="M5445" s="534"/>
      <c r="N5445" s="534"/>
      <c r="O5445" s="534"/>
      <c r="P5445" s="535"/>
      <c r="Q5445" s="534"/>
    </row>
    <row r="5446" spans="3:17" s="849" customFormat="1" ht="15">
      <c r="C5446" s="712"/>
      <c r="D5446" s="713"/>
      <c r="E5446" s="532"/>
      <c r="F5446" s="532"/>
      <c r="G5446" s="533"/>
      <c r="H5446" s="534"/>
      <c r="I5446" s="534"/>
      <c r="J5446" s="535"/>
      <c r="K5446" s="534"/>
      <c r="L5446" s="534"/>
      <c r="M5446" s="534"/>
      <c r="N5446" s="534"/>
      <c r="O5446" s="534"/>
      <c r="P5446" s="535"/>
      <c r="Q5446" s="534"/>
    </row>
    <row r="5447" spans="3:17" s="849" customFormat="1" ht="15">
      <c r="C5447" s="712"/>
      <c r="D5447" s="713"/>
      <c r="E5447" s="532"/>
      <c r="F5447" s="532"/>
      <c r="G5447" s="533"/>
      <c r="H5447" s="534"/>
      <c r="I5447" s="534"/>
      <c r="J5447" s="535"/>
      <c r="K5447" s="534"/>
      <c r="L5447" s="534"/>
      <c r="M5447" s="534"/>
      <c r="N5447" s="534"/>
      <c r="O5447" s="534"/>
      <c r="P5447" s="535"/>
      <c r="Q5447" s="534"/>
    </row>
    <row r="5448" spans="3:17" s="849" customFormat="1" ht="15">
      <c r="C5448" s="712"/>
      <c r="D5448" s="713"/>
      <c r="E5448" s="532"/>
      <c r="F5448" s="532"/>
      <c r="G5448" s="533"/>
      <c r="H5448" s="534"/>
      <c r="I5448" s="534"/>
      <c r="J5448" s="535"/>
      <c r="K5448" s="534"/>
      <c r="L5448" s="534"/>
      <c r="M5448" s="534"/>
      <c r="N5448" s="534"/>
      <c r="O5448" s="534"/>
      <c r="P5448" s="535"/>
      <c r="Q5448" s="534"/>
    </row>
    <row r="5449" spans="3:17" s="849" customFormat="1" ht="15">
      <c r="C5449" s="712"/>
      <c r="D5449" s="713"/>
      <c r="E5449" s="532"/>
      <c r="F5449" s="532"/>
      <c r="G5449" s="533"/>
      <c r="H5449" s="534"/>
      <c r="I5449" s="534"/>
      <c r="J5449" s="535"/>
      <c r="K5449" s="534"/>
      <c r="L5449" s="534"/>
      <c r="M5449" s="534"/>
      <c r="N5449" s="534"/>
      <c r="O5449" s="534"/>
      <c r="P5449" s="535"/>
      <c r="Q5449" s="534"/>
    </row>
    <row r="5450" spans="3:17" s="849" customFormat="1" ht="15">
      <c r="C5450" s="712"/>
      <c r="D5450" s="713"/>
      <c r="E5450" s="532"/>
      <c r="F5450" s="532"/>
      <c r="G5450" s="533"/>
      <c r="H5450" s="534"/>
      <c r="I5450" s="534"/>
      <c r="J5450" s="535"/>
      <c r="K5450" s="534"/>
      <c r="L5450" s="534"/>
      <c r="M5450" s="534"/>
      <c r="N5450" s="534"/>
      <c r="O5450" s="534"/>
      <c r="P5450" s="535"/>
      <c r="Q5450" s="534"/>
    </row>
    <row r="5451" spans="3:17" s="849" customFormat="1" ht="15">
      <c r="C5451" s="712"/>
      <c r="D5451" s="713"/>
      <c r="E5451" s="532"/>
      <c r="F5451" s="532"/>
      <c r="G5451" s="533"/>
      <c r="H5451" s="534"/>
      <c r="I5451" s="534"/>
      <c r="J5451" s="535"/>
      <c r="K5451" s="534"/>
      <c r="L5451" s="534"/>
      <c r="M5451" s="534"/>
      <c r="N5451" s="534"/>
      <c r="O5451" s="534"/>
      <c r="P5451" s="535"/>
      <c r="Q5451" s="534"/>
    </row>
    <row r="5452" spans="3:17" s="849" customFormat="1" ht="15">
      <c r="C5452" s="712"/>
      <c r="D5452" s="713"/>
      <c r="E5452" s="532"/>
      <c r="F5452" s="532"/>
      <c r="G5452" s="533"/>
      <c r="H5452" s="534"/>
      <c r="I5452" s="534"/>
      <c r="J5452" s="535"/>
      <c r="K5452" s="534"/>
      <c r="L5452" s="534"/>
      <c r="M5452" s="534"/>
      <c r="N5452" s="534"/>
      <c r="O5452" s="534"/>
      <c r="P5452" s="535"/>
      <c r="Q5452" s="534"/>
    </row>
    <row r="5453" spans="3:17" s="849" customFormat="1" ht="15">
      <c r="C5453" s="712"/>
      <c r="D5453" s="713"/>
      <c r="E5453" s="532"/>
      <c r="F5453" s="532"/>
      <c r="G5453" s="533"/>
      <c r="H5453" s="534"/>
      <c r="I5453" s="534"/>
      <c r="J5453" s="535"/>
      <c r="K5453" s="534"/>
      <c r="L5453" s="534"/>
      <c r="M5453" s="534"/>
      <c r="N5453" s="534"/>
      <c r="O5453" s="534"/>
      <c r="P5453" s="535"/>
      <c r="Q5453" s="534"/>
    </row>
    <row r="5454" spans="3:17" s="849" customFormat="1" ht="15">
      <c r="C5454" s="712"/>
      <c r="D5454" s="713"/>
      <c r="E5454" s="532"/>
      <c r="F5454" s="532"/>
      <c r="G5454" s="533"/>
      <c r="H5454" s="534"/>
      <c r="I5454" s="534"/>
      <c r="J5454" s="535"/>
      <c r="K5454" s="534"/>
      <c r="L5454" s="534"/>
      <c r="M5454" s="534"/>
      <c r="N5454" s="534"/>
      <c r="O5454" s="534"/>
      <c r="P5454" s="535"/>
      <c r="Q5454" s="534"/>
    </row>
    <row r="5455" spans="3:17" s="849" customFormat="1" ht="15">
      <c r="C5455" s="712"/>
      <c r="D5455" s="713"/>
      <c r="E5455" s="532"/>
      <c r="F5455" s="532"/>
      <c r="G5455" s="533"/>
      <c r="H5455" s="534"/>
      <c r="I5455" s="534"/>
      <c r="J5455" s="535"/>
      <c r="K5455" s="534"/>
      <c r="L5455" s="534"/>
      <c r="M5455" s="534"/>
      <c r="N5455" s="534"/>
      <c r="O5455" s="534"/>
      <c r="P5455" s="535"/>
      <c r="Q5455" s="534"/>
    </row>
    <row r="5456" spans="3:17" s="849" customFormat="1" ht="15">
      <c r="C5456" s="712"/>
      <c r="D5456" s="713"/>
      <c r="E5456" s="532"/>
      <c r="F5456" s="532"/>
      <c r="G5456" s="533"/>
      <c r="H5456" s="534"/>
      <c r="I5456" s="534"/>
      <c r="J5456" s="535"/>
      <c r="K5456" s="534"/>
      <c r="L5456" s="534"/>
      <c r="M5456" s="534"/>
      <c r="N5456" s="534"/>
      <c r="O5456" s="534"/>
      <c r="P5456" s="535"/>
      <c r="Q5456" s="534"/>
    </row>
    <row r="5457" spans="3:17" s="849" customFormat="1" ht="15">
      <c r="C5457" s="712"/>
      <c r="D5457" s="713"/>
      <c r="E5457" s="532"/>
      <c r="F5457" s="532"/>
      <c r="G5457" s="533"/>
      <c r="H5457" s="534"/>
      <c r="I5457" s="534"/>
      <c r="J5457" s="535"/>
      <c r="K5457" s="534"/>
      <c r="L5457" s="534"/>
      <c r="M5457" s="534"/>
      <c r="N5457" s="534"/>
      <c r="O5457" s="534"/>
      <c r="P5457" s="535"/>
      <c r="Q5457" s="534"/>
    </row>
    <row r="5458" spans="3:17" s="849" customFormat="1" ht="15">
      <c r="C5458" s="712"/>
      <c r="D5458" s="713"/>
      <c r="E5458" s="532"/>
      <c r="F5458" s="532"/>
      <c r="G5458" s="533"/>
      <c r="H5458" s="534"/>
      <c r="I5458" s="534"/>
      <c r="J5458" s="535"/>
      <c r="K5458" s="534"/>
      <c r="L5458" s="534"/>
      <c r="M5458" s="534"/>
      <c r="N5458" s="534"/>
      <c r="O5458" s="534"/>
      <c r="P5458" s="535"/>
      <c r="Q5458" s="534"/>
    </row>
    <row r="5459" spans="3:17" s="849" customFormat="1" ht="15">
      <c r="C5459" s="712"/>
      <c r="D5459" s="713"/>
      <c r="E5459" s="532"/>
      <c r="F5459" s="532"/>
      <c r="G5459" s="533"/>
      <c r="H5459" s="534"/>
      <c r="I5459" s="534"/>
      <c r="J5459" s="535"/>
      <c r="K5459" s="534"/>
      <c r="L5459" s="534"/>
      <c r="M5459" s="534"/>
      <c r="N5459" s="534"/>
      <c r="O5459" s="534"/>
      <c r="P5459" s="535"/>
      <c r="Q5459" s="534"/>
    </row>
    <row r="5460" spans="3:17" s="849" customFormat="1" ht="15">
      <c r="C5460" s="712"/>
      <c r="D5460" s="713"/>
      <c r="E5460" s="532"/>
      <c r="F5460" s="532"/>
      <c r="G5460" s="533"/>
      <c r="H5460" s="534"/>
      <c r="I5460" s="534"/>
      <c r="J5460" s="535"/>
      <c r="K5460" s="534"/>
      <c r="L5460" s="534"/>
      <c r="M5460" s="534"/>
      <c r="N5460" s="534"/>
      <c r="O5460" s="534"/>
      <c r="P5460" s="535"/>
      <c r="Q5460" s="534"/>
    </row>
    <row r="5461" spans="3:17" s="849" customFormat="1" ht="15">
      <c r="C5461" s="712"/>
      <c r="D5461" s="713"/>
      <c r="E5461" s="532"/>
      <c r="F5461" s="532"/>
      <c r="G5461" s="533"/>
      <c r="H5461" s="534"/>
      <c r="I5461" s="534"/>
      <c r="J5461" s="535"/>
      <c r="K5461" s="534"/>
      <c r="L5461" s="534"/>
      <c r="M5461" s="534"/>
      <c r="N5461" s="534"/>
      <c r="O5461" s="534"/>
      <c r="P5461" s="535"/>
      <c r="Q5461" s="534"/>
    </row>
    <row r="5462" spans="3:17" s="849" customFormat="1" ht="15">
      <c r="C5462" s="712"/>
      <c r="D5462" s="713"/>
      <c r="E5462" s="532"/>
      <c r="F5462" s="532"/>
      <c r="G5462" s="533"/>
      <c r="H5462" s="534"/>
      <c r="I5462" s="534"/>
      <c r="J5462" s="535"/>
      <c r="K5462" s="534"/>
      <c r="L5462" s="534"/>
      <c r="M5462" s="534"/>
      <c r="N5462" s="534"/>
      <c r="O5462" s="534"/>
      <c r="P5462" s="535"/>
      <c r="Q5462" s="534"/>
    </row>
    <row r="5463" spans="3:17" s="849" customFormat="1" ht="15">
      <c r="C5463" s="712"/>
      <c r="D5463" s="713"/>
      <c r="E5463" s="532"/>
      <c r="F5463" s="532"/>
      <c r="G5463" s="533"/>
      <c r="H5463" s="534"/>
      <c r="I5463" s="534"/>
      <c r="J5463" s="535"/>
      <c r="K5463" s="534"/>
      <c r="L5463" s="534"/>
      <c r="M5463" s="534"/>
      <c r="N5463" s="534"/>
      <c r="O5463" s="534"/>
      <c r="P5463" s="535"/>
      <c r="Q5463" s="534"/>
    </row>
    <row r="5464" spans="3:17" s="849" customFormat="1" ht="15">
      <c r="C5464" s="712"/>
      <c r="D5464" s="713"/>
      <c r="E5464" s="532"/>
      <c r="F5464" s="532"/>
      <c r="G5464" s="533"/>
      <c r="H5464" s="534"/>
      <c r="I5464" s="534"/>
      <c r="J5464" s="535"/>
      <c r="K5464" s="534"/>
      <c r="L5464" s="534"/>
      <c r="M5464" s="534"/>
      <c r="N5464" s="534"/>
      <c r="O5464" s="534"/>
      <c r="P5464" s="535"/>
      <c r="Q5464" s="534"/>
    </row>
    <row r="5465" spans="3:17" s="849" customFormat="1" ht="15">
      <c r="C5465" s="712"/>
      <c r="D5465" s="713"/>
      <c r="E5465" s="532"/>
      <c r="F5465" s="532"/>
      <c r="G5465" s="533"/>
      <c r="H5465" s="534"/>
      <c r="I5465" s="534"/>
      <c r="J5465" s="535"/>
      <c r="K5465" s="534"/>
      <c r="L5465" s="534"/>
      <c r="M5465" s="534"/>
      <c r="N5465" s="534"/>
      <c r="O5465" s="534"/>
      <c r="P5465" s="535"/>
      <c r="Q5465" s="534"/>
    </row>
    <row r="5466" spans="3:17" s="849" customFormat="1" ht="15">
      <c r="C5466" s="712"/>
      <c r="D5466" s="713"/>
      <c r="E5466" s="532"/>
      <c r="F5466" s="532"/>
      <c r="G5466" s="533"/>
      <c r="H5466" s="534"/>
      <c r="I5466" s="534"/>
      <c r="J5466" s="535"/>
      <c r="K5466" s="534"/>
      <c r="L5466" s="534"/>
      <c r="M5466" s="534"/>
      <c r="N5466" s="534"/>
      <c r="O5466" s="534"/>
      <c r="P5466" s="535"/>
      <c r="Q5466" s="534"/>
    </row>
    <row r="5467" spans="3:17" s="849" customFormat="1" ht="15">
      <c r="C5467" s="712"/>
      <c r="D5467" s="713"/>
      <c r="E5467" s="532"/>
      <c r="F5467" s="532"/>
      <c r="G5467" s="533"/>
      <c r="H5467" s="534"/>
      <c r="I5467" s="534"/>
      <c r="J5467" s="535"/>
      <c r="K5467" s="534"/>
      <c r="L5467" s="534"/>
      <c r="M5467" s="534"/>
      <c r="N5467" s="534"/>
      <c r="O5467" s="534"/>
      <c r="P5467" s="535"/>
      <c r="Q5467" s="534"/>
    </row>
    <row r="5468" spans="3:17" s="849" customFormat="1" ht="15">
      <c r="C5468" s="712"/>
      <c r="D5468" s="713"/>
      <c r="E5468" s="532"/>
      <c r="F5468" s="532"/>
      <c r="G5468" s="533"/>
      <c r="H5468" s="534"/>
      <c r="I5468" s="534"/>
      <c r="J5468" s="535"/>
      <c r="K5468" s="534"/>
      <c r="L5468" s="534"/>
      <c r="M5468" s="534"/>
      <c r="N5468" s="534"/>
      <c r="O5468" s="534"/>
      <c r="P5468" s="535"/>
      <c r="Q5468" s="534"/>
    </row>
    <row r="5469" spans="3:17" s="849" customFormat="1" ht="15">
      <c r="C5469" s="712"/>
      <c r="D5469" s="713"/>
      <c r="E5469" s="532"/>
      <c r="F5469" s="532"/>
      <c r="G5469" s="533"/>
      <c r="H5469" s="534"/>
      <c r="I5469" s="534"/>
      <c r="J5469" s="535"/>
      <c r="K5469" s="534"/>
      <c r="L5469" s="534"/>
      <c r="M5469" s="534"/>
      <c r="N5469" s="534"/>
      <c r="O5469" s="534"/>
      <c r="P5469" s="535"/>
      <c r="Q5469" s="534"/>
    </row>
    <row r="5470" spans="3:17" s="849" customFormat="1" ht="15">
      <c r="C5470" s="712"/>
      <c r="D5470" s="713"/>
      <c r="E5470" s="532"/>
      <c r="F5470" s="532"/>
      <c r="G5470" s="533"/>
      <c r="H5470" s="534"/>
      <c r="I5470" s="534"/>
      <c r="J5470" s="535"/>
      <c r="K5470" s="534"/>
      <c r="L5470" s="534"/>
      <c r="M5470" s="534"/>
      <c r="N5470" s="534"/>
      <c r="O5470" s="534"/>
      <c r="P5470" s="535"/>
      <c r="Q5470" s="534"/>
    </row>
    <row r="5471" spans="3:17" s="849" customFormat="1" ht="15">
      <c r="C5471" s="712"/>
      <c r="D5471" s="713"/>
      <c r="E5471" s="532"/>
      <c r="F5471" s="532"/>
      <c r="G5471" s="533"/>
      <c r="H5471" s="534"/>
      <c r="I5471" s="534"/>
      <c r="J5471" s="535"/>
      <c r="K5471" s="534"/>
      <c r="L5471" s="534"/>
      <c r="M5471" s="534"/>
      <c r="N5471" s="534"/>
      <c r="O5471" s="534"/>
      <c r="P5471" s="535"/>
      <c r="Q5471" s="534"/>
    </row>
    <row r="5472" spans="3:17" s="849" customFormat="1" ht="15">
      <c r="C5472" s="712"/>
      <c r="D5472" s="713"/>
      <c r="E5472" s="532"/>
      <c r="F5472" s="532"/>
      <c r="G5472" s="533"/>
      <c r="H5472" s="534"/>
      <c r="I5472" s="534"/>
      <c r="J5472" s="535"/>
      <c r="K5472" s="534"/>
      <c r="L5472" s="534"/>
      <c r="M5472" s="534"/>
      <c r="N5472" s="534"/>
      <c r="O5472" s="534"/>
      <c r="P5472" s="535"/>
      <c r="Q5472" s="534"/>
    </row>
    <row r="5473" spans="3:17" s="849" customFormat="1" ht="15">
      <c r="C5473" s="712"/>
      <c r="D5473" s="713"/>
      <c r="E5473" s="532"/>
      <c r="F5473" s="532"/>
      <c r="G5473" s="533"/>
      <c r="H5473" s="534"/>
      <c r="I5473" s="534"/>
      <c r="J5473" s="535"/>
      <c r="K5473" s="534"/>
      <c r="L5473" s="534"/>
      <c r="M5473" s="534"/>
      <c r="N5473" s="534"/>
      <c r="O5473" s="534"/>
      <c r="P5473" s="535"/>
      <c r="Q5473" s="534"/>
    </row>
    <row r="5474" spans="3:17" s="849" customFormat="1" ht="15">
      <c r="C5474" s="712"/>
      <c r="D5474" s="713"/>
      <c r="E5474" s="532"/>
      <c r="F5474" s="532"/>
      <c r="G5474" s="533"/>
      <c r="H5474" s="534"/>
      <c r="I5474" s="534"/>
      <c r="J5474" s="535"/>
      <c r="K5474" s="534"/>
      <c r="L5474" s="534"/>
      <c r="M5474" s="534"/>
      <c r="N5474" s="534"/>
      <c r="O5474" s="534"/>
      <c r="P5474" s="535"/>
      <c r="Q5474" s="534"/>
    </row>
    <row r="5475" spans="3:17" s="849" customFormat="1" ht="15">
      <c r="C5475" s="712"/>
      <c r="D5475" s="713"/>
      <c r="E5475" s="532"/>
      <c r="F5475" s="532"/>
      <c r="G5475" s="533"/>
      <c r="H5475" s="534"/>
      <c r="I5475" s="534"/>
      <c r="J5475" s="535"/>
      <c r="K5475" s="534"/>
      <c r="L5475" s="534"/>
      <c r="M5475" s="534"/>
      <c r="N5475" s="534"/>
      <c r="O5475" s="534"/>
      <c r="P5475" s="535"/>
      <c r="Q5475" s="534"/>
    </row>
    <row r="5476" spans="3:17" s="849" customFormat="1" ht="15">
      <c r="C5476" s="712"/>
      <c r="D5476" s="713"/>
      <c r="E5476" s="532"/>
      <c r="F5476" s="532"/>
      <c r="G5476" s="533"/>
      <c r="H5476" s="534"/>
      <c r="I5476" s="534"/>
      <c r="J5476" s="535"/>
      <c r="K5476" s="534"/>
      <c r="L5476" s="534"/>
      <c r="M5476" s="534"/>
      <c r="N5476" s="534"/>
      <c r="O5476" s="534"/>
      <c r="P5476" s="535"/>
      <c r="Q5476" s="534"/>
    </row>
    <row r="5477" spans="3:17" s="849" customFormat="1" ht="15">
      <c r="C5477" s="712"/>
      <c r="D5477" s="713"/>
      <c r="E5477" s="532"/>
      <c r="F5477" s="532"/>
      <c r="G5477" s="533"/>
      <c r="H5477" s="534"/>
      <c r="I5477" s="534"/>
      <c r="J5477" s="535"/>
      <c r="K5477" s="534"/>
      <c r="L5477" s="534"/>
      <c r="M5477" s="534"/>
      <c r="N5477" s="534"/>
      <c r="O5477" s="534"/>
      <c r="P5477" s="535"/>
      <c r="Q5477" s="534"/>
    </row>
    <row r="5478" spans="3:17" s="849" customFormat="1" ht="15">
      <c r="C5478" s="712"/>
      <c r="D5478" s="713"/>
      <c r="E5478" s="532"/>
      <c r="F5478" s="532"/>
      <c r="G5478" s="533"/>
      <c r="H5478" s="534"/>
      <c r="I5478" s="534"/>
      <c r="J5478" s="535"/>
      <c r="K5478" s="534"/>
      <c r="L5478" s="534"/>
      <c r="M5478" s="534"/>
      <c r="N5478" s="534"/>
      <c r="O5478" s="534"/>
      <c r="P5478" s="535"/>
      <c r="Q5478" s="534"/>
    </row>
    <row r="5479" spans="3:17" s="849" customFormat="1" ht="15">
      <c r="C5479" s="712"/>
      <c r="D5479" s="713"/>
      <c r="E5479" s="532"/>
      <c r="F5479" s="532"/>
      <c r="G5479" s="533"/>
      <c r="H5479" s="534"/>
      <c r="I5479" s="534"/>
      <c r="J5479" s="535"/>
      <c r="K5479" s="534"/>
      <c r="L5479" s="534"/>
      <c r="M5479" s="534"/>
      <c r="N5479" s="534"/>
      <c r="O5479" s="534"/>
      <c r="P5479" s="535"/>
      <c r="Q5479" s="534"/>
    </row>
    <row r="5480" spans="3:17" s="849" customFormat="1" ht="15">
      <c r="C5480" s="712"/>
      <c r="D5480" s="713"/>
      <c r="E5480" s="532"/>
      <c r="F5480" s="532"/>
      <c r="G5480" s="533"/>
      <c r="H5480" s="534"/>
      <c r="I5480" s="534"/>
      <c r="J5480" s="535"/>
      <c r="K5480" s="534"/>
      <c r="L5480" s="534"/>
      <c r="M5480" s="534"/>
      <c r="N5480" s="534"/>
      <c r="O5480" s="534"/>
      <c r="P5480" s="535"/>
      <c r="Q5480" s="534"/>
    </row>
    <row r="5481" spans="3:17" s="849" customFormat="1" ht="15">
      <c r="C5481" s="712"/>
      <c r="D5481" s="713"/>
      <c r="E5481" s="532"/>
      <c r="F5481" s="532"/>
      <c r="G5481" s="533"/>
      <c r="H5481" s="534"/>
      <c r="I5481" s="534"/>
      <c r="J5481" s="535"/>
      <c r="K5481" s="534"/>
      <c r="L5481" s="534"/>
      <c r="M5481" s="534"/>
      <c r="N5481" s="534"/>
      <c r="O5481" s="534"/>
      <c r="P5481" s="535"/>
      <c r="Q5481" s="534"/>
    </row>
    <row r="5482" spans="3:17" s="849" customFormat="1" ht="15">
      <c r="C5482" s="712"/>
      <c r="D5482" s="713"/>
      <c r="E5482" s="532"/>
      <c r="F5482" s="532"/>
      <c r="G5482" s="533"/>
      <c r="H5482" s="534"/>
      <c r="I5482" s="534"/>
      <c r="J5482" s="535"/>
      <c r="K5482" s="534"/>
      <c r="L5482" s="534"/>
      <c r="M5482" s="534"/>
      <c r="N5482" s="534"/>
      <c r="O5482" s="534"/>
      <c r="P5482" s="535"/>
      <c r="Q5482" s="534"/>
    </row>
    <row r="5483" spans="3:17" s="849" customFormat="1" ht="15">
      <c r="C5483" s="712"/>
      <c r="D5483" s="713"/>
      <c r="E5483" s="532"/>
      <c r="F5483" s="532"/>
      <c r="G5483" s="533"/>
      <c r="H5483" s="534"/>
      <c r="I5483" s="534"/>
      <c r="J5483" s="535"/>
      <c r="K5483" s="534"/>
      <c r="L5483" s="534"/>
      <c r="M5483" s="534"/>
      <c r="N5483" s="534"/>
      <c r="O5483" s="534"/>
      <c r="P5483" s="535"/>
      <c r="Q5483" s="534"/>
    </row>
    <row r="5484" spans="3:17" s="849" customFormat="1" ht="15">
      <c r="C5484" s="712"/>
      <c r="D5484" s="713"/>
      <c r="E5484" s="532"/>
      <c r="F5484" s="532"/>
      <c r="G5484" s="533"/>
      <c r="H5484" s="534"/>
      <c r="I5484" s="534"/>
      <c r="J5484" s="535"/>
      <c r="K5484" s="534"/>
      <c r="L5484" s="534"/>
      <c r="M5484" s="534"/>
      <c r="N5484" s="534"/>
      <c r="O5484" s="534"/>
      <c r="P5484" s="535"/>
      <c r="Q5484" s="534"/>
    </row>
    <row r="5485" spans="3:17" s="849" customFormat="1" ht="15">
      <c r="C5485" s="712"/>
      <c r="D5485" s="713"/>
      <c r="E5485" s="532"/>
      <c r="F5485" s="532"/>
      <c r="G5485" s="533"/>
      <c r="H5485" s="534"/>
      <c r="I5485" s="534"/>
      <c r="J5485" s="535"/>
      <c r="K5485" s="534"/>
      <c r="L5485" s="534"/>
      <c r="M5485" s="534"/>
      <c r="N5485" s="534"/>
      <c r="O5485" s="534"/>
      <c r="P5485" s="535"/>
      <c r="Q5485" s="534"/>
    </row>
    <row r="5486" spans="3:17" s="849" customFormat="1" ht="15">
      <c r="C5486" s="712"/>
      <c r="D5486" s="713"/>
      <c r="E5486" s="532"/>
      <c r="F5486" s="532"/>
      <c r="G5486" s="533"/>
      <c r="H5486" s="534"/>
      <c r="I5486" s="534"/>
      <c r="J5486" s="535"/>
      <c r="K5486" s="534"/>
      <c r="L5486" s="534"/>
      <c r="M5486" s="534"/>
      <c r="N5486" s="534"/>
      <c r="O5486" s="534"/>
      <c r="P5486" s="535"/>
      <c r="Q5486" s="534"/>
    </row>
    <row r="5487" spans="3:17" s="849" customFormat="1" ht="15">
      <c r="C5487" s="712"/>
      <c r="D5487" s="713"/>
      <c r="E5487" s="532"/>
      <c r="F5487" s="532"/>
      <c r="G5487" s="533"/>
      <c r="H5487" s="534"/>
      <c r="I5487" s="534"/>
      <c r="J5487" s="535"/>
      <c r="K5487" s="534"/>
      <c r="L5487" s="534"/>
      <c r="M5487" s="534"/>
      <c r="N5487" s="534"/>
      <c r="O5487" s="534"/>
      <c r="P5487" s="535"/>
      <c r="Q5487" s="534"/>
    </row>
    <row r="5488" spans="3:17" s="849" customFormat="1" ht="15">
      <c r="C5488" s="712"/>
      <c r="D5488" s="713"/>
      <c r="E5488" s="532"/>
      <c r="F5488" s="532"/>
      <c r="G5488" s="533"/>
      <c r="H5488" s="534"/>
      <c r="I5488" s="534"/>
      <c r="J5488" s="535"/>
      <c r="K5488" s="534"/>
      <c r="L5488" s="534"/>
      <c r="M5488" s="534"/>
      <c r="N5488" s="534"/>
      <c r="O5488" s="534"/>
      <c r="P5488" s="535"/>
      <c r="Q5488" s="534"/>
    </row>
    <row r="5489" spans="3:17" s="849" customFormat="1" ht="15">
      <c r="C5489" s="712"/>
      <c r="D5489" s="713"/>
      <c r="E5489" s="532"/>
      <c r="F5489" s="532"/>
      <c r="G5489" s="533"/>
      <c r="H5489" s="534"/>
      <c r="I5489" s="534"/>
      <c r="J5489" s="535"/>
      <c r="K5489" s="534"/>
      <c r="L5489" s="534"/>
      <c r="M5489" s="534"/>
      <c r="N5489" s="534"/>
      <c r="O5489" s="534"/>
      <c r="P5489" s="535"/>
      <c r="Q5489" s="534"/>
    </row>
    <row r="5490" spans="3:17" s="849" customFormat="1" ht="15">
      <c r="C5490" s="712"/>
      <c r="D5490" s="713"/>
      <c r="E5490" s="532"/>
      <c r="F5490" s="532"/>
      <c r="G5490" s="533"/>
      <c r="H5490" s="534"/>
      <c r="I5490" s="534"/>
      <c r="J5490" s="535"/>
      <c r="K5490" s="534"/>
      <c r="L5490" s="534"/>
      <c r="M5490" s="534"/>
      <c r="N5490" s="534"/>
      <c r="O5490" s="534"/>
      <c r="P5490" s="535"/>
      <c r="Q5490" s="534"/>
    </row>
    <row r="5491" spans="3:17" s="849" customFormat="1" ht="15">
      <c r="C5491" s="712"/>
      <c r="D5491" s="713"/>
      <c r="E5491" s="532"/>
      <c r="F5491" s="532"/>
      <c r="G5491" s="533"/>
      <c r="H5491" s="534"/>
      <c r="I5491" s="534"/>
      <c r="J5491" s="535"/>
      <c r="K5491" s="534"/>
      <c r="L5491" s="534"/>
      <c r="M5491" s="534"/>
      <c r="N5491" s="534"/>
      <c r="O5491" s="534"/>
      <c r="P5491" s="535"/>
      <c r="Q5491" s="534"/>
    </row>
    <row r="5492" spans="3:17" s="849" customFormat="1" ht="15">
      <c r="C5492" s="712"/>
      <c r="D5492" s="713"/>
      <c r="E5492" s="532"/>
      <c r="F5492" s="532"/>
      <c r="G5492" s="533"/>
      <c r="H5492" s="534"/>
      <c r="I5492" s="534"/>
      <c r="J5492" s="535"/>
      <c r="K5492" s="534"/>
      <c r="L5492" s="534"/>
      <c r="M5492" s="534"/>
      <c r="N5492" s="534"/>
      <c r="O5492" s="534"/>
      <c r="P5492" s="535"/>
      <c r="Q5492" s="534"/>
    </row>
    <row r="5493" spans="3:17" s="849" customFormat="1" ht="15">
      <c r="C5493" s="712"/>
      <c r="D5493" s="713"/>
      <c r="E5493" s="532"/>
      <c r="F5493" s="532"/>
      <c r="G5493" s="533"/>
      <c r="H5493" s="534"/>
      <c r="I5493" s="534"/>
      <c r="J5493" s="535"/>
      <c r="K5493" s="534"/>
      <c r="L5493" s="534"/>
      <c r="M5493" s="534"/>
      <c r="N5493" s="534"/>
      <c r="O5493" s="534"/>
      <c r="P5493" s="535"/>
      <c r="Q5493" s="534"/>
    </row>
    <row r="5494" spans="3:17" s="849" customFormat="1" ht="15">
      <c r="C5494" s="712"/>
      <c r="D5494" s="713"/>
      <c r="E5494" s="532"/>
      <c r="F5494" s="532"/>
      <c r="G5494" s="533"/>
      <c r="H5494" s="534"/>
      <c r="I5494" s="534"/>
      <c r="J5494" s="535"/>
      <c r="K5494" s="534"/>
      <c r="L5494" s="534"/>
      <c r="M5494" s="534"/>
      <c r="N5494" s="534"/>
      <c r="O5494" s="534"/>
      <c r="P5494" s="535"/>
      <c r="Q5494" s="534"/>
    </row>
    <row r="5495" spans="3:17" s="849" customFormat="1" ht="15">
      <c r="C5495" s="712"/>
      <c r="D5495" s="713"/>
      <c r="E5495" s="532"/>
      <c r="F5495" s="532"/>
      <c r="G5495" s="533"/>
      <c r="H5495" s="534"/>
      <c r="I5495" s="534"/>
      <c r="J5495" s="535"/>
      <c r="K5495" s="534"/>
      <c r="L5495" s="534"/>
      <c r="M5495" s="534"/>
      <c r="N5495" s="534"/>
      <c r="O5495" s="534"/>
      <c r="P5495" s="535"/>
      <c r="Q5495" s="534"/>
    </row>
    <row r="5496" spans="3:17" s="849" customFormat="1" ht="15">
      <c r="C5496" s="712"/>
      <c r="D5496" s="713"/>
      <c r="E5496" s="532"/>
      <c r="F5496" s="532"/>
      <c r="G5496" s="533"/>
      <c r="H5496" s="534"/>
      <c r="I5496" s="534"/>
      <c r="J5496" s="535"/>
      <c r="K5496" s="534"/>
      <c r="L5496" s="534"/>
      <c r="M5496" s="534"/>
      <c r="N5496" s="534"/>
      <c r="O5496" s="534"/>
      <c r="P5496" s="535"/>
      <c r="Q5496" s="534"/>
    </row>
    <row r="5497" spans="3:17" s="849" customFormat="1" ht="15">
      <c r="C5497" s="712"/>
      <c r="D5497" s="713"/>
      <c r="E5497" s="532"/>
      <c r="F5497" s="532"/>
      <c r="G5497" s="533"/>
      <c r="H5497" s="534"/>
      <c r="I5497" s="534"/>
      <c r="J5497" s="535"/>
      <c r="K5497" s="534"/>
      <c r="L5497" s="534"/>
      <c r="M5497" s="534"/>
      <c r="N5497" s="534"/>
      <c r="O5497" s="534"/>
      <c r="P5497" s="535"/>
      <c r="Q5497" s="534"/>
    </row>
    <row r="5498" spans="3:17" s="849" customFormat="1" ht="15">
      <c r="C5498" s="712"/>
      <c r="D5498" s="713"/>
      <c r="E5498" s="532"/>
      <c r="F5498" s="532"/>
      <c r="G5498" s="533"/>
      <c r="H5498" s="534"/>
      <c r="I5498" s="534"/>
      <c r="J5498" s="535"/>
      <c r="K5498" s="534"/>
      <c r="L5498" s="534"/>
      <c r="M5498" s="534"/>
      <c r="N5498" s="534"/>
      <c r="O5498" s="534"/>
      <c r="P5498" s="535"/>
      <c r="Q5498" s="534"/>
    </row>
    <row r="5499" spans="3:17" s="849" customFormat="1" ht="15">
      <c r="C5499" s="712"/>
      <c r="D5499" s="713"/>
      <c r="E5499" s="532"/>
      <c r="F5499" s="532"/>
      <c r="G5499" s="533"/>
      <c r="H5499" s="534"/>
      <c r="I5499" s="534"/>
      <c r="J5499" s="535"/>
      <c r="K5499" s="534"/>
      <c r="L5499" s="534"/>
      <c r="M5499" s="534"/>
      <c r="N5499" s="534"/>
      <c r="O5499" s="534"/>
      <c r="P5499" s="535"/>
      <c r="Q5499" s="534"/>
    </row>
    <row r="5500" spans="3:17" s="849" customFormat="1" ht="15">
      <c r="C5500" s="712"/>
      <c r="D5500" s="713"/>
      <c r="E5500" s="532"/>
      <c r="F5500" s="532"/>
      <c r="G5500" s="533"/>
      <c r="H5500" s="534"/>
      <c r="I5500" s="534"/>
      <c r="J5500" s="535"/>
      <c r="K5500" s="534"/>
      <c r="L5500" s="534"/>
      <c r="M5500" s="534"/>
      <c r="N5500" s="534"/>
      <c r="O5500" s="534"/>
      <c r="P5500" s="535"/>
      <c r="Q5500" s="534"/>
    </row>
    <row r="5501" spans="3:17" s="849" customFormat="1" ht="15">
      <c r="C5501" s="712"/>
      <c r="D5501" s="713"/>
      <c r="E5501" s="532"/>
      <c r="F5501" s="532"/>
      <c r="G5501" s="533"/>
      <c r="H5501" s="534"/>
      <c r="I5501" s="534"/>
      <c r="J5501" s="535"/>
      <c r="K5501" s="534"/>
      <c r="L5501" s="534"/>
      <c r="M5501" s="534"/>
      <c r="N5501" s="534"/>
      <c r="O5501" s="534"/>
      <c r="P5501" s="535"/>
      <c r="Q5501" s="534"/>
    </row>
    <row r="5502" spans="3:17" s="849" customFormat="1" ht="15">
      <c r="C5502" s="712"/>
      <c r="D5502" s="713"/>
      <c r="E5502" s="532"/>
      <c r="F5502" s="532"/>
      <c r="G5502" s="533"/>
      <c r="H5502" s="534"/>
      <c r="I5502" s="534"/>
      <c r="J5502" s="535"/>
      <c r="K5502" s="534"/>
      <c r="L5502" s="534"/>
      <c r="M5502" s="534"/>
      <c r="N5502" s="534"/>
      <c r="O5502" s="534"/>
      <c r="P5502" s="535"/>
      <c r="Q5502" s="534"/>
    </row>
    <row r="5503" spans="3:17" s="849" customFormat="1" ht="15">
      <c r="C5503" s="712"/>
      <c r="D5503" s="713"/>
      <c r="E5503" s="532"/>
      <c r="F5503" s="532"/>
      <c r="G5503" s="533"/>
      <c r="H5503" s="534"/>
      <c r="I5503" s="534"/>
      <c r="J5503" s="535"/>
      <c r="K5503" s="534"/>
      <c r="L5503" s="534"/>
      <c r="M5503" s="534"/>
      <c r="N5503" s="534"/>
      <c r="O5503" s="534"/>
      <c r="P5503" s="535"/>
      <c r="Q5503" s="534"/>
    </row>
    <row r="5504" spans="3:17" s="849" customFormat="1" ht="15">
      <c r="C5504" s="712"/>
      <c r="D5504" s="713"/>
      <c r="E5504" s="532"/>
      <c r="F5504" s="532"/>
      <c r="G5504" s="533"/>
      <c r="H5504" s="534"/>
      <c r="I5504" s="534"/>
      <c r="J5504" s="535"/>
      <c r="K5504" s="534"/>
      <c r="L5504" s="534"/>
      <c r="M5504" s="534"/>
      <c r="N5504" s="534"/>
      <c r="O5504" s="534"/>
      <c r="P5504" s="535"/>
      <c r="Q5504" s="534"/>
    </row>
    <row r="5505" spans="3:17" s="849" customFormat="1" ht="15">
      <c r="C5505" s="712"/>
      <c r="D5505" s="713"/>
      <c r="E5505" s="532"/>
      <c r="F5505" s="532"/>
      <c r="G5505" s="533"/>
      <c r="H5505" s="534"/>
      <c r="I5505" s="534"/>
      <c r="J5505" s="535"/>
      <c r="K5505" s="534"/>
      <c r="L5505" s="534"/>
      <c r="M5505" s="534"/>
      <c r="N5505" s="534"/>
      <c r="O5505" s="534"/>
      <c r="P5505" s="535"/>
      <c r="Q5505" s="534"/>
    </row>
    <row r="5506" spans="3:17" s="849" customFormat="1" ht="15">
      <c r="C5506" s="712"/>
      <c r="D5506" s="713"/>
      <c r="E5506" s="532"/>
      <c r="F5506" s="532"/>
      <c r="G5506" s="533"/>
      <c r="H5506" s="534"/>
      <c r="I5506" s="534"/>
      <c r="J5506" s="535"/>
      <c r="K5506" s="534"/>
      <c r="L5506" s="534"/>
      <c r="M5506" s="534"/>
      <c r="N5506" s="534"/>
      <c r="O5506" s="534"/>
      <c r="P5506" s="535"/>
      <c r="Q5506" s="534"/>
    </row>
    <row r="5507" spans="3:17" s="849" customFormat="1" ht="15">
      <c r="C5507" s="712"/>
      <c r="D5507" s="713"/>
      <c r="E5507" s="532"/>
      <c r="F5507" s="532"/>
      <c r="G5507" s="533"/>
      <c r="H5507" s="534"/>
      <c r="I5507" s="534"/>
      <c r="J5507" s="535"/>
      <c r="K5507" s="534"/>
      <c r="L5507" s="534"/>
      <c r="M5507" s="534"/>
      <c r="N5507" s="534"/>
      <c r="O5507" s="534"/>
      <c r="P5507" s="535"/>
      <c r="Q5507" s="534"/>
    </row>
    <row r="5508" spans="3:17" s="849" customFormat="1" ht="15">
      <c r="C5508" s="712"/>
      <c r="D5508" s="713"/>
      <c r="E5508" s="532"/>
      <c r="F5508" s="532"/>
      <c r="G5508" s="533"/>
      <c r="H5508" s="534"/>
      <c r="I5508" s="534"/>
      <c r="J5508" s="535"/>
      <c r="K5508" s="534"/>
      <c r="L5508" s="534"/>
      <c r="M5508" s="534"/>
      <c r="N5508" s="534"/>
      <c r="O5508" s="534"/>
      <c r="P5508" s="535"/>
      <c r="Q5508" s="534"/>
    </row>
    <row r="5509" spans="3:17" s="849" customFormat="1" ht="15">
      <c r="C5509" s="712"/>
      <c r="D5509" s="713"/>
      <c r="E5509" s="532"/>
      <c r="F5509" s="532"/>
      <c r="G5509" s="533"/>
      <c r="H5509" s="534"/>
      <c r="I5509" s="534"/>
      <c r="J5509" s="535"/>
      <c r="K5509" s="534"/>
      <c r="L5509" s="534"/>
      <c r="M5509" s="534"/>
      <c r="N5509" s="534"/>
      <c r="O5509" s="534"/>
      <c r="P5509" s="535"/>
      <c r="Q5509" s="534"/>
    </row>
    <row r="5510" spans="3:17" s="849" customFormat="1" ht="15">
      <c r="C5510" s="712"/>
      <c r="D5510" s="713"/>
      <c r="E5510" s="532"/>
      <c r="F5510" s="532"/>
      <c r="G5510" s="533"/>
      <c r="H5510" s="534"/>
      <c r="I5510" s="534"/>
      <c r="J5510" s="535"/>
      <c r="K5510" s="534"/>
      <c r="L5510" s="534"/>
      <c r="M5510" s="534"/>
      <c r="N5510" s="534"/>
      <c r="O5510" s="534"/>
      <c r="P5510" s="535"/>
      <c r="Q5510" s="534"/>
    </row>
    <row r="5511" spans="3:17" s="849" customFormat="1" ht="15">
      <c r="C5511" s="712"/>
      <c r="D5511" s="713"/>
      <c r="E5511" s="532"/>
      <c r="F5511" s="532"/>
      <c r="G5511" s="533"/>
      <c r="H5511" s="534"/>
      <c r="I5511" s="534"/>
      <c r="J5511" s="535"/>
      <c r="K5511" s="534"/>
      <c r="L5511" s="534"/>
      <c r="M5511" s="534"/>
      <c r="N5511" s="534"/>
      <c r="O5511" s="534"/>
      <c r="P5511" s="535"/>
      <c r="Q5511" s="534"/>
    </row>
    <row r="5512" spans="3:17" s="849" customFormat="1" ht="15">
      <c r="C5512" s="712"/>
      <c r="D5512" s="713"/>
      <c r="E5512" s="532"/>
      <c r="F5512" s="532"/>
      <c r="G5512" s="533"/>
      <c r="H5512" s="534"/>
      <c r="I5512" s="534"/>
      <c r="J5512" s="535"/>
      <c r="K5512" s="534"/>
      <c r="L5512" s="534"/>
      <c r="M5512" s="534"/>
      <c r="N5512" s="534"/>
      <c r="O5512" s="534"/>
      <c r="P5512" s="535"/>
      <c r="Q5512" s="534"/>
    </row>
    <row r="5513" spans="3:17" s="849" customFormat="1" ht="15">
      <c r="C5513" s="712"/>
      <c r="D5513" s="713"/>
      <c r="E5513" s="532"/>
      <c r="F5513" s="532"/>
      <c r="G5513" s="533"/>
      <c r="H5513" s="534"/>
      <c r="I5513" s="534"/>
      <c r="J5513" s="535"/>
      <c r="K5513" s="534"/>
      <c r="L5513" s="534"/>
      <c r="M5513" s="534"/>
      <c r="N5513" s="534"/>
      <c r="O5513" s="534"/>
      <c r="P5513" s="535"/>
      <c r="Q5513" s="534"/>
    </row>
    <row r="5514" spans="3:17" s="849" customFormat="1" ht="15">
      <c r="C5514" s="712"/>
      <c r="D5514" s="713"/>
      <c r="E5514" s="532"/>
      <c r="F5514" s="532"/>
      <c r="G5514" s="533"/>
      <c r="H5514" s="534"/>
      <c r="I5514" s="534"/>
      <c r="J5514" s="535"/>
      <c r="K5514" s="534"/>
      <c r="L5514" s="534"/>
      <c r="M5514" s="534"/>
      <c r="N5514" s="534"/>
      <c r="O5514" s="534"/>
      <c r="P5514" s="535"/>
      <c r="Q5514" s="534"/>
    </row>
    <row r="5515" spans="3:17" s="849" customFormat="1" ht="15">
      <c r="C5515" s="712"/>
      <c r="D5515" s="713"/>
      <c r="E5515" s="532"/>
      <c r="F5515" s="532"/>
      <c r="G5515" s="533"/>
      <c r="H5515" s="534"/>
      <c r="I5515" s="534"/>
      <c r="J5515" s="535"/>
      <c r="K5515" s="534"/>
      <c r="L5515" s="534"/>
      <c r="M5515" s="534"/>
      <c r="N5515" s="534"/>
      <c r="O5515" s="534"/>
      <c r="P5515" s="535"/>
      <c r="Q5515" s="534"/>
    </row>
    <row r="5516" spans="3:17" s="849" customFormat="1" ht="15">
      <c r="C5516" s="712"/>
      <c r="D5516" s="713"/>
      <c r="E5516" s="532"/>
      <c r="F5516" s="532"/>
      <c r="G5516" s="533"/>
      <c r="H5516" s="534"/>
      <c r="I5516" s="534"/>
      <c r="J5516" s="535"/>
      <c r="K5516" s="534"/>
      <c r="L5516" s="534"/>
      <c r="M5516" s="534"/>
      <c r="N5516" s="534"/>
      <c r="O5516" s="534"/>
      <c r="P5516" s="535"/>
      <c r="Q5516" s="534"/>
    </row>
    <row r="5517" spans="3:17" s="849" customFormat="1" ht="15">
      <c r="C5517" s="712"/>
      <c r="D5517" s="713"/>
      <c r="E5517" s="532"/>
      <c r="F5517" s="532"/>
      <c r="G5517" s="533"/>
      <c r="H5517" s="534"/>
      <c r="I5517" s="534"/>
      <c r="J5517" s="535"/>
      <c r="K5517" s="534"/>
      <c r="L5517" s="534"/>
      <c r="M5517" s="534"/>
      <c r="N5517" s="534"/>
      <c r="O5517" s="534"/>
      <c r="P5517" s="535"/>
      <c r="Q5517" s="534"/>
    </row>
    <row r="5518" spans="3:17" s="849" customFormat="1" ht="15">
      <c r="C5518" s="712"/>
      <c r="D5518" s="713"/>
      <c r="E5518" s="532"/>
      <c r="F5518" s="532"/>
      <c r="G5518" s="533"/>
      <c r="H5518" s="534"/>
      <c r="I5518" s="534"/>
      <c r="J5518" s="535"/>
      <c r="K5518" s="534"/>
      <c r="L5518" s="534"/>
      <c r="M5518" s="534"/>
      <c r="N5518" s="534"/>
      <c r="O5518" s="534"/>
      <c r="P5518" s="535"/>
      <c r="Q5518" s="534"/>
    </row>
    <row r="5519" spans="3:17" s="849" customFormat="1" ht="15">
      <c r="C5519" s="712"/>
      <c r="D5519" s="713"/>
      <c r="E5519" s="532"/>
      <c r="F5519" s="532"/>
      <c r="G5519" s="533"/>
      <c r="H5519" s="534"/>
      <c r="I5519" s="534"/>
      <c r="J5519" s="535"/>
      <c r="K5519" s="534"/>
      <c r="L5519" s="534"/>
      <c r="M5519" s="534"/>
      <c r="N5519" s="534"/>
      <c r="O5519" s="534"/>
      <c r="P5519" s="535"/>
      <c r="Q5519" s="534"/>
    </row>
    <row r="5520" spans="3:17" s="849" customFormat="1" ht="15">
      <c r="C5520" s="712"/>
      <c r="D5520" s="713"/>
      <c r="E5520" s="532"/>
      <c r="F5520" s="532"/>
      <c r="G5520" s="533"/>
      <c r="H5520" s="534"/>
      <c r="I5520" s="534"/>
      <c r="J5520" s="535"/>
      <c r="K5520" s="534"/>
      <c r="L5520" s="534"/>
      <c r="M5520" s="534"/>
      <c r="N5520" s="534"/>
      <c r="O5520" s="534"/>
      <c r="P5520" s="535"/>
      <c r="Q5520" s="534"/>
    </row>
    <row r="5521" spans="3:17" s="849" customFormat="1" ht="15">
      <c r="C5521" s="712"/>
      <c r="D5521" s="713"/>
      <c r="E5521" s="532"/>
      <c r="F5521" s="532"/>
      <c r="G5521" s="533"/>
      <c r="H5521" s="534"/>
      <c r="I5521" s="534"/>
      <c r="J5521" s="535"/>
      <c r="K5521" s="534"/>
      <c r="L5521" s="534"/>
      <c r="M5521" s="534"/>
      <c r="N5521" s="534"/>
      <c r="O5521" s="534"/>
      <c r="P5521" s="535"/>
      <c r="Q5521" s="534"/>
    </row>
    <row r="5522" spans="3:17" s="849" customFormat="1" ht="15">
      <c r="C5522" s="712"/>
      <c r="D5522" s="713"/>
      <c r="E5522" s="532"/>
      <c r="F5522" s="532"/>
      <c r="G5522" s="533"/>
      <c r="H5522" s="534"/>
      <c r="I5522" s="534"/>
      <c r="J5522" s="535"/>
      <c r="K5522" s="534"/>
      <c r="L5522" s="534"/>
      <c r="M5522" s="534"/>
      <c r="N5522" s="534"/>
      <c r="O5522" s="534"/>
      <c r="P5522" s="535"/>
      <c r="Q5522" s="534"/>
    </row>
    <row r="5523" spans="3:17" s="849" customFormat="1" ht="15">
      <c r="C5523" s="712"/>
      <c r="D5523" s="713"/>
      <c r="E5523" s="532"/>
      <c r="F5523" s="532"/>
      <c r="G5523" s="533"/>
      <c r="H5523" s="534"/>
      <c r="I5523" s="534"/>
      <c r="J5523" s="535"/>
      <c r="K5523" s="534"/>
      <c r="L5523" s="534"/>
      <c r="M5523" s="534"/>
      <c r="N5523" s="534"/>
      <c r="O5523" s="534"/>
      <c r="P5523" s="535"/>
      <c r="Q5523" s="534"/>
    </row>
    <row r="5524" spans="3:17" s="849" customFormat="1" ht="15">
      <c r="C5524" s="712"/>
      <c r="D5524" s="713"/>
      <c r="E5524" s="532"/>
      <c r="F5524" s="532"/>
      <c r="G5524" s="533"/>
      <c r="H5524" s="534"/>
      <c r="I5524" s="534"/>
      <c r="J5524" s="535"/>
      <c r="K5524" s="534"/>
      <c r="L5524" s="534"/>
      <c r="M5524" s="534"/>
      <c r="N5524" s="534"/>
      <c r="O5524" s="534"/>
      <c r="P5524" s="535"/>
      <c r="Q5524" s="534"/>
    </row>
    <row r="5525" spans="3:17" s="849" customFormat="1" ht="15">
      <c r="C5525" s="712"/>
      <c r="D5525" s="713"/>
      <c r="E5525" s="532"/>
      <c r="F5525" s="532"/>
      <c r="G5525" s="533"/>
      <c r="H5525" s="534"/>
      <c r="I5525" s="534"/>
      <c r="J5525" s="535"/>
      <c r="K5525" s="534"/>
      <c r="L5525" s="534"/>
      <c r="M5525" s="534"/>
      <c r="N5525" s="534"/>
      <c r="O5525" s="534"/>
      <c r="P5525" s="535"/>
      <c r="Q5525" s="534"/>
    </row>
    <row r="5526" spans="3:17" s="849" customFormat="1" ht="15">
      <c r="C5526" s="712"/>
      <c r="D5526" s="713"/>
      <c r="E5526" s="532"/>
      <c r="F5526" s="532"/>
      <c r="G5526" s="533"/>
      <c r="H5526" s="534"/>
      <c r="I5526" s="534"/>
      <c r="J5526" s="535"/>
      <c r="K5526" s="534"/>
      <c r="L5526" s="534"/>
      <c r="M5526" s="534"/>
      <c r="N5526" s="534"/>
      <c r="O5526" s="534"/>
      <c r="P5526" s="535"/>
      <c r="Q5526" s="534"/>
    </row>
    <row r="5527" spans="3:17" s="849" customFormat="1" ht="15">
      <c r="C5527" s="712"/>
      <c r="D5527" s="713"/>
      <c r="E5527" s="532"/>
      <c r="F5527" s="532"/>
      <c r="G5527" s="533"/>
      <c r="H5527" s="534"/>
      <c r="I5527" s="534"/>
      <c r="J5527" s="535"/>
      <c r="K5527" s="534"/>
      <c r="L5527" s="534"/>
      <c r="M5527" s="534"/>
      <c r="N5527" s="534"/>
      <c r="O5527" s="534"/>
      <c r="P5527" s="535"/>
      <c r="Q5527" s="534"/>
    </row>
    <row r="5528" spans="3:17" s="849" customFormat="1" ht="15">
      <c r="C5528" s="712"/>
      <c r="D5528" s="713"/>
      <c r="E5528" s="532"/>
      <c r="F5528" s="532"/>
      <c r="G5528" s="533"/>
      <c r="H5528" s="534"/>
      <c r="I5528" s="534"/>
      <c r="J5528" s="535"/>
      <c r="K5528" s="534"/>
      <c r="L5528" s="534"/>
      <c r="M5528" s="534"/>
      <c r="N5528" s="534"/>
      <c r="O5528" s="534"/>
      <c r="P5528" s="535"/>
      <c r="Q5528" s="534"/>
    </row>
    <row r="5529" spans="3:17" s="849" customFormat="1" ht="15">
      <c r="C5529" s="712"/>
      <c r="D5529" s="713"/>
      <c r="E5529" s="532"/>
      <c r="F5529" s="532"/>
      <c r="G5529" s="533"/>
      <c r="H5529" s="534"/>
      <c r="I5529" s="534"/>
      <c r="J5529" s="535"/>
      <c r="K5529" s="534"/>
      <c r="L5529" s="534"/>
      <c r="M5529" s="534"/>
      <c r="N5529" s="534"/>
      <c r="O5529" s="534"/>
      <c r="P5529" s="535"/>
      <c r="Q5529" s="534"/>
    </row>
    <row r="5530" spans="3:17" s="849" customFormat="1" ht="15">
      <c r="C5530" s="712"/>
      <c r="D5530" s="713"/>
      <c r="E5530" s="532"/>
      <c r="F5530" s="532"/>
      <c r="G5530" s="533"/>
      <c r="H5530" s="534"/>
      <c r="I5530" s="534"/>
      <c r="J5530" s="535"/>
      <c r="K5530" s="534"/>
      <c r="L5530" s="534"/>
      <c r="M5530" s="534"/>
      <c r="N5530" s="534"/>
      <c r="O5530" s="534"/>
      <c r="P5530" s="535"/>
      <c r="Q5530" s="534"/>
    </row>
    <row r="5531" spans="3:17" s="849" customFormat="1" ht="15">
      <c r="C5531" s="712"/>
      <c r="D5531" s="713"/>
      <c r="E5531" s="532"/>
      <c r="F5531" s="532"/>
      <c r="G5531" s="533"/>
      <c r="H5531" s="534"/>
      <c r="I5531" s="534"/>
      <c r="J5531" s="535"/>
      <c r="K5531" s="534"/>
      <c r="L5531" s="534"/>
      <c r="M5531" s="534"/>
      <c r="N5531" s="534"/>
      <c r="O5531" s="534"/>
      <c r="P5531" s="535"/>
      <c r="Q5531" s="534"/>
    </row>
    <row r="5532" spans="3:17" s="849" customFormat="1" ht="15">
      <c r="C5532" s="712"/>
      <c r="D5532" s="713"/>
      <c r="E5532" s="532"/>
      <c r="F5532" s="532"/>
      <c r="G5532" s="533"/>
      <c r="H5532" s="534"/>
      <c r="I5532" s="534"/>
      <c r="J5532" s="535"/>
      <c r="K5532" s="534"/>
      <c r="L5532" s="534"/>
      <c r="M5532" s="534"/>
      <c r="N5532" s="534"/>
      <c r="O5532" s="534"/>
      <c r="P5532" s="535"/>
      <c r="Q5532" s="534"/>
    </row>
    <row r="5533" spans="3:17" s="849" customFormat="1" ht="15">
      <c r="C5533" s="712"/>
      <c r="D5533" s="713"/>
      <c r="E5533" s="532"/>
      <c r="F5533" s="532"/>
      <c r="G5533" s="533"/>
      <c r="H5533" s="534"/>
      <c r="I5533" s="534"/>
      <c r="J5533" s="535"/>
      <c r="K5533" s="534"/>
      <c r="L5533" s="534"/>
      <c r="M5533" s="534"/>
      <c r="N5533" s="534"/>
      <c r="O5533" s="534"/>
      <c r="P5533" s="535"/>
      <c r="Q5533" s="534"/>
    </row>
    <row r="5534" spans="3:17" s="849" customFormat="1" ht="15">
      <c r="C5534" s="712"/>
      <c r="D5534" s="713"/>
      <c r="E5534" s="532"/>
      <c r="F5534" s="532"/>
      <c r="G5534" s="533"/>
      <c r="H5534" s="534"/>
      <c r="I5534" s="534"/>
      <c r="J5534" s="535"/>
      <c r="K5534" s="534"/>
      <c r="L5534" s="534"/>
      <c r="M5534" s="534"/>
      <c r="N5534" s="534"/>
      <c r="O5534" s="534"/>
      <c r="P5534" s="535"/>
      <c r="Q5534" s="534"/>
    </row>
    <row r="5535" spans="3:17" s="849" customFormat="1" ht="15">
      <c r="C5535" s="712"/>
      <c r="D5535" s="713"/>
      <c r="E5535" s="532"/>
      <c r="F5535" s="532"/>
      <c r="G5535" s="533"/>
      <c r="H5535" s="534"/>
      <c r="I5535" s="534"/>
      <c r="J5535" s="535"/>
      <c r="K5535" s="534"/>
      <c r="L5535" s="534"/>
      <c r="M5535" s="534"/>
      <c r="N5535" s="534"/>
      <c r="O5535" s="534"/>
      <c r="P5535" s="535"/>
      <c r="Q5535" s="534"/>
    </row>
    <row r="5536" spans="3:17" s="849" customFormat="1" ht="15">
      <c r="C5536" s="712"/>
      <c r="D5536" s="713"/>
      <c r="E5536" s="532"/>
      <c r="F5536" s="532"/>
      <c r="G5536" s="533"/>
      <c r="H5536" s="534"/>
      <c r="I5536" s="534"/>
      <c r="J5536" s="535"/>
      <c r="K5536" s="534"/>
      <c r="L5536" s="534"/>
      <c r="M5536" s="534"/>
      <c r="N5536" s="534"/>
      <c r="O5536" s="534"/>
      <c r="P5536" s="535"/>
      <c r="Q5536" s="534"/>
    </row>
    <row r="5537" spans="3:17" s="849" customFormat="1" ht="15">
      <c r="C5537" s="712"/>
      <c r="D5537" s="713"/>
      <c r="E5537" s="532"/>
      <c r="F5537" s="532"/>
      <c r="G5537" s="533"/>
      <c r="H5537" s="534"/>
      <c r="I5537" s="534"/>
      <c r="J5537" s="535"/>
      <c r="K5537" s="534"/>
      <c r="L5537" s="534"/>
      <c r="M5537" s="534"/>
      <c r="N5537" s="534"/>
      <c r="O5537" s="534"/>
      <c r="P5537" s="535"/>
      <c r="Q5537" s="534"/>
    </row>
    <row r="5538" spans="3:17" s="849" customFormat="1" ht="15">
      <c r="C5538" s="712"/>
      <c r="D5538" s="713"/>
      <c r="E5538" s="532"/>
      <c r="F5538" s="532"/>
      <c r="G5538" s="533"/>
      <c r="H5538" s="534"/>
      <c r="I5538" s="534"/>
      <c r="J5538" s="535"/>
      <c r="K5538" s="534"/>
      <c r="L5538" s="534"/>
      <c r="M5538" s="534"/>
      <c r="N5538" s="534"/>
      <c r="O5538" s="534"/>
      <c r="P5538" s="535"/>
      <c r="Q5538" s="534"/>
    </row>
    <row r="5539" spans="3:17" s="849" customFormat="1" ht="15">
      <c r="C5539" s="712"/>
      <c r="D5539" s="713"/>
      <c r="E5539" s="532"/>
      <c r="F5539" s="532"/>
      <c r="G5539" s="533"/>
      <c r="H5539" s="534"/>
      <c r="I5539" s="534"/>
      <c r="J5539" s="535"/>
      <c r="K5539" s="534"/>
      <c r="L5539" s="534"/>
      <c r="M5539" s="534"/>
      <c r="N5539" s="534"/>
      <c r="O5539" s="534"/>
      <c r="P5539" s="535"/>
      <c r="Q5539" s="534"/>
    </row>
    <row r="5540" spans="3:17" s="849" customFormat="1" ht="15">
      <c r="C5540" s="712"/>
      <c r="D5540" s="713"/>
      <c r="E5540" s="532"/>
      <c r="F5540" s="532"/>
      <c r="G5540" s="533"/>
      <c r="H5540" s="534"/>
      <c r="I5540" s="534"/>
      <c r="J5540" s="535"/>
      <c r="K5540" s="534"/>
      <c r="L5540" s="534"/>
      <c r="M5540" s="534"/>
      <c r="N5540" s="534"/>
      <c r="O5540" s="534"/>
      <c r="P5540" s="535"/>
      <c r="Q5540" s="534"/>
    </row>
    <row r="5541" spans="3:17" s="849" customFormat="1" ht="15">
      <c r="C5541" s="712"/>
      <c r="D5541" s="713"/>
      <c r="E5541" s="532"/>
      <c r="F5541" s="532"/>
      <c r="G5541" s="533"/>
      <c r="H5541" s="534"/>
      <c r="I5541" s="534"/>
      <c r="J5541" s="535"/>
      <c r="K5541" s="534"/>
      <c r="L5541" s="534"/>
      <c r="M5541" s="534"/>
      <c r="N5541" s="534"/>
      <c r="O5541" s="534"/>
      <c r="P5541" s="535"/>
      <c r="Q5541" s="534"/>
    </row>
    <row r="5542" spans="3:17" s="849" customFormat="1" ht="15">
      <c r="C5542" s="712"/>
      <c r="D5542" s="713"/>
      <c r="E5542" s="532"/>
      <c r="F5542" s="532"/>
      <c r="G5542" s="533"/>
      <c r="H5542" s="534"/>
      <c r="I5542" s="534"/>
      <c r="J5542" s="535"/>
      <c r="K5542" s="534"/>
      <c r="L5542" s="534"/>
      <c r="M5542" s="534"/>
      <c r="N5542" s="534"/>
      <c r="O5542" s="534"/>
      <c r="P5542" s="535"/>
      <c r="Q5542" s="534"/>
    </row>
    <row r="5543" spans="3:17" s="849" customFormat="1" ht="15">
      <c r="C5543" s="712"/>
      <c r="D5543" s="713"/>
      <c r="E5543" s="532"/>
      <c r="F5543" s="532"/>
      <c r="G5543" s="533"/>
      <c r="H5543" s="534"/>
      <c r="I5543" s="534"/>
      <c r="J5543" s="535"/>
      <c r="K5543" s="534"/>
      <c r="L5543" s="534"/>
      <c r="M5543" s="534"/>
      <c r="N5543" s="534"/>
      <c r="O5543" s="534"/>
      <c r="P5543" s="535"/>
      <c r="Q5543" s="534"/>
    </row>
    <row r="5544" spans="3:17" s="849" customFormat="1" ht="15">
      <c r="C5544" s="712"/>
      <c r="D5544" s="713"/>
      <c r="E5544" s="532"/>
      <c r="F5544" s="532"/>
      <c r="G5544" s="533"/>
      <c r="H5544" s="534"/>
      <c r="I5544" s="534"/>
      <c r="J5544" s="535"/>
      <c r="K5544" s="534"/>
      <c r="L5544" s="534"/>
      <c r="M5544" s="534"/>
      <c r="N5544" s="534"/>
      <c r="O5544" s="534"/>
      <c r="P5544" s="535"/>
      <c r="Q5544" s="534"/>
    </row>
    <row r="5545" spans="3:17" s="849" customFormat="1" ht="15">
      <c r="C5545" s="712"/>
      <c r="D5545" s="713"/>
      <c r="E5545" s="532"/>
      <c r="F5545" s="532"/>
      <c r="G5545" s="533"/>
      <c r="H5545" s="534"/>
      <c r="I5545" s="534"/>
      <c r="J5545" s="535"/>
      <c r="K5545" s="534"/>
      <c r="L5545" s="534"/>
      <c r="M5545" s="534"/>
      <c r="N5545" s="534"/>
      <c r="O5545" s="534"/>
      <c r="P5545" s="535"/>
      <c r="Q5545" s="534"/>
    </row>
    <row r="5546" spans="3:17" s="849" customFormat="1" ht="15">
      <c r="C5546" s="712"/>
      <c r="D5546" s="713"/>
      <c r="E5546" s="532"/>
      <c r="F5546" s="532"/>
      <c r="G5546" s="533"/>
      <c r="H5546" s="534"/>
      <c r="I5546" s="534"/>
      <c r="J5546" s="535"/>
      <c r="K5546" s="534"/>
      <c r="L5546" s="534"/>
      <c r="M5546" s="534"/>
      <c r="N5546" s="534"/>
      <c r="O5546" s="534"/>
      <c r="P5546" s="535"/>
      <c r="Q5546" s="534"/>
    </row>
    <row r="5547" spans="3:17" s="849" customFormat="1" ht="15">
      <c r="C5547" s="712"/>
      <c r="D5547" s="713"/>
      <c r="E5547" s="532"/>
      <c r="F5547" s="532"/>
      <c r="G5547" s="533"/>
      <c r="H5547" s="534"/>
      <c r="I5547" s="534"/>
      <c r="J5547" s="535"/>
      <c r="K5547" s="534"/>
      <c r="L5547" s="534"/>
      <c r="M5547" s="534"/>
      <c r="N5547" s="534"/>
      <c r="O5547" s="534"/>
      <c r="P5547" s="535"/>
      <c r="Q5547" s="534"/>
    </row>
    <row r="5548" spans="3:17" s="849" customFormat="1" ht="15">
      <c r="C5548" s="712"/>
      <c r="D5548" s="713"/>
      <c r="E5548" s="532"/>
      <c r="F5548" s="532"/>
      <c r="G5548" s="533"/>
      <c r="H5548" s="534"/>
      <c r="I5548" s="534"/>
      <c r="J5548" s="535"/>
      <c r="K5548" s="534"/>
      <c r="L5548" s="534"/>
      <c r="M5548" s="534"/>
      <c r="N5548" s="534"/>
      <c r="O5548" s="534"/>
      <c r="P5548" s="535"/>
      <c r="Q5548" s="534"/>
    </row>
    <row r="5549" spans="3:17" s="849" customFormat="1" ht="15">
      <c r="C5549" s="712"/>
      <c r="D5549" s="713"/>
      <c r="E5549" s="532"/>
      <c r="F5549" s="532"/>
      <c r="G5549" s="533"/>
      <c r="H5549" s="534"/>
      <c r="I5549" s="534"/>
      <c r="J5549" s="535"/>
      <c r="K5549" s="534"/>
      <c r="L5549" s="534"/>
      <c r="M5549" s="534"/>
      <c r="N5549" s="534"/>
      <c r="O5549" s="534"/>
      <c r="P5549" s="535"/>
      <c r="Q5549" s="534"/>
    </row>
    <row r="5550" spans="3:17" s="849" customFormat="1" ht="15">
      <c r="C5550" s="712"/>
      <c r="D5550" s="713"/>
      <c r="E5550" s="532"/>
      <c r="F5550" s="532"/>
      <c r="G5550" s="533"/>
      <c r="H5550" s="534"/>
      <c r="I5550" s="534"/>
      <c r="J5550" s="535"/>
      <c r="K5550" s="534"/>
      <c r="L5550" s="534"/>
      <c r="M5550" s="534"/>
      <c r="N5550" s="534"/>
      <c r="O5550" s="534"/>
      <c r="P5550" s="535"/>
      <c r="Q5550" s="534"/>
    </row>
    <row r="5551" spans="3:17" s="849" customFormat="1" ht="15">
      <c r="C5551" s="712"/>
      <c r="D5551" s="713"/>
      <c r="E5551" s="532"/>
      <c r="F5551" s="532"/>
      <c r="G5551" s="533"/>
      <c r="H5551" s="534"/>
      <c r="I5551" s="534"/>
      <c r="J5551" s="535"/>
      <c r="K5551" s="534"/>
      <c r="L5551" s="534"/>
      <c r="M5551" s="534"/>
      <c r="N5551" s="534"/>
      <c r="O5551" s="534"/>
      <c r="P5551" s="535"/>
      <c r="Q5551" s="534"/>
    </row>
    <row r="5552" spans="3:17" s="849" customFormat="1" ht="15">
      <c r="C5552" s="712"/>
      <c r="D5552" s="713"/>
      <c r="E5552" s="532"/>
      <c r="F5552" s="532"/>
      <c r="G5552" s="533"/>
      <c r="H5552" s="534"/>
      <c r="I5552" s="534"/>
      <c r="J5552" s="535"/>
      <c r="K5552" s="534"/>
      <c r="L5552" s="534"/>
      <c r="M5552" s="534"/>
      <c r="N5552" s="534"/>
      <c r="O5552" s="534"/>
      <c r="P5552" s="535"/>
      <c r="Q5552" s="534"/>
    </row>
    <row r="5553" spans="3:17" s="849" customFormat="1" ht="15">
      <c r="C5553" s="712"/>
      <c r="D5553" s="713"/>
      <c r="E5553" s="532"/>
      <c r="F5553" s="532"/>
      <c r="G5553" s="533"/>
      <c r="H5553" s="534"/>
      <c r="I5553" s="534"/>
      <c r="J5553" s="535"/>
      <c r="K5553" s="534"/>
      <c r="L5553" s="534"/>
      <c r="M5553" s="534"/>
      <c r="N5553" s="534"/>
      <c r="O5553" s="534"/>
      <c r="P5553" s="535"/>
      <c r="Q5553" s="534"/>
    </row>
    <row r="5554" spans="3:17" s="849" customFormat="1" ht="15">
      <c r="C5554" s="712"/>
      <c r="D5554" s="713"/>
      <c r="E5554" s="532"/>
      <c r="F5554" s="532"/>
      <c r="G5554" s="533"/>
      <c r="H5554" s="534"/>
      <c r="I5554" s="534"/>
      <c r="J5554" s="535"/>
      <c r="K5554" s="534"/>
      <c r="L5554" s="534"/>
      <c r="M5554" s="534"/>
      <c r="N5554" s="534"/>
      <c r="O5554" s="534"/>
      <c r="P5554" s="535"/>
      <c r="Q5554" s="534"/>
    </row>
    <row r="5555" spans="3:17" s="849" customFormat="1" ht="15">
      <c r="C5555" s="712"/>
      <c r="D5555" s="713"/>
      <c r="E5555" s="532"/>
      <c r="F5555" s="532"/>
      <c r="G5555" s="533"/>
      <c r="H5555" s="534"/>
      <c r="I5555" s="534"/>
      <c r="J5555" s="535"/>
      <c r="K5555" s="534"/>
      <c r="L5555" s="534"/>
      <c r="M5555" s="534"/>
      <c r="N5555" s="534"/>
      <c r="O5555" s="534"/>
      <c r="P5555" s="535"/>
      <c r="Q5555" s="534"/>
    </row>
    <row r="5556" spans="3:17" s="849" customFormat="1" ht="15">
      <c r="C5556" s="712"/>
      <c r="D5556" s="713"/>
      <c r="E5556" s="532"/>
      <c r="F5556" s="532"/>
      <c r="G5556" s="533"/>
      <c r="H5556" s="534"/>
      <c r="I5556" s="534"/>
      <c r="J5556" s="535"/>
      <c r="K5556" s="534"/>
      <c r="L5556" s="534"/>
      <c r="M5556" s="534"/>
      <c r="N5556" s="534"/>
      <c r="O5556" s="534"/>
      <c r="P5556" s="535"/>
      <c r="Q5556" s="534"/>
    </row>
    <row r="5557" spans="3:17" s="849" customFormat="1" ht="15">
      <c r="C5557" s="712"/>
      <c r="D5557" s="713"/>
      <c r="E5557" s="532"/>
      <c r="F5557" s="532"/>
      <c r="G5557" s="533"/>
      <c r="H5557" s="534"/>
      <c r="I5557" s="534"/>
      <c r="J5557" s="535"/>
      <c r="K5557" s="534"/>
      <c r="L5557" s="534"/>
      <c r="M5557" s="534"/>
      <c r="N5557" s="534"/>
      <c r="O5557" s="534"/>
      <c r="P5557" s="535"/>
      <c r="Q5557" s="534"/>
    </row>
    <row r="5558" spans="3:17" s="849" customFormat="1" ht="15">
      <c r="C5558" s="712"/>
      <c r="D5558" s="713"/>
      <c r="E5558" s="532"/>
      <c r="F5558" s="532"/>
      <c r="G5558" s="533"/>
      <c r="H5558" s="534"/>
      <c r="I5558" s="534"/>
      <c r="J5558" s="535"/>
      <c r="K5558" s="534"/>
      <c r="L5558" s="534"/>
      <c r="M5558" s="534"/>
      <c r="N5558" s="534"/>
      <c r="O5558" s="534"/>
      <c r="P5558" s="535"/>
      <c r="Q5558" s="534"/>
    </row>
    <row r="5559" spans="3:17" s="849" customFormat="1" ht="15">
      <c r="C5559" s="712"/>
      <c r="D5559" s="713"/>
      <c r="E5559" s="532"/>
      <c r="F5559" s="532"/>
      <c r="G5559" s="533"/>
      <c r="H5559" s="534"/>
      <c r="I5559" s="534"/>
      <c r="J5559" s="535"/>
      <c r="K5559" s="534"/>
      <c r="L5559" s="534"/>
      <c r="M5559" s="534"/>
      <c r="N5559" s="534"/>
      <c r="O5559" s="534"/>
      <c r="P5559" s="535"/>
      <c r="Q5559" s="534"/>
    </row>
    <row r="5560" spans="3:17" s="849" customFormat="1" ht="15">
      <c r="C5560" s="712"/>
      <c r="D5560" s="713"/>
      <c r="E5560" s="532"/>
      <c r="F5560" s="532"/>
      <c r="G5560" s="533"/>
      <c r="H5560" s="534"/>
      <c r="I5560" s="534"/>
      <c r="J5560" s="535"/>
      <c r="K5560" s="534"/>
      <c r="L5560" s="534"/>
      <c r="M5560" s="534"/>
      <c r="N5560" s="534"/>
      <c r="O5560" s="534"/>
      <c r="P5560" s="535"/>
      <c r="Q5560" s="534"/>
    </row>
    <row r="5561" spans="3:17" s="849" customFormat="1" ht="15">
      <c r="C5561" s="712"/>
      <c r="D5561" s="713"/>
      <c r="E5561" s="532"/>
      <c r="F5561" s="532"/>
      <c r="G5561" s="533"/>
      <c r="H5561" s="534"/>
      <c r="I5561" s="534"/>
      <c r="J5561" s="535"/>
      <c r="K5561" s="534"/>
      <c r="L5561" s="534"/>
      <c r="M5561" s="534"/>
      <c r="N5561" s="534"/>
      <c r="O5561" s="534"/>
      <c r="P5561" s="535"/>
      <c r="Q5561" s="534"/>
    </row>
    <row r="5562" spans="3:17" s="849" customFormat="1" ht="15">
      <c r="C5562" s="712"/>
      <c r="D5562" s="713"/>
      <c r="E5562" s="532"/>
      <c r="F5562" s="532"/>
      <c r="G5562" s="533"/>
      <c r="H5562" s="534"/>
      <c r="I5562" s="534"/>
      <c r="J5562" s="535"/>
      <c r="K5562" s="534"/>
      <c r="L5562" s="534"/>
      <c r="M5562" s="534"/>
      <c r="N5562" s="534"/>
      <c r="O5562" s="534"/>
      <c r="P5562" s="535"/>
      <c r="Q5562" s="534"/>
    </row>
    <row r="5563" spans="3:17" s="849" customFormat="1" ht="15">
      <c r="C5563" s="712"/>
      <c r="D5563" s="713"/>
      <c r="E5563" s="532"/>
      <c r="F5563" s="532"/>
      <c r="G5563" s="533"/>
      <c r="H5563" s="534"/>
      <c r="I5563" s="534"/>
      <c r="J5563" s="535"/>
      <c r="K5563" s="534"/>
      <c r="L5563" s="534"/>
      <c r="M5563" s="534"/>
      <c r="N5563" s="534"/>
      <c r="O5563" s="534"/>
      <c r="P5563" s="535"/>
      <c r="Q5563" s="534"/>
    </row>
    <row r="5564" spans="3:17" s="849" customFormat="1" ht="15">
      <c r="C5564" s="712"/>
      <c r="D5564" s="713"/>
      <c r="E5564" s="532"/>
      <c r="F5564" s="532"/>
      <c r="G5564" s="533"/>
      <c r="H5564" s="534"/>
      <c r="I5564" s="534"/>
      <c r="J5564" s="535"/>
      <c r="K5564" s="534"/>
      <c r="L5564" s="534"/>
      <c r="M5564" s="534"/>
      <c r="N5564" s="534"/>
      <c r="O5564" s="534"/>
      <c r="P5564" s="535"/>
      <c r="Q5564" s="534"/>
    </row>
    <row r="5565" spans="3:17" s="849" customFormat="1" ht="15">
      <c r="C5565" s="712"/>
      <c r="D5565" s="713"/>
      <c r="E5565" s="532"/>
      <c r="F5565" s="532"/>
      <c r="G5565" s="533"/>
      <c r="H5565" s="534"/>
      <c r="I5565" s="534"/>
      <c r="J5565" s="535"/>
      <c r="K5565" s="534"/>
      <c r="L5565" s="534"/>
      <c r="M5565" s="534"/>
      <c r="N5565" s="534"/>
      <c r="O5565" s="534"/>
      <c r="P5565" s="535"/>
      <c r="Q5565" s="534"/>
    </row>
    <row r="5566" spans="3:17" s="849" customFormat="1" ht="15">
      <c r="C5566" s="712"/>
      <c r="D5566" s="713"/>
      <c r="E5566" s="532"/>
      <c r="F5566" s="532"/>
      <c r="G5566" s="533"/>
      <c r="H5566" s="534"/>
      <c r="I5566" s="534"/>
      <c r="J5566" s="535"/>
      <c r="K5566" s="534"/>
      <c r="L5566" s="534"/>
      <c r="M5566" s="534"/>
      <c r="N5566" s="534"/>
      <c r="O5566" s="534"/>
      <c r="P5566" s="535"/>
      <c r="Q5566" s="534"/>
    </row>
    <row r="5567" spans="3:17" s="849" customFormat="1" ht="15">
      <c r="C5567" s="712"/>
      <c r="D5567" s="713"/>
      <c r="E5567" s="532"/>
      <c r="F5567" s="532"/>
      <c r="G5567" s="533"/>
      <c r="H5567" s="534"/>
      <c r="I5567" s="534"/>
      <c r="J5567" s="535"/>
      <c r="K5567" s="534"/>
      <c r="L5567" s="534"/>
      <c r="M5567" s="534"/>
      <c r="N5567" s="534"/>
      <c r="O5567" s="534"/>
      <c r="P5567" s="535"/>
      <c r="Q5567" s="534"/>
    </row>
    <row r="5568" spans="3:17" s="849" customFormat="1" ht="15">
      <c r="C5568" s="712"/>
      <c r="D5568" s="713"/>
      <c r="E5568" s="532"/>
      <c r="F5568" s="532"/>
      <c r="G5568" s="533"/>
      <c r="H5568" s="534"/>
      <c r="I5568" s="534"/>
      <c r="J5568" s="535"/>
      <c r="K5568" s="534"/>
      <c r="L5568" s="534"/>
      <c r="M5568" s="534"/>
      <c r="N5568" s="534"/>
      <c r="O5568" s="534"/>
      <c r="P5568" s="535"/>
      <c r="Q5568" s="534"/>
    </row>
    <row r="5569" spans="3:17" s="849" customFormat="1" ht="15">
      <c r="C5569" s="712"/>
      <c r="D5569" s="713"/>
      <c r="E5569" s="532"/>
      <c r="F5569" s="532"/>
      <c r="G5569" s="533"/>
      <c r="H5569" s="534"/>
      <c r="I5569" s="534"/>
      <c r="J5569" s="535"/>
      <c r="K5569" s="534"/>
      <c r="L5569" s="534"/>
      <c r="M5569" s="534"/>
      <c r="N5569" s="534"/>
      <c r="O5569" s="534"/>
      <c r="P5569" s="535"/>
      <c r="Q5569" s="534"/>
    </row>
    <row r="5570" spans="3:17" s="849" customFormat="1" ht="15">
      <c r="C5570" s="712"/>
      <c r="D5570" s="713"/>
      <c r="E5570" s="532"/>
      <c r="F5570" s="532"/>
      <c r="G5570" s="533"/>
      <c r="H5570" s="534"/>
      <c r="I5570" s="534"/>
      <c r="J5570" s="535"/>
      <c r="K5570" s="534"/>
      <c r="L5570" s="534"/>
      <c r="M5570" s="534"/>
      <c r="N5570" s="534"/>
      <c r="O5570" s="534"/>
      <c r="P5570" s="535"/>
      <c r="Q5570" s="534"/>
    </row>
    <row r="5571" spans="3:17" s="849" customFormat="1" ht="15">
      <c r="C5571" s="712"/>
      <c r="D5571" s="713"/>
      <c r="E5571" s="532"/>
      <c r="F5571" s="532"/>
      <c r="G5571" s="533"/>
      <c r="H5571" s="534"/>
      <c r="I5571" s="534"/>
      <c r="J5571" s="535"/>
      <c r="K5571" s="534"/>
      <c r="L5571" s="534"/>
      <c r="M5571" s="534"/>
      <c r="N5571" s="534"/>
      <c r="O5571" s="534"/>
      <c r="P5571" s="535"/>
      <c r="Q5571" s="534"/>
    </row>
    <row r="5572" spans="3:17" s="849" customFormat="1" ht="15">
      <c r="C5572" s="712"/>
      <c r="D5572" s="713"/>
      <c r="E5572" s="532"/>
      <c r="F5572" s="532"/>
      <c r="G5572" s="533"/>
      <c r="H5572" s="534"/>
      <c r="I5572" s="534"/>
      <c r="J5572" s="535"/>
      <c r="K5572" s="534"/>
      <c r="L5572" s="534"/>
      <c r="M5572" s="534"/>
      <c r="N5572" s="534"/>
      <c r="O5572" s="534"/>
      <c r="P5572" s="535"/>
      <c r="Q5572" s="534"/>
    </row>
    <row r="5573" spans="3:17" s="849" customFormat="1" ht="15">
      <c r="C5573" s="712"/>
      <c r="D5573" s="713"/>
      <c r="E5573" s="532"/>
      <c r="F5573" s="532"/>
      <c r="G5573" s="533"/>
      <c r="H5573" s="534"/>
      <c r="I5573" s="534"/>
      <c r="J5573" s="535"/>
      <c r="K5573" s="534"/>
      <c r="L5573" s="534"/>
      <c r="M5573" s="534"/>
      <c r="N5573" s="534"/>
      <c r="O5573" s="534"/>
      <c r="P5573" s="535"/>
      <c r="Q5573" s="534"/>
    </row>
    <row r="5574" spans="3:17" s="849" customFormat="1" ht="15">
      <c r="C5574" s="712"/>
      <c r="D5574" s="713"/>
      <c r="E5574" s="532"/>
      <c r="F5574" s="532"/>
      <c r="G5574" s="533"/>
      <c r="H5574" s="534"/>
      <c r="I5574" s="534"/>
      <c r="J5574" s="535"/>
      <c r="K5574" s="534"/>
      <c r="L5574" s="534"/>
      <c r="M5574" s="534"/>
      <c r="N5574" s="534"/>
      <c r="O5574" s="534"/>
      <c r="P5574" s="535"/>
      <c r="Q5574" s="534"/>
    </row>
    <row r="5575" spans="3:17" s="849" customFormat="1" ht="15">
      <c r="C5575" s="712"/>
      <c r="D5575" s="713"/>
      <c r="E5575" s="532"/>
      <c r="F5575" s="532"/>
      <c r="G5575" s="533"/>
      <c r="H5575" s="534"/>
      <c r="I5575" s="534"/>
      <c r="J5575" s="535"/>
      <c r="K5575" s="534"/>
      <c r="L5575" s="534"/>
      <c r="M5575" s="534"/>
      <c r="N5575" s="534"/>
      <c r="O5575" s="534"/>
      <c r="P5575" s="535"/>
      <c r="Q5575" s="534"/>
    </row>
    <row r="5576" spans="3:17" s="849" customFormat="1" ht="15">
      <c r="C5576" s="712"/>
      <c r="D5576" s="713"/>
      <c r="E5576" s="532"/>
      <c r="F5576" s="532"/>
      <c r="G5576" s="533"/>
      <c r="H5576" s="534"/>
      <c r="I5576" s="534"/>
      <c r="J5576" s="535"/>
      <c r="K5576" s="534"/>
      <c r="L5576" s="534"/>
      <c r="M5576" s="534"/>
      <c r="N5576" s="534"/>
      <c r="O5576" s="534"/>
      <c r="P5576" s="535"/>
      <c r="Q5576" s="534"/>
    </row>
    <row r="5577" spans="3:17" s="849" customFormat="1" ht="15">
      <c r="C5577" s="712"/>
      <c r="D5577" s="713"/>
      <c r="E5577" s="532"/>
      <c r="F5577" s="532"/>
      <c r="G5577" s="533"/>
      <c r="H5577" s="534"/>
      <c r="I5577" s="534"/>
      <c r="J5577" s="535"/>
      <c r="K5577" s="534"/>
      <c r="L5577" s="534"/>
      <c r="M5577" s="534"/>
      <c r="N5577" s="534"/>
      <c r="O5577" s="534"/>
      <c r="P5577" s="535"/>
      <c r="Q5577" s="534"/>
    </row>
    <row r="5578" spans="3:17" s="849" customFormat="1" ht="15">
      <c r="C5578" s="712"/>
      <c r="D5578" s="713"/>
      <c r="E5578" s="532"/>
      <c r="F5578" s="532"/>
      <c r="G5578" s="533"/>
      <c r="H5578" s="534"/>
      <c r="I5578" s="534"/>
      <c r="J5578" s="535"/>
      <c r="K5578" s="534"/>
      <c r="L5578" s="534"/>
      <c r="M5578" s="534"/>
      <c r="N5578" s="534"/>
      <c r="O5578" s="534"/>
      <c r="P5578" s="535"/>
      <c r="Q5578" s="534"/>
    </row>
    <row r="5579" spans="3:17" s="849" customFormat="1" ht="15">
      <c r="C5579" s="712"/>
      <c r="D5579" s="713"/>
      <c r="E5579" s="532"/>
      <c r="F5579" s="532"/>
      <c r="G5579" s="533"/>
      <c r="H5579" s="534"/>
      <c r="I5579" s="534"/>
      <c r="J5579" s="535"/>
      <c r="K5579" s="534"/>
      <c r="L5579" s="534"/>
      <c r="M5579" s="534"/>
      <c r="N5579" s="534"/>
      <c r="O5579" s="534"/>
      <c r="P5579" s="535"/>
      <c r="Q5579" s="534"/>
    </row>
    <row r="5580" spans="3:17" s="849" customFormat="1" ht="15">
      <c r="C5580" s="712"/>
      <c r="D5580" s="713"/>
      <c r="E5580" s="532"/>
      <c r="F5580" s="532"/>
      <c r="G5580" s="533"/>
      <c r="H5580" s="534"/>
      <c r="I5580" s="534"/>
      <c r="J5580" s="535"/>
      <c r="K5580" s="534"/>
      <c r="L5580" s="534"/>
      <c r="M5580" s="534"/>
      <c r="N5580" s="534"/>
      <c r="O5580" s="534"/>
      <c r="P5580" s="535"/>
      <c r="Q5580" s="534"/>
    </row>
    <row r="5581" spans="3:17" s="849" customFormat="1" ht="15">
      <c r="C5581" s="712"/>
      <c r="D5581" s="713"/>
      <c r="E5581" s="532"/>
      <c r="F5581" s="532"/>
      <c r="G5581" s="533"/>
      <c r="H5581" s="534"/>
      <c r="I5581" s="534"/>
      <c r="J5581" s="535"/>
      <c r="K5581" s="534"/>
      <c r="L5581" s="534"/>
      <c r="M5581" s="534"/>
      <c r="N5581" s="534"/>
      <c r="O5581" s="534"/>
      <c r="P5581" s="535"/>
      <c r="Q5581" s="534"/>
    </row>
    <row r="5582" spans="3:17" s="849" customFormat="1" ht="15">
      <c r="C5582" s="712"/>
      <c r="D5582" s="713"/>
      <c r="E5582" s="532"/>
      <c r="F5582" s="532"/>
      <c r="G5582" s="533"/>
      <c r="H5582" s="534"/>
      <c r="I5582" s="534"/>
      <c r="J5582" s="535"/>
      <c r="K5582" s="534"/>
      <c r="L5582" s="534"/>
      <c r="M5582" s="534"/>
      <c r="N5582" s="534"/>
      <c r="O5582" s="534"/>
      <c r="P5582" s="535"/>
      <c r="Q5582" s="534"/>
    </row>
    <row r="5583" spans="3:17" s="849" customFormat="1" ht="15">
      <c r="C5583" s="712"/>
      <c r="D5583" s="713"/>
      <c r="E5583" s="532"/>
      <c r="F5583" s="532"/>
      <c r="G5583" s="533"/>
      <c r="H5583" s="534"/>
      <c r="I5583" s="534"/>
      <c r="J5583" s="535"/>
      <c r="K5583" s="534"/>
      <c r="L5583" s="534"/>
      <c r="M5583" s="534"/>
      <c r="N5583" s="534"/>
      <c r="O5583" s="534"/>
      <c r="P5583" s="535"/>
      <c r="Q5583" s="534"/>
    </row>
    <row r="5584" spans="3:17" s="849" customFormat="1" ht="15">
      <c r="C5584" s="712"/>
      <c r="D5584" s="713"/>
      <c r="E5584" s="532"/>
      <c r="F5584" s="532"/>
      <c r="G5584" s="533"/>
      <c r="H5584" s="534"/>
      <c r="I5584" s="534"/>
      <c r="J5584" s="535"/>
      <c r="K5584" s="534"/>
      <c r="L5584" s="534"/>
      <c r="M5584" s="534"/>
      <c r="N5584" s="534"/>
      <c r="O5584" s="534"/>
      <c r="P5584" s="535"/>
      <c r="Q5584" s="534"/>
    </row>
    <row r="5585" spans="3:17" s="849" customFormat="1" ht="15">
      <c r="C5585" s="712"/>
      <c r="D5585" s="713"/>
      <c r="E5585" s="532"/>
      <c r="F5585" s="532"/>
      <c r="G5585" s="533"/>
      <c r="H5585" s="534"/>
      <c r="I5585" s="534"/>
      <c r="J5585" s="535"/>
      <c r="K5585" s="534"/>
      <c r="L5585" s="534"/>
      <c r="M5585" s="534"/>
      <c r="N5585" s="534"/>
      <c r="O5585" s="534"/>
      <c r="P5585" s="535"/>
      <c r="Q5585" s="534"/>
    </row>
    <row r="5586" spans="3:17" s="849" customFormat="1" ht="15">
      <c r="C5586" s="712"/>
      <c r="D5586" s="713"/>
      <c r="E5586" s="532"/>
      <c r="F5586" s="532"/>
      <c r="G5586" s="533"/>
      <c r="H5586" s="534"/>
      <c r="I5586" s="534"/>
      <c r="J5586" s="535"/>
      <c r="K5586" s="534"/>
      <c r="L5586" s="534"/>
      <c r="M5586" s="534"/>
      <c r="N5586" s="534"/>
      <c r="O5586" s="534"/>
      <c r="P5586" s="535"/>
      <c r="Q5586" s="534"/>
    </row>
    <row r="5587" spans="3:17" s="849" customFormat="1" ht="15">
      <c r="C5587" s="712"/>
      <c r="D5587" s="713"/>
      <c r="E5587" s="532"/>
      <c r="F5587" s="532"/>
      <c r="G5587" s="533"/>
      <c r="H5587" s="534"/>
      <c r="I5587" s="534"/>
      <c r="J5587" s="535"/>
      <c r="K5587" s="534"/>
      <c r="L5587" s="534"/>
      <c r="M5587" s="534"/>
      <c r="N5587" s="534"/>
      <c r="O5587" s="534"/>
      <c r="P5587" s="535"/>
      <c r="Q5587" s="534"/>
    </row>
    <row r="5588" spans="3:17" s="849" customFormat="1" ht="15">
      <c r="C5588" s="712"/>
      <c r="D5588" s="713"/>
      <c r="E5588" s="532"/>
      <c r="F5588" s="532"/>
      <c r="G5588" s="533"/>
      <c r="H5588" s="534"/>
      <c r="I5588" s="534"/>
      <c r="J5588" s="535"/>
      <c r="K5588" s="534"/>
      <c r="L5588" s="534"/>
      <c r="M5588" s="534"/>
      <c r="N5588" s="534"/>
      <c r="O5588" s="534"/>
      <c r="P5588" s="535"/>
      <c r="Q5588" s="534"/>
    </row>
    <row r="5589" spans="3:17" s="849" customFormat="1" ht="15">
      <c r="C5589" s="712"/>
      <c r="D5589" s="713"/>
      <c r="E5589" s="532"/>
      <c r="F5589" s="532"/>
      <c r="G5589" s="533"/>
      <c r="H5589" s="534"/>
      <c r="I5589" s="534"/>
      <c r="J5589" s="535"/>
      <c r="K5589" s="534"/>
      <c r="L5589" s="534"/>
      <c r="M5589" s="534"/>
      <c r="N5589" s="534"/>
      <c r="O5589" s="534"/>
      <c r="P5589" s="535"/>
      <c r="Q5589" s="534"/>
    </row>
    <row r="5590" spans="3:17" s="849" customFormat="1" ht="15">
      <c r="C5590" s="712"/>
      <c r="D5590" s="713"/>
      <c r="E5590" s="532"/>
      <c r="F5590" s="532"/>
      <c r="G5590" s="533"/>
      <c r="H5590" s="534"/>
      <c r="I5590" s="534"/>
      <c r="J5590" s="535"/>
      <c r="K5590" s="534"/>
      <c r="L5590" s="534"/>
      <c r="M5590" s="534"/>
      <c r="N5590" s="534"/>
      <c r="O5590" s="534"/>
      <c r="P5590" s="535"/>
      <c r="Q5590" s="534"/>
    </row>
    <row r="5591" spans="3:17" s="849" customFormat="1" ht="15">
      <c r="C5591" s="712"/>
      <c r="D5591" s="713"/>
      <c r="E5591" s="532"/>
      <c r="F5591" s="532"/>
      <c r="G5591" s="533"/>
      <c r="H5591" s="534"/>
      <c r="I5591" s="534"/>
      <c r="J5591" s="535"/>
      <c r="K5591" s="534"/>
      <c r="L5591" s="534"/>
      <c r="M5591" s="534"/>
      <c r="N5591" s="534"/>
      <c r="O5591" s="534"/>
      <c r="P5591" s="535"/>
      <c r="Q5591" s="534"/>
    </row>
    <row r="5592" spans="3:17" s="849" customFormat="1" ht="15">
      <c r="C5592" s="712"/>
      <c r="D5592" s="713"/>
      <c r="E5592" s="532"/>
      <c r="F5592" s="532"/>
      <c r="G5592" s="533"/>
      <c r="H5592" s="534"/>
      <c r="I5592" s="534"/>
      <c r="J5592" s="535"/>
      <c r="K5592" s="534"/>
      <c r="L5592" s="534"/>
      <c r="M5592" s="534"/>
      <c r="N5592" s="534"/>
      <c r="O5592" s="534"/>
      <c r="P5592" s="535"/>
      <c r="Q5592" s="534"/>
    </row>
    <row r="5593" spans="3:17" s="849" customFormat="1" ht="15">
      <c r="C5593" s="712"/>
      <c r="D5593" s="713"/>
      <c r="E5593" s="532"/>
      <c r="F5593" s="532"/>
      <c r="G5593" s="533"/>
      <c r="H5593" s="534"/>
      <c r="I5593" s="534"/>
      <c r="J5593" s="535"/>
      <c r="K5593" s="534"/>
      <c r="L5593" s="534"/>
      <c r="M5593" s="534"/>
      <c r="N5593" s="534"/>
      <c r="O5593" s="534"/>
      <c r="P5593" s="535"/>
      <c r="Q5593" s="534"/>
    </row>
    <row r="5594" spans="3:17" s="849" customFormat="1" ht="15">
      <c r="C5594" s="712"/>
      <c r="D5594" s="713"/>
      <c r="E5594" s="532"/>
      <c r="F5594" s="532"/>
      <c r="G5594" s="533"/>
      <c r="H5594" s="534"/>
      <c r="I5594" s="534"/>
      <c r="J5594" s="535"/>
      <c r="K5594" s="534"/>
      <c r="L5594" s="534"/>
      <c r="M5594" s="534"/>
      <c r="N5594" s="534"/>
      <c r="O5594" s="534"/>
      <c r="P5594" s="535"/>
      <c r="Q5594" s="534"/>
    </row>
    <row r="5595" spans="3:17" s="849" customFormat="1" ht="15">
      <c r="C5595" s="712"/>
      <c r="D5595" s="713"/>
      <c r="E5595" s="532"/>
      <c r="F5595" s="532"/>
      <c r="G5595" s="533"/>
      <c r="H5595" s="534"/>
      <c r="I5595" s="534"/>
      <c r="J5595" s="535"/>
      <c r="K5595" s="534"/>
      <c r="L5595" s="534"/>
      <c r="M5595" s="534"/>
      <c r="N5595" s="534"/>
      <c r="O5595" s="534"/>
      <c r="P5595" s="535"/>
      <c r="Q5595" s="534"/>
    </row>
    <row r="5596" spans="3:17" s="849" customFormat="1" ht="15">
      <c r="C5596" s="712"/>
      <c r="D5596" s="713"/>
      <c r="E5596" s="532"/>
      <c r="F5596" s="532"/>
      <c r="G5596" s="533"/>
      <c r="H5596" s="534"/>
      <c r="I5596" s="534"/>
      <c r="J5596" s="535"/>
      <c r="K5596" s="534"/>
      <c r="L5596" s="534"/>
      <c r="M5596" s="534"/>
      <c r="N5596" s="534"/>
      <c r="O5596" s="534"/>
      <c r="P5596" s="535"/>
      <c r="Q5596" s="534"/>
    </row>
    <row r="5597" spans="3:17" s="849" customFormat="1" ht="15">
      <c r="C5597" s="712"/>
      <c r="D5597" s="713"/>
      <c r="E5597" s="532"/>
      <c r="F5597" s="532"/>
      <c r="G5597" s="533"/>
      <c r="H5597" s="534"/>
      <c r="I5597" s="534"/>
      <c r="J5597" s="535"/>
      <c r="K5597" s="534"/>
      <c r="L5597" s="534"/>
      <c r="M5597" s="534"/>
      <c r="N5597" s="534"/>
      <c r="O5597" s="534"/>
      <c r="P5597" s="535"/>
      <c r="Q5597" s="534"/>
    </row>
    <row r="5598" spans="3:17" s="849" customFormat="1" ht="15">
      <c r="C5598" s="712"/>
      <c r="D5598" s="713"/>
      <c r="E5598" s="532"/>
      <c r="F5598" s="532"/>
      <c r="G5598" s="533"/>
      <c r="H5598" s="534"/>
      <c r="I5598" s="534"/>
      <c r="J5598" s="535"/>
      <c r="K5598" s="534"/>
      <c r="L5598" s="534"/>
      <c r="M5598" s="534"/>
      <c r="N5598" s="534"/>
      <c r="O5598" s="534"/>
      <c r="P5598" s="535"/>
      <c r="Q5598" s="534"/>
    </row>
    <row r="5599" spans="3:17" s="849" customFormat="1" ht="15">
      <c r="C5599" s="712"/>
      <c r="D5599" s="713"/>
      <c r="E5599" s="532"/>
      <c r="F5599" s="532"/>
      <c r="G5599" s="533"/>
      <c r="H5599" s="534"/>
      <c r="I5599" s="534"/>
      <c r="J5599" s="535"/>
      <c r="K5599" s="534"/>
      <c r="L5599" s="534"/>
      <c r="M5599" s="534"/>
      <c r="N5599" s="534"/>
      <c r="O5599" s="534"/>
      <c r="P5599" s="535"/>
      <c r="Q5599" s="534"/>
    </row>
    <row r="5600" spans="3:17" s="849" customFormat="1" ht="15">
      <c r="C5600" s="712"/>
      <c r="D5600" s="713"/>
      <c r="E5600" s="532"/>
      <c r="F5600" s="532"/>
      <c r="G5600" s="533"/>
      <c r="H5600" s="534"/>
      <c r="I5600" s="534"/>
      <c r="J5600" s="535"/>
      <c r="K5600" s="534"/>
      <c r="L5600" s="534"/>
      <c r="M5600" s="534"/>
      <c r="N5600" s="534"/>
      <c r="O5600" s="534"/>
      <c r="P5600" s="535"/>
      <c r="Q5600" s="534"/>
    </row>
    <row r="5601" spans="3:17" s="849" customFormat="1" ht="15">
      <c r="C5601" s="712"/>
      <c r="D5601" s="713"/>
      <c r="E5601" s="532"/>
      <c r="F5601" s="532"/>
      <c r="G5601" s="533"/>
      <c r="H5601" s="534"/>
      <c r="I5601" s="534"/>
      <c r="J5601" s="535"/>
      <c r="K5601" s="534"/>
      <c r="L5601" s="534"/>
      <c r="M5601" s="534"/>
      <c r="N5601" s="534"/>
      <c r="O5601" s="534"/>
      <c r="P5601" s="535"/>
      <c r="Q5601" s="534"/>
    </row>
    <row r="5602" spans="3:17" s="849" customFormat="1" ht="15">
      <c r="C5602" s="712"/>
      <c r="D5602" s="713"/>
      <c r="E5602" s="532"/>
      <c r="F5602" s="532"/>
      <c r="G5602" s="533"/>
      <c r="H5602" s="534"/>
      <c r="I5602" s="534"/>
      <c r="J5602" s="535"/>
      <c r="K5602" s="534"/>
      <c r="L5602" s="534"/>
      <c r="M5602" s="534"/>
      <c r="N5602" s="534"/>
      <c r="O5602" s="534"/>
      <c r="P5602" s="535"/>
      <c r="Q5602" s="534"/>
    </row>
    <row r="5603" spans="3:17" s="849" customFormat="1" ht="15">
      <c r="C5603" s="712"/>
      <c r="D5603" s="713"/>
      <c r="E5603" s="532"/>
      <c r="F5603" s="532"/>
      <c r="G5603" s="533"/>
      <c r="H5603" s="534"/>
      <c r="I5603" s="534"/>
      <c r="J5603" s="535"/>
      <c r="K5603" s="534"/>
      <c r="L5603" s="534"/>
      <c r="M5603" s="534"/>
      <c r="N5603" s="534"/>
      <c r="O5603" s="534"/>
      <c r="P5603" s="535"/>
      <c r="Q5603" s="534"/>
    </row>
    <row r="5604" spans="3:17" s="849" customFormat="1" ht="15">
      <c r="C5604" s="712"/>
      <c r="D5604" s="713"/>
      <c r="E5604" s="532"/>
      <c r="F5604" s="532"/>
      <c r="G5604" s="533"/>
      <c r="H5604" s="534"/>
      <c r="I5604" s="534"/>
      <c r="J5604" s="535"/>
      <c r="K5604" s="534"/>
      <c r="L5604" s="534"/>
      <c r="M5604" s="534"/>
      <c r="N5604" s="534"/>
      <c r="O5604" s="534"/>
      <c r="P5604" s="535"/>
      <c r="Q5604" s="534"/>
    </row>
    <row r="5605" spans="3:17" s="849" customFormat="1" ht="15">
      <c r="C5605" s="712"/>
      <c r="D5605" s="713"/>
      <c r="E5605" s="532"/>
      <c r="F5605" s="532"/>
      <c r="G5605" s="533"/>
      <c r="H5605" s="534"/>
      <c r="I5605" s="534"/>
      <c r="J5605" s="535"/>
      <c r="K5605" s="534"/>
      <c r="L5605" s="534"/>
      <c r="M5605" s="534"/>
      <c r="N5605" s="534"/>
      <c r="O5605" s="534"/>
      <c r="P5605" s="535"/>
      <c r="Q5605" s="534"/>
    </row>
    <row r="5606" spans="3:17" s="849" customFormat="1" ht="15">
      <c r="C5606" s="712"/>
      <c r="D5606" s="713"/>
      <c r="E5606" s="532"/>
      <c r="F5606" s="532"/>
      <c r="G5606" s="533"/>
      <c r="H5606" s="534"/>
      <c r="I5606" s="534"/>
      <c r="J5606" s="535"/>
      <c r="K5606" s="534"/>
      <c r="L5606" s="534"/>
      <c r="M5606" s="534"/>
      <c r="N5606" s="534"/>
      <c r="O5606" s="534"/>
      <c r="P5606" s="535"/>
      <c r="Q5606" s="534"/>
    </row>
    <row r="5607" spans="3:17" s="849" customFormat="1" ht="15">
      <c r="C5607" s="712"/>
      <c r="D5607" s="713"/>
      <c r="E5607" s="532"/>
      <c r="F5607" s="532"/>
      <c r="G5607" s="533"/>
      <c r="H5607" s="534"/>
      <c r="I5607" s="534"/>
      <c r="J5607" s="535"/>
      <c r="K5607" s="534"/>
      <c r="L5607" s="534"/>
      <c r="M5607" s="534"/>
      <c r="N5607" s="534"/>
      <c r="O5607" s="534"/>
      <c r="P5607" s="535"/>
      <c r="Q5607" s="534"/>
    </row>
    <row r="5608" spans="3:17" s="849" customFormat="1" ht="15">
      <c r="C5608" s="712"/>
      <c r="D5608" s="713"/>
      <c r="E5608" s="532"/>
      <c r="F5608" s="532"/>
      <c r="G5608" s="533"/>
      <c r="H5608" s="534"/>
      <c r="I5608" s="534"/>
      <c r="J5608" s="535"/>
      <c r="K5608" s="534"/>
      <c r="L5608" s="534"/>
      <c r="M5608" s="534"/>
      <c r="N5608" s="534"/>
      <c r="O5608" s="534"/>
      <c r="P5608" s="535"/>
      <c r="Q5608" s="534"/>
    </row>
    <row r="5609" spans="3:17" s="849" customFormat="1" ht="15">
      <c r="C5609" s="712"/>
      <c r="D5609" s="713"/>
      <c r="E5609" s="532"/>
      <c r="F5609" s="532"/>
      <c r="G5609" s="533"/>
      <c r="H5609" s="534"/>
      <c r="I5609" s="534"/>
      <c r="J5609" s="535"/>
      <c r="K5609" s="534"/>
      <c r="L5609" s="534"/>
      <c r="M5609" s="534"/>
      <c r="N5609" s="534"/>
      <c r="O5609" s="534"/>
      <c r="P5609" s="535"/>
      <c r="Q5609" s="534"/>
    </row>
    <row r="5610" spans="3:17" s="849" customFormat="1" ht="15">
      <c r="C5610" s="712"/>
      <c r="D5610" s="713"/>
      <c r="E5610" s="532"/>
      <c r="F5610" s="532"/>
      <c r="G5610" s="533"/>
      <c r="H5610" s="534"/>
      <c r="I5610" s="534"/>
      <c r="J5610" s="535"/>
      <c r="K5610" s="534"/>
      <c r="L5610" s="534"/>
      <c r="M5610" s="534"/>
      <c r="N5610" s="534"/>
      <c r="O5610" s="534"/>
      <c r="P5610" s="535"/>
      <c r="Q5610" s="534"/>
    </row>
    <row r="5611" spans="3:17" s="849" customFormat="1" ht="15">
      <c r="C5611" s="712"/>
      <c r="D5611" s="713"/>
      <c r="E5611" s="532"/>
      <c r="F5611" s="532"/>
      <c r="G5611" s="533"/>
      <c r="H5611" s="534"/>
      <c r="I5611" s="534"/>
      <c r="J5611" s="535"/>
      <c r="K5611" s="534"/>
      <c r="L5611" s="534"/>
      <c r="M5611" s="534"/>
      <c r="N5611" s="534"/>
      <c r="O5611" s="534"/>
      <c r="P5611" s="535"/>
      <c r="Q5611" s="534"/>
    </row>
    <row r="5612" spans="3:17" s="849" customFormat="1" ht="15">
      <c r="C5612" s="712"/>
      <c r="D5612" s="713"/>
      <c r="E5612" s="532"/>
      <c r="F5612" s="532"/>
      <c r="G5612" s="533"/>
      <c r="H5612" s="534"/>
      <c r="I5612" s="534"/>
      <c r="J5612" s="535"/>
      <c r="K5612" s="534"/>
      <c r="L5612" s="534"/>
      <c r="M5612" s="534"/>
      <c r="N5612" s="534"/>
      <c r="O5612" s="534"/>
      <c r="P5612" s="535"/>
      <c r="Q5612" s="534"/>
    </row>
    <row r="5613" spans="3:17" s="849" customFormat="1" ht="15">
      <c r="C5613" s="712"/>
      <c r="D5613" s="713"/>
      <c r="E5613" s="532"/>
      <c r="F5613" s="532"/>
      <c r="G5613" s="533"/>
      <c r="H5613" s="534"/>
      <c r="I5613" s="534"/>
      <c r="J5613" s="535"/>
      <c r="K5613" s="534"/>
      <c r="L5613" s="534"/>
      <c r="M5613" s="534"/>
      <c r="N5613" s="534"/>
      <c r="O5613" s="534"/>
      <c r="P5613" s="535"/>
      <c r="Q5613" s="534"/>
    </row>
    <row r="5614" spans="3:17" s="849" customFormat="1" ht="15">
      <c r="C5614" s="712"/>
      <c r="D5614" s="713"/>
      <c r="E5614" s="532"/>
      <c r="F5614" s="532"/>
      <c r="G5614" s="533"/>
      <c r="H5614" s="534"/>
      <c r="I5614" s="534"/>
      <c r="J5614" s="535"/>
      <c r="K5614" s="534"/>
      <c r="L5614" s="534"/>
      <c r="M5614" s="534"/>
      <c r="N5614" s="534"/>
      <c r="O5614" s="534"/>
      <c r="P5614" s="535"/>
      <c r="Q5614" s="534"/>
    </row>
    <row r="5615" spans="3:17" s="849" customFormat="1" ht="15">
      <c r="C5615" s="712"/>
      <c r="D5615" s="713"/>
      <c r="E5615" s="532"/>
      <c r="F5615" s="532"/>
      <c r="G5615" s="533"/>
      <c r="H5615" s="534"/>
      <c r="I5615" s="534"/>
      <c r="J5615" s="535"/>
      <c r="K5615" s="534"/>
      <c r="L5615" s="534"/>
      <c r="M5615" s="534"/>
      <c r="N5615" s="534"/>
      <c r="O5615" s="534"/>
      <c r="P5615" s="535"/>
      <c r="Q5615" s="534"/>
    </row>
    <row r="5616" spans="3:17" s="849" customFormat="1" ht="15">
      <c r="C5616" s="712"/>
      <c r="D5616" s="713"/>
      <c r="E5616" s="532"/>
      <c r="F5616" s="532"/>
      <c r="G5616" s="533"/>
      <c r="H5616" s="534"/>
      <c r="I5616" s="534"/>
      <c r="J5616" s="535"/>
      <c r="K5616" s="534"/>
      <c r="L5616" s="534"/>
      <c r="M5616" s="534"/>
      <c r="N5616" s="534"/>
      <c r="O5616" s="534"/>
      <c r="P5616" s="535"/>
      <c r="Q5616" s="534"/>
    </row>
    <row r="5617" spans="3:17" s="849" customFormat="1" ht="15">
      <c r="C5617" s="712"/>
      <c r="D5617" s="713"/>
      <c r="E5617" s="532"/>
      <c r="F5617" s="532"/>
      <c r="G5617" s="533"/>
      <c r="H5617" s="534"/>
      <c r="I5617" s="534"/>
      <c r="J5617" s="535"/>
      <c r="K5617" s="534"/>
      <c r="L5617" s="534"/>
      <c r="M5617" s="534"/>
      <c r="N5617" s="534"/>
      <c r="O5617" s="534"/>
      <c r="P5617" s="535"/>
      <c r="Q5617" s="534"/>
    </row>
    <row r="5618" spans="3:17" s="849" customFormat="1" ht="15">
      <c r="C5618" s="712"/>
      <c r="D5618" s="713"/>
      <c r="E5618" s="532"/>
      <c r="F5618" s="532"/>
      <c r="G5618" s="533"/>
      <c r="H5618" s="534"/>
      <c r="I5618" s="534"/>
      <c r="J5618" s="535"/>
      <c r="K5618" s="534"/>
      <c r="L5618" s="534"/>
      <c r="M5618" s="534"/>
      <c r="N5618" s="534"/>
      <c r="O5618" s="534"/>
      <c r="P5618" s="535"/>
      <c r="Q5618" s="534"/>
    </row>
    <row r="5619" spans="3:17" s="849" customFormat="1" ht="15">
      <c r="C5619" s="712"/>
      <c r="D5619" s="713"/>
      <c r="E5619" s="532"/>
      <c r="F5619" s="532"/>
      <c r="G5619" s="533"/>
      <c r="H5619" s="534"/>
      <c r="I5619" s="534"/>
      <c r="J5619" s="535"/>
      <c r="K5619" s="534"/>
      <c r="L5619" s="534"/>
      <c r="M5619" s="534"/>
      <c r="N5619" s="534"/>
      <c r="O5619" s="534"/>
      <c r="P5619" s="535"/>
      <c r="Q5619" s="534"/>
    </row>
    <row r="5620" spans="3:17" s="849" customFormat="1" ht="15">
      <c r="C5620" s="712"/>
      <c r="D5620" s="713"/>
      <c r="E5620" s="532"/>
      <c r="F5620" s="532"/>
      <c r="G5620" s="533"/>
      <c r="H5620" s="534"/>
      <c r="I5620" s="534"/>
      <c r="J5620" s="535"/>
      <c r="K5620" s="534"/>
      <c r="L5620" s="534"/>
      <c r="M5620" s="534"/>
      <c r="N5620" s="534"/>
      <c r="O5620" s="534"/>
      <c r="P5620" s="535"/>
      <c r="Q5620" s="534"/>
    </row>
    <row r="5621" spans="3:17" s="849" customFormat="1" ht="15">
      <c r="C5621" s="712"/>
      <c r="D5621" s="713"/>
      <c r="E5621" s="532"/>
      <c r="F5621" s="532"/>
      <c r="G5621" s="533"/>
      <c r="H5621" s="534"/>
      <c r="I5621" s="534"/>
      <c r="J5621" s="535"/>
      <c r="K5621" s="534"/>
      <c r="L5621" s="534"/>
      <c r="M5621" s="534"/>
      <c r="N5621" s="534"/>
      <c r="O5621" s="534"/>
      <c r="P5621" s="535"/>
      <c r="Q5621" s="534"/>
    </row>
    <row r="5622" spans="3:17" s="849" customFormat="1" ht="15">
      <c r="C5622" s="712"/>
      <c r="D5622" s="713"/>
      <c r="E5622" s="532"/>
      <c r="F5622" s="532"/>
      <c r="G5622" s="533"/>
      <c r="H5622" s="534"/>
      <c r="I5622" s="534"/>
      <c r="J5622" s="535"/>
      <c r="K5622" s="534"/>
      <c r="L5622" s="534"/>
      <c r="M5622" s="534"/>
      <c r="N5622" s="534"/>
      <c r="O5622" s="534"/>
      <c r="P5622" s="535"/>
      <c r="Q5622" s="534"/>
    </row>
    <row r="5623" spans="3:17" s="849" customFormat="1" ht="15">
      <c r="C5623" s="712"/>
      <c r="D5623" s="713"/>
      <c r="E5623" s="532"/>
      <c r="F5623" s="532"/>
      <c r="G5623" s="533"/>
      <c r="H5623" s="534"/>
      <c r="I5623" s="534"/>
      <c r="J5623" s="535"/>
      <c r="K5623" s="534"/>
      <c r="L5623" s="534"/>
      <c r="M5623" s="534"/>
      <c r="N5623" s="534"/>
      <c r="O5623" s="534"/>
      <c r="P5623" s="535"/>
      <c r="Q5623" s="534"/>
    </row>
    <row r="5624" spans="3:17" s="849" customFormat="1" ht="15">
      <c r="C5624" s="712"/>
      <c r="D5624" s="713"/>
      <c r="E5624" s="532"/>
      <c r="F5624" s="532"/>
      <c r="G5624" s="533"/>
      <c r="H5624" s="534"/>
      <c r="I5624" s="534"/>
      <c r="J5624" s="535"/>
      <c r="K5624" s="534"/>
      <c r="L5624" s="534"/>
      <c r="M5624" s="534"/>
      <c r="N5624" s="534"/>
      <c r="O5624" s="534"/>
      <c r="P5624" s="535"/>
      <c r="Q5624" s="534"/>
    </row>
    <row r="5625" spans="3:17" s="849" customFormat="1" ht="15">
      <c r="C5625" s="712"/>
      <c r="D5625" s="713"/>
      <c r="E5625" s="532"/>
      <c r="F5625" s="532"/>
      <c r="G5625" s="533"/>
      <c r="H5625" s="534"/>
      <c r="I5625" s="534"/>
      <c r="J5625" s="535"/>
      <c r="K5625" s="534"/>
      <c r="L5625" s="534"/>
      <c r="M5625" s="534"/>
      <c r="N5625" s="534"/>
      <c r="O5625" s="534"/>
      <c r="P5625" s="535"/>
      <c r="Q5625" s="534"/>
    </row>
    <row r="5626" spans="3:17" s="849" customFormat="1" ht="15">
      <c r="C5626" s="712"/>
      <c r="D5626" s="713"/>
      <c r="E5626" s="532"/>
      <c r="F5626" s="532"/>
      <c r="G5626" s="533"/>
      <c r="H5626" s="534"/>
      <c r="I5626" s="534"/>
      <c r="J5626" s="535"/>
      <c r="K5626" s="534"/>
      <c r="L5626" s="534"/>
      <c r="M5626" s="534"/>
      <c r="N5626" s="534"/>
      <c r="O5626" s="534"/>
      <c r="P5626" s="535"/>
      <c r="Q5626" s="534"/>
    </row>
    <row r="5627" spans="3:17" s="849" customFormat="1" ht="15">
      <c r="C5627" s="712"/>
      <c r="D5627" s="713"/>
      <c r="E5627" s="532"/>
      <c r="F5627" s="532"/>
      <c r="G5627" s="533"/>
      <c r="H5627" s="534"/>
      <c r="I5627" s="534"/>
      <c r="J5627" s="535"/>
      <c r="K5627" s="534"/>
      <c r="L5627" s="534"/>
      <c r="M5627" s="534"/>
      <c r="N5627" s="534"/>
      <c r="O5627" s="534"/>
      <c r="P5627" s="535"/>
      <c r="Q5627" s="534"/>
    </row>
    <row r="5628" spans="3:17" s="849" customFormat="1" ht="15">
      <c r="C5628" s="712"/>
      <c r="D5628" s="713"/>
      <c r="E5628" s="532"/>
      <c r="F5628" s="532"/>
      <c r="G5628" s="533"/>
      <c r="H5628" s="534"/>
      <c r="I5628" s="534"/>
      <c r="J5628" s="535"/>
      <c r="K5628" s="534"/>
      <c r="L5628" s="534"/>
      <c r="M5628" s="534"/>
      <c r="N5628" s="534"/>
      <c r="O5628" s="534"/>
      <c r="P5628" s="535"/>
      <c r="Q5628" s="534"/>
    </row>
    <row r="5629" spans="3:17" s="849" customFormat="1" ht="15">
      <c r="C5629" s="712"/>
      <c r="D5629" s="713"/>
      <c r="E5629" s="532"/>
      <c r="F5629" s="532"/>
      <c r="G5629" s="533"/>
      <c r="H5629" s="534"/>
      <c r="I5629" s="534"/>
      <c r="J5629" s="535"/>
      <c r="K5629" s="534"/>
      <c r="L5629" s="534"/>
      <c r="M5629" s="534"/>
      <c r="N5629" s="534"/>
      <c r="O5629" s="534"/>
      <c r="P5629" s="535"/>
      <c r="Q5629" s="534"/>
    </row>
    <row r="5630" spans="3:17" s="849" customFormat="1" ht="15">
      <c r="C5630" s="712"/>
      <c r="D5630" s="713"/>
      <c r="E5630" s="532"/>
      <c r="F5630" s="532"/>
      <c r="G5630" s="533"/>
      <c r="H5630" s="534"/>
      <c r="I5630" s="534"/>
      <c r="J5630" s="535"/>
      <c r="K5630" s="534"/>
      <c r="L5630" s="534"/>
      <c r="M5630" s="534"/>
      <c r="N5630" s="534"/>
      <c r="O5630" s="534"/>
      <c r="P5630" s="535"/>
      <c r="Q5630" s="534"/>
    </row>
    <row r="5631" spans="3:17" s="849" customFormat="1" ht="15">
      <c r="C5631" s="712"/>
      <c r="D5631" s="713"/>
      <c r="E5631" s="532"/>
      <c r="F5631" s="532"/>
      <c r="G5631" s="533"/>
      <c r="H5631" s="534"/>
      <c r="I5631" s="534"/>
      <c r="J5631" s="535"/>
      <c r="K5631" s="534"/>
      <c r="L5631" s="534"/>
      <c r="M5631" s="534"/>
      <c r="N5631" s="534"/>
      <c r="O5631" s="534"/>
      <c r="P5631" s="535"/>
      <c r="Q5631" s="534"/>
    </row>
    <row r="5632" spans="3:17" s="849" customFormat="1" ht="15">
      <c r="C5632" s="712"/>
      <c r="D5632" s="713"/>
      <c r="E5632" s="532"/>
      <c r="F5632" s="532"/>
      <c r="G5632" s="533"/>
      <c r="H5632" s="534"/>
      <c r="I5632" s="534"/>
      <c r="J5632" s="535"/>
      <c r="K5632" s="534"/>
      <c r="L5632" s="534"/>
      <c r="M5632" s="534"/>
      <c r="N5632" s="534"/>
      <c r="O5632" s="534"/>
      <c r="P5632" s="535"/>
      <c r="Q5632" s="534"/>
    </row>
    <row r="5633" spans="3:17" s="849" customFormat="1" ht="15">
      <c r="C5633" s="712"/>
      <c r="D5633" s="713"/>
      <c r="E5633" s="532"/>
      <c r="F5633" s="532"/>
      <c r="G5633" s="533"/>
      <c r="H5633" s="534"/>
      <c r="I5633" s="534"/>
      <c r="J5633" s="535"/>
      <c r="K5633" s="534"/>
      <c r="L5633" s="534"/>
      <c r="M5633" s="534"/>
      <c r="N5633" s="534"/>
      <c r="O5633" s="534"/>
      <c r="P5633" s="535"/>
      <c r="Q5633" s="534"/>
    </row>
    <row r="5634" spans="3:17" s="849" customFormat="1" ht="15">
      <c r="C5634" s="712"/>
      <c r="D5634" s="713"/>
      <c r="E5634" s="532"/>
      <c r="F5634" s="532"/>
      <c r="G5634" s="533"/>
      <c r="H5634" s="534"/>
      <c r="I5634" s="534"/>
      <c r="J5634" s="535"/>
      <c r="K5634" s="534"/>
      <c r="L5634" s="534"/>
      <c r="M5634" s="534"/>
      <c r="N5634" s="534"/>
      <c r="O5634" s="534"/>
      <c r="P5634" s="535"/>
      <c r="Q5634" s="534"/>
    </row>
    <row r="5635" spans="3:17" s="849" customFormat="1" ht="15">
      <c r="C5635" s="712"/>
      <c r="D5635" s="713"/>
      <c r="E5635" s="532"/>
      <c r="F5635" s="532"/>
      <c r="G5635" s="533"/>
      <c r="H5635" s="534"/>
      <c r="I5635" s="534"/>
      <c r="J5635" s="535"/>
      <c r="K5635" s="534"/>
      <c r="L5635" s="534"/>
      <c r="M5635" s="534"/>
      <c r="N5635" s="534"/>
      <c r="O5635" s="534"/>
      <c r="P5635" s="535"/>
      <c r="Q5635" s="534"/>
    </row>
    <row r="5636" spans="3:17" s="849" customFormat="1" ht="15">
      <c r="C5636" s="712"/>
      <c r="D5636" s="713"/>
      <c r="E5636" s="532"/>
      <c r="F5636" s="532"/>
      <c r="G5636" s="533"/>
      <c r="H5636" s="534"/>
      <c r="I5636" s="534"/>
      <c r="J5636" s="535"/>
      <c r="K5636" s="534"/>
      <c r="L5636" s="534"/>
      <c r="M5636" s="534"/>
      <c r="N5636" s="534"/>
      <c r="O5636" s="534"/>
      <c r="P5636" s="535"/>
      <c r="Q5636" s="534"/>
    </row>
    <row r="5637" spans="3:17" s="849" customFormat="1" ht="15">
      <c r="C5637" s="712"/>
      <c r="D5637" s="713"/>
      <c r="E5637" s="532"/>
      <c r="F5637" s="532"/>
      <c r="G5637" s="533"/>
      <c r="H5637" s="534"/>
      <c r="I5637" s="534"/>
      <c r="J5637" s="535"/>
      <c r="K5637" s="534"/>
      <c r="L5637" s="534"/>
      <c r="M5637" s="534"/>
      <c r="N5637" s="534"/>
      <c r="O5637" s="534"/>
      <c r="P5637" s="535"/>
      <c r="Q5637" s="534"/>
    </row>
    <row r="5638" spans="3:17" s="849" customFormat="1" ht="15">
      <c r="C5638" s="712"/>
      <c r="D5638" s="713"/>
      <c r="E5638" s="532"/>
      <c r="F5638" s="532"/>
      <c r="G5638" s="533"/>
      <c r="H5638" s="534"/>
      <c r="I5638" s="534"/>
      <c r="J5638" s="535"/>
      <c r="K5638" s="534"/>
      <c r="L5638" s="534"/>
      <c r="M5638" s="534"/>
      <c r="N5638" s="534"/>
      <c r="O5638" s="534"/>
      <c r="P5638" s="535"/>
      <c r="Q5638" s="534"/>
    </row>
    <row r="5639" spans="3:17" s="849" customFormat="1" ht="15">
      <c r="C5639" s="712"/>
      <c r="D5639" s="713"/>
      <c r="E5639" s="532"/>
      <c r="F5639" s="532"/>
      <c r="G5639" s="533"/>
      <c r="H5639" s="534"/>
      <c r="I5639" s="534"/>
      <c r="J5639" s="535"/>
      <c r="K5639" s="534"/>
      <c r="L5639" s="534"/>
      <c r="M5639" s="534"/>
      <c r="N5639" s="534"/>
      <c r="O5639" s="534"/>
      <c r="P5639" s="535"/>
      <c r="Q5639" s="534"/>
    </row>
    <row r="5640" spans="3:17" s="849" customFormat="1" ht="15">
      <c r="C5640" s="712"/>
      <c r="D5640" s="713"/>
      <c r="E5640" s="532"/>
      <c r="F5640" s="532"/>
      <c r="G5640" s="533"/>
      <c r="H5640" s="534"/>
      <c r="I5640" s="534"/>
      <c r="J5640" s="535"/>
      <c r="K5640" s="534"/>
      <c r="L5640" s="534"/>
      <c r="M5640" s="534"/>
      <c r="N5640" s="534"/>
      <c r="O5640" s="534"/>
      <c r="P5640" s="535"/>
      <c r="Q5640" s="534"/>
    </row>
    <row r="5641" spans="3:17" s="849" customFormat="1" ht="15">
      <c r="C5641" s="712"/>
      <c r="D5641" s="713"/>
      <c r="E5641" s="532"/>
      <c r="F5641" s="532"/>
      <c r="G5641" s="533"/>
      <c r="H5641" s="534"/>
      <c r="I5641" s="534"/>
      <c r="J5641" s="535"/>
      <c r="K5641" s="534"/>
      <c r="L5641" s="534"/>
      <c r="M5641" s="534"/>
      <c r="N5641" s="534"/>
      <c r="O5641" s="534"/>
      <c r="P5641" s="535"/>
      <c r="Q5641" s="534"/>
    </row>
    <row r="5642" spans="3:17" s="849" customFormat="1" ht="15">
      <c r="C5642" s="712"/>
      <c r="D5642" s="713"/>
      <c r="E5642" s="532"/>
      <c r="F5642" s="532"/>
      <c r="G5642" s="533"/>
      <c r="H5642" s="534"/>
      <c r="I5642" s="534"/>
      <c r="J5642" s="535"/>
      <c r="K5642" s="534"/>
      <c r="L5642" s="534"/>
      <c r="M5642" s="534"/>
      <c r="N5642" s="534"/>
      <c r="O5642" s="534"/>
      <c r="P5642" s="535"/>
      <c r="Q5642" s="534"/>
    </row>
    <row r="5643" spans="3:17" s="849" customFormat="1" ht="15">
      <c r="C5643" s="712"/>
      <c r="D5643" s="713"/>
      <c r="E5643" s="532"/>
      <c r="F5643" s="532"/>
      <c r="G5643" s="533"/>
      <c r="H5643" s="534"/>
      <c r="I5643" s="534"/>
      <c r="J5643" s="535"/>
      <c r="K5643" s="534"/>
      <c r="L5643" s="534"/>
      <c r="M5643" s="534"/>
      <c r="N5643" s="534"/>
      <c r="O5643" s="534"/>
      <c r="P5643" s="535"/>
      <c r="Q5643" s="534"/>
    </row>
    <row r="5644" spans="3:17" s="849" customFormat="1" ht="15">
      <c r="C5644" s="712"/>
      <c r="D5644" s="713"/>
      <c r="E5644" s="532"/>
      <c r="F5644" s="532"/>
      <c r="G5644" s="533"/>
      <c r="H5644" s="534"/>
      <c r="I5644" s="534"/>
      <c r="J5644" s="535"/>
      <c r="K5644" s="534"/>
      <c r="L5644" s="534"/>
      <c r="M5644" s="534"/>
      <c r="N5644" s="534"/>
      <c r="O5644" s="534"/>
      <c r="P5644" s="535"/>
      <c r="Q5644" s="534"/>
    </row>
    <row r="5645" spans="3:17" s="849" customFormat="1" ht="15">
      <c r="C5645" s="712"/>
      <c r="D5645" s="713"/>
      <c r="E5645" s="532"/>
      <c r="F5645" s="532"/>
      <c r="G5645" s="533"/>
      <c r="H5645" s="534"/>
      <c r="I5645" s="534"/>
      <c r="J5645" s="535"/>
      <c r="K5645" s="534"/>
      <c r="L5645" s="534"/>
      <c r="M5645" s="534"/>
      <c r="N5645" s="534"/>
      <c r="O5645" s="534"/>
      <c r="P5645" s="535"/>
      <c r="Q5645" s="534"/>
    </row>
    <row r="5646" spans="3:17" s="849" customFormat="1" ht="15">
      <c r="C5646" s="712"/>
      <c r="D5646" s="713"/>
      <c r="E5646" s="532"/>
      <c r="F5646" s="532"/>
      <c r="G5646" s="533"/>
      <c r="H5646" s="534"/>
      <c r="I5646" s="534"/>
      <c r="J5646" s="535"/>
      <c r="K5646" s="534"/>
      <c r="L5646" s="534"/>
      <c r="M5646" s="534"/>
      <c r="N5646" s="534"/>
      <c r="O5646" s="534"/>
      <c r="P5646" s="535"/>
      <c r="Q5646" s="534"/>
    </row>
    <row r="5647" spans="3:17" s="849" customFormat="1" ht="15">
      <c r="C5647" s="712"/>
      <c r="D5647" s="713"/>
      <c r="E5647" s="532"/>
      <c r="F5647" s="532"/>
      <c r="G5647" s="533"/>
      <c r="H5647" s="534"/>
      <c r="I5647" s="534"/>
      <c r="J5647" s="535"/>
      <c r="K5647" s="534"/>
      <c r="L5647" s="534"/>
      <c r="M5647" s="534"/>
      <c r="N5647" s="534"/>
      <c r="O5647" s="534"/>
      <c r="P5647" s="535"/>
      <c r="Q5647" s="534"/>
    </row>
    <row r="5648" spans="3:17" s="849" customFormat="1" ht="15">
      <c r="C5648" s="712"/>
      <c r="D5648" s="713"/>
      <c r="E5648" s="532"/>
      <c r="F5648" s="532"/>
      <c r="G5648" s="533"/>
      <c r="H5648" s="534"/>
      <c r="I5648" s="534"/>
      <c r="J5648" s="535"/>
      <c r="K5648" s="534"/>
      <c r="L5648" s="534"/>
      <c r="M5648" s="534"/>
      <c r="N5648" s="534"/>
      <c r="O5648" s="534"/>
      <c r="P5648" s="535"/>
      <c r="Q5648" s="534"/>
    </row>
    <row r="5649" spans="3:17" s="849" customFormat="1" ht="15">
      <c r="C5649" s="712"/>
      <c r="D5649" s="713"/>
      <c r="E5649" s="532"/>
      <c r="F5649" s="532"/>
      <c r="G5649" s="533"/>
      <c r="H5649" s="534"/>
      <c r="I5649" s="534"/>
      <c r="J5649" s="535"/>
      <c r="K5649" s="534"/>
      <c r="L5649" s="534"/>
      <c r="M5649" s="534"/>
      <c r="N5649" s="534"/>
      <c r="O5649" s="534"/>
      <c r="P5649" s="535"/>
      <c r="Q5649" s="534"/>
    </row>
    <row r="5650" spans="3:17" s="849" customFormat="1" ht="15">
      <c r="C5650" s="712"/>
      <c r="D5650" s="713"/>
      <c r="E5650" s="532"/>
      <c r="F5650" s="532"/>
      <c r="G5650" s="533"/>
      <c r="H5650" s="534"/>
      <c r="I5650" s="534"/>
      <c r="J5650" s="535"/>
      <c r="K5650" s="534"/>
      <c r="L5650" s="534"/>
      <c r="M5650" s="534"/>
      <c r="N5650" s="534"/>
      <c r="O5650" s="534"/>
      <c r="P5650" s="535"/>
      <c r="Q5650" s="534"/>
    </row>
    <row r="5651" spans="3:17" s="849" customFormat="1" ht="15">
      <c r="C5651" s="712"/>
      <c r="D5651" s="713"/>
      <c r="E5651" s="532"/>
      <c r="F5651" s="532"/>
      <c r="G5651" s="533"/>
      <c r="H5651" s="534"/>
      <c r="I5651" s="534"/>
      <c r="J5651" s="535"/>
      <c r="K5651" s="534"/>
      <c r="L5651" s="534"/>
      <c r="M5651" s="534"/>
      <c r="N5651" s="534"/>
      <c r="O5651" s="534"/>
      <c r="P5651" s="535"/>
      <c r="Q5651" s="534"/>
    </row>
    <row r="5652" spans="3:17" s="849" customFormat="1" ht="15">
      <c r="C5652" s="712"/>
      <c r="D5652" s="713"/>
      <c r="E5652" s="532"/>
      <c r="F5652" s="532"/>
      <c r="G5652" s="533"/>
      <c r="H5652" s="534"/>
      <c r="I5652" s="534"/>
      <c r="J5652" s="535"/>
      <c r="K5652" s="534"/>
      <c r="L5652" s="534"/>
      <c r="M5652" s="534"/>
      <c r="N5652" s="534"/>
      <c r="O5652" s="534"/>
      <c r="P5652" s="535"/>
      <c r="Q5652" s="534"/>
    </row>
    <row r="5653" spans="3:17" s="849" customFormat="1" ht="15">
      <c r="C5653" s="712"/>
      <c r="D5653" s="713"/>
      <c r="E5653" s="532"/>
      <c r="F5653" s="532"/>
      <c r="G5653" s="533"/>
      <c r="H5653" s="534"/>
      <c r="I5653" s="534"/>
      <c r="J5653" s="535"/>
      <c r="K5653" s="534"/>
      <c r="L5653" s="534"/>
      <c r="M5653" s="534"/>
      <c r="N5653" s="534"/>
      <c r="O5653" s="534"/>
      <c r="P5653" s="535"/>
      <c r="Q5653" s="534"/>
    </row>
    <row r="5654" spans="3:17" s="849" customFormat="1" ht="15">
      <c r="C5654" s="712"/>
      <c r="D5654" s="713"/>
      <c r="E5654" s="532"/>
      <c r="F5654" s="532"/>
      <c r="G5654" s="533"/>
      <c r="H5654" s="534"/>
      <c r="I5654" s="534"/>
      <c r="J5654" s="535"/>
      <c r="K5654" s="534"/>
      <c r="L5654" s="534"/>
      <c r="M5654" s="534"/>
      <c r="N5654" s="534"/>
      <c r="O5654" s="534"/>
      <c r="P5654" s="535"/>
      <c r="Q5654" s="534"/>
    </row>
    <row r="5655" spans="3:17" s="849" customFormat="1" ht="15">
      <c r="C5655" s="712"/>
      <c r="D5655" s="713"/>
      <c r="E5655" s="532"/>
      <c r="F5655" s="532"/>
      <c r="G5655" s="533"/>
      <c r="H5655" s="534"/>
      <c r="I5655" s="534"/>
      <c r="J5655" s="535"/>
      <c r="K5655" s="534"/>
      <c r="L5655" s="534"/>
      <c r="M5655" s="534"/>
      <c r="N5655" s="534"/>
      <c r="O5655" s="534"/>
      <c r="P5655" s="535"/>
      <c r="Q5655" s="534"/>
    </row>
    <row r="5656" spans="3:17" s="849" customFormat="1" ht="15">
      <c r="C5656" s="712"/>
      <c r="D5656" s="713"/>
      <c r="E5656" s="532"/>
      <c r="F5656" s="532"/>
      <c r="G5656" s="533"/>
      <c r="H5656" s="534"/>
      <c r="I5656" s="534"/>
      <c r="J5656" s="535"/>
      <c r="K5656" s="534"/>
      <c r="L5656" s="534"/>
      <c r="M5656" s="534"/>
      <c r="N5656" s="534"/>
      <c r="O5656" s="534"/>
      <c r="P5656" s="535"/>
      <c r="Q5656" s="534"/>
    </row>
    <row r="5657" spans="3:17" s="849" customFormat="1" ht="15">
      <c r="C5657" s="712"/>
      <c r="D5657" s="713"/>
      <c r="E5657" s="532"/>
      <c r="F5657" s="532"/>
      <c r="G5657" s="533"/>
      <c r="H5657" s="534"/>
      <c r="I5657" s="534"/>
      <c r="J5657" s="535"/>
      <c r="K5657" s="534"/>
      <c r="L5657" s="534"/>
      <c r="M5657" s="534"/>
      <c r="N5657" s="534"/>
      <c r="O5657" s="534"/>
      <c r="P5657" s="535"/>
      <c r="Q5657" s="534"/>
    </row>
    <row r="5658" spans="3:17" s="849" customFormat="1" ht="15">
      <c r="C5658" s="712"/>
      <c r="D5658" s="713"/>
      <c r="E5658" s="532"/>
      <c r="F5658" s="532"/>
      <c r="G5658" s="533"/>
      <c r="H5658" s="534"/>
      <c r="I5658" s="534"/>
      <c r="J5658" s="535"/>
      <c r="K5658" s="534"/>
      <c r="L5658" s="534"/>
      <c r="M5658" s="534"/>
      <c r="N5658" s="534"/>
      <c r="O5658" s="534"/>
      <c r="P5658" s="535"/>
      <c r="Q5658" s="534"/>
    </row>
    <row r="5659" spans="3:17" s="849" customFormat="1" ht="15">
      <c r="C5659" s="712"/>
      <c r="D5659" s="713"/>
      <c r="E5659" s="532"/>
      <c r="F5659" s="532"/>
      <c r="G5659" s="533"/>
      <c r="H5659" s="534"/>
      <c r="I5659" s="534"/>
      <c r="J5659" s="535"/>
      <c r="K5659" s="534"/>
      <c r="L5659" s="534"/>
      <c r="M5659" s="534"/>
      <c r="N5659" s="534"/>
      <c r="O5659" s="534"/>
      <c r="P5659" s="535"/>
      <c r="Q5659" s="534"/>
    </row>
    <row r="5660" spans="3:17" s="849" customFormat="1" ht="15">
      <c r="C5660" s="712"/>
      <c r="D5660" s="713"/>
      <c r="E5660" s="532"/>
      <c r="F5660" s="532"/>
      <c r="G5660" s="533"/>
      <c r="H5660" s="534"/>
      <c r="I5660" s="534"/>
      <c r="J5660" s="535"/>
      <c r="K5660" s="534"/>
      <c r="L5660" s="534"/>
      <c r="M5660" s="534"/>
      <c r="N5660" s="534"/>
      <c r="O5660" s="534"/>
      <c r="P5660" s="535"/>
      <c r="Q5660" s="534"/>
    </row>
    <row r="5661" spans="3:17" s="849" customFormat="1" ht="15">
      <c r="C5661" s="712"/>
      <c r="D5661" s="713"/>
      <c r="E5661" s="532"/>
      <c r="F5661" s="532"/>
      <c r="G5661" s="533"/>
      <c r="H5661" s="534"/>
      <c r="I5661" s="534"/>
      <c r="J5661" s="535"/>
      <c r="K5661" s="534"/>
      <c r="L5661" s="534"/>
      <c r="M5661" s="534"/>
      <c r="N5661" s="534"/>
      <c r="O5661" s="534"/>
      <c r="P5661" s="535"/>
      <c r="Q5661" s="534"/>
    </row>
    <row r="5662" spans="3:17" s="849" customFormat="1" ht="15">
      <c r="C5662" s="712"/>
      <c r="D5662" s="713"/>
      <c r="E5662" s="532"/>
      <c r="F5662" s="532"/>
      <c r="G5662" s="533"/>
      <c r="H5662" s="534"/>
      <c r="I5662" s="534"/>
      <c r="J5662" s="535"/>
      <c r="K5662" s="534"/>
      <c r="L5662" s="534"/>
      <c r="M5662" s="534"/>
      <c r="N5662" s="534"/>
      <c r="O5662" s="534"/>
      <c r="P5662" s="535"/>
      <c r="Q5662" s="534"/>
    </row>
    <row r="5663" spans="3:17" s="849" customFormat="1" ht="15">
      <c r="C5663" s="712"/>
      <c r="D5663" s="713"/>
      <c r="E5663" s="532"/>
      <c r="F5663" s="532"/>
      <c r="G5663" s="533"/>
      <c r="H5663" s="534"/>
      <c r="I5663" s="534"/>
      <c r="J5663" s="535"/>
      <c r="K5663" s="534"/>
      <c r="L5663" s="534"/>
      <c r="M5663" s="534"/>
      <c r="N5663" s="534"/>
      <c r="O5663" s="534"/>
      <c r="P5663" s="535"/>
      <c r="Q5663" s="534"/>
    </row>
    <row r="5664" spans="3:17" s="849" customFormat="1" ht="15">
      <c r="C5664" s="712"/>
      <c r="D5664" s="713"/>
      <c r="E5664" s="532"/>
      <c r="F5664" s="532"/>
      <c r="G5664" s="533"/>
      <c r="H5664" s="534"/>
      <c r="I5664" s="534"/>
      <c r="J5664" s="535"/>
      <c r="K5664" s="534"/>
      <c r="L5664" s="534"/>
      <c r="M5664" s="534"/>
      <c r="N5664" s="534"/>
      <c r="O5664" s="534"/>
      <c r="P5664" s="535"/>
      <c r="Q5664" s="534"/>
    </row>
    <row r="5665" spans="3:17" s="849" customFormat="1" ht="15">
      <c r="C5665" s="712"/>
      <c r="D5665" s="713"/>
      <c r="E5665" s="532"/>
      <c r="F5665" s="532"/>
      <c r="G5665" s="533"/>
      <c r="H5665" s="534"/>
      <c r="I5665" s="534"/>
      <c r="J5665" s="535"/>
      <c r="K5665" s="534"/>
      <c r="L5665" s="534"/>
      <c r="M5665" s="534"/>
      <c r="N5665" s="534"/>
      <c r="O5665" s="534"/>
      <c r="P5665" s="535"/>
      <c r="Q5665" s="534"/>
    </row>
    <row r="5666" spans="3:17" s="849" customFormat="1" ht="15">
      <c r="C5666" s="712"/>
      <c r="D5666" s="713"/>
      <c r="E5666" s="532"/>
      <c r="F5666" s="532"/>
      <c r="G5666" s="533"/>
      <c r="H5666" s="534"/>
      <c r="I5666" s="534"/>
      <c r="J5666" s="535"/>
      <c r="K5666" s="534"/>
      <c r="L5666" s="534"/>
      <c r="M5666" s="534"/>
      <c r="N5666" s="534"/>
      <c r="O5666" s="534"/>
      <c r="P5666" s="535"/>
      <c r="Q5666" s="534"/>
    </row>
    <row r="5667" spans="3:17" s="849" customFormat="1" ht="15">
      <c r="C5667" s="712"/>
      <c r="D5667" s="713"/>
      <c r="E5667" s="532"/>
      <c r="F5667" s="532"/>
      <c r="G5667" s="533"/>
      <c r="H5667" s="534"/>
      <c r="I5667" s="534"/>
      <c r="J5667" s="535"/>
      <c r="K5667" s="534"/>
      <c r="L5667" s="534"/>
      <c r="M5667" s="534"/>
      <c r="N5667" s="534"/>
      <c r="O5667" s="534"/>
      <c r="P5667" s="535"/>
      <c r="Q5667" s="534"/>
    </row>
    <row r="5668" spans="3:17" s="849" customFormat="1" ht="15">
      <c r="C5668" s="712"/>
      <c r="D5668" s="713"/>
      <c r="E5668" s="532"/>
      <c r="F5668" s="532"/>
      <c r="G5668" s="533"/>
      <c r="H5668" s="534"/>
      <c r="I5668" s="534"/>
      <c r="J5668" s="535"/>
      <c r="K5668" s="534"/>
      <c r="L5668" s="534"/>
      <c r="M5668" s="534"/>
      <c r="N5668" s="534"/>
      <c r="O5668" s="534"/>
      <c r="P5668" s="535"/>
      <c r="Q5668" s="534"/>
    </row>
    <row r="5669" spans="3:17" s="849" customFormat="1" ht="15">
      <c r="C5669" s="712"/>
      <c r="D5669" s="713"/>
      <c r="E5669" s="532"/>
      <c r="F5669" s="532"/>
      <c r="G5669" s="533"/>
      <c r="H5669" s="534"/>
      <c r="I5669" s="534"/>
      <c r="J5669" s="535"/>
      <c r="K5669" s="534"/>
      <c r="L5669" s="534"/>
      <c r="M5669" s="534"/>
      <c r="N5669" s="534"/>
      <c r="O5669" s="534"/>
      <c r="P5669" s="535"/>
      <c r="Q5669" s="534"/>
    </row>
    <row r="5670" spans="3:17" s="849" customFormat="1" ht="15">
      <c r="C5670" s="712"/>
      <c r="D5670" s="713"/>
      <c r="E5670" s="532"/>
      <c r="F5670" s="532"/>
      <c r="G5670" s="533"/>
      <c r="H5670" s="534"/>
      <c r="I5670" s="534"/>
      <c r="J5670" s="535"/>
      <c r="K5670" s="534"/>
      <c r="L5670" s="534"/>
      <c r="M5670" s="534"/>
      <c r="N5670" s="534"/>
      <c r="O5670" s="534"/>
      <c r="P5670" s="535"/>
      <c r="Q5670" s="534"/>
    </row>
    <row r="5671" spans="3:17" s="849" customFormat="1" ht="15">
      <c r="C5671" s="712"/>
      <c r="D5671" s="713"/>
      <c r="E5671" s="532"/>
      <c r="F5671" s="532"/>
      <c r="G5671" s="533"/>
      <c r="H5671" s="534"/>
      <c r="I5671" s="534"/>
      <c r="J5671" s="535"/>
      <c r="K5671" s="534"/>
      <c r="L5671" s="534"/>
      <c r="M5671" s="534"/>
      <c r="N5671" s="534"/>
      <c r="O5671" s="534"/>
      <c r="P5671" s="535"/>
      <c r="Q5671" s="534"/>
    </row>
    <row r="5672" spans="3:17" s="849" customFormat="1" ht="15">
      <c r="C5672" s="712"/>
      <c r="D5672" s="713"/>
      <c r="E5672" s="532"/>
      <c r="F5672" s="532"/>
      <c r="G5672" s="533"/>
      <c r="H5672" s="534"/>
      <c r="I5672" s="534"/>
      <c r="J5672" s="535"/>
      <c r="K5672" s="534"/>
      <c r="L5672" s="534"/>
      <c r="M5672" s="534"/>
      <c r="N5672" s="534"/>
      <c r="O5672" s="534"/>
      <c r="P5672" s="535"/>
      <c r="Q5672" s="534"/>
    </row>
    <row r="5673" spans="3:17" s="849" customFormat="1" ht="15">
      <c r="C5673" s="712"/>
      <c r="D5673" s="713"/>
      <c r="E5673" s="532"/>
      <c r="F5673" s="532"/>
      <c r="G5673" s="533"/>
      <c r="H5673" s="534"/>
      <c r="I5673" s="534"/>
      <c r="J5673" s="535"/>
      <c r="K5673" s="534"/>
      <c r="L5673" s="534"/>
      <c r="M5673" s="534"/>
      <c r="N5673" s="534"/>
      <c r="O5673" s="534"/>
      <c r="P5673" s="535"/>
      <c r="Q5673" s="534"/>
    </row>
    <row r="5674" spans="3:17" s="849" customFormat="1" ht="15">
      <c r="C5674" s="712"/>
      <c r="D5674" s="713"/>
      <c r="E5674" s="532"/>
      <c r="F5674" s="532"/>
      <c r="G5674" s="533"/>
      <c r="H5674" s="534"/>
      <c r="I5674" s="534"/>
      <c r="J5674" s="535"/>
      <c r="K5674" s="534"/>
      <c r="L5674" s="534"/>
      <c r="M5674" s="534"/>
      <c r="N5674" s="534"/>
      <c r="O5674" s="534"/>
      <c r="P5674" s="535"/>
      <c r="Q5674" s="534"/>
    </row>
    <row r="5675" spans="3:17" s="849" customFormat="1" ht="15">
      <c r="C5675" s="712"/>
      <c r="D5675" s="713"/>
      <c r="E5675" s="532"/>
      <c r="F5675" s="532"/>
      <c r="G5675" s="533"/>
      <c r="H5675" s="534"/>
      <c r="I5675" s="534"/>
      <c r="J5675" s="535"/>
      <c r="K5675" s="534"/>
      <c r="L5675" s="534"/>
      <c r="M5675" s="534"/>
      <c r="N5675" s="534"/>
      <c r="O5675" s="534"/>
      <c r="P5675" s="535"/>
      <c r="Q5675" s="534"/>
    </row>
    <row r="5676" spans="3:17" s="849" customFormat="1" ht="15">
      <c r="C5676" s="712"/>
      <c r="D5676" s="713"/>
      <c r="E5676" s="532"/>
      <c r="F5676" s="532"/>
      <c r="G5676" s="533"/>
      <c r="H5676" s="534"/>
      <c r="I5676" s="534"/>
      <c r="J5676" s="535"/>
      <c r="K5676" s="534"/>
      <c r="L5676" s="534"/>
      <c r="M5676" s="534"/>
      <c r="N5676" s="534"/>
      <c r="O5676" s="534"/>
      <c r="P5676" s="535"/>
      <c r="Q5676" s="534"/>
    </row>
    <row r="5677" spans="3:17" s="849" customFormat="1" ht="15">
      <c r="C5677" s="712"/>
      <c r="D5677" s="713"/>
      <c r="E5677" s="532"/>
      <c r="F5677" s="532"/>
      <c r="G5677" s="533"/>
      <c r="H5677" s="534"/>
      <c r="I5677" s="534"/>
      <c r="J5677" s="535"/>
      <c r="K5677" s="534"/>
      <c r="L5677" s="534"/>
      <c r="M5677" s="534"/>
      <c r="N5677" s="534"/>
      <c r="O5677" s="534"/>
      <c r="P5677" s="535"/>
      <c r="Q5677" s="534"/>
    </row>
    <row r="5678" spans="3:17" s="849" customFormat="1" ht="15">
      <c r="C5678" s="712"/>
      <c r="D5678" s="713"/>
      <c r="E5678" s="532"/>
      <c r="F5678" s="532"/>
      <c r="G5678" s="533"/>
      <c r="H5678" s="534"/>
      <c r="I5678" s="534"/>
      <c r="J5678" s="535"/>
      <c r="K5678" s="534"/>
      <c r="L5678" s="534"/>
      <c r="M5678" s="534"/>
      <c r="N5678" s="534"/>
      <c r="O5678" s="534"/>
      <c r="P5678" s="535"/>
      <c r="Q5678" s="534"/>
    </row>
    <row r="5679" spans="3:17" s="849" customFormat="1" ht="15">
      <c r="C5679" s="712"/>
      <c r="D5679" s="713"/>
      <c r="E5679" s="532"/>
      <c r="F5679" s="532"/>
      <c r="G5679" s="533"/>
      <c r="H5679" s="534"/>
      <c r="I5679" s="534"/>
      <c r="J5679" s="535"/>
      <c r="K5679" s="534"/>
      <c r="L5679" s="534"/>
      <c r="M5679" s="534"/>
      <c r="N5679" s="534"/>
      <c r="O5679" s="534"/>
      <c r="P5679" s="535"/>
      <c r="Q5679" s="534"/>
    </row>
    <row r="5680" spans="3:17" s="849" customFormat="1" ht="15">
      <c r="C5680" s="712"/>
      <c r="D5680" s="713"/>
      <c r="E5680" s="532"/>
      <c r="F5680" s="532"/>
      <c r="G5680" s="533"/>
      <c r="H5680" s="534"/>
      <c r="I5680" s="534"/>
      <c r="J5680" s="535"/>
      <c r="K5680" s="534"/>
      <c r="L5680" s="534"/>
      <c r="M5680" s="534"/>
      <c r="N5680" s="534"/>
      <c r="O5680" s="534"/>
      <c r="P5680" s="535"/>
      <c r="Q5680" s="534"/>
    </row>
    <row r="5681" spans="3:17" s="849" customFormat="1" ht="15">
      <c r="C5681" s="712"/>
      <c r="D5681" s="713"/>
      <c r="E5681" s="532"/>
      <c r="F5681" s="532"/>
      <c r="G5681" s="533"/>
      <c r="H5681" s="534"/>
      <c r="I5681" s="534"/>
      <c r="J5681" s="535"/>
      <c r="K5681" s="534"/>
      <c r="L5681" s="534"/>
      <c r="M5681" s="534"/>
      <c r="N5681" s="534"/>
      <c r="O5681" s="534"/>
      <c r="P5681" s="535"/>
      <c r="Q5681" s="534"/>
    </row>
    <row r="5682" spans="3:17" s="849" customFormat="1" ht="15">
      <c r="C5682" s="712"/>
      <c r="D5682" s="713"/>
      <c r="E5682" s="532"/>
      <c r="F5682" s="532"/>
      <c r="G5682" s="533"/>
      <c r="H5682" s="534"/>
      <c r="I5682" s="534"/>
      <c r="J5682" s="535"/>
      <c r="K5682" s="534"/>
      <c r="L5682" s="534"/>
      <c r="M5682" s="534"/>
      <c r="N5682" s="534"/>
      <c r="O5682" s="534"/>
      <c r="P5682" s="535"/>
      <c r="Q5682" s="534"/>
    </row>
    <row r="5683" spans="3:17" s="849" customFormat="1" ht="15">
      <c r="C5683" s="712"/>
      <c r="D5683" s="713"/>
      <c r="E5683" s="532"/>
      <c r="F5683" s="532"/>
      <c r="G5683" s="533"/>
      <c r="H5683" s="534"/>
      <c r="I5683" s="534"/>
      <c r="J5683" s="535"/>
      <c r="K5683" s="534"/>
      <c r="L5683" s="534"/>
      <c r="M5683" s="534"/>
      <c r="N5683" s="534"/>
      <c r="O5683" s="534"/>
      <c r="P5683" s="535"/>
      <c r="Q5683" s="534"/>
    </row>
    <row r="5684" spans="3:17" s="849" customFormat="1" ht="15">
      <c r="C5684" s="712"/>
      <c r="D5684" s="713"/>
      <c r="E5684" s="532"/>
      <c r="F5684" s="532"/>
      <c r="G5684" s="533"/>
      <c r="H5684" s="534"/>
      <c r="I5684" s="534"/>
      <c r="J5684" s="535"/>
      <c r="K5684" s="534"/>
      <c r="L5684" s="534"/>
      <c r="M5684" s="534"/>
      <c r="N5684" s="534"/>
      <c r="O5684" s="534"/>
      <c r="P5684" s="535"/>
      <c r="Q5684" s="534"/>
    </row>
    <row r="5685" spans="3:17" s="849" customFormat="1" ht="15">
      <c r="C5685" s="712"/>
      <c r="D5685" s="713"/>
      <c r="E5685" s="532"/>
      <c r="F5685" s="532"/>
      <c r="G5685" s="533"/>
      <c r="H5685" s="534"/>
      <c r="I5685" s="534"/>
      <c r="J5685" s="535"/>
      <c r="K5685" s="534"/>
      <c r="L5685" s="534"/>
      <c r="M5685" s="534"/>
      <c r="N5685" s="534"/>
      <c r="O5685" s="534"/>
      <c r="P5685" s="535"/>
      <c r="Q5685" s="534"/>
    </row>
    <row r="5686" spans="3:17" s="849" customFormat="1" ht="15">
      <c r="C5686" s="712"/>
      <c r="D5686" s="713"/>
      <c r="E5686" s="532"/>
      <c r="F5686" s="532"/>
      <c r="G5686" s="533"/>
      <c r="H5686" s="534"/>
      <c r="I5686" s="534"/>
      <c r="J5686" s="535"/>
      <c r="K5686" s="534"/>
      <c r="L5686" s="534"/>
      <c r="M5686" s="534"/>
      <c r="N5686" s="534"/>
      <c r="O5686" s="534"/>
      <c r="P5686" s="535"/>
      <c r="Q5686" s="534"/>
    </row>
    <row r="5687" spans="3:17" s="849" customFormat="1" ht="15">
      <c r="C5687" s="712"/>
      <c r="D5687" s="713"/>
      <c r="E5687" s="532"/>
      <c r="F5687" s="532"/>
      <c r="G5687" s="533"/>
      <c r="H5687" s="534"/>
      <c r="I5687" s="534"/>
      <c r="J5687" s="535"/>
      <c r="K5687" s="534"/>
      <c r="L5687" s="534"/>
      <c r="M5687" s="534"/>
      <c r="N5687" s="534"/>
      <c r="O5687" s="534"/>
      <c r="P5687" s="535"/>
      <c r="Q5687" s="534"/>
    </row>
    <row r="5688" spans="3:17" s="849" customFormat="1" ht="15">
      <c r="C5688" s="712"/>
      <c r="D5688" s="713"/>
      <c r="E5688" s="532"/>
      <c r="F5688" s="532"/>
      <c r="G5688" s="533"/>
      <c r="H5688" s="534"/>
      <c r="I5688" s="534"/>
      <c r="J5688" s="535"/>
      <c r="K5688" s="534"/>
      <c r="L5688" s="534"/>
      <c r="M5688" s="534"/>
      <c r="N5688" s="534"/>
      <c r="O5688" s="534"/>
      <c r="P5688" s="535"/>
      <c r="Q5688" s="534"/>
    </row>
    <row r="5689" spans="3:17" s="849" customFormat="1" ht="15">
      <c r="C5689" s="712"/>
      <c r="D5689" s="713"/>
      <c r="E5689" s="532"/>
      <c r="F5689" s="532"/>
      <c r="G5689" s="533"/>
      <c r="H5689" s="534"/>
      <c r="I5689" s="534"/>
      <c r="J5689" s="535"/>
      <c r="K5689" s="534"/>
      <c r="L5689" s="534"/>
      <c r="M5689" s="534"/>
      <c r="N5689" s="534"/>
      <c r="O5689" s="534"/>
      <c r="P5689" s="535"/>
      <c r="Q5689" s="534"/>
    </row>
    <row r="5690" spans="3:17" s="849" customFormat="1" ht="15">
      <c r="C5690" s="712"/>
      <c r="D5690" s="713"/>
      <c r="E5690" s="532"/>
      <c r="F5690" s="532"/>
      <c r="G5690" s="533"/>
      <c r="H5690" s="534"/>
      <c r="I5690" s="534"/>
      <c r="J5690" s="535"/>
      <c r="K5690" s="534"/>
      <c r="L5690" s="534"/>
      <c r="M5690" s="534"/>
      <c r="N5690" s="534"/>
      <c r="O5690" s="534"/>
      <c r="P5690" s="535"/>
      <c r="Q5690" s="534"/>
    </row>
    <row r="5691" spans="3:17" s="849" customFormat="1" ht="15">
      <c r="C5691" s="712"/>
      <c r="D5691" s="713"/>
      <c r="E5691" s="532"/>
      <c r="F5691" s="532"/>
      <c r="G5691" s="533"/>
      <c r="H5691" s="534"/>
      <c r="I5691" s="534"/>
      <c r="J5691" s="535"/>
      <c r="K5691" s="534"/>
      <c r="L5691" s="534"/>
      <c r="M5691" s="534"/>
      <c r="N5691" s="534"/>
      <c r="O5691" s="534"/>
      <c r="P5691" s="535"/>
      <c r="Q5691" s="534"/>
    </row>
    <row r="5692" spans="3:17" s="849" customFormat="1" ht="15">
      <c r="C5692" s="712"/>
      <c r="D5692" s="713"/>
      <c r="E5692" s="532"/>
      <c r="F5692" s="532"/>
      <c r="G5692" s="533"/>
      <c r="H5692" s="534"/>
      <c r="I5692" s="534"/>
      <c r="J5692" s="535"/>
      <c r="K5692" s="534"/>
      <c r="L5692" s="534"/>
      <c r="M5692" s="534"/>
      <c r="N5692" s="534"/>
      <c r="O5692" s="534"/>
      <c r="P5692" s="535"/>
      <c r="Q5692" s="534"/>
    </row>
    <row r="5693" spans="3:17" s="849" customFormat="1" ht="15">
      <c r="C5693" s="712"/>
      <c r="D5693" s="713"/>
      <c r="E5693" s="532"/>
      <c r="F5693" s="532"/>
      <c r="G5693" s="533"/>
      <c r="H5693" s="534"/>
      <c r="I5693" s="534"/>
      <c r="J5693" s="535"/>
      <c r="K5693" s="534"/>
      <c r="L5693" s="534"/>
      <c r="M5693" s="534"/>
      <c r="N5693" s="534"/>
      <c r="O5693" s="534"/>
      <c r="P5693" s="535"/>
      <c r="Q5693" s="534"/>
    </row>
    <row r="5694" spans="3:17" s="849" customFormat="1" ht="15">
      <c r="C5694" s="712"/>
      <c r="D5694" s="713"/>
      <c r="E5694" s="532"/>
      <c r="F5694" s="532"/>
      <c r="G5694" s="533"/>
      <c r="H5694" s="534"/>
      <c r="I5694" s="534"/>
      <c r="J5694" s="535"/>
      <c r="K5694" s="534"/>
      <c r="L5694" s="534"/>
      <c r="M5694" s="534"/>
      <c r="N5694" s="534"/>
      <c r="O5694" s="534"/>
      <c r="P5694" s="535"/>
      <c r="Q5694" s="534"/>
    </row>
    <row r="5695" spans="3:17" s="849" customFormat="1" ht="15">
      <c r="C5695" s="712"/>
      <c r="D5695" s="713"/>
      <c r="E5695" s="532"/>
      <c r="F5695" s="532"/>
      <c r="G5695" s="533"/>
      <c r="H5695" s="534"/>
      <c r="I5695" s="534"/>
      <c r="J5695" s="535"/>
      <c r="K5695" s="534"/>
      <c r="L5695" s="534"/>
      <c r="M5695" s="534"/>
      <c r="N5695" s="534"/>
      <c r="O5695" s="534"/>
      <c r="P5695" s="535"/>
      <c r="Q5695" s="534"/>
    </row>
    <row r="5696" spans="3:17" s="849" customFormat="1" ht="15">
      <c r="C5696" s="712"/>
      <c r="D5696" s="713"/>
      <c r="E5696" s="532"/>
      <c r="F5696" s="532"/>
      <c r="G5696" s="533"/>
      <c r="H5696" s="534"/>
      <c r="I5696" s="534"/>
      <c r="J5696" s="535"/>
      <c r="K5696" s="534"/>
      <c r="L5696" s="534"/>
      <c r="M5696" s="534"/>
      <c r="N5696" s="534"/>
      <c r="O5696" s="534"/>
      <c r="P5696" s="535"/>
      <c r="Q5696" s="534"/>
    </row>
    <row r="5697" spans="3:17" s="849" customFormat="1" ht="15">
      <c r="C5697" s="712"/>
      <c r="D5697" s="713"/>
      <c r="E5697" s="532"/>
      <c r="F5697" s="532"/>
      <c r="G5697" s="533"/>
      <c r="H5697" s="534"/>
      <c r="I5697" s="534"/>
      <c r="J5697" s="535"/>
      <c r="K5697" s="534"/>
      <c r="L5697" s="534"/>
      <c r="M5697" s="534"/>
      <c r="N5697" s="534"/>
      <c r="O5697" s="534"/>
      <c r="P5697" s="535"/>
      <c r="Q5697" s="534"/>
    </row>
    <row r="5698" spans="3:17" s="849" customFormat="1" ht="15">
      <c r="C5698" s="712"/>
      <c r="D5698" s="713"/>
      <c r="E5698" s="532"/>
      <c r="F5698" s="532"/>
      <c r="G5698" s="533"/>
      <c r="H5698" s="534"/>
      <c r="I5698" s="534"/>
      <c r="J5698" s="535"/>
      <c r="K5698" s="534"/>
      <c r="L5698" s="534"/>
      <c r="M5698" s="534"/>
      <c r="N5698" s="534"/>
      <c r="O5698" s="534"/>
      <c r="P5698" s="535"/>
      <c r="Q5698" s="534"/>
    </row>
    <row r="5699" spans="3:17" s="849" customFormat="1" ht="15">
      <c r="C5699" s="712"/>
      <c r="D5699" s="713"/>
      <c r="E5699" s="532"/>
      <c r="F5699" s="532"/>
      <c r="G5699" s="533"/>
      <c r="H5699" s="534"/>
      <c r="I5699" s="534"/>
      <c r="J5699" s="535"/>
      <c r="K5699" s="534"/>
      <c r="L5699" s="534"/>
      <c r="M5699" s="534"/>
      <c r="N5699" s="534"/>
      <c r="O5699" s="534"/>
      <c r="P5699" s="535"/>
      <c r="Q5699" s="534"/>
    </row>
    <row r="5700" spans="3:17" s="849" customFormat="1" ht="15">
      <c r="C5700" s="712"/>
      <c r="D5700" s="713"/>
      <c r="E5700" s="532"/>
      <c r="F5700" s="532"/>
      <c r="G5700" s="533"/>
      <c r="H5700" s="534"/>
      <c r="I5700" s="534"/>
      <c r="J5700" s="535"/>
      <c r="K5700" s="534"/>
      <c r="L5700" s="534"/>
      <c r="M5700" s="534"/>
      <c r="N5700" s="534"/>
      <c r="O5700" s="534"/>
      <c r="P5700" s="535"/>
      <c r="Q5700" s="534"/>
    </row>
    <row r="5701" spans="3:17" s="849" customFormat="1" ht="15">
      <c r="C5701" s="712"/>
      <c r="D5701" s="713"/>
      <c r="E5701" s="532"/>
      <c r="F5701" s="532"/>
      <c r="G5701" s="533"/>
      <c r="H5701" s="534"/>
      <c r="I5701" s="534"/>
      <c r="J5701" s="535"/>
      <c r="K5701" s="534"/>
      <c r="L5701" s="534"/>
      <c r="M5701" s="534"/>
      <c r="N5701" s="534"/>
      <c r="O5701" s="534"/>
      <c r="P5701" s="535"/>
      <c r="Q5701" s="534"/>
    </row>
    <row r="5702" spans="3:17" s="849" customFormat="1" ht="15">
      <c r="C5702" s="712"/>
      <c r="D5702" s="713"/>
      <c r="E5702" s="532"/>
      <c r="F5702" s="532"/>
      <c r="G5702" s="533"/>
      <c r="H5702" s="534"/>
      <c r="I5702" s="534"/>
      <c r="J5702" s="535"/>
      <c r="K5702" s="534"/>
      <c r="L5702" s="534"/>
      <c r="M5702" s="534"/>
      <c r="N5702" s="534"/>
      <c r="O5702" s="534"/>
      <c r="P5702" s="535"/>
      <c r="Q5702" s="534"/>
    </row>
    <row r="5703" spans="3:17" s="849" customFormat="1" ht="15">
      <c r="C5703" s="712"/>
      <c r="D5703" s="713"/>
      <c r="E5703" s="532"/>
      <c r="F5703" s="532"/>
      <c r="G5703" s="533"/>
      <c r="H5703" s="534"/>
      <c r="I5703" s="534"/>
      <c r="J5703" s="535"/>
      <c r="K5703" s="534"/>
      <c r="L5703" s="534"/>
      <c r="M5703" s="534"/>
      <c r="N5703" s="534"/>
      <c r="O5703" s="534"/>
      <c r="P5703" s="535"/>
      <c r="Q5703" s="534"/>
    </row>
    <row r="5704" spans="3:17" s="849" customFormat="1" ht="15">
      <c r="C5704" s="712"/>
      <c r="D5704" s="713"/>
      <c r="E5704" s="532"/>
      <c r="F5704" s="532"/>
      <c r="G5704" s="533"/>
      <c r="H5704" s="534"/>
      <c r="I5704" s="534"/>
      <c r="J5704" s="535"/>
      <c r="K5704" s="534"/>
      <c r="L5704" s="534"/>
      <c r="M5704" s="534"/>
      <c r="N5704" s="534"/>
      <c r="O5704" s="534"/>
      <c r="P5704" s="535"/>
      <c r="Q5704" s="534"/>
    </row>
    <row r="5705" spans="3:17" s="849" customFormat="1" ht="15">
      <c r="C5705" s="712"/>
      <c r="D5705" s="713"/>
      <c r="E5705" s="532"/>
      <c r="F5705" s="532"/>
      <c r="G5705" s="533"/>
      <c r="H5705" s="534"/>
      <c r="I5705" s="534"/>
      <c r="J5705" s="535"/>
      <c r="K5705" s="534"/>
      <c r="L5705" s="534"/>
      <c r="M5705" s="534"/>
      <c r="N5705" s="534"/>
      <c r="O5705" s="534"/>
      <c r="P5705" s="535"/>
      <c r="Q5705" s="534"/>
    </row>
    <row r="5706" spans="3:17" s="849" customFormat="1" ht="15">
      <c r="C5706" s="712"/>
      <c r="D5706" s="713"/>
      <c r="E5706" s="532"/>
      <c r="F5706" s="532"/>
      <c r="G5706" s="533"/>
      <c r="H5706" s="534"/>
      <c r="I5706" s="534"/>
      <c r="J5706" s="535"/>
      <c r="K5706" s="534"/>
      <c r="L5706" s="534"/>
      <c r="M5706" s="534"/>
      <c r="N5706" s="534"/>
      <c r="O5706" s="534"/>
      <c r="P5706" s="535"/>
      <c r="Q5706" s="534"/>
    </row>
    <row r="5707" spans="3:17" s="849" customFormat="1" ht="15">
      <c r="C5707" s="712"/>
      <c r="D5707" s="713"/>
      <c r="E5707" s="532"/>
      <c r="F5707" s="532"/>
      <c r="G5707" s="533"/>
      <c r="H5707" s="534"/>
      <c r="I5707" s="534"/>
      <c r="J5707" s="535"/>
      <c r="K5707" s="534"/>
      <c r="L5707" s="534"/>
      <c r="M5707" s="534"/>
      <c r="N5707" s="534"/>
      <c r="O5707" s="534"/>
      <c r="P5707" s="535"/>
      <c r="Q5707" s="534"/>
    </row>
    <row r="5708" spans="3:17" s="849" customFormat="1" ht="15">
      <c r="C5708" s="712"/>
      <c r="D5708" s="713"/>
      <c r="E5708" s="532"/>
      <c r="F5708" s="532"/>
      <c r="G5708" s="533"/>
      <c r="H5708" s="534"/>
      <c r="I5708" s="534"/>
      <c r="J5708" s="535"/>
      <c r="K5708" s="534"/>
      <c r="L5708" s="534"/>
      <c r="M5708" s="534"/>
      <c r="N5708" s="534"/>
      <c r="O5708" s="534"/>
      <c r="P5708" s="535"/>
      <c r="Q5708" s="534"/>
    </row>
    <row r="5709" spans="3:17" s="849" customFormat="1" ht="15">
      <c r="C5709" s="712"/>
      <c r="D5709" s="713"/>
      <c r="E5709" s="532"/>
      <c r="F5709" s="532"/>
      <c r="G5709" s="533"/>
      <c r="H5709" s="534"/>
      <c r="I5709" s="534"/>
      <c r="J5709" s="535"/>
      <c r="K5709" s="534"/>
      <c r="L5709" s="534"/>
      <c r="M5709" s="534"/>
      <c r="N5709" s="534"/>
      <c r="O5709" s="534"/>
      <c r="P5709" s="535"/>
      <c r="Q5709" s="534"/>
    </row>
    <row r="5710" spans="3:17" s="849" customFormat="1" ht="15">
      <c r="C5710" s="712"/>
      <c r="D5710" s="713"/>
      <c r="E5710" s="532"/>
      <c r="F5710" s="532"/>
      <c r="G5710" s="533"/>
      <c r="H5710" s="534"/>
      <c r="I5710" s="534"/>
      <c r="J5710" s="535"/>
      <c r="K5710" s="534"/>
      <c r="L5710" s="534"/>
      <c r="M5710" s="534"/>
      <c r="N5710" s="534"/>
      <c r="O5710" s="534"/>
      <c r="P5710" s="535"/>
      <c r="Q5710" s="534"/>
    </row>
    <row r="5711" spans="3:17" s="849" customFormat="1" ht="15">
      <c r="C5711" s="712"/>
      <c r="D5711" s="713"/>
      <c r="E5711" s="532"/>
      <c r="F5711" s="532"/>
      <c r="G5711" s="533"/>
      <c r="H5711" s="534"/>
      <c r="I5711" s="534"/>
      <c r="J5711" s="535"/>
      <c r="K5711" s="534"/>
      <c r="L5711" s="534"/>
      <c r="M5711" s="534"/>
      <c r="N5711" s="534"/>
      <c r="O5711" s="534"/>
      <c r="P5711" s="535"/>
      <c r="Q5711" s="534"/>
    </row>
    <row r="5712" spans="3:17" s="849" customFormat="1" ht="15">
      <c r="C5712" s="712"/>
      <c r="D5712" s="713"/>
      <c r="E5712" s="532"/>
      <c r="F5712" s="532"/>
      <c r="G5712" s="533"/>
      <c r="H5712" s="534"/>
      <c r="I5712" s="534"/>
      <c r="J5712" s="535"/>
      <c r="K5712" s="534"/>
      <c r="L5712" s="534"/>
      <c r="M5712" s="534"/>
      <c r="N5712" s="534"/>
      <c r="O5712" s="534"/>
      <c r="P5712" s="535"/>
      <c r="Q5712" s="534"/>
    </row>
    <row r="5713" spans="3:17" s="849" customFormat="1" ht="15">
      <c r="C5713" s="712"/>
      <c r="D5713" s="713"/>
      <c r="E5713" s="532"/>
      <c r="F5713" s="532"/>
      <c r="G5713" s="533"/>
      <c r="H5713" s="534"/>
      <c r="I5713" s="534"/>
      <c r="J5713" s="535"/>
      <c r="K5713" s="534"/>
      <c r="L5713" s="534"/>
      <c r="M5713" s="534"/>
      <c r="N5713" s="534"/>
      <c r="O5713" s="534"/>
      <c r="P5713" s="535"/>
      <c r="Q5713" s="534"/>
    </row>
    <row r="5714" spans="3:17" s="849" customFormat="1" ht="15">
      <c r="C5714" s="712"/>
      <c r="D5714" s="713"/>
      <c r="E5714" s="532"/>
      <c r="F5714" s="532"/>
      <c r="G5714" s="533"/>
      <c r="H5714" s="534"/>
      <c r="I5714" s="534"/>
      <c r="J5714" s="535"/>
      <c r="K5714" s="534"/>
      <c r="L5714" s="534"/>
      <c r="M5714" s="534"/>
      <c r="N5714" s="534"/>
      <c r="O5714" s="534"/>
      <c r="P5714" s="535"/>
      <c r="Q5714" s="534"/>
    </row>
    <row r="5715" spans="3:17" s="849" customFormat="1" ht="15">
      <c r="C5715" s="712"/>
      <c r="D5715" s="713"/>
      <c r="E5715" s="532"/>
      <c r="F5715" s="532"/>
      <c r="G5715" s="533"/>
      <c r="H5715" s="534"/>
      <c r="I5715" s="534"/>
      <c r="J5715" s="535"/>
      <c r="K5715" s="534"/>
      <c r="L5715" s="534"/>
      <c r="M5715" s="534"/>
      <c r="N5715" s="534"/>
      <c r="O5715" s="534"/>
      <c r="P5715" s="535"/>
      <c r="Q5715" s="534"/>
    </row>
    <row r="5716" spans="3:17" s="849" customFormat="1" ht="15">
      <c r="C5716" s="712"/>
      <c r="D5716" s="713"/>
      <c r="E5716" s="532"/>
      <c r="F5716" s="532"/>
      <c r="G5716" s="533"/>
      <c r="H5716" s="534"/>
      <c r="I5716" s="534"/>
      <c r="J5716" s="535"/>
      <c r="K5716" s="534"/>
      <c r="L5716" s="534"/>
      <c r="M5716" s="534"/>
      <c r="N5716" s="534"/>
      <c r="O5716" s="534"/>
      <c r="P5716" s="535"/>
      <c r="Q5716" s="534"/>
    </row>
    <row r="5717" spans="3:17" s="849" customFormat="1" ht="15">
      <c r="C5717" s="712"/>
      <c r="D5717" s="713"/>
      <c r="E5717" s="532"/>
      <c r="F5717" s="532"/>
      <c r="G5717" s="533"/>
      <c r="H5717" s="534"/>
      <c r="I5717" s="534"/>
      <c r="J5717" s="535"/>
      <c r="K5717" s="534"/>
      <c r="L5717" s="534"/>
      <c r="M5717" s="534"/>
      <c r="N5717" s="534"/>
      <c r="O5717" s="534"/>
      <c r="P5717" s="535"/>
      <c r="Q5717" s="534"/>
    </row>
    <row r="5718" spans="3:17" s="849" customFormat="1" ht="15">
      <c r="C5718" s="712"/>
      <c r="D5718" s="713"/>
      <c r="E5718" s="532"/>
      <c r="F5718" s="532"/>
      <c r="G5718" s="533"/>
      <c r="H5718" s="534"/>
      <c r="I5718" s="534"/>
      <c r="J5718" s="535"/>
      <c r="K5718" s="534"/>
      <c r="L5718" s="534"/>
      <c r="M5718" s="534"/>
      <c r="N5718" s="534"/>
      <c r="O5718" s="534"/>
      <c r="P5718" s="535"/>
      <c r="Q5718" s="534"/>
    </row>
    <row r="5719" spans="3:17" s="849" customFormat="1" ht="15">
      <c r="C5719" s="712"/>
      <c r="D5719" s="713"/>
      <c r="E5719" s="532"/>
      <c r="F5719" s="532"/>
      <c r="G5719" s="533"/>
      <c r="H5719" s="534"/>
      <c r="I5719" s="534"/>
      <c r="J5719" s="535"/>
      <c r="K5719" s="534"/>
      <c r="L5719" s="534"/>
      <c r="M5719" s="534"/>
      <c r="N5719" s="534"/>
      <c r="O5719" s="534"/>
      <c r="P5719" s="535"/>
      <c r="Q5719" s="534"/>
    </row>
    <row r="5720" spans="3:17" s="849" customFormat="1" ht="15">
      <c r="C5720" s="712"/>
      <c r="D5720" s="713"/>
      <c r="E5720" s="532"/>
      <c r="F5720" s="532"/>
      <c r="G5720" s="533"/>
      <c r="H5720" s="534"/>
      <c r="I5720" s="534"/>
      <c r="J5720" s="535"/>
      <c r="K5720" s="534"/>
      <c r="L5720" s="534"/>
      <c r="M5720" s="534"/>
      <c r="N5720" s="534"/>
      <c r="O5720" s="534"/>
      <c r="P5720" s="535"/>
      <c r="Q5720" s="534"/>
    </row>
    <row r="5721" spans="3:17" s="849" customFormat="1" ht="15">
      <c r="C5721" s="712"/>
      <c r="D5721" s="713"/>
      <c r="E5721" s="532"/>
      <c r="F5721" s="532"/>
      <c r="G5721" s="533"/>
      <c r="H5721" s="534"/>
      <c r="I5721" s="534"/>
      <c r="J5721" s="535"/>
      <c r="K5721" s="534"/>
      <c r="L5721" s="534"/>
      <c r="M5721" s="534"/>
      <c r="N5721" s="534"/>
      <c r="O5721" s="534"/>
      <c r="P5721" s="535"/>
      <c r="Q5721" s="534"/>
    </row>
    <row r="5722" spans="3:17" s="849" customFormat="1" ht="15">
      <c r="C5722" s="712"/>
      <c r="D5722" s="713"/>
      <c r="E5722" s="532"/>
      <c r="F5722" s="532"/>
      <c r="G5722" s="533"/>
      <c r="H5722" s="534"/>
      <c r="I5722" s="534"/>
      <c r="J5722" s="535"/>
      <c r="K5722" s="534"/>
      <c r="L5722" s="534"/>
      <c r="M5722" s="534"/>
      <c r="N5722" s="534"/>
      <c r="O5722" s="534"/>
      <c r="P5722" s="535"/>
      <c r="Q5722" s="534"/>
    </row>
    <row r="5723" spans="3:17" s="849" customFormat="1" ht="15">
      <c r="C5723" s="712"/>
      <c r="D5723" s="713"/>
      <c r="E5723" s="532"/>
      <c r="F5723" s="532"/>
      <c r="G5723" s="533"/>
      <c r="H5723" s="534"/>
      <c r="I5723" s="534"/>
      <c r="J5723" s="535"/>
      <c r="K5723" s="534"/>
      <c r="L5723" s="534"/>
      <c r="M5723" s="534"/>
      <c r="N5723" s="534"/>
      <c r="O5723" s="534"/>
      <c r="P5723" s="535"/>
      <c r="Q5723" s="534"/>
    </row>
    <row r="5724" spans="3:17" s="849" customFormat="1" ht="15">
      <c r="C5724" s="712"/>
      <c r="D5724" s="713"/>
      <c r="E5724" s="532"/>
      <c r="F5724" s="532"/>
      <c r="G5724" s="533"/>
      <c r="H5724" s="534"/>
      <c r="I5724" s="534"/>
      <c r="J5724" s="535"/>
      <c r="K5724" s="534"/>
      <c r="L5724" s="534"/>
      <c r="M5724" s="534"/>
      <c r="N5724" s="534"/>
      <c r="O5724" s="534"/>
      <c r="P5724" s="535"/>
      <c r="Q5724" s="534"/>
    </row>
    <row r="5725" spans="3:17" s="849" customFormat="1" ht="15">
      <c r="C5725" s="712"/>
      <c r="D5725" s="713"/>
      <c r="E5725" s="532"/>
      <c r="F5725" s="532"/>
      <c r="G5725" s="533"/>
      <c r="H5725" s="534"/>
      <c r="I5725" s="534"/>
      <c r="J5725" s="535"/>
      <c r="K5725" s="534"/>
      <c r="L5725" s="534"/>
      <c r="M5725" s="534"/>
      <c r="N5725" s="534"/>
      <c r="O5725" s="534"/>
      <c r="P5725" s="535"/>
      <c r="Q5725" s="534"/>
    </row>
    <row r="5726" spans="3:17" s="849" customFormat="1" ht="15">
      <c r="C5726" s="712"/>
      <c r="D5726" s="713"/>
      <c r="E5726" s="532"/>
      <c r="F5726" s="532"/>
      <c r="G5726" s="533"/>
      <c r="H5726" s="534"/>
      <c r="I5726" s="534"/>
      <c r="J5726" s="535"/>
      <c r="K5726" s="534"/>
      <c r="L5726" s="534"/>
      <c r="M5726" s="534"/>
      <c r="N5726" s="534"/>
      <c r="O5726" s="534"/>
      <c r="P5726" s="535"/>
      <c r="Q5726" s="534"/>
    </row>
    <row r="5727" spans="3:17" s="849" customFormat="1" ht="15">
      <c r="C5727" s="712"/>
      <c r="D5727" s="713"/>
      <c r="E5727" s="532"/>
      <c r="F5727" s="532"/>
      <c r="G5727" s="533"/>
      <c r="H5727" s="534"/>
      <c r="I5727" s="534"/>
      <c r="J5727" s="535"/>
      <c r="K5727" s="534"/>
      <c r="L5727" s="534"/>
      <c r="M5727" s="534"/>
      <c r="N5727" s="534"/>
      <c r="O5727" s="534"/>
      <c r="P5727" s="535"/>
      <c r="Q5727" s="534"/>
    </row>
    <row r="5728" spans="3:17" s="849" customFormat="1" ht="15">
      <c r="C5728" s="712"/>
      <c r="D5728" s="713"/>
      <c r="E5728" s="532"/>
      <c r="F5728" s="532"/>
      <c r="G5728" s="533"/>
      <c r="H5728" s="534"/>
      <c r="I5728" s="534"/>
      <c r="J5728" s="535"/>
      <c r="K5728" s="534"/>
      <c r="L5728" s="534"/>
      <c r="M5728" s="534"/>
      <c r="N5728" s="534"/>
      <c r="O5728" s="534"/>
      <c r="P5728" s="535"/>
      <c r="Q5728" s="534"/>
    </row>
    <row r="5729" spans="3:17" s="849" customFormat="1" ht="15">
      <c r="C5729" s="712"/>
      <c r="D5729" s="713"/>
      <c r="E5729" s="532"/>
      <c r="F5729" s="532"/>
      <c r="G5729" s="533"/>
      <c r="H5729" s="534"/>
      <c r="I5729" s="534"/>
      <c r="J5729" s="535"/>
      <c r="K5729" s="534"/>
      <c r="L5729" s="534"/>
      <c r="M5729" s="534"/>
      <c r="N5729" s="534"/>
      <c r="O5729" s="534"/>
      <c r="P5729" s="535"/>
      <c r="Q5729" s="534"/>
    </row>
    <row r="5730" spans="3:17" s="849" customFormat="1" ht="15">
      <c r="C5730" s="712"/>
      <c r="D5730" s="713"/>
      <c r="E5730" s="532"/>
      <c r="F5730" s="532"/>
      <c r="G5730" s="533"/>
      <c r="H5730" s="534"/>
      <c r="I5730" s="534"/>
      <c r="J5730" s="535"/>
      <c r="K5730" s="534"/>
      <c r="L5730" s="534"/>
      <c r="M5730" s="534"/>
      <c r="N5730" s="534"/>
      <c r="O5730" s="534"/>
      <c r="P5730" s="535"/>
      <c r="Q5730" s="534"/>
    </row>
    <row r="5731" spans="3:17" s="849" customFormat="1" ht="15">
      <c r="C5731" s="712"/>
      <c r="D5731" s="713"/>
      <c r="E5731" s="532"/>
      <c r="F5731" s="532"/>
      <c r="G5731" s="533"/>
      <c r="H5731" s="534"/>
      <c r="I5731" s="534"/>
      <c r="J5731" s="535"/>
      <c r="K5731" s="534"/>
      <c r="L5731" s="534"/>
      <c r="M5731" s="534"/>
      <c r="N5731" s="534"/>
      <c r="O5731" s="534"/>
      <c r="P5731" s="535"/>
      <c r="Q5731" s="534"/>
    </row>
    <row r="5732" spans="3:17" s="849" customFormat="1" ht="15">
      <c r="C5732" s="712"/>
      <c r="D5732" s="713"/>
      <c r="E5732" s="532"/>
      <c r="F5732" s="532"/>
      <c r="G5732" s="533"/>
      <c r="H5732" s="534"/>
      <c r="I5732" s="534"/>
      <c r="J5732" s="535"/>
      <c r="K5732" s="534"/>
      <c r="L5732" s="534"/>
      <c r="M5732" s="534"/>
      <c r="N5732" s="534"/>
      <c r="O5732" s="534"/>
      <c r="P5732" s="535"/>
      <c r="Q5732" s="534"/>
    </row>
    <row r="5733" spans="3:17" s="849" customFormat="1" ht="15">
      <c r="C5733" s="712"/>
      <c r="D5733" s="713"/>
      <c r="E5733" s="532"/>
      <c r="F5733" s="532"/>
      <c r="G5733" s="533"/>
      <c r="H5733" s="534"/>
      <c r="I5733" s="534"/>
      <c r="J5733" s="535"/>
      <c r="K5733" s="534"/>
      <c r="L5733" s="534"/>
      <c r="M5733" s="534"/>
      <c r="N5733" s="534"/>
      <c r="O5733" s="534"/>
      <c r="P5733" s="535"/>
      <c r="Q5733" s="534"/>
    </row>
    <row r="5734" spans="3:17" s="849" customFormat="1" ht="15">
      <c r="C5734" s="712"/>
      <c r="D5734" s="713"/>
      <c r="E5734" s="532"/>
      <c r="F5734" s="532"/>
      <c r="G5734" s="533"/>
      <c r="H5734" s="534"/>
      <c r="I5734" s="534"/>
      <c r="J5734" s="535"/>
      <c r="K5734" s="534"/>
      <c r="L5734" s="534"/>
      <c r="M5734" s="534"/>
      <c r="N5734" s="534"/>
      <c r="O5734" s="534"/>
      <c r="P5734" s="535"/>
      <c r="Q5734" s="534"/>
    </row>
    <row r="5735" spans="3:17" s="849" customFormat="1" ht="15">
      <c r="C5735" s="712"/>
      <c r="D5735" s="713"/>
      <c r="E5735" s="532"/>
      <c r="F5735" s="532"/>
      <c r="G5735" s="533"/>
      <c r="H5735" s="534"/>
      <c r="I5735" s="534"/>
      <c r="J5735" s="535"/>
      <c r="K5735" s="534"/>
      <c r="L5735" s="534"/>
      <c r="M5735" s="534"/>
      <c r="N5735" s="534"/>
      <c r="O5735" s="534"/>
      <c r="P5735" s="535"/>
      <c r="Q5735" s="534"/>
    </row>
    <row r="5736" spans="3:17" s="849" customFormat="1" ht="15">
      <c r="C5736" s="712"/>
      <c r="D5736" s="713"/>
      <c r="E5736" s="532"/>
      <c r="F5736" s="532"/>
      <c r="G5736" s="533"/>
      <c r="H5736" s="534"/>
      <c r="I5736" s="534"/>
      <c r="J5736" s="535"/>
      <c r="K5736" s="534"/>
      <c r="L5736" s="534"/>
      <c r="M5736" s="534"/>
      <c r="N5736" s="534"/>
      <c r="O5736" s="534"/>
      <c r="P5736" s="535"/>
      <c r="Q5736" s="534"/>
    </row>
    <row r="5737" spans="3:17" s="849" customFormat="1" ht="15">
      <c r="C5737" s="712"/>
      <c r="D5737" s="713"/>
      <c r="E5737" s="532"/>
      <c r="F5737" s="532"/>
      <c r="G5737" s="533"/>
      <c r="H5737" s="534"/>
      <c r="I5737" s="534"/>
      <c r="J5737" s="535"/>
      <c r="K5737" s="534"/>
      <c r="L5737" s="534"/>
      <c r="M5737" s="534"/>
      <c r="N5737" s="534"/>
      <c r="O5737" s="534"/>
      <c r="P5737" s="535"/>
      <c r="Q5737" s="534"/>
    </row>
    <row r="5738" spans="3:17" s="849" customFormat="1" ht="15">
      <c r="C5738" s="712"/>
      <c r="D5738" s="713"/>
      <c r="E5738" s="532"/>
      <c r="F5738" s="532"/>
      <c r="G5738" s="533"/>
      <c r="H5738" s="534"/>
      <c r="I5738" s="534"/>
      <c r="J5738" s="535"/>
      <c r="K5738" s="534"/>
      <c r="L5738" s="534"/>
      <c r="M5738" s="534"/>
      <c r="N5738" s="534"/>
      <c r="O5738" s="534"/>
      <c r="P5738" s="535"/>
      <c r="Q5738" s="534"/>
    </row>
    <row r="5739" spans="3:17" s="849" customFormat="1" ht="15">
      <c r="C5739" s="712"/>
      <c r="D5739" s="713"/>
      <c r="E5739" s="532"/>
      <c r="F5739" s="532"/>
      <c r="G5739" s="533"/>
      <c r="H5739" s="534"/>
      <c r="I5739" s="534"/>
      <c r="J5739" s="535"/>
      <c r="K5739" s="534"/>
      <c r="L5739" s="534"/>
      <c r="M5739" s="534"/>
      <c r="N5739" s="534"/>
      <c r="O5739" s="534"/>
      <c r="P5739" s="535"/>
      <c r="Q5739" s="534"/>
    </row>
    <row r="5740" spans="3:17" s="849" customFormat="1" ht="15">
      <c r="C5740" s="712"/>
      <c r="D5740" s="713"/>
      <c r="E5740" s="532"/>
      <c r="F5740" s="532"/>
      <c r="G5740" s="533"/>
      <c r="H5740" s="534"/>
      <c r="I5740" s="534"/>
      <c r="J5740" s="535"/>
      <c r="K5740" s="534"/>
      <c r="L5740" s="534"/>
      <c r="M5740" s="534"/>
      <c r="N5740" s="534"/>
      <c r="O5740" s="534"/>
      <c r="P5740" s="535"/>
      <c r="Q5740" s="534"/>
    </row>
    <row r="5741" spans="3:17" s="849" customFormat="1" ht="15">
      <c r="C5741" s="712"/>
      <c r="D5741" s="713"/>
      <c r="E5741" s="532"/>
      <c r="F5741" s="532"/>
      <c r="G5741" s="533"/>
      <c r="H5741" s="534"/>
      <c r="I5741" s="534"/>
      <c r="J5741" s="535"/>
      <c r="K5741" s="534"/>
      <c r="L5741" s="534"/>
      <c r="M5741" s="534"/>
      <c r="N5741" s="534"/>
      <c r="O5741" s="534"/>
      <c r="P5741" s="535"/>
      <c r="Q5741" s="534"/>
    </row>
    <row r="5742" spans="3:17" s="849" customFormat="1" ht="15">
      <c r="C5742" s="712"/>
      <c r="D5742" s="713"/>
      <c r="E5742" s="532"/>
      <c r="F5742" s="532"/>
      <c r="G5742" s="533"/>
      <c r="H5742" s="534"/>
      <c r="I5742" s="534"/>
      <c r="J5742" s="535"/>
      <c r="K5742" s="534"/>
      <c r="L5742" s="534"/>
      <c r="M5742" s="534"/>
      <c r="N5742" s="534"/>
      <c r="O5742" s="534"/>
      <c r="P5742" s="535"/>
      <c r="Q5742" s="534"/>
    </row>
    <row r="5743" spans="3:17" s="849" customFormat="1" ht="15">
      <c r="C5743" s="712"/>
      <c r="D5743" s="713"/>
      <c r="E5743" s="532"/>
      <c r="F5743" s="532"/>
      <c r="G5743" s="533"/>
      <c r="H5743" s="534"/>
      <c r="I5743" s="534"/>
      <c r="J5743" s="535"/>
      <c r="K5743" s="534"/>
      <c r="L5743" s="534"/>
      <c r="M5743" s="534"/>
      <c r="N5743" s="534"/>
      <c r="O5743" s="534"/>
      <c r="P5743" s="535"/>
      <c r="Q5743" s="534"/>
    </row>
    <row r="5744" spans="3:17" s="849" customFormat="1" ht="15">
      <c r="C5744" s="712"/>
      <c r="D5744" s="713"/>
      <c r="E5744" s="532"/>
      <c r="F5744" s="532"/>
      <c r="G5744" s="533"/>
      <c r="H5744" s="534"/>
      <c r="I5744" s="534"/>
      <c r="J5744" s="535"/>
      <c r="K5744" s="534"/>
      <c r="L5744" s="534"/>
      <c r="M5744" s="534"/>
      <c r="N5744" s="534"/>
      <c r="O5744" s="534"/>
      <c r="P5744" s="535"/>
      <c r="Q5744" s="534"/>
    </row>
    <row r="5745" spans="3:17" s="849" customFormat="1" ht="15">
      <c r="C5745" s="712"/>
      <c r="D5745" s="713"/>
      <c r="E5745" s="532"/>
      <c r="F5745" s="532"/>
      <c r="G5745" s="533"/>
      <c r="H5745" s="534"/>
      <c r="I5745" s="534"/>
      <c r="J5745" s="535"/>
      <c r="K5745" s="534"/>
      <c r="L5745" s="534"/>
      <c r="M5745" s="534"/>
      <c r="N5745" s="534"/>
      <c r="O5745" s="534"/>
      <c r="P5745" s="535"/>
      <c r="Q5745" s="534"/>
    </row>
    <row r="5746" spans="3:17" s="849" customFormat="1" ht="15">
      <c r="C5746" s="712"/>
      <c r="D5746" s="713"/>
      <c r="E5746" s="532"/>
      <c r="F5746" s="532"/>
      <c r="G5746" s="533"/>
      <c r="H5746" s="534"/>
      <c r="I5746" s="534"/>
      <c r="J5746" s="535"/>
      <c r="K5746" s="534"/>
      <c r="L5746" s="534"/>
      <c r="M5746" s="534"/>
      <c r="N5746" s="534"/>
      <c r="O5746" s="534"/>
      <c r="P5746" s="535"/>
      <c r="Q5746" s="534"/>
    </row>
    <row r="5747" spans="3:17" s="849" customFormat="1" ht="15">
      <c r="C5747" s="712"/>
      <c r="D5747" s="713"/>
      <c r="E5747" s="532"/>
      <c r="F5747" s="532"/>
      <c r="G5747" s="533"/>
      <c r="H5747" s="534"/>
      <c r="I5747" s="534"/>
      <c r="J5747" s="535"/>
      <c r="K5747" s="534"/>
      <c r="L5747" s="534"/>
      <c r="M5747" s="534"/>
      <c r="N5747" s="534"/>
      <c r="O5747" s="534"/>
      <c r="P5747" s="535"/>
      <c r="Q5747" s="534"/>
    </row>
    <row r="5748" spans="3:17" s="849" customFormat="1" ht="15">
      <c r="C5748" s="712"/>
      <c r="D5748" s="713"/>
      <c r="E5748" s="532"/>
      <c r="F5748" s="532"/>
      <c r="G5748" s="533"/>
      <c r="H5748" s="534"/>
      <c r="I5748" s="534"/>
      <c r="J5748" s="535"/>
      <c r="K5748" s="534"/>
      <c r="L5748" s="534"/>
      <c r="M5748" s="534"/>
      <c r="N5748" s="534"/>
      <c r="O5748" s="534"/>
      <c r="P5748" s="535"/>
      <c r="Q5748" s="534"/>
    </row>
    <row r="5749" spans="3:17" s="849" customFormat="1" ht="15">
      <c r="C5749" s="712"/>
      <c r="D5749" s="713"/>
      <c r="E5749" s="532"/>
      <c r="F5749" s="532"/>
      <c r="G5749" s="533"/>
      <c r="H5749" s="534"/>
      <c r="I5749" s="534"/>
      <c r="J5749" s="535"/>
      <c r="K5749" s="534"/>
      <c r="L5749" s="534"/>
      <c r="M5749" s="534"/>
      <c r="N5749" s="534"/>
      <c r="O5749" s="534"/>
      <c r="P5749" s="535"/>
      <c r="Q5749" s="534"/>
    </row>
    <row r="5750" spans="3:17" s="849" customFormat="1" ht="15">
      <c r="C5750" s="712"/>
      <c r="D5750" s="713"/>
      <c r="E5750" s="532"/>
      <c r="F5750" s="532"/>
      <c r="G5750" s="533"/>
      <c r="H5750" s="534"/>
      <c r="I5750" s="534"/>
      <c r="J5750" s="535"/>
      <c r="K5750" s="534"/>
      <c r="L5750" s="534"/>
      <c r="M5750" s="534"/>
      <c r="N5750" s="534"/>
      <c r="O5750" s="534"/>
      <c r="P5750" s="535"/>
      <c r="Q5750" s="534"/>
    </row>
    <row r="5751" spans="3:17" s="849" customFormat="1" ht="15">
      <c r="C5751" s="712"/>
      <c r="D5751" s="713"/>
      <c r="E5751" s="532"/>
      <c r="F5751" s="532"/>
      <c r="G5751" s="533"/>
      <c r="H5751" s="534"/>
      <c r="I5751" s="534"/>
      <c r="J5751" s="535"/>
      <c r="K5751" s="534"/>
      <c r="L5751" s="534"/>
      <c r="M5751" s="534"/>
      <c r="N5751" s="534"/>
      <c r="O5751" s="534"/>
      <c r="P5751" s="535"/>
      <c r="Q5751" s="534"/>
    </row>
    <row r="5752" spans="3:17" s="849" customFormat="1" ht="15">
      <c r="C5752" s="712"/>
      <c r="D5752" s="713"/>
      <c r="E5752" s="532"/>
      <c r="F5752" s="532"/>
      <c r="G5752" s="533"/>
      <c r="H5752" s="534"/>
      <c r="I5752" s="534"/>
      <c r="J5752" s="535"/>
      <c r="K5752" s="534"/>
      <c r="L5752" s="534"/>
      <c r="M5752" s="534"/>
      <c r="N5752" s="534"/>
      <c r="O5752" s="534"/>
      <c r="P5752" s="535"/>
      <c r="Q5752" s="534"/>
    </row>
    <row r="5753" spans="3:17" s="849" customFormat="1" ht="15">
      <c r="C5753" s="712"/>
      <c r="D5753" s="713"/>
      <c r="E5753" s="532"/>
      <c r="F5753" s="532"/>
      <c r="G5753" s="533"/>
      <c r="H5753" s="534"/>
      <c r="I5753" s="534"/>
      <c r="J5753" s="535"/>
      <c r="K5753" s="534"/>
      <c r="L5753" s="534"/>
      <c r="M5753" s="534"/>
      <c r="N5753" s="534"/>
      <c r="O5753" s="534"/>
      <c r="P5753" s="535"/>
      <c r="Q5753" s="534"/>
    </row>
    <row r="5754" spans="3:17" s="849" customFormat="1" ht="15">
      <c r="C5754" s="712"/>
      <c r="D5754" s="713"/>
      <c r="E5754" s="532"/>
      <c r="F5754" s="532"/>
      <c r="G5754" s="533"/>
      <c r="H5754" s="534"/>
      <c r="I5754" s="534"/>
      <c r="J5754" s="535"/>
      <c r="K5754" s="534"/>
      <c r="L5754" s="534"/>
      <c r="M5754" s="534"/>
      <c r="N5754" s="534"/>
      <c r="O5754" s="534"/>
      <c r="P5754" s="535"/>
      <c r="Q5754" s="534"/>
    </row>
    <row r="5755" spans="3:17" s="849" customFormat="1" ht="15">
      <c r="C5755" s="712"/>
      <c r="D5755" s="713"/>
      <c r="E5755" s="532"/>
      <c r="F5755" s="532"/>
      <c r="G5755" s="533"/>
      <c r="H5755" s="534"/>
      <c r="I5755" s="534"/>
      <c r="J5755" s="535"/>
      <c r="K5755" s="534"/>
      <c r="L5755" s="534"/>
      <c r="M5755" s="534"/>
      <c r="N5755" s="534"/>
      <c r="O5755" s="534"/>
      <c r="P5755" s="535"/>
      <c r="Q5755" s="534"/>
    </row>
    <row r="5756" spans="3:17" s="849" customFormat="1" ht="15">
      <c r="C5756" s="712"/>
      <c r="D5756" s="713"/>
      <c r="E5756" s="532"/>
      <c r="F5756" s="532"/>
      <c r="G5756" s="533"/>
      <c r="H5756" s="534"/>
      <c r="I5756" s="534"/>
      <c r="J5756" s="535"/>
      <c r="K5756" s="534"/>
      <c r="L5756" s="534"/>
      <c r="M5756" s="534"/>
      <c r="N5756" s="534"/>
      <c r="O5756" s="534"/>
      <c r="P5756" s="535"/>
      <c r="Q5756" s="534"/>
    </row>
    <row r="5757" spans="3:17" s="849" customFormat="1" ht="15">
      <c r="C5757" s="712"/>
      <c r="D5757" s="713"/>
      <c r="E5757" s="532"/>
      <c r="F5757" s="532"/>
      <c r="G5757" s="533"/>
      <c r="H5757" s="534"/>
      <c r="I5757" s="534"/>
      <c r="J5757" s="535"/>
      <c r="K5757" s="534"/>
      <c r="L5757" s="534"/>
      <c r="M5757" s="534"/>
      <c r="N5757" s="534"/>
      <c r="O5757" s="534"/>
      <c r="P5757" s="535"/>
      <c r="Q5757" s="534"/>
    </row>
    <row r="5758" spans="3:17" s="849" customFormat="1" ht="15">
      <c r="C5758" s="712"/>
      <c r="D5758" s="713"/>
      <c r="E5758" s="532"/>
      <c r="F5758" s="532"/>
      <c r="G5758" s="533"/>
      <c r="H5758" s="534"/>
      <c r="I5758" s="534"/>
      <c r="J5758" s="535"/>
      <c r="K5758" s="534"/>
      <c r="L5758" s="534"/>
      <c r="M5758" s="534"/>
      <c r="N5758" s="534"/>
      <c r="O5758" s="534"/>
      <c r="P5758" s="535"/>
      <c r="Q5758" s="534"/>
    </row>
    <row r="5759" spans="3:17" s="849" customFormat="1" ht="15">
      <c r="C5759" s="712"/>
      <c r="D5759" s="713"/>
      <c r="E5759" s="532"/>
      <c r="F5759" s="532"/>
      <c r="G5759" s="533"/>
      <c r="H5759" s="534"/>
      <c r="I5759" s="534"/>
      <c r="J5759" s="535"/>
      <c r="K5759" s="534"/>
      <c r="L5759" s="534"/>
      <c r="M5759" s="534"/>
      <c r="N5759" s="534"/>
      <c r="O5759" s="534"/>
      <c r="P5759" s="535"/>
      <c r="Q5759" s="534"/>
    </row>
    <row r="5760" spans="3:17" s="849" customFormat="1" ht="15">
      <c r="C5760" s="712"/>
      <c r="D5760" s="713"/>
      <c r="E5760" s="532"/>
      <c r="F5760" s="532"/>
      <c r="G5760" s="533"/>
      <c r="H5760" s="534"/>
      <c r="I5760" s="534"/>
      <c r="J5760" s="535"/>
      <c r="K5760" s="534"/>
      <c r="L5760" s="534"/>
      <c r="M5760" s="534"/>
      <c r="N5760" s="534"/>
      <c r="O5760" s="534"/>
      <c r="P5760" s="535"/>
      <c r="Q5760" s="534"/>
    </row>
    <row r="5761" spans="3:17" s="849" customFormat="1" ht="15">
      <c r="C5761" s="712"/>
      <c r="D5761" s="713"/>
      <c r="E5761" s="532"/>
      <c r="F5761" s="532"/>
      <c r="G5761" s="533"/>
      <c r="H5761" s="534"/>
      <c r="I5761" s="534"/>
      <c r="J5761" s="535"/>
      <c r="K5761" s="534"/>
      <c r="L5761" s="534"/>
      <c r="M5761" s="534"/>
      <c r="N5761" s="534"/>
      <c r="O5761" s="534"/>
      <c r="P5761" s="535"/>
      <c r="Q5761" s="534"/>
    </row>
    <row r="5762" spans="3:17" s="849" customFormat="1" ht="15">
      <c r="C5762" s="712"/>
      <c r="D5762" s="713"/>
      <c r="E5762" s="532"/>
      <c r="F5762" s="532"/>
      <c r="G5762" s="533"/>
      <c r="H5762" s="534"/>
      <c r="I5762" s="534"/>
      <c r="J5762" s="535"/>
      <c r="K5762" s="534"/>
      <c r="L5762" s="534"/>
      <c r="M5762" s="534"/>
      <c r="N5762" s="534"/>
      <c r="O5762" s="534"/>
      <c r="P5762" s="535"/>
      <c r="Q5762" s="534"/>
    </row>
    <row r="5763" spans="3:17" s="849" customFormat="1" ht="15">
      <c r="C5763" s="712"/>
      <c r="D5763" s="713"/>
      <c r="E5763" s="532"/>
      <c r="F5763" s="532"/>
      <c r="G5763" s="533"/>
      <c r="H5763" s="534"/>
      <c r="I5763" s="534"/>
      <c r="J5763" s="535"/>
      <c r="K5763" s="534"/>
      <c r="L5763" s="534"/>
      <c r="M5763" s="534"/>
      <c r="N5763" s="534"/>
      <c r="O5763" s="534"/>
      <c r="P5763" s="535"/>
      <c r="Q5763" s="534"/>
    </row>
    <row r="5764" spans="3:17" s="849" customFormat="1" ht="15">
      <c r="C5764" s="712"/>
      <c r="D5764" s="713"/>
      <c r="E5764" s="532"/>
      <c r="F5764" s="532"/>
      <c r="G5764" s="533"/>
      <c r="H5764" s="534"/>
      <c r="I5764" s="534"/>
      <c r="J5764" s="535"/>
      <c r="K5764" s="534"/>
      <c r="L5764" s="534"/>
      <c r="M5764" s="534"/>
      <c r="N5764" s="534"/>
      <c r="O5764" s="534"/>
      <c r="P5764" s="535"/>
      <c r="Q5764" s="534"/>
    </row>
    <row r="5765" spans="3:17" s="849" customFormat="1" ht="15">
      <c r="C5765" s="712"/>
      <c r="D5765" s="713"/>
      <c r="E5765" s="532"/>
      <c r="F5765" s="532"/>
      <c r="G5765" s="533"/>
      <c r="H5765" s="534"/>
      <c r="I5765" s="534"/>
      <c r="J5765" s="535"/>
      <c r="K5765" s="534"/>
      <c r="L5765" s="534"/>
      <c r="M5765" s="534"/>
      <c r="N5765" s="534"/>
      <c r="O5765" s="534"/>
      <c r="P5765" s="535"/>
      <c r="Q5765" s="534"/>
    </row>
    <row r="5766" spans="3:17" s="849" customFormat="1" ht="15">
      <c r="C5766" s="712"/>
      <c r="D5766" s="713"/>
      <c r="E5766" s="532"/>
      <c r="F5766" s="532"/>
      <c r="G5766" s="533"/>
      <c r="H5766" s="534"/>
      <c r="I5766" s="534"/>
      <c r="J5766" s="535"/>
      <c r="K5766" s="534"/>
      <c r="L5766" s="534"/>
      <c r="M5766" s="534"/>
      <c r="N5766" s="534"/>
      <c r="O5766" s="534"/>
      <c r="P5766" s="535"/>
      <c r="Q5766" s="534"/>
    </row>
    <row r="5767" spans="3:17" s="849" customFormat="1" ht="15">
      <c r="C5767" s="712"/>
      <c r="D5767" s="713"/>
      <c r="E5767" s="532"/>
      <c r="F5767" s="532"/>
      <c r="G5767" s="533"/>
      <c r="H5767" s="534"/>
      <c r="I5767" s="534"/>
      <c r="J5767" s="535"/>
      <c r="K5767" s="534"/>
      <c r="L5767" s="534"/>
      <c r="M5767" s="534"/>
      <c r="N5767" s="534"/>
      <c r="O5767" s="534"/>
      <c r="P5767" s="535"/>
      <c r="Q5767" s="534"/>
    </row>
    <row r="5768" spans="3:17" s="849" customFormat="1" ht="15">
      <c r="C5768" s="712"/>
      <c r="D5768" s="713"/>
      <c r="E5768" s="532"/>
      <c r="F5768" s="532"/>
      <c r="G5768" s="533"/>
      <c r="H5768" s="534"/>
      <c r="I5768" s="534"/>
      <c r="J5768" s="535"/>
      <c r="K5768" s="534"/>
      <c r="L5768" s="534"/>
      <c r="M5768" s="534"/>
      <c r="N5768" s="534"/>
      <c r="O5768" s="534"/>
      <c r="P5768" s="535"/>
      <c r="Q5768" s="534"/>
    </row>
    <row r="5769" spans="3:17" s="849" customFormat="1" ht="15">
      <c r="C5769" s="712"/>
      <c r="D5769" s="713"/>
      <c r="E5769" s="532"/>
      <c r="F5769" s="532"/>
      <c r="G5769" s="533"/>
      <c r="H5769" s="534"/>
      <c r="I5769" s="534"/>
      <c r="J5769" s="535"/>
      <c r="K5769" s="534"/>
      <c r="L5769" s="534"/>
      <c r="M5769" s="534"/>
      <c r="N5769" s="534"/>
      <c r="O5769" s="534"/>
      <c r="P5769" s="535"/>
      <c r="Q5769" s="534"/>
    </row>
    <row r="5770" spans="3:17" s="849" customFormat="1" ht="15">
      <c r="C5770" s="712"/>
      <c r="D5770" s="713"/>
      <c r="E5770" s="532"/>
      <c r="F5770" s="532"/>
      <c r="G5770" s="533"/>
      <c r="H5770" s="534"/>
      <c r="I5770" s="534"/>
      <c r="J5770" s="535"/>
      <c r="K5770" s="534"/>
      <c r="L5770" s="534"/>
      <c r="M5770" s="534"/>
      <c r="N5770" s="534"/>
      <c r="O5770" s="534"/>
      <c r="P5770" s="535"/>
      <c r="Q5770" s="534"/>
    </row>
    <row r="5771" spans="3:17" s="849" customFormat="1" ht="15">
      <c r="C5771" s="712"/>
      <c r="D5771" s="713"/>
      <c r="E5771" s="532"/>
      <c r="F5771" s="532"/>
      <c r="G5771" s="533"/>
      <c r="H5771" s="534"/>
      <c r="I5771" s="534"/>
      <c r="J5771" s="535"/>
      <c r="K5771" s="534"/>
      <c r="L5771" s="534"/>
      <c r="M5771" s="534"/>
      <c r="N5771" s="534"/>
      <c r="O5771" s="534"/>
      <c r="P5771" s="535"/>
      <c r="Q5771" s="534"/>
    </row>
    <row r="5772" spans="3:17" s="849" customFormat="1" ht="15">
      <c r="C5772" s="712"/>
      <c r="D5772" s="713"/>
      <c r="E5772" s="532"/>
      <c r="F5772" s="532"/>
      <c r="G5772" s="533"/>
      <c r="H5772" s="534"/>
      <c r="I5772" s="534"/>
      <c r="J5772" s="535"/>
      <c r="K5772" s="534"/>
      <c r="L5772" s="534"/>
      <c r="M5772" s="534"/>
      <c r="N5772" s="534"/>
      <c r="O5772" s="534"/>
      <c r="P5772" s="535"/>
      <c r="Q5772" s="534"/>
    </row>
    <row r="5773" spans="3:17" s="849" customFormat="1" ht="15">
      <c r="C5773" s="712"/>
      <c r="D5773" s="713"/>
      <c r="E5773" s="532"/>
      <c r="F5773" s="532"/>
      <c r="G5773" s="533"/>
      <c r="H5773" s="534"/>
      <c r="I5773" s="534"/>
      <c r="J5773" s="535"/>
      <c r="K5773" s="534"/>
      <c r="L5773" s="534"/>
      <c r="M5773" s="534"/>
      <c r="N5773" s="534"/>
      <c r="O5773" s="534"/>
      <c r="P5773" s="535"/>
      <c r="Q5773" s="534"/>
    </row>
    <row r="5774" spans="3:17" s="849" customFormat="1" ht="15">
      <c r="C5774" s="712"/>
      <c r="D5774" s="713"/>
      <c r="E5774" s="532"/>
      <c r="F5774" s="532"/>
      <c r="G5774" s="533"/>
      <c r="H5774" s="534"/>
      <c r="I5774" s="534"/>
      <c r="J5774" s="535"/>
      <c r="K5774" s="534"/>
      <c r="L5774" s="534"/>
      <c r="M5774" s="534"/>
      <c r="N5774" s="534"/>
      <c r="O5774" s="534"/>
      <c r="P5774" s="535"/>
      <c r="Q5774" s="534"/>
    </row>
    <row r="5775" spans="3:17" s="849" customFormat="1" ht="15">
      <c r="C5775" s="712"/>
      <c r="D5775" s="713"/>
      <c r="E5775" s="532"/>
      <c r="F5775" s="532"/>
      <c r="G5775" s="533"/>
      <c r="H5775" s="534"/>
      <c r="I5775" s="534"/>
      <c r="J5775" s="535"/>
      <c r="K5775" s="534"/>
      <c r="L5775" s="534"/>
      <c r="M5775" s="534"/>
      <c r="N5775" s="534"/>
      <c r="O5775" s="534"/>
      <c r="P5775" s="535"/>
      <c r="Q5775" s="534"/>
    </row>
    <row r="5776" spans="3:17" s="849" customFormat="1" ht="15">
      <c r="C5776" s="712"/>
      <c r="D5776" s="713"/>
      <c r="E5776" s="532"/>
      <c r="F5776" s="532"/>
      <c r="G5776" s="533"/>
      <c r="H5776" s="534"/>
      <c r="I5776" s="534"/>
      <c r="J5776" s="535"/>
      <c r="K5776" s="534"/>
      <c r="L5776" s="534"/>
      <c r="M5776" s="534"/>
      <c r="N5776" s="534"/>
      <c r="O5776" s="534"/>
      <c r="P5776" s="535"/>
      <c r="Q5776" s="534"/>
    </row>
    <row r="5777" spans="3:17" s="849" customFormat="1" ht="15">
      <c r="C5777" s="712"/>
      <c r="D5777" s="713"/>
      <c r="E5777" s="532"/>
      <c r="F5777" s="532"/>
      <c r="G5777" s="533"/>
      <c r="H5777" s="534"/>
      <c r="I5777" s="534"/>
      <c r="J5777" s="535"/>
      <c r="K5777" s="534"/>
      <c r="L5777" s="534"/>
      <c r="M5777" s="534"/>
      <c r="N5777" s="534"/>
      <c r="O5777" s="534"/>
      <c r="P5777" s="535"/>
      <c r="Q5777" s="534"/>
    </row>
    <row r="5778" spans="3:17" s="849" customFormat="1" ht="15">
      <c r="C5778" s="712"/>
      <c r="D5778" s="713"/>
      <c r="E5778" s="532"/>
      <c r="F5778" s="532"/>
      <c r="G5778" s="533"/>
      <c r="H5778" s="534"/>
      <c r="I5778" s="534"/>
      <c r="J5778" s="535"/>
      <c r="K5778" s="534"/>
      <c r="L5778" s="534"/>
      <c r="M5778" s="534"/>
      <c r="N5778" s="534"/>
      <c r="O5778" s="534"/>
      <c r="P5778" s="535"/>
      <c r="Q5778" s="534"/>
    </row>
    <row r="5779" spans="3:17" s="849" customFormat="1" ht="15">
      <c r="C5779" s="712"/>
      <c r="D5779" s="713"/>
      <c r="E5779" s="532"/>
      <c r="F5779" s="532"/>
      <c r="G5779" s="533"/>
      <c r="H5779" s="534"/>
      <c r="I5779" s="534"/>
      <c r="J5779" s="535"/>
      <c r="K5779" s="534"/>
      <c r="L5779" s="534"/>
      <c r="M5779" s="534"/>
      <c r="N5779" s="534"/>
      <c r="O5779" s="534"/>
      <c r="P5779" s="535"/>
      <c r="Q5779" s="534"/>
    </row>
    <row r="5780" spans="3:17" s="849" customFormat="1" ht="15">
      <c r="C5780" s="712"/>
      <c r="D5780" s="713"/>
      <c r="E5780" s="532"/>
      <c r="F5780" s="532"/>
      <c r="G5780" s="533"/>
      <c r="H5780" s="534"/>
      <c r="I5780" s="534"/>
      <c r="J5780" s="535"/>
      <c r="K5780" s="534"/>
      <c r="L5780" s="534"/>
      <c r="M5780" s="534"/>
      <c r="N5780" s="534"/>
      <c r="O5780" s="534"/>
      <c r="P5780" s="535"/>
      <c r="Q5780" s="534"/>
    </row>
    <row r="5781" spans="3:17" s="849" customFormat="1" ht="15">
      <c r="C5781" s="712"/>
      <c r="D5781" s="713"/>
      <c r="E5781" s="532"/>
      <c r="F5781" s="532"/>
      <c r="G5781" s="533"/>
      <c r="H5781" s="534"/>
      <c r="I5781" s="534"/>
      <c r="J5781" s="535"/>
      <c r="K5781" s="534"/>
      <c r="L5781" s="534"/>
      <c r="M5781" s="534"/>
      <c r="N5781" s="534"/>
      <c r="O5781" s="534"/>
      <c r="P5781" s="535"/>
      <c r="Q5781" s="534"/>
    </row>
    <row r="5782" spans="3:17" s="849" customFormat="1" ht="15">
      <c r="C5782" s="712"/>
      <c r="D5782" s="713"/>
      <c r="E5782" s="532"/>
      <c r="F5782" s="532"/>
      <c r="G5782" s="533"/>
      <c r="H5782" s="534"/>
      <c r="I5782" s="534"/>
      <c r="J5782" s="535"/>
      <c r="K5782" s="534"/>
      <c r="L5782" s="534"/>
      <c r="M5782" s="534"/>
      <c r="N5782" s="534"/>
      <c r="O5782" s="534"/>
      <c r="P5782" s="535"/>
      <c r="Q5782" s="534"/>
    </row>
    <row r="5783" spans="3:17" s="849" customFormat="1" ht="15">
      <c r="C5783" s="712"/>
      <c r="D5783" s="713"/>
      <c r="E5783" s="532"/>
      <c r="F5783" s="532"/>
      <c r="G5783" s="533"/>
      <c r="H5783" s="534"/>
      <c r="I5783" s="534"/>
      <c r="J5783" s="535"/>
      <c r="K5783" s="534"/>
      <c r="L5783" s="534"/>
      <c r="M5783" s="534"/>
      <c r="N5783" s="534"/>
      <c r="O5783" s="534"/>
      <c r="P5783" s="535"/>
      <c r="Q5783" s="534"/>
    </row>
    <row r="5784" spans="3:17" s="849" customFormat="1" ht="15">
      <c r="C5784" s="712"/>
      <c r="D5784" s="713"/>
      <c r="E5784" s="532"/>
      <c r="F5784" s="532"/>
      <c r="G5784" s="533"/>
      <c r="H5784" s="534"/>
      <c r="I5784" s="534"/>
      <c r="J5784" s="535"/>
      <c r="K5784" s="534"/>
      <c r="L5784" s="534"/>
      <c r="M5784" s="534"/>
      <c r="N5784" s="534"/>
      <c r="O5784" s="534"/>
      <c r="P5784" s="535"/>
      <c r="Q5784" s="534"/>
    </row>
    <row r="5785" spans="3:17" s="849" customFormat="1" ht="15">
      <c r="C5785" s="712"/>
      <c r="D5785" s="713"/>
      <c r="E5785" s="532"/>
      <c r="F5785" s="532"/>
      <c r="G5785" s="533"/>
      <c r="H5785" s="534"/>
      <c r="I5785" s="534"/>
      <c r="J5785" s="535"/>
      <c r="K5785" s="534"/>
      <c r="L5785" s="534"/>
      <c r="M5785" s="534"/>
      <c r="N5785" s="534"/>
      <c r="O5785" s="534"/>
      <c r="P5785" s="535"/>
      <c r="Q5785" s="534"/>
    </row>
    <row r="5786" spans="3:17" s="849" customFormat="1" ht="15">
      <c r="C5786" s="712"/>
      <c r="D5786" s="713"/>
      <c r="E5786" s="532"/>
      <c r="F5786" s="532"/>
      <c r="G5786" s="533"/>
      <c r="H5786" s="534"/>
      <c r="I5786" s="534"/>
      <c r="J5786" s="535"/>
      <c r="K5786" s="534"/>
      <c r="L5786" s="534"/>
      <c r="M5786" s="534"/>
      <c r="N5786" s="534"/>
      <c r="O5786" s="534"/>
      <c r="P5786" s="535"/>
      <c r="Q5786" s="534"/>
    </row>
    <row r="5787" spans="3:17" s="849" customFormat="1" ht="15">
      <c r="C5787" s="712"/>
      <c r="D5787" s="713"/>
      <c r="E5787" s="532"/>
      <c r="F5787" s="532"/>
      <c r="G5787" s="533"/>
      <c r="H5787" s="534"/>
      <c r="I5787" s="534"/>
      <c r="J5787" s="535"/>
      <c r="K5787" s="534"/>
      <c r="L5787" s="534"/>
      <c r="M5787" s="534"/>
      <c r="N5787" s="534"/>
      <c r="O5787" s="534"/>
      <c r="P5787" s="535"/>
      <c r="Q5787" s="534"/>
    </row>
    <row r="5788" spans="3:17" s="849" customFormat="1" ht="15">
      <c r="C5788" s="712"/>
      <c r="D5788" s="713"/>
      <c r="E5788" s="532"/>
      <c r="F5788" s="532"/>
      <c r="G5788" s="533"/>
      <c r="H5788" s="534"/>
      <c r="I5788" s="534"/>
      <c r="J5788" s="535"/>
      <c r="K5788" s="534"/>
      <c r="L5788" s="534"/>
      <c r="M5788" s="534"/>
      <c r="N5788" s="534"/>
      <c r="O5788" s="534"/>
      <c r="P5788" s="535"/>
      <c r="Q5788" s="534"/>
    </row>
    <row r="5789" spans="3:17" s="849" customFormat="1" ht="15">
      <c r="C5789" s="712"/>
      <c r="D5789" s="713"/>
      <c r="E5789" s="532"/>
      <c r="F5789" s="532"/>
      <c r="G5789" s="533"/>
      <c r="H5789" s="534"/>
      <c r="I5789" s="534"/>
      <c r="J5789" s="535"/>
      <c r="K5789" s="534"/>
      <c r="L5789" s="534"/>
      <c r="M5789" s="534"/>
      <c r="N5789" s="534"/>
      <c r="O5789" s="534"/>
      <c r="P5789" s="535"/>
      <c r="Q5789" s="534"/>
    </row>
    <row r="5790" spans="3:17" s="849" customFormat="1" ht="15">
      <c r="C5790" s="712"/>
      <c r="D5790" s="713"/>
      <c r="E5790" s="532"/>
      <c r="F5790" s="532"/>
      <c r="G5790" s="533"/>
      <c r="H5790" s="534"/>
      <c r="I5790" s="534"/>
      <c r="J5790" s="535"/>
      <c r="K5790" s="534"/>
      <c r="L5790" s="534"/>
      <c r="M5790" s="534"/>
      <c r="N5790" s="534"/>
      <c r="O5790" s="534"/>
      <c r="P5790" s="535"/>
      <c r="Q5790" s="534"/>
    </row>
    <row r="5791" spans="3:17" s="849" customFormat="1" ht="15">
      <c r="C5791" s="712"/>
      <c r="D5791" s="713"/>
      <c r="E5791" s="532"/>
      <c r="F5791" s="532"/>
      <c r="G5791" s="533"/>
      <c r="H5791" s="534"/>
      <c r="I5791" s="534"/>
      <c r="J5791" s="535"/>
      <c r="K5791" s="534"/>
      <c r="L5791" s="534"/>
      <c r="M5791" s="534"/>
      <c r="N5791" s="534"/>
      <c r="O5791" s="534"/>
      <c r="P5791" s="535"/>
      <c r="Q5791" s="534"/>
    </row>
    <row r="5792" spans="3:17" s="849" customFormat="1" ht="15">
      <c r="C5792" s="712"/>
      <c r="D5792" s="713"/>
      <c r="E5792" s="532"/>
      <c r="F5792" s="532"/>
      <c r="G5792" s="533"/>
      <c r="H5792" s="534"/>
      <c r="I5792" s="534"/>
      <c r="J5792" s="535"/>
      <c r="K5792" s="534"/>
      <c r="L5792" s="534"/>
      <c r="M5792" s="534"/>
      <c r="N5792" s="534"/>
      <c r="O5792" s="534"/>
      <c r="P5792" s="535"/>
      <c r="Q5792" s="534"/>
    </row>
    <row r="5793" spans="3:17" s="849" customFormat="1" ht="15">
      <c r="C5793" s="712"/>
      <c r="D5793" s="713"/>
      <c r="E5793" s="532"/>
      <c r="F5793" s="532"/>
      <c r="G5793" s="533"/>
      <c r="H5793" s="534"/>
      <c r="I5793" s="534"/>
      <c r="J5793" s="535"/>
      <c r="K5793" s="534"/>
      <c r="L5793" s="534"/>
      <c r="M5793" s="534"/>
      <c r="N5793" s="534"/>
      <c r="O5793" s="534"/>
      <c r="P5793" s="535"/>
      <c r="Q5793" s="534"/>
    </row>
    <row r="5794" spans="3:17" s="849" customFormat="1" ht="15">
      <c r="C5794" s="712"/>
      <c r="D5794" s="713"/>
      <c r="E5794" s="532"/>
      <c r="F5794" s="532"/>
      <c r="G5794" s="533"/>
      <c r="H5794" s="534"/>
      <c r="I5794" s="534"/>
      <c r="J5794" s="535"/>
      <c r="K5794" s="534"/>
      <c r="L5794" s="534"/>
      <c r="M5794" s="534"/>
      <c r="N5794" s="534"/>
      <c r="O5794" s="534"/>
      <c r="P5794" s="535"/>
      <c r="Q5794" s="534"/>
    </row>
    <row r="5795" spans="3:17" s="849" customFormat="1" ht="15">
      <c r="C5795" s="712"/>
      <c r="D5795" s="713"/>
      <c r="E5795" s="532"/>
      <c r="F5795" s="532"/>
      <c r="G5795" s="533"/>
      <c r="H5795" s="534"/>
      <c r="I5795" s="534"/>
      <c r="J5795" s="535"/>
      <c r="K5795" s="534"/>
      <c r="L5795" s="534"/>
      <c r="M5795" s="534"/>
      <c r="N5795" s="534"/>
      <c r="O5795" s="534"/>
      <c r="P5795" s="535"/>
      <c r="Q5795" s="534"/>
    </row>
    <row r="5796" spans="3:17" s="849" customFormat="1" ht="15">
      <c r="C5796" s="712"/>
      <c r="D5796" s="713"/>
      <c r="E5796" s="532"/>
      <c r="F5796" s="532"/>
      <c r="G5796" s="533"/>
      <c r="H5796" s="534"/>
      <c r="I5796" s="534"/>
      <c r="J5796" s="535"/>
      <c r="K5796" s="534"/>
      <c r="L5796" s="534"/>
      <c r="M5796" s="534"/>
      <c r="N5796" s="534"/>
      <c r="O5796" s="534"/>
      <c r="P5796" s="535"/>
      <c r="Q5796" s="534"/>
    </row>
    <row r="5797" spans="3:17" s="849" customFormat="1" ht="15">
      <c r="C5797" s="712"/>
      <c r="D5797" s="713"/>
      <c r="E5797" s="532"/>
      <c r="F5797" s="532"/>
      <c r="G5797" s="533"/>
      <c r="H5797" s="534"/>
      <c r="I5797" s="534"/>
      <c r="J5797" s="535"/>
      <c r="K5797" s="534"/>
      <c r="L5797" s="534"/>
      <c r="M5797" s="534"/>
      <c r="N5797" s="534"/>
      <c r="O5797" s="534"/>
      <c r="P5797" s="535"/>
      <c r="Q5797" s="534"/>
    </row>
    <row r="5798" spans="3:17" s="849" customFormat="1" ht="15">
      <c r="C5798" s="712"/>
      <c r="D5798" s="713"/>
      <c r="E5798" s="532"/>
      <c r="F5798" s="532"/>
      <c r="G5798" s="533"/>
      <c r="H5798" s="534"/>
      <c r="I5798" s="534"/>
      <c r="J5798" s="535"/>
      <c r="K5798" s="534"/>
      <c r="L5798" s="534"/>
      <c r="M5798" s="534"/>
      <c r="N5798" s="534"/>
      <c r="O5798" s="534"/>
      <c r="P5798" s="535"/>
      <c r="Q5798" s="534"/>
    </row>
    <row r="5799" spans="3:17" s="849" customFormat="1" ht="15">
      <c r="C5799" s="712"/>
      <c r="D5799" s="713"/>
      <c r="E5799" s="532"/>
      <c r="F5799" s="532"/>
      <c r="G5799" s="533"/>
      <c r="H5799" s="534"/>
      <c r="I5799" s="534"/>
      <c r="J5799" s="535"/>
      <c r="K5799" s="534"/>
      <c r="L5799" s="534"/>
      <c r="M5799" s="534"/>
      <c r="N5799" s="534"/>
      <c r="O5799" s="534"/>
      <c r="P5799" s="535"/>
      <c r="Q5799" s="534"/>
    </row>
    <row r="5800" spans="3:17" s="849" customFormat="1" ht="15">
      <c r="C5800" s="712"/>
      <c r="D5800" s="713"/>
      <c r="E5800" s="532"/>
      <c r="F5800" s="532"/>
      <c r="G5800" s="533"/>
      <c r="H5800" s="534"/>
      <c r="I5800" s="534"/>
      <c r="J5800" s="535"/>
      <c r="K5800" s="534"/>
      <c r="L5800" s="534"/>
      <c r="M5800" s="534"/>
      <c r="N5800" s="534"/>
      <c r="O5800" s="534"/>
      <c r="P5800" s="535"/>
      <c r="Q5800" s="534"/>
    </row>
    <row r="5801" spans="3:17" s="849" customFormat="1" ht="15">
      <c r="C5801" s="712"/>
      <c r="D5801" s="713"/>
      <c r="E5801" s="532"/>
      <c r="F5801" s="532"/>
      <c r="G5801" s="533"/>
      <c r="H5801" s="534"/>
      <c r="I5801" s="534"/>
      <c r="J5801" s="535"/>
      <c r="K5801" s="534"/>
      <c r="L5801" s="534"/>
      <c r="M5801" s="534"/>
      <c r="N5801" s="534"/>
      <c r="O5801" s="534"/>
      <c r="P5801" s="535"/>
      <c r="Q5801" s="534"/>
    </row>
    <row r="5802" spans="3:17" s="849" customFormat="1" ht="15">
      <c r="C5802" s="712"/>
      <c r="D5802" s="713"/>
      <c r="E5802" s="532"/>
      <c r="F5802" s="532"/>
      <c r="G5802" s="533"/>
      <c r="H5802" s="534"/>
      <c r="I5802" s="534"/>
      <c r="J5802" s="535"/>
      <c r="K5802" s="534"/>
      <c r="L5802" s="534"/>
      <c r="M5802" s="534"/>
      <c r="N5802" s="534"/>
      <c r="O5802" s="534"/>
      <c r="P5802" s="535"/>
      <c r="Q5802" s="534"/>
    </row>
    <row r="5803" spans="3:17" s="849" customFormat="1" ht="15">
      <c r="C5803" s="712"/>
      <c r="D5803" s="713"/>
      <c r="E5803" s="532"/>
      <c r="F5803" s="532"/>
      <c r="G5803" s="533"/>
      <c r="H5803" s="534"/>
      <c r="I5803" s="534"/>
      <c r="J5803" s="535"/>
      <c r="K5803" s="534"/>
      <c r="L5803" s="534"/>
      <c r="M5803" s="534"/>
      <c r="N5803" s="534"/>
      <c r="O5803" s="534"/>
      <c r="P5803" s="535"/>
      <c r="Q5803" s="534"/>
    </row>
    <row r="5804" spans="3:17" s="849" customFormat="1" ht="15">
      <c r="C5804" s="712"/>
      <c r="D5804" s="713"/>
      <c r="E5804" s="532"/>
      <c r="F5804" s="532"/>
      <c r="G5804" s="533"/>
      <c r="H5804" s="534"/>
      <c r="I5804" s="534"/>
      <c r="J5804" s="535"/>
      <c r="K5804" s="534"/>
      <c r="L5804" s="534"/>
      <c r="M5804" s="534"/>
      <c r="N5804" s="534"/>
      <c r="O5804" s="534"/>
      <c r="P5804" s="535"/>
      <c r="Q5804" s="534"/>
    </row>
    <row r="5805" spans="3:17" s="849" customFormat="1" ht="15">
      <c r="C5805" s="712"/>
      <c r="D5805" s="713"/>
      <c r="E5805" s="532"/>
      <c r="F5805" s="532"/>
      <c r="G5805" s="533"/>
      <c r="H5805" s="534"/>
      <c r="I5805" s="534"/>
      <c r="J5805" s="535"/>
      <c r="K5805" s="534"/>
      <c r="L5805" s="534"/>
      <c r="M5805" s="534"/>
      <c r="N5805" s="534"/>
      <c r="O5805" s="534"/>
      <c r="P5805" s="535"/>
      <c r="Q5805" s="534"/>
    </row>
    <row r="5806" spans="3:17" s="849" customFormat="1" ht="15">
      <c r="C5806" s="712"/>
      <c r="D5806" s="713"/>
      <c r="E5806" s="532"/>
      <c r="F5806" s="532"/>
      <c r="G5806" s="533"/>
      <c r="H5806" s="534"/>
      <c r="I5806" s="534"/>
      <c r="J5806" s="535"/>
      <c r="K5806" s="534"/>
      <c r="L5806" s="534"/>
      <c r="M5806" s="534"/>
      <c r="N5806" s="534"/>
      <c r="O5806" s="534"/>
      <c r="P5806" s="535"/>
      <c r="Q5806" s="534"/>
    </row>
    <row r="5807" spans="3:17" s="849" customFormat="1" ht="15">
      <c r="C5807" s="712"/>
      <c r="D5807" s="713"/>
      <c r="E5807" s="532"/>
      <c r="F5807" s="532"/>
      <c r="G5807" s="533"/>
      <c r="H5807" s="534"/>
      <c r="I5807" s="534"/>
      <c r="J5807" s="535"/>
      <c r="K5807" s="534"/>
      <c r="L5807" s="534"/>
      <c r="M5807" s="534"/>
      <c r="N5807" s="534"/>
      <c r="O5807" s="534"/>
      <c r="P5807" s="535"/>
      <c r="Q5807" s="534"/>
    </row>
    <row r="5808" spans="3:17" s="849" customFormat="1" ht="15">
      <c r="C5808" s="712"/>
      <c r="D5808" s="713"/>
      <c r="E5808" s="532"/>
      <c r="F5808" s="532"/>
      <c r="G5808" s="533"/>
      <c r="H5808" s="534"/>
      <c r="I5808" s="534"/>
      <c r="J5808" s="535"/>
      <c r="K5808" s="534"/>
      <c r="L5808" s="534"/>
      <c r="M5808" s="534"/>
      <c r="N5808" s="534"/>
      <c r="O5808" s="534"/>
      <c r="P5808" s="535"/>
      <c r="Q5808" s="534"/>
    </row>
    <row r="5809" spans="3:17" s="849" customFormat="1" ht="15">
      <c r="C5809" s="712"/>
      <c r="D5809" s="713"/>
      <c r="E5809" s="532"/>
      <c r="F5809" s="532"/>
      <c r="G5809" s="533"/>
      <c r="H5809" s="534"/>
      <c r="I5809" s="534"/>
      <c r="J5809" s="535"/>
      <c r="K5809" s="534"/>
      <c r="L5809" s="534"/>
      <c r="M5809" s="534"/>
      <c r="N5809" s="534"/>
      <c r="O5809" s="534"/>
      <c r="P5809" s="535"/>
      <c r="Q5809" s="534"/>
    </row>
    <row r="5810" spans="3:17" s="849" customFormat="1" ht="15">
      <c r="C5810" s="712"/>
      <c r="D5810" s="713"/>
      <c r="E5810" s="532"/>
      <c r="F5810" s="532"/>
      <c r="G5810" s="533"/>
      <c r="H5810" s="534"/>
      <c r="I5810" s="534"/>
      <c r="J5810" s="535"/>
      <c r="K5810" s="534"/>
      <c r="L5810" s="534"/>
      <c r="M5810" s="534"/>
      <c r="N5810" s="534"/>
      <c r="O5810" s="534"/>
      <c r="P5810" s="535"/>
      <c r="Q5810" s="534"/>
    </row>
    <row r="5811" spans="3:17" s="849" customFormat="1" ht="15">
      <c r="C5811" s="712"/>
      <c r="D5811" s="713"/>
      <c r="E5811" s="532"/>
      <c r="F5811" s="532"/>
      <c r="G5811" s="533"/>
      <c r="H5811" s="534"/>
      <c r="I5811" s="534"/>
      <c r="J5811" s="535"/>
      <c r="K5811" s="534"/>
      <c r="L5811" s="534"/>
      <c r="M5811" s="534"/>
      <c r="N5811" s="534"/>
      <c r="O5811" s="534"/>
      <c r="P5811" s="535"/>
      <c r="Q5811" s="534"/>
    </row>
    <row r="5812" spans="3:17" s="849" customFormat="1" ht="15">
      <c r="C5812" s="712"/>
      <c r="D5812" s="713"/>
      <c r="E5812" s="532"/>
      <c r="F5812" s="532"/>
      <c r="G5812" s="533"/>
      <c r="H5812" s="534"/>
      <c r="I5812" s="534"/>
      <c r="J5812" s="535"/>
      <c r="K5812" s="534"/>
      <c r="L5812" s="534"/>
      <c r="M5812" s="534"/>
      <c r="N5812" s="534"/>
      <c r="O5812" s="534"/>
      <c r="P5812" s="535"/>
      <c r="Q5812" s="534"/>
    </row>
    <row r="5813" spans="3:17" s="849" customFormat="1" ht="15">
      <c r="C5813" s="712"/>
      <c r="D5813" s="713"/>
      <c r="E5813" s="532"/>
      <c r="F5813" s="532"/>
      <c r="G5813" s="533"/>
      <c r="H5813" s="534"/>
      <c r="I5813" s="534"/>
      <c r="J5813" s="535"/>
      <c r="K5813" s="534"/>
      <c r="L5813" s="534"/>
      <c r="M5813" s="534"/>
      <c r="N5813" s="534"/>
      <c r="O5813" s="534"/>
      <c r="P5813" s="535"/>
      <c r="Q5813" s="534"/>
    </row>
    <row r="5814" spans="3:17" s="849" customFormat="1" ht="15">
      <c r="C5814" s="712"/>
      <c r="D5814" s="713"/>
      <c r="E5814" s="532"/>
      <c r="F5814" s="532"/>
      <c r="G5814" s="533"/>
      <c r="H5814" s="534"/>
      <c r="I5814" s="534"/>
      <c r="J5814" s="535"/>
      <c r="K5814" s="534"/>
      <c r="L5814" s="534"/>
      <c r="M5814" s="534"/>
      <c r="N5814" s="534"/>
      <c r="O5814" s="534"/>
      <c r="P5814" s="535"/>
      <c r="Q5814" s="534"/>
    </row>
    <row r="5815" spans="3:17" s="849" customFormat="1" ht="15">
      <c r="C5815" s="712"/>
      <c r="D5815" s="713"/>
      <c r="E5815" s="532"/>
      <c r="F5815" s="532"/>
      <c r="G5815" s="533"/>
      <c r="H5815" s="534"/>
      <c r="I5815" s="534"/>
      <c r="J5815" s="535"/>
      <c r="K5815" s="534"/>
      <c r="L5815" s="534"/>
      <c r="M5815" s="534"/>
      <c r="N5815" s="534"/>
      <c r="O5815" s="534"/>
      <c r="P5815" s="535"/>
      <c r="Q5815" s="534"/>
    </row>
    <row r="5816" spans="3:17" s="849" customFormat="1" ht="15">
      <c r="C5816" s="712"/>
      <c r="D5816" s="713"/>
      <c r="E5816" s="532"/>
      <c r="F5816" s="532"/>
      <c r="G5816" s="533"/>
      <c r="H5816" s="534"/>
      <c r="I5816" s="534"/>
      <c r="J5816" s="535"/>
      <c r="K5816" s="534"/>
      <c r="L5816" s="534"/>
      <c r="M5816" s="534"/>
      <c r="N5816" s="534"/>
      <c r="O5816" s="534"/>
      <c r="P5816" s="535"/>
      <c r="Q5816" s="534"/>
    </row>
    <row r="5817" spans="3:17" s="849" customFormat="1" ht="15">
      <c r="C5817" s="712"/>
      <c r="D5817" s="713"/>
      <c r="E5817" s="532"/>
      <c r="F5817" s="532"/>
      <c r="G5817" s="533"/>
      <c r="H5817" s="534"/>
      <c r="I5817" s="534"/>
      <c r="J5817" s="535"/>
      <c r="K5817" s="534"/>
      <c r="L5817" s="534"/>
      <c r="M5817" s="534"/>
      <c r="N5817" s="534"/>
      <c r="O5817" s="534"/>
      <c r="P5817" s="535"/>
      <c r="Q5817" s="534"/>
    </row>
    <row r="5818" spans="3:17" s="849" customFormat="1" ht="15">
      <c r="C5818" s="712"/>
      <c r="D5818" s="713"/>
      <c r="E5818" s="532"/>
      <c r="F5818" s="532"/>
      <c r="G5818" s="533"/>
      <c r="H5818" s="534"/>
      <c r="I5818" s="534"/>
      <c r="J5818" s="535"/>
      <c r="K5818" s="534"/>
      <c r="L5818" s="534"/>
      <c r="M5818" s="534"/>
      <c r="N5818" s="534"/>
      <c r="O5818" s="534"/>
      <c r="P5818" s="535"/>
      <c r="Q5818" s="534"/>
    </row>
    <row r="5819" spans="3:17" s="849" customFormat="1" ht="15">
      <c r="C5819" s="712"/>
      <c r="D5819" s="713"/>
      <c r="E5819" s="532"/>
      <c r="F5819" s="532"/>
      <c r="G5819" s="533"/>
      <c r="H5819" s="534"/>
      <c r="I5819" s="534"/>
      <c r="J5819" s="535"/>
      <c r="K5819" s="534"/>
      <c r="L5819" s="534"/>
      <c r="M5819" s="534"/>
      <c r="N5819" s="534"/>
      <c r="O5819" s="534"/>
      <c r="P5819" s="535"/>
      <c r="Q5819" s="534"/>
    </row>
    <row r="5820" spans="3:17" s="849" customFormat="1" ht="15">
      <c r="C5820" s="712"/>
      <c r="D5820" s="713"/>
      <c r="E5820" s="532"/>
      <c r="F5820" s="532"/>
      <c r="G5820" s="533"/>
      <c r="H5820" s="534"/>
      <c r="I5820" s="534"/>
      <c r="J5820" s="535"/>
      <c r="K5820" s="534"/>
      <c r="L5820" s="534"/>
      <c r="M5820" s="534"/>
      <c r="N5820" s="534"/>
      <c r="O5820" s="534"/>
      <c r="P5820" s="535"/>
      <c r="Q5820" s="534"/>
    </row>
    <row r="5821" spans="3:17" s="849" customFormat="1" ht="15">
      <c r="C5821" s="712"/>
      <c r="D5821" s="713"/>
      <c r="E5821" s="532"/>
      <c r="F5821" s="532"/>
      <c r="G5821" s="533"/>
      <c r="H5821" s="534"/>
      <c r="I5821" s="534"/>
      <c r="J5821" s="535"/>
      <c r="K5821" s="534"/>
      <c r="L5821" s="534"/>
      <c r="M5821" s="534"/>
      <c r="N5821" s="534"/>
      <c r="O5821" s="534"/>
      <c r="P5821" s="535"/>
      <c r="Q5821" s="534"/>
    </row>
    <row r="5822" spans="3:17" s="849" customFormat="1" ht="15">
      <c r="C5822" s="712"/>
      <c r="D5822" s="713"/>
      <c r="E5822" s="532"/>
      <c r="F5822" s="532"/>
      <c r="G5822" s="533"/>
      <c r="H5822" s="534"/>
      <c r="I5822" s="534"/>
      <c r="J5822" s="535"/>
      <c r="K5822" s="534"/>
      <c r="L5822" s="534"/>
      <c r="M5822" s="534"/>
      <c r="N5822" s="534"/>
      <c r="O5822" s="534"/>
      <c r="P5822" s="535"/>
      <c r="Q5822" s="534"/>
    </row>
    <row r="5823" spans="3:17" s="849" customFormat="1" ht="15">
      <c r="C5823" s="712"/>
      <c r="D5823" s="713"/>
      <c r="E5823" s="532"/>
      <c r="F5823" s="532"/>
      <c r="G5823" s="533"/>
      <c r="H5823" s="534"/>
      <c r="I5823" s="534"/>
      <c r="J5823" s="535"/>
      <c r="K5823" s="534"/>
      <c r="L5823" s="534"/>
      <c r="M5823" s="534"/>
      <c r="N5823" s="534"/>
      <c r="O5823" s="534"/>
      <c r="P5823" s="535"/>
      <c r="Q5823" s="534"/>
    </row>
    <row r="5824" spans="3:17" s="849" customFormat="1" ht="15">
      <c r="C5824" s="712"/>
      <c r="D5824" s="713"/>
      <c r="E5824" s="532"/>
      <c r="F5824" s="532"/>
      <c r="G5824" s="533"/>
      <c r="H5824" s="534"/>
      <c r="I5824" s="534"/>
      <c r="J5824" s="535"/>
      <c r="K5824" s="534"/>
      <c r="L5824" s="534"/>
      <c r="M5824" s="534"/>
      <c r="N5824" s="534"/>
      <c r="O5824" s="534"/>
      <c r="P5824" s="535"/>
      <c r="Q5824" s="534"/>
    </row>
    <row r="5825" spans="3:17" s="849" customFormat="1" ht="15">
      <c r="C5825" s="712"/>
      <c r="D5825" s="713"/>
      <c r="E5825" s="532"/>
      <c r="F5825" s="532"/>
      <c r="G5825" s="533"/>
      <c r="H5825" s="534"/>
      <c r="I5825" s="534"/>
      <c r="J5825" s="535"/>
      <c r="K5825" s="534"/>
      <c r="L5825" s="534"/>
      <c r="M5825" s="534"/>
      <c r="N5825" s="534"/>
      <c r="O5825" s="534"/>
      <c r="P5825" s="535"/>
      <c r="Q5825" s="534"/>
    </row>
    <row r="5826" spans="3:17" s="849" customFormat="1" ht="15">
      <c r="C5826" s="712"/>
      <c r="D5826" s="713"/>
      <c r="E5826" s="532"/>
      <c r="F5826" s="532"/>
      <c r="G5826" s="533"/>
      <c r="H5826" s="534"/>
      <c r="I5826" s="534"/>
      <c r="J5826" s="535"/>
      <c r="K5826" s="534"/>
      <c r="L5826" s="534"/>
      <c r="M5826" s="534"/>
      <c r="N5826" s="534"/>
      <c r="O5826" s="534"/>
      <c r="P5826" s="535"/>
      <c r="Q5826" s="534"/>
    </row>
    <row r="5827" spans="3:17" s="849" customFormat="1" ht="15">
      <c r="C5827" s="712"/>
      <c r="D5827" s="713"/>
      <c r="E5827" s="532"/>
      <c r="F5827" s="532"/>
      <c r="G5827" s="533"/>
      <c r="H5827" s="534"/>
      <c r="I5827" s="534"/>
      <c r="J5827" s="535"/>
      <c r="K5827" s="534"/>
      <c r="L5827" s="534"/>
      <c r="M5827" s="534"/>
      <c r="N5827" s="534"/>
      <c r="O5827" s="534"/>
      <c r="P5827" s="535"/>
      <c r="Q5827" s="534"/>
    </row>
    <row r="5828" spans="3:17" s="849" customFormat="1" ht="15">
      <c r="C5828" s="712"/>
      <c r="D5828" s="713"/>
      <c r="E5828" s="532"/>
      <c r="F5828" s="532"/>
      <c r="G5828" s="533"/>
      <c r="H5828" s="534"/>
      <c r="I5828" s="534"/>
      <c r="J5828" s="535"/>
      <c r="K5828" s="534"/>
      <c r="L5828" s="534"/>
      <c r="M5828" s="534"/>
      <c r="N5828" s="534"/>
      <c r="O5828" s="534"/>
      <c r="P5828" s="535"/>
      <c r="Q5828" s="534"/>
    </row>
    <row r="5829" spans="3:17" s="849" customFormat="1" ht="15">
      <c r="C5829" s="712"/>
      <c r="D5829" s="713"/>
      <c r="E5829" s="532"/>
      <c r="F5829" s="532"/>
      <c r="G5829" s="533"/>
      <c r="H5829" s="534"/>
      <c r="I5829" s="534"/>
      <c r="J5829" s="535"/>
      <c r="K5829" s="534"/>
      <c r="L5829" s="534"/>
      <c r="M5829" s="534"/>
      <c r="N5829" s="534"/>
      <c r="O5829" s="534"/>
      <c r="P5829" s="535"/>
      <c r="Q5829" s="534"/>
    </row>
    <row r="5830" spans="3:17" s="849" customFormat="1" ht="15">
      <c r="C5830" s="712"/>
      <c r="D5830" s="713"/>
      <c r="E5830" s="532"/>
      <c r="F5830" s="532"/>
      <c r="G5830" s="533"/>
      <c r="H5830" s="534"/>
      <c r="I5830" s="534"/>
      <c r="J5830" s="535"/>
      <c r="K5830" s="534"/>
      <c r="L5830" s="534"/>
      <c r="M5830" s="534"/>
      <c r="N5830" s="534"/>
      <c r="O5830" s="534"/>
      <c r="P5830" s="535"/>
      <c r="Q5830" s="534"/>
    </row>
    <row r="5831" spans="3:17" s="849" customFormat="1" ht="15">
      <c r="C5831" s="712"/>
      <c r="D5831" s="713"/>
      <c r="E5831" s="532"/>
      <c r="F5831" s="532"/>
      <c r="G5831" s="533"/>
      <c r="H5831" s="534"/>
      <c r="I5831" s="534"/>
      <c r="J5831" s="535"/>
      <c r="K5831" s="534"/>
      <c r="L5831" s="534"/>
      <c r="M5831" s="534"/>
      <c r="N5831" s="534"/>
      <c r="O5831" s="534"/>
      <c r="P5831" s="535"/>
      <c r="Q5831" s="534"/>
    </row>
    <row r="5832" spans="3:17" s="849" customFormat="1" ht="15">
      <c r="C5832" s="712"/>
      <c r="D5832" s="713"/>
      <c r="E5832" s="532"/>
      <c r="F5832" s="532"/>
      <c r="G5832" s="533"/>
      <c r="H5832" s="534"/>
      <c r="I5832" s="534"/>
      <c r="J5832" s="535"/>
      <c r="K5832" s="534"/>
      <c r="L5832" s="534"/>
      <c r="M5832" s="534"/>
      <c r="N5832" s="534"/>
      <c r="O5832" s="534"/>
      <c r="P5832" s="535"/>
      <c r="Q5832" s="534"/>
    </row>
    <row r="5833" spans="3:17" s="849" customFormat="1" ht="15">
      <c r="C5833" s="712"/>
      <c r="D5833" s="713"/>
      <c r="E5833" s="532"/>
      <c r="F5833" s="532"/>
      <c r="G5833" s="533"/>
      <c r="H5833" s="534"/>
      <c r="I5833" s="534"/>
      <c r="J5833" s="535"/>
      <c r="K5833" s="534"/>
      <c r="L5833" s="534"/>
      <c r="M5833" s="534"/>
      <c r="N5833" s="534"/>
      <c r="O5833" s="534"/>
      <c r="P5833" s="535"/>
      <c r="Q5833" s="534"/>
    </row>
    <row r="5834" spans="3:17" s="849" customFormat="1" ht="15">
      <c r="C5834" s="712"/>
      <c r="D5834" s="713"/>
      <c r="E5834" s="532"/>
      <c r="F5834" s="532"/>
      <c r="G5834" s="533"/>
      <c r="H5834" s="534"/>
      <c r="I5834" s="534"/>
      <c r="J5834" s="535"/>
      <c r="K5834" s="534"/>
      <c r="L5834" s="534"/>
      <c r="M5834" s="534"/>
      <c r="N5834" s="534"/>
      <c r="O5834" s="534"/>
      <c r="P5834" s="535"/>
      <c r="Q5834" s="534"/>
    </row>
    <row r="5835" spans="3:17" s="849" customFormat="1" ht="15">
      <c r="C5835" s="712"/>
      <c r="D5835" s="713"/>
      <c r="E5835" s="532"/>
      <c r="F5835" s="532"/>
      <c r="G5835" s="533"/>
      <c r="H5835" s="534"/>
      <c r="I5835" s="534"/>
      <c r="J5835" s="535"/>
      <c r="K5835" s="534"/>
      <c r="L5835" s="534"/>
      <c r="M5835" s="534"/>
      <c r="N5835" s="534"/>
      <c r="O5835" s="534"/>
      <c r="P5835" s="535"/>
      <c r="Q5835" s="534"/>
    </row>
    <row r="5836" spans="3:17" s="849" customFormat="1" ht="15">
      <c r="C5836" s="712"/>
      <c r="D5836" s="713"/>
      <c r="E5836" s="532"/>
      <c r="F5836" s="532"/>
      <c r="G5836" s="533"/>
      <c r="H5836" s="534"/>
      <c r="I5836" s="534"/>
      <c r="J5836" s="535"/>
      <c r="K5836" s="534"/>
      <c r="L5836" s="534"/>
      <c r="M5836" s="534"/>
      <c r="N5836" s="534"/>
      <c r="O5836" s="534"/>
      <c r="P5836" s="535"/>
      <c r="Q5836" s="534"/>
    </row>
    <row r="5837" spans="3:17" s="849" customFormat="1" ht="15">
      <c r="C5837" s="712"/>
      <c r="D5837" s="713"/>
      <c r="E5837" s="532"/>
      <c r="F5837" s="532"/>
      <c r="G5837" s="533"/>
      <c r="H5837" s="534"/>
      <c r="I5837" s="534"/>
      <c r="J5837" s="535"/>
      <c r="K5837" s="534"/>
      <c r="L5837" s="534"/>
      <c r="M5837" s="534"/>
      <c r="N5837" s="534"/>
      <c r="O5837" s="534"/>
      <c r="P5837" s="535"/>
      <c r="Q5837" s="534"/>
    </row>
    <row r="5838" spans="3:17" s="849" customFormat="1" ht="15">
      <c r="C5838" s="712"/>
      <c r="D5838" s="713"/>
      <c r="E5838" s="532"/>
      <c r="F5838" s="532"/>
      <c r="G5838" s="533"/>
      <c r="H5838" s="534"/>
      <c r="I5838" s="534"/>
      <c r="J5838" s="535"/>
      <c r="K5838" s="534"/>
      <c r="L5838" s="534"/>
      <c r="M5838" s="534"/>
      <c r="N5838" s="534"/>
      <c r="O5838" s="534"/>
      <c r="P5838" s="535"/>
      <c r="Q5838" s="534"/>
    </row>
    <row r="5839" spans="3:17" s="849" customFormat="1" ht="15">
      <c r="C5839" s="712"/>
      <c r="D5839" s="713"/>
      <c r="E5839" s="532"/>
      <c r="F5839" s="532"/>
      <c r="G5839" s="533"/>
      <c r="H5839" s="534"/>
      <c r="I5839" s="534"/>
      <c r="J5839" s="535"/>
      <c r="K5839" s="534"/>
      <c r="L5839" s="534"/>
      <c r="M5839" s="534"/>
      <c r="N5839" s="534"/>
      <c r="O5839" s="534"/>
      <c r="P5839" s="535"/>
      <c r="Q5839" s="534"/>
    </row>
    <row r="5840" spans="3:17" s="849" customFormat="1" ht="15">
      <c r="C5840" s="712"/>
      <c r="D5840" s="713"/>
      <c r="E5840" s="532"/>
      <c r="F5840" s="532"/>
      <c r="G5840" s="533"/>
      <c r="H5840" s="534"/>
      <c r="I5840" s="534"/>
      <c r="J5840" s="535"/>
      <c r="K5840" s="534"/>
      <c r="L5840" s="534"/>
      <c r="M5840" s="534"/>
      <c r="N5840" s="534"/>
      <c r="O5840" s="534"/>
      <c r="P5840" s="535"/>
      <c r="Q5840" s="534"/>
    </row>
    <row r="5841" spans="3:17" s="849" customFormat="1" ht="15">
      <c r="C5841" s="712"/>
      <c r="D5841" s="713"/>
      <c r="E5841" s="532"/>
      <c r="F5841" s="532"/>
      <c r="G5841" s="533"/>
      <c r="H5841" s="534"/>
      <c r="I5841" s="534"/>
      <c r="J5841" s="535"/>
      <c r="K5841" s="534"/>
      <c r="L5841" s="534"/>
      <c r="M5841" s="534"/>
      <c r="N5841" s="534"/>
      <c r="O5841" s="534"/>
      <c r="P5841" s="535"/>
      <c r="Q5841" s="534"/>
    </row>
    <row r="5842" spans="3:17" s="849" customFormat="1" ht="15">
      <c r="C5842" s="712"/>
      <c r="D5842" s="713"/>
      <c r="E5842" s="532"/>
      <c r="F5842" s="532"/>
      <c r="G5842" s="533"/>
      <c r="H5842" s="534"/>
      <c r="I5842" s="534"/>
      <c r="J5842" s="535"/>
      <c r="K5842" s="534"/>
      <c r="L5842" s="534"/>
      <c r="M5842" s="534"/>
      <c r="N5842" s="534"/>
      <c r="O5842" s="534"/>
      <c r="P5842" s="535"/>
      <c r="Q5842" s="534"/>
    </row>
    <row r="5843" spans="3:17" s="849" customFormat="1" ht="15">
      <c r="C5843" s="712"/>
      <c r="D5843" s="713"/>
      <c r="E5843" s="532"/>
      <c r="F5843" s="532"/>
      <c r="G5843" s="533"/>
      <c r="H5843" s="534"/>
      <c r="I5843" s="534"/>
      <c r="J5843" s="535"/>
      <c r="K5843" s="534"/>
      <c r="L5843" s="534"/>
      <c r="M5843" s="534"/>
      <c r="N5843" s="534"/>
      <c r="O5843" s="534"/>
      <c r="P5843" s="535"/>
      <c r="Q5843" s="534"/>
    </row>
    <row r="5844" spans="3:17" s="849" customFormat="1" ht="15">
      <c r="C5844" s="712"/>
      <c r="D5844" s="713"/>
      <c r="E5844" s="532"/>
      <c r="F5844" s="532"/>
      <c r="G5844" s="533"/>
      <c r="H5844" s="534"/>
      <c r="I5844" s="534"/>
      <c r="J5844" s="535"/>
      <c r="K5844" s="534"/>
      <c r="L5844" s="534"/>
      <c r="M5844" s="534"/>
      <c r="N5844" s="534"/>
      <c r="O5844" s="534"/>
      <c r="P5844" s="535"/>
      <c r="Q5844" s="534"/>
    </row>
    <row r="5845" spans="3:17" s="849" customFormat="1" ht="15">
      <c r="C5845" s="712"/>
      <c r="D5845" s="713"/>
      <c r="E5845" s="532"/>
      <c r="F5845" s="532"/>
      <c r="G5845" s="533"/>
      <c r="H5845" s="534"/>
      <c r="I5845" s="534"/>
      <c r="J5845" s="535"/>
      <c r="K5845" s="534"/>
      <c r="L5845" s="534"/>
      <c r="M5845" s="534"/>
      <c r="N5845" s="534"/>
      <c r="O5845" s="534"/>
      <c r="P5845" s="535"/>
      <c r="Q5845" s="534"/>
    </row>
    <row r="5846" spans="3:17" s="849" customFormat="1" ht="15">
      <c r="C5846" s="712"/>
      <c r="D5846" s="713"/>
      <c r="E5846" s="532"/>
      <c r="F5846" s="532"/>
      <c r="G5846" s="533"/>
      <c r="H5846" s="534"/>
      <c r="I5846" s="534"/>
      <c r="J5846" s="535"/>
      <c r="K5846" s="534"/>
      <c r="L5846" s="534"/>
      <c r="M5846" s="534"/>
      <c r="N5846" s="534"/>
      <c r="O5846" s="534"/>
      <c r="P5846" s="535"/>
      <c r="Q5846" s="534"/>
    </row>
    <row r="5847" spans="3:17" s="849" customFormat="1" ht="15">
      <c r="C5847" s="712"/>
      <c r="D5847" s="713"/>
      <c r="E5847" s="532"/>
      <c r="F5847" s="532"/>
      <c r="G5847" s="533"/>
      <c r="H5847" s="534"/>
      <c r="I5847" s="534"/>
      <c r="J5847" s="535"/>
      <c r="K5847" s="534"/>
      <c r="L5847" s="534"/>
      <c r="M5847" s="534"/>
      <c r="N5847" s="534"/>
      <c r="O5847" s="534"/>
      <c r="P5847" s="535"/>
      <c r="Q5847" s="534"/>
    </row>
    <row r="5848" spans="3:17" s="849" customFormat="1" ht="15">
      <c r="C5848" s="712"/>
      <c r="D5848" s="713"/>
      <c r="E5848" s="532"/>
      <c r="F5848" s="532"/>
      <c r="G5848" s="533"/>
      <c r="H5848" s="534"/>
      <c r="I5848" s="534"/>
      <c r="J5848" s="535"/>
      <c r="K5848" s="534"/>
      <c r="L5848" s="534"/>
      <c r="M5848" s="534"/>
      <c r="N5848" s="534"/>
      <c r="O5848" s="534"/>
      <c r="P5848" s="535"/>
      <c r="Q5848" s="534"/>
    </row>
    <row r="5849" spans="3:17" s="849" customFormat="1" ht="15">
      <c r="C5849" s="712"/>
      <c r="D5849" s="713"/>
      <c r="E5849" s="532"/>
      <c r="F5849" s="532"/>
      <c r="G5849" s="533"/>
      <c r="H5849" s="534"/>
      <c r="I5849" s="534"/>
      <c r="J5849" s="535"/>
      <c r="K5849" s="534"/>
      <c r="L5849" s="534"/>
      <c r="M5849" s="534"/>
      <c r="N5849" s="534"/>
      <c r="O5849" s="534"/>
      <c r="P5849" s="535"/>
      <c r="Q5849" s="534"/>
    </row>
    <row r="5850" spans="3:17" s="849" customFormat="1" ht="15">
      <c r="C5850" s="712"/>
      <c r="D5850" s="713"/>
      <c r="E5850" s="532"/>
      <c r="F5850" s="532"/>
      <c r="G5850" s="533"/>
      <c r="H5850" s="534"/>
      <c r="I5850" s="534"/>
      <c r="J5850" s="535"/>
      <c r="K5850" s="534"/>
      <c r="L5850" s="534"/>
      <c r="M5850" s="534"/>
      <c r="N5850" s="534"/>
      <c r="O5850" s="534"/>
      <c r="P5850" s="535"/>
      <c r="Q5850" s="534"/>
    </row>
    <row r="5851" spans="3:17" s="849" customFormat="1" ht="15">
      <c r="C5851" s="712"/>
      <c r="D5851" s="713"/>
      <c r="E5851" s="532"/>
      <c r="F5851" s="532"/>
      <c r="G5851" s="533"/>
      <c r="H5851" s="534"/>
      <c r="I5851" s="534"/>
      <c r="J5851" s="535"/>
      <c r="K5851" s="534"/>
      <c r="L5851" s="534"/>
      <c r="M5851" s="534"/>
      <c r="N5851" s="534"/>
      <c r="O5851" s="534"/>
      <c r="P5851" s="535"/>
      <c r="Q5851" s="534"/>
    </row>
    <row r="5852" spans="3:17" s="849" customFormat="1" ht="15">
      <c r="C5852" s="712"/>
      <c r="D5852" s="713"/>
      <c r="E5852" s="532"/>
      <c r="F5852" s="532"/>
      <c r="G5852" s="533"/>
      <c r="H5852" s="534"/>
      <c r="I5852" s="534"/>
      <c r="J5852" s="535"/>
      <c r="K5852" s="534"/>
      <c r="L5852" s="534"/>
      <c r="M5852" s="534"/>
      <c r="N5852" s="534"/>
      <c r="O5852" s="534"/>
      <c r="P5852" s="535"/>
      <c r="Q5852" s="534"/>
    </row>
    <row r="5853" spans="3:17" s="849" customFormat="1" ht="15">
      <c r="C5853" s="712"/>
      <c r="D5853" s="713"/>
      <c r="E5853" s="532"/>
      <c r="F5853" s="532"/>
      <c r="G5853" s="533"/>
      <c r="H5853" s="534"/>
      <c r="I5853" s="534"/>
      <c r="J5853" s="535"/>
      <c r="K5853" s="534"/>
      <c r="L5853" s="534"/>
      <c r="M5853" s="534"/>
      <c r="N5853" s="534"/>
      <c r="O5853" s="534"/>
      <c r="P5853" s="535"/>
      <c r="Q5853" s="534"/>
    </row>
    <row r="5854" spans="3:17" s="849" customFormat="1" ht="15">
      <c r="C5854" s="712"/>
      <c r="D5854" s="713"/>
      <c r="E5854" s="532"/>
      <c r="F5854" s="532"/>
      <c r="G5854" s="533"/>
      <c r="H5854" s="534"/>
      <c r="I5854" s="534"/>
      <c r="J5854" s="535"/>
      <c r="K5854" s="534"/>
      <c r="L5854" s="534"/>
      <c r="M5854" s="534"/>
      <c r="N5854" s="534"/>
      <c r="O5854" s="534"/>
      <c r="P5854" s="535"/>
      <c r="Q5854" s="534"/>
    </row>
    <row r="5855" spans="3:17" s="849" customFormat="1" ht="15">
      <c r="C5855" s="712"/>
      <c r="D5855" s="713"/>
      <c r="E5855" s="532"/>
      <c r="F5855" s="532"/>
      <c r="G5855" s="533"/>
      <c r="H5855" s="534"/>
      <c r="I5855" s="534"/>
      <c r="J5855" s="535"/>
      <c r="K5855" s="534"/>
      <c r="L5855" s="534"/>
      <c r="M5855" s="534"/>
      <c r="N5855" s="534"/>
      <c r="O5855" s="534"/>
      <c r="P5855" s="535"/>
      <c r="Q5855" s="534"/>
    </row>
    <row r="5856" spans="3:17" s="849" customFormat="1" ht="15">
      <c r="C5856" s="712"/>
      <c r="D5856" s="713"/>
      <c r="E5856" s="532"/>
      <c r="F5856" s="532"/>
      <c r="G5856" s="533"/>
      <c r="H5856" s="534"/>
      <c r="I5856" s="534"/>
      <c r="J5856" s="535"/>
      <c r="K5856" s="534"/>
      <c r="L5856" s="534"/>
      <c r="M5856" s="534"/>
      <c r="N5856" s="534"/>
      <c r="O5856" s="534"/>
      <c r="P5856" s="535"/>
      <c r="Q5856" s="534"/>
    </row>
    <row r="5857" spans="3:17" s="849" customFormat="1" ht="15">
      <c r="C5857" s="712"/>
      <c r="D5857" s="713"/>
      <c r="E5857" s="532"/>
      <c r="F5857" s="532"/>
      <c r="G5857" s="533"/>
      <c r="H5857" s="534"/>
      <c r="I5857" s="534"/>
      <c r="J5857" s="535"/>
      <c r="K5857" s="534"/>
      <c r="L5857" s="534"/>
      <c r="M5857" s="534"/>
      <c r="N5857" s="534"/>
      <c r="O5857" s="534"/>
      <c r="P5857" s="535"/>
      <c r="Q5857" s="534"/>
    </row>
    <row r="5858" spans="3:17" s="849" customFormat="1" ht="15">
      <c r="C5858" s="712"/>
      <c r="D5858" s="713"/>
      <c r="E5858" s="532"/>
      <c r="F5858" s="532"/>
      <c r="G5858" s="533"/>
      <c r="H5858" s="534"/>
      <c r="I5858" s="534"/>
      <c r="J5858" s="535"/>
      <c r="K5858" s="534"/>
      <c r="L5858" s="534"/>
      <c r="M5858" s="534"/>
      <c r="N5858" s="534"/>
      <c r="O5858" s="534"/>
      <c r="P5858" s="535"/>
      <c r="Q5858" s="534"/>
    </row>
    <row r="5859" spans="3:17" s="849" customFormat="1" ht="15">
      <c r="C5859" s="712"/>
      <c r="D5859" s="713"/>
      <c r="E5859" s="532"/>
      <c r="F5859" s="532"/>
      <c r="G5859" s="533"/>
      <c r="H5859" s="534"/>
      <c r="I5859" s="534"/>
      <c r="J5859" s="535"/>
      <c r="K5859" s="534"/>
      <c r="L5859" s="534"/>
      <c r="M5859" s="534"/>
      <c r="N5859" s="534"/>
      <c r="O5859" s="534"/>
      <c r="P5859" s="535"/>
      <c r="Q5859" s="534"/>
    </row>
    <row r="5860" spans="3:17" s="849" customFormat="1" ht="15">
      <c r="C5860" s="712"/>
      <c r="D5860" s="713"/>
      <c r="E5860" s="532"/>
      <c r="F5860" s="532"/>
      <c r="G5860" s="533"/>
      <c r="H5860" s="534"/>
      <c r="I5860" s="534"/>
      <c r="J5860" s="535"/>
      <c r="K5860" s="534"/>
      <c r="L5860" s="534"/>
      <c r="M5860" s="534"/>
      <c r="N5860" s="534"/>
      <c r="O5860" s="534"/>
      <c r="P5860" s="535"/>
      <c r="Q5860" s="534"/>
    </row>
    <row r="5861" spans="3:17" s="849" customFormat="1" ht="15">
      <c r="C5861" s="712"/>
      <c r="D5861" s="713"/>
      <c r="E5861" s="532"/>
      <c r="F5861" s="532"/>
      <c r="G5861" s="533"/>
      <c r="H5861" s="534"/>
      <c r="I5861" s="534"/>
      <c r="J5861" s="535"/>
      <c r="K5861" s="534"/>
      <c r="L5861" s="534"/>
      <c r="M5861" s="534"/>
      <c r="N5861" s="534"/>
      <c r="O5861" s="534"/>
      <c r="P5861" s="535"/>
      <c r="Q5861" s="534"/>
    </row>
    <row r="5862" spans="3:17" s="849" customFormat="1" ht="15">
      <c r="C5862" s="712"/>
      <c r="D5862" s="713"/>
      <c r="E5862" s="532"/>
      <c r="F5862" s="532"/>
      <c r="G5862" s="533"/>
      <c r="H5862" s="534"/>
      <c r="I5862" s="534"/>
      <c r="J5862" s="535"/>
      <c r="K5862" s="534"/>
      <c r="L5862" s="534"/>
      <c r="M5862" s="534"/>
      <c r="N5862" s="534"/>
      <c r="O5862" s="534"/>
      <c r="P5862" s="535"/>
      <c r="Q5862" s="534"/>
    </row>
    <row r="5863" spans="3:17" s="849" customFormat="1" ht="15">
      <c r="C5863" s="712"/>
      <c r="D5863" s="713"/>
      <c r="E5863" s="532"/>
      <c r="F5863" s="532"/>
      <c r="G5863" s="533"/>
      <c r="H5863" s="534"/>
      <c r="I5863" s="534"/>
      <c r="J5863" s="535"/>
      <c r="K5863" s="534"/>
      <c r="L5863" s="534"/>
      <c r="M5863" s="534"/>
      <c r="N5863" s="534"/>
      <c r="O5863" s="534"/>
      <c r="P5863" s="535"/>
      <c r="Q5863" s="534"/>
    </row>
    <row r="5864" spans="3:17" s="849" customFormat="1" ht="15">
      <c r="C5864" s="712"/>
      <c r="D5864" s="713"/>
      <c r="E5864" s="532"/>
      <c r="F5864" s="532"/>
      <c r="G5864" s="533"/>
      <c r="H5864" s="534"/>
      <c r="I5864" s="534"/>
      <c r="J5864" s="535"/>
      <c r="K5864" s="534"/>
      <c r="L5864" s="534"/>
      <c r="M5864" s="534"/>
      <c r="N5864" s="534"/>
      <c r="O5864" s="534"/>
      <c r="P5864" s="535"/>
      <c r="Q5864" s="534"/>
    </row>
    <row r="5865" spans="3:17" s="849" customFormat="1" ht="15">
      <c r="C5865" s="712"/>
      <c r="D5865" s="713"/>
      <c r="E5865" s="532"/>
      <c r="F5865" s="532"/>
      <c r="G5865" s="533"/>
      <c r="H5865" s="534"/>
      <c r="I5865" s="534"/>
      <c r="J5865" s="535"/>
      <c r="K5865" s="534"/>
      <c r="L5865" s="534"/>
      <c r="M5865" s="534"/>
      <c r="N5865" s="534"/>
      <c r="O5865" s="534"/>
      <c r="P5865" s="535"/>
      <c r="Q5865" s="534"/>
    </row>
    <row r="5866" spans="3:17" s="849" customFormat="1" ht="15">
      <c r="C5866" s="712"/>
      <c r="D5866" s="713"/>
      <c r="E5866" s="532"/>
      <c r="F5866" s="532"/>
      <c r="G5866" s="533"/>
      <c r="H5866" s="534"/>
      <c r="I5866" s="534"/>
      <c r="J5866" s="535"/>
      <c r="K5866" s="534"/>
      <c r="L5866" s="534"/>
      <c r="M5866" s="534"/>
      <c r="N5866" s="534"/>
      <c r="O5866" s="534"/>
      <c r="P5866" s="535"/>
      <c r="Q5866" s="534"/>
    </row>
    <row r="5867" spans="3:17" s="849" customFormat="1" ht="15">
      <c r="C5867" s="712"/>
      <c r="D5867" s="713"/>
      <c r="E5867" s="532"/>
      <c r="F5867" s="532"/>
      <c r="G5867" s="533"/>
      <c r="H5867" s="534"/>
      <c r="I5867" s="534"/>
      <c r="J5867" s="535"/>
      <c r="K5867" s="534"/>
      <c r="L5867" s="534"/>
      <c r="M5867" s="534"/>
      <c r="N5867" s="534"/>
      <c r="O5867" s="534"/>
      <c r="P5867" s="535"/>
      <c r="Q5867" s="534"/>
    </row>
    <row r="5868" spans="3:17" s="849" customFormat="1" ht="15">
      <c r="C5868" s="712"/>
      <c r="D5868" s="713"/>
      <c r="E5868" s="532"/>
      <c r="F5868" s="532"/>
      <c r="G5868" s="533"/>
      <c r="H5868" s="534"/>
      <c r="I5868" s="534"/>
      <c r="J5868" s="535"/>
      <c r="K5868" s="534"/>
      <c r="L5868" s="534"/>
      <c r="M5868" s="534"/>
      <c r="N5868" s="534"/>
      <c r="O5868" s="534"/>
      <c r="P5868" s="535"/>
      <c r="Q5868" s="534"/>
    </row>
    <row r="5869" spans="3:17" s="849" customFormat="1" ht="15">
      <c r="C5869" s="712"/>
      <c r="D5869" s="713"/>
      <c r="E5869" s="532"/>
      <c r="F5869" s="532"/>
      <c r="G5869" s="533"/>
      <c r="H5869" s="534"/>
      <c r="I5869" s="534"/>
      <c r="J5869" s="535"/>
      <c r="K5869" s="534"/>
      <c r="L5869" s="534"/>
      <c r="M5869" s="534"/>
      <c r="N5869" s="534"/>
      <c r="O5869" s="534"/>
      <c r="P5869" s="535"/>
      <c r="Q5869" s="534"/>
    </row>
    <row r="5870" spans="3:17" s="849" customFormat="1" ht="15">
      <c r="C5870" s="712"/>
      <c r="D5870" s="713"/>
      <c r="E5870" s="532"/>
      <c r="F5870" s="532"/>
      <c r="G5870" s="533"/>
      <c r="H5870" s="534"/>
      <c r="I5870" s="534"/>
      <c r="J5870" s="535"/>
      <c r="K5870" s="534"/>
      <c r="L5870" s="534"/>
      <c r="M5870" s="534"/>
      <c r="N5870" s="534"/>
      <c r="O5870" s="534"/>
      <c r="P5870" s="535"/>
      <c r="Q5870" s="534"/>
    </row>
    <row r="5871" spans="3:17" s="849" customFormat="1" ht="15">
      <c r="C5871" s="712"/>
      <c r="D5871" s="713"/>
      <c r="E5871" s="532"/>
      <c r="F5871" s="532"/>
      <c r="G5871" s="533"/>
      <c r="H5871" s="534"/>
      <c r="I5871" s="534"/>
      <c r="J5871" s="535"/>
      <c r="K5871" s="534"/>
      <c r="L5871" s="534"/>
      <c r="M5871" s="534"/>
      <c r="N5871" s="534"/>
      <c r="O5871" s="534"/>
      <c r="P5871" s="535"/>
      <c r="Q5871" s="534"/>
    </row>
    <row r="5872" spans="3:17" s="849" customFormat="1" ht="15">
      <c r="C5872" s="712"/>
      <c r="D5872" s="713"/>
      <c r="E5872" s="532"/>
      <c r="F5872" s="532"/>
      <c r="G5872" s="533"/>
      <c r="H5872" s="534"/>
      <c r="I5872" s="534"/>
      <c r="J5872" s="535"/>
      <c r="K5872" s="534"/>
      <c r="L5872" s="534"/>
      <c r="M5872" s="534"/>
      <c r="N5872" s="534"/>
      <c r="O5872" s="534"/>
      <c r="P5872" s="535"/>
      <c r="Q5872" s="534"/>
    </row>
    <row r="5873" spans="3:17" s="849" customFormat="1" ht="15">
      <c r="C5873" s="712"/>
      <c r="D5873" s="713"/>
      <c r="E5873" s="532"/>
      <c r="F5873" s="532"/>
      <c r="G5873" s="533"/>
      <c r="H5873" s="534"/>
      <c r="I5873" s="534"/>
      <c r="J5873" s="535"/>
      <c r="K5873" s="534"/>
      <c r="L5873" s="534"/>
      <c r="M5873" s="534"/>
      <c r="N5873" s="534"/>
      <c r="O5873" s="534"/>
      <c r="P5873" s="535"/>
      <c r="Q5873" s="534"/>
    </row>
    <row r="5874" spans="3:17" s="849" customFormat="1" ht="15">
      <c r="C5874" s="712"/>
      <c r="D5874" s="713"/>
      <c r="E5874" s="532"/>
      <c r="F5874" s="532"/>
      <c r="G5874" s="533"/>
      <c r="H5874" s="534"/>
      <c r="I5874" s="534"/>
      <c r="J5874" s="535"/>
      <c r="K5874" s="534"/>
      <c r="L5874" s="534"/>
      <c r="M5874" s="534"/>
      <c r="N5874" s="534"/>
      <c r="O5874" s="534"/>
      <c r="P5874" s="535"/>
      <c r="Q5874" s="534"/>
    </row>
    <row r="5875" spans="3:17" s="849" customFormat="1" ht="15">
      <c r="C5875" s="712"/>
      <c r="D5875" s="713"/>
      <c r="E5875" s="532"/>
      <c r="F5875" s="532"/>
      <c r="G5875" s="533"/>
      <c r="H5875" s="534"/>
      <c r="I5875" s="534"/>
      <c r="J5875" s="535"/>
      <c r="K5875" s="534"/>
      <c r="L5875" s="534"/>
      <c r="M5875" s="534"/>
      <c r="N5875" s="534"/>
      <c r="O5875" s="534"/>
      <c r="P5875" s="535"/>
      <c r="Q5875" s="534"/>
    </row>
    <row r="5876" spans="3:17" s="849" customFormat="1" ht="15">
      <c r="C5876" s="712"/>
      <c r="D5876" s="713"/>
      <c r="E5876" s="532"/>
      <c r="F5876" s="532"/>
      <c r="G5876" s="533"/>
      <c r="H5876" s="534"/>
      <c r="I5876" s="534"/>
      <c r="J5876" s="535"/>
      <c r="K5876" s="534"/>
      <c r="L5876" s="534"/>
      <c r="M5876" s="534"/>
      <c r="N5876" s="534"/>
      <c r="O5876" s="534"/>
      <c r="P5876" s="535"/>
      <c r="Q5876" s="534"/>
    </row>
    <row r="5877" spans="3:17" s="849" customFormat="1" ht="15">
      <c r="C5877" s="712"/>
      <c r="D5877" s="713"/>
      <c r="E5877" s="532"/>
      <c r="F5877" s="532"/>
      <c r="G5877" s="533"/>
      <c r="H5877" s="534"/>
      <c r="I5877" s="534"/>
      <c r="J5877" s="535"/>
      <c r="K5877" s="534"/>
      <c r="L5877" s="534"/>
      <c r="M5877" s="534"/>
      <c r="N5877" s="534"/>
      <c r="O5877" s="534"/>
      <c r="P5877" s="535"/>
      <c r="Q5877" s="534"/>
    </row>
    <row r="5878" spans="3:17" s="849" customFormat="1" ht="15">
      <c r="C5878" s="712"/>
      <c r="D5878" s="713"/>
      <c r="E5878" s="532"/>
      <c r="F5878" s="532"/>
      <c r="G5878" s="533"/>
      <c r="H5878" s="534"/>
      <c r="I5878" s="534"/>
      <c r="J5878" s="535"/>
      <c r="K5878" s="534"/>
      <c r="L5878" s="534"/>
      <c r="M5878" s="534"/>
      <c r="N5878" s="534"/>
      <c r="O5878" s="534"/>
      <c r="P5878" s="535"/>
      <c r="Q5878" s="534"/>
    </row>
    <row r="5879" spans="3:17" s="849" customFormat="1" ht="15">
      <c r="C5879" s="712"/>
      <c r="D5879" s="713"/>
      <c r="E5879" s="532"/>
      <c r="F5879" s="532"/>
      <c r="G5879" s="533"/>
      <c r="H5879" s="534"/>
      <c r="I5879" s="534"/>
      <c r="J5879" s="535"/>
      <c r="K5879" s="534"/>
      <c r="L5879" s="534"/>
      <c r="M5879" s="534"/>
      <c r="N5879" s="534"/>
      <c r="O5879" s="534"/>
      <c r="P5879" s="535"/>
      <c r="Q5879" s="534"/>
    </row>
    <row r="5880" spans="3:17" s="849" customFormat="1" ht="15">
      <c r="C5880" s="712"/>
      <c r="D5880" s="713"/>
      <c r="E5880" s="532"/>
      <c r="F5880" s="532"/>
      <c r="G5880" s="533"/>
      <c r="H5880" s="534"/>
      <c r="I5880" s="534"/>
      <c r="J5880" s="535"/>
      <c r="K5880" s="534"/>
      <c r="L5880" s="534"/>
      <c r="M5880" s="534"/>
      <c r="N5880" s="534"/>
      <c r="O5880" s="534"/>
      <c r="P5880" s="535"/>
      <c r="Q5880" s="534"/>
    </row>
    <row r="5881" spans="3:17" s="849" customFormat="1" ht="15">
      <c r="C5881" s="712"/>
      <c r="D5881" s="713"/>
      <c r="E5881" s="532"/>
      <c r="F5881" s="532"/>
      <c r="G5881" s="533"/>
      <c r="H5881" s="534"/>
      <c r="I5881" s="534"/>
      <c r="J5881" s="535"/>
      <c r="K5881" s="534"/>
      <c r="L5881" s="534"/>
      <c r="M5881" s="534"/>
      <c r="N5881" s="534"/>
      <c r="O5881" s="534"/>
      <c r="P5881" s="535"/>
      <c r="Q5881" s="534"/>
    </row>
    <row r="5882" spans="3:17" s="849" customFormat="1" ht="15">
      <c r="C5882" s="712"/>
      <c r="D5882" s="713"/>
      <c r="E5882" s="532"/>
      <c r="F5882" s="532"/>
      <c r="G5882" s="533"/>
      <c r="H5882" s="534"/>
      <c r="I5882" s="534"/>
      <c r="J5882" s="535"/>
      <c r="K5882" s="534"/>
      <c r="L5882" s="534"/>
      <c r="M5882" s="534"/>
      <c r="N5882" s="534"/>
      <c r="O5882" s="534"/>
      <c r="P5882" s="535"/>
      <c r="Q5882" s="534"/>
    </row>
    <row r="5883" spans="3:17" s="849" customFormat="1" ht="15">
      <c r="C5883" s="712"/>
      <c r="D5883" s="713"/>
      <c r="E5883" s="532"/>
      <c r="F5883" s="532"/>
      <c r="G5883" s="533"/>
      <c r="H5883" s="534"/>
      <c r="I5883" s="534"/>
      <c r="J5883" s="535"/>
      <c r="K5883" s="534"/>
      <c r="L5883" s="534"/>
      <c r="M5883" s="534"/>
      <c r="N5883" s="534"/>
      <c r="O5883" s="534"/>
      <c r="P5883" s="535"/>
      <c r="Q5883" s="534"/>
    </row>
    <row r="5884" spans="3:17" s="849" customFormat="1" ht="15">
      <c r="C5884" s="712"/>
      <c r="D5884" s="713"/>
      <c r="E5884" s="532"/>
      <c r="F5884" s="532"/>
      <c r="G5884" s="533"/>
      <c r="H5884" s="534"/>
      <c r="I5884" s="534"/>
      <c r="J5884" s="535"/>
      <c r="K5884" s="534"/>
      <c r="L5884" s="534"/>
      <c r="M5884" s="534"/>
      <c r="N5884" s="534"/>
      <c r="O5884" s="534"/>
      <c r="P5884" s="535"/>
      <c r="Q5884" s="534"/>
    </row>
    <row r="5885" spans="3:17" s="849" customFormat="1" ht="15">
      <c r="C5885" s="712"/>
      <c r="D5885" s="713"/>
      <c r="E5885" s="532"/>
      <c r="F5885" s="532"/>
      <c r="G5885" s="533"/>
      <c r="H5885" s="534"/>
      <c r="I5885" s="534"/>
      <c r="J5885" s="535"/>
      <c r="K5885" s="534"/>
      <c r="L5885" s="534"/>
      <c r="M5885" s="534"/>
      <c r="N5885" s="534"/>
      <c r="O5885" s="534"/>
      <c r="P5885" s="535"/>
      <c r="Q5885" s="534"/>
    </row>
    <row r="5886" spans="3:17" s="849" customFormat="1" ht="15">
      <c r="C5886" s="712"/>
      <c r="D5886" s="713"/>
      <c r="E5886" s="532"/>
      <c r="F5886" s="532"/>
      <c r="G5886" s="533"/>
      <c r="H5886" s="534"/>
      <c r="I5886" s="534"/>
      <c r="J5886" s="535"/>
      <c r="K5886" s="534"/>
      <c r="L5886" s="534"/>
      <c r="M5886" s="534"/>
      <c r="N5886" s="534"/>
      <c r="O5886" s="534"/>
      <c r="P5886" s="535"/>
      <c r="Q5886" s="534"/>
    </row>
    <row r="5887" spans="3:17" s="849" customFormat="1" ht="15">
      <c r="C5887" s="712"/>
      <c r="D5887" s="713"/>
      <c r="E5887" s="532"/>
      <c r="F5887" s="532"/>
      <c r="G5887" s="533"/>
      <c r="H5887" s="534"/>
      <c r="I5887" s="534"/>
      <c r="J5887" s="535"/>
      <c r="K5887" s="534"/>
      <c r="L5887" s="534"/>
      <c r="M5887" s="534"/>
      <c r="N5887" s="534"/>
      <c r="O5887" s="534"/>
      <c r="P5887" s="535"/>
      <c r="Q5887" s="534"/>
    </row>
    <row r="5888" spans="3:17" s="849" customFormat="1" ht="15">
      <c r="C5888" s="712"/>
      <c r="D5888" s="713"/>
      <c r="E5888" s="532"/>
      <c r="F5888" s="532"/>
      <c r="G5888" s="533"/>
      <c r="H5888" s="534"/>
      <c r="I5888" s="534"/>
      <c r="J5888" s="535"/>
      <c r="K5888" s="534"/>
      <c r="L5888" s="534"/>
      <c r="M5888" s="534"/>
      <c r="N5888" s="534"/>
      <c r="O5888" s="534"/>
      <c r="P5888" s="535"/>
      <c r="Q5888" s="534"/>
    </row>
    <row r="5889" spans="3:17" s="849" customFormat="1" ht="15">
      <c r="C5889" s="712"/>
      <c r="D5889" s="713"/>
      <c r="E5889" s="532"/>
      <c r="F5889" s="532"/>
      <c r="G5889" s="533"/>
      <c r="H5889" s="534"/>
      <c r="I5889" s="534"/>
      <c r="J5889" s="535"/>
      <c r="K5889" s="534"/>
      <c r="L5889" s="534"/>
      <c r="M5889" s="534"/>
      <c r="N5889" s="534"/>
      <c r="O5889" s="534"/>
      <c r="P5889" s="535"/>
      <c r="Q5889" s="534"/>
    </row>
    <row r="5890" spans="3:17" s="849" customFormat="1" ht="15">
      <c r="C5890" s="712"/>
      <c r="D5890" s="713"/>
      <c r="E5890" s="532"/>
      <c r="F5890" s="532"/>
      <c r="G5890" s="533"/>
      <c r="H5890" s="534"/>
      <c r="I5890" s="534"/>
      <c r="J5890" s="535"/>
      <c r="K5890" s="534"/>
      <c r="L5890" s="534"/>
      <c r="M5890" s="534"/>
      <c r="N5890" s="534"/>
      <c r="O5890" s="534"/>
      <c r="P5890" s="535"/>
      <c r="Q5890" s="534"/>
    </row>
    <row r="5891" spans="3:17" s="849" customFormat="1" ht="15">
      <c r="C5891" s="712"/>
      <c r="D5891" s="713"/>
      <c r="E5891" s="532"/>
      <c r="F5891" s="532"/>
      <c r="G5891" s="533"/>
      <c r="H5891" s="534"/>
      <c r="I5891" s="534"/>
      <c r="J5891" s="535"/>
      <c r="K5891" s="534"/>
      <c r="L5891" s="534"/>
      <c r="M5891" s="534"/>
      <c r="N5891" s="534"/>
      <c r="O5891" s="534"/>
      <c r="P5891" s="535"/>
      <c r="Q5891" s="534"/>
    </row>
    <row r="5892" spans="3:17" s="849" customFormat="1" ht="15">
      <c r="C5892" s="712"/>
      <c r="D5892" s="713"/>
      <c r="E5892" s="532"/>
      <c r="F5892" s="532"/>
      <c r="G5892" s="533"/>
      <c r="H5892" s="534"/>
      <c r="I5892" s="534"/>
      <c r="J5892" s="535"/>
      <c r="K5892" s="534"/>
      <c r="L5892" s="534"/>
      <c r="M5892" s="534"/>
      <c r="N5892" s="534"/>
      <c r="O5892" s="534"/>
      <c r="P5892" s="535"/>
      <c r="Q5892" s="534"/>
    </row>
    <row r="5893" spans="3:17" s="849" customFormat="1" ht="15">
      <c r="C5893" s="712"/>
      <c r="D5893" s="713"/>
      <c r="E5893" s="532"/>
      <c r="F5893" s="532"/>
      <c r="G5893" s="533"/>
      <c r="H5893" s="534"/>
      <c r="I5893" s="534"/>
      <c r="J5893" s="535"/>
      <c r="K5893" s="534"/>
      <c r="L5893" s="534"/>
      <c r="M5893" s="534"/>
      <c r="N5893" s="534"/>
      <c r="O5893" s="534"/>
      <c r="P5893" s="535"/>
      <c r="Q5893" s="534"/>
    </row>
    <row r="5894" spans="3:17" s="849" customFormat="1" ht="15">
      <c r="C5894" s="712"/>
      <c r="D5894" s="713"/>
      <c r="E5894" s="532"/>
      <c r="F5894" s="532"/>
      <c r="G5894" s="533"/>
      <c r="H5894" s="534"/>
      <c r="I5894" s="534"/>
      <c r="J5894" s="535"/>
      <c r="K5894" s="534"/>
      <c r="L5894" s="534"/>
      <c r="M5894" s="534"/>
      <c r="N5894" s="534"/>
      <c r="O5894" s="534"/>
      <c r="P5894" s="535"/>
      <c r="Q5894" s="534"/>
    </row>
    <row r="5895" spans="3:17" s="849" customFormat="1" ht="15">
      <c r="C5895" s="712"/>
      <c r="D5895" s="713"/>
      <c r="E5895" s="532"/>
      <c r="F5895" s="532"/>
      <c r="G5895" s="533"/>
      <c r="H5895" s="534"/>
      <c r="I5895" s="534"/>
      <c r="J5895" s="535"/>
      <c r="K5895" s="534"/>
      <c r="L5895" s="534"/>
      <c r="M5895" s="534"/>
      <c r="N5895" s="534"/>
      <c r="O5895" s="534"/>
      <c r="P5895" s="535"/>
      <c r="Q5895" s="534"/>
    </row>
    <row r="5896" spans="3:17" s="849" customFormat="1" ht="15">
      <c r="C5896" s="712"/>
      <c r="D5896" s="713"/>
      <c r="E5896" s="532"/>
      <c r="F5896" s="532"/>
      <c r="G5896" s="533"/>
      <c r="H5896" s="534"/>
      <c r="I5896" s="534"/>
      <c r="J5896" s="535"/>
      <c r="K5896" s="534"/>
      <c r="L5896" s="534"/>
      <c r="M5896" s="534"/>
      <c r="N5896" s="534"/>
      <c r="O5896" s="534"/>
      <c r="P5896" s="535"/>
      <c r="Q5896" s="534"/>
    </row>
    <row r="5897" spans="3:17" s="849" customFormat="1" ht="15">
      <c r="C5897" s="712"/>
      <c r="D5897" s="713"/>
      <c r="E5897" s="532"/>
      <c r="F5897" s="532"/>
      <c r="G5897" s="533"/>
      <c r="H5897" s="534"/>
      <c r="I5897" s="534"/>
      <c r="J5897" s="535"/>
      <c r="K5897" s="534"/>
      <c r="L5897" s="534"/>
      <c r="M5897" s="534"/>
      <c r="N5897" s="534"/>
      <c r="O5897" s="534"/>
      <c r="P5897" s="535"/>
      <c r="Q5897" s="534"/>
    </row>
    <row r="5898" spans="3:17" s="849" customFormat="1" ht="15">
      <c r="C5898" s="712"/>
      <c r="D5898" s="713"/>
      <c r="E5898" s="532"/>
      <c r="F5898" s="532"/>
      <c r="G5898" s="533"/>
      <c r="H5898" s="534"/>
      <c r="I5898" s="534"/>
      <c r="J5898" s="535"/>
      <c r="K5898" s="534"/>
      <c r="L5898" s="534"/>
      <c r="M5898" s="534"/>
      <c r="N5898" s="534"/>
      <c r="O5898" s="534"/>
      <c r="P5898" s="535"/>
      <c r="Q5898" s="534"/>
    </row>
    <row r="5899" spans="3:17" s="849" customFormat="1" ht="15">
      <c r="C5899" s="712"/>
      <c r="D5899" s="713"/>
      <c r="E5899" s="532"/>
      <c r="F5899" s="532"/>
      <c r="G5899" s="533"/>
      <c r="H5899" s="534"/>
      <c r="I5899" s="534"/>
      <c r="J5899" s="535"/>
      <c r="K5899" s="534"/>
      <c r="L5899" s="534"/>
      <c r="M5899" s="534"/>
      <c r="N5899" s="534"/>
      <c r="O5899" s="534"/>
      <c r="P5899" s="535"/>
      <c r="Q5899" s="534"/>
    </row>
    <row r="5900" spans="3:17" s="849" customFormat="1" ht="15">
      <c r="C5900" s="712"/>
      <c r="D5900" s="713"/>
      <c r="E5900" s="532"/>
      <c r="F5900" s="532"/>
      <c r="G5900" s="533"/>
      <c r="H5900" s="534"/>
      <c r="I5900" s="534"/>
      <c r="J5900" s="535"/>
      <c r="K5900" s="534"/>
      <c r="L5900" s="534"/>
      <c r="M5900" s="534"/>
      <c r="N5900" s="534"/>
      <c r="O5900" s="534"/>
      <c r="P5900" s="535"/>
      <c r="Q5900" s="534"/>
    </row>
    <row r="5901" spans="3:17" s="849" customFormat="1" ht="15">
      <c r="C5901" s="712"/>
      <c r="D5901" s="713"/>
      <c r="E5901" s="532"/>
      <c r="F5901" s="532"/>
      <c r="G5901" s="533"/>
      <c r="H5901" s="534"/>
      <c r="I5901" s="534"/>
      <c r="J5901" s="535"/>
      <c r="K5901" s="534"/>
      <c r="L5901" s="534"/>
      <c r="M5901" s="534"/>
      <c r="N5901" s="534"/>
      <c r="O5901" s="534"/>
      <c r="P5901" s="535"/>
      <c r="Q5901" s="534"/>
    </row>
    <row r="5902" spans="3:17" s="849" customFormat="1" ht="15">
      <c r="C5902" s="712"/>
      <c r="D5902" s="713"/>
      <c r="E5902" s="532"/>
      <c r="F5902" s="532"/>
      <c r="G5902" s="533"/>
      <c r="H5902" s="534"/>
      <c r="I5902" s="534"/>
      <c r="J5902" s="535"/>
      <c r="K5902" s="534"/>
      <c r="L5902" s="534"/>
      <c r="M5902" s="534"/>
      <c r="N5902" s="534"/>
      <c r="O5902" s="534"/>
      <c r="P5902" s="535"/>
      <c r="Q5902" s="534"/>
    </row>
    <row r="5903" spans="3:17" s="849" customFormat="1" ht="15">
      <c r="C5903" s="712"/>
      <c r="D5903" s="713"/>
      <c r="E5903" s="532"/>
      <c r="F5903" s="532"/>
      <c r="G5903" s="533"/>
      <c r="H5903" s="534"/>
      <c r="I5903" s="534"/>
      <c r="J5903" s="535"/>
      <c r="K5903" s="534"/>
      <c r="L5903" s="534"/>
      <c r="M5903" s="534"/>
      <c r="N5903" s="534"/>
      <c r="O5903" s="534"/>
      <c r="P5903" s="535"/>
      <c r="Q5903" s="534"/>
    </row>
    <row r="5904" spans="3:17" s="849" customFormat="1" ht="15">
      <c r="C5904" s="712"/>
      <c r="D5904" s="713"/>
      <c r="E5904" s="532"/>
      <c r="F5904" s="532"/>
      <c r="G5904" s="533"/>
      <c r="H5904" s="534"/>
      <c r="I5904" s="534"/>
      <c r="J5904" s="535"/>
      <c r="K5904" s="534"/>
      <c r="L5904" s="534"/>
      <c r="M5904" s="534"/>
      <c r="N5904" s="534"/>
      <c r="O5904" s="534"/>
      <c r="P5904" s="535"/>
      <c r="Q5904" s="534"/>
    </row>
    <row r="5905" spans="3:17" s="849" customFormat="1" ht="15">
      <c r="C5905" s="712"/>
      <c r="D5905" s="713"/>
      <c r="E5905" s="532"/>
      <c r="F5905" s="532"/>
      <c r="G5905" s="533"/>
      <c r="H5905" s="534"/>
      <c r="I5905" s="534"/>
      <c r="J5905" s="535"/>
      <c r="K5905" s="534"/>
      <c r="L5905" s="534"/>
      <c r="M5905" s="534"/>
      <c r="N5905" s="534"/>
      <c r="O5905" s="534"/>
      <c r="P5905" s="535"/>
      <c r="Q5905" s="534"/>
    </row>
    <row r="5906" spans="3:17" s="849" customFormat="1" ht="15">
      <c r="C5906" s="712"/>
      <c r="D5906" s="713"/>
      <c r="E5906" s="532"/>
      <c r="F5906" s="532"/>
      <c r="G5906" s="533"/>
      <c r="H5906" s="534"/>
      <c r="I5906" s="534"/>
      <c r="J5906" s="535"/>
      <c r="K5906" s="534"/>
      <c r="L5906" s="534"/>
      <c r="M5906" s="534"/>
      <c r="N5906" s="534"/>
      <c r="O5906" s="534"/>
      <c r="P5906" s="535"/>
      <c r="Q5906" s="534"/>
    </row>
    <row r="5907" spans="3:17" s="849" customFormat="1" ht="15">
      <c r="C5907" s="712"/>
      <c r="D5907" s="713"/>
      <c r="E5907" s="532"/>
      <c r="F5907" s="532"/>
      <c r="G5907" s="533"/>
      <c r="H5907" s="534"/>
      <c r="I5907" s="534"/>
      <c r="J5907" s="535"/>
      <c r="K5907" s="534"/>
      <c r="L5907" s="534"/>
      <c r="M5907" s="534"/>
      <c r="N5907" s="534"/>
      <c r="O5907" s="534"/>
      <c r="P5907" s="535"/>
      <c r="Q5907" s="534"/>
    </row>
    <row r="5908" spans="3:17" s="849" customFormat="1" ht="15">
      <c r="C5908" s="712"/>
      <c r="D5908" s="713"/>
      <c r="E5908" s="532"/>
      <c r="F5908" s="532"/>
      <c r="G5908" s="533"/>
      <c r="H5908" s="534"/>
      <c r="I5908" s="534"/>
      <c r="J5908" s="535"/>
      <c r="K5908" s="534"/>
      <c r="L5908" s="534"/>
      <c r="M5908" s="534"/>
      <c r="N5908" s="534"/>
      <c r="O5908" s="534"/>
      <c r="P5908" s="535"/>
      <c r="Q5908" s="534"/>
    </row>
    <row r="5909" spans="3:17" s="849" customFormat="1" ht="15">
      <c r="C5909" s="712"/>
      <c r="D5909" s="713"/>
      <c r="E5909" s="532"/>
      <c r="F5909" s="532"/>
      <c r="G5909" s="533"/>
      <c r="H5909" s="534"/>
      <c r="I5909" s="534"/>
      <c r="J5909" s="535"/>
      <c r="K5909" s="534"/>
      <c r="L5909" s="534"/>
      <c r="M5909" s="534"/>
      <c r="N5909" s="534"/>
      <c r="O5909" s="534"/>
      <c r="P5909" s="535"/>
      <c r="Q5909" s="534"/>
    </row>
    <row r="5910" spans="3:17" s="849" customFormat="1" ht="15">
      <c r="C5910" s="712"/>
      <c r="D5910" s="713"/>
      <c r="E5910" s="532"/>
      <c r="F5910" s="532"/>
      <c r="G5910" s="533"/>
      <c r="H5910" s="534"/>
      <c r="I5910" s="534"/>
      <c r="J5910" s="535"/>
      <c r="K5910" s="534"/>
      <c r="L5910" s="534"/>
      <c r="M5910" s="534"/>
      <c r="N5910" s="534"/>
      <c r="O5910" s="534"/>
      <c r="P5910" s="535"/>
      <c r="Q5910" s="534"/>
    </row>
    <row r="5911" spans="3:17" s="849" customFormat="1" ht="15">
      <c r="C5911" s="712"/>
      <c r="D5911" s="713"/>
      <c r="E5911" s="532"/>
      <c r="F5911" s="532"/>
      <c r="G5911" s="533"/>
      <c r="H5911" s="534"/>
      <c r="I5911" s="534"/>
      <c r="J5911" s="535"/>
      <c r="K5911" s="534"/>
      <c r="L5911" s="534"/>
      <c r="M5911" s="534"/>
      <c r="N5911" s="534"/>
      <c r="O5911" s="534"/>
      <c r="P5911" s="535"/>
      <c r="Q5911" s="534"/>
    </row>
    <row r="5912" spans="3:17" s="849" customFormat="1" ht="15">
      <c r="C5912" s="712"/>
      <c r="D5912" s="713"/>
      <c r="E5912" s="532"/>
      <c r="F5912" s="532"/>
      <c r="G5912" s="533"/>
      <c r="H5912" s="534"/>
      <c r="I5912" s="534"/>
      <c r="J5912" s="535"/>
      <c r="K5912" s="534"/>
      <c r="L5912" s="534"/>
      <c r="M5912" s="534"/>
      <c r="N5912" s="534"/>
      <c r="O5912" s="534"/>
      <c r="P5912" s="535"/>
      <c r="Q5912" s="534"/>
    </row>
    <row r="5913" spans="3:17" s="849" customFormat="1" ht="15">
      <c r="C5913" s="712"/>
      <c r="D5913" s="713"/>
      <c r="E5913" s="532"/>
      <c r="F5913" s="532"/>
      <c r="G5913" s="533"/>
      <c r="H5913" s="534"/>
      <c r="I5913" s="534"/>
      <c r="J5913" s="535"/>
      <c r="K5913" s="534"/>
      <c r="L5913" s="534"/>
      <c r="M5913" s="534"/>
      <c r="N5913" s="534"/>
      <c r="O5913" s="534"/>
      <c r="P5913" s="535"/>
      <c r="Q5913" s="534"/>
    </row>
    <row r="5914" spans="3:17" s="849" customFormat="1" ht="15">
      <c r="C5914" s="712"/>
      <c r="D5914" s="713"/>
      <c r="E5914" s="532"/>
      <c r="F5914" s="532"/>
      <c r="G5914" s="533"/>
      <c r="H5914" s="534"/>
      <c r="I5914" s="534"/>
      <c r="J5914" s="535"/>
      <c r="K5914" s="534"/>
      <c r="L5914" s="534"/>
      <c r="M5914" s="534"/>
      <c r="N5914" s="534"/>
      <c r="O5914" s="534"/>
      <c r="P5914" s="535"/>
      <c r="Q5914" s="534"/>
    </row>
    <row r="5915" spans="3:17" s="849" customFormat="1" ht="15">
      <c r="C5915" s="712"/>
      <c r="D5915" s="713"/>
      <c r="E5915" s="532"/>
      <c r="F5915" s="532"/>
      <c r="G5915" s="533"/>
      <c r="H5915" s="534"/>
      <c r="I5915" s="534"/>
      <c r="J5915" s="535"/>
      <c r="K5915" s="534"/>
      <c r="L5915" s="534"/>
      <c r="M5915" s="534"/>
      <c r="N5915" s="534"/>
      <c r="O5915" s="534"/>
      <c r="P5915" s="535"/>
      <c r="Q5915" s="534"/>
    </row>
    <row r="5916" spans="3:17" s="849" customFormat="1" ht="15">
      <c r="C5916" s="712"/>
      <c r="D5916" s="713"/>
      <c r="E5916" s="532"/>
      <c r="F5916" s="532"/>
      <c r="G5916" s="533"/>
      <c r="H5916" s="534"/>
      <c r="I5916" s="534"/>
      <c r="J5916" s="535"/>
      <c r="K5916" s="534"/>
      <c r="L5916" s="534"/>
      <c r="M5916" s="534"/>
      <c r="N5916" s="534"/>
      <c r="O5916" s="534"/>
      <c r="P5916" s="535"/>
      <c r="Q5916" s="534"/>
    </row>
    <row r="5917" spans="3:17" s="849" customFormat="1" ht="15">
      <c r="C5917" s="712"/>
      <c r="D5917" s="713"/>
      <c r="E5917" s="532"/>
      <c r="F5917" s="532"/>
      <c r="G5917" s="533"/>
      <c r="H5917" s="534"/>
      <c r="I5917" s="534"/>
      <c r="J5917" s="535"/>
      <c r="K5917" s="534"/>
      <c r="L5917" s="534"/>
      <c r="M5917" s="534"/>
      <c r="N5917" s="534"/>
      <c r="O5917" s="534"/>
      <c r="P5917" s="535"/>
      <c r="Q5917" s="534"/>
    </row>
    <row r="5918" spans="3:17" s="849" customFormat="1" ht="15">
      <c r="C5918" s="712"/>
      <c r="D5918" s="713"/>
      <c r="E5918" s="532"/>
      <c r="F5918" s="532"/>
      <c r="G5918" s="533"/>
      <c r="H5918" s="534"/>
      <c r="I5918" s="534"/>
      <c r="J5918" s="535"/>
      <c r="K5918" s="534"/>
      <c r="L5918" s="534"/>
      <c r="M5918" s="534"/>
      <c r="N5918" s="534"/>
      <c r="O5918" s="534"/>
      <c r="P5918" s="535"/>
      <c r="Q5918" s="534"/>
    </row>
    <row r="5919" spans="3:17" s="849" customFormat="1" ht="15">
      <c r="C5919" s="712"/>
      <c r="D5919" s="713"/>
      <c r="E5919" s="532"/>
      <c r="F5919" s="532"/>
      <c r="G5919" s="533"/>
      <c r="H5919" s="534"/>
      <c r="I5919" s="534"/>
      <c r="J5919" s="535"/>
      <c r="K5919" s="534"/>
      <c r="L5919" s="534"/>
      <c r="M5919" s="534"/>
      <c r="N5919" s="534"/>
      <c r="O5919" s="534"/>
      <c r="P5919" s="535"/>
      <c r="Q5919" s="534"/>
    </row>
    <row r="5920" spans="3:17" s="849" customFormat="1" ht="15">
      <c r="C5920" s="712"/>
      <c r="D5920" s="713"/>
      <c r="E5920" s="532"/>
      <c r="F5920" s="532"/>
      <c r="G5920" s="533"/>
      <c r="H5920" s="534"/>
      <c r="I5920" s="534"/>
      <c r="J5920" s="535"/>
      <c r="K5920" s="534"/>
      <c r="L5920" s="534"/>
      <c r="M5920" s="534"/>
      <c r="N5920" s="534"/>
      <c r="O5920" s="534"/>
      <c r="P5920" s="535"/>
      <c r="Q5920" s="534"/>
    </row>
    <row r="5921" spans="3:17" s="849" customFormat="1" ht="15">
      <c r="C5921" s="712"/>
      <c r="D5921" s="713"/>
      <c r="E5921" s="532"/>
      <c r="F5921" s="532"/>
      <c r="G5921" s="533"/>
      <c r="H5921" s="534"/>
      <c r="I5921" s="534"/>
      <c r="J5921" s="535"/>
      <c r="K5921" s="534"/>
      <c r="L5921" s="534"/>
      <c r="M5921" s="534"/>
      <c r="N5921" s="534"/>
      <c r="O5921" s="534"/>
      <c r="P5921" s="535"/>
      <c r="Q5921" s="534"/>
    </row>
    <row r="5922" spans="3:17" s="849" customFormat="1" ht="15">
      <c r="C5922" s="712"/>
      <c r="D5922" s="713"/>
      <c r="E5922" s="532"/>
      <c r="F5922" s="532"/>
      <c r="G5922" s="533"/>
      <c r="H5922" s="534"/>
      <c r="I5922" s="534"/>
      <c r="J5922" s="535"/>
      <c r="K5922" s="534"/>
      <c r="L5922" s="534"/>
      <c r="M5922" s="534"/>
      <c r="N5922" s="534"/>
      <c r="O5922" s="534"/>
      <c r="P5922" s="535"/>
      <c r="Q5922" s="534"/>
    </row>
    <row r="5923" spans="3:17" s="849" customFormat="1" ht="15">
      <c r="C5923" s="712"/>
      <c r="D5923" s="713"/>
      <c r="E5923" s="532"/>
      <c r="F5923" s="532"/>
      <c r="G5923" s="533"/>
      <c r="H5923" s="534"/>
      <c r="I5923" s="534"/>
      <c r="J5923" s="535"/>
      <c r="K5923" s="534"/>
      <c r="L5923" s="534"/>
      <c r="M5923" s="534"/>
      <c r="N5923" s="534"/>
      <c r="O5923" s="534"/>
      <c r="P5923" s="535"/>
      <c r="Q5923" s="534"/>
    </row>
    <row r="5924" spans="3:17" s="849" customFormat="1" ht="15">
      <c r="C5924" s="712"/>
      <c r="D5924" s="713"/>
      <c r="E5924" s="532"/>
      <c r="F5924" s="532"/>
      <c r="G5924" s="533"/>
      <c r="H5924" s="534"/>
      <c r="I5924" s="534"/>
      <c r="J5924" s="535"/>
      <c r="K5924" s="534"/>
      <c r="L5924" s="534"/>
      <c r="M5924" s="534"/>
      <c r="N5924" s="534"/>
      <c r="O5924" s="534"/>
      <c r="P5924" s="535"/>
      <c r="Q5924" s="534"/>
    </row>
    <row r="5925" spans="3:17" s="849" customFormat="1" ht="15">
      <c r="C5925" s="712"/>
      <c r="D5925" s="713"/>
      <c r="E5925" s="532"/>
      <c r="F5925" s="532"/>
      <c r="G5925" s="533"/>
      <c r="H5925" s="534"/>
      <c r="I5925" s="534"/>
      <c r="J5925" s="535"/>
      <c r="K5925" s="534"/>
      <c r="L5925" s="534"/>
      <c r="M5925" s="534"/>
      <c r="N5925" s="534"/>
      <c r="O5925" s="534"/>
      <c r="P5925" s="535"/>
      <c r="Q5925" s="534"/>
    </row>
    <row r="5926" spans="3:17" s="849" customFormat="1" ht="15">
      <c r="C5926" s="712"/>
      <c r="D5926" s="713"/>
      <c r="E5926" s="532"/>
      <c r="F5926" s="532"/>
      <c r="G5926" s="533"/>
      <c r="H5926" s="534"/>
      <c r="I5926" s="534"/>
      <c r="J5926" s="535"/>
      <c r="K5926" s="534"/>
      <c r="L5926" s="534"/>
      <c r="M5926" s="534"/>
      <c r="N5926" s="534"/>
      <c r="O5926" s="534"/>
      <c r="P5926" s="535"/>
      <c r="Q5926" s="534"/>
    </row>
    <row r="5927" spans="3:17" s="849" customFormat="1" ht="15">
      <c r="C5927" s="712"/>
      <c r="D5927" s="713"/>
      <c r="E5927" s="532"/>
      <c r="F5927" s="532"/>
      <c r="G5927" s="533"/>
      <c r="H5927" s="534"/>
      <c r="I5927" s="534"/>
      <c r="J5927" s="535"/>
      <c r="K5927" s="534"/>
      <c r="L5927" s="534"/>
      <c r="M5927" s="534"/>
      <c r="N5927" s="534"/>
      <c r="O5927" s="534"/>
      <c r="P5927" s="535"/>
      <c r="Q5927" s="534"/>
    </row>
    <row r="5928" spans="3:17" s="849" customFormat="1" ht="15">
      <c r="C5928" s="712"/>
      <c r="D5928" s="713"/>
      <c r="E5928" s="532"/>
      <c r="F5928" s="532"/>
      <c r="G5928" s="533"/>
      <c r="H5928" s="534"/>
      <c r="I5928" s="534"/>
      <c r="J5928" s="535"/>
      <c r="K5928" s="534"/>
      <c r="L5928" s="534"/>
      <c r="M5928" s="534"/>
      <c r="N5928" s="534"/>
      <c r="O5928" s="534"/>
      <c r="P5928" s="535"/>
      <c r="Q5928" s="534"/>
    </row>
    <row r="5929" spans="3:17" s="849" customFormat="1" ht="15">
      <c r="C5929" s="712"/>
      <c r="D5929" s="713"/>
      <c r="E5929" s="532"/>
      <c r="F5929" s="532"/>
      <c r="G5929" s="533"/>
      <c r="H5929" s="534"/>
      <c r="I5929" s="534"/>
      <c r="J5929" s="535"/>
      <c r="K5929" s="534"/>
      <c r="L5929" s="534"/>
      <c r="M5929" s="534"/>
      <c r="N5929" s="534"/>
      <c r="O5929" s="534"/>
      <c r="P5929" s="535"/>
      <c r="Q5929" s="534"/>
    </row>
    <row r="5930" spans="3:17" s="849" customFormat="1" ht="15">
      <c r="C5930" s="712"/>
      <c r="D5930" s="713"/>
      <c r="E5930" s="532"/>
      <c r="F5930" s="532"/>
      <c r="G5930" s="533"/>
      <c r="H5930" s="534"/>
      <c r="I5930" s="534"/>
      <c r="J5930" s="535"/>
      <c r="K5930" s="534"/>
      <c r="L5930" s="534"/>
      <c r="M5930" s="534"/>
      <c r="N5930" s="534"/>
      <c r="O5930" s="534"/>
      <c r="P5930" s="535"/>
      <c r="Q5930" s="534"/>
    </row>
    <row r="5931" spans="3:17" s="849" customFormat="1" ht="15">
      <c r="C5931" s="712"/>
      <c r="D5931" s="713"/>
      <c r="E5931" s="532"/>
      <c r="F5931" s="532"/>
      <c r="G5931" s="533"/>
      <c r="H5931" s="534"/>
      <c r="I5931" s="534"/>
      <c r="J5931" s="535"/>
      <c r="K5931" s="534"/>
      <c r="L5931" s="534"/>
      <c r="M5931" s="534"/>
      <c r="N5931" s="534"/>
      <c r="O5931" s="534"/>
      <c r="P5931" s="535"/>
      <c r="Q5931" s="534"/>
    </row>
    <row r="5932" spans="3:17" s="849" customFormat="1" ht="15">
      <c r="C5932" s="712"/>
      <c r="D5932" s="713"/>
      <c r="E5932" s="532"/>
      <c r="F5932" s="532"/>
      <c r="G5932" s="533"/>
      <c r="H5932" s="534"/>
      <c r="I5932" s="534"/>
      <c r="J5932" s="535"/>
      <c r="K5932" s="534"/>
      <c r="L5932" s="534"/>
      <c r="M5932" s="534"/>
      <c r="N5932" s="534"/>
      <c r="O5932" s="534"/>
      <c r="P5932" s="535"/>
      <c r="Q5932" s="534"/>
    </row>
    <row r="5933" spans="3:17" s="849" customFormat="1" ht="15">
      <c r="C5933" s="712"/>
      <c r="D5933" s="713"/>
      <c r="E5933" s="532"/>
      <c r="F5933" s="532"/>
      <c r="G5933" s="533"/>
      <c r="H5933" s="534"/>
      <c r="I5933" s="534"/>
      <c r="J5933" s="535"/>
      <c r="K5933" s="534"/>
      <c r="L5933" s="534"/>
      <c r="M5933" s="534"/>
      <c r="N5933" s="534"/>
      <c r="O5933" s="534"/>
      <c r="P5933" s="535"/>
      <c r="Q5933" s="534"/>
    </row>
    <row r="5934" spans="3:17" s="849" customFormat="1" ht="15">
      <c r="C5934" s="712"/>
      <c r="D5934" s="713"/>
      <c r="E5934" s="532"/>
      <c r="F5934" s="532"/>
      <c r="G5934" s="533"/>
      <c r="H5934" s="534"/>
      <c r="I5934" s="534"/>
      <c r="J5934" s="535"/>
      <c r="K5934" s="534"/>
      <c r="L5934" s="534"/>
      <c r="M5934" s="534"/>
      <c r="N5934" s="534"/>
      <c r="O5934" s="534"/>
      <c r="P5934" s="535"/>
      <c r="Q5934" s="534"/>
    </row>
    <row r="5935" spans="3:17" s="849" customFormat="1" ht="15">
      <c r="C5935" s="712"/>
      <c r="D5935" s="713"/>
      <c r="E5935" s="532"/>
      <c r="F5935" s="532"/>
      <c r="G5935" s="533"/>
      <c r="H5935" s="534"/>
      <c r="I5935" s="534"/>
      <c r="J5935" s="535"/>
      <c r="K5935" s="534"/>
      <c r="L5935" s="534"/>
      <c r="M5935" s="534"/>
      <c r="N5935" s="534"/>
      <c r="O5935" s="534"/>
      <c r="P5935" s="535"/>
      <c r="Q5935" s="534"/>
    </row>
    <row r="5936" spans="3:17" s="849" customFormat="1" ht="15">
      <c r="C5936" s="712"/>
      <c r="D5936" s="713"/>
      <c r="E5936" s="532"/>
      <c r="F5936" s="532"/>
      <c r="G5936" s="533"/>
      <c r="H5936" s="534"/>
      <c r="I5936" s="534"/>
      <c r="J5936" s="535"/>
      <c r="K5936" s="534"/>
      <c r="L5936" s="534"/>
      <c r="M5936" s="534"/>
      <c r="N5936" s="534"/>
      <c r="O5936" s="534"/>
      <c r="P5936" s="535"/>
      <c r="Q5936" s="534"/>
    </row>
    <row r="5937" spans="3:17" s="849" customFormat="1" ht="15">
      <c r="C5937" s="712"/>
      <c r="D5937" s="713"/>
      <c r="E5937" s="532"/>
      <c r="F5937" s="532"/>
      <c r="G5937" s="533"/>
      <c r="H5937" s="534"/>
      <c r="I5937" s="534"/>
      <c r="J5937" s="535"/>
      <c r="K5937" s="534"/>
      <c r="L5937" s="534"/>
      <c r="M5937" s="534"/>
      <c r="N5937" s="534"/>
      <c r="O5937" s="534"/>
      <c r="P5937" s="535"/>
      <c r="Q5937" s="534"/>
    </row>
    <row r="5938" spans="3:17" s="849" customFormat="1" ht="15">
      <c r="C5938" s="712"/>
      <c r="D5938" s="713"/>
      <c r="E5938" s="532"/>
      <c r="F5938" s="532"/>
      <c r="G5938" s="533"/>
      <c r="H5938" s="534"/>
      <c r="I5938" s="534"/>
      <c r="J5938" s="535"/>
      <c r="K5938" s="534"/>
      <c r="L5938" s="534"/>
      <c r="M5938" s="534"/>
      <c r="N5938" s="534"/>
      <c r="O5938" s="534"/>
      <c r="P5938" s="535"/>
      <c r="Q5938" s="534"/>
    </row>
    <row r="5939" spans="3:17" s="849" customFormat="1" ht="15">
      <c r="C5939" s="712"/>
      <c r="D5939" s="713"/>
      <c r="E5939" s="532"/>
      <c r="F5939" s="532"/>
      <c r="G5939" s="533"/>
      <c r="H5939" s="534"/>
      <c r="I5939" s="534"/>
      <c r="J5939" s="535"/>
      <c r="K5939" s="534"/>
      <c r="L5939" s="534"/>
      <c r="M5939" s="534"/>
      <c r="N5939" s="534"/>
      <c r="O5939" s="534"/>
      <c r="P5939" s="535"/>
      <c r="Q5939" s="534"/>
    </row>
    <row r="5940" spans="3:17" s="849" customFormat="1" ht="15">
      <c r="C5940" s="712"/>
      <c r="D5940" s="713"/>
      <c r="E5940" s="532"/>
      <c r="F5940" s="532"/>
      <c r="G5940" s="533"/>
      <c r="H5940" s="534"/>
      <c r="I5940" s="534"/>
      <c r="J5940" s="535"/>
      <c r="K5940" s="534"/>
      <c r="L5940" s="534"/>
      <c r="M5940" s="534"/>
      <c r="N5940" s="534"/>
      <c r="O5940" s="534"/>
      <c r="P5940" s="535"/>
      <c r="Q5940" s="534"/>
    </row>
    <row r="5941" spans="3:17" s="849" customFormat="1" ht="15">
      <c r="C5941" s="712"/>
      <c r="D5941" s="713"/>
      <c r="E5941" s="532"/>
      <c r="F5941" s="532"/>
      <c r="G5941" s="533"/>
      <c r="H5941" s="534"/>
      <c r="I5941" s="534"/>
      <c r="J5941" s="535"/>
      <c r="K5941" s="534"/>
      <c r="L5941" s="534"/>
      <c r="M5941" s="534"/>
      <c r="N5941" s="534"/>
      <c r="O5941" s="534"/>
      <c r="P5941" s="535"/>
      <c r="Q5941" s="534"/>
    </row>
    <row r="5942" spans="3:17" s="849" customFormat="1" ht="15">
      <c r="C5942" s="712"/>
      <c r="D5942" s="713"/>
      <c r="E5942" s="532"/>
      <c r="F5942" s="532"/>
      <c r="G5942" s="533"/>
      <c r="H5942" s="534"/>
      <c r="I5942" s="534"/>
      <c r="J5942" s="535"/>
      <c r="K5942" s="534"/>
      <c r="L5942" s="534"/>
      <c r="M5942" s="534"/>
      <c r="N5942" s="534"/>
      <c r="O5942" s="534"/>
      <c r="P5942" s="535"/>
      <c r="Q5942" s="534"/>
    </row>
    <row r="5943" spans="3:17" s="849" customFormat="1" ht="15">
      <c r="C5943" s="712"/>
      <c r="D5943" s="713"/>
      <c r="E5943" s="532"/>
      <c r="F5943" s="532"/>
      <c r="G5943" s="533"/>
      <c r="H5943" s="534"/>
      <c r="I5943" s="534"/>
      <c r="J5943" s="535"/>
      <c r="K5943" s="534"/>
      <c r="L5943" s="534"/>
      <c r="M5943" s="534"/>
      <c r="N5943" s="534"/>
      <c r="O5943" s="534"/>
      <c r="P5943" s="535"/>
      <c r="Q5943" s="534"/>
    </row>
    <row r="5944" spans="3:17" s="849" customFormat="1" ht="15">
      <c r="C5944" s="712"/>
      <c r="D5944" s="713"/>
      <c r="E5944" s="532"/>
      <c r="F5944" s="532"/>
      <c r="G5944" s="533"/>
      <c r="H5944" s="534"/>
      <c r="I5944" s="534"/>
      <c r="J5944" s="535"/>
      <c r="K5944" s="534"/>
      <c r="L5944" s="534"/>
      <c r="M5944" s="534"/>
      <c r="N5944" s="534"/>
      <c r="O5944" s="534"/>
      <c r="P5944" s="535"/>
      <c r="Q5944" s="534"/>
    </row>
    <row r="5945" spans="3:17" s="849" customFormat="1" ht="15">
      <c r="C5945" s="712"/>
      <c r="D5945" s="713"/>
      <c r="E5945" s="532"/>
      <c r="F5945" s="532"/>
      <c r="G5945" s="533"/>
      <c r="H5945" s="534"/>
      <c r="I5945" s="534"/>
      <c r="J5945" s="535"/>
      <c r="K5945" s="534"/>
      <c r="L5945" s="534"/>
      <c r="M5945" s="534"/>
      <c r="N5945" s="534"/>
      <c r="O5945" s="534"/>
      <c r="P5945" s="535"/>
      <c r="Q5945" s="534"/>
    </row>
    <row r="5946" spans="3:17" s="849" customFormat="1" ht="15">
      <c r="C5946" s="712"/>
      <c r="D5946" s="713"/>
      <c r="E5946" s="532"/>
      <c r="F5946" s="532"/>
      <c r="G5946" s="533"/>
      <c r="H5946" s="534"/>
      <c r="I5946" s="534"/>
      <c r="J5946" s="535"/>
      <c r="K5946" s="534"/>
      <c r="L5946" s="534"/>
      <c r="M5946" s="534"/>
      <c r="N5946" s="534"/>
      <c r="O5946" s="534"/>
      <c r="P5946" s="535"/>
      <c r="Q5946" s="534"/>
    </row>
    <row r="5947" spans="3:17" s="849" customFormat="1" ht="15">
      <c r="C5947" s="712"/>
      <c r="D5947" s="713"/>
      <c r="E5947" s="532"/>
      <c r="F5947" s="532"/>
      <c r="G5947" s="533"/>
      <c r="H5947" s="534"/>
      <c r="I5947" s="534"/>
      <c r="J5947" s="535"/>
      <c r="K5947" s="534"/>
      <c r="L5947" s="534"/>
      <c r="M5947" s="534"/>
      <c r="N5947" s="534"/>
      <c r="O5947" s="534"/>
      <c r="P5947" s="535"/>
      <c r="Q5947" s="534"/>
    </row>
    <row r="5948" spans="3:17" s="849" customFormat="1" ht="15">
      <c r="C5948" s="712"/>
      <c r="D5948" s="713"/>
      <c r="E5948" s="532"/>
      <c r="F5948" s="532"/>
      <c r="G5948" s="533"/>
      <c r="H5948" s="534"/>
      <c r="I5948" s="534"/>
      <c r="J5948" s="535"/>
      <c r="K5948" s="534"/>
      <c r="L5948" s="534"/>
      <c r="M5948" s="534"/>
      <c r="N5948" s="534"/>
      <c r="O5948" s="534"/>
      <c r="P5948" s="535"/>
      <c r="Q5948" s="534"/>
    </row>
    <row r="5949" spans="3:17" s="849" customFormat="1" ht="15">
      <c r="C5949" s="712"/>
      <c r="D5949" s="713"/>
      <c r="E5949" s="532"/>
      <c r="F5949" s="532"/>
      <c r="G5949" s="533"/>
      <c r="H5949" s="534"/>
      <c r="I5949" s="534"/>
      <c r="J5949" s="535"/>
      <c r="K5949" s="534"/>
      <c r="L5949" s="534"/>
      <c r="M5949" s="534"/>
      <c r="N5949" s="534"/>
      <c r="O5949" s="534"/>
      <c r="P5949" s="535"/>
      <c r="Q5949" s="534"/>
    </row>
    <row r="5950" spans="3:17" s="849" customFormat="1" ht="15">
      <c r="C5950" s="712"/>
      <c r="D5950" s="713"/>
      <c r="E5950" s="532"/>
      <c r="F5950" s="532"/>
      <c r="G5950" s="533"/>
      <c r="H5950" s="534"/>
      <c r="I5950" s="534"/>
      <c r="J5950" s="535"/>
      <c r="K5950" s="534"/>
      <c r="L5950" s="534"/>
      <c r="M5950" s="534"/>
      <c r="N5950" s="534"/>
      <c r="O5950" s="534"/>
      <c r="P5950" s="535"/>
      <c r="Q5950" s="534"/>
    </row>
    <row r="5951" spans="3:17" s="849" customFormat="1" ht="15">
      <c r="C5951" s="712"/>
      <c r="D5951" s="713"/>
      <c r="E5951" s="532"/>
      <c r="F5951" s="532"/>
      <c r="G5951" s="533"/>
      <c r="H5951" s="534"/>
      <c r="I5951" s="534"/>
      <c r="J5951" s="535"/>
      <c r="K5951" s="534"/>
      <c r="L5951" s="534"/>
      <c r="M5951" s="534"/>
      <c r="N5951" s="534"/>
      <c r="O5951" s="534"/>
      <c r="P5951" s="535"/>
      <c r="Q5951" s="534"/>
    </row>
    <row r="5952" spans="3:17" s="849" customFormat="1" ht="15">
      <c r="C5952" s="712"/>
      <c r="D5952" s="713"/>
      <c r="E5952" s="532"/>
      <c r="F5952" s="532"/>
      <c r="G5952" s="533"/>
      <c r="H5952" s="534"/>
      <c r="I5952" s="534"/>
      <c r="J5952" s="535"/>
      <c r="K5952" s="534"/>
      <c r="L5952" s="534"/>
      <c r="M5952" s="534"/>
      <c r="N5952" s="534"/>
      <c r="O5952" s="534"/>
      <c r="P5952" s="535"/>
      <c r="Q5952" s="534"/>
    </row>
    <row r="5953" spans="3:17" s="849" customFormat="1" ht="15">
      <c r="C5953" s="712"/>
      <c r="D5953" s="713"/>
      <c r="E5953" s="532"/>
      <c r="F5953" s="532"/>
      <c r="G5953" s="533"/>
      <c r="H5953" s="534"/>
      <c r="I5953" s="534"/>
      <c r="J5953" s="535"/>
      <c r="K5953" s="534"/>
      <c r="L5953" s="534"/>
      <c r="M5953" s="534"/>
      <c r="N5953" s="534"/>
      <c r="O5953" s="534"/>
      <c r="P5953" s="535"/>
      <c r="Q5953" s="534"/>
    </row>
    <row r="5954" spans="3:17" s="849" customFormat="1" ht="15">
      <c r="C5954" s="712"/>
      <c r="D5954" s="713"/>
      <c r="E5954" s="532"/>
      <c r="F5954" s="532"/>
      <c r="G5954" s="533"/>
      <c r="H5954" s="534"/>
      <c r="I5954" s="534"/>
      <c r="J5954" s="535"/>
      <c r="K5954" s="534"/>
      <c r="L5954" s="534"/>
      <c r="M5954" s="534"/>
      <c r="N5954" s="534"/>
      <c r="O5954" s="534"/>
      <c r="P5954" s="535"/>
      <c r="Q5954" s="534"/>
    </row>
    <row r="5955" spans="3:17" s="849" customFormat="1" ht="15">
      <c r="C5955" s="712"/>
      <c r="D5955" s="713"/>
      <c r="E5955" s="532"/>
      <c r="F5955" s="532"/>
      <c r="G5955" s="533"/>
      <c r="H5955" s="534"/>
      <c r="I5955" s="534"/>
      <c r="J5955" s="535"/>
      <c r="K5955" s="534"/>
      <c r="L5955" s="534"/>
      <c r="M5955" s="534"/>
      <c r="N5955" s="534"/>
      <c r="O5955" s="534"/>
      <c r="P5955" s="535"/>
      <c r="Q5955" s="534"/>
    </row>
    <row r="5956" spans="3:17" s="849" customFormat="1" ht="15">
      <c r="C5956" s="712"/>
      <c r="D5956" s="713"/>
      <c r="E5956" s="532"/>
      <c r="F5956" s="532"/>
      <c r="G5956" s="533"/>
      <c r="H5956" s="534"/>
      <c r="I5956" s="534"/>
      <c r="J5956" s="535"/>
      <c r="K5956" s="534"/>
      <c r="L5956" s="534"/>
      <c r="M5956" s="534"/>
      <c r="N5956" s="534"/>
      <c r="O5956" s="534"/>
      <c r="P5956" s="535"/>
      <c r="Q5956" s="534"/>
    </row>
    <row r="5957" spans="3:17" s="849" customFormat="1" ht="15">
      <c r="C5957" s="712"/>
      <c r="D5957" s="713"/>
      <c r="E5957" s="532"/>
      <c r="F5957" s="532"/>
      <c r="G5957" s="533"/>
      <c r="H5957" s="534"/>
      <c r="I5957" s="534"/>
      <c r="J5957" s="535"/>
      <c r="K5957" s="534"/>
      <c r="L5957" s="534"/>
      <c r="M5957" s="534"/>
      <c r="N5957" s="534"/>
      <c r="O5957" s="534"/>
      <c r="P5957" s="535"/>
      <c r="Q5957" s="534"/>
    </row>
    <row r="5958" spans="3:17" s="849" customFormat="1" ht="15">
      <c r="C5958" s="712"/>
      <c r="D5958" s="713"/>
      <c r="E5958" s="532"/>
      <c r="F5958" s="532"/>
      <c r="G5958" s="533"/>
      <c r="H5958" s="534"/>
      <c r="I5958" s="534"/>
      <c r="J5958" s="535"/>
      <c r="K5958" s="534"/>
      <c r="L5958" s="534"/>
      <c r="M5958" s="534"/>
      <c r="N5958" s="534"/>
      <c r="O5958" s="534"/>
      <c r="P5958" s="535"/>
      <c r="Q5958" s="534"/>
    </row>
    <row r="5959" spans="3:17" s="849" customFormat="1" ht="15">
      <c r="C5959" s="712"/>
      <c r="D5959" s="713"/>
      <c r="E5959" s="532"/>
      <c r="F5959" s="532"/>
      <c r="G5959" s="533"/>
      <c r="H5959" s="534"/>
      <c r="I5959" s="534"/>
      <c r="J5959" s="535"/>
      <c r="K5959" s="534"/>
      <c r="L5959" s="534"/>
      <c r="M5959" s="534"/>
      <c r="N5959" s="534"/>
      <c r="O5959" s="534"/>
      <c r="P5959" s="535"/>
      <c r="Q5959" s="534"/>
    </row>
    <row r="5960" spans="3:17" s="849" customFormat="1" ht="15">
      <c r="C5960" s="712"/>
      <c r="D5960" s="713"/>
      <c r="E5960" s="532"/>
      <c r="F5960" s="532"/>
      <c r="G5960" s="533"/>
      <c r="H5960" s="534"/>
      <c r="I5960" s="534"/>
      <c r="J5960" s="535"/>
      <c r="K5960" s="534"/>
      <c r="L5960" s="534"/>
      <c r="M5960" s="534"/>
      <c r="N5960" s="534"/>
      <c r="O5960" s="534"/>
      <c r="P5960" s="535"/>
      <c r="Q5960" s="534"/>
    </row>
    <row r="5961" spans="3:17" s="849" customFormat="1" ht="15">
      <c r="C5961" s="712"/>
      <c r="D5961" s="713"/>
      <c r="E5961" s="532"/>
      <c r="F5961" s="532"/>
      <c r="G5961" s="533"/>
      <c r="H5961" s="534"/>
      <c r="I5961" s="534"/>
      <c r="J5961" s="535"/>
      <c r="K5961" s="534"/>
      <c r="L5961" s="534"/>
      <c r="M5961" s="534"/>
      <c r="N5961" s="534"/>
      <c r="O5961" s="534"/>
      <c r="P5961" s="535"/>
      <c r="Q5961" s="534"/>
    </row>
    <row r="5962" spans="3:17" s="849" customFormat="1" ht="15">
      <c r="C5962" s="712"/>
      <c r="D5962" s="713"/>
      <c r="E5962" s="532"/>
      <c r="F5962" s="532"/>
      <c r="G5962" s="533"/>
      <c r="H5962" s="534"/>
      <c r="I5962" s="534"/>
      <c r="J5962" s="535"/>
      <c r="K5962" s="534"/>
      <c r="L5962" s="534"/>
      <c r="M5962" s="534"/>
      <c r="N5962" s="534"/>
      <c r="O5962" s="534"/>
      <c r="P5962" s="535"/>
      <c r="Q5962" s="534"/>
    </row>
    <row r="5963" spans="3:17" s="849" customFormat="1" ht="15">
      <c r="C5963" s="712"/>
      <c r="D5963" s="713"/>
      <c r="E5963" s="532"/>
      <c r="F5963" s="532"/>
      <c r="G5963" s="533"/>
      <c r="H5963" s="534"/>
      <c r="I5963" s="534"/>
      <c r="J5963" s="535"/>
      <c r="K5963" s="534"/>
      <c r="L5963" s="534"/>
      <c r="M5963" s="534"/>
      <c r="N5963" s="534"/>
      <c r="O5963" s="534"/>
      <c r="P5963" s="535"/>
      <c r="Q5963" s="534"/>
    </row>
    <row r="5964" spans="3:17" s="849" customFormat="1" ht="15">
      <c r="C5964" s="712"/>
      <c r="D5964" s="713"/>
      <c r="E5964" s="532"/>
      <c r="F5964" s="532"/>
      <c r="G5964" s="533"/>
      <c r="H5964" s="534"/>
      <c r="I5964" s="534"/>
      <c r="J5964" s="535"/>
      <c r="K5964" s="534"/>
      <c r="L5964" s="534"/>
      <c r="M5964" s="534"/>
      <c r="N5964" s="534"/>
      <c r="O5964" s="534"/>
      <c r="P5964" s="535"/>
      <c r="Q5964" s="534"/>
    </row>
    <row r="5965" spans="3:17" s="849" customFormat="1" ht="15">
      <c r="C5965" s="712"/>
      <c r="D5965" s="713"/>
      <c r="E5965" s="532"/>
      <c r="F5965" s="532"/>
      <c r="G5965" s="533"/>
      <c r="H5965" s="534"/>
      <c r="I5965" s="534"/>
      <c r="J5965" s="535"/>
      <c r="K5965" s="534"/>
      <c r="L5965" s="534"/>
      <c r="M5965" s="534"/>
      <c r="N5965" s="534"/>
      <c r="O5965" s="534"/>
      <c r="P5965" s="535"/>
      <c r="Q5965" s="534"/>
    </row>
    <row r="5966" spans="3:17" s="849" customFormat="1" ht="15">
      <c r="C5966" s="712"/>
      <c r="D5966" s="713"/>
      <c r="E5966" s="532"/>
      <c r="F5966" s="532"/>
      <c r="G5966" s="533"/>
      <c r="H5966" s="534"/>
      <c r="I5966" s="534"/>
      <c r="J5966" s="535"/>
      <c r="K5966" s="534"/>
      <c r="L5966" s="534"/>
      <c r="M5966" s="534"/>
      <c r="N5966" s="534"/>
      <c r="O5966" s="534"/>
      <c r="P5966" s="535"/>
      <c r="Q5966" s="534"/>
    </row>
    <row r="5967" spans="3:17" s="849" customFormat="1" ht="15">
      <c r="C5967" s="712"/>
      <c r="D5967" s="713"/>
      <c r="E5967" s="532"/>
      <c r="F5967" s="532"/>
      <c r="G5967" s="533"/>
      <c r="H5967" s="534"/>
      <c r="I5967" s="534"/>
      <c r="J5967" s="535"/>
      <c r="K5967" s="534"/>
      <c r="L5967" s="534"/>
      <c r="M5967" s="534"/>
      <c r="N5967" s="534"/>
      <c r="O5967" s="534"/>
      <c r="P5967" s="535"/>
      <c r="Q5967" s="534"/>
    </row>
    <row r="5968" spans="3:17" s="849" customFormat="1" ht="15">
      <c r="C5968" s="712"/>
      <c r="D5968" s="713"/>
      <c r="E5968" s="532"/>
      <c r="F5968" s="532"/>
      <c r="G5968" s="533"/>
      <c r="H5968" s="534"/>
      <c r="I5968" s="534"/>
      <c r="J5968" s="535"/>
      <c r="K5968" s="534"/>
      <c r="L5968" s="534"/>
      <c r="M5968" s="534"/>
      <c r="N5968" s="534"/>
      <c r="O5968" s="534"/>
      <c r="P5968" s="535"/>
      <c r="Q5968" s="534"/>
    </row>
    <row r="5969" spans="3:17" s="849" customFormat="1" ht="15">
      <c r="C5969" s="712"/>
      <c r="D5969" s="713"/>
      <c r="E5969" s="532"/>
      <c r="F5969" s="532"/>
      <c r="G5969" s="533"/>
      <c r="H5969" s="534"/>
      <c r="I5969" s="534"/>
      <c r="J5969" s="535"/>
      <c r="K5969" s="534"/>
      <c r="L5969" s="534"/>
      <c r="M5969" s="534"/>
      <c r="N5969" s="534"/>
      <c r="O5969" s="534"/>
      <c r="P5969" s="535"/>
      <c r="Q5969" s="534"/>
    </row>
    <row r="5970" spans="3:17" s="849" customFormat="1" ht="15">
      <c r="C5970" s="712"/>
      <c r="D5970" s="713"/>
      <c r="E5970" s="532"/>
      <c r="F5970" s="532"/>
      <c r="G5970" s="533"/>
      <c r="H5970" s="534"/>
      <c r="I5970" s="534"/>
      <c r="J5970" s="535"/>
      <c r="K5970" s="534"/>
      <c r="L5970" s="534"/>
      <c r="M5970" s="534"/>
      <c r="N5970" s="534"/>
      <c r="O5970" s="534"/>
      <c r="P5970" s="535"/>
      <c r="Q5970" s="534"/>
    </row>
    <row r="5971" spans="3:17" s="849" customFormat="1" ht="15">
      <c r="C5971" s="712"/>
      <c r="D5971" s="713"/>
      <c r="E5971" s="532"/>
      <c r="F5971" s="532"/>
      <c r="G5971" s="533"/>
      <c r="H5971" s="534"/>
      <c r="I5971" s="534"/>
      <c r="J5971" s="535"/>
      <c r="K5971" s="534"/>
      <c r="L5971" s="534"/>
      <c r="M5971" s="534"/>
      <c r="N5971" s="534"/>
      <c r="O5971" s="534"/>
      <c r="P5971" s="535"/>
      <c r="Q5971" s="534"/>
    </row>
    <row r="5972" spans="3:17" s="849" customFormat="1" ht="15">
      <c r="C5972" s="712"/>
      <c r="D5972" s="713"/>
      <c r="E5972" s="532"/>
      <c r="F5972" s="532"/>
      <c r="G5972" s="533"/>
      <c r="H5972" s="534"/>
      <c r="I5972" s="534"/>
      <c r="J5972" s="535"/>
      <c r="K5972" s="534"/>
      <c r="L5972" s="534"/>
      <c r="M5972" s="534"/>
      <c r="N5972" s="534"/>
      <c r="O5972" s="534"/>
      <c r="P5972" s="535"/>
      <c r="Q5972" s="534"/>
    </row>
    <row r="5973" spans="3:17" s="849" customFormat="1" ht="15">
      <c r="C5973" s="712"/>
      <c r="D5973" s="713"/>
      <c r="E5973" s="532"/>
      <c r="F5973" s="532"/>
      <c r="G5973" s="533"/>
      <c r="H5973" s="534"/>
      <c r="I5973" s="534"/>
      <c r="J5973" s="535"/>
      <c r="K5973" s="534"/>
      <c r="L5973" s="534"/>
      <c r="M5973" s="534"/>
      <c r="N5973" s="534"/>
      <c r="O5973" s="534"/>
      <c r="P5973" s="535"/>
      <c r="Q5973" s="534"/>
    </row>
    <row r="5974" spans="3:17" s="849" customFormat="1" ht="15">
      <c r="C5974" s="712"/>
      <c r="D5974" s="713"/>
      <c r="E5974" s="532"/>
      <c r="F5974" s="532"/>
      <c r="G5974" s="533"/>
      <c r="H5974" s="534"/>
      <c r="I5974" s="534"/>
      <c r="J5974" s="535"/>
      <c r="K5974" s="534"/>
      <c r="L5974" s="534"/>
      <c r="M5974" s="534"/>
      <c r="N5974" s="534"/>
      <c r="O5974" s="534"/>
      <c r="P5974" s="535"/>
      <c r="Q5974" s="534"/>
    </row>
    <row r="5975" spans="3:17" s="849" customFormat="1" ht="15">
      <c r="C5975" s="712"/>
      <c r="D5975" s="713"/>
      <c r="E5975" s="532"/>
      <c r="F5975" s="532"/>
      <c r="G5975" s="533"/>
      <c r="H5975" s="534"/>
      <c r="I5975" s="534"/>
      <c r="J5975" s="535"/>
      <c r="K5975" s="534"/>
      <c r="L5975" s="534"/>
      <c r="M5975" s="534"/>
      <c r="N5975" s="534"/>
      <c r="O5975" s="534"/>
      <c r="P5975" s="535"/>
      <c r="Q5975" s="534"/>
    </row>
    <row r="5976" spans="3:17" s="849" customFormat="1" ht="15">
      <c r="C5976" s="712"/>
      <c r="D5976" s="713"/>
      <c r="E5976" s="532"/>
      <c r="F5976" s="532"/>
      <c r="G5976" s="533"/>
      <c r="H5976" s="534"/>
      <c r="I5976" s="534"/>
      <c r="J5976" s="535"/>
      <c r="K5976" s="534"/>
      <c r="L5976" s="534"/>
      <c r="M5976" s="534"/>
      <c r="N5976" s="534"/>
      <c r="O5976" s="534"/>
      <c r="P5976" s="535"/>
      <c r="Q5976" s="534"/>
    </row>
    <row r="5977" spans="3:17" s="849" customFormat="1" ht="15">
      <c r="C5977" s="712"/>
      <c r="D5977" s="713"/>
      <c r="E5977" s="532"/>
      <c r="F5977" s="532"/>
      <c r="G5977" s="533"/>
      <c r="H5977" s="534"/>
      <c r="I5977" s="534"/>
      <c r="J5977" s="535"/>
      <c r="K5977" s="534"/>
      <c r="L5977" s="534"/>
      <c r="M5977" s="534"/>
      <c r="N5977" s="534"/>
      <c r="O5977" s="534"/>
      <c r="P5977" s="535"/>
      <c r="Q5977" s="534"/>
    </row>
    <row r="5978" spans="3:17" s="849" customFormat="1" ht="15">
      <c r="C5978" s="712"/>
      <c r="D5978" s="713"/>
      <c r="E5978" s="532"/>
      <c r="F5978" s="532"/>
      <c r="G5978" s="533"/>
      <c r="H5978" s="534"/>
      <c r="I5978" s="534"/>
      <c r="J5978" s="535"/>
      <c r="K5978" s="534"/>
      <c r="L5978" s="534"/>
      <c r="M5978" s="534"/>
      <c r="N5978" s="534"/>
      <c r="O5978" s="534"/>
      <c r="P5978" s="535"/>
      <c r="Q5978" s="534"/>
    </row>
    <row r="5979" spans="3:17" s="849" customFormat="1" ht="15">
      <c r="C5979" s="712"/>
      <c r="D5979" s="713"/>
      <c r="E5979" s="532"/>
      <c r="F5979" s="532"/>
      <c r="G5979" s="533"/>
      <c r="H5979" s="534"/>
      <c r="I5979" s="534"/>
      <c r="J5979" s="535"/>
      <c r="K5979" s="534"/>
      <c r="L5979" s="534"/>
      <c r="M5979" s="534"/>
      <c r="N5979" s="534"/>
      <c r="O5979" s="534"/>
      <c r="P5979" s="535"/>
      <c r="Q5979" s="534"/>
    </row>
    <row r="5980" spans="3:17" s="849" customFormat="1" ht="15">
      <c r="C5980" s="712"/>
      <c r="D5980" s="713"/>
      <c r="E5980" s="532"/>
      <c r="F5980" s="532"/>
      <c r="G5980" s="533"/>
      <c r="H5980" s="534"/>
      <c r="I5980" s="534"/>
      <c r="J5980" s="535"/>
      <c r="K5980" s="534"/>
      <c r="L5980" s="534"/>
      <c r="M5980" s="534"/>
      <c r="N5980" s="534"/>
      <c r="O5980" s="534"/>
      <c r="P5980" s="535"/>
      <c r="Q5980" s="534"/>
    </row>
    <row r="5981" spans="3:17" s="849" customFormat="1" ht="15">
      <c r="C5981" s="712"/>
      <c r="D5981" s="713"/>
      <c r="E5981" s="532"/>
      <c r="F5981" s="532"/>
      <c r="G5981" s="533"/>
      <c r="H5981" s="534"/>
      <c r="I5981" s="534"/>
      <c r="J5981" s="535"/>
      <c r="K5981" s="534"/>
      <c r="L5981" s="534"/>
      <c r="M5981" s="534"/>
      <c r="N5981" s="534"/>
      <c r="O5981" s="534"/>
      <c r="P5981" s="535"/>
      <c r="Q5981" s="534"/>
    </row>
    <row r="5982" spans="3:17" s="849" customFormat="1" ht="15">
      <c r="C5982" s="712"/>
      <c r="D5982" s="713"/>
      <c r="E5982" s="532"/>
      <c r="F5982" s="532"/>
      <c r="G5982" s="533"/>
      <c r="H5982" s="534"/>
      <c r="I5982" s="534"/>
      <c r="J5982" s="535"/>
      <c r="K5982" s="534"/>
      <c r="L5982" s="534"/>
      <c r="M5982" s="534"/>
      <c r="N5982" s="534"/>
      <c r="O5982" s="534"/>
      <c r="P5982" s="535"/>
      <c r="Q5982" s="534"/>
    </row>
    <row r="5983" spans="3:17" s="849" customFormat="1" ht="15">
      <c r="C5983" s="712"/>
      <c r="D5983" s="713"/>
      <c r="E5983" s="532"/>
      <c r="F5983" s="532"/>
      <c r="G5983" s="533"/>
      <c r="H5983" s="534"/>
      <c r="I5983" s="534"/>
      <c r="J5983" s="535"/>
      <c r="K5983" s="534"/>
      <c r="L5983" s="534"/>
      <c r="M5983" s="534"/>
      <c r="N5983" s="534"/>
      <c r="O5983" s="534"/>
      <c r="P5983" s="535"/>
      <c r="Q5983" s="534"/>
    </row>
    <row r="5984" spans="3:17" s="849" customFormat="1" ht="15">
      <c r="C5984" s="712"/>
      <c r="D5984" s="713"/>
      <c r="E5984" s="532"/>
      <c r="F5984" s="532"/>
      <c r="G5984" s="533"/>
      <c r="H5984" s="534"/>
      <c r="I5984" s="534"/>
      <c r="J5984" s="535"/>
      <c r="K5984" s="534"/>
      <c r="L5984" s="534"/>
      <c r="M5984" s="534"/>
      <c r="N5984" s="534"/>
      <c r="O5984" s="534"/>
      <c r="P5984" s="535"/>
      <c r="Q5984" s="534"/>
    </row>
    <row r="5985" spans="3:17" s="849" customFormat="1" ht="15">
      <c r="C5985" s="712"/>
      <c r="D5985" s="713"/>
      <c r="E5985" s="532"/>
      <c r="F5985" s="532"/>
      <c r="G5985" s="533"/>
      <c r="H5985" s="534"/>
      <c r="I5985" s="534"/>
      <c r="J5985" s="535"/>
      <c r="K5985" s="534"/>
      <c r="L5985" s="534"/>
      <c r="M5985" s="534"/>
      <c r="N5985" s="534"/>
      <c r="O5985" s="534"/>
      <c r="P5985" s="535"/>
      <c r="Q5985" s="534"/>
    </row>
    <row r="5986" spans="3:17" s="849" customFormat="1" ht="15">
      <c r="C5986" s="712"/>
      <c r="D5986" s="713"/>
      <c r="E5986" s="532"/>
      <c r="F5986" s="532"/>
      <c r="G5986" s="533"/>
      <c r="H5986" s="534"/>
      <c r="I5986" s="534"/>
      <c r="J5986" s="535"/>
      <c r="K5986" s="534"/>
      <c r="L5986" s="534"/>
      <c r="M5986" s="534"/>
      <c r="N5986" s="534"/>
      <c r="O5986" s="534"/>
      <c r="P5986" s="535"/>
      <c r="Q5986" s="534"/>
    </row>
    <row r="5987" spans="3:17" s="849" customFormat="1" ht="15">
      <c r="C5987" s="712"/>
      <c r="D5987" s="713"/>
      <c r="E5987" s="532"/>
      <c r="F5987" s="532"/>
      <c r="G5987" s="533"/>
      <c r="H5987" s="534"/>
      <c r="I5987" s="534"/>
      <c r="J5987" s="535"/>
      <c r="K5987" s="534"/>
      <c r="L5987" s="534"/>
      <c r="M5987" s="534"/>
      <c r="N5987" s="534"/>
      <c r="O5987" s="534"/>
      <c r="P5987" s="535"/>
      <c r="Q5987" s="534"/>
    </row>
    <row r="5988" spans="3:17" s="849" customFormat="1" ht="15">
      <c r="C5988" s="712"/>
      <c r="D5988" s="713"/>
      <c r="E5988" s="532"/>
      <c r="F5988" s="532"/>
      <c r="G5988" s="533"/>
      <c r="H5988" s="534"/>
      <c r="I5988" s="534"/>
      <c r="J5988" s="535"/>
      <c r="K5988" s="534"/>
      <c r="L5988" s="534"/>
      <c r="M5988" s="534"/>
      <c r="N5988" s="534"/>
      <c r="O5988" s="534"/>
      <c r="P5988" s="535"/>
      <c r="Q5988" s="534"/>
    </row>
    <row r="5989" spans="3:17" s="849" customFormat="1" ht="15">
      <c r="C5989" s="712"/>
      <c r="D5989" s="713"/>
      <c r="E5989" s="532"/>
      <c r="F5989" s="532"/>
      <c r="G5989" s="533"/>
      <c r="H5989" s="534"/>
      <c r="I5989" s="534"/>
      <c r="J5989" s="535"/>
      <c r="K5989" s="534"/>
      <c r="L5989" s="534"/>
      <c r="M5989" s="534"/>
      <c r="N5989" s="534"/>
      <c r="O5989" s="534"/>
      <c r="P5989" s="535"/>
      <c r="Q5989" s="534"/>
    </row>
    <row r="5990" spans="3:17" s="849" customFormat="1" ht="15">
      <c r="C5990" s="712"/>
      <c r="D5990" s="713"/>
      <c r="E5990" s="532"/>
      <c r="F5990" s="532"/>
      <c r="G5990" s="533"/>
      <c r="H5990" s="534"/>
      <c r="I5990" s="534"/>
      <c r="J5990" s="535"/>
      <c r="K5990" s="534"/>
      <c r="L5990" s="534"/>
      <c r="M5990" s="534"/>
      <c r="N5990" s="534"/>
      <c r="O5990" s="534"/>
      <c r="P5990" s="535"/>
      <c r="Q5990" s="534"/>
    </row>
    <row r="5991" spans="3:17" s="849" customFormat="1" ht="15">
      <c r="C5991" s="712"/>
      <c r="D5991" s="713"/>
      <c r="E5991" s="532"/>
      <c r="F5991" s="532"/>
      <c r="G5991" s="533"/>
      <c r="H5991" s="534"/>
      <c r="I5991" s="534"/>
      <c r="J5991" s="535"/>
      <c r="K5991" s="534"/>
      <c r="L5991" s="534"/>
      <c r="M5991" s="534"/>
      <c r="N5991" s="534"/>
      <c r="O5991" s="534"/>
      <c r="P5991" s="535"/>
      <c r="Q5991" s="534"/>
    </row>
    <row r="5992" spans="3:17" s="849" customFormat="1" ht="15">
      <c r="C5992" s="712"/>
      <c r="D5992" s="713"/>
      <c r="E5992" s="532"/>
      <c r="F5992" s="532"/>
      <c r="G5992" s="533"/>
      <c r="H5992" s="534"/>
      <c r="I5992" s="534"/>
      <c r="J5992" s="535"/>
      <c r="K5992" s="534"/>
      <c r="L5992" s="534"/>
      <c r="M5992" s="534"/>
      <c r="N5992" s="534"/>
      <c r="O5992" s="534"/>
      <c r="P5992" s="535"/>
      <c r="Q5992" s="534"/>
    </row>
    <row r="5993" spans="3:17" s="849" customFormat="1" ht="15">
      <c r="C5993" s="712"/>
      <c r="D5993" s="713"/>
      <c r="E5993" s="532"/>
      <c r="F5993" s="532"/>
      <c r="G5993" s="533"/>
      <c r="H5993" s="534"/>
      <c r="I5993" s="534"/>
      <c r="J5993" s="535"/>
      <c r="K5993" s="534"/>
      <c r="L5993" s="534"/>
      <c r="M5993" s="534"/>
      <c r="N5993" s="534"/>
      <c r="O5993" s="534"/>
      <c r="P5993" s="535"/>
      <c r="Q5993" s="534"/>
    </row>
    <row r="5994" spans="3:17" s="849" customFormat="1" ht="15">
      <c r="C5994" s="712"/>
      <c r="D5994" s="713"/>
      <c r="E5994" s="532"/>
      <c r="F5994" s="532"/>
      <c r="G5994" s="533"/>
      <c r="H5994" s="534"/>
      <c r="I5994" s="534"/>
      <c r="J5994" s="535"/>
      <c r="K5994" s="534"/>
      <c r="L5994" s="534"/>
      <c r="M5994" s="534"/>
      <c r="N5994" s="534"/>
      <c r="O5994" s="534"/>
      <c r="P5994" s="535"/>
      <c r="Q5994" s="534"/>
    </row>
    <row r="5995" spans="3:17" s="849" customFormat="1" ht="15">
      <c r="C5995" s="712"/>
      <c r="D5995" s="713"/>
      <c r="E5995" s="532"/>
      <c r="F5995" s="532"/>
      <c r="G5995" s="533"/>
      <c r="H5995" s="534"/>
      <c r="I5995" s="534"/>
      <c r="J5995" s="535"/>
      <c r="K5995" s="534"/>
      <c r="L5995" s="534"/>
      <c r="M5995" s="534"/>
      <c r="N5995" s="534"/>
      <c r="O5995" s="534"/>
      <c r="P5995" s="535"/>
      <c r="Q5995" s="534"/>
    </row>
    <row r="5996" spans="3:17" s="849" customFormat="1" ht="15">
      <c r="C5996" s="712"/>
      <c r="D5996" s="713"/>
      <c r="E5996" s="532"/>
      <c r="F5996" s="532"/>
      <c r="G5996" s="533"/>
      <c r="H5996" s="534"/>
      <c r="I5996" s="534"/>
      <c r="J5996" s="535"/>
      <c r="K5996" s="534"/>
      <c r="L5996" s="534"/>
      <c r="M5996" s="534"/>
      <c r="N5996" s="534"/>
      <c r="O5996" s="534"/>
      <c r="P5996" s="535"/>
      <c r="Q5996" s="534"/>
    </row>
    <row r="5997" spans="3:17" s="849" customFormat="1" ht="15">
      <c r="C5997" s="712"/>
      <c r="D5997" s="713"/>
      <c r="E5997" s="532"/>
      <c r="F5997" s="532"/>
      <c r="G5997" s="533"/>
      <c r="H5997" s="534"/>
      <c r="I5997" s="534"/>
      <c r="J5997" s="535"/>
      <c r="K5997" s="534"/>
      <c r="L5997" s="534"/>
      <c r="M5997" s="534"/>
      <c r="N5997" s="534"/>
      <c r="O5997" s="534"/>
      <c r="P5997" s="535"/>
      <c r="Q5997" s="534"/>
    </row>
    <row r="5998" spans="3:17" s="849" customFormat="1" ht="15">
      <c r="C5998" s="712"/>
      <c r="D5998" s="713"/>
      <c r="E5998" s="532"/>
      <c r="F5998" s="532"/>
      <c r="G5998" s="533"/>
      <c r="H5998" s="534"/>
      <c r="I5998" s="534"/>
      <c r="J5998" s="535"/>
      <c r="K5998" s="534"/>
      <c r="L5998" s="534"/>
      <c r="M5998" s="534"/>
      <c r="N5998" s="534"/>
      <c r="O5998" s="534"/>
      <c r="P5998" s="535"/>
      <c r="Q5998" s="534"/>
    </row>
    <row r="5999" spans="3:17" s="849" customFormat="1" ht="15">
      <c r="C5999" s="712"/>
      <c r="D5999" s="713"/>
      <c r="E5999" s="532"/>
      <c r="F5999" s="532"/>
      <c r="G5999" s="533"/>
      <c r="H5999" s="534"/>
      <c r="I5999" s="534"/>
      <c r="J5999" s="535"/>
      <c r="K5999" s="534"/>
      <c r="L5999" s="534"/>
      <c r="M5999" s="534"/>
      <c r="N5999" s="534"/>
      <c r="O5999" s="534"/>
      <c r="P5999" s="535"/>
      <c r="Q5999" s="534"/>
    </row>
    <row r="6000" spans="3:17" s="849" customFormat="1" ht="15">
      <c r="C6000" s="712"/>
      <c r="D6000" s="713"/>
      <c r="E6000" s="532"/>
      <c r="F6000" s="532"/>
      <c r="G6000" s="533"/>
      <c r="H6000" s="534"/>
      <c r="I6000" s="534"/>
      <c r="J6000" s="535"/>
      <c r="K6000" s="534"/>
      <c r="L6000" s="534"/>
      <c r="M6000" s="534"/>
      <c r="N6000" s="534"/>
      <c r="O6000" s="534"/>
      <c r="P6000" s="535"/>
      <c r="Q6000" s="534"/>
    </row>
    <row r="6001" spans="3:17" s="849" customFormat="1" ht="15">
      <c r="C6001" s="712"/>
      <c r="D6001" s="713"/>
      <c r="E6001" s="532"/>
      <c r="F6001" s="532"/>
      <c r="G6001" s="533"/>
      <c r="H6001" s="534"/>
      <c r="I6001" s="534"/>
      <c r="J6001" s="535"/>
      <c r="K6001" s="534"/>
      <c r="L6001" s="534"/>
      <c r="M6001" s="534"/>
      <c r="N6001" s="534"/>
      <c r="O6001" s="534"/>
      <c r="P6001" s="535"/>
      <c r="Q6001" s="534"/>
    </row>
    <row r="6002" spans="3:17" s="849" customFormat="1" ht="15">
      <c r="C6002" s="712"/>
      <c r="D6002" s="713"/>
      <c r="E6002" s="532"/>
      <c r="F6002" s="532"/>
      <c r="G6002" s="533"/>
      <c r="H6002" s="534"/>
      <c r="I6002" s="534"/>
      <c r="J6002" s="535"/>
      <c r="K6002" s="534"/>
      <c r="L6002" s="534"/>
      <c r="M6002" s="534"/>
      <c r="N6002" s="534"/>
      <c r="O6002" s="534"/>
      <c r="P6002" s="535"/>
      <c r="Q6002" s="534"/>
    </row>
    <row r="6003" spans="3:17" s="849" customFormat="1" ht="15">
      <c r="C6003" s="712"/>
      <c r="D6003" s="713"/>
      <c r="E6003" s="532"/>
      <c r="F6003" s="532"/>
      <c r="G6003" s="533"/>
      <c r="H6003" s="534"/>
      <c r="I6003" s="534"/>
      <c r="J6003" s="535"/>
      <c r="K6003" s="534"/>
      <c r="L6003" s="534"/>
      <c r="M6003" s="534"/>
      <c r="N6003" s="534"/>
      <c r="O6003" s="534"/>
      <c r="P6003" s="535"/>
      <c r="Q6003" s="534"/>
    </row>
    <row r="6004" spans="3:17" s="849" customFormat="1" ht="15">
      <c r="C6004" s="712"/>
      <c r="D6004" s="713"/>
      <c r="E6004" s="532"/>
      <c r="F6004" s="532"/>
      <c r="G6004" s="533"/>
      <c r="H6004" s="534"/>
      <c r="I6004" s="534"/>
      <c r="J6004" s="535"/>
      <c r="K6004" s="534"/>
      <c r="L6004" s="534"/>
      <c r="M6004" s="534"/>
      <c r="N6004" s="534"/>
      <c r="O6004" s="534"/>
      <c r="P6004" s="535"/>
      <c r="Q6004" s="534"/>
    </row>
    <row r="6005" spans="3:17" s="849" customFormat="1" ht="15">
      <c r="C6005" s="712"/>
      <c r="D6005" s="713"/>
      <c r="E6005" s="532"/>
      <c r="F6005" s="532"/>
      <c r="G6005" s="533"/>
      <c r="H6005" s="534"/>
      <c r="I6005" s="534"/>
      <c r="J6005" s="535"/>
      <c r="K6005" s="534"/>
      <c r="L6005" s="534"/>
      <c r="M6005" s="534"/>
      <c r="N6005" s="534"/>
      <c r="O6005" s="534"/>
      <c r="P6005" s="535"/>
      <c r="Q6005" s="534"/>
    </row>
    <row r="6006" spans="3:17" s="849" customFormat="1" ht="15">
      <c r="C6006" s="712"/>
      <c r="D6006" s="713"/>
      <c r="E6006" s="532"/>
      <c r="F6006" s="532"/>
      <c r="G6006" s="533"/>
      <c r="H6006" s="534"/>
      <c r="I6006" s="534"/>
      <c r="J6006" s="535"/>
      <c r="K6006" s="534"/>
      <c r="L6006" s="534"/>
      <c r="M6006" s="534"/>
      <c r="N6006" s="534"/>
      <c r="O6006" s="534"/>
      <c r="P6006" s="535"/>
      <c r="Q6006" s="534"/>
    </row>
    <row r="6007" spans="3:17" s="849" customFormat="1" ht="15">
      <c r="C6007" s="712"/>
      <c r="D6007" s="713"/>
      <c r="E6007" s="532"/>
      <c r="F6007" s="532"/>
      <c r="G6007" s="533"/>
      <c r="H6007" s="534"/>
      <c r="I6007" s="534"/>
      <c r="J6007" s="535"/>
      <c r="K6007" s="534"/>
      <c r="L6007" s="534"/>
      <c r="M6007" s="534"/>
      <c r="N6007" s="534"/>
      <c r="O6007" s="534"/>
      <c r="P6007" s="535"/>
      <c r="Q6007" s="534"/>
    </row>
    <row r="6008" spans="3:17" s="849" customFormat="1" ht="15">
      <c r="C6008" s="712"/>
      <c r="D6008" s="713"/>
      <c r="E6008" s="532"/>
      <c r="F6008" s="532"/>
      <c r="G6008" s="533"/>
      <c r="H6008" s="534"/>
      <c r="I6008" s="534"/>
      <c r="J6008" s="535"/>
      <c r="K6008" s="534"/>
      <c r="L6008" s="534"/>
      <c r="M6008" s="534"/>
      <c r="N6008" s="534"/>
      <c r="O6008" s="534"/>
      <c r="P6008" s="535"/>
      <c r="Q6008" s="534"/>
    </row>
    <row r="6009" spans="3:17" s="849" customFormat="1" ht="15">
      <c r="C6009" s="712"/>
      <c r="D6009" s="713"/>
      <c r="E6009" s="532"/>
      <c r="F6009" s="532"/>
      <c r="G6009" s="533"/>
      <c r="H6009" s="534"/>
      <c r="I6009" s="534"/>
      <c r="J6009" s="535"/>
      <c r="K6009" s="534"/>
      <c r="L6009" s="534"/>
      <c r="M6009" s="534"/>
      <c r="N6009" s="534"/>
      <c r="O6009" s="534"/>
      <c r="P6009" s="535"/>
      <c r="Q6009" s="534"/>
    </row>
    <row r="6010" spans="3:17" s="849" customFormat="1" ht="15">
      <c r="C6010" s="712"/>
      <c r="D6010" s="713"/>
      <c r="E6010" s="532"/>
      <c r="F6010" s="532"/>
      <c r="G6010" s="533"/>
      <c r="H6010" s="534"/>
      <c r="I6010" s="534"/>
      <c r="J6010" s="535"/>
      <c r="K6010" s="534"/>
      <c r="L6010" s="534"/>
      <c r="M6010" s="534"/>
      <c r="N6010" s="534"/>
      <c r="O6010" s="534"/>
      <c r="P6010" s="535"/>
      <c r="Q6010" s="534"/>
    </row>
    <row r="6011" spans="3:17" s="849" customFormat="1" ht="15">
      <c r="C6011" s="712"/>
      <c r="D6011" s="713"/>
      <c r="E6011" s="532"/>
      <c r="F6011" s="532"/>
      <c r="G6011" s="533"/>
      <c r="H6011" s="534"/>
      <c r="I6011" s="534"/>
      <c r="J6011" s="535"/>
      <c r="K6011" s="534"/>
      <c r="L6011" s="534"/>
      <c r="M6011" s="534"/>
      <c r="N6011" s="534"/>
      <c r="O6011" s="534"/>
      <c r="P6011" s="535"/>
      <c r="Q6011" s="534"/>
    </row>
    <row r="6012" spans="3:17" s="849" customFormat="1" ht="15">
      <c r="C6012" s="712"/>
      <c r="D6012" s="713"/>
      <c r="E6012" s="532"/>
      <c r="F6012" s="532"/>
      <c r="G6012" s="533"/>
      <c r="H6012" s="534"/>
      <c r="I6012" s="534"/>
      <c r="J6012" s="535"/>
      <c r="K6012" s="534"/>
      <c r="L6012" s="534"/>
      <c r="M6012" s="534"/>
      <c r="N6012" s="534"/>
      <c r="O6012" s="534"/>
      <c r="P6012" s="535"/>
      <c r="Q6012" s="534"/>
    </row>
    <row r="6013" spans="3:17" s="849" customFormat="1" ht="15">
      <c r="C6013" s="712"/>
      <c r="D6013" s="713"/>
      <c r="E6013" s="532"/>
      <c r="F6013" s="532"/>
      <c r="G6013" s="533"/>
      <c r="H6013" s="534"/>
      <c r="I6013" s="534"/>
      <c r="J6013" s="535"/>
      <c r="K6013" s="534"/>
      <c r="L6013" s="534"/>
      <c r="M6013" s="534"/>
      <c r="N6013" s="534"/>
      <c r="O6013" s="534"/>
      <c r="P6013" s="535"/>
      <c r="Q6013" s="534"/>
    </row>
    <row r="6014" spans="3:17" s="849" customFormat="1" ht="15">
      <c r="C6014" s="712"/>
      <c r="D6014" s="713"/>
      <c r="E6014" s="532"/>
      <c r="F6014" s="532"/>
      <c r="G6014" s="533"/>
      <c r="H6014" s="534"/>
      <c r="I6014" s="534"/>
      <c r="J6014" s="535"/>
      <c r="K6014" s="534"/>
      <c r="L6014" s="534"/>
      <c r="M6014" s="534"/>
      <c r="N6014" s="534"/>
      <c r="O6014" s="534"/>
      <c r="P6014" s="535"/>
      <c r="Q6014" s="534"/>
    </row>
    <row r="6015" spans="3:17" s="849" customFormat="1" ht="15">
      <c r="C6015" s="712"/>
      <c r="D6015" s="713"/>
      <c r="E6015" s="532"/>
      <c r="F6015" s="532"/>
      <c r="G6015" s="533"/>
      <c r="H6015" s="534"/>
      <c r="I6015" s="534"/>
      <c r="J6015" s="535"/>
      <c r="K6015" s="534"/>
      <c r="L6015" s="534"/>
      <c r="M6015" s="534"/>
      <c r="N6015" s="534"/>
      <c r="O6015" s="534"/>
      <c r="P6015" s="535"/>
      <c r="Q6015" s="534"/>
    </row>
    <row r="6016" spans="3:17" s="849" customFormat="1" ht="15">
      <c r="C6016" s="712"/>
      <c r="D6016" s="713"/>
      <c r="E6016" s="532"/>
      <c r="F6016" s="532"/>
      <c r="G6016" s="533"/>
      <c r="H6016" s="534"/>
      <c r="I6016" s="534"/>
      <c r="J6016" s="535"/>
      <c r="K6016" s="534"/>
      <c r="L6016" s="534"/>
      <c r="M6016" s="534"/>
      <c r="N6016" s="534"/>
      <c r="O6016" s="534"/>
      <c r="P6016" s="535"/>
      <c r="Q6016" s="534"/>
    </row>
    <row r="6017" spans="3:17" s="849" customFormat="1" ht="15">
      <c r="C6017" s="712"/>
      <c r="D6017" s="713"/>
      <c r="E6017" s="532"/>
      <c r="F6017" s="532"/>
      <c r="G6017" s="533"/>
      <c r="H6017" s="534"/>
      <c r="I6017" s="534"/>
      <c r="J6017" s="535"/>
      <c r="K6017" s="534"/>
      <c r="L6017" s="534"/>
      <c r="M6017" s="534"/>
      <c r="N6017" s="534"/>
      <c r="O6017" s="534"/>
      <c r="P6017" s="535"/>
      <c r="Q6017" s="534"/>
    </row>
    <row r="6018" spans="3:17" s="849" customFormat="1" ht="15">
      <c r="C6018" s="712"/>
      <c r="D6018" s="713"/>
      <c r="E6018" s="532"/>
      <c r="F6018" s="532"/>
      <c r="G6018" s="533"/>
      <c r="H6018" s="534"/>
      <c r="I6018" s="534"/>
      <c r="J6018" s="535"/>
      <c r="K6018" s="534"/>
      <c r="L6018" s="534"/>
      <c r="M6018" s="534"/>
      <c r="N6018" s="534"/>
      <c r="O6018" s="534"/>
      <c r="P6018" s="535"/>
      <c r="Q6018" s="534"/>
    </row>
    <row r="6019" spans="3:17" s="849" customFormat="1" ht="15">
      <c r="C6019" s="712"/>
      <c r="D6019" s="713"/>
      <c r="E6019" s="532"/>
      <c r="F6019" s="532"/>
      <c r="G6019" s="533"/>
      <c r="H6019" s="534"/>
      <c r="I6019" s="534"/>
      <c r="J6019" s="535"/>
      <c r="K6019" s="534"/>
      <c r="L6019" s="534"/>
      <c r="M6019" s="534"/>
      <c r="N6019" s="534"/>
      <c r="O6019" s="534"/>
      <c r="P6019" s="535"/>
      <c r="Q6019" s="534"/>
    </row>
    <row r="6020" spans="3:17" s="849" customFormat="1" ht="15">
      <c r="C6020" s="712"/>
      <c r="D6020" s="713"/>
      <c r="E6020" s="532"/>
      <c r="F6020" s="532"/>
      <c r="G6020" s="533"/>
      <c r="H6020" s="534"/>
      <c r="I6020" s="534"/>
      <c r="J6020" s="535"/>
      <c r="K6020" s="534"/>
      <c r="L6020" s="534"/>
      <c r="M6020" s="534"/>
      <c r="N6020" s="534"/>
      <c r="O6020" s="534"/>
      <c r="P6020" s="535"/>
      <c r="Q6020" s="534"/>
    </row>
    <row r="6021" spans="3:17" s="849" customFormat="1" ht="15">
      <c r="C6021" s="712"/>
      <c r="D6021" s="713"/>
      <c r="E6021" s="532"/>
      <c r="F6021" s="532"/>
      <c r="G6021" s="533"/>
      <c r="H6021" s="534"/>
      <c r="I6021" s="534"/>
      <c r="J6021" s="535"/>
      <c r="K6021" s="534"/>
      <c r="L6021" s="534"/>
      <c r="M6021" s="534"/>
      <c r="N6021" s="534"/>
      <c r="O6021" s="534"/>
      <c r="P6021" s="535"/>
      <c r="Q6021" s="534"/>
    </row>
    <row r="6022" spans="3:17" s="849" customFormat="1" ht="15">
      <c r="C6022" s="712"/>
      <c r="D6022" s="713"/>
      <c r="E6022" s="532"/>
      <c r="F6022" s="532"/>
      <c r="G6022" s="533"/>
      <c r="H6022" s="534"/>
      <c r="I6022" s="534"/>
      <c r="J6022" s="535"/>
      <c r="K6022" s="534"/>
      <c r="L6022" s="534"/>
      <c r="M6022" s="534"/>
      <c r="N6022" s="534"/>
      <c r="O6022" s="534"/>
      <c r="P6022" s="535"/>
      <c r="Q6022" s="534"/>
    </row>
    <row r="6023" spans="3:17" s="849" customFormat="1" ht="15">
      <c r="C6023" s="712"/>
      <c r="D6023" s="713"/>
      <c r="E6023" s="532"/>
      <c r="F6023" s="532"/>
      <c r="G6023" s="533"/>
      <c r="H6023" s="534"/>
      <c r="I6023" s="534"/>
      <c r="J6023" s="535"/>
      <c r="K6023" s="534"/>
      <c r="L6023" s="534"/>
      <c r="M6023" s="534"/>
      <c r="N6023" s="534"/>
      <c r="O6023" s="534"/>
      <c r="P6023" s="535"/>
      <c r="Q6023" s="534"/>
    </row>
    <row r="6024" spans="3:17" s="849" customFormat="1" ht="15">
      <c r="C6024" s="712"/>
      <c r="D6024" s="713"/>
      <c r="E6024" s="532"/>
      <c r="F6024" s="532"/>
      <c r="G6024" s="533"/>
      <c r="H6024" s="534"/>
      <c r="I6024" s="534"/>
      <c r="J6024" s="535"/>
      <c r="K6024" s="534"/>
      <c r="L6024" s="534"/>
      <c r="M6024" s="534"/>
      <c r="N6024" s="534"/>
      <c r="O6024" s="534"/>
      <c r="P6024" s="535"/>
      <c r="Q6024" s="534"/>
    </row>
    <row r="6025" spans="3:17" s="849" customFormat="1" ht="15">
      <c r="C6025" s="712"/>
      <c r="D6025" s="713"/>
      <c r="E6025" s="532"/>
      <c r="F6025" s="532"/>
      <c r="G6025" s="533"/>
      <c r="H6025" s="534"/>
      <c r="I6025" s="534"/>
      <c r="J6025" s="535"/>
      <c r="K6025" s="534"/>
      <c r="L6025" s="534"/>
      <c r="M6025" s="534"/>
      <c r="N6025" s="534"/>
      <c r="O6025" s="534"/>
      <c r="P6025" s="535"/>
      <c r="Q6025" s="534"/>
    </row>
    <row r="6026" spans="3:17" s="849" customFormat="1" ht="15">
      <c r="C6026" s="712"/>
      <c r="D6026" s="713"/>
      <c r="E6026" s="532"/>
      <c r="F6026" s="532"/>
      <c r="G6026" s="533"/>
      <c r="H6026" s="534"/>
      <c r="I6026" s="534"/>
      <c r="J6026" s="535"/>
      <c r="K6026" s="534"/>
      <c r="L6026" s="534"/>
      <c r="M6026" s="534"/>
      <c r="N6026" s="534"/>
      <c r="O6026" s="534"/>
      <c r="P6026" s="535"/>
      <c r="Q6026" s="534"/>
    </row>
    <row r="6027" spans="3:17" s="849" customFormat="1" ht="15">
      <c r="C6027" s="712"/>
      <c r="D6027" s="713"/>
      <c r="E6027" s="532"/>
      <c r="F6027" s="532"/>
      <c r="G6027" s="533"/>
      <c r="H6027" s="534"/>
      <c r="I6027" s="534"/>
      <c r="J6027" s="535"/>
      <c r="K6027" s="534"/>
      <c r="L6027" s="534"/>
      <c r="M6027" s="534"/>
      <c r="N6027" s="534"/>
      <c r="O6027" s="534"/>
      <c r="P6027" s="535"/>
      <c r="Q6027" s="534"/>
    </row>
    <row r="6028" spans="3:17" s="849" customFormat="1" ht="15">
      <c r="C6028" s="712"/>
      <c r="D6028" s="713"/>
      <c r="E6028" s="532"/>
      <c r="F6028" s="532"/>
      <c r="G6028" s="533"/>
      <c r="H6028" s="534"/>
      <c r="I6028" s="534"/>
      <c r="J6028" s="535"/>
      <c r="K6028" s="534"/>
      <c r="L6028" s="534"/>
      <c r="M6028" s="534"/>
      <c r="N6028" s="534"/>
      <c r="O6028" s="534"/>
      <c r="P6028" s="535"/>
      <c r="Q6028" s="534"/>
    </row>
    <row r="6029" spans="3:17" s="849" customFormat="1" ht="15">
      <c r="C6029" s="712"/>
      <c r="D6029" s="713"/>
      <c r="E6029" s="532"/>
      <c r="F6029" s="532"/>
      <c r="G6029" s="533"/>
      <c r="H6029" s="534"/>
      <c r="I6029" s="534"/>
      <c r="J6029" s="535"/>
      <c r="K6029" s="534"/>
      <c r="L6029" s="534"/>
      <c r="M6029" s="534"/>
      <c r="N6029" s="534"/>
      <c r="O6029" s="534"/>
      <c r="P6029" s="535"/>
      <c r="Q6029" s="534"/>
    </row>
    <row r="6030" spans="3:17" s="849" customFormat="1" ht="15">
      <c r="C6030" s="712"/>
      <c r="D6030" s="713"/>
      <c r="E6030" s="532"/>
      <c r="F6030" s="532"/>
      <c r="G6030" s="533"/>
      <c r="H6030" s="534"/>
      <c r="I6030" s="534"/>
      <c r="J6030" s="535"/>
      <c r="K6030" s="534"/>
      <c r="L6030" s="534"/>
      <c r="M6030" s="534"/>
      <c r="N6030" s="534"/>
      <c r="O6030" s="534"/>
      <c r="P6030" s="535"/>
      <c r="Q6030" s="534"/>
    </row>
    <row r="6031" spans="3:17" s="849" customFormat="1" ht="15">
      <c r="C6031" s="712"/>
      <c r="D6031" s="713"/>
      <c r="E6031" s="532"/>
      <c r="F6031" s="532"/>
      <c r="G6031" s="533"/>
      <c r="H6031" s="534"/>
      <c r="I6031" s="534"/>
      <c r="J6031" s="535"/>
      <c r="K6031" s="534"/>
      <c r="L6031" s="534"/>
      <c r="M6031" s="534"/>
      <c r="N6031" s="534"/>
      <c r="O6031" s="534"/>
      <c r="P6031" s="535"/>
      <c r="Q6031" s="534"/>
    </row>
    <row r="6032" spans="3:17" s="849" customFormat="1" ht="15">
      <c r="C6032" s="712"/>
      <c r="D6032" s="713"/>
      <c r="E6032" s="532"/>
      <c r="F6032" s="532"/>
      <c r="G6032" s="533"/>
      <c r="H6032" s="534"/>
      <c r="I6032" s="534"/>
      <c r="J6032" s="535"/>
      <c r="K6032" s="534"/>
      <c r="L6032" s="534"/>
      <c r="M6032" s="534"/>
      <c r="N6032" s="534"/>
      <c r="O6032" s="534"/>
      <c r="P6032" s="535"/>
      <c r="Q6032" s="534"/>
    </row>
    <row r="6033" spans="3:17" s="849" customFormat="1" ht="15">
      <c r="C6033" s="712"/>
      <c r="D6033" s="713"/>
      <c r="E6033" s="532"/>
      <c r="F6033" s="532"/>
      <c r="G6033" s="533"/>
      <c r="H6033" s="534"/>
      <c r="I6033" s="534"/>
      <c r="J6033" s="535"/>
      <c r="K6033" s="534"/>
      <c r="L6033" s="534"/>
      <c r="M6033" s="534"/>
      <c r="N6033" s="534"/>
      <c r="O6033" s="534"/>
      <c r="P6033" s="535"/>
      <c r="Q6033" s="534"/>
    </row>
    <row r="6034" spans="3:17" s="849" customFormat="1" ht="15">
      <c r="C6034" s="712"/>
      <c r="D6034" s="713"/>
      <c r="E6034" s="532"/>
      <c r="F6034" s="532"/>
      <c r="G6034" s="533"/>
      <c r="H6034" s="534"/>
      <c r="I6034" s="534"/>
      <c r="J6034" s="535"/>
      <c r="K6034" s="534"/>
      <c r="L6034" s="534"/>
      <c r="M6034" s="534"/>
      <c r="N6034" s="534"/>
      <c r="O6034" s="534"/>
      <c r="P6034" s="535"/>
      <c r="Q6034" s="534"/>
    </row>
    <row r="6035" spans="3:17" s="849" customFormat="1" ht="15">
      <c r="C6035" s="712"/>
      <c r="D6035" s="713"/>
      <c r="E6035" s="532"/>
      <c r="F6035" s="532"/>
      <c r="G6035" s="533"/>
      <c r="H6035" s="534"/>
      <c r="I6035" s="534"/>
      <c r="J6035" s="535"/>
      <c r="K6035" s="534"/>
      <c r="L6035" s="534"/>
      <c r="M6035" s="534"/>
      <c r="N6035" s="534"/>
      <c r="O6035" s="534"/>
      <c r="P6035" s="535"/>
      <c r="Q6035" s="534"/>
    </row>
    <row r="6036" spans="3:17" s="849" customFormat="1" ht="15">
      <c r="C6036" s="712"/>
      <c r="D6036" s="713"/>
      <c r="E6036" s="532"/>
      <c r="F6036" s="532"/>
      <c r="G6036" s="533"/>
      <c r="H6036" s="534"/>
      <c r="I6036" s="534"/>
      <c r="J6036" s="535"/>
      <c r="K6036" s="534"/>
      <c r="L6036" s="534"/>
      <c r="M6036" s="534"/>
      <c r="N6036" s="534"/>
      <c r="O6036" s="534"/>
      <c r="P6036" s="535"/>
      <c r="Q6036" s="534"/>
    </row>
    <row r="6037" spans="3:17" s="849" customFormat="1" ht="15">
      <c r="C6037" s="712"/>
      <c r="D6037" s="713"/>
      <c r="E6037" s="532"/>
      <c r="F6037" s="532"/>
      <c r="G6037" s="533"/>
      <c r="H6037" s="534"/>
      <c r="I6037" s="534"/>
      <c r="J6037" s="535"/>
      <c r="K6037" s="534"/>
      <c r="L6037" s="534"/>
      <c r="M6037" s="534"/>
      <c r="N6037" s="534"/>
      <c r="O6037" s="534"/>
      <c r="P6037" s="535"/>
      <c r="Q6037" s="534"/>
    </row>
    <row r="6038" spans="3:17" s="849" customFormat="1" ht="15">
      <c r="C6038" s="712"/>
      <c r="D6038" s="713"/>
      <c r="E6038" s="532"/>
      <c r="F6038" s="532"/>
      <c r="G6038" s="533"/>
      <c r="H6038" s="534"/>
      <c r="I6038" s="534"/>
      <c r="J6038" s="535"/>
      <c r="K6038" s="534"/>
      <c r="L6038" s="534"/>
      <c r="M6038" s="534"/>
      <c r="N6038" s="534"/>
      <c r="O6038" s="534"/>
      <c r="P6038" s="535"/>
      <c r="Q6038" s="534"/>
    </row>
    <row r="6039" spans="3:17" s="849" customFormat="1" ht="15">
      <c r="C6039" s="712"/>
      <c r="D6039" s="713"/>
      <c r="E6039" s="532"/>
      <c r="F6039" s="532"/>
      <c r="G6039" s="533"/>
      <c r="H6039" s="534"/>
      <c r="I6039" s="534"/>
      <c r="J6039" s="535"/>
      <c r="K6039" s="534"/>
      <c r="L6039" s="534"/>
      <c r="M6039" s="534"/>
      <c r="N6039" s="534"/>
      <c r="O6039" s="534"/>
      <c r="P6039" s="535"/>
      <c r="Q6039" s="534"/>
    </row>
    <row r="6040" spans="3:17" s="849" customFormat="1" ht="15">
      <c r="C6040" s="712"/>
      <c r="D6040" s="713"/>
      <c r="E6040" s="532"/>
      <c r="F6040" s="532"/>
      <c r="G6040" s="533"/>
      <c r="H6040" s="534"/>
      <c r="I6040" s="534"/>
      <c r="J6040" s="535"/>
      <c r="K6040" s="534"/>
      <c r="L6040" s="534"/>
      <c r="M6040" s="534"/>
      <c r="N6040" s="534"/>
      <c r="O6040" s="534"/>
      <c r="P6040" s="535"/>
      <c r="Q6040" s="534"/>
    </row>
    <row r="6041" spans="3:17" s="849" customFormat="1" ht="15">
      <c r="C6041" s="712"/>
      <c r="D6041" s="713"/>
      <c r="E6041" s="532"/>
      <c r="F6041" s="532"/>
      <c r="G6041" s="533"/>
      <c r="H6041" s="534"/>
      <c r="I6041" s="534"/>
      <c r="J6041" s="535"/>
      <c r="K6041" s="534"/>
      <c r="L6041" s="534"/>
      <c r="M6041" s="534"/>
      <c r="N6041" s="534"/>
      <c r="O6041" s="534"/>
      <c r="P6041" s="535"/>
      <c r="Q6041" s="534"/>
    </row>
    <row r="6042" spans="3:17" s="849" customFormat="1" ht="15">
      <c r="C6042" s="712"/>
      <c r="D6042" s="713"/>
      <c r="E6042" s="532"/>
      <c r="F6042" s="532"/>
      <c r="G6042" s="533"/>
      <c r="H6042" s="534"/>
      <c r="I6042" s="534"/>
      <c r="J6042" s="535"/>
      <c r="K6042" s="534"/>
      <c r="L6042" s="534"/>
      <c r="M6042" s="534"/>
      <c r="N6042" s="534"/>
      <c r="O6042" s="534"/>
      <c r="P6042" s="535"/>
      <c r="Q6042" s="534"/>
    </row>
    <row r="6043" spans="3:17" s="849" customFormat="1" ht="15">
      <c r="C6043" s="712"/>
      <c r="D6043" s="713"/>
      <c r="E6043" s="532"/>
      <c r="F6043" s="532"/>
      <c r="G6043" s="533"/>
      <c r="H6043" s="534"/>
      <c r="I6043" s="534"/>
      <c r="J6043" s="535"/>
      <c r="K6043" s="534"/>
      <c r="L6043" s="534"/>
      <c r="M6043" s="534"/>
      <c r="N6043" s="534"/>
      <c r="O6043" s="534"/>
      <c r="P6043" s="535"/>
      <c r="Q6043" s="534"/>
    </row>
    <row r="6044" spans="3:17" s="849" customFormat="1" ht="15">
      <c r="C6044" s="712"/>
      <c r="D6044" s="713"/>
      <c r="E6044" s="532"/>
      <c r="F6044" s="532"/>
      <c r="G6044" s="533"/>
      <c r="H6044" s="534"/>
      <c r="I6044" s="534"/>
      <c r="J6044" s="535"/>
      <c r="K6044" s="534"/>
      <c r="L6044" s="534"/>
      <c r="M6044" s="534"/>
      <c r="N6044" s="534"/>
      <c r="O6044" s="534"/>
      <c r="P6044" s="535"/>
      <c r="Q6044" s="534"/>
    </row>
    <row r="6045" spans="3:17" s="849" customFormat="1" ht="15">
      <c r="C6045" s="712"/>
      <c r="D6045" s="713"/>
      <c r="E6045" s="532"/>
      <c r="F6045" s="532"/>
      <c r="G6045" s="533"/>
      <c r="H6045" s="534"/>
      <c r="I6045" s="534"/>
      <c r="J6045" s="535"/>
      <c r="K6045" s="534"/>
      <c r="L6045" s="534"/>
      <c r="M6045" s="534"/>
      <c r="N6045" s="534"/>
      <c r="O6045" s="534"/>
      <c r="P6045" s="535"/>
      <c r="Q6045" s="534"/>
    </row>
    <row r="6046" spans="3:17" s="849" customFormat="1" ht="15">
      <c r="C6046" s="712"/>
      <c r="D6046" s="713"/>
      <c r="E6046" s="532"/>
      <c r="F6046" s="532"/>
      <c r="G6046" s="533"/>
      <c r="H6046" s="534"/>
      <c r="I6046" s="534"/>
      <c r="J6046" s="535"/>
      <c r="K6046" s="534"/>
      <c r="L6046" s="534"/>
      <c r="M6046" s="534"/>
      <c r="N6046" s="534"/>
      <c r="O6046" s="534"/>
      <c r="P6046" s="535"/>
      <c r="Q6046" s="534"/>
    </row>
    <row r="6047" spans="3:17" s="849" customFormat="1" ht="15">
      <c r="C6047" s="712"/>
      <c r="D6047" s="713"/>
      <c r="E6047" s="532"/>
      <c r="F6047" s="532"/>
      <c r="G6047" s="533"/>
      <c r="H6047" s="534"/>
      <c r="I6047" s="534"/>
      <c r="J6047" s="535"/>
      <c r="K6047" s="534"/>
      <c r="L6047" s="534"/>
      <c r="M6047" s="534"/>
      <c r="N6047" s="534"/>
      <c r="O6047" s="534"/>
      <c r="P6047" s="535"/>
      <c r="Q6047" s="534"/>
    </row>
    <row r="6048" spans="3:17" s="849" customFormat="1" ht="15">
      <c r="C6048" s="712"/>
      <c r="D6048" s="713"/>
      <c r="E6048" s="532"/>
      <c r="F6048" s="532"/>
      <c r="G6048" s="533"/>
      <c r="H6048" s="534"/>
      <c r="I6048" s="534"/>
      <c r="J6048" s="535"/>
      <c r="K6048" s="534"/>
      <c r="L6048" s="534"/>
      <c r="M6048" s="534"/>
      <c r="N6048" s="534"/>
      <c r="O6048" s="534"/>
      <c r="P6048" s="535"/>
      <c r="Q6048" s="534"/>
    </row>
    <row r="6049" spans="3:17" s="849" customFormat="1" ht="15">
      <c r="C6049" s="712"/>
      <c r="D6049" s="713"/>
      <c r="E6049" s="532"/>
      <c r="F6049" s="532"/>
      <c r="G6049" s="533"/>
      <c r="H6049" s="534"/>
      <c r="I6049" s="534"/>
      <c r="J6049" s="535"/>
      <c r="K6049" s="534"/>
      <c r="L6049" s="534"/>
      <c r="M6049" s="534"/>
      <c r="N6049" s="534"/>
      <c r="O6049" s="534"/>
      <c r="P6049" s="535"/>
      <c r="Q6049" s="534"/>
    </row>
    <row r="6050" spans="3:17" s="849" customFormat="1" ht="15">
      <c r="C6050" s="712"/>
      <c r="D6050" s="713"/>
      <c r="E6050" s="532"/>
      <c r="F6050" s="532"/>
      <c r="G6050" s="533"/>
      <c r="H6050" s="534"/>
      <c r="I6050" s="534"/>
      <c r="J6050" s="535"/>
      <c r="K6050" s="534"/>
      <c r="L6050" s="534"/>
      <c r="M6050" s="534"/>
      <c r="N6050" s="534"/>
      <c r="O6050" s="534"/>
      <c r="P6050" s="535"/>
      <c r="Q6050" s="534"/>
    </row>
    <row r="6051" spans="3:17" s="849" customFormat="1" ht="15">
      <c r="C6051" s="712"/>
      <c r="D6051" s="713"/>
      <c r="E6051" s="532"/>
      <c r="F6051" s="532"/>
      <c r="G6051" s="533"/>
      <c r="H6051" s="534"/>
      <c r="I6051" s="534"/>
      <c r="J6051" s="535"/>
      <c r="K6051" s="534"/>
      <c r="L6051" s="534"/>
      <c r="M6051" s="534"/>
      <c r="N6051" s="534"/>
      <c r="O6051" s="534"/>
      <c r="P6051" s="535"/>
      <c r="Q6051" s="534"/>
    </row>
    <row r="6052" spans="3:17" s="849" customFormat="1" ht="15">
      <c r="C6052" s="712"/>
      <c r="D6052" s="713"/>
      <c r="E6052" s="532"/>
      <c r="F6052" s="532"/>
      <c r="G6052" s="533"/>
      <c r="H6052" s="534"/>
      <c r="I6052" s="534"/>
      <c r="J6052" s="535"/>
      <c r="K6052" s="534"/>
      <c r="L6052" s="534"/>
      <c r="M6052" s="534"/>
      <c r="N6052" s="534"/>
      <c r="O6052" s="534"/>
      <c r="P6052" s="535"/>
      <c r="Q6052" s="534"/>
    </row>
    <row r="6053" spans="3:17" s="849" customFormat="1" ht="15">
      <c r="C6053" s="712"/>
      <c r="D6053" s="713"/>
      <c r="E6053" s="532"/>
      <c r="F6053" s="532"/>
      <c r="G6053" s="533"/>
      <c r="H6053" s="534"/>
      <c r="I6053" s="534"/>
      <c r="J6053" s="535"/>
      <c r="K6053" s="534"/>
      <c r="L6053" s="534"/>
      <c r="M6053" s="534"/>
      <c r="N6053" s="534"/>
      <c r="O6053" s="534"/>
      <c r="P6053" s="535"/>
      <c r="Q6053" s="534"/>
    </row>
    <row r="6054" spans="3:17" s="849" customFormat="1" ht="15">
      <c r="C6054" s="712"/>
      <c r="D6054" s="713"/>
      <c r="E6054" s="532"/>
      <c r="F6054" s="532"/>
      <c r="G6054" s="533"/>
      <c r="H6054" s="534"/>
      <c r="I6054" s="534"/>
      <c r="J6054" s="535"/>
      <c r="K6054" s="534"/>
      <c r="L6054" s="534"/>
      <c r="M6054" s="534"/>
      <c r="N6054" s="534"/>
      <c r="O6054" s="534"/>
      <c r="P6054" s="535"/>
      <c r="Q6054" s="534"/>
    </row>
    <row r="6055" spans="3:17" s="849" customFormat="1" ht="15">
      <c r="C6055" s="712"/>
      <c r="D6055" s="713"/>
      <c r="E6055" s="532"/>
      <c r="F6055" s="532"/>
      <c r="G6055" s="533"/>
      <c r="H6055" s="534"/>
      <c r="I6055" s="534"/>
      <c r="J6055" s="535"/>
      <c r="K6055" s="534"/>
      <c r="L6055" s="534"/>
      <c r="M6055" s="534"/>
      <c r="N6055" s="534"/>
      <c r="O6055" s="534"/>
      <c r="P6055" s="535"/>
      <c r="Q6055" s="534"/>
    </row>
    <row r="6056" spans="3:17" s="849" customFormat="1" ht="15">
      <c r="C6056" s="712"/>
      <c r="D6056" s="713"/>
      <c r="E6056" s="532"/>
      <c r="F6056" s="532"/>
      <c r="G6056" s="533"/>
      <c r="H6056" s="534"/>
      <c r="I6056" s="534"/>
      <c r="J6056" s="535"/>
      <c r="K6056" s="534"/>
      <c r="L6056" s="534"/>
      <c r="M6056" s="534"/>
      <c r="N6056" s="534"/>
      <c r="O6056" s="534"/>
      <c r="P6056" s="535"/>
      <c r="Q6056" s="534"/>
    </row>
    <row r="6057" spans="3:17" s="849" customFormat="1" ht="15">
      <c r="C6057" s="712"/>
      <c r="D6057" s="713"/>
      <c r="E6057" s="532"/>
      <c r="F6057" s="532"/>
      <c r="G6057" s="533"/>
      <c r="H6057" s="534"/>
      <c r="I6057" s="534"/>
      <c r="J6057" s="535"/>
      <c r="K6057" s="534"/>
      <c r="L6057" s="534"/>
      <c r="M6057" s="534"/>
      <c r="N6057" s="534"/>
      <c r="O6057" s="534"/>
      <c r="P6057" s="535"/>
      <c r="Q6057" s="534"/>
    </row>
    <row r="6058" spans="3:17" s="849" customFormat="1" ht="15">
      <c r="C6058" s="712"/>
      <c r="D6058" s="713"/>
      <c r="E6058" s="532"/>
      <c r="F6058" s="532"/>
      <c r="G6058" s="533"/>
      <c r="H6058" s="534"/>
      <c r="I6058" s="534"/>
      <c r="J6058" s="535"/>
      <c r="K6058" s="534"/>
      <c r="L6058" s="534"/>
      <c r="M6058" s="534"/>
      <c r="N6058" s="534"/>
      <c r="O6058" s="534"/>
      <c r="P6058" s="535"/>
      <c r="Q6058" s="534"/>
    </row>
    <row r="6059" spans="3:17" s="849" customFormat="1" ht="15">
      <c r="C6059" s="712"/>
      <c r="D6059" s="713"/>
      <c r="E6059" s="532"/>
      <c r="F6059" s="532"/>
      <c r="G6059" s="533"/>
      <c r="H6059" s="534"/>
      <c r="I6059" s="534"/>
      <c r="J6059" s="535"/>
      <c r="K6059" s="534"/>
      <c r="L6059" s="534"/>
      <c r="M6059" s="534"/>
      <c r="N6059" s="534"/>
      <c r="O6059" s="534"/>
      <c r="P6059" s="535"/>
      <c r="Q6059" s="534"/>
    </row>
    <row r="6060" spans="3:17" s="849" customFormat="1" ht="15">
      <c r="C6060" s="712"/>
      <c r="D6060" s="713"/>
      <c r="E6060" s="532"/>
      <c r="F6060" s="532"/>
      <c r="G6060" s="533"/>
      <c r="H6060" s="534"/>
      <c r="I6060" s="534"/>
      <c r="J6060" s="535"/>
      <c r="K6060" s="534"/>
      <c r="L6060" s="534"/>
      <c r="M6060" s="534"/>
      <c r="N6060" s="534"/>
      <c r="O6060" s="534"/>
      <c r="P6060" s="535"/>
      <c r="Q6060" s="534"/>
    </row>
    <row r="6061" spans="3:17" s="849" customFormat="1" ht="15">
      <c r="C6061" s="712"/>
      <c r="D6061" s="713"/>
      <c r="E6061" s="532"/>
      <c r="F6061" s="532"/>
      <c r="G6061" s="533"/>
      <c r="H6061" s="534"/>
      <c r="I6061" s="534"/>
      <c r="J6061" s="535"/>
      <c r="K6061" s="534"/>
      <c r="L6061" s="534"/>
      <c r="M6061" s="534"/>
      <c r="N6061" s="534"/>
      <c r="O6061" s="534"/>
      <c r="P6061" s="535"/>
      <c r="Q6061" s="534"/>
    </row>
    <row r="6062" spans="3:17" s="849" customFormat="1" ht="15">
      <c r="C6062" s="712"/>
      <c r="D6062" s="713"/>
      <c r="E6062" s="532"/>
      <c r="F6062" s="532"/>
      <c r="G6062" s="533"/>
      <c r="H6062" s="534"/>
      <c r="I6062" s="534"/>
      <c r="J6062" s="535"/>
      <c r="K6062" s="534"/>
      <c r="L6062" s="534"/>
      <c r="M6062" s="534"/>
      <c r="N6062" s="534"/>
      <c r="O6062" s="534"/>
      <c r="P6062" s="535"/>
      <c r="Q6062" s="534"/>
    </row>
    <row r="6063" spans="3:17" s="849" customFormat="1" ht="15">
      <c r="C6063" s="712"/>
      <c r="D6063" s="713"/>
      <c r="E6063" s="532"/>
      <c r="F6063" s="532"/>
      <c r="G6063" s="533"/>
      <c r="H6063" s="534"/>
      <c r="I6063" s="534"/>
      <c r="J6063" s="535"/>
      <c r="K6063" s="534"/>
      <c r="L6063" s="534"/>
      <c r="M6063" s="534"/>
      <c r="N6063" s="534"/>
      <c r="O6063" s="534"/>
      <c r="P6063" s="535"/>
      <c r="Q6063" s="534"/>
    </row>
    <row r="6064" spans="3:17" s="849" customFormat="1" ht="15">
      <c r="C6064" s="712"/>
      <c r="D6064" s="713"/>
      <c r="E6064" s="532"/>
      <c r="F6064" s="532"/>
      <c r="G6064" s="533"/>
      <c r="H6064" s="534"/>
      <c r="I6064" s="534"/>
      <c r="J6064" s="535"/>
      <c r="K6064" s="534"/>
      <c r="L6064" s="534"/>
      <c r="M6064" s="534"/>
      <c r="N6064" s="534"/>
      <c r="O6064" s="534"/>
      <c r="P6064" s="535"/>
      <c r="Q6064" s="534"/>
    </row>
    <row r="6065" spans="3:17" s="849" customFormat="1" ht="15">
      <c r="C6065" s="712"/>
      <c r="D6065" s="713"/>
      <c r="E6065" s="532"/>
      <c r="F6065" s="532"/>
      <c r="G6065" s="533"/>
      <c r="H6065" s="534"/>
      <c r="I6065" s="534"/>
      <c r="J6065" s="535"/>
      <c r="K6065" s="534"/>
      <c r="L6065" s="534"/>
      <c r="M6065" s="534"/>
      <c r="N6065" s="534"/>
      <c r="O6065" s="534"/>
      <c r="P6065" s="535"/>
      <c r="Q6065" s="534"/>
    </row>
    <row r="6066" spans="3:17" s="849" customFormat="1" ht="15">
      <c r="C6066" s="712"/>
      <c r="D6066" s="713"/>
      <c r="E6066" s="532"/>
      <c r="F6066" s="532"/>
      <c r="G6066" s="533"/>
      <c r="H6066" s="534"/>
      <c r="I6066" s="534"/>
      <c r="J6066" s="535"/>
      <c r="K6066" s="534"/>
      <c r="L6066" s="534"/>
      <c r="M6066" s="534"/>
      <c r="N6066" s="534"/>
      <c r="O6066" s="534"/>
      <c r="P6066" s="535"/>
      <c r="Q6066" s="534"/>
    </row>
    <row r="6067" spans="3:17" s="849" customFormat="1" ht="15">
      <c r="C6067" s="712"/>
      <c r="D6067" s="713"/>
      <c r="E6067" s="532"/>
      <c r="F6067" s="532"/>
      <c r="G6067" s="533"/>
      <c r="H6067" s="534"/>
      <c r="I6067" s="534"/>
      <c r="J6067" s="535"/>
      <c r="K6067" s="534"/>
      <c r="L6067" s="534"/>
      <c r="M6067" s="534"/>
      <c r="N6067" s="534"/>
      <c r="O6067" s="534"/>
      <c r="P6067" s="535"/>
      <c r="Q6067" s="534"/>
    </row>
    <row r="6068" spans="3:17" s="849" customFormat="1" ht="15">
      <c r="C6068" s="712"/>
      <c r="D6068" s="713"/>
      <c r="E6068" s="532"/>
      <c r="F6068" s="532"/>
      <c r="G6068" s="533"/>
      <c r="H6068" s="534"/>
      <c r="I6068" s="534"/>
      <c r="J6068" s="535"/>
      <c r="K6068" s="534"/>
      <c r="L6068" s="534"/>
      <c r="M6068" s="534"/>
      <c r="N6068" s="534"/>
      <c r="O6068" s="534"/>
      <c r="P6068" s="535"/>
      <c r="Q6068" s="534"/>
    </row>
    <row r="6069" spans="3:17" s="849" customFormat="1" ht="15">
      <c r="C6069" s="712"/>
      <c r="D6069" s="713"/>
      <c r="E6069" s="532"/>
      <c r="F6069" s="532"/>
      <c r="G6069" s="533"/>
      <c r="H6069" s="534"/>
      <c r="I6069" s="534"/>
      <c r="J6069" s="535"/>
      <c r="K6069" s="534"/>
      <c r="L6069" s="534"/>
      <c r="M6069" s="534"/>
      <c r="N6069" s="534"/>
      <c r="O6069" s="534"/>
      <c r="P6069" s="535"/>
      <c r="Q6069" s="534"/>
    </row>
    <row r="6070" spans="3:17" s="849" customFormat="1" ht="15">
      <c r="C6070" s="712"/>
      <c r="D6070" s="713"/>
      <c r="E6070" s="532"/>
      <c r="F6070" s="532"/>
      <c r="G6070" s="533"/>
      <c r="H6070" s="534"/>
      <c r="I6070" s="534"/>
      <c r="J6070" s="535"/>
      <c r="K6070" s="534"/>
      <c r="L6070" s="534"/>
      <c r="M6070" s="534"/>
      <c r="N6070" s="534"/>
      <c r="O6070" s="534"/>
      <c r="P6070" s="535"/>
      <c r="Q6070" s="534"/>
    </row>
    <row r="6071" spans="3:17" s="849" customFormat="1" ht="15">
      <c r="C6071" s="712"/>
      <c r="D6071" s="713"/>
      <c r="E6071" s="532"/>
      <c r="F6071" s="532"/>
      <c r="G6071" s="533"/>
      <c r="H6071" s="534"/>
      <c r="I6071" s="534"/>
      <c r="J6071" s="535"/>
      <c r="K6071" s="534"/>
      <c r="L6071" s="534"/>
      <c r="M6071" s="534"/>
      <c r="N6071" s="534"/>
      <c r="O6071" s="534"/>
      <c r="P6071" s="535"/>
      <c r="Q6071" s="534"/>
    </row>
    <row r="6072" spans="3:17" s="849" customFormat="1" ht="15">
      <c r="C6072" s="712"/>
      <c r="D6072" s="713"/>
      <c r="E6072" s="532"/>
      <c r="F6072" s="532"/>
      <c r="G6072" s="533"/>
      <c r="H6072" s="534"/>
      <c r="I6072" s="534"/>
      <c r="J6072" s="535"/>
      <c r="K6072" s="534"/>
      <c r="L6072" s="534"/>
      <c r="M6072" s="534"/>
      <c r="N6072" s="534"/>
      <c r="O6072" s="534"/>
      <c r="P6072" s="535"/>
      <c r="Q6072" s="534"/>
    </row>
    <row r="6073" spans="3:17" s="849" customFormat="1" ht="15">
      <c r="C6073" s="712"/>
      <c r="D6073" s="713"/>
      <c r="E6073" s="532"/>
      <c r="F6073" s="532"/>
      <c r="G6073" s="533"/>
      <c r="H6073" s="534"/>
      <c r="I6073" s="534"/>
      <c r="J6073" s="535"/>
      <c r="K6073" s="534"/>
      <c r="L6073" s="534"/>
      <c r="M6073" s="534"/>
      <c r="N6073" s="534"/>
      <c r="O6073" s="534"/>
      <c r="P6073" s="535"/>
      <c r="Q6073" s="534"/>
    </row>
    <row r="6074" spans="3:17" s="849" customFormat="1" ht="15">
      <c r="C6074" s="712"/>
      <c r="D6074" s="713"/>
      <c r="E6074" s="532"/>
      <c r="F6074" s="532"/>
      <c r="G6074" s="533"/>
      <c r="H6074" s="534"/>
      <c r="I6074" s="534"/>
      <c r="J6074" s="535"/>
      <c r="K6074" s="534"/>
      <c r="L6074" s="534"/>
      <c r="M6074" s="534"/>
      <c r="N6074" s="534"/>
      <c r="O6074" s="534"/>
      <c r="P6074" s="535"/>
      <c r="Q6074" s="534"/>
    </row>
    <row r="6075" spans="3:17" s="849" customFormat="1" ht="15">
      <c r="C6075" s="712"/>
      <c r="D6075" s="713"/>
      <c r="E6075" s="532"/>
      <c r="F6075" s="532"/>
      <c r="G6075" s="533"/>
      <c r="H6075" s="534"/>
      <c r="I6075" s="534"/>
      <c r="J6075" s="535"/>
      <c r="K6075" s="534"/>
      <c r="L6075" s="534"/>
      <c r="M6075" s="534"/>
      <c r="N6075" s="534"/>
      <c r="O6075" s="534"/>
      <c r="P6075" s="535"/>
      <c r="Q6075" s="534"/>
    </row>
    <row r="6076" spans="3:17" s="849" customFormat="1" ht="15">
      <c r="C6076" s="712"/>
      <c r="D6076" s="713"/>
      <c r="E6076" s="532"/>
      <c r="F6076" s="532"/>
      <c r="G6076" s="533"/>
      <c r="H6076" s="534"/>
      <c r="I6076" s="534"/>
      <c r="J6076" s="535"/>
      <c r="K6076" s="534"/>
      <c r="L6076" s="534"/>
      <c r="M6076" s="534"/>
      <c r="N6076" s="534"/>
      <c r="O6076" s="534"/>
      <c r="P6076" s="535"/>
      <c r="Q6076" s="534"/>
    </row>
    <row r="6077" spans="3:17" s="849" customFormat="1" ht="15">
      <c r="C6077" s="712"/>
      <c r="D6077" s="713"/>
      <c r="E6077" s="532"/>
      <c r="F6077" s="532"/>
      <c r="G6077" s="533"/>
      <c r="H6077" s="534"/>
      <c r="I6077" s="534"/>
      <c r="J6077" s="535"/>
      <c r="K6077" s="534"/>
      <c r="L6077" s="534"/>
      <c r="M6077" s="534"/>
      <c r="N6077" s="534"/>
      <c r="O6077" s="534"/>
      <c r="P6077" s="535"/>
      <c r="Q6077" s="534"/>
    </row>
    <row r="6078" spans="3:17" s="849" customFormat="1" ht="15">
      <c r="C6078" s="712"/>
      <c r="D6078" s="713"/>
      <c r="E6078" s="532"/>
      <c r="F6078" s="532"/>
      <c r="G6078" s="533"/>
      <c r="H6078" s="534"/>
      <c r="I6078" s="534"/>
      <c r="J6078" s="535"/>
      <c r="K6078" s="534"/>
      <c r="L6078" s="534"/>
      <c r="M6078" s="534"/>
      <c r="N6078" s="534"/>
      <c r="O6078" s="534"/>
      <c r="P6078" s="535"/>
      <c r="Q6078" s="534"/>
    </row>
    <row r="6079" spans="3:17" s="849" customFormat="1" ht="15">
      <c r="C6079" s="712"/>
      <c r="D6079" s="713"/>
      <c r="E6079" s="532"/>
      <c r="F6079" s="532"/>
      <c r="G6079" s="533"/>
      <c r="H6079" s="534"/>
      <c r="I6079" s="534"/>
      <c r="J6079" s="535"/>
      <c r="K6079" s="534"/>
      <c r="L6079" s="534"/>
      <c r="M6079" s="534"/>
      <c r="N6079" s="534"/>
      <c r="O6079" s="534"/>
      <c r="P6079" s="535"/>
      <c r="Q6079" s="534"/>
    </row>
    <row r="6080" spans="3:17" s="849" customFormat="1" ht="15">
      <c r="C6080" s="712"/>
      <c r="D6080" s="713"/>
      <c r="E6080" s="532"/>
      <c r="F6080" s="532"/>
      <c r="G6080" s="533"/>
      <c r="H6080" s="534"/>
      <c r="I6080" s="534"/>
      <c r="J6080" s="535"/>
      <c r="K6080" s="534"/>
      <c r="L6080" s="534"/>
      <c r="M6080" s="534"/>
      <c r="N6080" s="534"/>
      <c r="O6080" s="534"/>
      <c r="P6080" s="535"/>
      <c r="Q6080" s="534"/>
    </row>
    <row r="6081" spans="3:17" s="849" customFormat="1" ht="15">
      <c r="C6081" s="712"/>
      <c r="D6081" s="713"/>
      <c r="E6081" s="532"/>
      <c r="F6081" s="532"/>
      <c r="G6081" s="533"/>
      <c r="H6081" s="534"/>
      <c r="I6081" s="534"/>
      <c r="J6081" s="535"/>
      <c r="K6081" s="534"/>
      <c r="L6081" s="534"/>
      <c r="M6081" s="534"/>
      <c r="N6081" s="534"/>
      <c r="O6081" s="534"/>
      <c r="P6081" s="535"/>
      <c r="Q6081" s="534"/>
    </row>
    <row r="6082" spans="3:17" s="849" customFormat="1" ht="15">
      <c r="C6082" s="712"/>
      <c r="D6082" s="713"/>
      <c r="E6082" s="532"/>
      <c r="F6082" s="532"/>
      <c r="G6082" s="533"/>
      <c r="H6082" s="534"/>
      <c r="I6082" s="534"/>
      <c r="J6082" s="535"/>
      <c r="K6082" s="534"/>
      <c r="L6082" s="534"/>
      <c r="M6082" s="534"/>
      <c r="N6082" s="534"/>
      <c r="O6082" s="534"/>
      <c r="P6082" s="535"/>
      <c r="Q6082" s="534"/>
    </row>
    <row r="6083" spans="3:17" s="849" customFormat="1" ht="15">
      <c r="C6083" s="712"/>
      <c r="D6083" s="713"/>
      <c r="E6083" s="532"/>
      <c r="F6083" s="532"/>
      <c r="G6083" s="533"/>
      <c r="H6083" s="534"/>
      <c r="I6083" s="534"/>
      <c r="J6083" s="535"/>
      <c r="K6083" s="534"/>
      <c r="L6083" s="534"/>
      <c r="M6083" s="534"/>
      <c r="N6083" s="534"/>
      <c r="O6083" s="534"/>
      <c r="P6083" s="535"/>
      <c r="Q6083" s="534"/>
    </row>
    <row r="6084" spans="3:17" s="849" customFormat="1" ht="15">
      <c r="C6084" s="712"/>
      <c r="D6084" s="713"/>
      <c r="E6084" s="532"/>
      <c r="F6084" s="532"/>
      <c r="G6084" s="533"/>
      <c r="H6084" s="534"/>
      <c r="I6084" s="534"/>
      <c r="J6084" s="535"/>
      <c r="K6084" s="534"/>
      <c r="L6084" s="534"/>
      <c r="M6084" s="534"/>
      <c r="N6084" s="534"/>
      <c r="O6084" s="534"/>
      <c r="P6084" s="535"/>
      <c r="Q6084" s="534"/>
    </row>
    <row r="6085" spans="3:17" s="849" customFormat="1" ht="15">
      <c r="C6085" s="712"/>
      <c r="D6085" s="713"/>
      <c r="E6085" s="532"/>
      <c r="F6085" s="532"/>
      <c r="G6085" s="533"/>
      <c r="H6085" s="534"/>
      <c r="I6085" s="534"/>
      <c r="J6085" s="535"/>
      <c r="K6085" s="534"/>
      <c r="L6085" s="534"/>
      <c r="M6085" s="534"/>
      <c r="N6085" s="534"/>
      <c r="O6085" s="534"/>
      <c r="P6085" s="535"/>
      <c r="Q6085" s="534"/>
    </row>
    <row r="6086" spans="3:17" s="849" customFormat="1" ht="15">
      <c r="C6086" s="712"/>
      <c r="D6086" s="713"/>
      <c r="E6086" s="532"/>
      <c r="F6086" s="532"/>
      <c r="G6086" s="533"/>
      <c r="H6086" s="534"/>
      <c r="I6086" s="534"/>
      <c r="J6086" s="535"/>
      <c r="K6086" s="534"/>
      <c r="L6086" s="534"/>
      <c r="M6086" s="534"/>
      <c r="N6086" s="534"/>
      <c r="O6086" s="534"/>
      <c r="P6086" s="535"/>
      <c r="Q6086" s="534"/>
    </row>
    <row r="6087" spans="3:17" s="849" customFormat="1" ht="15">
      <c r="C6087" s="712"/>
      <c r="D6087" s="713"/>
      <c r="E6087" s="532"/>
      <c r="F6087" s="532"/>
      <c r="G6087" s="533"/>
      <c r="H6087" s="534"/>
      <c r="I6087" s="534"/>
      <c r="J6087" s="535"/>
      <c r="K6087" s="534"/>
      <c r="L6087" s="534"/>
      <c r="M6087" s="534"/>
      <c r="N6087" s="534"/>
      <c r="O6087" s="534"/>
      <c r="P6087" s="535"/>
      <c r="Q6087" s="534"/>
    </row>
    <row r="6088" spans="3:17" s="849" customFormat="1" ht="15">
      <c r="C6088" s="712"/>
      <c r="D6088" s="713"/>
      <c r="E6088" s="532"/>
      <c r="F6088" s="532"/>
      <c r="G6088" s="533"/>
      <c r="H6088" s="534"/>
      <c r="I6088" s="534"/>
      <c r="J6088" s="535"/>
      <c r="K6088" s="534"/>
      <c r="L6088" s="534"/>
      <c r="M6088" s="534"/>
      <c r="N6088" s="534"/>
      <c r="O6088" s="534"/>
      <c r="P6088" s="535"/>
      <c r="Q6088" s="534"/>
    </row>
    <row r="6089" spans="3:17" s="849" customFormat="1" ht="15">
      <c r="C6089" s="712"/>
      <c r="D6089" s="713"/>
      <c r="E6089" s="532"/>
      <c r="F6089" s="532"/>
      <c r="G6089" s="533"/>
      <c r="H6089" s="534"/>
      <c r="I6089" s="534"/>
      <c r="J6089" s="535"/>
      <c r="K6089" s="534"/>
      <c r="L6089" s="534"/>
      <c r="M6089" s="534"/>
      <c r="N6089" s="534"/>
      <c r="O6089" s="534"/>
      <c r="P6089" s="535"/>
      <c r="Q6089" s="534"/>
    </row>
    <row r="6090" spans="3:17" s="849" customFormat="1" ht="15">
      <c r="C6090" s="712"/>
      <c r="D6090" s="713"/>
      <c r="E6090" s="532"/>
      <c r="F6090" s="532"/>
      <c r="G6090" s="533"/>
      <c r="H6090" s="534"/>
      <c r="I6090" s="534"/>
      <c r="J6090" s="535"/>
      <c r="K6090" s="534"/>
      <c r="L6090" s="534"/>
      <c r="M6090" s="534"/>
      <c r="N6090" s="534"/>
      <c r="O6090" s="534"/>
      <c r="P6090" s="535"/>
      <c r="Q6090" s="534"/>
    </row>
    <row r="6091" spans="3:17" s="849" customFormat="1" ht="15">
      <c r="C6091" s="712"/>
      <c r="D6091" s="713"/>
      <c r="E6091" s="532"/>
      <c r="F6091" s="532"/>
      <c r="G6091" s="533"/>
      <c r="H6091" s="534"/>
      <c r="I6091" s="534"/>
      <c r="J6091" s="535"/>
      <c r="K6091" s="534"/>
      <c r="L6091" s="534"/>
      <c r="M6091" s="534"/>
      <c r="N6091" s="534"/>
      <c r="O6091" s="534"/>
      <c r="P6091" s="535"/>
      <c r="Q6091" s="534"/>
    </row>
    <row r="6092" spans="3:17" s="849" customFormat="1" ht="15">
      <c r="C6092" s="712"/>
      <c r="D6092" s="713"/>
      <c r="E6092" s="532"/>
      <c r="F6092" s="532"/>
      <c r="G6092" s="533"/>
      <c r="H6092" s="534"/>
      <c r="I6092" s="534"/>
      <c r="J6092" s="535"/>
      <c r="K6092" s="534"/>
      <c r="L6092" s="534"/>
      <c r="M6092" s="534"/>
      <c r="N6092" s="534"/>
      <c r="O6092" s="534"/>
      <c r="P6092" s="535"/>
      <c r="Q6092" s="534"/>
    </row>
    <row r="6093" spans="3:17" s="849" customFormat="1" ht="15">
      <c r="C6093" s="712"/>
      <c r="D6093" s="713"/>
      <c r="E6093" s="532"/>
      <c r="F6093" s="532"/>
      <c r="G6093" s="533"/>
      <c r="H6093" s="534"/>
      <c r="I6093" s="534"/>
      <c r="J6093" s="535"/>
      <c r="K6093" s="534"/>
      <c r="L6093" s="534"/>
      <c r="M6093" s="534"/>
      <c r="N6093" s="534"/>
      <c r="O6093" s="534"/>
      <c r="P6093" s="535"/>
      <c r="Q6093" s="534"/>
    </row>
    <row r="6094" spans="3:17" s="849" customFormat="1" ht="15">
      <c r="C6094" s="712"/>
      <c r="D6094" s="713"/>
      <c r="E6094" s="532"/>
      <c r="F6094" s="532"/>
      <c r="G6094" s="533"/>
      <c r="H6094" s="534"/>
      <c r="I6094" s="534"/>
      <c r="J6094" s="535"/>
      <c r="K6094" s="534"/>
      <c r="L6094" s="534"/>
      <c r="M6094" s="534"/>
      <c r="N6094" s="534"/>
      <c r="O6094" s="534"/>
      <c r="P6094" s="535"/>
      <c r="Q6094" s="534"/>
    </row>
    <row r="6095" spans="3:17" s="849" customFormat="1" ht="15">
      <c r="C6095" s="712"/>
      <c r="D6095" s="713"/>
      <c r="E6095" s="532"/>
      <c r="F6095" s="532"/>
      <c r="G6095" s="533"/>
      <c r="H6095" s="534"/>
      <c r="I6095" s="534"/>
      <c r="J6095" s="535"/>
      <c r="K6095" s="534"/>
      <c r="L6095" s="534"/>
      <c r="M6095" s="534"/>
      <c r="N6095" s="534"/>
      <c r="O6095" s="534"/>
      <c r="P6095" s="535"/>
      <c r="Q6095" s="534"/>
    </row>
    <row r="6096" spans="3:17" s="849" customFormat="1" ht="15">
      <c r="C6096" s="712"/>
      <c r="D6096" s="713"/>
      <c r="E6096" s="532"/>
      <c r="F6096" s="532"/>
      <c r="G6096" s="533"/>
      <c r="H6096" s="534"/>
      <c r="I6096" s="534"/>
      <c r="J6096" s="535"/>
      <c r="K6096" s="534"/>
      <c r="L6096" s="534"/>
      <c r="M6096" s="534"/>
      <c r="N6096" s="534"/>
      <c r="O6096" s="534"/>
      <c r="P6096" s="535"/>
      <c r="Q6096" s="534"/>
    </row>
    <row r="6097" spans="3:17" s="849" customFormat="1" ht="15">
      <c r="C6097" s="712"/>
      <c r="D6097" s="713"/>
      <c r="E6097" s="532"/>
      <c r="F6097" s="532"/>
      <c r="G6097" s="533"/>
      <c r="H6097" s="534"/>
      <c r="I6097" s="534"/>
      <c r="J6097" s="535"/>
      <c r="K6097" s="534"/>
      <c r="L6097" s="534"/>
      <c r="M6097" s="534"/>
      <c r="N6097" s="534"/>
      <c r="O6097" s="534"/>
      <c r="P6097" s="535"/>
      <c r="Q6097" s="534"/>
    </row>
    <row r="6098" spans="3:17" s="849" customFormat="1" ht="15">
      <c r="C6098" s="712"/>
      <c r="D6098" s="713"/>
      <c r="E6098" s="532"/>
      <c r="F6098" s="532"/>
      <c r="G6098" s="533"/>
      <c r="H6098" s="534"/>
      <c r="I6098" s="534"/>
      <c r="J6098" s="535"/>
      <c r="K6098" s="534"/>
      <c r="L6098" s="534"/>
      <c r="M6098" s="534"/>
      <c r="N6098" s="534"/>
      <c r="O6098" s="534"/>
      <c r="P6098" s="535"/>
      <c r="Q6098" s="534"/>
    </row>
    <row r="6099" spans="3:17" s="849" customFormat="1" ht="15">
      <c r="C6099" s="712"/>
      <c r="D6099" s="713"/>
      <c r="E6099" s="532"/>
      <c r="F6099" s="532"/>
      <c r="G6099" s="533"/>
      <c r="H6099" s="534"/>
      <c r="I6099" s="534"/>
      <c r="J6099" s="535"/>
      <c r="K6099" s="534"/>
      <c r="L6099" s="534"/>
      <c r="M6099" s="534"/>
      <c r="N6099" s="534"/>
      <c r="O6099" s="534"/>
      <c r="P6099" s="535"/>
      <c r="Q6099" s="534"/>
    </row>
    <row r="6100" spans="3:17" s="849" customFormat="1" ht="15">
      <c r="C6100" s="712"/>
      <c r="D6100" s="713"/>
      <c r="E6100" s="532"/>
      <c r="F6100" s="532"/>
      <c r="G6100" s="533"/>
      <c r="H6100" s="534"/>
      <c r="I6100" s="534"/>
      <c r="J6100" s="535"/>
      <c r="K6100" s="534"/>
      <c r="L6100" s="534"/>
      <c r="M6100" s="534"/>
      <c r="N6100" s="534"/>
      <c r="O6100" s="534"/>
      <c r="P6100" s="535"/>
      <c r="Q6100" s="534"/>
    </row>
    <row r="6101" spans="3:17" s="849" customFormat="1" ht="15">
      <c r="C6101" s="712"/>
      <c r="D6101" s="713"/>
      <c r="E6101" s="532"/>
      <c r="F6101" s="532"/>
      <c r="G6101" s="533"/>
      <c r="H6101" s="534"/>
      <c r="I6101" s="534"/>
      <c r="J6101" s="535"/>
      <c r="K6101" s="534"/>
      <c r="L6101" s="534"/>
      <c r="M6101" s="534"/>
      <c r="N6101" s="534"/>
      <c r="O6101" s="534"/>
      <c r="P6101" s="535"/>
      <c r="Q6101" s="534"/>
    </row>
    <row r="6102" spans="3:17" s="849" customFormat="1" ht="15">
      <c r="C6102" s="712"/>
      <c r="D6102" s="713"/>
      <c r="E6102" s="532"/>
      <c r="F6102" s="532"/>
      <c r="G6102" s="533"/>
      <c r="H6102" s="534"/>
      <c r="I6102" s="534"/>
      <c r="J6102" s="535"/>
      <c r="K6102" s="534"/>
      <c r="L6102" s="534"/>
      <c r="M6102" s="534"/>
      <c r="N6102" s="534"/>
      <c r="O6102" s="534"/>
      <c r="P6102" s="535"/>
      <c r="Q6102" s="534"/>
    </row>
    <row r="6103" spans="3:17" s="849" customFormat="1" ht="15">
      <c r="C6103" s="712"/>
      <c r="D6103" s="713"/>
      <c r="E6103" s="532"/>
      <c r="F6103" s="532"/>
      <c r="G6103" s="533"/>
      <c r="H6103" s="534"/>
      <c r="I6103" s="534"/>
      <c r="J6103" s="535"/>
      <c r="K6103" s="534"/>
      <c r="L6103" s="534"/>
      <c r="M6103" s="534"/>
      <c r="N6103" s="534"/>
      <c r="O6103" s="534"/>
      <c r="P6103" s="535"/>
      <c r="Q6103" s="534"/>
    </row>
    <row r="6104" spans="3:17" s="849" customFormat="1" ht="15">
      <c r="C6104" s="712"/>
      <c r="D6104" s="713"/>
      <c r="E6104" s="532"/>
      <c r="F6104" s="532"/>
      <c r="G6104" s="533"/>
      <c r="H6104" s="534"/>
      <c r="I6104" s="534"/>
      <c r="J6104" s="535"/>
      <c r="K6104" s="534"/>
      <c r="L6104" s="534"/>
      <c r="M6104" s="534"/>
      <c r="N6104" s="534"/>
      <c r="O6104" s="534"/>
      <c r="P6104" s="535"/>
      <c r="Q6104" s="534"/>
    </row>
    <row r="6105" spans="3:17" s="849" customFormat="1" ht="15">
      <c r="C6105" s="712"/>
      <c r="D6105" s="713"/>
      <c r="E6105" s="532"/>
      <c r="F6105" s="532"/>
      <c r="G6105" s="533"/>
      <c r="H6105" s="534"/>
      <c r="I6105" s="534"/>
      <c r="J6105" s="535"/>
      <c r="K6105" s="534"/>
      <c r="L6105" s="534"/>
      <c r="M6105" s="534"/>
      <c r="N6105" s="534"/>
      <c r="O6105" s="534"/>
      <c r="P6105" s="535"/>
      <c r="Q6105" s="534"/>
    </row>
    <row r="6106" spans="3:17" s="849" customFormat="1" ht="15">
      <c r="C6106" s="712"/>
      <c r="D6106" s="713"/>
      <c r="E6106" s="532"/>
      <c r="F6106" s="532"/>
      <c r="G6106" s="533"/>
      <c r="H6106" s="534"/>
      <c r="I6106" s="534"/>
      <c r="J6106" s="535"/>
      <c r="K6106" s="534"/>
      <c r="L6106" s="534"/>
      <c r="M6106" s="534"/>
      <c r="N6106" s="534"/>
      <c r="O6106" s="534"/>
      <c r="P6106" s="535"/>
      <c r="Q6106" s="534"/>
    </row>
    <row r="6107" spans="3:17" s="849" customFormat="1" ht="15">
      <c r="C6107" s="712"/>
      <c r="D6107" s="713"/>
      <c r="E6107" s="532"/>
      <c r="F6107" s="532"/>
      <c r="G6107" s="533"/>
      <c r="H6107" s="534"/>
      <c r="I6107" s="534"/>
      <c r="J6107" s="535"/>
      <c r="K6107" s="534"/>
      <c r="L6107" s="534"/>
      <c r="M6107" s="534"/>
      <c r="N6107" s="534"/>
      <c r="O6107" s="534"/>
      <c r="P6107" s="535"/>
      <c r="Q6107" s="534"/>
    </row>
    <row r="6108" spans="3:17" s="849" customFormat="1" ht="15">
      <c r="C6108" s="712"/>
      <c r="D6108" s="713"/>
      <c r="E6108" s="532"/>
      <c r="F6108" s="532"/>
      <c r="G6108" s="533"/>
      <c r="H6108" s="534"/>
      <c r="I6108" s="534"/>
      <c r="J6108" s="535"/>
      <c r="K6108" s="534"/>
      <c r="L6108" s="534"/>
      <c r="M6108" s="534"/>
      <c r="N6108" s="534"/>
      <c r="O6108" s="534"/>
      <c r="P6108" s="535"/>
      <c r="Q6108" s="534"/>
    </row>
    <row r="6109" spans="3:17" s="849" customFormat="1" ht="15">
      <c r="C6109" s="712"/>
      <c r="D6109" s="713"/>
      <c r="E6109" s="532"/>
      <c r="F6109" s="532"/>
      <c r="G6109" s="533"/>
      <c r="H6109" s="534"/>
      <c r="I6109" s="534"/>
      <c r="J6109" s="535"/>
      <c r="K6109" s="534"/>
      <c r="L6109" s="534"/>
      <c r="M6109" s="534"/>
      <c r="N6109" s="534"/>
      <c r="O6109" s="534"/>
      <c r="P6109" s="535"/>
      <c r="Q6109" s="534"/>
    </row>
    <row r="6110" spans="3:17" s="849" customFormat="1" ht="15">
      <c r="C6110" s="712"/>
      <c r="D6110" s="713"/>
      <c r="E6110" s="532"/>
      <c r="F6110" s="532"/>
      <c r="G6110" s="533"/>
      <c r="H6110" s="534"/>
      <c r="I6110" s="534"/>
      <c r="J6110" s="535"/>
      <c r="K6110" s="534"/>
      <c r="L6110" s="534"/>
      <c r="M6110" s="534"/>
      <c r="N6110" s="534"/>
      <c r="O6110" s="534"/>
      <c r="P6110" s="535"/>
      <c r="Q6110" s="534"/>
    </row>
    <row r="6111" spans="3:17" s="849" customFormat="1" ht="15">
      <c r="C6111" s="712"/>
      <c r="D6111" s="713"/>
      <c r="E6111" s="532"/>
      <c r="F6111" s="532"/>
      <c r="G6111" s="533"/>
      <c r="H6111" s="534"/>
      <c r="I6111" s="534"/>
      <c r="J6111" s="535"/>
      <c r="K6111" s="534"/>
      <c r="L6111" s="534"/>
      <c r="M6111" s="534"/>
      <c r="N6111" s="534"/>
      <c r="O6111" s="534"/>
      <c r="P6111" s="535"/>
      <c r="Q6111" s="534"/>
    </row>
    <row r="6112" spans="3:17" s="849" customFormat="1" ht="15">
      <c r="C6112" s="712"/>
      <c r="D6112" s="713"/>
      <c r="E6112" s="532"/>
      <c r="F6112" s="532"/>
      <c r="G6112" s="533"/>
      <c r="H6112" s="534"/>
      <c r="I6112" s="534"/>
      <c r="J6112" s="535"/>
      <c r="K6112" s="534"/>
      <c r="L6112" s="534"/>
      <c r="M6112" s="534"/>
      <c r="N6112" s="534"/>
      <c r="O6112" s="534"/>
      <c r="P6112" s="535"/>
      <c r="Q6112" s="534"/>
    </row>
    <row r="6113" spans="3:17" s="849" customFormat="1" ht="15">
      <c r="C6113" s="712"/>
      <c r="D6113" s="713"/>
      <c r="E6113" s="532"/>
      <c r="F6113" s="532"/>
      <c r="G6113" s="533"/>
      <c r="H6113" s="534"/>
      <c r="I6113" s="534"/>
      <c r="J6113" s="535"/>
      <c r="K6113" s="534"/>
      <c r="L6113" s="534"/>
      <c r="M6113" s="534"/>
      <c r="N6113" s="534"/>
      <c r="O6113" s="534"/>
      <c r="P6113" s="535"/>
      <c r="Q6113" s="534"/>
    </row>
    <row r="6114" spans="3:17" s="849" customFormat="1" ht="15">
      <c r="C6114" s="712"/>
      <c r="D6114" s="713"/>
      <c r="E6114" s="532"/>
      <c r="F6114" s="532"/>
      <c r="G6114" s="533"/>
      <c r="H6114" s="534"/>
      <c r="I6114" s="534"/>
      <c r="J6114" s="535"/>
      <c r="K6114" s="534"/>
      <c r="L6114" s="534"/>
      <c r="M6114" s="534"/>
      <c r="N6114" s="534"/>
      <c r="O6114" s="534"/>
      <c r="P6114" s="535"/>
      <c r="Q6114" s="534"/>
    </row>
    <row r="6115" spans="3:17" s="849" customFormat="1" ht="15">
      <c r="C6115" s="712"/>
      <c r="D6115" s="713"/>
      <c r="E6115" s="532"/>
      <c r="F6115" s="532"/>
      <c r="G6115" s="533"/>
      <c r="H6115" s="534"/>
      <c r="I6115" s="534"/>
      <c r="J6115" s="535"/>
      <c r="K6115" s="534"/>
      <c r="L6115" s="534"/>
      <c r="M6115" s="534"/>
      <c r="N6115" s="534"/>
      <c r="O6115" s="534"/>
      <c r="P6115" s="535"/>
      <c r="Q6115" s="534"/>
    </row>
    <row r="6116" spans="3:17" s="849" customFormat="1" ht="15">
      <c r="C6116" s="712"/>
      <c r="D6116" s="713"/>
      <c r="E6116" s="532"/>
      <c r="F6116" s="532"/>
      <c r="G6116" s="533"/>
      <c r="H6116" s="534"/>
      <c r="I6116" s="534"/>
      <c r="J6116" s="535"/>
      <c r="K6116" s="534"/>
      <c r="L6116" s="534"/>
      <c r="M6116" s="534"/>
      <c r="N6116" s="534"/>
      <c r="O6116" s="534"/>
      <c r="P6116" s="535"/>
      <c r="Q6116" s="534"/>
    </row>
    <row r="6117" spans="3:17" s="849" customFormat="1" ht="15">
      <c r="C6117" s="712"/>
      <c r="D6117" s="713"/>
      <c r="E6117" s="532"/>
      <c r="F6117" s="532"/>
      <c r="G6117" s="533"/>
      <c r="H6117" s="534"/>
      <c r="I6117" s="534"/>
      <c r="J6117" s="535"/>
      <c r="K6117" s="534"/>
      <c r="L6117" s="534"/>
      <c r="M6117" s="534"/>
      <c r="N6117" s="534"/>
      <c r="O6117" s="534"/>
      <c r="P6117" s="535"/>
      <c r="Q6117" s="534"/>
    </row>
    <row r="6118" spans="3:17" s="849" customFormat="1" ht="15">
      <c r="C6118" s="712"/>
      <c r="D6118" s="713"/>
      <c r="E6118" s="532"/>
      <c r="F6118" s="532"/>
      <c r="G6118" s="533"/>
      <c r="H6118" s="534"/>
      <c r="I6118" s="534"/>
      <c r="J6118" s="535"/>
      <c r="K6118" s="534"/>
      <c r="L6118" s="534"/>
      <c r="M6118" s="534"/>
      <c r="N6118" s="534"/>
      <c r="O6118" s="534"/>
      <c r="P6118" s="535"/>
      <c r="Q6118" s="534"/>
    </row>
    <row r="6119" spans="3:17" s="849" customFormat="1" ht="15">
      <c r="C6119" s="712"/>
      <c r="D6119" s="713"/>
      <c r="E6119" s="532"/>
      <c r="F6119" s="532"/>
      <c r="G6119" s="533"/>
      <c r="H6119" s="534"/>
      <c r="I6119" s="534"/>
      <c r="J6119" s="535"/>
      <c r="K6119" s="534"/>
      <c r="L6119" s="534"/>
      <c r="M6119" s="534"/>
      <c r="N6119" s="534"/>
      <c r="O6119" s="534"/>
      <c r="P6119" s="535"/>
      <c r="Q6119" s="534"/>
    </row>
    <row r="6120" spans="3:17" s="849" customFormat="1" ht="15">
      <c r="C6120" s="712"/>
      <c r="D6120" s="713"/>
      <c r="E6120" s="532"/>
      <c r="F6120" s="532"/>
      <c r="G6120" s="533"/>
      <c r="H6120" s="534"/>
      <c r="I6120" s="534"/>
      <c r="J6120" s="535"/>
      <c r="K6120" s="534"/>
      <c r="L6120" s="534"/>
      <c r="M6120" s="534"/>
      <c r="N6120" s="534"/>
      <c r="O6120" s="534"/>
      <c r="P6120" s="535"/>
      <c r="Q6120" s="534"/>
    </row>
    <row r="6121" spans="3:17" s="849" customFormat="1" ht="15">
      <c r="C6121" s="712"/>
      <c r="D6121" s="713"/>
      <c r="E6121" s="532"/>
      <c r="F6121" s="532"/>
      <c r="G6121" s="533"/>
      <c r="H6121" s="534"/>
      <c r="I6121" s="534"/>
      <c r="J6121" s="535"/>
      <c r="K6121" s="534"/>
      <c r="L6121" s="534"/>
      <c r="M6121" s="534"/>
      <c r="N6121" s="534"/>
      <c r="O6121" s="534"/>
      <c r="P6121" s="535"/>
      <c r="Q6121" s="534"/>
    </row>
    <row r="6122" spans="3:17" s="849" customFormat="1" ht="15">
      <c r="C6122" s="712"/>
      <c r="D6122" s="713"/>
      <c r="E6122" s="532"/>
      <c r="F6122" s="532"/>
      <c r="G6122" s="533"/>
      <c r="H6122" s="534"/>
      <c r="I6122" s="534"/>
      <c r="J6122" s="535"/>
      <c r="K6122" s="534"/>
      <c r="L6122" s="534"/>
      <c r="M6122" s="534"/>
      <c r="N6122" s="534"/>
      <c r="O6122" s="534"/>
      <c r="P6122" s="535"/>
      <c r="Q6122" s="534"/>
    </row>
    <row r="6123" spans="3:17" s="849" customFormat="1" ht="15">
      <c r="C6123" s="712"/>
      <c r="D6123" s="713"/>
      <c r="E6123" s="532"/>
      <c r="F6123" s="532"/>
      <c r="G6123" s="533"/>
      <c r="H6123" s="534"/>
      <c r="I6123" s="534"/>
      <c r="J6123" s="535"/>
      <c r="K6123" s="534"/>
      <c r="L6123" s="534"/>
      <c r="M6123" s="534"/>
      <c r="N6123" s="534"/>
      <c r="O6123" s="534"/>
      <c r="P6123" s="535"/>
      <c r="Q6123" s="534"/>
    </row>
    <row r="6124" spans="3:17" s="849" customFormat="1" ht="15">
      <c r="C6124" s="712"/>
      <c r="D6124" s="713"/>
      <c r="E6124" s="532"/>
      <c r="F6124" s="532"/>
      <c r="G6124" s="533"/>
      <c r="H6124" s="534"/>
      <c r="I6124" s="534"/>
      <c r="J6124" s="535"/>
      <c r="K6124" s="534"/>
      <c r="L6124" s="534"/>
      <c r="M6124" s="534"/>
      <c r="N6124" s="534"/>
      <c r="O6124" s="534"/>
      <c r="P6124" s="535"/>
      <c r="Q6124" s="534"/>
    </row>
    <row r="6125" spans="3:17" s="849" customFormat="1" ht="15">
      <c r="C6125" s="712"/>
      <c r="D6125" s="713"/>
      <c r="E6125" s="532"/>
      <c r="F6125" s="532"/>
      <c r="G6125" s="533"/>
      <c r="H6125" s="534"/>
      <c r="I6125" s="534"/>
      <c r="J6125" s="535"/>
      <c r="K6125" s="534"/>
      <c r="L6125" s="534"/>
      <c r="M6125" s="534"/>
      <c r="N6125" s="534"/>
      <c r="O6125" s="534"/>
      <c r="P6125" s="535"/>
      <c r="Q6125" s="534"/>
    </row>
    <row r="6126" spans="3:17" s="849" customFormat="1" ht="15">
      <c r="C6126" s="712"/>
      <c r="D6126" s="713"/>
      <c r="E6126" s="532"/>
      <c r="F6126" s="532"/>
      <c r="G6126" s="533"/>
      <c r="H6126" s="534"/>
      <c r="I6126" s="534"/>
      <c r="J6126" s="535"/>
      <c r="K6126" s="534"/>
      <c r="L6126" s="534"/>
      <c r="M6126" s="534"/>
      <c r="N6126" s="534"/>
      <c r="O6126" s="534"/>
      <c r="P6126" s="535"/>
      <c r="Q6126" s="534"/>
    </row>
    <row r="6127" spans="3:17" s="849" customFormat="1" ht="15">
      <c r="C6127" s="712"/>
      <c r="D6127" s="713"/>
      <c r="E6127" s="532"/>
      <c r="F6127" s="532"/>
      <c r="G6127" s="533"/>
      <c r="H6127" s="534"/>
      <c r="I6127" s="534"/>
      <c r="J6127" s="535"/>
      <c r="K6127" s="534"/>
      <c r="L6127" s="534"/>
      <c r="M6127" s="534"/>
      <c r="N6127" s="534"/>
      <c r="O6127" s="534"/>
      <c r="P6127" s="535"/>
      <c r="Q6127" s="534"/>
    </row>
    <row r="6128" spans="3:17" s="849" customFormat="1" ht="15">
      <c r="C6128" s="712"/>
      <c r="D6128" s="713"/>
      <c r="E6128" s="532"/>
      <c r="F6128" s="532"/>
      <c r="G6128" s="533"/>
      <c r="H6128" s="534"/>
      <c r="I6128" s="534"/>
      <c r="J6128" s="535"/>
      <c r="K6128" s="534"/>
      <c r="L6128" s="534"/>
      <c r="M6128" s="534"/>
      <c r="N6128" s="534"/>
      <c r="O6128" s="534"/>
      <c r="P6128" s="535"/>
      <c r="Q6128" s="534"/>
    </row>
    <row r="6129" spans="3:17" s="849" customFormat="1" ht="15">
      <c r="C6129" s="712"/>
      <c r="D6129" s="713"/>
      <c r="E6129" s="532"/>
      <c r="F6129" s="532"/>
      <c r="G6129" s="533"/>
      <c r="H6129" s="534"/>
      <c r="I6129" s="534"/>
      <c r="J6129" s="535"/>
      <c r="K6129" s="534"/>
      <c r="L6129" s="534"/>
      <c r="M6129" s="534"/>
      <c r="N6129" s="534"/>
      <c r="O6129" s="534"/>
      <c r="P6129" s="535"/>
      <c r="Q6129" s="534"/>
    </row>
    <row r="6130" spans="3:17" s="849" customFormat="1" ht="15">
      <c r="C6130" s="712"/>
      <c r="D6130" s="713"/>
      <c r="E6130" s="532"/>
      <c r="F6130" s="532"/>
      <c r="G6130" s="533"/>
      <c r="H6130" s="534"/>
      <c r="I6130" s="534"/>
      <c r="J6130" s="535"/>
      <c r="K6130" s="534"/>
      <c r="L6130" s="534"/>
      <c r="M6130" s="534"/>
      <c r="N6130" s="534"/>
      <c r="O6130" s="534"/>
      <c r="P6130" s="535"/>
      <c r="Q6130" s="534"/>
    </row>
    <row r="6131" spans="3:17" s="849" customFormat="1" ht="15">
      <c r="C6131" s="712"/>
      <c r="D6131" s="713"/>
      <c r="E6131" s="532"/>
      <c r="F6131" s="532"/>
      <c r="G6131" s="533"/>
      <c r="H6131" s="534"/>
      <c r="I6131" s="534"/>
      <c r="J6131" s="535"/>
      <c r="K6131" s="534"/>
      <c r="L6131" s="534"/>
      <c r="M6131" s="534"/>
      <c r="N6131" s="534"/>
      <c r="O6131" s="534"/>
      <c r="P6131" s="535"/>
      <c r="Q6131" s="534"/>
    </row>
    <row r="6132" spans="3:17" s="849" customFormat="1" ht="15">
      <c r="C6132" s="712"/>
      <c r="D6132" s="713"/>
      <c r="E6132" s="532"/>
      <c r="F6132" s="532"/>
      <c r="G6132" s="533"/>
      <c r="H6132" s="534"/>
      <c r="I6132" s="534"/>
      <c r="J6132" s="535"/>
      <c r="K6132" s="534"/>
      <c r="L6132" s="534"/>
      <c r="M6132" s="534"/>
      <c r="N6132" s="534"/>
      <c r="O6132" s="534"/>
      <c r="P6132" s="535"/>
      <c r="Q6132" s="534"/>
    </row>
    <row r="6133" spans="3:17" s="849" customFormat="1" ht="15">
      <c r="C6133" s="712"/>
      <c r="D6133" s="713"/>
      <c r="E6133" s="532"/>
      <c r="F6133" s="532"/>
      <c r="G6133" s="533"/>
      <c r="H6133" s="534"/>
      <c r="I6133" s="534"/>
      <c r="J6133" s="535"/>
      <c r="K6133" s="534"/>
      <c r="L6133" s="534"/>
      <c r="M6133" s="534"/>
      <c r="N6133" s="534"/>
      <c r="O6133" s="534"/>
      <c r="P6133" s="535"/>
      <c r="Q6133" s="534"/>
    </row>
    <row r="6134" spans="3:17" s="849" customFormat="1" ht="15">
      <c r="C6134" s="712"/>
      <c r="D6134" s="713"/>
      <c r="E6134" s="532"/>
      <c r="F6134" s="532"/>
      <c r="G6134" s="533"/>
      <c r="H6134" s="534"/>
      <c r="I6134" s="534"/>
      <c r="J6134" s="535"/>
      <c r="K6134" s="534"/>
      <c r="L6134" s="534"/>
      <c r="M6134" s="534"/>
      <c r="N6134" s="534"/>
      <c r="O6134" s="534"/>
      <c r="P6134" s="535"/>
      <c r="Q6134" s="534"/>
    </row>
    <row r="6135" spans="3:17" s="849" customFormat="1" ht="15">
      <c r="C6135" s="712"/>
      <c r="D6135" s="713"/>
      <c r="E6135" s="532"/>
      <c r="F6135" s="532"/>
      <c r="G6135" s="533"/>
      <c r="H6135" s="534"/>
      <c r="I6135" s="534"/>
      <c r="J6135" s="535"/>
      <c r="K6135" s="534"/>
      <c r="L6135" s="534"/>
      <c r="M6135" s="534"/>
      <c r="N6135" s="534"/>
      <c r="O6135" s="534"/>
      <c r="P6135" s="535"/>
      <c r="Q6135" s="534"/>
    </row>
    <row r="6136" spans="3:17" s="849" customFormat="1" ht="15">
      <c r="C6136" s="712"/>
      <c r="D6136" s="713"/>
      <c r="E6136" s="532"/>
      <c r="F6136" s="532"/>
      <c r="G6136" s="533"/>
      <c r="H6136" s="534"/>
      <c r="I6136" s="534"/>
      <c r="J6136" s="535"/>
      <c r="K6136" s="534"/>
      <c r="L6136" s="534"/>
      <c r="M6136" s="534"/>
      <c r="N6136" s="534"/>
      <c r="O6136" s="534"/>
      <c r="P6136" s="535"/>
      <c r="Q6136" s="534"/>
    </row>
    <row r="6137" spans="3:17" s="849" customFormat="1" ht="15">
      <c r="C6137" s="712"/>
      <c r="D6137" s="713"/>
      <c r="E6137" s="532"/>
      <c r="F6137" s="532"/>
      <c r="G6137" s="533"/>
      <c r="H6137" s="534"/>
      <c r="I6137" s="534"/>
      <c r="J6137" s="535"/>
      <c r="K6137" s="534"/>
      <c r="L6137" s="534"/>
      <c r="M6137" s="534"/>
      <c r="N6137" s="534"/>
      <c r="O6137" s="534"/>
      <c r="P6137" s="535"/>
      <c r="Q6137" s="534"/>
    </row>
    <row r="6138" spans="3:17" s="849" customFormat="1" ht="15">
      <c r="C6138" s="712"/>
      <c r="D6138" s="713"/>
      <c r="E6138" s="532"/>
      <c r="F6138" s="532"/>
      <c r="G6138" s="533"/>
      <c r="H6138" s="534"/>
      <c r="I6138" s="534"/>
      <c r="J6138" s="535"/>
      <c r="K6138" s="534"/>
      <c r="L6138" s="534"/>
      <c r="M6138" s="534"/>
      <c r="N6138" s="534"/>
      <c r="O6138" s="534"/>
      <c r="P6138" s="535"/>
      <c r="Q6138" s="534"/>
    </row>
    <row r="6139" spans="3:17" s="849" customFormat="1" ht="15">
      <c r="C6139" s="712"/>
      <c r="D6139" s="713"/>
      <c r="E6139" s="532"/>
      <c r="F6139" s="532"/>
      <c r="G6139" s="533"/>
      <c r="H6139" s="534"/>
      <c r="I6139" s="534"/>
      <c r="J6139" s="535"/>
      <c r="K6139" s="534"/>
      <c r="L6139" s="534"/>
      <c r="M6139" s="534"/>
      <c r="N6139" s="534"/>
      <c r="O6139" s="534"/>
      <c r="P6139" s="535"/>
      <c r="Q6139" s="534"/>
    </row>
    <row r="6140" spans="3:17" s="849" customFormat="1" ht="15">
      <c r="C6140" s="712"/>
      <c r="D6140" s="713"/>
      <c r="E6140" s="532"/>
      <c r="F6140" s="532"/>
      <c r="G6140" s="533"/>
      <c r="H6140" s="534"/>
      <c r="I6140" s="534"/>
      <c r="J6140" s="535"/>
      <c r="K6140" s="534"/>
      <c r="L6140" s="534"/>
      <c r="M6140" s="534"/>
      <c r="N6140" s="534"/>
      <c r="O6140" s="534"/>
      <c r="P6140" s="535"/>
      <c r="Q6140" s="534"/>
    </row>
    <row r="6141" spans="3:17" s="849" customFormat="1" ht="15">
      <c r="C6141" s="712"/>
      <c r="D6141" s="713"/>
      <c r="E6141" s="532"/>
      <c r="F6141" s="532"/>
      <c r="G6141" s="533"/>
      <c r="H6141" s="534"/>
      <c r="I6141" s="534"/>
      <c r="J6141" s="535"/>
      <c r="K6141" s="534"/>
      <c r="L6141" s="534"/>
      <c r="M6141" s="534"/>
      <c r="N6141" s="534"/>
      <c r="O6141" s="534"/>
      <c r="P6141" s="535"/>
      <c r="Q6141" s="534"/>
    </row>
    <row r="6142" spans="3:17" s="849" customFormat="1" ht="15">
      <c r="C6142" s="712"/>
      <c r="D6142" s="713"/>
      <c r="E6142" s="532"/>
      <c r="F6142" s="532"/>
      <c r="G6142" s="533"/>
      <c r="H6142" s="534"/>
      <c r="I6142" s="534"/>
      <c r="J6142" s="535"/>
      <c r="K6142" s="534"/>
      <c r="L6142" s="534"/>
      <c r="M6142" s="534"/>
      <c r="N6142" s="534"/>
      <c r="O6142" s="534"/>
      <c r="P6142" s="535"/>
      <c r="Q6142" s="534"/>
    </row>
    <row r="6143" spans="3:17" s="849" customFormat="1" ht="15">
      <c r="C6143" s="712"/>
      <c r="D6143" s="713"/>
      <c r="E6143" s="532"/>
      <c r="F6143" s="532"/>
      <c r="G6143" s="533"/>
      <c r="H6143" s="534"/>
      <c r="I6143" s="534"/>
      <c r="J6143" s="535"/>
      <c r="K6143" s="534"/>
      <c r="L6143" s="534"/>
      <c r="M6143" s="534"/>
      <c r="N6143" s="534"/>
      <c r="O6143" s="534"/>
      <c r="P6143" s="535"/>
      <c r="Q6143" s="534"/>
    </row>
    <row r="6144" spans="3:17" s="849" customFormat="1" ht="15">
      <c r="C6144" s="712"/>
      <c r="D6144" s="713"/>
      <c r="E6144" s="532"/>
      <c r="F6144" s="532"/>
      <c r="G6144" s="533"/>
      <c r="H6144" s="534"/>
      <c r="I6144" s="534"/>
      <c r="J6144" s="535"/>
      <c r="K6144" s="534"/>
      <c r="L6144" s="534"/>
      <c r="M6144" s="534"/>
      <c r="N6144" s="534"/>
      <c r="O6144" s="534"/>
      <c r="P6144" s="535"/>
      <c r="Q6144" s="534"/>
    </row>
    <row r="6145" spans="3:17" s="849" customFormat="1" ht="15">
      <c r="C6145" s="712"/>
      <c r="D6145" s="713"/>
      <c r="E6145" s="532"/>
      <c r="F6145" s="532"/>
      <c r="G6145" s="533"/>
      <c r="H6145" s="534"/>
      <c r="I6145" s="534"/>
      <c r="J6145" s="535"/>
      <c r="K6145" s="534"/>
      <c r="L6145" s="534"/>
      <c r="M6145" s="534"/>
      <c r="N6145" s="534"/>
      <c r="O6145" s="534"/>
      <c r="P6145" s="535"/>
      <c r="Q6145" s="534"/>
    </row>
    <row r="6146" spans="3:17" s="849" customFormat="1" ht="15">
      <c r="C6146" s="712"/>
      <c r="D6146" s="713"/>
      <c r="E6146" s="532"/>
      <c r="F6146" s="532"/>
      <c r="G6146" s="533"/>
      <c r="H6146" s="534"/>
      <c r="I6146" s="534"/>
      <c r="J6146" s="535"/>
      <c r="K6146" s="534"/>
      <c r="L6146" s="534"/>
      <c r="M6146" s="534"/>
      <c r="N6146" s="534"/>
      <c r="O6146" s="534"/>
      <c r="P6146" s="535"/>
      <c r="Q6146" s="534"/>
    </row>
    <row r="6147" spans="3:17" s="849" customFormat="1" ht="15">
      <c r="C6147" s="712"/>
      <c r="D6147" s="713"/>
      <c r="E6147" s="532"/>
      <c r="F6147" s="532"/>
      <c r="G6147" s="533"/>
      <c r="H6147" s="534"/>
      <c r="I6147" s="534"/>
      <c r="J6147" s="535"/>
      <c r="K6147" s="534"/>
      <c r="L6147" s="534"/>
      <c r="M6147" s="534"/>
      <c r="N6147" s="534"/>
      <c r="O6147" s="534"/>
      <c r="P6147" s="535"/>
      <c r="Q6147" s="534"/>
    </row>
    <row r="6148" spans="3:17" s="849" customFormat="1" ht="15">
      <c r="C6148" s="712"/>
      <c r="D6148" s="713"/>
      <c r="E6148" s="532"/>
      <c r="F6148" s="532"/>
      <c r="G6148" s="533"/>
      <c r="H6148" s="534"/>
      <c r="I6148" s="534"/>
      <c r="J6148" s="535"/>
      <c r="K6148" s="534"/>
      <c r="L6148" s="534"/>
      <c r="M6148" s="534"/>
      <c r="N6148" s="534"/>
      <c r="O6148" s="534"/>
      <c r="P6148" s="535"/>
      <c r="Q6148" s="534"/>
    </row>
    <row r="6149" spans="3:17" s="849" customFormat="1" ht="15">
      <c r="C6149" s="712"/>
      <c r="D6149" s="713"/>
      <c r="E6149" s="532"/>
      <c r="F6149" s="532"/>
      <c r="G6149" s="533"/>
      <c r="H6149" s="534"/>
      <c r="I6149" s="534"/>
      <c r="J6149" s="535"/>
      <c r="K6149" s="534"/>
      <c r="L6149" s="534"/>
      <c r="M6149" s="534"/>
      <c r="N6149" s="534"/>
      <c r="O6149" s="534"/>
      <c r="P6149" s="535"/>
      <c r="Q6149" s="534"/>
    </row>
    <row r="6150" spans="3:17" s="849" customFormat="1" ht="15">
      <c r="C6150" s="712"/>
      <c r="D6150" s="713"/>
      <c r="E6150" s="532"/>
      <c r="F6150" s="532"/>
      <c r="G6150" s="533"/>
      <c r="H6150" s="534"/>
      <c r="I6150" s="534"/>
      <c r="J6150" s="535"/>
      <c r="K6150" s="534"/>
      <c r="L6150" s="534"/>
      <c r="M6150" s="534"/>
      <c r="N6150" s="534"/>
      <c r="O6150" s="534"/>
      <c r="P6150" s="535"/>
      <c r="Q6150" s="534"/>
    </row>
    <row r="6151" spans="3:17" s="849" customFormat="1" ht="15">
      <c r="C6151" s="712"/>
      <c r="D6151" s="713"/>
      <c r="E6151" s="532"/>
      <c r="F6151" s="532"/>
      <c r="G6151" s="533"/>
      <c r="H6151" s="534"/>
      <c r="I6151" s="534"/>
      <c r="J6151" s="535"/>
      <c r="K6151" s="534"/>
      <c r="L6151" s="534"/>
      <c r="M6151" s="534"/>
      <c r="N6151" s="534"/>
      <c r="O6151" s="534"/>
      <c r="P6151" s="535"/>
      <c r="Q6151" s="534"/>
    </row>
    <row r="6152" spans="3:17" s="849" customFormat="1" ht="15">
      <c r="C6152" s="712"/>
      <c r="D6152" s="713"/>
      <c r="E6152" s="532"/>
      <c r="F6152" s="532"/>
      <c r="G6152" s="533"/>
      <c r="H6152" s="534"/>
      <c r="I6152" s="534"/>
      <c r="J6152" s="535"/>
      <c r="K6152" s="534"/>
      <c r="L6152" s="534"/>
      <c r="M6152" s="534"/>
      <c r="N6152" s="534"/>
      <c r="O6152" s="534"/>
      <c r="P6152" s="535"/>
      <c r="Q6152" s="534"/>
    </row>
    <row r="6153" spans="3:17" s="849" customFormat="1" ht="15">
      <c r="C6153" s="712"/>
      <c r="D6153" s="713"/>
      <c r="E6153" s="532"/>
      <c r="F6153" s="532"/>
      <c r="G6153" s="533"/>
      <c r="H6153" s="534"/>
      <c r="I6153" s="534"/>
      <c r="J6153" s="535"/>
      <c r="K6153" s="534"/>
      <c r="L6153" s="534"/>
      <c r="M6153" s="534"/>
      <c r="N6153" s="534"/>
      <c r="O6153" s="534"/>
      <c r="P6153" s="535"/>
      <c r="Q6153" s="534"/>
    </row>
    <row r="6154" spans="3:17" s="849" customFormat="1" ht="15">
      <c r="C6154" s="712"/>
      <c r="D6154" s="713"/>
      <c r="E6154" s="532"/>
      <c r="F6154" s="532"/>
      <c r="G6154" s="533"/>
      <c r="H6154" s="534"/>
      <c r="I6154" s="534"/>
      <c r="J6154" s="535"/>
      <c r="K6154" s="534"/>
      <c r="L6154" s="534"/>
      <c r="M6154" s="534"/>
      <c r="N6154" s="534"/>
      <c r="O6154" s="534"/>
      <c r="P6154" s="535"/>
      <c r="Q6154" s="534"/>
    </row>
    <row r="6155" spans="3:17" s="849" customFormat="1" ht="15">
      <c r="C6155" s="712"/>
      <c r="D6155" s="713"/>
      <c r="E6155" s="532"/>
      <c r="F6155" s="532"/>
      <c r="G6155" s="533"/>
      <c r="H6155" s="534"/>
      <c r="I6155" s="534"/>
      <c r="J6155" s="535"/>
      <c r="K6155" s="534"/>
      <c r="L6155" s="534"/>
      <c r="M6155" s="534"/>
      <c r="N6155" s="534"/>
      <c r="O6155" s="534"/>
      <c r="P6155" s="535"/>
      <c r="Q6155" s="534"/>
    </row>
    <row r="6156" spans="3:17" s="849" customFormat="1" ht="15">
      <c r="C6156" s="712"/>
      <c r="D6156" s="713"/>
      <c r="E6156" s="532"/>
      <c r="F6156" s="532"/>
      <c r="G6156" s="533"/>
      <c r="H6156" s="534"/>
      <c r="I6156" s="534"/>
      <c r="J6156" s="535"/>
      <c r="K6156" s="534"/>
      <c r="L6156" s="534"/>
      <c r="M6156" s="534"/>
      <c r="N6156" s="534"/>
      <c r="O6156" s="534"/>
      <c r="P6156" s="535"/>
      <c r="Q6156" s="534"/>
    </row>
    <row r="6157" spans="3:17" s="849" customFormat="1" ht="15">
      <c r="C6157" s="712"/>
      <c r="D6157" s="713"/>
      <c r="E6157" s="532"/>
      <c r="F6157" s="532"/>
      <c r="G6157" s="533"/>
      <c r="H6157" s="534"/>
      <c r="I6157" s="534"/>
      <c r="J6157" s="535"/>
      <c r="K6157" s="534"/>
      <c r="L6157" s="534"/>
      <c r="M6157" s="534"/>
      <c r="N6157" s="534"/>
      <c r="O6157" s="534"/>
      <c r="P6157" s="535"/>
      <c r="Q6157" s="534"/>
    </row>
    <row r="6158" spans="3:17" s="849" customFormat="1" ht="15">
      <c r="C6158" s="712"/>
      <c r="D6158" s="713"/>
      <c r="E6158" s="532"/>
      <c r="F6158" s="532"/>
      <c r="G6158" s="533"/>
      <c r="H6158" s="534"/>
      <c r="I6158" s="534"/>
      <c r="J6158" s="535"/>
      <c r="K6158" s="534"/>
      <c r="L6158" s="534"/>
      <c r="M6158" s="534"/>
      <c r="N6158" s="534"/>
      <c r="O6158" s="534"/>
      <c r="P6158" s="535"/>
      <c r="Q6158" s="534"/>
    </row>
    <row r="6159" spans="3:17" s="849" customFormat="1" ht="15">
      <c r="C6159" s="712"/>
      <c r="D6159" s="713"/>
      <c r="E6159" s="532"/>
      <c r="F6159" s="532"/>
      <c r="G6159" s="533"/>
      <c r="H6159" s="534"/>
      <c r="I6159" s="534"/>
      <c r="J6159" s="535"/>
      <c r="K6159" s="534"/>
      <c r="L6159" s="534"/>
      <c r="M6159" s="534"/>
      <c r="N6159" s="534"/>
      <c r="O6159" s="534"/>
      <c r="P6159" s="535"/>
      <c r="Q6159" s="534"/>
    </row>
    <row r="6160" spans="3:17" s="849" customFormat="1" ht="15">
      <c r="C6160" s="712"/>
      <c r="D6160" s="713"/>
      <c r="E6160" s="532"/>
      <c r="F6160" s="532"/>
      <c r="G6160" s="533"/>
      <c r="H6160" s="534"/>
      <c r="I6160" s="534"/>
      <c r="J6160" s="535"/>
      <c r="K6160" s="534"/>
      <c r="L6160" s="534"/>
      <c r="M6160" s="534"/>
      <c r="N6160" s="534"/>
      <c r="O6160" s="534"/>
      <c r="P6160" s="535"/>
      <c r="Q6160" s="534"/>
    </row>
    <row r="6161" spans="3:17" s="849" customFormat="1" ht="15">
      <c r="C6161" s="712"/>
      <c r="D6161" s="713"/>
      <c r="E6161" s="532"/>
      <c r="F6161" s="532"/>
      <c r="G6161" s="533"/>
      <c r="H6161" s="534"/>
      <c r="I6161" s="534"/>
      <c r="J6161" s="535"/>
      <c r="K6161" s="534"/>
      <c r="L6161" s="534"/>
      <c r="M6161" s="534"/>
      <c r="N6161" s="534"/>
      <c r="O6161" s="534"/>
      <c r="P6161" s="535"/>
      <c r="Q6161" s="534"/>
    </row>
    <row r="6162" spans="3:17" s="849" customFormat="1" ht="15">
      <c r="C6162" s="712"/>
      <c r="D6162" s="713"/>
      <c r="E6162" s="532"/>
      <c r="F6162" s="532"/>
      <c r="G6162" s="533"/>
      <c r="H6162" s="534"/>
      <c r="I6162" s="534"/>
      <c r="J6162" s="535"/>
      <c r="K6162" s="534"/>
      <c r="L6162" s="534"/>
      <c r="M6162" s="534"/>
      <c r="N6162" s="534"/>
      <c r="O6162" s="534"/>
      <c r="P6162" s="535"/>
      <c r="Q6162" s="534"/>
    </row>
    <row r="6163" spans="3:17" s="849" customFormat="1" ht="15">
      <c r="C6163" s="712"/>
      <c r="D6163" s="713"/>
      <c r="E6163" s="532"/>
      <c r="F6163" s="532"/>
      <c r="G6163" s="533"/>
      <c r="H6163" s="534"/>
      <c r="I6163" s="534"/>
      <c r="J6163" s="535"/>
      <c r="K6163" s="534"/>
      <c r="L6163" s="534"/>
      <c r="M6163" s="534"/>
      <c r="N6163" s="534"/>
      <c r="O6163" s="534"/>
      <c r="P6163" s="535"/>
      <c r="Q6163" s="534"/>
    </row>
    <row r="6164" spans="3:17" s="849" customFormat="1" ht="15">
      <c r="C6164" s="712"/>
      <c r="D6164" s="713"/>
      <c r="E6164" s="532"/>
      <c r="F6164" s="532"/>
      <c r="G6164" s="533"/>
      <c r="H6164" s="534"/>
      <c r="I6164" s="534"/>
      <c r="J6164" s="535"/>
      <c r="K6164" s="534"/>
      <c r="L6164" s="534"/>
      <c r="M6164" s="534"/>
      <c r="N6164" s="534"/>
      <c r="O6164" s="534"/>
      <c r="P6164" s="535"/>
      <c r="Q6164" s="534"/>
    </row>
    <row r="6165" spans="3:17" s="849" customFormat="1" ht="15">
      <c r="C6165" s="712"/>
      <c r="D6165" s="713"/>
      <c r="E6165" s="532"/>
      <c r="F6165" s="532"/>
      <c r="G6165" s="533"/>
      <c r="H6165" s="534"/>
      <c r="I6165" s="534"/>
      <c r="J6165" s="535"/>
      <c r="K6165" s="534"/>
      <c r="L6165" s="534"/>
      <c r="M6165" s="534"/>
      <c r="N6165" s="534"/>
      <c r="O6165" s="534"/>
      <c r="P6165" s="535"/>
      <c r="Q6165" s="534"/>
    </row>
    <row r="6166" spans="3:17" s="849" customFormat="1" ht="15">
      <c r="C6166" s="712"/>
      <c r="D6166" s="713"/>
      <c r="E6166" s="532"/>
      <c r="F6166" s="532"/>
      <c r="G6166" s="533"/>
      <c r="H6166" s="534"/>
      <c r="I6166" s="534"/>
      <c r="J6166" s="535"/>
      <c r="K6166" s="534"/>
      <c r="L6166" s="534"/>
      <c r="M6166" s="534"/>
      <c r="N6166" s="534"/>
      <c r="O6166" s="534"/>
      <c r="P6166" s="535"/>
      <c r="Q6166" s="534"/>
    </row>
    <row r="6167" spans="3:17" s="849" customFormat="1" ht="15">
      <c r="C6167" s="712"/>
      <c r="D6167" s="713"/>
      <c r="E6167" s="532"/>
      <c r="F6167" s="532"/>
      <c r="G6167" s="533"/>
      <c r="H6167" s="534"/>
      <c r="I6167" s="534"/>
      <c r="J6167" s="535"/>
      <c r="K6167" s="534"/>
      <c r="L6167" s="534"/>
      <c r="M6167" s="534"/>
      <c r="N6167" s="534"/>
      <c r="O6167" s="534"/>
      <c r="P6167" s="535"/>
      <c r="Q6167" s="534"/>
    </row>
    <row r="6168" spans="3:17" s="849" customFormat="1" ht="15">
      <c r="C6168" s="712"/>
      <c r="D6168" s="713"/>
      <c r="E6168" s="532"/>
      <c r="F6168" s="532"/>
      <c r="G6168" s="533"/>
      <c r="H6168" s="534"/>
      <c r="I6168" s="534"/>
      <c r="J6168" s="535"/>
      <c r="K6168" s="534"/>
      <c r="L6168" s="534"/>
      <c r="M6168" s="534"/>
      <c r="N6168" s="534"/>
      <c r="O6168" s="534"/>
      <c r="P6168" s="535"/>
      <c r="Q6168" s="534"/>
    </row>
    <row r="6169" spans="3:17" s="849" customFormat="1" ht="15">
      <c r="C6169" s="712"/>
      <c r="D6169" s="713"/>
      <c r="E6169" s="532"/>
      <c r="F6169" s="532"/>
      <c r="G6169" s="533"/>
      <c r="H6169" s="534"/>
      <c r="I6169" s="534"/>
      <c r="J6169" s="535"/>
      <c r="K6169" s="534"/>
      <c r="L6169" s="534"/>
      <c r="M6169" s="534"/>
      <c r="N6169" s="534"/>
      <c r="O6169" s="534"/>
      <c r="P6169" s="535"/>
      <c r="Q6169" s="534"/>
    </row>
    <row r="6170" spans="3:17" s="849" customFormat="1" ht="15">
      <c r="C6170" s="712"/>
      <c r="D6170" s="713"/>
      <c r="E6170" s="532"/>
      <c r="F6170" s="532"/>
      <c r="G6170" s="533"/>
      <c r="H6170" s="534"/>
      <c r="I6170" s="534"/>
      <c r="J6170" s="535"/>
      <c r="K6170" s="534"/>
      <c r="L6170" s="534"/>
      <c r="M6170" s="534"/>
      <c r="N6170" s="534"/>
      <c r="O6170" s="534"/>
      <c r="P6170" s="535"/>
      <c r="Q6170" s="534"/>
    </row>
    <row r="6171" spans="3:17" s="849" customFormat="1" ht="15">
      <c r="C6171" s="712"/>
      <c r="D6171" s="713"/>
      <c r="E6171" s="532"/>
      <c r="F6171" s="532"/>
      <c r="G6171" s="533"/>
      <c r="H6171" s="534"/>
      <c r="I6171" s="534"/>
      <c r="J6171" s="535"/>
      <c r="K6171" s="534"/>
      <c r="L6171" s="534"/>
      <c r="M6171" s="534"/>
      <c r="N6171" s="534"/>
      <c r="O6171" s="534"/>
      <c r="P6171" s="535"/>
      <c r="Q6171" s="534"/>
    </row>
    <row r="6172" spans="3:17" s="849" customFormat="1" ht="15">
      <c r="C6172" s="712"/>
      <c r="D6172" s="713"/>
      <c r="E6172" s="532"/>
      <c r="F6172" s="532"/>
      <c r="G6172" s="533"/>
      <c r="H6172" s="534"/>
      <c r="I6172" s="534"/>
      <c r="J6172" s="535"/>
      <c r="K6172" s="534"/>
      <c r="L6172" s="534"/>
      <c r="M6172" s="534"/>
      <c r="N6172" s="534"/>
      <c r="O6172" s="534"/>
      <c r="P6172" s="535"/>
      <c r="Q6172" s="534"/>
    </row>
    <row r="6173" spans="3:17" s="849" customFormat="1" ht="15">
      <c r="C6173" s="712"/>
      <c r="D6173" s="713"/>
      <c r="E6173" s="532"/>
      <c r="F6173" s="532"/>
      <c r="G6173" s="533"/>
      <c r="H6173" s="534"/>
      <c r="I6173" s="534"/>
      <c r="J6173" s="535"/>
      <c r="K6173" s="534"/>
      <c r="L6173" s="534"/>
      <c r="M6173" s="534"/>
      <c r="N6173" s="534"/>
      <c r="O6173" s="534"/>
      <c r="P6173" s="535"/>
      <c r="Q6173" s="534"/>
    </row>
    <row r="6174" spans="3:17" s="849" customFormat="1" ht="15">
      <c r="C6174" s="712"/>
      <c r="D6174" s="713"/>
      <c r="E6174" s="532"/>
      <c r="F6174" s="532"/>
      <c r="G6174" s="533"/>
      <c r="H6174" s="534"/>
      <c r="I6174" s="534"/>
      <c r="J6174" s="535"/>
      <c r="K6174" s="534"/>
      <c r="L6174" s="534"/>
      <c r="M6174" s="534"/>
      <c r="N6174" s="534"/>
      <c r="O6174" s="534"/>
      <c r="P6174" s="535"/>
      <c r="Q6174" s="534"/>
    </row>
    <row r="6175" spans="3:17" s="849" customFormat="1" ht="15">
      <c r="C6175" s="712"/>
      <c r="D6175" s="713"/>
      <c r="E6175" s="532"/>
      <c r="F6175" s="532"/>
      <c r="G6175" s="533"/>
      <c r="H6175" s="534"/>
      <c r="I6175" s="534"/>
      <c r="J6175" s="535"/>
      <c r="K6175" s="534"/>
      <c r="L6175" s="534"/>
      <c r="M6175" s="534"/>
      <c r="N6175" s="534"/>
      <c r="O6175" s="534"/>
      <c r="P6175" s="535"/>
      <c r="Q6175" s="534"/>
    </row>
    <row r="6176" spans="3:17" s="849" customFormat="1" ht="15">
      <c r="C6176" s="712"/>
      <c r="D6176" s="713"/>
      <c r="E6176" s="532"/>
      <c r="F6176" s="532"/>
      <c r="G6176" s="533"/>
      <c r="H6176" s="534"/>
      <c r="I6176" s="534"/>
      <c r="J6176" s="535"/>
      <c r="K6176" s="534"/>
      <c r="L6176" s="534"/>
      <c r="M6176" s="534"/>
      <c r="N6176" s="534"/>
      <c r="O6176" s="534"/>
      <c r="P6176" s="535"/>
      <c r="Q6176" s="534"/>
    </row>
    <row r="6177" spans="3:17" s="849" customFormat="1" ht="15">
      <c r="C6177" s="712"/>
      <c r="D6177" s="713"/>
      <c r="E6177" s="532"/>
      <c r="F6177" s="532"/>
      <c r="G6177" s="533"/>
      <c r="H6177" s="534"/>
      <c r="I6177" s="534"/>
      <c r="J6177" s="535"/>
      <c r="K6177" s="534"/>
      <c r="L6177" s="534"/>
      <c r="M6177" s="534"/>
      <c r="N6177" s="534"/>
      <c r="O6177" s="534"/>
      <c r="P6177" s="535"/>
      <c r="Q6177" s="534"/>
    </row>
    <row r="6178" spans="3:17" s="849" customFormat="1" ht="15">
      <c r="C6178" s="712"/>
      <c r="D6178" s="713"/>
      <c r="E6178" s="532"/>
      <c r="F6178" s="532"/>
      <c r="G6178" s="533"/>
      <c r="H6178" s="534"/>
      <c r="I6178" s="534"/>
      <c r="J6178" s="535"/>
      <c r="K6178" s="534"/>
      <c r="L6178" s="534"/>
      <c r="M6178" s="534"/>
      <c r="N6178" s="534"/>
      <c r="O6178" s="534"/>
      <c r="P6178" s="535"/>
      <c r="Q6178" s="534"/>
    </row>
    <row r="6179" spans="3:17" s="849" customFormat="1" ht="15">
      <c r="C6179" s="712"/>
      <c r="D6179" s="713"/>
      <c r="E6179" s="532"/>
      <c r="F6179" s="532"/>
      <c r="G6179" s="533"/>
      <c r="H6179" s="534"/>
      <c r="I6179" s="534"/>
      <c r="J6179" s="535"/>
      <c r="K6179" s="534"/>
      <c r="L6179" s="534"/>
      <c r="M6179" s="534"/>
      <c r="N6179" s="534"/>
      <c r="O6179" s="534"/>
      <c r="P6179" s="535"/>
      <c r="Q6179" s="534"/>
    </row>
    <row r="6180" spans="3:17" s="849" customFormat="1" ht="15">
      <c r="C6180" s="712"/>
      <c r="D6180" s="713"/>
      <c r="E6180" s="532"/>
      <c r="F6180" s="532"/>
      <c r="G6180" s="533"/>
      <c r="H6180" s="534"/>
      <c r="I6180" s="534"/>
      <c r="J6180" s="535"/>
      <c r="K6180" s="534"/>
      <c r="L6180" s="534"/>
      <c r="M6180" s="534"/>
      <c r="N6180" s="534"/>
      <c r="O6180" s="534"/>
      <c r="P6180" s="535"/>
      <c r="Q6180" s="534"/>
    </row>
    <row r="6181" spans="3:17" s="849" customFormat="1" ht="15">
      <c r="C6181" s="712"/>
      <c r="D6181" s="713"/>
      <c r="E6181" s="532"/>
      <c r="F6181" s="532"/>
      <c r="G6181" s="533"/>
      <c r="H6181" s="534"/>
      <c r="I6181" s="534"/>
      <c r="J6181" s="535"/>
      <c r="K6181" s="534"/>
      <c r="L6181" s="534"/>
      <c r="M6181" s="534"/>
      <c r="N6181" s="534"/>
      <c r="O6181" s="534"/>
      <c r="P6181" s="535"/>
      <c r="Q6181" s="534"/>
    </row>
    <row r="6182" spans="3:17" s="849" customFormat="1" ht="15">
      <c r="C6182" s="712"/>
      <c r="D6182" s="713"/>
      <c r="E6182" s="532"/>
      <c r="F6182" s="532"/>
      <c r="G6182" s="533"/>
      <c r="H6182" s="534"/>
      <c r="I6182" s="534"/>
      <c r="J6182" s="535"/>
      <c r="K6182" s="534"/>
      <c r="L6182" s="534"/>
      <c r="M6182" s="534"/>
      <c r="N6182" s="534"/>
      <c r="O6182" s="534"/>
      <c r="P6182" s="535"/>
      <c r="Q6182" s="534"/>
    </row>
    <row r="6183" spans="3:17" s="849" customFormat="1" ht="15">
      <c r="C6183" s="712"/>
      <c r="D6183" s="713"/>
      <c r="E6183" s="532"/>
      <c r="F6183" s="532"/>
      <c r="G6183" s="533"/>
      <c r="H6183" s="534"/>
      <c r="I6183" s="534"/>
      <c r="J6183" s="535"/>
      <c r="K6183" s="534"/>
      <c r="L6183" s="534"/>
      <c r="M6183" s="534"/>
      <c r="N6183" s="534"/>
      <c r="O6183" s="534"/>
      <c r="P6183" s="535"/>
      <c r="Q6183" s="534"/>
    </row>
    <row r="6184" spans="3:17" s="849" customFormat="1" ht="15">
      <c r="C6184" s="712"/>
      <c r="D6184" s="713"/>
      <c r="E6184" s="532"/>
      <c r="F6184" s="532"/>
      <c r="G6184" s="533"/>
      <c r="H6184" s="534"/>
      <c r="I6184" s="534"/>
      <c r="J6184" s="535"/>
      <c r="K6184" s="534"/>
      <c r="L6184" s="534"/>
      <c r="M6184" s="534"/>
      <c r="N6184" s="534"/>
      <c r="O6184" s="534"/>
      <c r="P6184" s="535"/>
      <c r="Q6184" s="534"/>
    </row>
    <row r="6185" spans="3:17" s="849" customFormat="1" ht="15">
      <c r="C6185" s="712"/>
      <c r="D6185" s="713"/>
      <c r="E6185" s="532"/>
      <c r="F6185" s="532"/>
      <c r="G6185" s="533"/>
      <c r="H6185" s="534"/>
      <c r="I6185" s="534"/>
      <c r="J6185" s="535"/>
      <c r="K6185" s="534"/>
      <c r="L6185" s="534"/>
      <c r="M6185" s="534"/>
      <c r="N6185" s="534"/>
      <c r="O6185" s="534"/>
      <c r="P6185" s="535"/>
      <c r="Q6185" s="534"/>
    </row>
    <row r="6186" spans="3:17" s="849" customFormat="1" ht="15">
      <c r="C6186" s="712"/>
      <c r="D6186" s="713"/>
      <c r="E6186" s="532"/>
      <c r="F6186" s="532"/>
      <c r="G6186" s="533"/>
      <c r="H6186" s="534"/>
      <c r="I6186" s="534"/>
      <c r="J6186" s="535"/>
      <c r="K6186" s="534"/>
      <c r="L6186" s="534"/>
      <c r="M6186" s="534"/>
      <c r="N6186" s="534"/>
      <c r="O6186" s="534"/>
      <c r="P6186" s="535"/>
      <c r="Q6186" s="534"/>
    </row>
    <row r="6187" spans="3:17" s="849" customFormat="1" ht="15">
      <c r="C6187" s="712"/>
      <c r="D6187" s="713"/>
      <c r="E6187" s="532"/>
      <c r="F6187" s="532"/>
      <c r="G6187" s="533"/>
      <c r="H6187" s="534"/>
      <c r="I6187" s="534"/>
      <c r="J6187" s="535"/>
      <c r="K6187" s="534"/>
      <c r="L6187" s="534"/>
      <c r="M6187" s="534"/>
      <c r="N6187" s="534"/>
      <c r="O6187" s="534"/>
      <c r="P6187" s="535"/>
      <c r="Q6187" s="534"/>
    </row>
    <row r="6188" spans="3:17" s="849" customFormat="1" ht="15">
      <c r="C6188" s="712"/>
      <c r="D6188" s="713"/>
      <c r="E6188" s="532"/>
      <c r="F6188" s="532"/>
      <c r="G6188" s="533"/>
      <c r="H6188" s="534"/>
      <c r="I6188" s="534"/>
      <c r="J6188" s="535"/>
      <c r="K6188" s="534"/>
      <c r="L6188" s="534"/>
      <c r="M6188" s="534"/>
      <c r="N6188" s="534"/>
      <c r="O6188" s="534"/>
      <c r="P6188" s="535"/>
      <c r="Q6188" s="534"/>
    </row>
    <row r="6189" spans="3:17" s="849" customFormat="1" ht="15">
      <c r="C6189" s="712"/>
      <c r="D6189" s="713"/>
      <c r="E6189" s="532"/>
      <c r="F6189" s="532"/>
      <c r="G6189" s="533"/>
      <c r="H6189" s="534"/>
      <c r="I6189" s="534"/>
      <c r="J6189" s="535"/>
      <c r="K6189" s="534"/>
      <c r="L6189" s="534"/>
      <c r="M6189" s="534"/>
      <c r="N6189" s="534"/>
      <c r="O6189" s="534"/>
      <c r="P6189" s="535"/>
      <c r="Q6189" s="534"/>
    </row>
    <row r="6190" spans="3:17" s="849" customFormat="1" ht="15">
      <c r="C6190" s="712"/>
      <c r="D6190" s="713"/>
      <c r="E6190" s="532"/>
      <c r="F6190" s="532"/>
      <c r="G6190" s="533"/>
      <c r="H6190" s="534"/>
      <c r="I6190" s="534"/>
      <c r="J6190" s="535"/>
      <c r="K6190" s="534"/>
      <c r="L6190" s="534"/>
      <c r="M6190" s="534"/>
      <c r="N6190" s="534"/>
      <c r="O6190" s="534"/>
      <c r="P6190" s="535"/>
      <c r="Q6190" s="534"/>
    </row>
    <row r="6191" spans="3:17" s="849" customFormat="1" ht="15">
      <c r="C6191" s="712"/>
      <c r="D6191" s="713"/>
      <c r="E6191" s="532"/>
      <c r="F6191" s="532"/>
      <c r="G6191" s="533"/>
      <c r="H6191" s="534"/>
      <c r="I6191" s="534"/>
      <c r="J6191" s="535"/>
      <c r="K6191" s="534"/>
      <c r="L6191" s="534"/>
      <c r="M6191" s="534"/>
      <c r="N6191" s="534"/>
      <c r="O6191" s="534"/>
      <c r="P6191" s="535"/>
      <c r="Q6191" s="534"/>
    </row>
    <row r="6192" spans="3:17" s="849" customFormat="1" ht="15">
      <c r="C6192" s="712"/>
      <c r="D6192" s="713"/>
      <c r="E6192" s="532"/>
      <c r="F6192" s="532"/>
      <c r="G6192" s="533"/>
      <c r="H6192" s="534"/>
      <c r="I6192" s="534"/>
      <c r="J6192" s="535"/>
      <c r="K6192" s="534"/>
      <c r="L6192" s="534"/>
      <c r="M6192" s="534"/>
      <c r="N6192" s="534"/>
      <c r="O6192" s="534"/>
      <c r="P6192" s="535"/>
      <c r="Q6192" s="534"/>
    </row>
    <row r="6193" spans="3:17" s="849" customFormat="1" ht="15">
      <c r="C6193" s="712"/>
      <c r="D6193" s="713"/>
      <c r="E6193" s="532"/>
      <c r="F6193" s="532"/>
      <c r="G6193" s="533"/>
      <c r="H6193" s="534"/>
      <c r="I6193" s="534"/>
      <c r="J6193" s="535"/>
      <c r="K6193" s="534"/>
      <c r="L6193" s="534"/>
      <c r="M6193" s="534"/>
      <c r="N6193" s="534"/>
      <c r="O6193" s="534"/>
      <c r="P6193" s="535"/>
      <c r="Q6193" s="534"/>
    </row>
    <row r="6194" spans="3:17" s="849" customFormat="1" ht="15">
      <c r="C6194" s="712"/>
      <c r="D6194" s="713"/>
      <c r="E6194" s="532"/>
      <c r="F6194" s="532"/>
      <c r="G6194" s="533"/>
      <c r="H6194" s="534"/>
      <c r="I6194" s="534"/>
      <c r="J6194" s="535"/>
      <c r="K6194" s="534"/>
      <c r="L6194" s="534"/>
      <c r="M6194" s="534"/>
      <c r="N6194" s="534"/>
      <c r="O6194" s="534"/>
      <c r="P6194" s="535"/>
      <c r="Q6194" s="534"/>
    </row>
    <row r="6195" spans="3:17" s="849" customFormat="1" ht="15">
      <c r="C6195" s="712"/>
      <c r="D6195" s="713"/>
      <c r="E6195" s="532"/>
      <c r="F6195" s="532"/>
      <c r="G6195" s="533"/>
      <c r="H6195" s="534"/>
      <c r="I6195" s="534"/>
      <c r="J6195" s="535"/>
      <c r="K6195" s="534"/>
      <c r="L6195" s="534"/>
      <c r="M6195" s="534"/>
      <c r="N6195" s="534"/>
      <c r="O6195" s="534"/>
      <c r="P6195" s="535"/>
      <c r="Q6195" s="534"/>
    </row>
    <row r="6196" spans="3:17" s="849" customFormat="1" ht="15">
      <c r="C6196" s="712"/>
      <c r="D6196" s="713"/>
      <c r="E6196" s="532"/>
      <c r="F6196" s="532"/>
      <c r="G6196" s="533"/>
      <c r="H6196" s="534"/>
      <c r="I6196" s="534"/>
      <c r="J6196" s="535"/>
      <c r="K6196" s="534"/>
      <c r="L6196" s="534"/>
      <c r="M6196" s="534"/>
      <c r="N6196" s="534"/>
      <c r="O6196" s="534"/>
      <c r="P6196" s="535"/>
      <c r="Q6196" s="534"/>
    </row>
    <row r="6197" spans="3:17" s="849" customFormat="1" ht="15">
      <c r="C6197" s="712"/>
      <c r="D6197" s="713"/>
      <c r="E6197" s="532"/>
      <c r="F6197" s="532"/>
      <c r="G6197" s="533"/>
      <c r="H6197" s="534"/>
      <c r="I6197" s="534"/>
      <c r="J6197" s="535"/>
      <c r="K6197" s="534"/>
      <c r="L6197" s="534"/>
      <c r="M6197" s="534"/>
      <c r="N6197" s="534"/>
      <c r="O6197" s="534"/>
      <c r="P6197" s="535"/>
      <c r="Q6197" s="534"/>
    </row>
    <row r="6198" spans="3:17" s="849" customFormat="1" ht="15">
      <c r="C6198" s="712"/>
      <c r="D6198" s="713"/>
      <c r="E6198" s="532"/>
      <c r="F6198" s="532"/>
      <c r="G6198" s="533"/>
      <c r="H6198" s="534"/>
      <c r="I6198" s="534"/>
      <c r="J6198" s="535"/>
      <c r="K6198" s="534"/>
      <c r="L6198" s="534"/>
      <c r="M6198" s="534"/>
      <c r="N6198" s="534"/>
      <c r="O6198" s="534"/>
      <c r="P6198" s="535"/>
      <c r="Q6198" s="534"/>
    </row>
    <row r="6199" spans="3:17" s="849" customFormat="1" ht="15">
      <c r="C6199" s="712"/>
      <c r="D6199" s="713"/>
      <c r="E6199" s="532"/>
      <c r="F6199" s="532"/>
      <c r="G6199" s="533"/>
      <c r="H6199" s="534"/>
      <c r="I6199" s="534"/>
      <c r="J6199" s="535"/>
      <c r="K6199" s="534"/>
      <c r="L6199" s="534"/>
      <c r="M6199" s="534"/>
      <c r="N6199" s="534"/>
      <c r="O6199" s="534"/>
      <c r="P6199" s="535"/>
      <c r="Q6199" s="534"/>
    </row>
    <row r="6200" spans="3:17" s="849" customFormat="1" ht="15">
      <c r="C6200" s="712"/>
      <c r="D6200" s="713"/>
      <c r="E6200" s="532"/>
      <c r="F6200" s="532"/>
      <c r="G6200" s="533"/>
      <c r="H6200" s="534"/>
      <c r="I6200" s="534"/>
      <c r="J6200" s="535"/>
      <c r="K6200" s="534"/>
      <c r="L6200" s="534"/>
      <c r="M6200" s="534"/>
      <c r="N6200" s="534"/>
      <c r="O6200" s="534"/>
      <c r="P6200" s="535"/>
      <c r="Q6200" s="534"/>
    </row>
    <row r="6201" spans="3:17" s="849" customFormat="1" ht="15">
      <c r="C6201" s="712"/>
      <c r="D6201" s="713"/>
      <c r="E6201" s="532"/>
      <c r="F6201" s="532"/>
      <c r="G6201" s="533"/>
      <c r="H6201" s="534"/>
      <c r="I6201" s="534"/>
      <c r="J6201" s="535"/>
      <c r="K6201" s="534"/>
      <c r="L6201" s="534"/>
      <c r="M6201" s="534"/>
      <c r="N6201" s="534"/>
      <c r="O6201" s="534"/>
      <c r="P6201" s="535"/>
      <c r="Q6201" s="534"/>
    </row>
    <row r="6202" spans="3:17" s="849" customFormat="1" ht="15">
      <c r="C6202" s="712"/>
      <c r="D6202" s="713"/>
      <c r="E6202" s="532"/>
      <c r="F6202" s="532"/>
      <c r="G6202" s="533"/>
      <c r="H6202" s="534"/>
      <c r="I6202" s="534"/>
      <c r="J6202" s="535"/>
      <c r="K6202" s="534"/>
      <c r="L6202" s="534"/>
      <c r="M6202" s="534"/>
      <c r="N6202" s="534"/>
      <c r="O6202" s="534"/>
      <c r="P6202" s="535"/>
      <c r="Q6202" s="534"/>
    </row>
    <row r="6203" spans="3:17" s="849" customFormat="1" ht="15">
      <c r="C6203" s="712"/>
      <c r="D6203" s="713"/>
      <c r="E6203" s="532"/>
      <c r="F6203" s="532"/>
      <c r="G6203" s="533"/>
      <c r="H6203" s="534"/>
      <c r="I6203" s="534"/>
      <c r="J6203" s="535"/>
      <c r="K6203" s="534"/>
      <c r="L6203" s="534"/>
      <c r="M6203" s="534"/>
      <c r="N6203" s="534"/>
      <c r="O6203" s="534"/>
      <c r="P6203" s="535"/>
      <c r="Q6203" s="534"/>
    </row>
    <row r="6204" spans="3:17" s="849" customFormat="1" ht="15">
      <c r="C6204" s="712"/>
      <c r="D6204" s="713"/>
      <c r="E6204" s="532"/>
      <c r="F6204" s="532"/>
      <c r="G6204" s="533"/>
      <c r="H6204" s="534"/>
      <c r="I6204" s="534"/>
      <c r="J6204" s="535"/>
      <c r="K6204" s="534"/>
      <c r="L6204" s="534"/>
      <c r="M6204" s="534"/>
      <c r="N6204" s="534"/>
      <c r="O6204" s="534"/>
      <c r="P6204" s="535"/>
      <c r="Q6204" s="534"/>
    </row>
    <row r="6205" spans="3:17" s="849" customFormat="1" ht="15">
      <c r="C6205" s="712"/>
      <c r="D6205" s="713"/>
      <c r="E6205" s="532"/>
      <c r="F6205" s="532"/>
      <c r="G6205" s="533"/>
      <c r="H6205" s="534"/>
      <c r="I6205" s="534"/>
      <c r="J6205" s="535"/>
      <c r="K6205" s="534"/>
      <c r="L6205" s="534"/>
      <c r="M6205" s="534"/>
      <c r="N6205" s="534"/>
      <c r="O6205" s="534"/>
      <c r="P6205" s="535"/>
      <c r="Q6205" s="534"/>
    </row>
    <row r="6206" spans="3:17" s="849" customFormat="1" ht="15">
      <c r="C6206" s="712"/>
      <c r="D6206" s="713"/>
      <c r="E6206" s="532"/>
      <c r="F6206" s="532"/>
      <c r="G6206" s="533"/>
      <c r="H6206" s="534"/>
      <c r="I6206" s="534"/>
      <c r="J6206" s="535"/>
      <c r="K6206" s="534"/>
      <c r="L6206" s="534"/>
      <c r="M6206" s="534"/>
      <c r="N6206" s="534"/>
      <c r="O6206" s="534"/>
      <c r="P6206" s="535"/>
      <c r="Q6206" s="534"/>
    </row>
    <row r="6207" spans="3:17" s="849" customFormat="1" ht="15">
      <c r="C6207" s="712"/>
      <c r="D6207" s="713"/>
      <c r="E6207" s="532"/>
      <c r="F6207" s="532"/>
      <c r="G6207" s="533"/>
      <c r="H6207" s="534"/>
      <c r="I6207" s="534"/>
      <c r="J6207" s="535"/>
      <c r="K6207" s="534"/>
      <c r="L6207" s="534"/>
      <c r="M6207" s="534"/>
      <c r="N6207" s="534"/>
      <c r="O6207" s="534"/>
      <c r="P6207" s="535"/>
      <c r="Q6207" s="534"/>
    </row>
    <row r="6208" spans="3:17" s="849" customFormat="1" ht="15">
      <c r="C6208" s="712"/>
      <c r="D6208" s="713"/>
      <c r="E6208" s="532"/>
      <c r="F6208" s="532"/>
      <c r="G6208" s="533"/>
      <c r="H6208" s="534"/>
      <c r="I6208" s="534"/>
      <c r="J6208" s="535"/>
      <c r="K6208" s="534"/>
      <c r="L6208" s="534"/>
      <c r="M6208" s="534"/>
      <c r="N6208" s="534"/>
      <c r="O6208" s="534"/>
      <c r="P6208" s="535"/>
      <c r="Q6208" s="534"/>
    </row>
    <row r="6209" spans="3:17" s="849" customFormat="1" ht="15">
      <c r="C6209" s="712"/>
      <c r="D6209" s="713"/>
      <c r="E6209" s="532"/>
      <c r="F6209" s="532"/>
      <c r="G6209" s="533"/>
      <c r="H6209" s="534"/>
      <c r="I6209" s="534"/>
      <c r="J6209" s="535"/>
      <c r="K6209" s="534"/>
      <c r="L6209" s="534"/>
      <c r="M6209" s="534"/>
      <c r="N6209" s="534"/>
      <c r="O6209" s="534"/>
      <c r="P6209" s="535"/>
      <c r="Q6209" s="534"/>
    </row>
    <row r="6210" spans="3:17" s="849" customFormat="1" ht="15">
      <c r="C6210" s="712"/>
      <c r="D6210" s="713"/>
      <c r="E6210" s="532"/>
      <c r="F6210" s="532"/>
      <c r="G6210" s="533"/>
      <c r="H6210" s="534"/>
      <c r="I6210" s="534"/>
      <c r="J6210" s="535"/>
      <c r="K6210" s="534"/>
      <c r="L6210" s="534"/>
      <c r="M6210" s="534"/>
      <c r="N6210" s="534"/>
      <c r="O6210" s="534"/>
      <c r="P6210" s="535"/>
      <c r="Q6210" s="534"/>
    </row>
    <row r="6211" spans="3:17" s="849" customFormat="1" ht="15">
      <c r="C6211" s="712"/>
      <c r="D6211" s="713"/>
      <c r="E6211" s="532"/>
      <c r="F6211" s="532"/>
      <c r="G6211" s="533"/>
      <c r="H6211" s="534"/>
      <c r="I6211" s="534"/>
      <c r="J6211" s="535"/>
      <c r="K6211" s="534"/>
      <c r="L6211" s="534"/>
      <c r="M6211" s="534"/>
      <c r="N6211" s="534"/>
      <c r="O6211" s="534"/>
      <c r="P6211" s="535"/>
      <c r="Q6211" s="534"/>
    </row>
    <row r="6212" spans="3:17" s="849" customFormat="1" ht="15">
      <c r="C6212" s="712"/>
      <c r="D6212" s="713"/>
      <c r="E6212" s="532"/>
      <c r="F6212" s="532"/>
      <c r="G6212" s="533"/>
      <c r="H6212" s="534"/>
      <c r="I6212" s="534"/>
      <c r="J6212" s="535"/>
      <c r="K6212" s="534"/>
      <c r="L6212" s="534"/>
      <c r="M6212" s="534"/>
      <c r="N6212" s="534"/>
      <c r="O6212" s="534"/>
      <c r="P6212" s="535"/>
      <c r="Q6212" s="534"/>
    </row>
    <row r="6213" spans="3:17" s="849" customFormat="1" ht="15">
      <c r="C6213" s="712"/>
      <c r="D6213" s="713"/>
      <c r="E6213" s="532"/>
      <c r="F6213" s="532"/>
      <c r="G6213" s="533"/>
      <c r="H6213" s="534"/>
      <c r="I6213" s="534"/>
      <c r="J6213" s="535"/>
      <c r="K6213" s="534"/>
      <c r="L6213" s="534"/>
      <c r="M6213" s="534"/>
      <c r="N6213" s="534"/>
      <c r="O6213" s="534"/>
      <c r="P6213" s="535"/>
      <c r="Q6213" s="534"/>
    </row>
    <row r="6214" spans="3:17" s="849" customFormat="1" ht="15">
      <c r="C6214" s="712"/>
      <c r="D6214" s="713"/>
      <c r="E6214" s="532"/>
      <c r="F6214" s="532"/>
      <c r="G6214" s="533"/>
      <c r="H6214" s="534"/>
      <c r="I6214" s="534"/>
      <c r="J6214" s="535"/>
      <c r="K6214" s="534"/>
      <c r="L6214" s="534"/>
      <c r="M6214" s="534"/>
      <c r="N6214" s="534"/>
      <c r="O6214" s="534"/>
      <c r="P6214" s="535"/>
      <c r="Q6214" s="534"/>
    </row>
    <row r="6215" spans="3:17" s="849" customFormat="1" ht="15">
      <c r="C6215" s="712"/>
      <c r="D6215" s="713"/>
      <c r="E6215" s="532"/>
      <c r="F6215" s="532"/>
      <c r="G6215" s="533"/>
      <c r="H6215" s="534"/>
      <c r="I6215" s="534"/>
      <c r="J6215" s="535"/>
      <c r="K6215" s="534"/>
      <c r="L6215" s="534"/>
      <c r="M6215" s="534"/>
      <c r="N6215" s="534"/>
      <c r="O6215" s="534"/>
      <c r="P6215" s="535"/>
      <c r="Q6215" s="534"/>
    </row>
    <row r="6216" spans="3:17" s="849" customFormat="1" ht="15">
      <c r="C6216" s="712"/>
      <c r="D6216" s="713"/>
      <c r="E6216" s="532"/>
      <c r="F6216" s="532"/>
      <c r="G6216" s="533"/>
      <c r="H6216" s="534"/>
      <c r="I6216" s="534"/>
      <c r="J6216" s="535"/>
      <c r="K6216" s="534"/>
      <c r="L6216" s="534"/>
      <c r="M6216" s="534"/>
      <c r="N6216" s="534"/>
      <c r="O6216" s="534"/>
      <c r="P6216" s="535"/>
      <c r="Q6216" s="534"/>
    </row>
    <row r="6217" spans="3:17" s="849" customFormat="1" ht="15">
      <c r="C6217" s="712"/>
      <c r="D6217" s="713"/>
      <c r="E6217" s="532"/>
      <c r="F6217" s="532"/>
      <c r="G6217" s="533"/>
      <c r="H6217" s="534"/>
      <c r="I6217" s="534"/>
      <c r="J6217" s="535"/>
      <c r="K6217" s="534"/>
      <c r="L6217" s="534"/>
      <c r="M6217" s="534"/>
      <c r="N6217" s="534"/>
      <c r="O6217" s="534"/>
      <c r="P6217" s="535"/>
      <c r="Q6217" s="534"/>
    </row>
    <row r="6218" spans="3:17" s="849" customFormat="1" ht="15">
      <c r="C6218" s="712"/>
      <c r="D6218" s="713"/>
      <c r="E6218" s="532"/>
      <c r="F6218" s="532"/>
      <c r="G6218" s="533"/>
      <c r="H6218" s="534"/>
      <c r="I6218" s="534"/>
      <c r="J6218" s="535"/>
      <c r="K6218" s="534"/>
      <c r="L6218" s="534"/>
      <c r="M6218" s="534"/>
      <c r="N6218" s="534"/>
      <c r="O6218" s="534"/>
      <c r="P6218" s="535"/>
      <c r="Q6218" s="534"/>
    </row>
    <row r="6219" spans="3:17" s="849" customFormat="1" ht="15">
      <c r="C6219" s="712"/>
      <c r="D6219" s="713"/>
      <c r="E6219" s="532"/>
      <c r="F6219" s="532"/>
      <c r="G6219" s="533"/>
      <c r="H6219" s="534"/>
      <c r="I6219" s="534"/>
      <c r="J6219" s="535"/>
      <c r="K6219" s="534"/>
      <c r="L6219" s="534"/>
      <c r="M6219" s="534"/>
      <c r="N6219" s="534"/>
      <c r="O6219" s="534"/>
      <c r="P6219" s="535"/>
      <c r="Q6219" s="534"/>
    </row>
    <row r="6220" spans="3:17" s="849" customFormat="1" ht="15">
      <c r="C6220" s="712"/>
      <c r="D6220" s="713"/>
      <c r="E6220" s="532"/>
      <c r="F6220" s="532"/>
      <c r="G6220" s="533"/>
      <c r="H6220" s="534"/>
      <c r="I6220" s="534"/>
      <c r="J6220" s="535"/>
      <c r="K6220" s="534"/>
      <c r="L6220" s="534"/>
      <c r="M6220" s="534"/>
      <c r="N6220" s="534"/>
      <c r="O6220" s="534"/>
      <c r="P6220" s="535"/>
      <c r="Q6220" s="534"/>
    </row>
    <row r="6221" spans="3:17" s="849" customFormat="1" ht="15">
      <c r="C6221" s="712"/>
      <c r="D6221" s="713"/>
      <c r="E6221" s="532"/>
      <c r="F6221" s="532"/>
      <c r="G6221" s="533"/>
      <c r="H6221" s="534"/>
      <c r="I6221" s="534"/>
      <c r="J6221" s="535"/>
      <c r="K6221" s="534"/>
      <c r="L6221" s="534"/>
      <c r="M6221" s="534"/>
      <c r="N6221" s="534"/>
      <c r="O6221" s="534"/>
      <c r="P6221" s="535"/>
      <c r="Q6221" s="534"/>
    </row>
    <row r="6222" spans="3:17" s="849" customFormat="1" ht="15">
      <c r="C6222" s="712"/>
      <c r="D6222" s="713"/>
      <c r="E6222" s="532"/>
      <c r="F6222" s="532"/>
      <c r="G6222" s="533"/>
      <c r="H6222" s="534"/>
      <c r="I6222" s="534"/>
      <c r="J6222" s="535"/>
      <c r="K6222" s="534"/>
      <c r="L6222" s="534"/>
      <c r="M6222" s="534"/>
      <c r="N6222" s="534"/>
      <c r="O6222" s="534"/>
      <c r="P6222" s="535"/>
      <c r="Q6222" s="534"/>
    </row>
    <row r="6223" spans="3:17" s="849" customFormat="1" ht="15">
      <c r="C6223" s="712"/>
      <c r="D6223" s="713"/>
      <c r="E6223" s="532"/>
      <c r="F6223" s="532"/>
      <c r="G6223" s="533"/>
      <c r="H6223" s="534"/>
      <c r="I6223" s="534"/>
      <c r="J6223" s="535"/>
      <c r="K6223" s="534"/>
      <c r="L6223" s="534"/>
      <c r="M6223" s="534"/>
      <c r="N6223" s="534"/>
      <c r="O6223" s="534"/>
      <c r="P6223" s="535"/>
      <c r="Q6223" s="534"/>
    </row>
    <row r="6224" spans="3:17" s="849" customFormat="1" ht="15">
      <c r="C6224" s="712"/>
      <c r="D6224" s="713"/>
      <c r="E6224" s="532"/>
      <c r="F6224" s="532"/>
      <c r="G6224" s="533"/>
      <c r="H6224" s="534"/>
      <c r="I6224" s="534"/>
      <c r="J6224" s="535"/>
      <c r="K6224" s="534"/>
      <c r="L6224" s="534"/>
      <c r="M6224" s="534"/>
      <c r="N6224" s="534"/>
      <c r="O6224" s="534"/>
      <c r="P6224" s="535"/>
      <c r="Q6224" s="534"/>
    </row>
    <row r="6225" spans="3:17" s="849" customFormat="1" ht="15">
      <c r="C6225" s="712"/>
      <c r="D6225" s="713"/>
      <c r="E6225" s="532"/>
      <c r="F6225" s="532"/>
      <c r="G6225" s="533"/>
      <c r="H6225" s="534"/>
      <c r="I6225" s="534"/>
      <c r="J6225" s="535"/>
      <c r="K6225" s="534"/>
      <c r="L6225" s="534"/>
      <c r="M6225" s="534"/>
      <c r="N6225" s="534"/>
      <c r="O6225" s="534"/>
      <c r="P6225" s="535"/>
      <c r="Q6225" s="534"/>
    </row>
    <row r="6226" spans="3:17" s="849" customFormat="1" ht="15">
      <c r="C6226" s="712"/>
      <c r="D6226" s="713"/>
      <c r="E6226" s="532"/>
      <c r="F6226" s="532"/>
      <c r="G6226" s="533"/>
      <c r="H6226" s="534"/>
      <c r="I6226" s="534"/>
      <c r="J6226" s="535"/>
      <c r="K6226" s="534"/>
      <c r="L6226" s="534"/>
      <c r="M6226" s="534"/>
      <c r="N6226" s="534"/>
      <c r="O6226" s="534"/>
      <c r="P6226" s="535"/>
      <c r="Q6226" s="534"/>
    </row>
    <row r="6227" spans="3:17" s="849" customFormat="1" ht="15">
      <c r="C6227" s="712"/>
      <c r="D6227" s="713"/>
      <c r="E6227" s="532"/>
      <c r="F6227" s="532"/>
      <c r="G6227" s="533"/>
      <c r="H6227" s="534"/>
      <c r="I6227" s="534"/>
      <c r="J6227" s="535"/>
      <c r="K6227" s="534"/>
      <c r="L6227" s="534"/>
      <c r="M6227" s="534"/>
      <c r="N6227" s="534"/>
      <c r="O6227" s="534"/>
      <c r="P6227" s="535"/>
      <c r="Q6227" s="534"/>
    </row>
    <row r="6228" spans="3:17" s="849" customFormat="1" ht="15">
      <c r="C6228" s="712"/>
      <c r="D6228" s="713"/>
      <c r="E6228" s="532"/>
      <c r="F6228" s="532"/>
      <c r="G6228" s="533"/>
      <c r="H6228" s="534"/>
      <c r="I6228" s="534"/>
      <c r="J6228" s="535"/>
      <c r="K6228" s="534"/>
      <c r="L6228" s="534"/>
      <c r="M6228" s="534"/>
      <c r="N6228" s="534"/>
      <c r="O6228" s="534"/>
      <c r="P6228" s="535"/>
      <c r="Q6228" s="534"/>
    </row>
    <row r="6229" spans="3:17" s="849" customFormat="1" ht="15">
      <c r="C6229" s="712"/>
      <c r="D6229" s="713"/>
      <c r="E6229" s="532"/>
      <c r="F6229" s="532"/>
      <c r="G6229" s="533"/>
      <c r="H6229" s="534"/>
      <c r="I6229" s="534"/>
      <c r="J6229" s="535"/>
      <c r="K6229" s="534"/>
      <c r="L6229" s="534"/>
      <c r="M6229" s="534"/>
      <c r="N6229" s="534"/>
      <c r="O6229" s="534"/>
      <c r="P6229" s="535"/>
      <c r="Q6229" s="534"/>
    </row>
    <row r="6230" spans="3:17" s="849" customFormat="1" ht="15">
      <c r="C6230" s="712"/>
      <c r="D6230" s="713"/>
      <c r="E6230" s="532"/>
      <c r="F6230" s="532"/>
      <c r="G6230" s="533"/>
      <c r="H6230" s="534"/>
      <c r="I6230" s="534"/>
      <c r="J6230" s="535"/>
      <c r="K6230" s="534"/>
      <c r="L6230" s="534"/>
      <c r="M6230" s="534"/>
      <c r="N6230" s="534"/>
      <c r="O6230" s="534"/>
      <c r="P6230" s="535"/>
      <c r="Q6230" s="534"/>
    </row>
    <row r="6231" spans="3:17" s="849" customFormat="1" ht="15">
      <c r="C6231" s="712"/>
      <c r="D6231" s="713"/>
      <c r="E6231" s="532"/>
      <c r="F6231" s="532"/>
      <c r="G6231" s="533"/>
      <c r="H6231" s="534"/>
      <c r="I6231" s="534"/>
      <c r="J6231" s="535"/>
      <c r="K6231" s="534"/>
      <c r="L6231" s="534"/>
      <c r="M6231" s="534"/>
      <c r="N6231" s="534"/>
      <c r="O6231" s="534"/>
      <c r="P6231" s="535"/>
      <c r="Q6231" s="534"/>
    </row>
    <row r="6232" spans="3:17" s="849" customFormat="1" ht="15">
      <c r="C6232" s="712"/>
      <c r="D6232" s="713"/>
      <c r="E6232" s="532"/>
      <c r="F6232" s="532"/>
      <c r="G6232" s="533"/>
      <c r="H6232" s="534"/>
      <c r="I6232" s="534"/>
      <c r="J6232" s="535"/>
      <c r="K6232" s="534"/>
      <c r="L6232" s="534"/>
      <c r="M6232" s="534"/>
      <c r="N6232" s="534"/>
      <c r="O6232" s="534"/>
      <c r="P6232" s="535"/>
      <c r="Q6232" s="534"/>
    </row>
    <row r="6233" spans="3:17" s="849" customFormat="1" ht="15">
      <c r="C6233" s="712"/>
      <c r="D6233" s="713"/>
      <c r="E6233" s="532"/>
      <c r="F6233" s="532"/>
      <c r="G6233" s="533"/>
      <c r="H6233" s="534"/>
      <c r="I6233" s="534"/>
      <c r="J6233" s="535"/>
      <c r="K6233" s="534"/>
      <c r="L6233" s="534"/>
      <c r="M6233" s="534"/>
      <c r="N6233" s="534"/>
      <c r="O6233" s="534"/>
      <c r="P6233" s="535"/>
      <c r="Q6233" s="534"/>
    </row>
    <row r="6234" spans="3:17" s="849" customFormat="1" ht="15">
      <c r="C6234" s="712"/>
      <c r="D6234" s="713"/>
      <c r="E6234" s="532"/>
      <c r="F6234" s="532"/>
      <c r="G6234" s="533"/>
      <c r="H6234" s="534"/>
      <c r="I6234" s="534"/>
      <c r="J6234" s="535"/>
      <c r="K6234" s="534"/>
      <c r="L6234" s="534"/>
      <c r="M6234" s="534"/>
      <c r="N6234" s="534"/>
      <c r="O6234" s="534"/>
      <c r="P6234" s="535"/>
      <c r="Q6234" s="534"/>
    </row>
    <row r="6235" spans="3:17" s="849" customFormat="1" ht="15">
      <c r="C6235" s="712"/>
      <c r="D6235" s="713"/>
      <c r="E6235" s="532"/>
      <c r="F6235" s="532"/>
      <c r="G6235" s="533"/>
      <c r="H6235" s="534"/>
      <c r="I6235" s="534"/>
      <c r="J6235" s="535"/>
      <c r="K6235" s="534"/>
      <c r="L6235" s="534"/>
      <c r="M6235" s="534"/>
      <c r="N6235" s="534"/>
      <c r="O6235" s="534"/>
      <c r="P6235" s="535"/>
      <c r="Q6235" s="534"/>
    </row>
    <row r="6236" spans="3:17" s="849" customFormat="1" ht="15">
      <c r="C6236" s="712"/>
      <c r="D6236" s="713"/>
      <c r="E6236" s="532"/>
      <c r="F6236" s="532"/>
      <c r="G6236" s="533"/>
      <c r="H6236" s="534"/>
      <c r="I6236" s="534"/>
      <c r="J6236" s="535"/>
      <c r="K6236" s="534"/>
      <c r="L6236" s="534"/>
      <c r="M6236" s="534"/>
      <c r="N6236" s="534"/>
      <c r="O6236" s="534"/>
      <c r="P6236" s="535"/>
      <c r="Q6236" s="534"/>
    </row>
    <row r="6237" spans="3:17" s="849" customFormat="1" ht="15">
      <c r="C6237" s="712"/>
      <c r="D6237" s="713"/>
      <c r="E6237" s="532"/>
      <c r="F6237" s="532"/>
      <c r="G6237" s="533"/>
      <c r="H6237" s="534"/>
      <c r="I6237" s="534"/>
      <c r="J6237" s="535"/>
      <c r="K6237" s="534"/>
      <c r="L6237" s="534"/>
      <c r="M6237" s="534"/>
      <c r="N6237" s="534"/>
      <c r="O6237" s="534"/>
      <c r="P6237" s="535"/>
      <c r="Q6237" s="534"/>
    </row>
    <row r="6238" spans="3:17" s="849" customFormat="1" ht="15">
      <c r="C6238" s="712"/>
      <c r="D6238" s="713"/>
      <c r="E6238" s="532"/>
      <c r="F6238" s="532"/>
      <c r="G6238" s="533"/>
      <c r="H6238" s="534"/>
      <c r="I6238" s="534"/>
      <c r="J6238" s="535"/>
      <c r="K6238" s="534"/>
      <c r="L6238" s="534"/>
      <c r="M6238" s="534"/>
      <c r="N6238" s="534"/>
      <c r="O6238" s="534"/>
      <c r="P6238" s="535"/>
      <c r="Q6238" s="534"/>
    </row>
    <row r="6239" spans="3:17" s="849" customFormat="1" ht="15">
      <c r="C6239" s="712"/>
      <c r="D6239" s="713"/>
      <c r="E6239" s="532"/>
      <c r="F6239" s="532"/>
      <c r="G6239" s="533"/>
      <c r="H6239" s="534"/>
      <c r="I6239" s="534"/>
      <c r="J6239" s="535"/>
      <c r="K6239" s="534"/>
      <c r="L6239" s="534"/>
      <c r="M6239" s="534"/>
      <c r="N6239" s="534"/>
      <c r="O6239" s="534"/>
      <c r="P6239" s="535"/>
      <c r="Q6239" s="534"/>
    </row>
    <row r="6240" spans="3:17" s="849" customFormat="1" ht="15">
      <c r="C6240" s="712"/>
      <c r="D6240" s="713"/>
      <c r="E6240" s="532"/>
      <c r="F6240" s="532"/>
      <c r="G6240" s="533"/>
      <c r="H6240" s="534"/>
      <c r="I6240" s="534"/>
      <c r="J6240" s="535"/>
      <c r="K6240" s="534"/>
      <c r="L6240" s="534"/>
      <c r="M6240" s="534"/>
      <c r="N6240" s="534"/>
      <c r="O6240" s="534"/>
      <c r="P6240" s="535"/>
      <c r="Q6240" s="534"/>
    </row>
    <row r="6241" spans="3:17" s="849" customFormat="1" ht="15">
      <c r="C6241" s="712"/>
      <c r="D6241" s="713"/>
      <c r="E6241" s="532"/>
      <c r="F6241" s="532"/>
      <c r="G6241" s="533"/>
      <c r="H6241" s="534"/>
      <c r="I6241" s="534"/>
      <c r="J6241" s="535"/>
      <c r="K6241" s="534"/>
      <c r="L6241" s="534"/>
      <c r="M6241" s="534"/>
      <c r="N6241" s="534"/>
      <c r="O6241" s="534"/>
      <c r="P6241" s="535"/>
      <c r="Q6241" s="534"/>
    </row>
    <row r="6242" spans="3:17" s="849" customFormat="1" ht="15">
      <c r="C6242" s="712"/>
      <c r="D6242" s="713"/>
      <c r="E6242" s="532"/>
      <c r="F6242" s="532"/>
      <c r="G6242" s="533"/>
      <c r="H6242" s="534"/>
      <c r="I6242" s="534"/>
      <c r="J6242" s="535"/>
      <c r="K6242" s="534"/>
      <c r="L6242" s="534"/>
      <c r="M6242" s="534"/>
      <c r="N6242" s="534"/>
      <c r="O6242" s="534"/>
      <c r="P6242" s="535"/>
      <c r="Q6242" s="534"/>
    </row>
    <row r="6243" spans="3:17" s="849" customFormat="1" ht="15">
      <c r="C6243" s="712"/>
      <c r="D6243" s="713"/>
      <c r="E6243" s="532"/>
      <c r="F6243" s="532"/>
      <c r="G6243" s="533"/>
      <c r="H6243" s="534"/>
      <c r="I6243" s="534"/>
      <c r="J6243" s="535"/>
      <c r="K6243" s="534"/>
      <c r="L6243" s="534"/>
      <c r="M6243" s="534"/>
      <c r="N6243" s="534"/>
      <c r="O6243" s="534"/>
      <c r="P6243" s="535"/>
      <c r="Q6243" s="534"/>
    </row>
    <row r="6244" spans="3:17" s="849" customFormat="1" ht="15">
      <c r="C6244" s="712"/>
      <c r="D6244" s="713"/>
      <c r="E6244" s="532"/>
      <c r="F6244" s="532"/>
      <c r="G6244" s="533"/>
      <c r="H6244" s="534"/>
      <c r="I6244" s="534"/>
      <c r="J6244" s="535"/>
      <c r="K6244" s="534"/>
      <c r="L6244" s="534"/>
      <c r="M6244" s="534"/>
      <c r="N6244" s="534"/>
      <c r="O6244" s="534"/>
      <c r="P6244" s="535"/>
      <c r="Q6244" s="534"/>
    </row>
    <row r="6245" spans="3:17" s="849" customFormat="1" ht="15">
      <c r="C6245" s="712"/>
      <c r="D6245" s="713"/>
      <c r="E6245" s="532"/>
      <c r="F6245" s="532"/>
      <c r="G6245" s="533"/>
      <c r="H6245" s="534"/>
      <c r="I6245" s="534"/>
      <c r="J6245" s="535"/>
      <c r="K6245" s="534"/>
      <c r="L6245" s="534"/>
      <c r="M6245" s="534"/>
      <c r="N6245" s="534"/>
      <c r="O6245" s="534"/>
      <c r="P6245" s="535"/>
      <c r="Q6245" s="534"/>
    </row>
    <row r="6246" spans="3:17" s="849" customFormat="1" ht="15">
      <c r="C6246" s="712"/>
      <c r="D6246" s="713"/>
      <c r="E6246" s="532"/>
      <c r="F6246" s="532"/>
      <c r="G6246" s="533"/>
      <c r="H6246" s="534"/>
      <c r="I6246" s="534"/>
      <c r="J6246" s="535"/>
      <c r="K6246" s="534"/>
      <c r="L6246" s="534"/>
      <c r="M6246" s="534"/>
      <c r="N6246" s="534"/>
      <c r="O6246" s="534"/>
      <c r="P6246" s="535"/>
      <c r="Q6246" s="534"/>
    </row>
    <row r="6247" spans="3:17" s="849" customFormat="1" ht="15">
      <c r="C6247" s="712"/>
      <c r="D6247" s="713"/>
      <c r="E6247" s="532"/>
      <c r="F6247" s="532"/>
      <c r="G6247" s="533"/>
      <c r="H6247" s="534"/>
      <c r="I6247" s="534"/>
      <c r="J6247" s="535"/>
      <c r="K6247" s="534"/>
      <c r="L6247" s="534"/>
      <c r="M6247" s="534"/>
      <c r="N6247" s="534"/>
      <c r="O6247" s="534"/>
      <c r="P6247" s="535"/>
      <c r="Q6247" s="534"/>
    </row>
    <row r="6248" spans="3:17" s="849" customFormat="1" ht="15">
      <c r="C6248" s="712"/>
      <c r="D6248" s="713"/>
      <c r="E6248" s="532"/>
      <c r="F6248" s="532"/>
      <c r="G6248" s="533"/>
      <c r="H6248" s="534"/>
      <c r="I6248" s="534"/>
      <c r="J6248" s="535"/>
      <c r="K6248" s="534"/>
      <c r="L6248" s="534"/>
      <c r="M6248" s="534"/>
      <c r="N6248" s="534"/>
      <c r="O6248" s="534"/>
      <c r="P6248" s="535"/>
      <c r="Q6248" s="534"/>
    </row>
    <row r="6249" spans="3:17" s="849" customFormat="1" ht="15">
      <c r="C6249" s="712"/>
      <c r="D6249" s="713"/>
      <c r="E6249" s="532"/>
      <c r="F6249" s="532"/>
      <c r="G6249" s="533"/>
      <c r="H6249" s="534"/>
      <c r="I6249" s="534"/>
      <c r="J6249" s="535"/>
      <c r="K6249" s="534"/>
      <c r="L6249" s="534"/>
      <c r="M6249" s="534"/>
      <c r="N6249" s="534"/>
      <c r="O6249" s="534"/>
      <c r="P6249" s="535"/>
      <c r="Q6249" s="534"/>
    </row>
    <row r="6250" spans="3:17" s="849" customFormat="1" ht="15">
      <c r="C6250" s="712"/>
      <c r="D6250" s="713"/>
      <c r="E6250" s="532"/>
      <c r="F6250" s="532"/>
      <c r="G6250" s="533"/>
      <c r="H6250" s="534"/>
      <c r="I6250" s="534"/>
      <c r="J6250" s="535"/>
      <c r="K6250" s="534"/>
      <c r="L6250" s="534"/>
      <c r="M6250" s="534"/>
      <c r="N6250" s="534"/>
      <c r="O6250" s="534"/>
      <c r="P6250" s="535"/>
      <c r="Q6250" s="534"/>
    </row>
    <row r="6251" spans="3:17" s="849" customFormat="1" ht="15">
      <c r="C6251" s="712"/>
      <c r="D6251" s="713"/>
      <c r="E6251" s="532"/>
      <c r="F6251" s="532"/>
      <c r="G6251" s="533"/>
      <c r="H6251" s="534"/>
      <c r="I6251" s="534"/>
      <c r="J6251" s="535"/>
      <c r="K6251" s="534"/>
      <c r="L6251" s="534"/>
      <c r="M6251" s="534"/>
      <c r="N6251" s="534"/>
      <c r="O6251" s="534"/>
      <c r="P6251" s="535"/>
      <c r="Q6251" s="534"/>
    </row>
    <row r="6252" spans="3:17" s="849" customFormat="1" ht="15">
      <c r="C6252" s="712"/>
      <c r="D6252" s="713"/>
      <c r="E6252" s="532"/>
      <c r="F6252" s="532"/>
      <c r="G6252" s="533"/>
      <c r="H6252" s="534"/>
      <c r="I6252" s="534"/>
      <c r="J6252" s="535"/>
      <c r="K6252" s="534"/>
      <c r="L6252" s="534"/>
      <c r="M6252" s="534"/>
      <c r="N6252" s="534"/>
      <c r="O6252" s="534"/>
      <c r="P6252" s="535"/>
      <c r="Q6252" s="534"/>
    </row>
    <row r="6253" spans="3:17" s="849" customFormat="1" ht="15">
      <c r="C6253" s="712"/>
      <c r="D6253" s="713"/>
      <c r="E6253" s="532"/>
      <c r="F6253" s="532"/>
      <c r="G6253" s="533"/>
      <c r="H6253" s="534"/>
      <c r="I6253" s="534"/>
      <c r="J6253" s="535"/>
      <c r="K6253" s="534"/>
      <c r="L6253" s="534"/>
      <c r="M6253" s="534"/>
      <c r="N6253" s="534"/>
      <c r="O6253" s="534"/>
      <c r="P6253" s="535"/>
      <c r="Q6253" s="534"/>
    </row>
    <row r="6254" spans="3:17" s="849" customFormat="1" ht="15">
      <c r="C6254" s="712"/>
      <c r="D6254" s="713"/>
      <c r="E6254" s="532"/>
      <c r="F6254" s="532"/>
      <c r="G6254" s="533"/>
      <c r="H6254" s="534"/>
      <c r="I6254" s="534"/>
      <c r="J6254" s="535"/>
      <c r="K6254" s="534"/>
      <c r="L6254" s="534"/>
      <c r="M6254" s="534"/>
      <c r="N6254" s="534"/>
      <c r="O6254" s="534"/>
      <c r="P6254" s="535"/>
      <c r="Q6254" s="534"/>
    </row>
    <row r="6255" spans="3:17" s="849" customFormat="1" ht="15">
      <c r="C6255" s="712"/>
      <c r="D6255" s="713"/>
      <c r="E6255" s="532"/>
      <c r="F6255" s="532"/>
      <c r="G6255" s="533"/>
      <c r="H6255" s="534"/>
      <c r="I6255" s="534"/>
      <c r="J6255" s="535"/>
      <c r="K6255" s="534"/>
      <c r="L6255" s="534"/>
      <c r="M6255" s="534"/>
      <c r="N6255" s="534"/>
      <c r="O6255" s="534"/>
      <c r="P6255" s="535"/>
      <c r="Q6255" s="534"/>
    </row>
    <row r="6256" spans="3:17" s="849" customFormat="1" ht="15">
      <c r="C6256" s="712"/>
      <c r="D6256" s="713"/>
      <c r="E6256" s="532"/>
      <c r="F6256" s="532"/>
      <c r="G6256" s="533"/>
      <c r="H6256" s="534"/>
      <c r="I6256" s="534"/>
      <c r="J6256" s="535"/>
      <c r="K6256" s="534"/>
      <c r="L6256" s="534"/>
      <c r="M6256" s="534"/>
      <c r="N6256" s="534"/>
      <c r="O6256" s="534"/>
      <c r="P6256" s="535"/>
      <c r="Q6256" s="534"/>
    </row>
    <row r="6257" spans="3:17" s="849" customFormat="1" ht="15">
      <c r="C6257" s="712"/>
      <c r="D6257" s="713"/>
      <c r="E6257" s="532"/>
      <c r="F6257" s="532"/>
      <c r="G6257" s="533"/>
      <c r="H6257" s="534"/>
      <c r="I6257" s="534"/>
      <c r="J6257" s="535"/>
      <c r="K6257" s="534"/>
      <c r="L6257" s="534"/>
      <c r="M6257" s="534"/>
      <c r="N6257" s="534"/>
      <c r="O6257" s="534"/>
      <c r="P6257" s="535"/>
      <c r="Q6257" s="534"/>
    </row>
    <row r="6258" spans="3:17" s="849" customFormat="1" ht="15">
      <c r="C6258" s="712"/>
      <c r="D6258" s="713"/>
      <c r="E6258" s="532"/>
      <c r="F6258" s="532"/>
      <c r="G6258" s="533"/>
      <c r="H6258" s="534"/>
      <c r="I6258" s="534"/>
      <c r="J6258" s="535"/>
      <c r="K6258" s="534"/>
      <c r="L6258" s="534"/>
      <c r="M6258" s="534"/>
      <c r="N6258" s="534"/>
      <c r="O6258" s="534"/>
      <c r="P6258" s="535"/>
      <c r="Q6258" s="534"/>
    </row>
    <row r="6259" spans="3:17" s="849" customFormat="1" ht="15">
      <c r="C6259" s="712"/>
      <c r="D6259" s="713"/>
      <c r="E6259" s="532"/>
      <c r="F6259" s="532"/>
      <c r="G6259" s="533"/>
      <c r="H6259" s="534"/>
      <c r="I6259" s="534"/>
      <c r="J6259" s="535"/>
      <c r="K6259" s="534"/>
      <c r="L6259" s="534"/>
      <c r="M6259" s="534"/>
      <c r="N6259" s="534"/>
      <c r="O6259" s="534"/>
      <c r="P6259" s="535"/>
      <c r="Q6259" s="534"/>
    </row>
    <row r="6260" spans="3:17" s="849" customFormat="1" ht="15">
      <c r="C6260" s="712"/>
      <c r="D6260" s="713"/>
      <c r="E6260" s="532"/>
      <c r="F6260" s="532"/>
      <c r="G6260" s="533"/>
      <c r="H6260" s="534"/>
      <c r="I6260" s="534"/>
      <c r="J6260" s="535"/>
      <c r="K6260" s="534"/>
      <c r="L6260" s="534"/>
      <c r="M6260" s="534"/>
      <c r="N6260" s="534"/>
      <c r="O6260" s="534"/>
      <c r="P6260" s="535"/>
      <c r="Q6260" s="534"/>
    </row>
    <row r="6261" spans="3:17" s="849" customFormat="1" ht="15">
      <c r="C6261" s="712"/>
      <c r="D6261" s="713"/>
      <c r="E6261" s="532"/>
      <c r="F6261" s="532"/>
      <c r="G6261" s="533"/>
      <c r="H6261" s="534"/>
      <c r="I6261" s="534"/>
      <c r="J6261" s="535"/>
      <c r="K6261" s="534"/>
      <c r="L6261" s="534"/>
      <c r="M6261" s="534"/>
      <c r="N6261" s="534"/>
      <c r="O6261" s="534"/>
      <c r="P6261" s="535"/>
      <c r="Q6261" s="534"/>
    </row>
    <row r="6262" spans="3:17" s="849" customFormat="1" ht="15">
      <c r="C6262" s="712"/>
      <c r="D6262" s="713"/>
      <c r="E6262" s="532"/>
      <c r="F6262" s="532"/>
      <c r="G6262" s="533"/>
      <c r="H6262" s="534"/>
      <c r="I6262" s="534"/>
      <c r="J6262" s="535"/>
      <c r="K6262" s="534"/>
      <c r="L6262" s="534"/>
      <c r="M6262" s="534"/>
      <c r="N6262" s="534"/>
      <c r="O6262" s="534"/>
      <c r="P6262" s="535"/>
      <c r="Q6262" s="534"/>
    </row>
    <row r="6263" spans="3:17" s="849" customFormat="1" ht="15">
      <c r="C6263" s="712"/>
      <c r="D6263" s="713"/>
      <c r="E6263" s="532"/>
      <c r="F6263" s="532"/>
      <c r="G6263" s="533"/>
      <c r="H6263" s="534"/>
      <c r="I6263" s="534"/>
      <c r="J6263" s="535"/>
      <c r="K6263" s="534"/>
      <c r="L6263" s="534"/>
      <c r="M6263" s="534"/>
      <c r="N6263" s="534"/>
      <c r="O6263" s="534"/>
      <c r="P6263" s="535"/>
      <c r="Q6263" s="534"/>
    </row>
    <row r="6264" spans="3:17" s="849" customFormat="1" ht="15">
      <c r="C6264" s="712"/>
      <c r="D6264" s="713"/>
      <c r="E6264" s="532"/>
      <c r="F6264" s="532"/>
      <c r="G6264" s="533"/>
      <c r="H6264" s="534"/>
      <c r="I6264" s="534"/>
      <c r="J6264" s="535"/>
      <c r="K6264" s="534"/>
      <c r="L6264" s="534"/>
      <c r="M6264" s="534"/>
      <c r="N6264" s="534"/>
      <c r="O6264" s="534"/>
      <c r="P6264" s="535"/>
      <c r="Q6264" s="534"/>
    </row>
    <row r="6265" spans="3:17" s="849" customFormat="1" ht="15">
      <c r="C6265" s="712"/>
      <c r="D6265" s="713"/>
      <c r="E6265" s="532"/>
      <c r="F6265" s="532"/>
      <c r="G6265" s="533"/>
      <c r="H6265" s="534"/>
      <c r="I6265" s="534"/>
      <c r="J6265" s="535"/>
      <c r="K6265" s="534"/>
      <c r="L6265" s="534"/>
      <c r="M6265" s="534"/>
      <c r="N6265" s="534"/>
      <c r="O6265" s="534"/>
      <c r="P6265" s="535"/>
      <c r="Q6265" s="534"/>
    </row>
    <row r="6266" spans="3:17" s="849" customFormat="1" ht="15">
      <c r="C6266" s="712"/>
      <c r="D6266" s="713"/>
      <c r="E6266" s="532"/>
      <c r="F6266" s="532"/>
      <c r="G6266" s="533"/>
      <c r="H6266" s="534"/>
      <c r="I6266" s="534"/>
      <c r="J6266" s="535"/>
      <c r="K6266" s="534"/>
      <c r="L6266" s="534"/>
      <c r="M6266" s="534"/>
      <c r="N6266" s="534"/>
      <c r="O6266" s="534"/>
      <c r="P6266" s="535"/>
      <c r="Q6266" s="534"/>
    </row>
    <row r="6267" spans="3:17" s="849" customFormat="1" ht="15">
      <c r="C6267" s="712"/>
      <c r="D6267" s="713"/>
      <c r="E6267" s="532"/>
      <c r="F6267" s="532"/>
      <c r="G6267" s="533"/>
      <c r="H6267" s="534"/>
      <c r="I6267" s="534"/>
      <c r="J6267" s="535"/>
      <c r="K6267" s="534"/>
      <c r="L6267" s="534"/>
      <c r="M6267" s="534"/>
      <c r="N6267" s="534"/>
      <c r="O6267" s="534"/>
      <c r="P6267" s="535"/>
      <c r="Q6267" s="534"/>
    </row>
    <row r="6268" spans="3:17" s="849" customFormat="1" ht="15">
      <c r="C6268" s="712"/>
      <c r="D6268" s="713"/>
      <c r="E6268" s="532"/>
      <c r="F6268" s="532"/>
      <c r="G6268" s="533"/>
      <c r="H6268" s="534"/>
      <c r="I6268" s="534"/>
      <c r="J6268" s="535"/>
      <c r="K6268" s="534"/>
      <c r="L6268" s="534"/>
      <c r="M6268" s="534"/>
      <c r="N6268" s="534"/>
      <c r="O6268" s="534"/>
      <c r="P6268" s="535"/>
      <c r="Q6268" s="534"/>
    </row>
    <row r="6269" spans="3:17" s="849" customFormat="1" ht="15">
      <c r="C6269" s="712"/>
      <c r="D6269" s="713"/>
      <c r="E6269" s="532"/>
      <c r="F6269" s="532"/>
      <c r="G6269" s="533"/>
      <c r="H6269" s="534"/>
      <c r="I6269" s="534"/>
      <c r="J6269" s="535"/>
      <c r="K6269" s="534"/>
      <c r="L6269" s="534"/>
      <c r="M6269" s="534"/>
      <c r="N6269" s="534"/>
      <c r="O6269" s="534"/>
      <c r="P6269" s="535"/>
      <c r="Q6269" s="534"/>
    </row>
    <row r="6270" spans="3:17" s="849" customFormat="1" ht="15">
      <c r="C6270" s="712"/>
      <c r="D6270" s="713"/>
      <c r="E6270" s="532"/>
      <c r="F6270" s="532"/>
      <c r="G6270" s="533"/>
      <c r="H6270" s="534"/>
      <c r="I6270" s="534"/>
      <c r="J6270" s="535"/>
      <c r="K6270" s="534"/>
      <c r="L6270" s="534"/>
      <c r="M6270" s="534"/>
      <c r="N6270" s="534"/>
      <c r="O6270" s="534"/>
      <c r="P6270" s="535"/>
      <c r="Q6270" s="534"/>
    </row>
    <row r="6271" spans="3:17" s="849" customFormat="1" ht="15">
      <c r="C6271" s="712"/>
      <c r="D6271" s="713"/>
      <c r="E6271" s="532"/>
      <c r="F6271" s="532"/>
      <c r="G6271" s="533"/>
      <c r="H6271" s="534"/>
      <c r="I6271" s="534"/>
      <c r="J6271" s="535"/>
      <c r="K6271" s="534"/>
      <c r="L6271" s="534"/>
      <c r="M6271" s="534"/>
      <c r="N6271" s="534"/>
      <c r="O6271" s="534"/>
      <c r="P6271" s="535"/>
      <c r="Q6271" s="534"/>
    </row>
    <row r="6272" spans="3:17" s="849" customFormat="1" ht="15">
      <c r="C6272" s="712"/>
      <c r="D6272" s="713"/>
      <c r="E6272" s="532"/>
      <c r="F6272" s="532"/>
      <c r="G6272" s="533"/>
      <c r="H6272" s="534"/>
      <c r="I6272" s="534"/>
      <c r="J6272" s="535"/>
      <c r="K6272" s="534"/>
      <c r="L6272" s="534"/>
      <c r="M6272" s="534"/>
      <c r="N6272" s="534"/>
      <c r="O6272" s="534"/>
      <c r="P6272" s="535"/>
      <c r="Q6272" s="534"/>
    </row>
    <row r="6273" spans="3:17" s="849" customFormat="1" ht="15">
      <c r="C6273" s="712"/>
      <c r="D6273" s="713"/>
      <c r="E6273" s="532"/>
      <c r="F6273" s="532"/>
      <c r="G6273" s="533"/>
      <c r="H6273" s="534"/>
      <c r="I6273" s="534"/>
      <c r="J6273" s="535"/>
      <c r="K6273" s="534"/>
      <c r="L6273" s="534"/>
      <c r="M6273" s="534"/>
      <c r="N6273" s="534"/>
      <c r="O6273" s="534"/>
      <c r="P6273" s="535"/>
      <c r="Q6273" s="534"/>
    </row>
    <row r="6274" spans="3:17" s="849" customFormat="1" ht="15">
      <c r="C6274" s="712"/>
      <c r="D6274" s="713"/>
      <c r="E6274" s="532"/>
      <c r="F6274" s="532"/>
      <c r="G6274" s="533"/>
      <c r="H6274" s="534"/>
      <c r="I6274" s="534"/>
      <c r="J6274" s="535"/>
      <c r="K6274" s="534"/>
      <c r="L6274" s="534"/>
      <c r="M6274" s="534"/>
      <c r="N6274" s="534"/>
      <c r="O6274" s="534"/>
      <c r="P6274" s="535"/>
      <c r="Q6274" s="534"/>
    </row>
    <row r="6275" spans="3:17" s="849" customFormat="1" ht="15">
      <c r="C6275" s="712"/>
      <c r="D6275" s="713"/>
      <c r="E6275" s="532"/>
      <c r="F6275" s="532"/>
      <c r="G6275" s="533"/>
      <c r="H6275" s="534"/>
      <c r="I6275" s="534"/>
      <c r="J6275" s="535"/>
      <c r="K6275" s="534"/>
      <c r="L6275" s="534"/>
      <c r="M6275" s="534"/>
      <c r="N6275" s="534"/>
      <c r="O6275" s="534"/>
      <c r="P6275" s="535"/>
      <c r="Q6275" s="534"/>
    </row>
    <row r="6276" spans="3:17" s="849" customFormat="1" ht="15">
      <c r="C6276" s="712"/>
      <c r="D6276" s="713"/>
      <c r="E6276" s="532"/>
      <c r="F6276" s="532"/>
      <c r="G6276" s="533"/>
      <c r="H6276" s="534"/>
      <c r="I6276" s="534"/>
      <c r="J6276" s="535"/>
      <c r="K6276" s="534"/>
      <c r="L6276" s="534"/>
      <c r="M6276" s="534"/>
      <c r="N6276" s="534"/>
      <c r="O6276" s="534"/>
      <c r="P6276" s="535"/>
      <c r="Q6276" s="534"/>
    </row>
    <row r="6277" spans="3:17" s="849" customFormat="1" ht="15">
      <c r="C6277" s="712"/>
      <c r="D6277" s="713"/>
      <c r="E6277" s="532"/>
      <c r="F6277" s="532"/>
      <c r="G6277" s="533"/>
      <c r="H6277" s="534"/>
      <c r="I6277" s="534"/>
      <c r="J6277" s="535"/>
      <c r="K6277" s="534"/>
      <c r="L6277" s="534"/>
      <c r="M6277" s="534"/>
      <c r="N6277" s="534"/>
      <c r="O6277" s="534"/>
      <c r="P6277" s="535"/>
      <c r="Q6277" s="534"/>
    </row>
    <row r="6278" spans="3:17" s="849" customFormat="1" ht="15">
      <c r="C6278" s="712"/>
      <c r="D6278" s="713"/>
      <c r="E6278" s="532"/>
      <c r="F6278" s="532"/>
      <c r="G6278" s="533"/>
      <c r="H6278" s="534"/>
      <c r="I6278" s="534"/>
      <c r="J6278" s="535"/>
      <c r="K6278" s="534"/>
      <c r="L6278" s="534"/>
      <c r="M6278" s="534"/>
      <c r="N6278" s="534"/>
      <c r="O6278" s="534"/>
      <c r="P6278" s="535"/>
      <c r="Q6278" s="534"/>
    </row>
    <row r="6279" spans="3:17" s="849" customFormat="1" ht="15">
      <c r="C6279" s="712"/>
      <c r="D6279" s="713"/>
      <c r="E6279" s="532"/>
      <c r="F6279" s="532"/>
      <c r="G6279" s="533"/>
      <c r="H6279" s="534"/>
      <c r="I6279" s="534"/>
      <c r="J6279" s="535"/>
      <c r="K6279" s="534"/>
      <c r="L6279" s="534"/>
      <c r="M6279" s="534"/>
      <c r="N6279" s="534"/>
      <c r="O6279" s="534"/>
      <c r="P6279" s="535"/>
      <c r="Q6279" s="534"/>
    </row>
    <row r="6280" spans="3:17" s="849" customFormat="1" ht="15">
      <c r="C6280" s="712"/>
      <c r="D6280" s="713"/>
      <c r="E6280" s="532"/>
      <c r="F6280" s="532"/>
      <c r="G6280" s="533"/>
      <c r="H6280" s="534"/>
      <c r="I6280" s="534"/>
      <c r="J6280" s="535"/>
      <c r="K6280" s="534"/>
      <c r="L6280" s="534"/>
      <c r="M6280" s="534"/>
      <c r="N6280" s="534"/>
      <c r="O6280" s="534"/>
      <c r="P6280" s="535"/>
      <c r="Q6280" s="534"/>
    </row>
    <row r="6281" spans="3:17" s="849" customFormat="1" ht="15">
      <c r="C6281" s="712"/>
      <c r="D6281" s="713"/>
      <c r="E6281" s="532"/>
      <c r="F6281" s="532"/>
      <c r="G6281" s="533"/>
      <c r="H6281" s="534"/>
      <c r="I6281" s="534"/>
      <c r="J6281" s="535"/>
      <c r="K6281" s="534"/>
      <c r="L6281" s="534"/>
      <c r="M6281" s="534"/>
      <c r="N6281" s="534"/>
      <c r="O6281" s="534"/>
      <c r="P6281" s="535"/>
      <c r="Q6281" s="534"/>
    </row>
    <row r="6282" spans="3:17" s="849" customFormat="1" ht="15">
      <c r="C6282" s="712"/>
      <c r="D6282" s="713"/>
      <c r="E6282" s="532"/>
      <c r="F6282" s="532"/>
      <c r="G6282" s="533"/>
      <c r="H6282" s="534"/>
      <c r="I6282" s="534"/>
      <c r="J6282" s="535"/>
      <c r="K6282" s="534"/>
      <c r="L6282" s="534"/>
      <c r="M6282" s="534"/>
      <c r="N6282" s="534"/>
      <c r="O6282" s="534"/>
      <c r="P6282" s="535"/>
      <c r="Q6282" s="534"/>
    </row>
    <row r="6283" spans="3:17" s="849" customFormat="1" ht="15">
      <c r="C6283" s="712"/>
      <c r="D6283" s="713"/>
      <c r="E6283" s="532"/>
      <c r="F6283" s="532"/>
      <c r="G6283" s="533"/>
      <c r="H6283" s="534"/>
      <c r="I6283" s="534"/>
      <c r="J6283" s="535"/>
      <c r="K6283" s="534"/>
      <c r="L6283" s="534"/>
      <c r="M6283" s="534"/>
      <c r="N6283" s="534"/>
      <c r="O6283" s="534"/>
      <c r="P6283" s="535"/>
      <c r="Q6283" s="534"/>
    </row>
    <row r="6284" spans="3:17" s="849" customFormat="1" ht="15">
      <c r="C6284" s="712"/>
      <c r="D6284" s="713"/>
      <c r="E6284" s="532"/>
      <c r="F6284" s="532"/>
      <c r="G6284" s="533"/>
      <c r="H6284" s="534"/>
      <c r="I6284" s="534"/>
      <c r="J6284" s="535"/>
      <c r="K6284" s="534"/>
      <c r="L6284" s="534"/>
      <c r="M6284" s="534"/>
      <c r="N6284" s="534"/>
      <c r="O6284" s="534"/>
      <c r="P6284" s="535"/>
      <c r="Q6284" s="534"/>
    </row>
    <row r="6285" spans="3:17" s="849" customFormat="1" ht="15">
      <c r="C6285" s="712"/>
      <c r="D6285" s="713"/>
      <c r="E6285" s="532"/>
      <c r="F6285" s="532"/>
      <c r="G6285" s="533"/>
      <c r="H6285" s="534"/>
      <c r="I6285" s="534"/>
      <c r="J6285" s="535"/>
      <c r="K6285" s="534"/>
      <c r="L6285" s="534"/>
      <c r="M6285" s="534"/>
      <c r="N6285" s="534"/>
      <c r="O6285" s="534"/>
      <c r="P6285" s="535"/>
      <c r="Q6285" s="534"/>
    </row>
    <row r="6286" spans="3:17" s="849" customFormat="1" ht="15">
      <c r="C6286" s="712"/>
      <c r="D6286" s="713"/>
      <c r="E6286" s="532"/>
      <c r="F6286" s="532"/>
      <c r="G6286" s="533"/>
      <c r="H6286" s="534"/>
      <c r="I6286" s="534"/>
      <c r="J6286" s="535"/>
      <c r="K6286" s="534"/>
      <c r="L6286" s="534"/>
      <c r="M6286" s="534"/>
      <c r="N6286" s="534"/>
      <c r="O6286" s="534"/>
      <c r="P6286" s="535"/>
      <c r="Q6286" s="534"/>
    </row>
    <row r="6287" spans="3:17" s="849" customFormat="1" ht="15">
      <c r="C6287" s="712"/>
      <c r="D6287" s="713"/>
      <c r="E6287" s="532"/>
      <c r="F6287" s="532"/>
      <c r="G6287" s="533"/>
      <c r="H6287" s="534"/>
      <c r="I6287" s="534"/>
      <c r="J6287" s="535"/>
      <c r="K6287" s="534"/>
      <c r="L6287" s="534"/>
      <c r="M6287" s="534"/>
      <c r="N6287" s="534"/>
      <c r="O6287" s="534"/>
      <c r="P6287" s="535"/>
      <c r="Q6287" s="534"/>
    </row>
    <row r="6288" spans="3:17" s="849" customFormat="1" ht="15">
      <c r="C6288" s="712"/>
      <c r="D6288" s="713"/>
      <c r="E6288" s="532"/>
      <c r="F6288" s="532"/>
      <c r="G6288" s="533"/>
      <c r="H6288" s="534"/>
      <c r="I6288" s="534"/>
      <c r="J6288" s="535"/>
      <c r="K6288" s="534"/>
      <c r="L6288" s="534"/>
      <c r="M6288" s="534"/>
      <c r="N6288" s="534"/>
      <c r="O6288" s="534"/>
      <c r="P6288" s="535"/>
      <c r="Q6288" s="534"/>
    </row>
    <row r="6289" spans="3:17" s="849" customFormat="1" ht="15">
      <c r="C6289" s="712"/>
      <c r="D6289" s="713"/>
      <c r="E6289" s="532"/>
      <c r="F6289" s="532"/>
      <c r="G6289" s="533"/>
      <c r="H6289" s="534"/>
      <c r="I6289" s="534"/>
      <c r="J6289" s="535"/>
      <c r="K6289" s="534"/>
      <c r="L6289" s="534"/>
      <c r="M6289" s="534"/>
      <c r="N6289" s="534"/>
      <c r="O6289" s="534"/>
      <c r="P6289" s="535"/>
      <c r="Q6289" s="534"/>
    </row>
    <row r="6290" spans="3:17" s="849" customFormat="1" ht="15">
      <c r="C6290" s="712"/>
      <c r="D6290" s="713"/>
      <c r="E6290" s="532"/>
      <c r="F6290" s="532"/>
      <c r="G6290" s="533"/>
      <c r="H6290" s="534"/>
      <c r="I6290" s="534"/>
      <c r="J6290" s="535"/>
      <c r="K6290" s="534"/>
      <c r="L6290" s="534"/>
      <c r="M6290" s="534"/>
      <c r="N6290" s="534"/>
      <c r="O6290" s="534"/>
      <c r="P6290" s="535"/>
      <c r="Q6290" s="534"/>
    </row>
    <row r="6291" spans="3:17" s="849" customFormat="1" ht="15">
      <c r="C6291" s="712"/>
      <c r="D6291" s="713"/>
      <c r="E6291" s="532"/>
      <c r="F6291" s="532"/>
      <c r="G6291" s="533"/>
      <c r="H6291" s="534"/>
      <c r="I6291" s="534"/>
      <c r="J6291" s="535"/>
      <c r="K6291" s="534"/>
      <c r="L6291" s="534"/>
      <c r="M6291" s="534"/>
      <c r="N6291" s="534"/>
      <c r="O6291" s="534"/>
      <c r="P6291" s="535"/>
      <c r="Q6291" s="534"/>
    </row>
    <row r="6292" spans="3:17" s="849" customFormat="1" ht="15">
      <c r="C6292" s="712"/>
      <c r="D6292" s="713"/>
      <c r="E6292" s="532"/>
      <c r="F6292" s="532"/>
      <c r="G6292" s="533"/>
      <c r="H6292" s="534"/>
      <c r="I6292" s="534"/>
      <c r="J6292" s="535"/>
      <c r="K6292" s="534"/>
      <c r="L6292" s="534"/>
      <c r="M6292" s="534"/>
      <c r="N6292" s="534"/>
      <c r="O6292" s="534"/>
      <c r="P6292" s="535"/>
      <c r="Q6292" s="534"/>
    </row>
    <row r="6293" spans="3:17" s="849" customFormat="1" ht="15">
      <c r="C6293" s="712"/>
      <c r="D6293" s="713"/>
      <c r="E6293" s="532"/>
      <c r="F6293" s="532"/>
      <c r="G6293" s="533"/>
      <c r="H6293" s="534"/>
      <c r="I6293" s="534"/>
      <c r="J6293" s="535"/>
      <c r="K6293" s="534"/>
      <c r="L6293" s="534"/>
      <c r="M6293" s="534"/>
      <c r="N6293" s="534"/>
      <c r="O6293" s="534"/>
      <c r="P6293" s="535"/>
      <c r="Q6293" s="534"/>
    </row>
    <row r="6294" spans="3:17" s="849" customFormat="1" ht="15">
      <c r="C6294" s="712"/>
      <c r="D6294" s="713"/>
      <c r="E6294" s="532"/>
      <c r="F6294" s="532"/>
      <c r="G6294" s="533"/>
      <c r="H6294" s="534"/>
      <c r="I6294" s="534"/>
      <c r="J6294" s="535"/>
      <c r="K6294" s="534"/>
      <c r="L6294" s="534"/>
      <c r="M6294" s="534"/>
      <c r="N6294" s="534"/>
      <c r="O6294" s="534"/>
      <c r="P6294" s="535"/>
      <c r="Q6294" s="534"/>
    </row>
    <row r="6295" spans="3:17" s="849" customFormat="1" ht="15">
      <c r="C6295" s="712"/>
      <c r="D6295" s="713"/>
      <c r="E6295" s="532"/>
      <c r="F6295" s="532"/>
      <c r="G6295" s="533"/>
      <c r="H6295" s="534"/>
      <c r="I6295" s="534"/>
      <c r="J6295" s="535"/>
      <c r="K6295" s="534"/>
      <c r="L6295" s="534"/>
      <c r="M6295" s="534"/>
      <c r="N6295" s="534"/>
      <c r="O6295" s="534"/>
      <c r="P6295" s="535"/>
      <c r="Q6295" s="534"/>
    </row>
    <row r="6296" spans="3:17" s="849" customFormat="1" ht="15">
      <c r="C6296" s="712"/>
      <c r="D6296" s="713"/>
      <c r="E6296" s="532"/>
      <c r="F6296" s="532"/>
      <c r="G6296" s="533"/>
      <c r="H6296" s="534"/>
      <c r="I6296" s="534"/>
      <c r="J6296" s="535"/>
      <c r="K6296" s="534"/>
      <c r="L6296" s="534"/>
      <c r="M6296" s="534"/>
      <c r="N6296" s="534"/>
      <c r="O6296" s="534"/>
      <c r="P6296" s="535"/>
      <c r="Q6296" s="534"/>
    </row>
    <row r="6297" spans="3:17" s="849" customFormat="1" ht="15">
      <c r="C6297" s="712"/>
      <c r="D6297" s="713"/>
      <c r="E6297" s="532"/>
      <c r="F6297" s="532"/>
      <c r="G6297" s="533"/>
      <c r="H6297" s="534"/>
      <c r="I6297" s="534"/>
      <c r="J6297" s="535"/>
      <c r="K6297" s="534"/>
      <c r="L6297" s="534"/>
      <c r="M6297" s="534"/>
      <c r="N6297" s="534"/>
      <c r="O6297" s="534"/>
      <c r="P6297" s="535"/>
      <c r="Q6297" s="534"/>
    </row>
    <row r="6298" spans="3:17" s="849" customFormat="1" ht="15">
      <c r="C6298" s="712"/>
      <c r="D6298" s="713"/>
      <c r="E6298" s="532"/>
      <c r="F6298" s="532"/>
      <c r="G6298" s="533"/>
      <c r="H6298" s="534"/>
      <c r="I6298" s="534"/>
      <c r="J6298" s="535"/>
      <c r="K6298" s="534"/>
      <c r="L6298" s="534"/>
      <c r="M6298" s="534"/>
      <c r="N6298" s="534"/>
      <c r="O6298" s="534"/>
      <c r="P6298" s="535"/>
      <c r="Q6298" s="534"/>
    </row>
    <row r="6299" spans="3:17" s="849" customFormat="1" ht="15">
      <c r="C6299" s="712"/>
      <c r="D6299" s="713"/>
      <c r="E6299" s="532"/>
      <c r="F6299" s="532"/>
      <c r="G6299" s="533"/>
      <c r="H6299" s="534"/>
      <c r="I6299" s="534"/>
      <c r="J6299" s="535"/>
      <c r="K6299" s="534"/>
      <c r="L6299" s="534"/>
      <c r="M6299" s="534"/>
      <c r="N6299" s="534"/>
      <c r="O6299" s="534"/>
      <c r="P6299" s="535"/>
      <c r="Q6299" s="534"/>
    </row>
    <row r="6300" spans="3:17" s="849" customFormat="1" ht="15">
      <c r="C6300" s="712"/>
      <c r="D6300" s="713"/>
      <c r="E6300" s="532"/>
      <c r="F6300" s="532"/>
      <c r="G6300" s="533"/>
      <c r="H6300" s="534"/>
      <c r="I6300" s="534"/>
      <c r="J6300" s="535"/>
      <c r="K6300" s="534"/>
      <c r="L6300" s="534"/>
      <c r="M6300" s="534"/>
      <c r="N6300" s="534"/>
      <c r="O6300" s="534"/>
      <c r="P6300" s="535"/>
      <c r="Q6300" s="534"/>
    </row>
    <row r="6301" spans="3:17" s="849" customFormat="1" ht="15">
      <c r="C6301" s="712"/>
      <c r="D6301" s="713"/>
      <c r="E6301" s="532"/>
      <c r="F6301" s="532"/>
      <c r="G6301" s="533"/>
      <c r="H6301" s="534"/>
      <c r="I6301" s="534"/>
      <c r="J6301" s="535"/>
      <c r="K6301" s="534"/>
      <c r="L6301" s="534"/>
      <c r="M6301" s="534"/>
      <c r="N6301" s="534"/>
      <c r="O6301" s="534"/>
      <c r="P6301" s="535"/>
      <c r="Q6301" s="534"/>
    </row>
    <row r="6302" spans="3:17" s="849" customFormat="1" ht="15">
      <c r="C6302" s="712"/>
      <c r="D6302" s="713"/>
      <c r="E6302" s="532"/>
      <c r="F6302" s="532"/>
      <c r="G6302" s="533"/>
      <c r="H6302" s="534"/>
      <c r="I6302" s="534"/>
      <c r="J6302" s="535"/>
      <c r="K6302" s="534"/>
      <c r="L6302" s="534"/>
      <c r="M6302" s="534"/>
      <c r="N6302" s="534"/>
      <c r="O6302" s="534"/>
      <c r="P6302" s="535"/>
      <c r="Q6302" s="534"/>
    </row>
    <row r="6303" spans="3:17" s="849" customFormat="1" ht="15">
      <c r="C6303" s="712"/>
      <c r="D6303" s="713"/>
      <c r="E6303" s="532"/>
      <c r="F6303" s="532"/>
      <c r="G6303" s="533"/>
      <c r="H6303" s="534"/>
      <c r="I6303" s="534"/>
      <c r="J6303" s="535"/>
      <c r="K6303" s="534"/>
      <c r="L6303" s="534"/>
      <c r="M6303" s="534"/>
      <c r="N6303" s="534"/>
      <c r="O6303" s="534"/>
      <c r="P6303" s="535"/>
      <c r="Q6303" s="534"/>
    </row>
    <row r="6304" spans="3:17" s="849" customFormat="1" ht="15">
      <c r="C6304" s="712"/>
      <c r="D6304" s="713"/>
      <c r="E6304" s="532"/>
      <c r="F6304" s="532"/>
      <c r="G6304" s="533"/>
      <c r="H6304" s="534"/>
      <c r="I6304" s="534"/>
      <c r="J6304" s="535"/>
      <c r="K6304" s="534"/>
      <c r="L6304" s="534"/>
      <c r="M6304" s="534"/>
      <c r="N6304" s="534"/>
      <c r="O6304" s="534"/>
      <c r="P6304" s="535"/>
      <c r="Q6304" s="534"/>
    </row>
    <row r="6305" spans="3:17" s="849" customFormat="1" ht="15">
      <c r="C6305" s="712"/>
      <c r="D6305" s="713"/>
      <c r="E6305" s="532"/>
      <c r="F6305" s="532"/>
      <c r="G6305" s="533"/>
      <c r="H6305" s="534"/>
      <c r="I6305" s="534"/>
      <c r="J6305" s="535"/>
      <c r="K6305" s="534"/>
      <c r="L6305" s="534"/>
      <c r="M6305" s="534"/>
      <c r="N6305" s="534"/>
      <c r="O6305" s="534"/>
      <c r="P6305" s="535"/>
      <c r="Q6305" s="534"/>
    </row>
    <row r="6306" spans="3:17" s="849" customFormat="1" ht="15">
      <c r="C6306" s="712"/>
      <c r="D6306" s="713"/>
      <c r="E6306" s="532"/>
      <c r="F6306" s="532"/>
      <c r="G6306" s="533"/>
      <c r="H6306" s="534"/>
      <c r="I6306" s="534"/>
      <c r="J6306" s="535"/>
      <c r="K6306" s="534"/>
      <c r="L6306" s="534"/>
      <c r="M6306" s="534"/>
      <c r="N6306" s="534"/>
      <c r="O6306" s="534"/>
      <c r="P6306" s="535"/>
      <c r="Q6306" s="534"/>
    </row>
    <row r="6307" spans="3:17" s="849" customFormat="1" ht="15">
      <c r="C6307" s="712"/>
      <c r="D6307" s="713"/>
      <c r="E6307" s="532"/>
      <c r="F6307" s="532"/>
      <c r="G6307" s="533"/>
      <c r="H6307" s="534"/>
      <c r="I6307" s="534"/>
      <c r="J6307" s="535"/>
      <c r="K6307" s="534"/>
      <c r="L6307" s="534"/>
      <c r="M6307" s="534"/>
      <c r="N6307" s="534"/>
      <c r="O6307" s="534"/>
      <c r="P6307" s="535"/>
      <c r="Q6307" s="534"/>
    </row>
    <row r="6308" spans="3:17" s="849" customFormat="1" ht="15">
      <c r="C6308" s="712"/>
      <c r="D6308" s="713"/>
      <c r="E6308" s="532"/>
      <c r="F6308" s="532"/>
      <c r="G6308" s="533"/>
      <c r="H6308" s="534"/>
      <c r="I6308" s="534"/>
      <c r="J6308" s="535"/>
      <c r="K6308" s="534"/>
      <c r="L6308" s="534"/>
      <c r="M6308" s="534"/>
      <c r="N6308" s="534"/>
      <c r="O6308" s="534"/>
      <c r="P6308" s="535"/>
      <c r="Q6308" s="534"/>
    </row>
    <row r="6309" spans="3:17" s="849" customFormat="1" ht="15">
      <c r="C6309" s="712"/>
      <c r="D6309" s="713"/>
      <c r="E6309" s="532"/>
      <c r="F6309" s="532"/>
      <c r="G6309" s="533"/>
      <c r="H6309" s="534"/>
      <c r="I6309" s="534"/>
      <c r="J6309" s="535"/>
      <c r="K6309" s="534"/>
      <c r="L6309" s="534"/>
      <c r="M6309" s="534"/>
      <c r="N6309" s="534"/>
      <c r="O6309" s="534"/>
      <c r="P6309" s="535"/>
      <c r="Q6309" s="534"/>
    </row>
    <row r="6310" spans="3:17" s="849" customFormat="1" ht="15">
      <c r="C6310" s="712"/>
      <c r="D6310" s="713"/>
      <c r="E6310" s="532"/>
      <c r="F6310" s="532"/>
      <c r="G6310" s="533"/>
      <c r="H6310" s="534"/>
      <c r="I6310" s="534"/>
      <c r="J6310" s="535"/>
      <c r="K6310" s="534"/>
      <c r="L6310" s="534"/>
      <c r="M6310" s="534"/>
      <c r="N6310" s="534"/>
      <c r="O6310" s="534"/>
      <c r="P6310" s="535"/>
      <c r="Q6310" s="534"/>
    </row>
    <row r="6311" spans="3:17" s="849" customFormat="1" ht="15">
      <c r="C6311" s="712"/>
      <c r="D6311" s="713"/>
      <c r="E6311" s="532"/>
      <c r="F6311" s="532"/>
      <c r="G6311" s="533"/>
      <c r="H6311" s="534"/>
      <c r="I6311" s="534"/>
      <c r="J6311" s="535"/>
      <c r="K6311" s="534"/>
      <c r="L6311" s="534"/>
      <c r="M6311" s="534"/>
      <c r="N6311" s="534"/>
      <c r="O6311" s="534"/>
      <c r="P6311" s="535"/>
      <c r="Q6311" s="534"/>
    </row>
    <row r="6312" spans="3:17" s="849" customFormat="1" ht="15">
      <c r="C6312" s="712"/>
      <c r="D6312" s="713"/>
      <c r="E6312" s="532"/>
      <c r="F6312" s="532"/>
      <c r="G6312" s="533"/>
      <c r="H6312" s="534"/>
      <c r="I6312" s="534"/>
      <c r="J6312" s="535"/>
      <c r="K6312" s="534"/>
      <c r="L6312" s="534"/>
      <c r="M6312" s="534"/>
      <c r="N6312" s="534"/>
      <c r="O6312" s="534"/>
      <c r="P6312" s="535"/>
      <c r="Q6312" s="534"/>
    </row>
    <row r="6313" spans="3:17" s="849" customFormat="1" ht="15">
      <c r="C6313" s="712"/>
      <c r="D6313" s="713"/>
      <c r="E6313" s="532"/>
      <c r="F6313" s="532"/>
      <c r="G6313" s="533"/>
      <c r="H6313" s="534"/>
      <c r="I6313" s="534"/>
      <c r="J6313" s="535"/>
      <c r="K6313" s="534"/>
      <c r="L6313" s="534"/>
      <c r="M6313" s="534"/>
      <c r="N6313" s="534"/>
      <c r="O6313" s="534"/>
      <c r="P6313" s="535"/>
      <c r="Q6313" s="534"/>
    </row>
    <row r="6314" spans="3:17" s="849" customFormat="1" ht="15">
      <c r="C6314" s="712"/>
      <c r="D6314" s="713"/>
      <c r="E6314" s="532"/>
      <c r="F6314" s="532"/>
      <c r="G6314" s="533"/>
      <c r="H6314" s="534"/>
      <c r="I6314" s="534"/>
      <c r="J6314" s="535"/>
      <c r="K6314" s="534"/>
      <c r="L6314" s="534"/>
      <c r="M6314" s="534"/>
      <c r="N6314" s="534"/>
      <c r="O6314" s="534"/>
      <c r="P6314" s="535"/>
      <c r="Q6314" s="534"/>
    </row>
    <row r="6315" spans="3:17" s="849" customFormat="1" ht="15">
      <c r="C6315" s="712"/>
      <c r="D6315" s="713"/>
      <c r="E6315" s="532"/>
      <c r="F6315" s="532"/>
      <c r="G6315" s="533"/>
      <c r="H6315" s="534"/>
      <c r="I6315" s="534"/>
      <c r="J6315" s="535"/>
      <c r="K6315" s="534"/>
      <c r="L6315" s="534"/>
      <c r="M6315" s="534"/>
      <c r="N6315" s="534"/>
      <c r="O6315" s="534"/>
      <c r="P6315" s="535"/>
      <c r="Q6315" s="534"/>
    </row>
    <row r="6316" spans="3:17" s="849" customFormat="1" ht="15">
      <c r="C6316" s="712"/>
      <c r="D6316" s="713"/>
      <c r="E6316" s="532"/>
      <c r="F6316" s="532"/>
      <c r="G6316" s="533"/>
      <c r="H6316" s="534"/>
      <c r="I6316" s="534"/>
      <c r="J6316" s="535"/>
      <c r="K6316" s="534"/>
      <c r="L6316" s="534"/>
      <c r="M6316" s="534"/>
      <c r="N6316" s="534"/>
      <c r="O6316" s="534"/>
      <c r="P6316" s="535"/>
      <c r="Q6316" s="534"/>
    </row>
    <row r="6317" spans="3:17" s="849" customFormat="1" ht="15">
      <c r="C6317" s="712"/>
      <c r="D6317" s="713"/>
      <c r="E6317" s="532"/>
      <c r="F6317" s="532"/>
      <c r="G6317" s="533"/>
      <c r="H6317" s="534"/>
      <c r="I6317" s="534"/>
      <c r="J6317" s="535"/>
      <c r="K6317" s="534"/>
      <c r="L6317" s="534"/>
      <c r="M6317" s="534"/>
      <c r="N6317" s="534"/>
      <c r="O6317" s="534"/>
      <c r="P6317" s="535"/>
      <c r="Q6317" s="534"/>
    </row>
    <row r="6318" spans="3:17" s="849" customFormat="1" ht="15">
      <c r="C6318" s="712"/>
      <c r="D6318" s="713"/>
      <c r="E6318" s="532"/>
      <c r="F6318" s="532"/>
      <c r="G6318" s="533"/>
      <c r="H6318" s="534"/>
      <c r="I6318" s="534"/>
      <c r="J6318" s="535"/>
      <c r="K6318" s="534"/>
      <c r="L6318" s="534"/>
      <c r="M6318" s="534"/>
      <c r="N6318" s="534"/>
      <c r="O6318" s="534"/>
      <c r="P6318" s="535"/>
      <c r="Q6318" s="534"/>
    </row>
    <row r="6319" spans="3:17" s="849" customFormat="1" ht="15">
      <c r="C6319" s="712"/>
      <c r="D6319" s="713"/>
      <c r="E6319" s="532"/>
      <c r="F6319" s="532"/>
      <c r="G6319" s="533"/>
      <c r="H6319" s="534"/>
      <c r="I6319" s="534"/>
      <c r="J6319" s="535"/>
      <c r="K6319" s="534"/>
      <c r="L6319" s="534"/>
      <c r="M6319" s="534"/>
      <c r="N6319" s="534"/>
      <c r="O6319" s="534"/>
      <c r="P6319" s="535"/>
      <c r="Q6319" s="534"/>
    </row>
    <row r="6320" spans="3:17" s="849" customFormat="1" ht="15">
      <c r="C6320" s="712"/>
      <c r="D6320" s="713"/>
      <c r="E6320" s="532"/>
      <c r="F6320" s="532"/>
      <c r="G6320" s="533"/>
      <c r="H6320" s="534"/>
      <c r="I6320" s="534"/>
      <c r="J6320" s="535"/>
      <c r="K6320" s="534"/>
      <c r="L6320" s="534"/>
      <c r="M6320" s="534"/>
      <c r="N6320" s="534"/>
      <c r="O6320" s="534"/>
      <c r="P6320" s="535"/>
      <c r="Q6320" s="534"/>
    </row>
    <row r="6321" spans="3:17" s="849" customFormat="1" ht="15">
      <c r="C6321" s="712"/>
      <c r="D6321" s="713"/>
      <c r="E6321" s="532"/>
      <c r="F6321" s="532"/>
      <c r="G6321" s="533"/>
      <c r="H6321" s="534"/>
      <c r="I6321" s="534"/>
      <c r="J6321" s="535"/>
      <c r="K6321" s="534"/>
      <c r="L6321" s="534"/>
      <c r="M6321" s="534"/>
      <c r="N6321" s="534"/>
      <c r="O6321" s="534"/>
      <c r="P6321" s="535"/>
      <c r="Q6321" s="534"/>
    </row>
    <row r="6322" spans="3:17" s="849" customFormat="1" ht="15">
      <c r="C6322" s="712"/>
      <c r="D6322" s="713"/>
      <c r="E6322" s="532"/>
      <c r="F6322" s="532"/>
      <c r="G6322" s="533"/>
      <c r="H6322" s="534"/>
      <c r="I6322" s="534"/>
      <c r="J6322" s="535"/>
      <c r="K6322" s="534"/>
      <c r="L6322" s="534"/>
      <c r="M6322" s="534"/>
      <c r="N6322" s="534"/>
      <c r="O6322" s="534"/>
      <c r="P6322" s="535"/>
      <c r="Q6322" s="534"/>
    </row>
    <row r="6323" spans="3:17" s="849" customFormat="1" ht="15">
      <c r="C6323" s="712"/>
      <c r="D6323" s="713"/>
      <c r="E6323" s="532"/>
      <c r="F6323" s="532"/>
      <c r="G6323" s="533"/>
      <c r="H6323" s="534"/>
      <c r="I6323" s="534"/>
      <c r="J6323" s="535"/>
      <c r="K6323" s="534"/>
      <c r="L6323" s="534"/>
      <c r="M6323" s="534"/>
      <c r="N6323" s="534"/>
      <c r="O6323" s="534"/>
      <c r="P6323" s="535"/>
      <c r="Q6323" s="534"/>
    </row>
    <row r="6324" spans="3:17" s="849" customFormat="1" ht="15">
      <c r="C6324" s="712"/>
      <c r="D6324" s="713"/>
      <c r="E6324" s="532"/>
      <c r="F6324" s="532"/>
      <c r="G6324" s="533"/>
      <c r="H6324" s="534"/>
      <c r="I6324" s="534"/>
      <c r="J6324" s="535"/>
      <c r="K6324" s="534"/>
      <c r="L6324" s="534"/>
      <c r="M6324" s="534"/>
      <c r="N6324" s="534"/>
      <c r="O6324" s="534"/>
      <c r="P6324" s="535"/>
      <c r="Q6324" s="534"/>
    </row>
    <row r="6325" spans="3:17" s="849" customFormat="1" ht="15">
      <c r="C6325" s="712"/>
      <c r="D6325" s="713"/>
      <c r="E6325" s="532"/>
      <c r="F6325" s="532"/>
      <c r="G6325" s="533"/>
      <c r="H6325" s="534"/>
      <c r="I6325" s="534"/>
      <c r="J6325" s="535"/>
      <c r="K6325" s="534"/>
      <c r="L6325" s="534"/>
      <c r="M6325" s="534"/>
      <c r="N6325" s="534"/>
      <c r="O6325" s="534"/>
      <c r="P6325" s="535"/>
      <c r="Q6325" s="534"/>
    </row>
    <row r="6326" spans="3:17" s="849" customFormat="1" ht="15">
      <c r="C6326" s="712"/>
      <c r="D6326" s="713"/>
      <c r="E6326" s="532"/>
      <c r="F6326" s="532"/>
      <c r="G6326" s="533"/>
      <c r="H6326" s="534"/>
      <c r="I6326" s="534"/>
      <c r="J6326" s="535"/>
      <c r="K6326" s="534"/>
      <c r="L6326" s="534"/>
      <c r="M6326" s="534"/>
      <c r="N6326" s="534"/>
      <c r="O6326" s="534"/>
      <c r="P6326" s="535"/>
      <c r="Q6326" s="534"/>
    </row>
    <row r="6327" spans="3:17" s="849" customFormat="1" ht="15">
      <c r="C6327" s="712"/>
      <c r="D6327" s="713"/>
      <c r="E6327" s="532"/>
      <c r="F6327" s="532"/>
      <c r="G6327" s="533"/>
      <c r="H6327" s="534"/>
      <c r="I6327" s="534"/>
      <c r="J6327" s="535"/>
      <c r="K6327" s="534"/>
      <c r="L6327" s="534"/>
      <c r="M6327" s="534"/>
      <c r="N6327" s="534"/>
      <c r="O6327" s="534"/>
      <c r="P6327" s="535"/>
      <c r="Q6327" s="534"/>
    </row>
    <row r="6328" spans="3:17" s="849" customFormat="1" ht="15">
      <c r="C6328" s="712"/>
      <c r="D6328" s="713"/>
      <c r="E6328" s="532"/>
      <c r="F6328" s="532"/>
      <c r="G6328" s="533"/>
      <c r="H6328" s="534"/>
      <c r="I6328" s="534"/>
      <c r="J6328" s="535"/>
      <c r="K6328" s="534"/>
      <c r="L6328" s="534"/>
      <c r="M6328" s="534"/>
      <c r="N6328" s="534"/>
      <c r="O6328" s="534"/>
      <c r="P6328" s="535"/>
      <c r="Q6328" s="534"/>
    </row>
    <row r="6329" spans="3:17" s="849" customFormat="1" ht="15">
      <c r="C6329" s="712"/>
      <c r="D6329" s="713"/>
      <c r="E6329" s="532"/>
      <c r="F6329" s="532"/>
      <c r="G6329" s="533"/>
      <c r="H6329" s="534"/>
      <c r="I6329" s="534"/>
      <c r="J6329" s="535"/>
      <c r="K6329" s="534"/>
      <c r="L6329" s="534"/>
      <c r="M6329" s="534"/>
      <c r="N6329" s="534"/>
      <c r="O6329" s="534"/>
      <c r="P6329" s="535"/>
      <c r="Q6329" s="534"/>
    </row>
    <row r="6330" spans="3:17" s="849" customFormat="1" ht="15">
      <c r="C6330" s="712"/>
      <c r="D6330" s="713"/>
      <c r="E6330" s="532"/>
      <c r="F6330" s="532"/>
      <c r="G6330" s="533"/>
      <c r="H6330" s="534"/>
      <c r="I6330" s="534"/>
      <c r="J6330" s="535"/>
      <c r="K6330" s="534"/>
      <c r="L6330" s="534"/>
      <c r="M6330" s="534"/>
      <c r="N6330" s="534"/>
      <c r="O6330" s="534"/>
      <c r="P6330" s="535"/>
      <c r="Q6330" s="534"/>
    </row>
    <row r="6331" spans="3:17" s="849" customFormat="1" ht="15">
      <c r="C6331" s="712"/>
      <c r="D6331" s="713"/>
      <c r="E6331" s="532"/>
      <c r="F6331" s="532"/>
      <c r="G6331" s="533"/>
      <c r="H6331" s="534"/>
      <c r="I6331" s="534"/>
      <c r="J6331" s="535"/>
      <c r="K6331" s="534"/>
      <c r="L6331" s="534"/>
      <c r="M6331" s="534"/>
      <c r="N6331" s="534"/>
      <c r="O6331" s="534"/>
      <c r="P6331" s="535"/>
      <c r="Q6331" s="534"/>
    </row>
    <row r="6332" spans="3:17" s="849" customFormat="1" ht="15">
      <c r="C6332" s="712"/>
      <c r="D6332" s="713"/>
      <c r="E6332" s="532"/>
      <c r="F6332" s="532"/>
      <c r="G6332" s="533"/>
      <c r="H6332" s="534"/>
      <c r="I6332" s="534"/>
      <c r="J6332" s="535"/>
      <c r="K6332" s="534"/>
      <c r="L6332" s="534"/>
      <c r="M6332" s="534"/>
      <c r="N6332" s="534"/>
      <c r="O6332" s="534"/>
      <c r="P6332" s="535"/>
      <c r="Q6332" s="534"/>
    </row>
    <row r="6333" spans="3:17" s="849" customFormat="1" ht="15">
      <c r="C6333" s="712"/>
      <c r="D6333" s="713"/>
      <c r="E6333" s="532"/>
      <c r="F6333" s="532"/>
      <c r="G6333" s="533"/>
      <c r="H6333" s="534"/>
      <c r="I6333" s="534"/>
      <c r="J6333" s="535"/>
      <c r="K6333" s="534"/>
      <c r="L6333" s="534"/>
      <c r="M6333" s="534"/>
      <c r="N6333" s="534"/>
      <c r="O6333" s="534"/>
      <c r="P6333" s="535"/>
      <c r="Q6333" s="534"/>
    </row>
    <row r="6334" spans="3:17" s="849" customFormat="1" ht="15">
      <c r="C6334" s="712"/>
      <c r="D6334" s="713"/>
      <c r="E6334" s="532"/>
      <c r="F6334" s="532"/>
      <c r="G6334" s="533"/>
      <c r="H6334" s="534"/>
      <c r="I6334" s="534"/>
      <c r="J6334" s="535"/>
      <c r="K6334" s="534"/>
      <c r="L6334" s="534"/>
      <c r="M6334" s="534"/>
      <c r="N6334" s="534"/>
      <c r="O6334" s="534"/>
      <c r="P6334" s="535"/>
      <c r="Q6334" s="534"/>
    </row>
    <row r="6335" spans="3:17" s="849" customFormat="1" ht="15">
      <c r="C6335" s="712"/>
      <c r="D6335" s="713"/>
      <c r="E6335" s="532"/>
      <c r="F6335" s="532"/>
      <c r="G6335" s="533"/>
      <c r="H6335" s="534"/>
      <c r="I6335" s="534"/>
      <c r="J6335" s="535"/>
      <c r="K6335" s="534"/>
      <c r="L6335" s="534"/>
      <c r="M6335" s="534"/>
      <c r="N6335" s="534"/>
      <c r="O6335" s="534"/>
      <c r="P6335" s="535"/>
      <c r="Q6335" s="534"/>
    </row>
    <row r="6336" spans="3:17" s="849" customFormat="1" ht="15">
      <c r="C6336" s="712"/>
      <c r="D6336" s="713"/>
      <c r="E6336" s="532"/>
      <c r="F6336" s="532"/>
      <c r="G6336" s="533"/>
      <c r="H6336" s="534"/>
      <c r="I6336" s="534"/>
      <c r="J6336" s="535"/>
      <c r="K6336" s="534"/>
      <c r="L6336" s="534"/>
      <c r="M6336" s="534"/>
      <c r="N6336" s="534"/>
      <c r="O6336" s="534"/>
      <c r="P6336" s="535"/>
      <c r="Q6336" s="534"/>
    </row>
    <row r="6337" spans="3:17" s="849" customFormat="1" ht="15">
      <c r="C6337" s="712"/>
      <c r="D6337" s="713"/>
      <c r="E6337" s="532"/>
      <c r="F6337" s="532"/>
      <c r="G6337" s="533"/>
      <c r="H6337" s="534"/>
      <c r="I6337" s="534"/>
      <c r="J6337" s="535"/>
      <c r="K6337" s="534"/>
      <c r="L6337" s="534"/>
      <c r="M6337" s="534"/>
      <c r="N6337" s="534"/>
      <c r="O6337" s="534"/>
      <c r="P6337" s="535"/>
      <c r="Q6337" s="534"/>
    </row>
    <row r="6338" spans="3:17" s="849" customFormat="1" ht="15">
      <c r="C6338" s="712"/>
      <c r="D6338" s="713"/>
      <c r="E6338" s="532"/>
      <c r="F6338" s="532"/>
      <c r="G6338" s="533"/>
      <c r="H6338" s="534"/>
      <c r="I6338" s="534"/>
      <c r="J6338" s="535"/>
      <c r="K6338" s="534"/>
      <c r="L6338" s="534"/>
      <c r="M6338" s="534"/>
      <c r="N6338" s="534"/>
      <c r="O6338" s="534"/>
      <c r="P6338" s="535"/>
      <c r="Q6338" s="534"/>
    </row>
    <row r="6339" spans="3:17" s="849" customFormat="1" ht="15">
      <c r="C6339" s="712"/>
      <c r="D6339" s="713"/>
      <c r="E6339" s="532"/>
      <c r="F6339" s="532"/>
      <c r="G6339" s="533"/>
      <c r="H6339" s="534"/>
      <c r="I6339" s="534"/>
      <c r="J6339" s="535"/>
      <c r="K6339" s="534"/>
      <c r="L6339" s="534"/>
      <c r="M6339" s="534"/>
      <c r="N6339" s="534"/>
      <c r="O6339" s="534"/>
      <c r="P6339" s="535"/>
      <c r="Q6339" s="534"/>
    </row>
    <row r="6340" spans="3:17" s="849" customFormat="1" ht="15">
      <c r="C6340" s="712"/>
      <c r="D6340" s="713"/>
      <c r="E6340" s="532"/>
      <c r="F6340" s="532"/>
      <c r="G6340" s="533"/>
      <c r="H6340" s="534"/>
      <c r="I6340" s="534"/>
      <c r="J6340" s="535"/>
      <c r="K6340" s="534"/>
      <c r="L6340" s="534"/>
      <c r="M6340" s="534"/>
      <c r="N6340" s="534"/>
      <c r="O6340" s="534"/>
      <c r="P6340" s="535"/>
      <c r="Q6340" s="534"/>
    </row>
    <row r="6341" spans="3:17" s="849" customFormat="1" ht="15">
      <c r="C6341" s="712"/>
      <c r="D6341" s="713"/>
      <c r="E6341" s="532"/>
      <c r="F6341" s="532"/>
      <c r="G6341" s="533"/>
      <c r="H6341" s="534"/>
      <c r="I6341" s="534"/>
      <c r="J6341" s="535"/>
      <c r="K6341" s="534"/>
      <c r="L6341" s="534"/>
      <c r="M6341" s="534"/>
      <c r="N6341" s="534"/>
      <c r="O6341" s="534"/>
      <c r="P6341" s="535"/>
      <c r="Q6341" s="534"/>
    </row>
    <row r="6342" spans="3:17" s="849" customFormat="1" ht="15">
      <c r="C6342" s="712"/>
      <c r="D6342" s="713"/>
      <c r="E6342" s="532"/>
      <c r="F6342" s="532"/>
      <c r="G6342" s="533"/>
      <c r="H6342" s="534"/>
      <c r="I6342" s="534"/>
      <c r="J6342" s="535"/>
      <c r="K6342" s="534"/>
      <c r="L6342" s="534"/>
      <c r="M6342" s="534"/>
      <c r="N6342" s="534"/>
      <c r="O6342" s="534"/>
      <c r="P6342" s="535"/>
      <c r="Q6342" s="534"/>
    </row>
    <row r="6343" spans="3:17" s="849" customFormat="1" ht="15">
      <c r="C6343" s="712"/>
      <c r="D6343" s="713"/>
      <c r="E6343" s="532"/>
      <c r="F6343" s="532"/>
      <c r="G6343" s="533"/>
      <c r="H6343" s="534"/>
      <c r="I6343" s="534"/>
      <c r="J6343" s="535"/>
      <c r="K6343" s="534"/>
      <c r="L6343" s="534"/>
      <c r="M6343" s="534"/>
      <c r="N6343" s="534"/>
      <c r="O6343" s="534"/>
      <c r="P6343" s="535"/>
      <c r="Q6343" s="534"/>
    </row>
    <row r="6344" spans="3:17" s="849" customFormat="1" ht="15">
      <c r="C6344" s="712"/>
      <c r="D6344" s="713"/>
      <c r="E6344" s="532"/>
      <c r="F6344" s="532"/>
      <c r="G6344" s="533"/>
      <c r="H6344" s="534"/>
      <c r="I6344" s="534"/>
      <c r="J6344" s="535"/>
      <c r="K6344" s="534"/>
      <c r="L6344" s="534"/>
      <c r="M6344" s="534"/>
      <c r="N6344" s="534"/>
      <c r="O6344" s="534"/>
      <c r="P6344" s="535"/>
      <c r="Q6344" s="534"/>
    </row>
    <row r="6345" spans="3:17" s="849" customFormat="1" ht="15">
      <c r="C6345" s="712"/>
      <c r="D6345" s="713"/>
      <c r="E6345" s="532"/>
      <c r="F6345" s="532"/>
      <c r="G6345" s="533"/>
      <c r="H6345" s="534"/>
      <c r="I6345" s="534"/>
      <c r="J6345" s="535"/>
      <c r="K6345" s="534"/>
      <c r="L6345" s="534"/>
      <c r="M6345" s="534"/>
      <c r="N6345" s="534"/>
      <c r="O6345" s="534"/>
      <c r="P6345" s="535"/>
      <c r="Q6345" s="534"/>
    </row>
    <row r="6346" spans="3:17" s="849" customFormat="1" ht="15">
      <c r="C6346" s="712"/>
      <c r="D6346" s="713"/>
      <c r="E6346" s="532"/>
      <c r="F6346" s="532"/>
      <c r="G6346" s="533"/>
      <c r="H6346" s="534"/>
      <c r="I6346" s="534"/>
      <c r="J6346" s="535"/>
      <c r="K6346" s="534"/>
      <c r="L6346" s="534"/>
      <c r="M6346" s="534"/>
      <c r="N6346" s="534"/>
      <c r="O6346" s="534"/>
      <c r="P6346" s="535"/>
      <c r="Q6346" s="534"/>
    </row>
    <row r="6347" spans="3:17" s="849" customFormat="1" ht="15">
      <c r="C6347" s="712"/>
      <c r="D6347" s="713"/>
      <c r="E6347" s="532"/>
      <c r="F6347" s="532"/>
      <c r="G6347" s="533"/>
      <c r="H6347" s="534"/>
      <c r="I6347" s="534"/>
      <c r="J6347" s="535"/>
      <c r="K6347" s="534"/>
      <c r="L6347" s="534"/>
      <c r="M6347" s="534"/>
      <c r="N6347" s="534"/>
      <c r="O6347" s="534"/>
      <c r="P6347" s="535"/>
      <c r="Q6347" s="534"/>
    </row>
    <row r="6348" spans="3:17" s="849" customFormat="1" ht="15">
      <c r="C6348" s="712"/>
      <c r="D6348" s="713"/>
      <c r="E6348" s="532"/>
      <c r="F6348" s="532"/>
      <c r="G6348" s="533"/>
      <c r="H6348" s="534"/>
      <c r="I6348" s="534"/>
      <c r="J6348" s="535"/>
      <c r="K6348" s="534"/>
      <c r="L6348" s="534"/>
      <c r="M6348" s="534"/>
      <c r="N6348" s="534"/>
      <c r="O6348" s="534"/>
      <c r="P6348" s="535"/>
      <c r="Q6348" s="534"/>
    </row>
    <row r="6349" spans="3:17" s="849" customFormat="1" ht="15">
      <c r="C6349" s="712"/>
      <c r="D6349" s="713"/>
      <c r="E6349" s="532"/>
      <c r="F6349" s="532"/>
      <c r="G6349" s="533"/>
      <c r="H6349" s="534"/>
      <c r="I6349" s="534"/>
      <c r="J6349" s="535"/>
      <c r="K6349" s="534"/>
      <c r="L6349" s="534"/>
      <c r="M6349" s="534"/>
      <c r="N6349" s="534"/>
      <c r="O6349" s="534"/>
      <c r="P6349" s="535"/>
      <c r="Q6349" s="534"/>
    </row>
    <row r="6350" spans="3:17" s="849" customFormat="1" ht="15">
      <c r="C6350" s="712"/>
      <c r="D6350" s="713"/>
      <c r="E6350" s="532"/>
      <c r="F6350" s="532"/>
      <c r="G6350" s="533"/>
      <c r="H6350" s="534"/>
      <c r="I6350" s="534"/>
      <c r="J6350" s="535"/>
      <c r="K6350" s="534"/>
      <c r="L6350" s="534"/>
      <c r="M6350" s="534"/>
      <c r="N6350" s="534"/>
      <c r="O6350" s="534"/>
      <c r="P6350" s="535"/>
      <c r="Q6350" s="534"/>
    </row>
    <row r="6351" spans="3:17" s="849" customFormat="1" ht="15">
      <c r="C6351" s="712"/>
      <c r="D6351" s="713"/>
      <c r="E6351" s="532"/>
      <c r="F6351" s="532"/>
      <c r="G6351" s="533"/>
      <c r="H6351" s="534"/>
      <c r="I6351" s="534"/>
      <c r="J6351" s="535"/>
      <c r="K6351" s="534"/>
      <c r="L6351" s="534"/>
      <c r="M6351" s="534"/>
      <c r="N6351" s="534"/>
      <c r="O6351" s="534"/>
      <c r="P6351" s="535"/>
      <c r="Q6351" s="534"/>
    </row>
    <row r="6352" spans="3:17" s="849" customFormat="1" ht="15">
      <c r="C6352" s="712"/>
      <c r="D6352" s="713"/>
      <c r="E6352" s="532"/>
      <c r="F6352" s="532"/>
      <c r="G6352" s="533"/>
      <c r="H6352" s="534"/>
      <c r="I6352" s="534"/>
      <c r="J6352" s="535"/>
      <c r="K6352" s="534"/>
      <c r="L6352" s="534"/>
      <c r="M6352" s="534"/>
      <c r="N6352" s="534"/>
      <c r="O6352" s="534"/>
      <c r="P6352" s="535"/>
      <c r="Q6352" s="534"/>
    </row>
    <row r="6353" spans="3:17" s="849" customFormat="1" ht="15">
      <c r="C6353" s="712"/>
      <c r="D6353" s="713"/>
      <c r="E6353" s="532"/>
      <c r="F6353" s="532"/>
      <c r="G6353" s="533"/>
      <c r="H6353" s="534"/>
      <c r="I6353" s="534"/>
      <c r="J6353" s="535"/>
      <c r="K6353" s="534"/>
      <c r="L6353" s="534"/>
      <c r="M6353" s="534"/>
      <c r="N6353" s="534"/>
      <c r="O6353" s="534"/>
      <c r="P6353" s="535"/>
      <c r="Q6353" s="534"/>
    </row>
    <row r="6354" spans="3:17" s="849" customFormat="1" ht="15">
      <c r="C6354" s="712"/>
      <c r="D6354" s="713"/>
      <c r="E6354" s="532"/>
      <c r="F6354" s="532"/>
      <c r="G6354" s="533"/>
      <c r="H6354" s="534"/>
      <c r="I6354" s="534"/>
      <c r="J6354" s="535"/>
      <c r="K6354" s="534"/>
      <c r="L6354" s="534"/>
      <c r="M6354" s="534"/>
      <c r="N6354" s="534"/>
      <c r="O6354" s="534"/>
      <c r="P6354" s="535"/>
      <c r="Q6354" s="534"/>
    </row>
    <row r="6355" spans="3:17" s="849" customFormat="1" ht="15">
      <c r="C6355" s="712"/>
      <c r="D6355" s="713"/>
      <c r="E6355" s="532"/>
      <c r="F6355" s="532"/>
      <c r="G6355" s="533"/>
      <c r="H6355" s="534"/>
      <c r="I6355" s="534"/>
      <c r="J6355" s="535"/>
      <c r="K6355" s="534"/>
      <c r="L6355" s="534"/>
      <c r="M6355" s="534"/>
      <c r="N6355" s="534"/>
      <c r="O6355" s="534"/>
      <c r="P6355" s="535"/>
      <c r="Q6355" s="534"/>
    </row>
    <row r="6356" spans="3:17" s="849" customFormat="1" ht="15">
      <c r="C6356" s="712"/>
      <c r="D6356" s="713"/>
      <c r="E6356" s="532"/>
      <c r="F6356" s="532"/>
      <c r="G6356" s="533"/>
      <c r="H6356" s="534"/>
      <c r="I6356" s="534"/>
      <c r="J6356" s="535"/>
      <c r="K6356" s="534"/>
      <c r="L6356" s="534"/>
      <c r="M6356" s="534"/>
      <c r="N6356" s="534"/>
      <c r="O6356" s="534"/>
      <c r="P6356" s="535"/>
      <c r="Q6356" s="534"/>
    </row>
    <row r="6357" spans="3:17" s="849" customFormat="1" ht="15">
      <c r="C6357" s="712"/>
      <c r="D6357" s="713"/>
      <c r="E6357" s="532"/>
      <c r="F6357" s="532"/>
      <c r="G6357" s="533"/>
      <c r="H6357" s="534"/>
      <c r="I6357" s="534"/>
      <c r="J6357" s="535"/>
      <c r="K6357" s="534"/>
      <c r="L6357" s="534"/>
      <c r="M6357" s="534"/>
      <c r="N6357" s="534"/>
      <c r="O6357" s="534"/>
      <c r="P6357" s="535"/>
      <c r="Q6357" s="534"/>
    </row>
    <row r="6358" spans="3:17" s="849" customFormat="1" ht="15">
      <c r="C6358" s="712"/>
      <c r="D6358" s="713"/>
      <c r="E6358" s="532"/>
      <c r="F6358" s="532"/>
      <c r="G6358" s="533"/>
      <c r="H6358" s="534"/>
      <c r="I6358" s="534"/>
      <c r="J6358" s="535"/>
      <c r="K6358" s="534"/>
      <c r="L6358" s="534"/>
      <c r="M6358" s="534"/>
      <c r="N6358" s="534"/>
      <c r="O6358" s="534"/>
      <c r="P6358" s="535"/>
      <c r="Q6358" s="534"/>
    </row>
    <row r="6359" spans="3:17" s="849" customFormat="1" ht="15">
      <c r="C6359" s="712"/>
      <c r="D6359" s="713"/>
      <c r="E6359" s="532"/>
      <c r="F6359" s="532"/>
      <c r="G6359" s="533"/>
      <c r="H6359" s="534"/>
      <c r="I6359" s="534"/>
      <c r="J6359" s="535"/>
      <c r="K6359" s="534"/>
      <c r="L6359" s="534"/>
      <c r="M6359" s="534"/>
      <c r="N6359" s="534"/>
      <c r="O6359" s="534"/>
      <c r="P6359" s="535"/>
      <c r="Q6359" s="534"/>
    </row>
    <row r="6360" spans="3:17" s="849" customFormat="1" ht="15">
      <c r="C6360" s="712"/>
      <c r="D6360" s="713"/>
      <c r="E6360" s="532"/>
      <c r="F6360" s="532"/>
      <c r="G6360" s="533"/>
      <c r="H6360" s="534"/>
      <c r="I6360" s="534"/>
      <c r="J6360" s="535"/>
      <c r="K6360" s="534"/>
      <c r="L6360" s="534"/>
      <c r="M6360" s="534"/>
      <c r="N6360" s="534"/>
      <c r="O6360" s="534"/>
      <c r="P6360" s="535"/>
      <c r="Q6360" s="534"/>
    </row>
    <row r="6361" spans="3:17" s="849" customFormat="1" ht="15">
      <c r="C6361" s="712"/>
      <c r="D6361" s="713"/>
      <c r="E6361" s="532"/>
      <c r="F6361" s="532"/>
      <c r="G6361" s="533"/>
      <c r="H6361" s="534"/>
      <c r="I6361" s="534"/>
      <c r="J6361" s="535"/>
      <c r="K6361" s="534"/>
      <c r="L6361" s="534"/>
      <c r="M6361" s="534"/>
      <c r="N6361" s="534"/>
      <c r="O6361" s="534"/>
      <c r="P6361" s="535"/>
      <c r="Q6361" s="534"/>
    </row>
    <row r="6362" spans="3:17" s="849" customFormat="1" ht="15">
      <c r="C6362" s="712"/>
      <c r="D6362" s="713"/>
      <c r="E6362" s="532"/>
      <c r="F6362" s="532"/>
      <c r="G6362" s="533"/>
      <c r="H6362" s="534"/>
      <c r="I6362" s="534"/>
      <c r="J6362" s="535"/>
      <c r="K6362" s="534"/>
      <c r="L6362" s="534"/>
      <c r="M6362" s="534"/>
      <c r="N6362" s="534"/>
      <c r="O6362" s="534"/>
      <c r="P6362" s="535"/>
      <c r="Q6362" s="534"/>
    </row>
    <row r="6363" spans="3:17" s="849" customFormat="1" ht="15">
      <c r="C6363" s="712"/>
      <c r="D6363" s="713"/>
      <c r="E6363" s="532"/>
      <c r="F6363" s="532"/>
      <c r="G6363" s="533"/>
      <c r="H6363" s="534"/>
      <c r="I6363" s="534"/>
      <c r="J6363" s="535"/>
      <c r="K6363" s="534"/>
      <c r="L6363" s="534"/>
      <c r="M6363" s="534"/>
      <c r="N6363" s="534"/>
      <c r="O6363" s="534"/>
      <c r="P6363" s="535"/>
      <c r="Q6363" s="534"/>
    </row>
    <row r="6364" spans="3:17" s="849" customFormat="1" ht="15">
      <c r="C6364" s="712"/>
      <c r="D6364" s="713"/>
      <c r="E6364" s="532"/>
      <c r="F6364" s="532"/>
      <c r="G6364" s="533"/>
      <c r="H6364" s="534"/>
      <c r="I6364" s="534"/>
      <c r="J6364" s="535"/>
      <c r="K6364" s="534"/>
      <c r="L6364" s="534"/>
      <c r="M6364" s="534"/>
      <c r="N6364" s="534"/>
      <c r="O6364" s="534"/>
      <c r="P6364" s="535"/>
      <c r="Q6364" s="534"/>
    </row>
    <row r="6365" spans="3:17" s="849" customFormat="1" ht="15">
      <c r="C6365" s="712"/>
      <c r="D6365" s="713"/>
      <c r="E6365" s="532"/>
      <c r="F6365" s="532"/>
      <c r="G6365" s="533"/>
      <c r="H6365" s="534"/>
      <c r="I6365" s="534"/>
      <c r="J6365" s="535"/>
      <c r="K6365" s="534"/>
      <c r="L6365" s="534"/>
      <c r="M6365" s="534"/>
      <c r="N6365" s="534"/>
      <c r="O6365" s="534"/>
      <c r="P6365" s="535"/>
      <c r="Q6365" s="534"/>
    </row>
    <row r="6366" spans="3:17" s="849" customFormat="1" ht="15">
      <c r="C6366" s="712"/>
      <c r="D6366" s="713"/>
      <c r="E6366" s="532"/>
      <c r="F6366" s="532"/>
      <c r="G6366" s="533"/>
      <c r="H6366" s="534"/>
      <c r="I6366" s="534"/>
      <c r="J6366" s="535"/>
      <c r="K6366" s="534"/>
      <c r="L6366" s="534"/>
      <c r="M6366" s="534"/>
      <c r="N6366" s="534"/>
      <c r="O6366" s="534"/>
      <c r="P6366" s="535"/>
      <c r="Q6366" s="534"/>
    </row>
    <row r="6367" spans="3:17" s="849" customFormat="1" ht="15">
      <c r="C6367" s="712"/>
      <c r="D6367" s="713"/>
      <c r="E6367" s="532"/>
      <c r="F6367" s="532"/>
      <c r="G6367" s="533"/>
      <c r="H6367" s="534"/>
      <c r="I6367" s="534"/>
      <c r="J6367" s="535"/>
      <c r="K6367" s="534"/>
      <c r="L6367" s="534"/>
      <c r="M6367" s="534"/>
      <c r="N6367" s="534"/>
      <c r="O6367" s="534"/>
      <c r="P6367" s="535"/>
      <c r="Q6367" s="534"/>
    </row>
    <row r="6368" spans="3:17" s="849" customFormat="1" ht="15">
      <c r="C6368" s="712"/>
      <c r="D6368" s="713"/>
      <c r="E6368" s="532"/>
      <c r="F6368" s="532"/>
      <c r="G6368" s="533"/>
      <c r="H6368" s="534"/>
      <c r="I6368" s="534"/>
      <c r="J6368" s="535"/>
      <c r="K6368" s="534"/>
      <c r="L6368" s="534"/>
      <c r="M6368" s="534"/>
      <c r="N6368" s="534"/>
      <c r="O6368" s="534"/>
      <c r="P6368" s="535"/>
      <c r="Q6368" s="534"/>
    </row>
    <row r="6369" spans="3:17" s="849" customFormat="1" ht="15">
      <c r="C6369" s="712"/>
      <c r="D6369" s="713"/>
      <c r="E6369" s="532"/>
      <c r="F6369" s="532"/>
      <c r="G6369" s="533"/>
      <c r="H6369" s="534"/>
      <c r="I6369" s="534"/>
      <c r="J6369" s="535"/>
      <c r="K6369" s="534"/>
      <c r="L6369" s="534"/>
      <c r="M6369" s="534"/>
      <c r="N6369" s="534"/>
      <c r="O6369" s="534"/>
      <c r="P6369" s="535"/>
      <c r="Q6369" s="534"/>
    </row>
    <row r="6370" spans="3:17" s="849" customFormat="1" ht="15">
      <c r="C6370" s="712"/>
      <c r="D6370" s="713"/>
      <c r="E6370" s="532"/>
      <c r="F6370" s="532"/>
      <c r="G6370" s="533"/>
      <c r="H6370" s="534"/>
      <c r="I6370" s="534"/>
      <c r="J6370" s="535"/>
      <c r="K6370" s="534"/>
      <c r="L6370" s="534"/>
      <c r="M6370" s="534"/>
      <c r="N6370" s="534"/>
      <c r="O6370" s="534"/>
      <c r="P6370" s="535"/>
      <c r="Q6370" s="534"/>
    </row>
    <row r="6371" spans="3:17" s="849" customFormat="1" ht="15">
      <c r="C6371" s="712"/>
      <c r="D6371" s="713"/>
      <c r="E6371" s="532"/>
      <c r="F6371" s="532"/>
      <c r="G6371" s="533"/>
      <c r="H6371" s="534"/>
      <c r="I6371" s="534"/>
      <c r="J6371" s="535"/>
      <c r="K6371" s="534"/>
      <c r="L6371" s="534"/>
      <c r="M6371" s="534"/>
      <c r="N6371" s="534"/>
      <c r="O6371" s="534"/>
      <c r="P6371" s="535"/>
      <c r="Q6371" s="534"/>
    </row>
    <row r="6372" spans="3:17" s="849" customFormat="1" ht="15">
      <c r="C6372" s="712"/>
      <c r="D6372" s="713"/>
      <c r="E6372" s="532"/>
      <c r="F6372" s="532"/>
      <c r="G6372" s="533"/>
      <c r="H6372" s="534"/>
      <c r="I6372" s="534"/>
      <c r="J6372" s="535"/>
      <c r="K6372" s="534"/>
      <c r="L6372" s="534"/>
      <c r="M6372" s="534"/>
      <c r="N6372" s="534"/>
      <c r="O6372" s="534"/>
      <c r="P6372" s="535"/>
      <c r="Q6372" s="534"/>
    </row>
    <row r="6373" spans="3:17" s="849" customFormat="1" ht="15">
      <c r="C6373" s="712"/>
      <c r="D6373" s="713"/>
      <c r="E6373" s="532"/>
      <c r="F6373" s="532"/>
      <c r="G6373" s="533"/>
      <c r="H6373" s="534"/>
      <c r="I6373" s="534"/>
      <c r="J6373" s="535"/>
      <c r="K6373" s="534"/>
      <c r="L6373" s="534"/>
      <c r="M6373" s="534"/>
      <c r="N6373" s="534"/>
      <c r="O6373" s="534"/>
      <c r="P6373" s="535"/>
      <c r="Q6373" s="534"/>
    </row>
    <row r="6374" spans="3:17" s="849" customFormat="1" ht="15">
      <c r="C6374" s="712"/>
      <c r="D6374" s="713"/>
      <c r="E6374" s="532"/>
      <c r="F6374" s="532"/>
      <c r="G6374" s="533"/>
      <c r="H6374" s="534"/>
      <c r="I6374" s="534"/>
      <c r="J6374" s="535"/>
      <c r="K6374" s="534"/>
      <c r="L6374" s="534"/>
      <c r="M6374" s="534"/>
      <c r="N6374" s="534"/>
      <c r="O6374" s="534"/>
      <c r="P6374" s="535"/>
      <c r="Q6374" s="534"/>
    </row>
    <row r="6375" spans="3:17" s="849" customFormat="1" ht="15">
      <c r="C6375" s="712"/>
      <c r="D6375" s="713"/>
      <c r="E6375" s="532"/>
      <c r="F6375" s="532"/>
      <c r="G6375" s="533"/>
      <c r="H6375" s="534"/>
      <c r="I6375" s="534"/>
      <c r="J6375" s="535"/>
      <c r="K6375" s="534"/>
      <c r="L6375" s="534"/>
      <c r="M6375" s="534"/>
      <c r="N6375" s="534"/>
      <c r="O6375" s="534"/>
      <c r="P6375" s="535"/>
      <c r="Q6375" s="534"/>
    </row>
    <row r="6376" spans="3:17" s="849" customFormat="1" ht="15">
      <c r="C6376" s="712"/>
      <c r="D6376" s="713"/>
      <c r="E6376" s="532"/>
      <c r="F6376" s="532"/>
      <c r="G6376" s="533"/>
      <c r="H6376" s="534"/>
      <c r="I6376" s="534"/>
      <c r="J6376" s="535"/>
      <c r="K6376" s="534"/>
      <c r="L6376" s="534"/>
      <c r="M6376" s="534"/>
      <c r="N6376" s="534"/>
      <c r="O6376" s="534"/>
      <c r="P6376" s="535"/>
      <c r="Q6376" s="534"/>
    </row>
    <row r="6377" spans="3:17" s="849" customFormat="1" ht="15">
      <c r="C6377" s="712"/>
      <c r="D6377" s="713"/>
      <c r="E6377" s="532"/>
      <c r="F6377" s="532"/>
      <c r="G6377" s="533"/>
      <c r="H6377" s="534"/>
      <c r="I6377" s="534"/>
      <c r="J6377" s="535"/>
      <c r="K6377" s="534"/>
      <c r="L6377" s="534"/>
      <c r="M6377" s="534"/>
      <c r="N6377" s="534"/>
      <c r="O6377" s="534"/>
      <c r="P6377" s="535"/>
      <c r="Q6377" s="534"/>
    </row>
    <row r="6378" spans="3:17" s="849" customFormat="1" ht="15">
      <c r="C6378" s="712"/>
      <c r="D6378" s="713"/>
      <c r="E6378" s="532"/>
      <c r="F6378" s="532"/>
      <c r="G6378" s="533"/>
      <c r="H6378" s="534"/>
      <c r="I6378" s="534"/>
      <c r="J6378" s="535"/>
      <c r="K6378" s="534"/>
      <c r="L6378" s="534"/>
      <c r="M6378" s="534"/>
      <c r="N6378" s="534"/>
      <c r="O6378" s="534"/>
      <c r="P6378" s="535"/>
      <c r="Q6378" s="534"/>
    </row>
    <row r="6379" spans="3:17" s="849" customFormat="1" ht="15">
      <c r="C6379" s="712"/>
      <c r="D6379" s="713"/>
      <c r="E6379" s="532"/>
      <c r="F6379" s="532"/>
      <c r="G6379" s="533"/>
      <c r="H6379" s="534"/>
      <c r="I6379" s="534"/>
      <c r="J6379" s="535"/>
      <c r="K6379" s="534"/>
      <c r="L6379" s="534"/>
      <c r="M6379" s="534"/>
      <c r="N6379" s="534"/>
      <c r="O6379" s="534"/>
      <c r="P6379" s="535"/>
      <c r="Q6379" s="534"/>
    </row>
    <row r="6380" spans="3:17" s="849" customFormat="1" ht="15">
      <c r="C6380" s="712"/>
      <c r="D6380" s="713"/>
      <c r="E6380" s="532"/>
      <c r="F6380" s="532"/>
      <c r="G6380" s="533"/>
      <c r="H6380" s="534"/>
      <c r="I6380" s="534"/>
      <c r="J6380" s="535"/>
      <c r="K6380" s="534"/>
      <c r="L6380" s="534"/>
      <c r="M6380" s="534"/>
      <c r="N6380" s="534"/>
      <c r="O6380" s="534"/>
      <c r="P6380" s="535"/>
      <c r="Q6380" s="534"/>
    </row>
    <row r="6381" spans="3:17" s="849" customFormat="1" ht="15">
      <c r="C6381" s="712"/>
      <c r="D6381" s="713"/>
      <c r="E6381" s="532"/>
      <c r="F6381" s="532"/>
      <c r="G6381" s="533"/>
      <c r="H6381" s="534"/>
      <c r="I6381" s="534"/>
      <c r="J6381" s="535"/>
      <c r="K6381" s="534"/>
      <c r="L6381" s="534"/>
      <c r="M6381" s="534"/>
      <c r="N6381" s="534"/>
      <c r="O6381" s="534"/>
      <c r="P6381" s="535"/>
      <c r="Q6381" s="534"/>
    </row>
    <row r="6382" spans="3:17" s="849" customFormat="1" ht="15">
      <c r="C6382" s="712"/>
      <c r="D6382" s="713"/>
      <c r="E6382" s="532"/>
      <c r="F6382" s="532"/>
      <c r="G6382" s="533"/>
      <c r="H6382" s="534"/>
      <c r="I6382" s="534"/>
      <c r="J6382" s="535"/>
      <c r="K6382" s="534"/>
      <c r="L6382" s="534"/>
      <c r="M6382" s="534"/>
      <c r="N6382" s="534"/>
      <c r="O6382" s="534"/>
      <c r="P6382" s="535"/>
      <c r="Q6382" s="534"/>
    </row>
    <row r="6383" spans="3:17" s="849" customFormat="1" ht="15">
      <c r="C6383" s="712"/>
      <c r="D6383" s="713"/>
      <c r="E6383" s="532"/>
      <c r="F6383" s="532"/>
      <c r="G6383" s="533"/>
      <c r="H6383" s="534"/>
      <c r="I6383" s="534"/>
      <c r="J6383" s="535"/>
      <c r="K6383" s="534"/>
      <c r="L6383" s="534"/>
      <c r="M6383" s="534"/>
      <c r="N6383" s="534"/>
      <c r="O6383" s="534"/>
      <c r="P6383" s="535"/>
      <c r="Q6383" s="534"/>
    </row>
    <row r="6384" spans="3:17" s="849" customFormat="1" ht="15">
      <c r="C6384" s="712"/>
      <c r="D6384" s="713"/>
      <c r="E6384" s="532"/>
      <c r="F6384" s="532"/>
      <c r="G6384" s="533"/>
      <c r="H6384" s="534"/>
      <c r="I6384" s="534"/>
      <c r="J6384" s="535"/>
      <c r="K6384" s="534"/>
      <c r="L6384" s="534"/>
      <c r="M6384" s="534"/>
      <c r="N6384" s="534"/>
      <c r="O6384" s="534"/>
      <c r="P6384" s="535"/>
      <c r="Q6384" s="534"/>
    </row>
    <row r="6385" spans="3:17" s="849" customFormat="1" ht="15">
      <c r="C6385" s="712"/>
      <c r="D6385" s="713"/>
      <c r="E6385" s="532"/>
      <c r="F6385" s="532"/>
      <c r="G6385" s="533"/>
      <c r="H6385" s="534"/>
      <c r="I6385" s="534"/>
      <c r="J6385" s="535"/>
      <c r="K6385" s="534"/>
      <c r="L6385" s="534"/>
      <c r="M6385" s="534"/>
      <c r="N6385" s="534"/>
      <c r="O6385" s="534"/>
      <c r="P6385" s="535"/>
      <c r="Q6385" s="534"/>
    </row>
    <row r="6386" spans="3:17" s="849" customFormat="1" ht="15">
      <c r="C6386" s="712"/>
      <c r="D6386" s="713"/>
      <c r="E6386" s="532"/>
      <c r="F6386" s="532"/>
      <c r="G6386" s="533"/>
      <c r="H6386" s="534"/>
      <c r="I6386" s="534"/>
      <c r="J6386" s="535"/>
      <c r="K6386" s="534"/>
      <c r="L6386" s="534"/>
      <c r="M6386" s="534"/>
      <c r="N6386" s="534"/>
      <c r="O6386" s="534"/>
      <c r="P6386" s="535"/>
      <c r="Q6386" s="534"/>
    </row>
    <row r="6387" spans="3:17" s="849" customFormat="1" ht="15">
      <c r="C6387" s="712"/>
      <c r="D6387" s="713"/>
      <c r="E6387" s="532"/>
      <c r="F6387" s="532"/>
      <c r="G6387" s="533"/>
      <c r="H6387" s="534"/>
      <c r="I6387" s="534"/>
      <c r="J6387" s="535"/>
      <c r="K6387" s="534"/>
      <c r="L6387" s="534"/>
      <c r="M6387" s="534"/>
      <c r="N6387" s="534"/>
      <c r="O6387" s="534"/>
      <c r="P6387" s="535"/>
      <c r="Q6387" s="534"/>
    </row>
    <row r="6388" spans="3:17" s="849" customFormat="1" ht="15">
      <c r="C6388" s="712"/>
      <c r="D6388" s="713"/>
      <c r="E6388" s="532"/>
      <c r="F6388" s="532"/>
      <c r="G6388" s="533"/>
      <c r="H6388" s="534"/>
      <c r="I6388" s="534"/>
      <c r="J6388" s="535"/>
      <c r="K6388" s="534"/>
      <c r="L6388" s="534"/>
      <c r="M6388" s="534"/>
      <c r="N6388" s="534"/>
      <c r="O6388" s="534"/>
      <c r="P6388" s="535"/>
      <c r="Q6388" s="534"/>
    </row>
    <row r="6389" spans="3:17" s="849" customFormat="1" ht="15">
      <c r="C6389" s="712"/>
      <c r="D6389" s="713"/>
      <c r="E6389" s="532"/>
      <c r="F6389" s="532"/>
      <c r="G6389" s="533"/>
      <c r="H6389" s="534"/>
      <c r="I6389" s="534"/>
      <c r="J6389" s="535"/>
      <c r="K6389" s="534"/>
      <c r="L6389" s="534"/>
      <c r="M6389" s="534"/>
      <c r="N6389" s="534"/>
      <c r="O6389" s="534"/>
      <c r="P6389" s="535"/>
      <c r="Q6389" s="534"/>
    </row>
    <row r="6390" spans="3:17" s="849" customFormat="1" ht="15">
      <c r="C6390" s="712"/>
      <c r="D6390" s="713"/>
      <c r="E6390" s="532"/>
      <c r="F6390" s="532"/>
      <c r="G6390" s="533"/>
      <c r="H6390" s="534"/>
      <c r="I6390" s="534"/>
      <c r="J6390" s="535"/>
      <c r="K6390" s="534"/>
      <c r="L6390" s="534"/>
      <c r="M6390" s="534"/>
      <c r="N6390" s="534"/>
      <c r="O6390" s="534"/>
      <c r="P6390" s="535"/>
      <c r="Q6390" s="534"/>
    </row>
    <row r="6391" spans="3:17" s="849" customFormat="1" ht="15">
      <c r="C6391" s="712"/>
      <c r="D6391" s="713"/>
      <c r="E6391" s="532"/>
      <c r="F6391" s="532"/>
      <c r="G6391" s="533"/>
      <c r="H6391" s="534"/>
      <c r="I6391" s="534"/>
      <c r="J6391" s="535"/>
      <c r="K6391" s="534"/>
      <c r="L6391" s="534"/>
      <c r="M6391" s="534"/>
      <c r="N6391" s="534"/>
      <c r="O6391" s="534"/>
      <c r="P6391" s="535"/>
      <c r="Q6391" s="534"/>
    </row>
    <row r="6392" spans="3:17" s="849" customFormat="1" ht="15">
      <c r="C6392" s="712"/>
      <c r="D6392" s="713"/>
      <c r="E6392" s="532"/>
      <c r="F6392" s="532"/>
      <c r="G6392" s="533"/>
      <c r="H6392" s="534"/>
      <c r="I6392" s="534"/>
      <c r="J6392" s="535"/>
      <c r="K6392" s="534"/>
      <c r="L6392" s="534"/>
      <c r="M6392" s="534"/>
      <c r="N6392" s="534"/>
      <c r="O6392" s="534"/>
      <c r="P6392" s="535"/>
      <c r="Q6392" s="534"/>
    </row>
    <row r="6393" spans="3:17" s="849" customFormat="1" ht="15">
      <c r="C6393" s="712"/>
      <c r="D6393" s="713"/>
      <c r="E6393" s="532"/>
      <c r="F6393" s="532"/>
      <c r="G6393" s="533"/>
      <c r="H6393" s="534"/>
      <c r="I6393" s="534"/>
      <c r="J6393" s="535"/>
      <c r="K6393" s="534"/>
      <c r="L6393" s="534"/>
      <c r="M6393" s="534"/>
      <c r="N6393" s="534"/>
      <c r="O6393" s="534"/>
      <c r="P6393" s="535"/>
      <c r="Q6393" s="534"/>
    </row>
    <row r="6394" spans="3:17" s="849" customFormat="1" ht="15">
      <c r="C6394" s="712"/>
      <c r="D6394" s="713"/>
      <c r="E6394" s="532"/>
      <c r="F6394" s="532"/>
      <c r="G6394" s="533"/>
      <c r="H6394" s="534"/>
      <c r="I6394" s="534"/>
      <c r="J6394" s="535"/>
      <c r="K6394" s="534"/>
      <c r="L6394" s="534"/>
      <c r="M6394" s="534"/>
      <c r="N6394" s="534"/>
      <c r="O6394" s="534"/>
      <c r="P6394" s="535"/>
      <c r="Q6394" s="534"/>
    </row>
    <row r="6395" spans="3:17" s="849" customFormat="1" ht="15">
      <c r="C6395" s="712"/>
      <c r="D6395" s="713"/>
      <c r="E6395" s="532"/>
      <c r="F6395" s="532"/>
      <c r="G6395" s="533"/>
      <c r="H6395" s="534"/>
      <c r="I6395" s="534"/>
      <c r="J6395" s="535"/>
      <c r="K6395" s="534"/>
      <c r="L6395" s="534"/>
      <c r="M6395" s="534"/>
      <c r="N6395" s="534"/>
      <c r="O6395" s="534"/>
      <c r="P6395" s="535"/>
      <c r="Q6395" s="534"/>
    </row>
    <row r="6396" spans="3:17" s="849" customFormat="1" ht="15">
      <c r="C6396" s="712"/>
      <c r="D6396" s="713"/>
      <c r="E6396" s="532"/>
      <c r="F6396" s="532"/>
      <c r="G6396" s="533"/>
      <c r="H6396" s="534"/>
      <c r="I6396" s="534"/>
      <c r="J6396" s="535"/>
      <c r="K6396" s="534"/>
      <c r="L6396" s="534"/>
      <c r="M6396" s="534"/>
      <c r="N6396" s="534"/>
      <c r="O6396" s="534"/>
      <c r="P6396" s="535"/>
      <c r="Q6396" s="534"/>
    </row>
    <row r="6397" spans="3:17" s="849" customFormat="1" ht="15">
      <c r="C6397" s="712"/>
      <c r="D6397" s="713"/>
      <c r="E6397" s="532"/>
      <c r="F6397" s="532"/>
      <c r="G6397" s="533"/>
      <c r="H6397" s="534"/>
      <c r="I6397" s="534"/>
      <c r="J6397" s="535"/>
      <c r="K6397" s="534"/>
      <c r="L6397" s="534"/>
      <c r="M6397" s="534"/>
      <c r="N6397" s="534"/>
      <c r="O6397" s="534"/>
      <c r="P6397" s="535"/>
      <c r="Q6397" s="534"/>
    </row>
    <row r="6398" spans="3:17" s="849" customFormat="1" ht="15">
      <c r="C6398" s="712"/>
      <c r="D6398" s="713"/>
      <c r="E6398" s="532"/>
      <c r="F6398" s="532"/>
      <c r="G6398" s="533"/>
      <c r="H6398" s="534"/>
      <c r="I6398" s="534"/>
      <c r="J6398" s="535"/>
      <c r="K6398" s="534"/>
      <c r="L6398" s="534"/>
      <c r="M6398" s="534"/>
      <c r="N6398" s="534"/>
      <c r="O6398" s="534"/>
      <c r="P6398" s="535"/>
      <c r="Q6398" s="534"/>
    </row>
    <row r="6399" spans="3:17" s="849" customFormat="1" ht="15">
      <c r="C6399" s="712"/>
      <c r="D6399" s="713"/>
      <c r="E6399" s="532"/>
      <c r="F6399" s="532"/>
      <c r="G6399" s="533"/>
      <c r="H6399" s="534"/>
      <c r="I6399" s="534"/>
      <c r="J6399" s="535"/>
      <c r="K6399" s="534"/>
      <c r="L6399" s="534"/>
      <c r="M6399" s="534"/>
      <c r="N6399" s="534"/>
      <c r="O6399" s="534"/>
      <c r="P6399" s="535"/>
      <c r="Q6399" s="534"/>
    </row>
    <row r="6400" spans="3:17" s="849" customFormat="1" ht="15">
      <c r="C6400" s="712"/>
      <c r="D6400" s="713"/>
      <c r="E6400" s="532"/>
      <c r="F6400" s="532"/>
      <c r="G6400" s="533"/>
      <c r="H6400" s="534"/>
      <c r="I6400" s="534"/>
      <c r="J6400" s="535"/>
      <c r="K6400" s="534"/>
      <c r="L6400" s="534"/>
      <c r="M6400" s="534"/>
      <c r="N6400" s="534"/>
      <c r="O6400" s="534"/>
      <c r="P6400" s="535"/>
      <c r="Q6400" s="534"/>
    </row>
    <row r="6401" spans="3:17" s="849" customFormat="1" ht="15">
      <c r="C6401" s="712"/>
      <c r="D6401" s="713"/>
      <c r="E6401" s="532"/>
      <c r="F6401" s="532"/>
      <c r="G6401" s="533"/>
      <c r="H6401" s="534"/>
      <c r="I6401" s="534"/>
      <c r="J6401" s="535"/>
      <c r="K6401" s="534"/>
      <c r="L6401" s="534"/>
      <c r="M6401" s="534"/>
      <c r="N6401" s="534"/>
      <c r="O6401" s="534"/>
      <c r="P6401" s="535"/>
      <c r="Q6401" s="534"/>
    </row>
    <row r="6402" spans="3:17" s="849" customFormat="1" ht="15">
      <c r="C6402" s="712"/>
      <c r="D6402" s="713"/>
      <c r="E6402" s="532"/>
      <c r="F6402" s="532"/>
      <c r="G6402" s="533"/>
      <c r="H6402" s="534"/>
      <c r="I6402" s="534"/>
      <c r="J6402" s="535"/>
      <c r="K6402" s="534"/>
      <c r="L6402" s="534"/>
      <c r="M6402" s="534"/>
      <c r="N6402" s="534"/>
      <c r="O6402" s="534"/>
      <c r="P6402" s="535"/>
      <c r="Q6402" s="534"/>
    </row>
    <row r="6403" spans="3:17" s="849" customFormat="1" ht="15">
      <c r="C6403" s="712"/>
      <c r="D6403" s="713"/>
      <c r="E6403" s="532"/>
      <c r="F6403" s="532"/>
      <c r="G6403" s="533"/>
      <c r="H6403" s="534"/>
      <c r="I6403" s="534"/>
      <c r="J6403" s="535"/>
      <c r="K6403" s="534"/>
      <c r="L6403" s="534"/>
      <c r="M6403" s="534"/>
      <c r="N6403" s="534"/>
      <c r="O6403" s="534"/>
      <c r="P6403" s="535"/>
      <c r="Q6403" s="534"/>
    </row>
    <row r="6404" spans="3:17" s="849" customFormat="1" ht="15">
      <c r="C6404" s="712"/>
      <c r="D6404" s="713"/>
      <c r="E6404" s="532"/>
      <c r="F6404" s="532"/>
      <c r="G6404" s="533"/>
      <c r="H6404" s="534"/>
      <c r="I6404" s="534"/>
      <c r="J6404" s="535"/>
      <c r="K6404" s="534"/>
      <c r="L6404" s="534"/>
      <c r="M6404" s="534"/>
      <c r="N6404" s="534"/>
      <c r="O6404" s="534"/>
      <c r="P6404" s="535"/>
      <c r="Q6404" s="534"/>
    </row>
    <row r="6405" spans="3:17" s="849" customFormat="1" ht="15">
      <c r="C6405" s="712"/>
      <c r="D6405" s="713"/>
      <c r="E6405" s="532"/>
      <c r="F6405" s="532"/>
      <c r="G6405" s="533"/>
      <c r="H6405" s="534"/>
      <c r="I6405" s="534"/>
      <c r="J6405" s="535"/>
      <c r="K6405" s="534"/>
      <c r="L6405" s="534"/>
      <c r="M6405" s="534"/>
      <c r="N6405" s="534"/>
      <c r="O6405" s="534"/>
      <c r="P6405" s="535"/>
      <c r="Q6405" s="534"/>
    </row>
    <row r="6406" spans="3:17" s="849" customFormat="1" ht="15">
      <c r="C6406" s="712"/>
      <c r="D6406" s="713"/>
      <c r="E6406" s="532"/>
      <c r="F6406" s="532"/>
      <c r="G6406" s="533"/>
      <c r="H6406" s="534"/>
      <c r="I6406" s="534"/>
      <c r="J6406" s="535"/>
      <c r="K6406" s="534"/>
      <c r="L6406" s="534"/>
      <c r="M6406" s="534"/>
      <c r="N6406" s="534"/>
      <c r="O6406" s="534"/>
      <c r="P6406" s="535"/>
      <c r="Q6406" s="534"/>
    </row>
    <row r="6407" spans="3:17" s="849" customFormat="1" ht="15">
      <c r="C6407" s="712"/>
      <c r="D6407" s="713"/>
      <c r="E6407" s="532"/>
      <c r="F6407" s="532"/>
      <c r="G6407" s="533"/>
      <c r="H6407" s="534"/>
      <c r="I6407" s="534"/>
      <c r="J6407" s="535"/>
      <c r="K6407" s="534"/>
      <c r="L6407" s="534"/>
      <c r="M6407" s="534"/>
      <c r="N6407" s="534"/>
      <c r="O6407" s="534"/>
      <c r="P6407" s="535"/>
      <c r="Q6407" s="534"/>
    </row>
    <row r="6408" spans="3:17" s="849" customFormat="1" ht="15">
      <c r="C6408" s="712"/>
      <c r="D6408" s="713"/>
      <c r="E6408" s="532"/>
      <c r="F6408" s="532"/>
      <c r="G6408" s="533"/>
      <c r="H6408" s="534"/>
      <c r="I6408" s="534"/>
      <c r="J6408" s="535"/>
      <c r="K6408" s="534"/>
      <c r="L6408" s="534"/>
      <c r="M6408" s="534"/>
      <c r="N6408" s="534"/>
      <c r="O6408" s="534"/>
      <c r="P6408" s="535"/>
      <c r="Q6408" s="534"/>
    </row>
    <row r="6409" spans="3:17" s="849" customFormat="1" ht="15">
      <c r="C6409" s="712"/>
      <c r="D6409" s="713"/>
      <c r="E6409" s="532"/>
      <c r="F6409" s="532"/>
      <c r="G6409" s="533"/>
      <c r="H6409" s="534"/>
      <c r="I6409" s="534"/>
      <c r="J6409" s="535"/>
      <c r="K6409" s="534"/>
      <c r="L6409" s="534"/>
      <c r="M6409" s="534"/>
      <c r="N6409" s="534"/>
      <c r="O6409" s="534"/>
      <c r="P6409" s="535"/>
      <c r="Q6409" s="534"/>
    </row>
    <row r="6410" spans="3:17" s="849" customFormat="1" ht="15">
      <c r="C6410" s="712"/>
      <c r="D6410" s="713"/>
      <c r="E6410" s="532"/>
      <c r="F6410" s="532"/>
      <c r="G6410" s="533"/>
      <c r="H6410" s="534"/>
      <c r="I6410" s="534"/>
      <c r="J6410" s="535"/>
      <c r="K6410" s="534"/>
      <c r="L6410" s="534"/>
      <c r="M6410" s="534"/>
      <c r="N6410" s="534"/>
      <c r="O6410" s="534"/>
      <c r="P6410" s="535"/>
      <c r="Q6410" s="534"/>
    </row>
    <row r="6411" spans="3:17" s="849" customFormat="1" ht="15">
      <c r="C6411" s="712"/>
      <c r="D6411" s="713"/>
      <c r="E6411" s="532"/>
      <c r="F6411" s="532"/>
      <c r="G6411" s="533"/>
      <c r="H6411" s="534"/>
      <c r="I6411" s="534"/>
      <c r="J6411" s="535"/>
      <c r="K6411" s="534"/>
      <c r="L6411" s="534"/>
      <c r="M6411" s="534"/>
      <c r="N6411" s="534"/>
      <c r="O6411" s="534"/>
      <c r="P6411" s="535"/>
      <c r="Q6411" s="534"/>
    </row>
    <row r="6412" spans="3:17" s="849" customFormat="1" ht="15">
      <c r="C6412" s="712"/>
      <c r="D6412" s="713"/>
      <c r="E6412" s="532"/>
      <c r="F6412" s="532"/>
      <c r="G6412" s="533"/>
      <c r="H6412" s="534"/>
      <c r="I6412" s="534"/>
      <c r="J6412" s="535"/>
      <c r="K6412" s="534"/>
      <c r="L6412" s="534"/>
      <c r="M6412" s="534"/>
      <c r="N6412" s="534"/>
      <c r="O6412" s="534"/>
      <c r="P6412" s="535"/>
      <c r="Q6412" s="534"/>
    </row>
    <row r="6413" spans="3:17" s="849" customFormat="1" ht="15">
      <c r="C6413" s="712"/>
      <c r="D6413" s="713"/>
      <c r="E6413" s="532"/>
      <c r="F6413" s="532"/>
      <c r="G6413" s="533"/>
      <c r="H6413" s="534"/>
      <c r="I6413" s="534"/>
      <c r="J6413" s="535"/>
      <c r="K6413" s="534"/>
      <c r="L6413" s="534"/>
      <c r="M6413" s="534"/>
      <c r="N6413" s="534"/>
      <c r="O6413" s="534"/>
      <c r="P6413" s="535"/>
      <c r="Q6413" s="534"/>
    </row>
    <row r="6414" spans="3:17" s="849" customFormat="1" ht="15">
      <c r="C6414" s="712"/>
      <c r="D6414" s="713"/>
      <c r="E6414" s="532"/>
      <c r="F6414" s="532"/>
      <c r="G6414" s="533"/>
      <c r="H6414" s="534"/>
      <c r="I6414" s="534"/>
      <c r="J6414" s="535"/>
      <c r="K6414" s="534"/>
      <c r="L6414" s="534"/>
      <c r="M6414" s="534"/>
      <c r="N6414" s="534"/>
      <c r="O6414" s="534"/>
      <c r="P6414" s="535"/>
      <c r="Q6414" s="534"/>
    </row>
    <row r="6415" spans="3:17" s="849" customFormat="1" ht="15">
      <c r="C6415" s="712"/>
      <c r="D6415" s="713"/>
      <c r="E6415" s="532"/>
      <c r="F6415" s="532"/>
      <c r="G6415" s="533"/>
      <c r="H6415" s="534"/>
      <c r="I6415" s="534"/>
      <c r="J6415" s="535"/>
      <c r="K6415" s="534"/>
      <c r="L6415" s="534"/>
      <c r="M6415" s="534"/>
      <c r="N6415" s="534"/>
      <c r="O6415" s="534"/>
      <c r="P6415" s="535"/>
      <c r="Q6415" s="534"/>
    </row>
    <row r="6416" spans="3:17" s="849" customFormat="1" ht="15">
      <c r="C6416" s="712"/>
      <c r="D6416" s="713"/>
      <c r="E6416" s="532"/>
      <c r="F6416" s="532"/>
      <c r="G6416" s="533"/>
      <c r="H6416" s="534"/>
      <c r="I6416" s="534"/>
      <c r="J6416" s="535"/>
      <c r="K6416" s="534"/>
      <c r="L6416" s="534"/>
      <c r="M6416" s="534"/>
      <c r="N6416" s="534"/>
      <c r="O6416" s="534"/>
      <c r="P6416" s="535"/>
      <c r="Q6416" s="534"/>
    </row>
    <row r="6417" spans="3:17" s="849" customFormat="1" ht="15">
      <c r="C6417" s="712"/>
      <c r="D6417" s="713"/>
      <c r="E6417" s="532"/>
      <c r="F6417" s="532"/>
      <c r="G6417" s="533"/>
      <c r="H6417" s="534"/>
      <c r="I6417" s="534"/>
      <c r="J6417" s="535"/>
      <c r="K6417" s="534"/>
      <c r="L6417" s="534"/>
      <c r="M6417" s="534"/>
      <c r="N6417" s="534"/>
      <c r="O6417" s="534"/>
      <c r="P6417" s="535"/>
      <c r="Q6417" s="534"/>
    </row>
    <row r="6418" spans="3:17" s="849" customFormat="1" ht="15">
      <c r="C6418" s="712"/>
      <c r="D6418" s="713"/>
      <c r="E6418" s="532"/>
      <c r="F6418" s="532"/>
      <c r="G6418" s="533"/>
      <c r="H6418" s="534"/>
      <c r="I6418" s="534"/>
      <c r="J6418" s="535"/>
      <c r="K6418" s="534"/>
      <c r="L6418" s="534"/>
      <c r="M6418" s="534"/>
      <c r="N6418" s="534"/>
      <c r="O6418" s="534"/>
      <c r="P6418" s="535"/>
      <c r="Q6418" s="534"/>
    </row>
    <row r="6419" spans="3:17" s="849" customFormat="1" ht="15">
      <c r="C6419" s="712"/>
      <c r="D6419" s="713"/>
      <c r="E6419" s="532"/>
      <c r="F6419" s="532"/>
      <c r="G6419" s="533"/>
      <c r="H6419" s="534"/>
      <c r="I6419" s="534"/>
      <c r="J6419" s="535"/>
      <c r="K6419" s="534"/>
      <c r="L6419" s="534"/>
      <c r="M6419" s="534"/>
      <c r="N6419" s="534"/>
      <c r="O6419" s="534"/>
      <c r="P6419" s="535"/>
      <c r="Q6419" s="534"/>
    </row>
    <row r="6420" spans="3:17" s="849" customFormat="1" ht="15">
      <c r="C6420" s="712"/>
      <c r="D6420" s="713"/>
      <c r="E6420" s="532"/>
      <c r="F6420" s="532"/>
      <c r="G6420" s="533"/>
      <c r="H6420" s="534"/>
      <c r="I6420" s="534"/>
      <c r="J6420" s="535"/>
      <c r="K6420" s="534"/>
      <c r="L6420" s="534"/>
      <c r="M6420" s="534"/>
      <c r="N6420" s="534"/>
      <c r="O6420" s="534"/>
      <c r="P6420" s="535"/>
      <c r="Q6420" s="534"/>
    </row>
    <row r="6421" spans="3:17" s="849" customFormat="1" ht="15">
      <c r="C6421" s="712"/>
      <c r="D6421" s="713"/>
      <c r="E6421" s="532"/>
      <c r="F6421" s="532"/>
      <c r="G6421" s="533"/>
      <c r="H6421" s="534"/>
      <c r="I6421" s="534"/>
      <c r="J6421" s="535"/>
      <c r="K6421" s="534"/>
      <c r="L6421" s="534"/>
      <c r="M6421" s="534"/>
      <c r="N6421" s="534"/>
      <c r="O6421" s="534"/>
      <c r="P6421" s="535"/>
      <c r="Q6421" s="534"/>
    </row>
    <row r="6422" spans="3:17" s="849" customFormat="1" ht="15">
      <c r="C6422" s="712"/>
      <c r="D6422" s="713"/>
      <c r="E6422" s="532"/>
      <c r="F6422" s="532"/>
      <c r="G6422" s="533"/>
      <c r="H6422" s="534"/>
      <c r="I6422" s="534"/>
      <c r="J6422" s="535"/>
      <c r="K6422" s="534"/>
      <c r="L6422" s="534"/>
      <c r="M6422" s="534"/>
      <c r="N6422" s="534"/>
      <c r="O6422" s="534"/>
      <c r="P6422" s="535"/>
      <c r="Q6422" s="534"/>
    </row>
    <row r="6423" spans="3:17" s="849" customFormat="1" ht="15">
      <c r="C6423" s="712"/>
      <c r="D6423" s="713"/>
      <c r="E6423" s="532"/>
      <c r="F6423" s="532"/>
      <c r="G6423" s="533"/>
      <c r="H6423" s="534"/>
      <c r="I6423" s="534"/>
      <c r="J6423" s="535"/>
      <c r="K6423" s="534"/>
      <c r="L6423" s="534"/>
      <c r="M6423" s="534"/>
      <c r="N6423" s="534"/>
      <c r="O6423" s="534"/>
      <c r="P6423" s="535"/>
      <c r="Q6423" s="534"/>
    </row>
    <row r="6424" spans="3:17" s="849" customFormat="1" ht="15">
      <c r="C6424" s="712"/>
      <c r="D6424" s="713"/>
      <c r="E6424" s="532"/>
      <c r="F6424" s="532"/>
      <c r="G6424" s="533"/>
      <c r="H6424" s="534"/>
      <c r="I6424" s="534"/>
      <c r="J6424" s="535"/>
      <c r="K6424" s="534"/>
      <c r="L6424" s="534"/>
      <c r="M6424" s="534"/>
      <c r="N6424" s="534"/>
      <c r="O6424" s="534"/>
      <c r="P6424" s="535"/>
      <c r="Q6424" s="534"/>
    </row>
    <row r="6425" spans="3:17" s="849" customFormat="1" ht="15">
      <c r="C6425" s="712"/>
      <c r="D6425" s="713"/>
      <c r="E6425" s="532"/>
      <c r="F6425" s="532"/>
      <c r="G6425" s="533"/>
      <c r="H6425" s="534"/>
      <c r="I6425" s="534"/>
      <c r="J6425" s="535"/>
      <c r="K6425" s="534"/>
      <c r="L6425" s="534"/>
      <c r="M6425" s="534"/>
      <c r="N6425" s="534"/>
      <c r="O6425" s="534"/>
      <c r="P6425" s="535"/>
      <c r="Q6425" s="534"/>
    </row>
    <row r="6426" spans="3:17" s="849" customFormat="1" ht="15">
      <c r="C6426" s="712"/>
      <c r="D6426" s="713"/>
      <c r="E6426" s="532"/>
      <c r="F6426" s="532"/>
      <c r="G6426" s="533"/>
      <c r="H6426" s="534"/>
      <c r="I6426" s="534"/>
      <c r="J6426" s="535"/>
      <c r="K6426" s="534"/>
      <c r="L6426" s="534"/>
      <c r="M6426" s="534"/>
      <c r="N6426" s="534"/>
      <c r="O6426" s="534"/>
      <c r="P6426" s="535"/>
      <c r="Q6426" s="534"/>
    </row>
    <row r="6427" spans="3:17" s="849" customFormat="1" ht="15">
      <c r="C6427" s="712"/>
      <c r="D6427" s="713"/>
      <c r="E6427" s="532"/>
      <c r="F6427" s="532"/>
      <c r="G6427" s="533"/>
      <c r="H6427" s="534"/>
      <c r="I6427" s="534"/>
      <c r="J6427" s="535"/>
      <c r="K6427" s="534"/>
      <c r="L6427" s="534"/>
      <c r="M6427" s="534"/>
      <c r="N6427" s="534"/>
      <c r="O6427" s="534"/>
      <c r="P6427" s="535"/>
      <c r="Q6427" s="534"/>
    </row>
    <row r="6428" spans="3:17" s="849" customFormat="1" ht="15">
      <c r="C6428" s="712"/>
      <c r="D6428" s="713"/>
      <c r="E6428" s="532"/>
      <c r="F6428" s="532"/>
      <c r="G6428" s="533"/>
      <c r="H6428" s="534"/>
      <c r="I6428" s="534"/>
      <c r="J6428" s="535"/>
      <c r="K6428" s="534"/>
      <c r="L6428" s="534"/>
      <c r="M6428" s="534"/>
      <c r="N6428" s="534"/>
      <c r="O6428" s="534"/>
      <c r="P6428" s="535"/>
      <c r="Q6428" s="534"/>
    </row>
    <row r="6429" spans="3:17" s="849" customFormat="1" ht="15">
      <c r="C6429" s="712"/>
      <c r="D6429" s="713"/>
      <c r="E6429" s="532"/>
      <c r="F6429" s="532"/>
      <c r="G6429" s="533"/>
      <c r="H6429" s="534"/>
      <c r="I6429" s="534"/>
      <c r="J6429" s="535"/>
      <c r="K6429" s="534"/>
      <c r="L6429" s="534"/>
      <c r="M6429" s="534"/>
      <c r="N6429" s="534"/>
      <c r="O6429" s="534"/>
      <c r="P6429" s="535"/>
      <c r="Q6429" s="534"/>
    </row>
    <row r="6430" spans="3:17" s="849" customFormat="1" ht="15">
      <c r="C6430" s="712"/>
      <c r="D6430" s="713"/>
      <c r="E6430" s="532"/>
      <c r="F6430" s="532"/>
      <c r="G6430" s="533"/>
      <c r="H6430" s="534"/>
      <c r="I6430" s="534"/>
      <c r="J6430" s="535"/>
      <c r="K6430" s="534"/>
      <c r="L6430" s="534"/>
      <c r="M6430" s="534"/>
      <c r="N6430" s="534"/>
      <c r="O6430" s="534"/>
      <c r="P6430" s="535"/>
      <c r="Q6430" s="534"/>
    </row>
    <row r="6431" spans="3:17" s="849" customFormat="1" ht="15">
      <c r="C6431" s="712"/>
      <c r="D6431" s="713"/>
      <c r="E6431" s="532"/>
      <c r="F6431" s="532"/>
      <c r="G6431" s="533"/>
      <c r="H6431" s="534"/>
      <c r="I6431" s="534"/>
      <c r="J6431" s="535"/>
      <c r="K6431" s="534"/>
      <c r="L6431" s="534"/>
      <c r="M6431" s="534"/>
      <c r="N6431" s="534"/>
      <c r="O6431" s="534"/>
      <c r="P6431" s="535"/>
      <c r="Q6431" s="534"/>
    </row>
    <row r="6432" spans="3:17" s="849" customFormat="1" ht="15">
      <c r="C6432" s="712"/>
      <c r="D6432" s="713"/>
      <c r="E6432" s="532"/>
      <c r="F6432" s="532"/>
      <c r="G6432" s="533"/>
      <c r="H6432" s="534"/>
      <c r="I6432" s="534"/>
      <c r="J6432" s="535"/>
      <c r="K6432" s="534"/>
      <c r="L6432" s="534"/>
      <c r="M6432" s="534"/>
      <c r="N6432" s="534"/>
      <c r="O6432" s="534"/>
      <c r="P6432" s="535"/>
      <c r="Q6432" s="534"/>
    </row>
    <row r="6433" spans="3:17" s="849" customFormat="1" ht="15">
      <c r="C6433" s="712"/>
      <c r="D6433" s="713"/>
      <c r="E6433" s="532"/>
      <c r="F6433" s="532"/>
      <c r="G6433" s="533"/>
      <c r="H6433" s="534"/>
      <c r="I6433" s="534"/>
      <c r="J6433" s="535"/>
      <c r="K6433" s="534"/>
      <c r="L6433" s="534"/>
      <c r="M6433" s="534"/>
      <c r="N6433" s="534"/>
      <c r="O6433" s="534"/>
      <c r="P6433" s="535"/>
      <c r="Q6433" s="534"/>
    </row>
    <row r="6434" spans="3:17" s="849" customFormat="1" ht="15">
      <c r="C6434" s="712"/>
      <c r="D6434" s="713"/>
      <c r="E6434" s="532"/>
      <c r="F6434" s="532"/>
      <c r="G6434" s="533"/>
      <c r="H6434" s="534"/>
      <c r="I6434" s="534"/>
      <c r="J6434" s="535"/>
      <c r="K6434" s="534"/>
      <c r="L6434" s="534"/>
      <c r="M6434" s="534"/>
      <c r="N6434" s="534"/>
      <c r="O6434" s="534"/>
      <c r="P6434" s="535"/>
      <c r="Q6434" s="534"/>
    </row>
    <row r="6435" spans="3:17" s="849" customFormat="1" ht="15">
      <c r="C6435" s="712"/>
      <c r="D6435" s="713"/>
      <c r="E6435" s="532"/>
      <c r="F6435" s="532"/>
      <c r="G6435" s="533"/>
      <c r="H6435" s="534"/>
      <c r="I6435" s="534"/>
      <c r="J6435" s="535"/>
      <c r="K6435" s="534"/>
      <c r="L6435" s="534"/>
      <c r="M6435" s="534"/>
      <c r="N6435" s="534"/>
      <c r="O6435" s="534"/>
      <c r="P6435" s="535"/>
      <c r="Q6435" s="534"/>
    </row>
    <row r="6436" spans="3:17" s="849" customFormat="1" ht="15">
      <c r="C6436" s="712"/>
      <c r="D6436" s="713"/>
      <c r="E6436" s="532"/>
      <c r="F6436" s="532"/>
      <c r="G6436" s="533"/>
      <c r="H6436" s="534"/>
      <c r="I6436" s="534"/>
      <c r="J6436" s="535"/>
      <c r="K6436" s="534"/>
      <c r="L6436" s="534"/>
      <c r="M6436" s="534"/>
      <c r="N6436" s="534"/>
      <c r="O6436" s="534"/>
      <c r="P6436" s="535"/>
      <c r="Q6436" s="534"/>
    </row>
    <row r="6437" spans="3:17" s="849" customFormat="1" ht="15">
      <c r="C6437" s="712"/>
      <c r="D6437" s="713"/>
      <c r="E6437" s="532"/>
      <c r="F6437" s="532"/>
      <c r="G6437" s="533"/>
      <c r="H6437" s="534"/>
      <c r="I6437" s="534"/>
      <c r="J6437" s="535"/>
      <c r="K6437" s="534"/>
      <c r="L6437" s="534"/>
      <c r="M6437" s="534"/>
      <c r="N6437" s="534"/>
      <c r="O6437" s="534"/>
      <c r="P6437" s="535"/>
      <c r="Q6437" s="534"/>
    </row>
    <row r="6438" spans="3:17" s="849" customFormat="1" ht="15">
      <c r="C6438" s="712"/>
      <c r="D6438" s="713"/>
      <c r="E6438" s="532"/>
      <c r="F6438" s="532"/>
      <c r="G6438" s="533"/>
      <c r="H6438" s="534"/>
      <c r="I6438" s="534"/>
      <c r="J6438" s="535"/>
      <c r="K6438" s="534"/>
      <c r="L6438" s="534"/>
      <c r="M6438" s="534"/>
      <c r="N6438" s="534"/>
      <c r="O6438" s="534"/>
      <c r="P6438" s="535"/>
      <c r="Q6438" s="534"/>
    </row>
    <row r="6439" spans="3:17" s="849" customFormat="1" ht="15">
      <c r="C6439" s="712"/>
      <c r="D6439" s="713"/>
      <c r="E6439" s="532"/>
      <c r="F6439" s="532"/>
      <c r="G6439" s="533"/>
      <c r="H6439" s="534"/>
      <c r="I6439" s="534"/>
      <c r="J6439" s="535"/>
      <c r="K6439" s="534"/>
      <c r="L6439" s="534"/>
      <c r="M6439" s="534"/>
      <c r="N6439" s="534"/>
      <c r="O6439" s="534"/>
      <c r="P6439" s="535"/>
      <c r="Q6439" s="534"/>
    </row>
    <row r="6440" spans="3:17" s="849" customFormat="1" ht="15">
      <c r="C6440" s="712"/>
      <c r="D6440" s="713"/>
      <c r="E6440" s="532"/>
      <c r="F6440" s="532"/>
      <c r="G6440" s="533"/>
      <c r="H6440" s="534"/>
      <c r="I6440" s="534"/>
      <c r="J6440" s="535"/>
      <c r="K6440" s="534"/>
      <c r="L6440" s="534"/>
      <c r="M6440" s="534"/>
      <c r="N6440" s="534"/>
      <c r="O6440" s="534"/>
      <c r="P6440" s="535"/>
      <c r="Q6440" s="534"/>
    </row>
    <row r="6441" spans="3:17" s="849" customFormat="1" ht="15">
      <c r="C6441" s="712"/>
      <c r="D6441" s="713"/>
      <c r="E6441" s="532"/>
      <c r="F6441" s="532"/>
      <c r="G6441" s="533"/>
      <c r="H6441" s="534"/>
      <c r="I6441" s="534"/>
      <c r="J6441" s="535"/>
      <c r="K6441" s="534"/>
      <c r="L6441" s="534"/>
      <c r="M6441" s="534"/>
      <c r="N6441" s="534"/>
      <c r="O6441" s="534"/>
      <c r="P6441" s="535"/>
      <c r="Q6441" s="534"/>
    </row>
    <row r="6442" spans="3:17" s="849" customFormat="1" ht="15">
      <c r="C6442" s="712"/>
      <c r="D6442" s="713"/>
      <c r="E6442" s="532"/>
      <c r="F6442" s="532"/>
      <c r="G6442" s="533"/>
      <c r="H6442" s="534"/>
      <c r="I6442" s="534"/>
      <c r="J6442" s="535"/>
      <c r="K6442" s="534"/>
      <c r="L6442" s="534"/>
      <c r="M6442" s="534"/>
      <c r="N6442" s="534"/>
      <c r="O6442" s="534"/>
      <c r="P6442" s="535"/>
      <c r="Q6442" s="534"/>
    </row>
    <row r="6443" spans="3:17" s="849" customFormat="1" ht="15">
      <c r="C6443" s="712"/>
      <c r="D6443" s="713"/>
      <c r="E6443" s="532"/>
      <c r="F6443" s="532"/>
      <c r="G6443" s="533"/>
      <c r="H6443" s="534"/>
      <c r="I6443" s="534"/>
      <c r="J6443" s="535"/>
      <c r="K6443" s="534"/>
      <c r="L6443" s="534"/>
      <c r="M6443" s="534"/>
      <c r="N6443" s="534"/>
      <c r="O6443" s="534"/>
      <c r="P6443" s="535"/>
      <c r="Q6443" s="534"/>
    </row>
    <row r="6444" spans="3:17" s="849" customFormat="1" ht="15">
      <c r="C6444" s="712"/>
      <c r="D6444" s="713"/>
      <c r="E6444" s="532"/>
      <c r="F6444" s="532"/>
      <c r="G6444" s="533"/>
      <c r="H6444" s="534"/>
      <c r="I6444" s="534"/>
      <c r="J6444" s="535"/>
      <c r="K6444" s="534"/>
      <c r="L6444" s="534"/>
      <c r="M6444" s="534"/>
      <c r="N6444" s="534"/>
      <c r="O6444" s="534"/>
      <c r="P6444" s="535"/>
      <c r="Q6444" s="534"/>
    </row>
    <row r="6445" spans="3:17" s="849" customFormat="1" ht="15">
      <c r="C6445" s="712"/>
      <c r="D6445" s="713"/>
      <c r="E6445" s="532"/>
      <c r="F6445" s="532"/>
      <c r="G6445" s="533"/>
      <c r="H6445" s="534"/>
      <c r="I6445" s="534"/>
      <c r="J6445" s="535"/>
      <c r="K6445" s="534"/>
      <c r="L6445" s="534"/>
      <c r="M6445" s="534"/>
      <c r="N6445" s="534"/>
      <c r="O6445" s="534"/>
      <c r="P6445" s="535"/>
      <c r="Q6445" s="534"/>
    </row>
    <row r="6446" spans="3:17" s="849" customFormat="1" ht="15">
      <c r="C6446" s="712"/>
      <c r="D6446" s="713"/>
      <c r="E6446" s="532"/>
      <c r="F6446" s="532"/>
      <c r="G6446" s="533"/>
      <c r="H6446" s="534"/>
      <c r="I6446" s="534"/>
      <c r="J6446" s="535"/>
      <c r="K6446" s="534"/>
      <c r="L6446" s="534"/>
      <c r="M6446" s="534"/>
      <c r="N6446" s="534"/>
      <c r="O6446" s="534"/>
      <c r="P6446" s="535"/>
      <c r="Q6446" s="534"/>
    </row>
    <row r="6447" spans="3:17" s="849" customFormat="1" ht="15">
      <c r="C6447" s="712"/>
      <c r="D6447" s="713"/>
      <c r="E6447" s="532"/>
      <c r="F6447" s="532"/>
      <c r="G6447" s="533"/>
      <c r="H6447" s="534"/>
      <c r="I6447" s="534"/>
      <c r="J6447" s="535"/>
      <c r="K6447" s="534"/>
      <c r="L6447" s="534"/>
      <c r="M6447" s="534"/>
      <c r="N6447" s="534"/>
      <c r="O6447" s="534"/>
      <c r="P6447" s="535"/>
      <c r="Q6447" s="534"/>
    </row>
    <row r="6448" spans="3:17" s="849" customFormat="1" ht="15">
      <c r="C6448" s="712"/>
      <c r="D6448" s="713"/>
      <c r="E6448" s="532"/>
      <c r="F6448" s="532"/>
      <c r="G6448" s="533"/>
      <c r="H6448" s="534"/>
      <c r="I6448" s="534"/>
      <c r="J6448" s="535"/>
      <c r="K6448" s="534"/>
      <c r="L6448" s="534"/>
      <c r="M6448" s="534"/>
      <c r="N6448" s="534"/>
      <c r="O6448" s="534"/>
      <c r="P6448" s="535"/>
      <c r="Q6448" s="534"/>
    </row>
    <row r="6449" spans="3:17" s="849" customFormat="1" ht="15">
      <c r="C6449" s="712"/>
      <c r="D6449" s="713"/>
      <c r="E6449" s="532"/>
      <c r="F6449" s="532"/>
      <c r="G6449" s="533"/>
      <c r="H6449" s="534"/>
      <c r="I6449" s="534"/>
      <c r="J6449" s="535"/>
      <c r="K6449" s="534"/>
      <c r="L6449" s="534"/>
      <c r="M6449" s="534"/>
      <c r="N6449" s="534"/>
      <c r="O6449" s="534"/>
      <c r="P6449" s="535"/>
      <c r="Q6449" s="534"/>
    </row>
    <row r="6450" spans="3:17" s="849" customFormat="1" ht="15">
      <c r="C6450" s="712"/>
      <c r="D6450" s="713"/>
      <c r="E6450" s="532"/>
      <c r="F6450" s="532"/>
      <c r="G6450" s="533"/>
      <c r="H6450" s="534"/>
      <c r="I6450" s="534"/>
      <c r="J6450" s="535"/>
      <c r="K6450" s="534"/>
      <c r="L6450" s="534"/>
      <c r="M6450" s="534"/>
      <c r="N6450" s="534"/>
      <c r="O6450" s="534"/>
      <c r="P6450" s="535"/>
      <c r="Q6450" s="534"/>
    </row>
    <row r="6451" spans="3:17" s="849" customFormat="1" ht="15">
      <c r="C6451" s="712"/>
      <c r="D6451" s="713"/>
      <c r="E6451" s="532"/>
      <c r="F6451" s="532"/>
      <c r="G6451" s="533"/>
      <c r="H6451" s="534"/>
      <c r="I6451" s="534"/>
      <c r="J6451" s="535"/>
      <c r="K6451" s="534"/>
      <c r="L6451" s="534"/>
      <c r="M6451" s="534"/>
      <c r="N6451" s="534"/>
      <c r="O6451" s="534"/>
      <c r="P6451" s="535"/>
      <c r="Q6451" s="534"/>
    </row>
    <row r="6452" spans="3:17" s="849" customFormat="1" ht="15">
      <c r="C6452" s="712"/>
      <c r="D6452" s="713"/>
      <c r="E6452" s="532"/>
      <c r="F6452" s="532"/>
      <c r="G6452" s="533"/>
      <c r="H6452" s="534"/>
      <c r="I6452" s="534"/>
      <c r="J6452" s="535"/>
      <c r="K6452" s="534"/>
      <c r="L6452" s="534"/>
      <c r="M6452" s="534"/>
      <c r="N6452" s="534"/>
      <c r="O6452" s="534"/>
      <c r="P6452" s="535"/>
      <c r="Q6452" s="534"/>
    </row>
    <row r="6453" spans="3:17" s="849" customFormat="1" ht="15">
      <c r="C6453" s="712"/>
      <c r="D6453" s="713"/>
      <c r="E6453" s="532"/>
      <c r="F6453" s="532"/>
      <c r="G6453" s="533"/>
      <c r="H6453" s="534"/>
      <c r="I6453" s="534"/>
      <c r="J6453" s="535"/>
      <c r="K6453" s="534"/>
      <c r="L6453" s="534"/>
      <c r="M6453" s="534"/>
      <c r="N6453" s="534"/>
      <c r="O6453" s="534"/>
      <c r="P6453" s="535"/>
      <c r="Q6453" s="534"/>
    </row>
    <row r="6454" spans="3:17" s="849" customFormat="1" ht="15">
      <c r="C6454" s="712"/>
      <c r="D6454" s="713"/>
      <c r="E6454" s="532"/>
      <c r="F6454" s="532"/>
      <c r="G6454" s="533"/>
      <c r="H6454" s="534"/>
      <c r="I6454" s="534"/>
      <c r="J6454" s="535"/>
      <c r="K6454" s="534"/>
      <c r="L6454" s="534"/>
      <c r="M6454" s="534"/>
      <c r="N6454" s="534"/>
      <c r="O6454" s="534"/>
      <c r="P6454" s="535"/>
      <c r="Q6454" s="534"/>
    </row>
    <row r="6455" spans="3:17" s="849" customFormat="1" ht="15">
      <c r="C6455" s="712"/>
      <c r="D6455" s="713"/>
      <c r="E6455" s="532"/>
      <c r="F6455" s="532"/>
      <c r="G6455" s="533"/>
      <c r="H6455" s="534"/>
      <c r="I6455" s="534"/>
      <c r="J6455" s="535"/>
      <c r="K6455" s="534"/>
      <c r="L6455" s="534"/>
      <c r="M6455" s="534"/>
      <c r="N6455" s="534"/>
      <c r="O6455" s="534"/>
      <c r="P6455" s="535"/>
      <c r="Q6455" s="534"/>
    </row>
    <row r="6456" spans="3:17" s="849" customFormat="1" ht="15">
      <c r="C6456" s="712"/>
      <c r="D6456" s="713"/>
      <c r="E6456" s="532"/>
      <c r="F6456" s="532"/>
      <c r="G6456" s="533"/>
      <c r="H6456" s="534"/>
      <c r="I6456" s="534"/>
      <c r="J6456" s="535"/>
      <c r="K6456" s="534"/>
      <c r="L6456" s="534"/>
      <c r="M6456" s="534"/>
      <c r="N6456" s="534"/>
      <c r="O6456" s="534"/>
      <c r="P6456" s="535"/>
      <c r="Q6456" s="534"/>
    </row>
    <row r="6457" spans="3:17" s="849" customFormat="1" ht="15">
      <c r="C6457" s="712"/>
      <c r="D6457" s="713"/>
      <c r="E6457" s="532"/>
      <c r="F6457" s="532"/>
      <c r="G6457" s="533"/>
      <c r="H6457" s="534"/>
      <c r="I6457" s="534"/>
      <c r="J6457" s="535"/>
      <c r="K6457" s="534"/>
      <c r="L6457" s="534"/>
      <c r="M6457" s="534"/>
      <c r="N6457" s="534"/>
      <c r="O6457" s="534"/>
      <c r="P6457" s="535"/>
      <c r="Q6457" s="534"/>
    </row>
    <row r="6458" spans="3:17" s="849" customFormat="1" ht="15">
      <c r="C6458" s="712"/>
      <c r="D6458" s="713"/>
      <c r="E6458" s="532"/>
      <c r="F6458" s="532"/>
      <c r="G6458" s="533"/>
      <c r="H6458" s="534"/>
      <c r="I6458" s="534"/>
      <c r="J6458" s="535"/>
      <c r="K6458" s="534"/>
      <c r="L6458" s="534"/>
      <c r="M6458" s="534"/>
      <c r="N6458" s="534"/>
      <c r="O6458" s="534"/>
      <c r="P6458" s="535"/>
      <c r="Q6458" s="534"/>
    </row>
    <row r="6459" spans="3:17" s="849" customFormat="1" ht="15">
      <c r="C6459" s="712"/>
      <c r="D6459" s="713"/>
      <c r="E6459" s="532"/>
      <c r="F6459" s="532"/>
      <c r="G6459" s="533"/>
      <c r="H6459" s="534"/>
      <c r="I6459" s="534"/>
      <c r="J6459" s="535"/>
      <c r="K6459" s="534"/>
      <c r="L6459" s="534"/>
      <c r="M6459" s="534"/>
      <c r="N6459" s="534"/>
      <c r="O6459" s="534"/>
      <c r="P6459" s="535"/>
      <c r="Q6459" s="534"/>
    </row>
    <row r="6460" spans="3:17" s="849" customFormat="1" ht="15">
      <c r="C6460" s="712"/>
      <c r="D6460" s="713"/>
      <c r="E6460" s="532"/>
      <c r="F6460" s="532"/>
      <c r="G6460" s="533"/>
      <c r="H6460" s="534"/>
      <c r="I6460" s="534"/>
      <c r="J6460" s="535"/>
      <c r="K6460" s="534"/>
      <c r="L6460" s="534"/>
      <c r="M6460" s="534"/>
      <c r="N6460" s="534"/>
      <c r="O6460" s="534"/>
      <c r="P6460" s="535"/>
      <c r="Q6460" s="534"/>
    </row>
    <row r="6461" spans="3:17" s="849" customFormat="1" ht="15">
      <c r="C6461" s="712"/>
      <c r="D6461" s="713"/>
      <c r="E6461" s="532"/>
      <c r="F6461" s="532"/>
      <c r="G6461" s="533"/>
      <c r="H6461" s="534"/>
      <c r="I6461" s="534"/>
      <c r="J6461" s="535"/>
      <c r="K6461" s="534"/>
      <c r="L6461" s="534"/>
      <c r="M6461" s="534"/>
      <c r="N6461" s="534"/>
      <c r="O6461" s="534"/>
      <c r="P6461" s="535"/>
      <c r="Q6461" s="534"/>
    </row>
    <row r="6462" spans="3:17" s="849" customFormat="1" ht="15">
      <c r="C6462" s="712"/>
      <c r="D6462" s="713"/>
      <c r="E6462" s="532"/>
      <c r="F6462" s="532"/>
      <c r="G6462" s="533"/>
      <c r="H6462" s="534"/>
      <c r="I6462" s="534"/>
      <c r="J6462" s="535"/>
      <c r="K6462" s="534"/>
      <c r="L6462" s="534"/>
      <c r="M6462" s="534"/>
      <c r="N6462" s="534"/>
      <c r="O6462" s="534"/>
      <c r="P6462" s="535"/>
      <c r="Q6462" s="534"/>
    </row>
    <row r="6463" spans="3:17" s="849" customFormat="1" ht="15">
      <c r="C6463" s="712"/>
      <c r="D6463" s="713"/>
      <c r="E6463" s="532"/>
      <c r="F6463" s="532"/>
      <c r="G6463" s="533"/>
      <c r="H6463" s="534"/>
      <c r="I6463" s="534"/>
      <c r="J6463" s="535"/>
      <c r="K6463" s="534"/>
      <c r="L6463" s="534"/>
      <c r="M6463" s="534"/>
      <c r="N6463" s="534"/>
      <c r="O6463" s="534"/>
      <c r="P6463" s="535"/>
      <c r="Q6463" s="534"/>
    </row>
    <row r="6464" spans="3:17" s="849" customFormat="1" ht="15">
      <c r="C6464" s="712"/>
      <c r="D6464" s="713"/>
      <c r="E6464" s="532"/>
      <c r="F6464" s="532"/>
      <c r="G6464" s="533"/>
      <c r="H6464" s="534"/>
      <c r="I6464" s="534"/>
      <c r="J6464" s="535"/>
      <c r="K6464" s="534"/>
      <c r="L6464" s="534"/>
      <c r="M6464" s="534"/>
      <c r="N6464" s="534"/>
      <c r="O6464" s="534"/>
      <c r="P6464" s="535"/>
      <c r="Q6464" s="534"/>
    </row>
    <row r="6465" spans="3:17" s="849" customFormat="1" ht="15">
      <c r="C6465" s="712"/>
      <c r="D6465" s="713"/>
      <c r="E6465" s="532"/>
      <c r="F6465" s="532"/>
      <c r="G6465" s="533"/>
      <c r="H6465" s="534"/>
      <c r="I6465" s="534"/>
      <c r="J6465" s="535"/>
      <c r="K6465" s="534"/>
      <c r="L6465" s="534"/>
      <c r="M6465" s="534"/>
      <c r="N6465" s="534"/>
      <c r="O6465" s="534"/>
      <c r="P6465" s="535"/>
      <c r="Q6465" s="534"/>
    </row>
    <row r="6466" spans="3:17" s="849" customFormat="1" ht="15">
      <c r="C6466" s="712"/>
      <c r="D6466" s="713"/>
      <c r="E6466" s="532"/>
      <c r="F6466" s="532"/>
      <c r="G6466" s="533"/>
      <c r="H6466" s="534"/>
      <c r="I6466" s="534"/>
      <c r="J6466" s="535"/>
      <c r="K6466" s="534"/>
      <c r="L6466" s="534"/>
      <c r="M6466" s="534"/>
      <c r="N6466" s="534"/>
      <c r="O6466" s="534"/>
      <c r="P6466" s="535"/>
      <c r="Q6466" s="534"/>
    </row>
    <row r="6467" spans="3:17" s="849" customFormat="1" ht="15">
      <c r="C6467" s="712"/>
      <c r="D6467" s="713"/>
      <c r="E6467" s="532"/>
      <c r="F6467" s="532"/>
      <c r="G6467" s="533"/>
      <c r="H6467" s="534"/>
      <c r="I6467" s="534"/>
      <c r="J6467" s="535"/>
      <c r="K6467" s="534"/>
      <c r="L6467" s="534"/>
      <c r="M6467" s="534"/>
      <c r="N6467" s="534"/>
      <c r="O6467" s="534"/>
      <c r="P6467" s="535"/>
      <c r="Q6467" s="534"/>
    </row>
    <row r="6468" spans="3:17" s="849" customFormat="1" ht="15">
      <c r="C6468" s="712"/>
      <c r="D6468" s="713"/>
      <c r="E6468" s="532"/>
      <c r="F6468" s="532"/>
      <c r="G6468" s="533"/>
      <c r="H6468" s="534"/>
      <c r="I6468" s="534"/>
      <c r="J6468" s="535"/>
      <c r="K6468" s="534"/>
      <c r="L6468" s="534"/>
      <c r="M6468" s="534"/>
      <c r="N6468" s="534"/>
      <c r="O6468" s="534"/>
      <c r="P6468" s="535"/>
      <c r="Q6468" s="534"/>
    </row>
    <row r="6469" spans="3:17" s="849" customFormat="1" ht="15">
      <c r="C6469" s="712"/>
      <c r="D6469" s="713"/>
      <c r="E6469" s="532"/>
      <c r="F6469" s="532"/>
      <c r="G6469" s="533"/>
      <c r="H6469" s="534"/>
      <c r="I6469" s="534"/>
      <c r="J6469" s="535"/>
      <c r="K6469" s="534"/>
      <c r="L6469" s="534"/>
      <c r="M6469" s="534"/>
      <c r="N6469" s="534"/>
      <c r="O6469" s="534"/>
      <c r="P6469" s="535"/>
      <c r="Q6469" s="534"/>
    </row>
    <row r="6470" spans="3:17" s="849" customFormat="1" ht="15">
      <c r="C6470" s="712"/>
      <c r="D6470" s="713"/>
      <c r="E6470" s="532"/>
      <c r="F6470" s="532"/>
      <c r="G6470" s="533"/>
      <c r="H6470" s="534"/>
      <c r="I6470" s="534"/>
      <c r="J6470" s="535"/>
      <c r="K6470" s="534"/>
      <c r="L6470" s="534"/>
      <c r="M6470" s="534"/>
      <c r="N6470" s="534"/>
      <c r="O6470" s="534"/>
      <c r="P6470" s="535"/>
      <c r="Q6470" s="534"/>
    </row>
    <row r="6471" spans="3:17" s="849" customFormat="1" ht="15">
      <c r="C6471" s="712"/>
      <c r="D6471" s="713"/>
      <c r="E6471" s="532"/>
      <c r="F6471" s="532"/>
      <c r="G6471" s="533"/>
      <c r="H6471" s="534"/>
      <c r="I6471" s="534"/>
      <c r="J6471" s="535"/>
      <c r="K6471" s="534"/>
      <c r="L6471" s="534"/>
      <c r="M6471" s="534"/>
      <c r="N6471" s="534"/>
      <c r="O6471" s="534"/>
      <c r="P6471" s="535"/>
      <c r="Q6471" s="534"/>
    </row>
    <row r="6472" spans="3:17" s="849" customFormat="1" ht="15">
      <c r="C6472" s="712"/>
      <c r="D6472" s="713"/>
      <c r="E6472" s="532"/>
      <c r="F6472" s="532"/>
      <c r="G6472" s="533"/>
      <c r="H6472" s="534"/>
      <c r="I6472" s="534"/>
      <c r="J6472" s="535"/>
      <c r="K6472" s="534"/>
      <c r="L6472" s="534"/>
      <c r="M6472" s="534"/>
      <c r="N6472" s="534"/>
      <c r="O6472" s="534"/>
      <c r="P6472" s="535"/>
      <c r="Q6472" s="534"/>
    </row>
    <row r="6473" spans="3:17" s="849" customFormat="1" ht="15">
      <c r="C6473" s="712"/>
      <c r="D6473" s="713"/>
      <c r="E6473" s="532"/>
      <c r="F6473" s="532"/>
      <c r="G6473" s="533"/>
      <c r="H6473" s="534"/>
      <c r="I6473" s="534"/>
      <c r="J6473" s="535"/>
      <c r="K6473" s="534"/>
      <c r="L6473" s="534"/>
      <c r="M6473" s="534"/>
      <c r="N6473" s="534"/>
      <c r="O6473" s="534"/>
      <c r="P6473" s="535"/>
      <c r="Q6473" s="534"/>
    </row>
    <row r="6474" spans="3:17" s="849" customFormat="1" ht="15">
      <c r="C6474" s="712"/>
      <c r="D6474" s="713"/>
      <c r="E6474" s="532"/>
      <c r="F6474" s="532"/>
      <c r="G6474" s="533"/>
      <c r="H6474" s="534"/>
      <c r="I6474" s="534"/>
      <c r="J6474" s="535"/>
      <c r="K6474" s="534"/>
      <c r="L6474" s="534"/>
      <c r="M6474" s="534"/>
      <c r="N6474" s="534"/>
      <c r="O6474" s="534"/>
      <c r="P6474" s="535"/>
      <c r="Q6474" s="534"/>
    </row>
    <row r="6475" spans="3:17" s="849" customFormat="1" ht="15">
      <c r="C6475" s="712"/>
      <c r="D6475" s="713"/>
      <c r="E6475" s="532"/>
      <c r="F6475" s="532"/>
      <c r="G6475" s="533"/>
      <c r="H6475" s="534"/>
      <c r="I6475" s="534"/>
      <c r="J6475" s="535"/>
      <c r="K6475" s="534"/>
      <c r="L6475" s="534"/>
      <c r="M6475" s="534"/>
      <c r="N6475" s="534"/>
      <c r="O6475" s="534"/>
      <c r="P6475" s="535"/>
      <c r="Q6475" s="534"/>
    </row>
    <row r="6476" spans="3:17" s="849" customFormat="1" ht="15">
      <c r="C6476" s="712"/>
      <c r="D6476" s="713"/>
      <c r="E6476" s="532"/>
      <c r="F6476" s="532"/>
      <c r="G6476" s="533"/>
      <c r="H6476" s="534"/>
      <c r="I6476" s="534"/>
      <c r="J6476" s="535"/>
      <c r="K6476" s="534"/>
      <c r="L6476" s="534"/>
      <c r="M6476" s="534"/>
      <c r="N6476" s="534"/>
      <c r="O6476" s="534"/>
      <c r="P6476" s="535"/>
      <c r="Q6476" s="534"/>
    </row>
    <row r="6477" spans="3:17" s="849" customFormat="1" ht="15">
      <c r="C6477" s="712"/>
      <c r="D6477" s="713"/>
      <c r="E6477" s="532"/>
      <c r="F6477" s="532"/>
      <c r="G6477" s="533"/>
      <c r="H6477" s="534"/>
      <c r="I6477" s="534"/>
      <c r="J6477" s="535"/>
      <c r="K6477" s="534"/>
      <c r="L6477" s="534"/>
      <c r="M6477" s="534"/>
      <c r="N6477" s="534"/>
      <c r="O6477" s="534"/>
      <c r="P6477" s="535"/>
      <c r="Q6477" s="534"/>
    </row>
    <row r="6478" spans="3:17" s="849" customFormat="1" ht="15">
      <c r="C6478" s="712"/>
      <c r="D6478" s="713"/>
      <c r="E6478" s="532"/>
      <c r="F6478" s="532"/>
      <c r="G6478" s="533"/>
      <c r="H6478" s="534"/>
      <c r="I6478" s="534"/>
      <c r="J6478" s="535"/>
      <c r="K6478" s="534"/>
      <c r="L6478" s="534"/>
      <c r="M6478" s="534"/>
      <c r="N6478" s="534"/>
      <c r="O6478" s="534"/>
      <c r="P6478" s="535"/>
      <c r="Q6478" s="534"/>
    </row>
    <row r="6479" spans="3:17" s="849" customFormat="1" ht="15">
      <c r="C6479" s="712"/>
      <c r="D6479" s="713"/>
      <c r="E6479" s="532"/>
      <c r="F6479" s="532"/>
      <c r="G6479" s="533"/>
      <c r="H6479" s="534"/>
      <c r="I6479" s="534"/>
      <c r="J6479" s="535"/>
      <c r="K6479" s="534"/>
      <c r="L6479" s="534"/>
      <c r="M6479" s="534"/>
      <c r="N6479" s="534"/>
      <c r="O6479" s="534"/>
      <c r="P6479" s="535"/>
      <c r="Q6479" s="534"/>
    </row>
    <row r="6480" spans="3:17" s="849" customFormat="1" ht="15">
      <c r="C6480" s="712"/>
      <c r="D6480" s="713"/>
      <c r="E6480" s="532"/>
      <c r="F6480" s="532"/>
      <c r="G6480" s="533"/>
      <c r="H6480" s="534"/>
      <c r="I6480" s="534"/>
      <c r="J6480" s="535"/>
      <c r="K6480" s="534"/>
      <c r="L6480" s="534"/>
      <c r="M6480" s="534"/>
      <c r="N6480" s="534"/>
      <c r="O6480" s="534"/>
      <c r="P6480" s="535"/>
      <c r="Q6480" s="534"/>
    </row>
    <row r="6481" spans="3:17" s="849" customFormat="1" ht="15">
      <c r="C6481" s="712"/>
      <c r="D6481" s="713"/>
      <c r="E6481" s="532"/>
      <c r="F6481" s="532"/>
      <c r="G6481" s="533"/>
      <c r="H6481" s="534"/>
      <c r="I6481" s="534"/>
      <c r="J6481" s="535"/>
      <c r="K6481" s="534"/>
      <c r="L6481" s="534"/>
      <c r="M6481" s="534"/>
      <c r="N6481" s="534"/>
      <c r="O6481" s="534"/>
      <c r="P6481" s="535"/>
      <c r="Q6481" s="534"/>
    </row>
    <row r="6482" spans="3:17" s="849" customFormat="1" ht="15">
      <c r="C6482" s="712"/>
      <c r="D6482" s="713"/>
      <c r="E6482" s="532"/>
      <c r="F6482" s="532"/>
      <c r="G6482" s="533"/>
      <c r="H6482" s="534"/>
      <c r="I6482" s="534"/>
      <c r="J6482" s="535"/>
      <c r="K6482" s="534"/>
      <c r="L6482" s="534"/>
      <c r="M6482" s="534"/>
      <c r="N6482" s="534"/>
      <c r="O6482" s="534"/>
      <c r="P6482" s="535"/>
      <c r="Q6482" s="534"/>
    </row>
    <row r="6483" spans="3:17" s="849" customFormat="1" ht="15">
      <c r="C6483" s="712"/>
      <c r="D6483" s="713"/>
      <c r="E6483" s="532"/>
      <c r="F6483" s="532"/>
      <c r="G6483" s="533"/>
      <c r="H6483" s="534"/>
      <c r="I6483" s="534"/>
      <c r="J6483" s="535"/>
      <c r="K6483" s="534"/>
      <c r="L6483" s="534"/>
      <c r="M6483" s="534"/>
      <c r="N6483" s="534"/>
      <c r="O6483" s="534"/>
      <c r="P6483" s="535"/>
      <c r="Q6483" s="534"/>
    </row>
    <row r="6484" spans="3:17" s="849" customFormat="1" ht="15">
      <c r="C6484" s="712"/>
      <c r="D6484" s="713"/>
      <c r="E6484" s="532"/>
      <c r="F6484" s="532"/>
      <c r="G6484" s="533"/>
      <c r="H6484" s="534"/>
      <c r="I6484" s="534"/>
      <c r="J6484" s="535"/>
      <c r="K6484" s="534"/>
      <c r="L6484" s="534"/>
      <c r="M6484" s="534"/>
      <c r="N6484" s="534"/>
      <c r="O6484" s="534"/>
      <c r="P6484" s="535"/>
      <c r="Q6484" s="534"/>
    </row>
    <row r="6485" spans="3:17" s="849" customFormat="1" ht="15">
      <c r="C6485" s="712"/>
      <c r="D6485" s="713"/>
      <c r="E6485" s="532"/>
      <c r="F6485" s="532"/>
      <c r="G6485" s="533"/>
      <c r="H6485" s="534"/>
      <c r="I6485" s="534"/>
      <c r="J6485" s="535"/>
      <c r="K6485" s="534"/>
      <c r="L6485" s="534"/>
      <c r="M6485" s="534"/>
      <c r="N6485" s="534"/>
      <c r="O6485" s="534"/>
      <c r="P6485" s="535"/>
      <c r="Q6485" s="534"/>
    </row>
    <row r="6486" spans="3:17" s="849" customFormat="1" ht="15">
      <c r="C6486" s="712"/>
      <c r="D6486" s="713"/>
      <c r="E6486" s="532"/>
      <c r="F6486" s="532"/>
      <c r="G6486" s="533"/>
      <c r="H6486" s="534"/>
      <c r="I6486" s="534"/>
      <c r="J6486" s="535"/>
      <c r="K6486" s="534"/>
      <c r="L6486" s="534"/>
      <c r="M6486" s="534"/>
      <c r="N6486" s="534"/>
      <c r="O6486" s="534"/>
      <c r="P6486" s="535"/>
      <c r="Q6486" s="534"/>
    </row>
    <row r="6487" spans="3:17" s="849" customFormat="1" ht="15">
      <c r="C6487" s="712"/>
      <c r="D6487" s="713"/>
      <c r="E6487" s="532"/>
      <c r="F6487" s="532"/>
      <c r="G6487" s="533"/>
      <c r="H6487" s="534"/>
      <c r="I6487" s="534"/>
      <c r="J6487" s="535"/>
      <c r="K6487" s="534"/>
      <c r="L6487" s="534"/>
      <c r="M6487" s="534"/>
      <c r="N6487" s="534"/>
      <c r="O6487" s="534"/>
      <c r="P6487" s="535"/>
      <c r="Q6487" s="534"/>
    </row>
    <row r="6488" spans="3:17" s="849" customFormat="1" ht="15">
      <c r="C6488" s="712"/>
      <c r="D6488" s="713"/>
      <c r="E6488" s="532"/>
      <c r="F6488" s="532"/>
      <c r="G6488" s="533"/>
      <c r="H6488" s="534"/>
      <c r="I6488" s="534"/>
      <c r="J6488" s="535"/>
      <c r="K6488" s="534"/>
      <c r="L6488" s="534"/>
      <c r="M6488" s="534"/>
      <c r="N6488" s="534"/>
      <c r="O6488" s="534"/>
      <c r="P6488" s="535"/>
      <c r="Q6488" s="534"/>
    </row>
    <row r="6489" spans="3:17" s="849" customFormat="1" ht="15">
      <c r="C6489" s="712"/>
      <c r="D6489" s="713"/>
      <c r="E6489" s="532"/>
      <c r="F6489" s="532"/>
      <c r="G6489" s="533"/>
      <c r="H6489" s="534"/>
      <c r="I6489" s="534"/>
      <c r="J6489" s="535"/>
      <c r="K6489" s="534"/>
      <c r="L6489" s="534"/>
      <c r="M6489" s="534"/>
      <c r="N6489" s="534"/>
      <c r="O6489" s="534"/>
      <c r="P6489" s="535"/>
      <c r="Q6489" s="534"/>
    </row>
    <row r="6490" spans="3:17" s="849" customFormat="1" ht="15">
      <c r="C6490" s="712"/>
      <c r="D6490" s="713"/>
      <c r="E6490" s="532"/>
      <c r="F6490" s="532"/>
      <c r="G6490" s="533"/>
      <c r="H6490" s="534"/>
      <c r="I6490" s="534"/>
      <c r="J6490" s="535"/>
      <c r="K6490" s="534"/>
      <c r="L6490" s="534"/>
      <c r="M6490" s="534"/>
      <c r="N6490" s="534"/>
      <c r="O6490" s="534"/>
      <c r="P6490" s="535"/>
      <c r="Q6490" s="534"/>
    </row>
    <row r="6491" spans="3:17" s="849" customFormat="1" ht="15">
      <c r="C6491" s="712"/>
      <c r="D6491" s="713"/>
      <c r="E6491" s="532"/>
      <c r="F6491" s="532"/>
      <c r="G6491" s="533"/>
      <c r="H6491" s="534"/>
      <c r="I6491" s="534"/>
      <c r="J6491" s="535"/>
      <c r="K6491" s="534"/>
      <c r="L6491" s="534"/>
      <c r="M6491" s="534"/>
      <c r="N6491" s="534"/>
      <c r="O6491" s="534"/>
      <c r="P6491" s="535"/>
      <c r="Q6491" s="534"/>
    </row>
    <row r="6492" spans="3:17" s="849" customFormat="1" ht="15">
      <c r="C6492" s="712"/>
      <c r="D6492" s="713"/>
      <c r="E6492" s="532"/>
      <c r="F6492" s="532"/>
      <c r="G6492" s="533"/>
      <c r="H6492" s="534"/>
      <c r="I6492" s="534"/>
      <c r="J6492" s="535"/>
      <c r="K6492" s="534"/>
      <c r="L6492" s="534"/>
      <c r="M6492" s="534"/>
      <c r="N6492" s="534"/>
      <c r="O6492" s="534"/>
      <c r="P6492" s="535"/>
      <c r="Q6492" s="534"/>
    </row>
    <row r="6493" spans="3:17" s="849" customFormat="1" ht="15">
      <c r="C6493" s="712"/>
      <c r="D6493" s="713"/>
      <c r="E6493" s="532"/>
      <c r="F6493" s="532"/>
      <c r="G6493" s="533"/>
      <c r="H6493" s="534"/>
      <c r="I6493" s="534"/>
      <c r="J6493" s="535"/>
      <c r="K6493" s="534"/>
      <c r="L6493" s="534"/>
      <c r="M6493" s="534"/>
      <c r="N6493" s="534"/>
      <c r="O6493" s="534"/>
      <c r="P6493" s="535"/>
      <c r="Q6493" s="534"/>
    </row>
    <row r="6494" spans="3:17" s="849" customFormat="1" ht="15">
      <c r="C6494" s="712"/>
      <c r="D6494" s="713"/>
      <c r="E6494" s="532"/>
      <c r="F6494" s="532"/>
      <c r="G6494" s="533"/>
      <c r="H6494" s="534"/>
      <c r="I6494" s="534"/>
      <c r="J6494" s="535"/>
      <c r="K6494" s="534"/>
      <c r="L6494" s="534"/>
      <c r="M6494" s="534"/>
      <c r="N6494" s="534"/>
      <c r="O6494" s="534"/>
      <c r="P6494" s="535"/>
      <c r="Q6494" s="534"/>
    </row>
    <row r="6495" spans="3:17" s="849" customFormat="1" ht="15">
      <c r="C6495" s="712"/>
      <c r="D6495" s="713"/>
      <c r="E6495" s="532"/>
      <c r="F6495" s="532"/>
      <c r="G6495" s="533"/>
      <c r="H6495" s="534"/>
      <c r="I6495" s="534"/>
      <c r="J6495" s="535"/>
      <c r="K6495" s="534"/>
      <c r="L6495" s="534"/>
      <c r="M6495" s="534"/>
      <c r="N6495" s="534"/>
      <c r="O6495" s="534"/>
      <c r="P6495" s="535"/>
      <c r="Q6495" s="534"/>
    </row>
    <row r="6496" spans="3:17" s="849" customFormat="1" ht="15">
      <c r="C6496" s="712"/>
      <c r="D6496" s="713"/>
      <c r="E6496" s="532"/>
      <c r="F6496" s="532"/>
      <c r="G6496" s="533"/>
      <c r="H6496" s="534"/>
      <c r="I6496" s="534"/>
      <c r="J6496" s="535"/>
      <c r="K6496" s="534"/>
      <c r="L6496" s="534"/>
      <c r="M6496" s="534"/>
      <c r="N6496" s="534"/>
      <c r="O6496" s="534"/>
      <c r="P6496" s="535"/>
      <c r="Q6496" s="534"/>
    </row>
    <row r="6497" spans="3:17" s="849" customFormat="1" ht="15">
      <c r="C6497" s="712"/>
      <c r="D6497" s="713"/>
      <c r="E6497" s="532"/>
      <c r="F6497" s="532"/>
      <c r="G6497" s="533"/>
      <c r="H6497" s="534"/>
      <c r="I6497" s="534"/>
      <c r="J6497" s="535"/>
      <c r="K6497" s="534"/>
      <c r="L6497" s="534"/>
      <c r="M6497" s="534"/>
      <c r="N6497" s="534"/>
      <c r="O6497" s="534"/>
      <c r="P6497" s="535"/>
      <c r="Q6497" s="534"/>
    </row>
    <row r="6498" spans="3:17" s="849" customFormat="1" ht="15">
      <c r="C6498" s="712"/>
      <c r="D6498" s="713"/>
      <c r="E6498" s="532"/>
      <c r="F6498" s="532"/>
      <c r="G6498" s="533"/>
      <c r="H6498" s="534"/>
      <c r="I6498" s="534"/>
      <c r="J6498" s="535"/>
      <c r="K6498" s="534"/>
      <c r="L6498" s="534"/>
      <c r="M6498" s="534"/>
      <c r="N6498" s="534"/>
      <c r="O6498" s="534"/>
      <c r="P6498" s="535"/>
      <c r="Q6498" s="534"/>
    </row>
    <row r="6499" spans="3:17" s="849" customFormat="1" ht="15">
      <c r="C6499" s="712"/>
      <c r="D6499" s="713"/>
      <c r="E6499" s="532"/>
      <c r="F6499" s="532"/>
      <c r="G6499" s="533"/>
      <c r="H6499" s="534"/>
      <c r="I6499" s="534"/>
      <c r="J6499" s="535"/>
      <c r="K6499" s="534"/>
      <c r="L6499" s="534"/>
      <c r="M6499" s="534"/>
      <c r="N6499" s="534"/>
      <c r="O6499" s="534"/>
      <c r="P6499" s="535"/>
      <c r="Q6499" s="534"/>
    </row>
    <row r="6500" spans="3:17" s="849" customFormat="1" ht="15">
      <c r="C6500" s="712"/>
      <c r="D6500" s="713"/>
      <c r="E6500" s="532"/>
      <c r="F6500" s="532"/>
      <c r="G6500" s="533"/>
      <c r="H6500" s="534"/>
      <c r="I6500" s="534"/>
      <c r="J6500" s="535"/>
      <c r="K6500" s="534"/>
      <c r="L6500" s="534"/>
      <c r="M6500" s="534"/>
      <c r="N6500" s="534"/>
      <c r="O6500" s="534"/>
      <c r="P6500" s="535"/>
      <c r="Q6500" s="534"/>
    </row>
    <row r="6501" spans="3:17" s="849" customFormat="1" ht="15">
      <c r="C6501" s="712"/>
      <c r="D6501" s="713"/>
      <c r="E6501" s="532"/>
      <c r="F6501" s="532"/>
      <c r="G6501" s="533"/>
      <c r="H6501" s="534"/>
      <c r="I6501" s="534"/>
      <c r="J6501" s="535"/>
      <c r="K6501" s="534"/>
      <c r="L6501" s="534"/>
      <c r="M6501" s="534"/>
      <c r="N6501" s="534"/>
      <c r="O6501" s="534"/>
      <c r="P6501" s="535"/>
      <c r="Q6501" s="534"/>
    </row>
    <row r="6502" spans="3:17" s="849" customFormat="1" ht="15">
      <c r="C6502" s="712"/>
      <c r="D6502" s="713"/>
      <c r="E6502" s="532"/>
      <c r="F6502" s="532"/>
      <c r="G6502" s="533"/>
      <c r="H6502" s="534"/>
      <c r="I6502" s="534"/>
      <c r="J6502" s="535"/>
      <c r="K6502" s="534"/>
      <c r="L6502" s="534"/>
      <c r="M6502" s="534"/>
      <c r="N6502" s="534"/>
      <c r="O6502" s="534"/>
      <c r="P6502" s="535"/>
      <c r="Q6502" s="534"/>
    </row>
    <row r="6503" spans="3:17" s="849" customFormat="1" ht="15">
      <c r="C6503" s="712"/>
      <c r="D6503" s="713"/>
      <c r="E6503" s="532"/>
      <c r="F6503" s="532"/>
      <c r="G6503" s="533"/>
      <c r="H6503" s="534"/>
      <c r="I6503" s="534"/>
      <c r="J6503" s="535"/>
      <c r="K6503" s="534"/>
      <c r="L6503" s="534"/>
      <c r="M6503" s="534"/>
      <c r="N6503" s="534"/>
      <c r="O6503" s="534"/>
      <c r="P6503" s="535"/>
      <c r="Q6503" s="534"/>
    </row>
    <row r="6504" spans="3:17" s="849" customFormat="1" ht="15">
      <c r="C6504" s="712"/>
      <c r="D6504" s="713"/>
      <c r="E6504" s="532"/>
      <c r="F6504" s="532"/>
      <c r="G6504" s="533"/>
      <c r="H6504" s="534"/>
      <c r="I6504" s="534"/>
      <c r="J6504" s="535"/>
      <c r="K6504" s="534"/>
      <c r="L6504" s="534"/>
      <c r="M6504" s="534"/>
      <c r="N6504" s="534"/>
      <c r="O6504" s="534"/>
      <c r="P6504" s="535"/>
      <c r="Q6504" s="534"/>
    </row>
    <row r="6505" spans="3:17" s="849" customFormat="1" ht="15">
      <c r="C6505" s="712"/>
      <c r="D6505" s="713"/>
      <c r="E6505" s="532"/>
      <c r="F6505" s="532"/>
      <c r="G6505" s="533"/>
      <c r="H6505" s="534"/>
      <c r="I6505" s="534"/>
      <c r="J6505" s="535"/>
      <c r="K6505" s="534"/>
      <c r="L6505" s="534"/>
      <c r="M6505" s="534"/>
      <c r="N6505" s="534"/>
      <c r="O6505" s="534"/>
      <c r="P6505" s="535"/>
      <c r="Q6505" s="534"/>
    </row>
    <row r="6506" spans="3:17" s="849" customFormat="1" ht="15">
      <c r="C6506" s="712"/>
      <c r="D6506" s="713"/>
      <c r="E6506" s="532"/>
      <c r="F6506" s="532"/>
      <c r="G6506" s="533"/>
      <c r="H6506" s="534"/>
      <c r="I6506" s="534"/>
      <c r="J6506" s="535"/>
      <c r="K6506" s="534"/>
      <c r="L6506" s="534"/>
      <c r="M6506" s="534"/>
      <c r="N6506" s="534"/>
      <c r="O6506" s="534"/>
      <c r="P6506" s="535"/>
      <c r="Q6506" s="534"/>
    </row>
    <row r="6507" spans="3:17" s="849" customFormat="1" ht="15">
      <c r="C6507" s="712"/>
      <c r="D6507" s="713"/>
      <c r="E6507" s="532"/>
      <c r="F6507" s="532"/>
      <c r="G6507" s="533"/>
      <c r="H6507" s="534"/>
      <c r="I6507" s="534"/>
      <c r="J6507" s="535"/>
      <c r="K6507" s="534"/>
      <c r="L6507" s="534"/>
      <c r="M6507" s="534"/>
      <c r="N6507" s="534"/>
      <c r="O6507" s="534"/>
      <c r="P6507" s="535"/>
      <c r="Q6507" s="534"/>
    </row>
    <row r="6508" spans="3:17" s="849" customFormat="1" ht="15">
      <c r="C6508" s="712"/>
      <c r="D6508" s="713"/>
      <c r="E6508" s="532"/>
      <c r="F6508" s="532"/>
      <c r="G6508" s="533"/>
      <c r="H6508" s="534"/>
      <c r="I6508" s="534"/>
      <c r="J6508" s="535"/>
      <c r="K6508" s="534"/>
      <c r="L6508" s="534"/>
      <c r="M6508" s="534"/>
      <c r="N6508" s="534"/>
      <c r="O6508" s="534"/>
      <c r="P6508" s="535"/>
      <c r="Q6508" s="534"/>
    </row>
    <row r="6509" spans="3:17" s="849" customFormat="1" ht="15">
      <c r="C6509" s="712"/>
      <c r="D6509" s="713"/>
      <c r="E6509" s="532"/>
      <c r="F6509" s="532"/>
      <c r="G6509" s="533"/>
      <c r="H6509" s="534"/>
      <c r="I6509" s="534"/>
      <c r="J6509" s="535"/>
      <c r="K6509" s="534"/>
      <c r="L6509" s="534"/>
      <c r="M6509" s="534"/>
      <c r="N6509" s="534"/>
      <c r="O6509" s="534"/>
      <c r="P6509" s="535"/>
      <c r="Q6509" s="534"/>
    </row>
    <row r="6510" spans="3:17" s="849" customFormat="1" ht="15">
      <c r="C6510" s="712"/>
      <c r="D6510" s="713"/>
      <c r="E6510" s="532"/>
      <c r="F6510" s="532"/>
      <c r="G6510" s="533"/>
      <c r="H6510" s="534"/>
      <c r="I6510" s="534"/>
      <c r="J6510" s="535"/>
      <c r="K6510" s="534"/>
      <c r="L6510" s="534"/>
      <c r="M6510" s="534"/>
      <c r="N6510" s="534"/>
      <c r="O6510" s="534"/>
      <c r="P6510" s="535"/>
      <c r="Q6510" s="534"/>
    </row>
    <row r="6511" spans="3:17" s="849" customFormat="1" ht="15">
      <c r="C6511" s="712"/>
      <c r="D6511" s="713"/>
      <c r="E6511" s="532"/>
      <c r="F6511" s="532"/>
      <c r="G6511" s="533"/>
      <c r="H6511" s="534"/>
      <c r="I6511" s="534"/>
      <c r="J6511" s="535"/>
      <c r="K6511" s="534"/>
      <c r="L6511" s="534"/>
      <c r="M6511" s="534"/>
      <c r="N6511" s="534"/>
      <c r="O6511" s="534"/>
      <c r="P6511" s="535"/>
      <c r="Q6511" s="534"/>
    </row>
    <row r="6512" spans="3:17" s="849" customFormat="1" ht="15">
      <c r="C6512" s="712"/>
      <c r="D6512" s="713"/>
      <c r="E6512" s="532"/>
      <c r="F6512" s="532"/>
      <c r="G6512" s="533"/>
      <c r="H6512" s="534"/>
      <c r="I6512" s="534"/>
      <c r="J6512" s="535"/>
      <c r="K6512" s="534"/>
      <c r="L6512" s="534"/>
      <c r="M6512" s="534"/>
      <c r="N6512" s="534"/>
      <c r="O6512" s="534"/>
      <c r="P6512" s="535"/>
      <c r="Q6512" s="534"/>
    </row>
    <row r="6513" spans="3:17" s="849" customFormat="1" ht="15">
      <c r="C6513" s="712"/>
      <c r="D6513" s="713"/>
      <c r="E6513" s="532"/>
      <c r="F6513" s="532"/>
      <c r="G6513" s="533"/>
      <c r="H6513" s="534"/>
      <c r="I6513" s="534"/>
      <c r="J6513" s="535"/>
      <c r="K6513" s="534"/>
      <c r="L6513" s="534"/>
      <c r="M6513" s="534"/>
      <c r="N6513" s="534"/>
      <c r="O6513" s="534"/>
      <c r="P6513" s="535"/>
      <c r="Q6513" s="534"/>
    </row>
    <row r="6514" spans="3:17" s="849" customFormat="1" ht="15">
      <c r="C6514" s="712"/>
      <c r="D6514" s="713"/>
      <c r="E6514" s="532"/>
      <c r="F6514" s="532"/>
      <c r="G6514" s="533"/>
      <c r="H6514" s="534"/>
      <c r="I6514" s="534"/>
      <c r="J6514" s="535"/>
      <c r="K6514" s="534"/>
      <c r="L6514" s="534"/>
      <c r="M6514" s="534"/>
      <c r="N6514" s="534"/>
      <c r="O6514" s="534"/>
      <c r="P6514" s="535"/>
      <c r="Q6514" s="534"/>
    </row>
    <row r="6515" spans="3:17" s="849" customFormat="1" ht="15">
      <c r="C6515" s="712"/>
      <c r="D6515" s="713"/>
      <c r="E6515" s="532"/>
      <c r="F6515" s="532"/>
      <c r="G6515" s="533"/>
      <c r="H6515" s="534"/>
      <c r="I6515" s="534"/>
      <c r="J6515" s="535"/>
      <c r="K6515" s="534"/>
      <c r="L6515" s="534"/>
      <c r="M6515" s="534"/>
      <c r="N6515" s="534"/>
      <c r="O6515" s="534"/>
      <c r="P6515" s="535"/>
      <c r="Q6515" s="534"/>
    </row>
    <row r="6516" spans="3:17" s="849" customFormat="1" ht="15">
      <c r="C6516" s="712"/>
      <c r="D6516" s="713"/>
      <c r="E6516" s="532"/>
      <c r="F6516" s="532"/>
      <c r="G6516" s="533"/>
      <c r="H6516" s="534"/>
      <c r="I6516" s="534"/>
      <c r="J6516" s="535"/>
      <c r="K6516" s="534"/>
      <c r="L6516" s="534"/>
      <c r="M6516" s="534"/>
      <c r="N6516" s="534"/>
      <c r="O6516" s="534"/>
      <c r="P6516" s="535"/>
      <c r="Q6516" s="534"/>
    </row>
    <row r="6517" spans="3:17" s="849" customFormat="1" ht="15">
      <c r="C6517" s="712"/>
      <c r="D6517" s="713"/>
      <c r="E6517" s="532"/>
      <c r="F6517" s="532"/>
      <c r="G6517" s="533"/>
      <c r="H6517" s="534"/>
      <c r="I6517" s="534"/>
      <c r="J6517" s="535"/>
      <c r="K6517" s="534"/>
      <c r="L6517" s="534"/>
      <c r="M6517" s="534"/>
      <c r="N6517" s="534"/>
      <c r="O6517" s="534"/>
      <c r="P6517" s="535"/>
      <c r="Q6517" s="534"/>
    </row>
    <row r="6518" spans="3:17" s="849" customFormat="1" ht="15">
      <c r="C6518" s="712"/>
      <c r="D6518" s="713"/>
      <c r="E6518" s="532"/>
      <c r="F6518" s="532"/>
      <c r="G6518" s="533"/>
      <c r="H6518" s="534"/>
      <c r="I6518" s="534"/>
      <c r="J6518" s="535"/>
      <c r="K6518" s="534"/>
      <c r="L6518" s="534"/>
      <c r="M6518" s="534"/>
      <c r="N6518" s="534"/>
      <c r="O6518" s="534"/>
      <c r="P6518" s="535"/>
      <c r="Q6518" s="534"/>
    </row>
    <row r="6519" spans="3:17" s="849" customFormat="1" ht="15">
      <c r="C6519" s="712"/>
      <c r="D6519" s="713"/>
      <c r="E6519" s="532"/>
      <c r="F6519" s="532"/>
      <c r="G6519" s="533"/>
      <c r="H6519" s="534"/>
      <c r="I6519" s="534"/>
      <c r="J6519" s="535"/>
      <c r="K6519" s="534"/>
      <c r="L6519" s="534"/>
      <c r="M6519" s="534"/>
      <c r="N6519" s="534"/>
      <c r="O6519" s="534"/>
      <c r="P6519" s="535"/>
      <c r="Q6519" s="534"/>
    </row>
    <row r="6520" spans="3:17" s="849" customFormat="1" ht="15">
      <c r="C6520" s="712"/>
      <c r="D6520" s="713"/>
      <c r="E6520" s="532"/>
      <c r="F6520" s="532"/>
      <c r="G6520" s="533"/>
      <c r="H6520" s="534"/>
      <c r="I6520" s="534"/>
      <c r="J6520" s="535"/>
      <c r="K6520" s="534"/>
      <c r="L6520" s="534"/>
      <c r="M6520" s="534"/>
      <c r="N6520" s="534"/>
      <c r="O6520" s="534"/>
      <c r="P6520" s="535"/>
      <c r="Q6520" s="534"/>
    </row>
    <row r="6521" spans="3:17" s="849" customFormat="1" ht="15">
      <c r="C6521" s="712"/>
      <c r="D6521" s="713"/>
      <c r="E6521" s="532"/>
      <c r="F6521" s="532"/>
      <c r="G6521" s="533"/>
      <c r="H6521" s="534"/>
      <c r="I6521" s="534"/>
      <c r="J6521" s="535"/>
      <c r="K6521" s="534"/>
      <c r="L6521" s="534"/>
      <c r="M6521" s="534"/>
      <c r="N6521" s="534"/>
      <c r="O6521" s="534"/>
      <c r="P6521" s="535"/>
      <c r="Q6521" s="534"/>
    </row>
    <row r="6522" spans="3:17" s="849" customFormat="1" ht="15">
      <c r="C6522" s="712"/>
      <c r="D6522" s="713"/>
      <c r="E6522" s="532"/>
      <c r="F6522" s="532"/>
      <c r="G6522" s="533"/>
      <c r="H6522" s="534"/>
      <c r="I6522" s="534"/>
      <c r="J6522" s="535"/>
      <c r="K6522" s="534"/>
      <c r="L6522" s="534"/>
      <c r="M6522" s="534"/>
      <c r="N6522" s="534"/>
      <c r="O6522" s="534"/>
      <c r="P6522" s="535"/>
      <c r="Q6522" s="534"/>
    </row>
    <row r="6523" spans="3:17" s="849" customFormat="1" ht="15">
      <c r="C6523" s="712"/>
      <c r="D6523" s="713"/>
      <c r="E6523" s="532"/>
      <c r="F6523" s="532"/>
      <c r="G6523" s="533"/>
      <c r="H6523" s="534"/>
      <c r="I6523" s="534"/>
      <c r="J6523" s="535"/>
      <c r="K6523" s="534"/>
      <c r="L6523" s="534"/>
      <c r="M6523" s="534"/>
      <c r="N6523" s="534"/>
      <c r="O6523" s="534"/>
      <c r="P6523" s="535"/>
      <c r="Q6523" s="534"/>
    </row>
    <row r="6524" spans="3:17" s="849" customFormat="1" ht="15">
      <c r="C6524" s="712"/>
      <c r="D6524" s="713"/>
      <c r="E6524" s="532"/>
      <c r="F6524" s="532"/>
      <c r="G6524" s="533"/>
      <c r="H6524" s="534"/>
      <c r="I6524" s="534"/>
      <c r="J6524" s="535"/>
      <c r="K6524" s="534"/>
      <c r="L6524" s="534"/>
      <c r="M6524" s="534"/>
      <c r="N6524" s="534"/>
      <c r="O6524" s="534"/>
      <c r="P6524" s="535"/>
      <c r="Q6524" s="534"/>
    </row>
    <row r="6525" spans="3:17" s="849" customFormat="1" ht="15">
      <c r="C6525" s="712"/>
      <c r="D6525" s="713"/>
      <c r="E6525" s="532"/>
      <c r="F6525" s="532"/>
      <c r="G6525" s="533"/>
      <c r="H6525" s="534"/>
      <c r="I6525" s="534"/>
      <c r="J6525" s="535"/>
      <c r="K6525" s="534"/>
      <c r="L6525" s="534"/>
      <c r="M6525" s="534"/>
      <c r="N6525" s="534"/>
      <c r="O6525" s="534"/>
      <c r="P6525" s="535"/>
      <c r="Q6525" s="534"/>
    </row>
    <row r="6526" spans="3:17" s="849" customFormat="1" ht="15">
      <c r="C6526" s="712"/>
      <c r="D6526" s="713"/>
      <c r="E6526" s="532"/>
      <c r="F6526" s="532"/>
      <c r="G6526" s="533"/>
      <c r="H6526" s="534"/>
      <c r="I6526" s="534"/>
      <c r="J6526" s="535"/>
      <c r="K6526" s="534"/>
      <c r="L6526" s="534"/>
      <c r="M6526" s="534"/>
      <c r="N6526" s="534"/>
      <c r="O6526" s="534"/>
      <c r="P6526" s="535"/>
      <c r="Q6526" s="534"/>
    </row>
    <row r="6527" spans="3:17" s="849" customFormat="1" ht="15">
      <c r="C6527" s="712"/>
      <c r="D6527" s="713"/>
      <c r="E6527" s="532"/>
      <c r="F6527" s="532"/>
      <c r="G6527" s="533"/>
      <c r="H6527" s="534"/>
      <c r="I6527" s="534"/>
      <c r="J6527" s="535"/>
      <c r="K6527" s="534"/>
      <c r="L6527" s="534"/>
      <c r="M6527" s="534"/>
      <c r="N6527" s="534"/>
      <c r="O6527" s="534"/>
      <c r="P6527" s="535"/>
      <c r="Q6527" s="534"/>
    </row>
    <row r="6528" spans="3:17" s="849" customFormat="1" ht="15">
      <c r="C6528" s="712"/>
      <c r="D6528" s="713"/>
      <c r="E6528" s="532"/>
      <c r="F6528" s="532"/>
      <c r="G6528" s="533"/>
      <c r="H6528" s="534"/>
      <c r="I6528" s="534"/>
      <c r="J6528" s="535"/>
      <c r="K6528" s="534"/>
      <c r="L6528" s="534"/>
      <c r="M6528" s="534"/>
      <c r="N6528" s="534"/>
      <c r="O6528" s="534"/>
      <c r="P6528" s="535"/>
      <c r="Q6528" s="534"/>
    </row>
    <row r="6529" spans="3:17" s="849" customFormat="1" ht="15">
      <c r="C6529" s="712"/>
      <c r="D6529" s="713"/>
      <c r="E6529" s="532"/>
      <c r="F6529" s="532"/>
      <c r="G6529" s="533"/>
      <c r="H6529" s="534"/>
      <c r="I6529" s="534"/>
      <c r="J6529" s="535"/>
      <c r="K6529" s="534"/>
      <c r="L6529" s="534"/>
      <c r="M6529" s="534"/>
      <c r="N6529" s="534"/>
      <c r="O6529" s="534"/>
      <c r="P6529" s="535"/>
      <c r="Q6529" s="534"/>
    </row>
    <row r="6530" spans="3:17" s="849" customFormat="1" ht="15">
      <c r="C6530" s="712"/>
      <c r="D6530" s="713"/>
      <c r="E6530" s="532"/>
      <c r="F6530" s="532"/>
      <c r="G6530" s="533"/>
      <c r="H6530" s="534"/>
      <c r="I6530" s="534"/>
      <c r="J6530" s="535"/>
      <c r="K6530" s="534"/>
      <c r="L6530" s="534"/>
      <c r="M6530" s="534"/>
      <c r="N6530" s="534"/>
      <c r="O6530" s="534"/>
      <c r="P6530" s="535"/>
      <c r="Q6530" s="534"/>
    </row>
    <row r="6531" spans="3:17" s="849" customFormat="1" ht="15">
      <c r="C6531" s="712"/>
      <c r="D6531" s="713"/>
      <c r="E6531" s="532"/>
      <c r="F6531" s="532"/>
      <c r="G6531" s="533"/>
      <c r="H6531" s="534"/>
      <c r="I6531" s="534"/>
      <c r="J6531" s="535"/>
      <c r="K6531" s="534"/>
      <c r="L6531" s="534"/>
      <c r="M6531" s="534"/>
      <c r="N6531" s="534"/>
      <c r="O6531" s="534"/>
      <c r="P6531" s="535"/>
      <c r="Q6531" s="534"/>
    </row>
    <row r="6532" spans="3:17" s="849" customFormat="1" ht="15">
      <c r="C6532" s="712"/>
      <c r="D6532" s="713"/>
      <c r="E6532" s="532"/>
      <c r="F6532" s="532"/>
      <c r="G6532" s="533"/>
      <c r="H6532" s="534"/>
      <c r="I6532" s="534"/>
      <c r="J6532" s="535"/>
      <c r="K6532" s="534"/>
      <c r="L6532" s="534"/>
      <c r="M6532" s="534"/>
      <c r="N6532" s="534"/>
      <c r="O6532" s="534"/>
      <c r="P6532" s="535"/>
      <c r="Q6532" s="534"/>
    </row>
    <row r="6533" spans="3:17" s="849" customFormat="1" ht="15">
      <c r="C6533" s="712"/>
      <c r="D6533" s="713"/>
      <c r="E6533" s="532"/>
      <c r="F6533" s="532"/>
      <c r="G6533" s="533"/>
      <c r="H6533" s="534"/>
      <c r="I6533" s="534"/>
      <c r="J6533" s="535"/>
      <c r="K6533" s="534"/>
      <c r="L6533" s="534"/>
      <c r="M6533" s="534"/>
      <c r="N6533" s="534"/>
      <c r="O6533" s="534"/>
      <c r="P6533" s="535"/>
      <c r="Q6533" s="534"/>
    </row>
    <row r="6534" spans="3:17" s="849" customFormat="1" ht="15">
      <c r="C6534" s="712"/>
      <c r="D6534" s="713"/>
      <c r="E6534" s="532"/>
      <c r="F6534" s="532"/>
      <c r="G6534" s="533"/>
      <c r="H6534" s="534"/>
      <c r="I6534" s="534"/>
      <c r="J6534" s="535"/>
      <c r="K6534" s="534"/>
      <c r="L6534" s="534"/>
      <c r="M6534" s="534"/>
      <c r="N6534" s="534"/>
      <c r="O6534" s="534"/>
      <c r="P6534" s="535"/>
      <c r="Q6534" s="534"/>
    </row>
    <row r="6535" spans="3:17" s="849" customFormat="1" ht="15">
      <c r="C6535" s="712"/>
      <c r="D6535" s="713"/>
      <c r="E6535" s="532"/>
      <c r="F6535" s="532"/>
      <c r="G6535" s="533"/>
      <c r="H6535" s="534"/>
      <c r="I6535" s="534"/>
      <c r="J6535" s="535"/>
      <c r="K6535" s="534"/>
      <c r="L6535" s="534"/>
      <c r="M6535" s="534"/>
      <c r="N6535" s="534"/>
      <c r="O6535" s="534"/>
      <c r="P6535" s="535"/>
      <c r="Q6535" s="534"/>
    </row>
    <row r="6536" spans="3:17" s="849" customFormat="1" ht="15">
      <c r="C6536" s="712"/>
      <c r="D6536" s="713"/>
      <c r="E6536" s="532"/>
      <c r="F6536" s="532"/>
      <c r="G6536" s="533"/>
      <c r="H6536" s="534"/>
      <c r="I6536" s="534"/>
      <c r="J6536" s="535"/>
      <c r="K6536" s="534"/>
      <c r="L6536" s="534"/>
      <c r="M6536" s="534"/>
      <c r="N6536" s="534"/>
      <c r="O6536" s="534"/>
      <c r="P6536" s="535"/>
      <c r="Q6536" s="534"/>
    </row>
    <row r="6537" spans="3:17" s="849" customFormat="1" ht="15">
      <c r="C6537" s="712"/>
      <c r="D6537" s="713"/>
      <c r="E6537" s="532"/>
      <c r="F6537" s="532"/>
      <c r="G6537" s="533"/>
      <c r="H6537" s="534"/>
      <c r="I6537" s="534"/>
      <c r="J6537" s="535"/>
      <c r="K6537" s="534"/>
      <c r="L6537" s="534"/>
      <c r="M6537" s="534"/>
      <c r="N6537" s="534"/>
      <c r="O6537" s="534"/>
      <c r="P6537" s="535"/>
      <c r="Q6537" s="534"/>
    </row>
    <row r="6538" spans="3:17" s="849" customFormat="1" ht="15">
      <c r="C6538" s="712"/>
      <c r="D6538" s="713"/>
      <c r="E6538" s="532"/>
      <c r="F6538" s="532"/>
      <c r="G6538" s="533"/>
      <c r="H6538" s="534"/>
      <c r="I6538" s="534"/>
      <c r="J6538" s="535"/>
      <c r="K6538" s="534"/>
      <c r="L6538" s="534"/>
      <c r="M6538" s="534"/>
      <c r="N6538" s="534"/>
      <c r="O6538" s="534"/>
      <c r="P6538" s="535"/>
      <c r="Q6538" s="534"/>
    </row>
    <row r="6539" spans="3:17" s="849" customFormat="1" ht="15">
      <c r="C6539" s="712"/>
      <c r="D6539" s="713"/>
      <c r="E6539" s="532"/>
      <c r="F6539" s="532"/>
      <c r="G6539" s="533"/>
      <c r="H6539" s="534"/>
      <c r="I6539" s="534"/>
      <c r="J6539" s="535"/>
      <c r="K6539" s="534"/>
      <c r="L6539" s="534"/>
      <c r="M6539" s="534"/>
      <c r="N6539" s="534"/>
      <c r="O6539" s="534"/>
      <c r="P6539" s="535"/>
      <c r="Q6539" s="534"/>
    </row>
    <row r="6540" spans="3:17" s="849" customFormat="1" ht="15">
      <c r="C6540" s="712"/>
      <c r="D6540" s="713"/>
      <c r="E6540" s="532"/>
      <c r="F6540" s="532"/>
      <c r="G6540" s="533"/>
      <c r="H6540" s="534"/>
      <c r="I6540" s="534"/>
      <c r="J6540" s="535"/>
      <c r="K6540" s="534"/>
      <c r="L6540" s="534"/>
      <c r="M6540" s="534"/>
      <c r="N6540" s="534"/>
      <c r="O6540" s="534"/>
      <c r="P6540" s="535"/>
      <c r="Q6540" s="534"/>
    </row>
    <row r="6541" spans="3:17" s="849" customFormat="1" ht="15">
      <c r="C6541" s="712"/>
      <c r="D6541" s="713"/>
      <c r="E6541" s="532"/>
      <c r="F6541" s="532"/>
      <c r="G6541" s="533"/>
      <c r="H6541" s="534"/>
      <c r="I6541" s="534"/>
      <c r="J6541" s="535"/>
      <c r="K6541" s="534"/>
      <c r="L6541" s="534"/>
      <c r="M6541" s="534"/>
      <c r="N6541" s="534"/>
      <c r="O6541" s="534"/>
      <c r="P6541" s="535"/>
      <c r="Q6541" s="534"/>
    </row>
    <row r="6542" spans="3:17" s="849" customFormat="1" ht="15">
      <c r="C6542" s="712"/>
      <c r="D6542" s="713"/>
      <c r="E6542" s="532"/>
      <c r="F6542" s="532"/>
      <c r="G6542" s="533"/>
      <c r="H6542" s="534"/>
      <c r="I6542" s="534"/>
      <c r="J6542" s="535"/>
      <c r="K6542" s="534"/>
      <c r="L6542" s="534"/>
      <c r="M6542" s="534"/>
      <c r="N6542" s="534"/>
      <c r="O6542" s="534"/>
      <c r="P6542" s="535"/>
      <c r="Q6542" s="534"/>
    </row>
    <row r="6543" spans="3:17" s="849" customFormat="1" ht="15">
      <c r="C6543" s="712"/>
      <c r="D6543" s="713"/>
      <c r="E6543" s="532"/>
      <c r="F6543" s="532"/>
      <c r="G6543" s="533"/>
      <c r="H6543" s="534"/>
      <c r="I6543" s="534"/>
      <c r="J6543" s="535"/>
      <c r="K6543" s="534"/>
      <c r="L6543" s="534"/>
      <c r="M6543" s="534"/>
      <c r="N6543" s="534"/>
      <c r="O6543" s="534"/>
      <c r="P6543" s="535"/>
      <c r="Q6543" s="534"/>
    </row>
    <row r="6544" spans="3:17" s="849" customFormat="1" ht="15">
      <c r="C6544" s="712"/>
      <c r="D6544" s="713"/>
      <c r="E6544" s="532"/>
      <c r="F6544" s="532"/>
      <c r="G6544" s="533"/>
      <c r="H6544" s="534"/>
      <c r="I6544" s="534"/>
      <c r="J6544" s="535"/>
      <c r="K6544" s="534"/>
      <c r="L6544" s="534"/>
      <c r="M6544" s="534"/>
      <c r="N6544" s="534"/>
      <c r="O6544" s="534"/>
      <c r="P6544" s="535"/>
      <c r="Q6544" s="534"/>
    </row>
    <row r="6545" spans="3:17" s="849" customFormat="1" ht="15">
      <c r="C6545" s="712"/>
      <c r="D6545" s="713"/>
      <c r="E6545" s="532"/>
      <c r="F6545" s="532"/>
      <c r="G6545" s="533"/>
      <c r="H6545" s="534"/>
      <c r="I6545" s="534"/>
      <c r="J6545" s="535"/>
      <c r="K6545" s="534"/>
      <c r="L6545" s="534"/>
      <c r="M6545" s="534"/>
      <c r="N6545" s="534"/>
      <c r="O6545" s="534"/>
      <c r="P6545" s="535"/>
      <c r="Q6545" s="534"/>
    </row>
    <row r="6546" spans="3:17" s="849" customFormat="1" ht="15">
      <c r="C6546" s="712"/>
      <c r="D6546" s="713"/>
      <c r="E6546" s="532"/>
      <c r="F6546" s="532"/>
      <c r="G6546" s="533"/>
      <c r="H6546" s="534"/>
      <c r="I6546" s="534"/>
      <c r="J6546" s="535"/>
      <c r="K6546" s="534"/>
      <c r="L6546" s="534"/>
      <c r="M6546" s="534"/>
      <c r="N6546" s="534"/>
      <c r="O6546" s="534"/>
      <c r="P6546" s="535"/>
      <c r="Q6546" s="534"/>
    </row>
    <row r="6547" spans="3:17" s="849" customFormat="1" ht="15">
      <c r="C6547" s="712"/>
      <c r="D6547" s="713"/>
      <c r="E6547" s="532"/>
      <c r="F6547" s="532"/>
      <c r="G6547" s="533"/>
      <c r="H6547" s="534"/>
      <c r="I6547" s="534"/>
      <c r="J6547" s="535"/>
      <c r="K6547" s="534"/>
      <c r="L6547" s="534"/>
      <c r="M6547" s="534"/>
      <c r="N6547" s="534"/>
      <c r="O6547" s="534"/>
      <c r="P6547" s="535"/>
      <c r="Q6547" s="534"/>
    </row>
    <row r="6548" spans="3:17" s="849" customFormat="1" ht="15">
      <c r="C6548" s="712"/>
      <c r="D6548" s="713"/>
      <c r="E6548" s="532"/>
      <c r="F6548" s="532"/>
      <c r="G6548" s="533"/>
      <c r="H6548" s="534"/>
      <c r="I6548" s="534"/>
      <c r="J6548" s="535"/>
      <c r="K6548" s="534"/>
      <c r="L6548" s="534"/>
      <c r="M6548" s="534"/>
      <c r="N6548" s="534"/>
      <c r="O6548" s="534"/>
      <c r="P6548" s="535"/>
      <c r="Q6548" s="534"/>
    </row>
    <row r="6549" spans="3:17" s="849" customFormat="1" ht="15">
      <c r="C6549" s="712"/>
      <c r="D6549" s="713"/>
      <c r="E6549" s="532"/>
      <c r="F6549" s="532"/>
      <c r="G6549" s="533"/>
      <c r="H6549" s="534"/>
      <c r="I6549" s="534"/>
      <c r="J6549" s="535"/>
      <c r="K6549" s="534"/>
      <c r="L6549" s="534"/>
      <c r="M6549" s="534"/>
      <c r="N6549" s="534"/>
      <c r="O6549" s="534"/>
      <c r="P6549" s="535"/>
      <c r="Q6549" s="534"/>
    </row>
    <row r="6550" spans="3:17" s="849" customFormat="1" ht="15">
      <c r="C6550" s="712"/>
      <c r="D6550" s="713"/>
      <c r="E6550" s="532"/>
      <c r="F6550" s="532"/>
      <c r="G6550" s="533"/>
      <c r="H6550" s="534"/>
      <c r="I6550" s="534"/>
      <c r="J6550" s="535"/>
      <c r="K6550" s="534"/>
      <c r="L6550" s="534"/>
      <c r="M6550" s="534"/>
      <c r="N6550" s="534"/>
      <c r="O6550" s="534"/>
      <c r="P6550" s="535"/>
      <c r="Q6550" s="534"/>
    </row>
    <row r="6551" spans="3:17" s="849" customFormat="1" ht="15">
      <c r="C6551" s="712"/>
      <c r="D6551" s="713"/>
      <c r="E6551" s="532"/>
      <c r="F6551" s="532"/>
      <c r="G6551" s="533"/>
      <c r="H6551" s="534"/>
      <c r="I6551" s="534"/>
      <c r="J6551" s="535"/>
      <c r="K6551" s="534"/>
      <c r="L6551" s="534"/>
      <c r="M6551" s="534"/>
      <c r="N6551" s="534"/>
      <c r="O6551" s="534"/>
      <c r="P6551" s="535"/>
      <c r="Q6551" s="534"/>
    </row>
    <row r="6552" spans="3:17" s="849" customFormat="1" ht="15">
      <c r="C6552" s="712"/>
      <c r="D6552" s="713"/>
      <c r="E6552" s="532"/>
      <c r="F6552" s="532"/>
      <c r="G6552" s="533"/>
      <c r="H6552" s="534"/>
      <c r="I6552" s="534"/>
      <c r="J6552" s="535"/>
      <c r="K6552" s="534"/>
      <c r="L6552" s="534"/>
      <c r="M6552" s="534"/>
      <c r="N6552" s="534"/>
      <c r="O6552" s="534"/>
      <c r="P6552" s="535"/>
      <c r="Q6552" s="534"/>
    </row>
    <row r="6553" spans="3:17" s="849" customFormat="1" ht="15">
      <c r="C6553" s="712"/>
      <c r="D6553" s="713"/>
      <c r="E6553" s="532"/>
      <c r="F6553" s="532"/>
      <c r="G6553" s="533"/>
      <c r="H6553" s="534"/>
      <c r="I6553" s="534"/>
      <c r="J6553" s="535"/>
      <c r="K6553" s="534"/>
      <c r="L6553" s="534"/>
      <c r="M6553" s="534"/>
      <c r="N6553" s="534"/>
      <c r="O6553" s="534"/>
      <c r="P6553" s="535"/>
      <c r="Q6553" s="534"/>
    </row>
    <row r="6554" spans="3:17" s="849" customFormat="1" ht="15">
      <c r="C6554" s="712"/>
      <c r="D6554" s="713"/>
      <c r="E6554" s="532"/>
      <c r="F6554" s="532"/>
      <c r="G6554" s="533"/>
      <c r="H6554" s="534"/>
      <c r="I6554" s="534"/>
      <c r="J6554" s="535"/>
      <c r="K6554" s="534"/>
      <c r="L6554" s="534"/>
      <c r="M6554" s="534"/>
      <c r="N6554" s="534"/>
      <c r="O6554" s="534"/>
      <c r="P6554" s="535"/>
      <c r="Q6554" s="534"/>
    </row>
    <row r="6555" spans="3:17" s="849" customFormat="1" ht="15">
      <c r="C6555" s="712"/>
      <c r="D6555" s="713"/>
      <c r="E6555" s="532"/>
      <c r="F6555" s="532"/>
      <c r="G6555" s="533"/>
      <c r="H6555" s="534"/>
      <c r="I6555" s="534"/>
      <c r="J6555" s="535"/>
      <c r="K6555" s="534"/>
      <c r="L6555" s="534"/>
      <c r="M6555" s="534"/>
      <c r="N6555" s="534"/>
      <c r="O6555" s="534"/>
      <c r="P6555" s="535"/>
      <c r="Q6555" s="534"/>
    </row>
    <row r="6556" spans="3:17" s="849" customFormat="1" ht="15">
      <c r="C6556" s="712"/>
      <c r="D6556" s="713"/>
      <c r="E6556" s="532"/>
      <c r="F6556" s="532"/>
      <c r="G6556" s="533"/>
      <c r="H6556" s="534"/>
      <c r="I6556" s="534"/>
      <c r="J6556" s="535"/>
      <c r="K6556" s="534"/>
      <c r="L6556" s="534"/>
      <c r="M6556" s="534"/>
      <c r="N6556" s="534"/>
      <c r="O6556" s="534"/>
      <c r="P6556" s="535"/>
      <c r="Q6556" s="534"/>
    </row>
    <row r="6557" spans="3:17" s="849" customFormat="1" ht="15">
      <c r="C6557" s="712"/>
      <c r="D6557" s="713"/>
      <c r="E6557" s="532"/>
      <c r="F6557" s="532"/>
      <c r="G6557" s="533"/>
      <c r="H6557" s="534"/>
      <c r="I6557" s="534"/>
      <c r="J6557" s="535"/>
      <c r="K6557" s="534"/>
      <c r="L6557" s="534"/>
      <c r="M6557" s="534"/>
      <c r="N6557" s="534"/>
      <c r="O6557" s="534"/>
      <c r="P6557" s="535"/>
      <c r="Q6557" s="534"/>
    </row>
    <row r="6558" spans="3:17" s="849" customFormat="1" ht="15">
      <c r="C6558" s="712"/>
      <c r="D6558" s="713"/>
      <c r="E6558" s="532"/>
      <c r="F6558" s="532"/>
      <c r="G6558" s="533"/>
      <c r="H6558" s="534"/>
      <c r="I6558" s="534"/>
      <c r="J6558" s="535"/>
      <c r="K6558" s="534"/>
      <c r="L6558" s="534"/>
      <c r="M6558" s="534"/>
      <c r="N6558" s="534"/>
      <c r="O6558" s="534"/>
      <c r="P6558" s="535"/>
      <c r="Q6558" s="534"/>
    </row>
    <row r="6559" spans="3:17" s="849" customFormat="1" ht="15">
      <c r="C6559" s="712"/>
      <c r="D6559" s="713"/>
      <c r="E6559" s="532"/>
      <c r="F6559" s="532"/>
      <c r="G6559" s="533"/>
      <c r="H6559" s="534"/>
      <c r="I6559" s="534"/>
      <c r="J6559" s="535"/>
      <c r="K6559" s="534"/>
      <c r="L6559" s="534"/>
      <c r="M6559" s="534"/>
      <c r="N6559" s="534"/>
      <c r="O6559" s="534"/>
      <c r="P6559" s="535"/>
      <c r="Q6559" s="534"/>
    </row>
    <row r="6560" spans="3:17" s="849" customFormat="1" ht="15">
      <c r="C6560" s="712"/>
      <c r="D6560" s="713"/>
      <c r="E6560" s="532"/>
      <c r="F6560" s="532"/>
      <c r="G6560" s="533"/>
      <c r="H6560" s="534"/>
      <c r="I6560" s="534"/>
      <c r="J6560" s="535"/>
      <c r="K6560" s="534"/>
      <c r="L6560" s="534"/>
      <c r="M6560" s="534"/>
      <c r="N6560" s="534"/>
      <c r="O6560" s="534"/>
      <c r="P6560" s="535"/>
      <c r="Q6560" s="534"/>
    </row>
    <row r="6561" spans="3:17" s="849" customFormat="1" ht="15">
      <c r="C6561" s="712"/>
      <c r="D6561" s="713"/>
      <c r="E6561" s="532"/>
      <c r="F6561" s="532"/>
      <c r="G6561" s="533"/>
      <c r="H6561" s="534"/>
      <c r="I6561" s="534"/>
      <c r="J6561" s="535"/>
      <c r="K6561" s="534"/>
      <c r="L6561" s="534"/>
      <c r="M6561" s="534"/>
      <c r="N6561" s="534"/>
      <c r="O6561" s="534"/>
      <c r="P6561" s="535"/>
      <c r="Q6561" s="534"/>
    </row>
    <row r="6562" spans="3:17" s="849" customFormat="1" ht="15">
      <c r="C6562" s="712"/>
      <c r="D6562" s="713"/>
      <c r="E6562" s="532"/>
      <c r="F6562" s="532"/>
      <c r="G6562" s="533"/>
      <c r="H6562" s="534"/>
      <c r="I6562" s="534"/>
      <c r="J6562" s="535"/>
      <c r="K6562" s="534"/>
      <c r="L6562" s="534"/>
      <c r="M6562" s="534"/>
      <c r="N6562" s="534"/>
      <c r="O6562" s="534"/>
      <c r="P6562" s="535"/>
      <c r="Q6562" s="534"/>
    </row>
    <row r="6563" spans="3:17" s="849" customFormat="1" ht="15">
      <c r="C6563" s="712"/>
      <c r="D6563" s="713"/>
      <c r="E6563" s="532"/>
      <c r="F6563" s="532"/>
      <c r="G6563" s="533"/>
      <c r="H6563" s="534"/>
      <c r="I6563" s="534"/>
      <c r="J6563" s="535"/>
      <c r="K6563" s="534"/>
      <c r="L6563" s="534"/>
      <c r="M6563" s="534"/>
      <c r="N6563" s="534"/>
      <c r="O6563" s="534"/>
      <c r="P6563" s="535"/>
      <c r="Q6563" s="534"/>
    </row>
    <row r="6564" spans="3:17" s="849" customFormat="1" ht="15">
      <c r="C6564" s="712"/>
      <c r="D6564" s="713"/>
      <c r="E6564" s="532"/>
      <c r="F6564" s="532"/>
      <c r="G6564" s="533"/>
      <c r="H6564" s="534"/>
      <c r="I6564" s="534"/>
      <c r="J6564" s="535"/>
      <c r="K6564" s="534"/>
      <c r="L6564" s="534"/>
      <c r="M6564" s="534"/>
      <c r="N6564" s="534"/>
      <c r="O6564" s="534"/>
      <c r="P6564" s="535"/>
      <c r="Q6564" s="534"/>
    </row>
    <row r="6565" spans="3:17" s="849" customFormat="1" ht="15">
      <c r="C6565" s="712"/>
      <c r="D6565" s="713"/>
      <c r="E6565" s="532"/>
      <c r="F6565" s="532"/>
      <c r="G6565" s="533"/>
      <c r="H6565" s="534"/>
      <c r="I6565" s="534"/>
      <c r="J6565" s="535"/>
      <c r="K6565" s="534"/>
      <c r="L6565" s="534"/>
      <c r="M6565" s="534"/>
      <c r="N6565" s="534"/>
      <c r="O6565" s="534"/>
      <c r="P6565" s="535"/>
      <c r="Q6565" s="534"/>
    </row>
    <row r="6566" spans="3:17" s="849" customFormat="1" ht="15">
      <c r="C6566" s="712"/>
      <c r="D6566" s="713"/>
      <c r="E6566" s="532"/>
      <c r="F6566" s="532"/>
      <c r="G6566" s="533"/>
      <c r="H6566" s="534"/>
      <c r="I6566" s="534"/>
      <c r="J6566" s="535"/>
      <c r="K6566" s="534"/>
      <c r="L6566" s="534"/>
      <c r="M6566" s="534"/>
      <c r="N6566" s="534"/>
      <c r="O6566" s="534"/>
      <c r="P6566" s="535"/>
      <c r="Q6566" s="534"/>
    </row>
    <row r="6567" spans="3:17" s="849" customFormat="1" ht="15">
      <c r="C6567" s="712"/>
      <c r="D6567" s="713"/>
      <c r="E6567" s="532"/>
      <c r="F6567" s="532"/>
      <c r="G6567" s="533"/>
      <c r="H6567" s="534"/>
      <c r="I6567" s="534"/>
      <c r="J6567" s="535"/>
      <c r="K6567" s="534"/>
      <c r="L6567" s="534"/>
      <c r="M6567" s="534"/>
      <c r="N6567" s="534"/>
      <c r="O6567" s="534"/>
      <c r="P6567" s="535"/>
      <c r="Q6567" s="534"/>
    </row>
    <row r="6568" spans="3:17" s="849" customFormat="1" ht="15">
      <c r="C6568" s="712"/>
      <c r="D6568" s="713"/>
      <c r="E6568" s="532"/>
      <c r="F6568" s="532"/>
      <c r="G6568" s="533"/>
      <c r="H6568" s="534"/>
      <c r="I6568" s="534"/>
      <c r="J6568" s="535"/>
      <c r="K6568" s="534"/>
      <c r="L6568" s="534"/>
      <c r="M6568" s="534"/>
      <c r="N6568" s="534"/>
      <c r="O6568" s="534"/>
      <c r="P6568" s="535"/>
      <c r="Q6568" s="534"/>
    </row>
    <row r="6569" spans="3:17" s="849" customFormat="1" ht="15">
      <c r="C6569" s="712"/>
      <c r="D6569" s="713"/>
      <c r="E6569" s="532"/>
      <c r="F6569" s="532"/>
      <c r="G6569" s="533"/>
      <c r="H6569" s="534"/>
      <c r="I6569" s="534"/>
      <c r="J6569" s="535"/>
      <c r="K6569" s="534"/>
      <c r="L6569" s="534"/>
      <c r="M6569" s="534"/>
      <c r="N6569" s="534"/>
      <c r="O6569" s="534"/>
      <c r="P6569" s="535"/>
      <c r="Q6569" s="534"/>
    </row>
    <row r="6570" spans="3:17" s="849" customFormat="1" ht="15">
      <c r="C6570" s="712"/>
      <c r="D6570" s="713"/>
      <c r="E6570" s="532"/>
      <c r="F6570" s="532"/>
      <c r="G6570" s="533"/>
      <c r="H6570" s="534"/>
      <c r="I6570" s="534"/>
      <c r="J6570" s="535"/>
      <c r="K6570" s="534"/>
      <c r="L6570" s="534"/>
      <c r="M6570" s="534"/>
      <c r="N6570" s="534"/>
      <c r="O6570" s="534"/>
      <c r="P6570" s="535"/>
      <c r="Q6570" s="534"/>
    </row>
    <row r="6571" spans="3:17" s="849" customFormat="1" ht="15">
      <c r="C6571" s="712"/>
      <c r="D6571" s="713"/>
      <c r="E6571" s="532"/>
      <c r="F6571" s="532"/>
      <c r="G6571" s="533"/>
      <c r="H6571" s="534"/>
      <c r="I6571" s="534"/>
      <c r="J6571" s="535"/>
      <c r="K6571" s="534"/>
      <c r="L6571" s="534"/>
      <c r="M6571" s="534"/>
      <c r="N6571" s="534"/>
      <c r="O6571" s="534"/>
      <c r="P6571" s="535"/>
      <c r="Q6571" s="534"/>
    </row>
    <row r="6572" spans="3:17" s="849" customFormat="1" ht="15">
      <c r="C6572" s="712"/>
      <c r="D6572" s="713"/>
      <c r="E6572" s="532"/>
      <c r="F6572" s="532"/>
      <c r="G6572" s="533"/>
      <c r="H6572" s="534"/>
      <c r="I6572" s="534"/>
      <c r="J6572" s="535"/>
      <c r="K6572" s="534"/>
      <c r="L6572" s="534"/>
      <c r="M6572" s="534"/>
      <c r="N6572" s="534"/>
      <c r="O6572" s="534"/>
      <c r="P6572" s="535"/>
      <c r="Q6572" s="534"/>
    </row>
    <row r="6573" spans="3:17" s="849" customFormat="1" ht="15">
      <c r="C6573" s="712"/>
      <c r="D6573" s="713"/>
      <c r="E6573" s="532"/>
      <c r="F6573" s="532"/>
      <c r="G6573" s="533"/>
      <c r="H6573" s="534"/>
      <c r="I6573" s="534"/>
      <c r="J6573" s="535"/>
      <c r="K6573" s="534"/>
      <c r="L6573" s="534"/>
      <c r="M6573" s="534"/>
      <c r="N6573" s="534"/>
      <c r="O6573" s="534"/>
      <c r="P6573" s="535"/>
      <c r="Q6573" s="534"/>
    </row>
    <row r="6574" spans="3:17" s="849" customFormat="1" ht="15">
      <c r="C6574" s="712"/>
      <c r="D6574" s="713"/>
      <c r="E6574" s="532"/>
      <c r="F6574" s="532"/>
      <c r="G6574" s="533"/>
      <c r="H6574" s="534"/>
      <c r="I6574" s="534"/>
      <c r="J6574" s="535"/>
      <c r="K6574" s="534"/>
      <c r="L6574" s="534"/>
      <c r="M6574" s="534"/>
      <c r="N6574" s="534"/>
      <c r="O6574" s="534"/>
      <c r="P6574" s="535"/>
      <c r="Q6574" s="534"/>
    </row>
    <row r="6575" spans="3:17" s="849" customFormat="1" ht="15">
      <c r="C6575" s="712"/>
      <c r="D6575" s="713"/>
      <c r="E6575" s="532"/>
      <c r="F6575" s="532"/>
      <c r="G6575" s="533"/>
      <c r="H6575" s="534"/>
      <c r="I6575" s="534"/>
      <c r="J6575" s="535"/>
      <c r="K6575" s="534"/>
      <c r="L6575" s="534"/>
      <c r="M6575" s="534"/>
      <c r="N6575" s="534"/>
      <c r="O6575" s="534"/>
      <c r="P6575" s="535"/>
      <c r="Q6575" s="534"/>
    </row>
    <row r="6576" spans="3:17" s="849" customFormat="1" ht="15">
      <c r="C6576" s="712"/>
      <c r="D6576" s="713"/>
      <c r="E6576" s="532"/>
      <c r="F6576" s="532"/>
      <c r="G6576" s="533"/>
      <c r="H6576" s="534"/>
      <c r="I6576" s="534"/>
      <c r="J6576" s="535"/>
      <c r="K6576" s="534"/>
      <c r="L6576" s="534"/>
      <c r="M6576" s="534"/>
      <c r="N6576" s="534"/>
      <c r="O6576" s="534"/>
      <c r="P6576" s="535"/>
      <c r="Q6576" s="534"/>
    </row>
    <row r="6577" spans="3:17" s="849" customFormat="1" ht="15">
      <c r="C6577" s="712"/>
      <c r="D6577" s="713"/>
      <c r="E6577" s="532"/>
      <c r="F6577" s="532"/>
      <c r="G6577" s="533"/>
      <c r="H6577" s="534"/>
      <c r="I6577" s="534"/>
      <c r="J6577" s="535"/>
      <c r="K6577" s="534"/>
      <c r="L6577" s="534"/>
      <c r="M6577" s="534"/>
      <c r="N6577" s="534"/>
      <c r="O6577" s="534"/>
      <c r="P6577" s="535"/>
      <c r="Q6577" s="534"/>
    </row>
    <row r="6578" spans="3:17" s="849" customFormat="1" ht="15">
      <c r="C6578" s="712"/>
      <c r="D6578" s="713"/>
      <c r="E6578" s="532"/>
      <c r="F6578" s="532"/>
      <c r="G6578" s="533"/>
      <c r="H6578" s="534"/>
      <c r="I6578" s="534"/>
      <c r="J6578" s="535"/>
      <c r="K6578" s="534"/>
      <c r="L6578" s="534"/>
      <c r="M6578" s="534"/>
      <c r="N6578" s="534"/>
      <c r="O6578" s="534"/>
      <c r="P6578" s="535"/>
      <c r="Q6578" s="534"/>
    </row>
    <row r="6579" spans="3:17" s="849" customFormat="1" ht="15">
      <c r="C6579" s="712"/>
      <c r="D6579" s="713"/>
      <c r="E6579" s="532"/>
      <c r="F6579" s="532"/>
      <c r="G6579" s="533"/>
      <c r="H6579" s="534"/>
      <c r="I6579" s="534"/>
      <c r="J6579" s="535"/>
      <c r="K6579" s="534"/>
      <c r="L6579" s="534"/>
      <c r="M6579" s="534"/>
      <c r="N6579" s="534"/>
      <c r="O6579" s="534"/>
      <c r="P6579" s="535"/>
      <c r="Q6579" s="534"/>
    </row>
    <row r="6580" spans="3:17" s="849" customFormat="1" ht="15">
      <c r="C6580" s="712"/>
      <c r="D6580" s="713"/>
      <c r="E6580" s="532"/>
      <c r="F6580" s="532"/>
      <c r="G6580" s="533"/>
      <c r="H6580" s="534"/>
      <c r="I6580" s="534"/>
      <c r="J6580" s="535"/>
      <c r="K6580" s="534"/>
      <c r="L6580" s="534"/>
      <c r="M6580" s="534"/>
      <c r="N6580" s="534"/>
      <c r="O6580" s="534"/>
      <c r="P6580" s="535"/>
      <c r="Q6580" s="534"/>
    </row>
    <row r="6581" spans="3:17" s="849" customFormat="1" ht="15">
      <c r="C6581" s="712"/>
      <c r="D6581" s="713"/>
      <c r="E6581" s="532"/>
      <c r="F6581" s="532"/>
      <c r="G6581" s="533"/>
      <c r="H6581" s="534"/>
      <c r="I6581" s="534"/>
      <c r="J6581" s="535"/>
      <c r="K6581" s="534"/>
      <c r="L6581" s="534"/>
      <c r="M6581" s="534"/>
      <c r="N6581" s="534"/>
      <c r="O6581" s="534"/>
      <c r="P6581" s="535"/>
      <c r="Q6581" s="534"/>
    </row>
    <row r="6582" spans="3:17" s="849" customFormat="1" ht="15">
      <c r="C6582" s="712"/>
      <c r="D6582" s="713"/>
      <c r="E6582" s="532"/>
      <c r="F6582" s="532"/>
      <c r="G6582" s="533"/>
      <c r="H6582" s="534"/>
      <c r="I6582" s="534"/>
      <c r="J6582" s="535"/>
      <c r="K6582" s="534"/>
      <c r="L6582" s="534"/>
      <c r="M6582" s="534"/>
      <c r="N6582" s="534"/>
      <c r="O6582" s="534"/>
      <c r="P6582" s="535"/>
      <c r="Q6582" s="534"/>
    </row>
    <row r="6583" spans="3:17" s="849" customFormat="1" ht="15">
      <c r="C6583" s="712"/>
      <c r="D6583" s="713"/>
      <c r="E6583" s="532"/>
      <c r="F6583" s="532"/>
      <c r="G6583" s="533"/>
      <c r="H6583" s="534"/>
      <c r="I6583" s="534"/>
      <c r="J6583" s="535"/>
      <c r="K6583" s="534"/>
      <c r="L6583" s="534"/>
      <c r="M6583" s="534"/>
      <c r="N6583" s="534"/>
      <c r="O6583" s="534"/>
      <c r="P6583" s="535"/>
      <c r="Q6583" s="534"/>
    </row>
    <row r="6584" spans="3:17" s="849" customFormat="1" ht="15">
      <c r="C6584" s="712"/>
      <c r="D6584" s="713"/>
      <c r="E6584" s="532"/>
      <c r="F6584" s="532"/>
      <c r="G6584" s="533"/>
      <c r="H6584" s="534"/>
      <c r="I6584" s="534"/>
      <c r="J6584" s="535"/>
      <c r="K6584" s="534"/>
      <c r="L6584" s="534"/>
      <c r="M6584" s="534"/>
      <c r="N6584" s="534"/>
      <c r="O6584" s="534"/>
      <c r="P6584" s="535"/>
      <c r="Q6584" s="534"/>
    </row>
    <row r="6585" spans="3:17" s="849" customFormat="1" ht="15">
      <c r="C6585" s="712"/>
      <c r="D6585" s="713"/>
      <c r="E6585" s="532"/>
      <c r="F6585" s="532"/>
      <c r="G6585" s="533"/>
      <c r="H6585" s="534"/>
      <c r="I6585" s="534"/>
      <c r="J6585" s="535"/>
      <c r="K6585" s="534"/>
      <c r="L6585" s="534"/>
      <c r="M6585" s="534"/>
      <c r="N6585" s="534"/>
      <c r="O6585" s="534"/>
      <c r="P6585" s="535"/>
      <c r="Q6585" s="534"/>
    </row>
    <row r="6586" spans="3:17" s="849" customFormat="1" ht="15">
      <c r="C6586" s="712"/>
      <c r="D6586" s="713"/>
      <c r="E6586" s="532"/>
      <c r="F6586" s="532"/>
      <c r="G6586" s="533"/>
      <c r="H6586" s="534"/>
      <c r="I6586" s="534"/>
      <c r="J6586" s="535"/>
      <c r="K6586" s="534"/>
      <c r="L6586" s="534"/>
      <c r="M6586" s="534"/>
      <c r="N6586" s="534"/>
      <c r="O6586" s="534"/>
      <c r="P6586" s="535"/>
      <c r="Q6586" s="534"/>
    </row>
    <row r="6587" spans="3:17" s="849" customFormat="1" ht="15">
      <c r="C6587" s="712"/>
      <c r="D6587" s="713"/>
      <c r="E6587" s="532"/>
      <c r="F6587" s="532"/>
      <c r="G6587" s="533"/>
      <c r="H6587" s="534"/>
      <c r="I6587" s="534"/>
      <c r="J6587" s="535"/>
      <c r="K6587" s="534"/>
      <c r="L6587" s="534"/>
      <c r="M6587" s="534"/>
      <c r="N6587" s="534"/>
      <c r="O6587" s="534"/>
      <c r="P6587" s="535"/>
      <c r="Q6587" s="534"/>
    </row>
    <row r="6588" spans="3:17" s="849" customFormat="1" ht="15">
      <c r="C6588" s="712"/>
      <c r="D6588" s="713"/>
      <c r="E6588" s="532"/>
      <c r="F6588" s="532"/>
      <c r="G6588" s="533"/>
      <c r="H6588" s="534"/>
      <c r="I6588" s="534"/>
      <c r="J6588" s="535"/>
      <c r="K6588" s="534"/>
      <c r="L6588" s="534"/>
      <c r="M6588" s="534"/>
      <c r="N6588" s="534"/>
      <c r="O6588" s="534"/>
      <c r="P6588" s="535"/>
      <c r="Q6588" s="534"/>
    </row>
    <row r="6589" spans="3:17" s="849" customFormat="1" ht="15">
      <c r="C6589" s="712"/>
      <c r="D6589" s="713"/>
      <c r="E6589" s="532"/>
      <c r="F6589" s="532"/>
      <c r="G6589" s="533"/>
      <c r="H6589" s="534"/>
      <c r="I6589" s="534"/>
      <c r="J6589" s="535"/>
      <c r="K6589" s="534"/>
      <c r="L6589" s="534"/>
      <c r="M6589" s="534"/>
      <c r="N6589" s="534"/>
      <c r="O6589" s="534"/>
      <c r="P6589" s="535"/>
      <c r="Q6589" s="534"/>
    </row>
    <row r="6590" spans="3:17" s="849" customFormat="1" ht="15">
      <c r="C6590" s="712"/>
      <c r="D6590" s="713"/>
      <c r="E6590" s="532"/>
      <c r="F6590" s="532"/>
      <c r="G6590" s="533"/>
      <c r="H6590" s="534"/>
      <c r="I6590" s="534"/>
      <c r="J6590" s="535"/>
      <c r="K6590" s="534"/>
      <c r="L6590" s="534"/>
      <c r="M6590" s="534"/>
      <c r="N6590" s="534"/>
      <c r="O6590" s="534"/>
      <c r="P6590" s="535"/>
      <c r="Q6590" s="534"/>
    </row>
    <row r="6591" spans="3:17" s="849" customFormat="1" ht="15">
      <c r="C6591" s="712"/>
      <c r="D6591" s="713"/>
      <c r="E6591" s="532"/>
      <c r="F6591" s="532"/>
      <c r="G6591" s="533"/>
      <c r="H6591" s="534"/>
      <c r="I6591" s="534"/>
      <c r="J6591" s="535"/>
      <c r="K6591" s="534"/>
      <c r="L6591" s="534"/>
      <c r="M6591" s="534"/>
      <c r="N6591" s="534"/>
      <c r="O6591" s="534"/>
      <c r="P6591" s="535"/>
      <c r="Q6591" s="534"/>
    </row>
    <row r="6592" spans="3:17" s="849" customFormat="1" ht="15">
      <c r="C6592" s="712"/>
      <c r="D6592" s="713"/>
      <c r="E6592" s="532"/>
      <c r="F6592" s="532"/>
      <c r="G6592" s="533"/>
      <c r="H6592" s="534"/>
      <c r="I6592" s="534"/>
      <c r="J6592" s="535"/>
      <c r="K6592" s="534"/>
      <c r="L6592" s="534"/>
      <c r="M6592" s="534"/>
      <c r="N6592" s="534"/>
      <c r="O6592" s="534"/>
      <c r="P6592" s="535"/>
      <c r="Q6592" s="534"/>
    </row>
    <row r="6593" spans="3:17" s="849" customFormat="1" ht="15">
      <c r="C6593" s="712"/>
      <c r="D6593" s="713"/>
      <c r="E6593" s="532"/>
      <c r="F6593" s="532"/>
      <c r="G6593" s="533"/>
      <c r="H6593" s="534"/>
      <c r="I6593" s="534"/>
      <c r="J6593" s="535"/>
      <c r="K6593" s="534"/>
      <c r="L6593" s="534"/>
      <c r="M6593" s="534"/>
      <c r="N6593" s="534"/>
      <c r="O6593" s="534"/>
      <c r="P6593" s="535"/>
      <c r="Q6593" s="534"/>
    </row>
    <row r="6594" spans="3:17" s="849" customFormat="1" ht="15">
      <c r="C6594" s="712"/>
      <c r="D6594" s="713"/>
      <c r="E6594" s="532"/>
      <c r="F6594" s="532"/>
      <c r="G6594" s="533"/>
      <c r="H6594" s="534"/>
      <c r="I6594" s="534"/>
      <c r="J6594" s="535"/>
      <c r="K6594" s="534"/>
      <c r="L6594" s="534"/>
      <c r="M6594" s="534"/>
      <c r="N6594" s="534"/>
      <c r="O6594" s="534"/>
      <c r="P6594" s="535"/>
      <c r="Q6594" s="534"/>
    </row>
    <row r="6595" spans="3:17" s="849" customFormat="1" ht="15">
      <c r="C6595" s="712"/>
      <c r="D6595" s="713"/>
      <c r="E6595" s="532"/>
      <c r="F6595" s="532"/>
      <c r="G6595" s="533"/>
      <c r="H6595" s="534"/>
      <c r="I6595" s="534"/>
      <c r="J6595" s="535"/>
      <c r="K6595" s="534"/>
      <c r="L6595" s="534"/>
      <c r="M6595" s="534"/>
      <c r="N6595" s="534"/>
      <c r="O6595" s="534"/>
      <c r="P6595" s="535"/>
      <c r="Q6595" s="534"/>
    </row>
    <row r="6596" spans="3:17" s="849" customFormat="1" ht="15">
      <c r="C6596" s="712"/>
      <c r="D6596" s="713"/>
      <c r="E6596" s="532"/>
      <c r="F6596" s="532"/>
      <c r="G6596" s="533"/>
      <c r="H6596" s="534"/>
      <c r="I6596" s="534"/>
      <c r="J6596" s="535"/>
      <c r="K6596" s="534"/>
      <c r="L6596" s="534"/>
      <c r="M6596" s="534"/>
      <c r="N6596" s="534"/>
      <c r="O6596" s="534"/>
      <c r="P6596" s="535"/>
      <c r="Q6596" s="534"/>
    </row>
    <row r="6597" spans="3:17" s="849" customFormat="1" ht="15">
      <c r="C6597" s="712"/>
      <c r="D6597" s="713"/>
      <c r="E6597" s="532"/>
      <c r="F6597" s="532"/>
      <c r="G6597" s="533"/>
      <c r="H6597" s="534"/>
      <c r="I6597" s="534"/>
      <c r="J6597" s="535"/>
      <c r="K6597" s="534"/>
      <c r="L6597" s="534"/>
      <c r="M6597" s="534"/>
      <c r="N6597" s="534"/>
      <c r="O6597" s="534"/>
      <c r="P6597" s="535"/>
      <c r="Q6597" s="534"/>
    </row>
    <row r="6598" spans="3:17" s="849" customFormat="1" ht="15">
      <c r="C6598" s="712"/>
      <c r="D6598" s="713"/>
      <c r="E6598" s="532"/>
      <c r="F6598" s="532"/>
      <c r="G6598" s="533"/>
      <c r="H6598" s="534"/>
      <c r="I6598" s="534"/>
      <c r="J6598" s="535"/>
      <c r="K6598" s="534"/>
      <c r="L6598" s="534"/>
      <c r="M6598" s="534"/>
      <c r="N6598" s="534"/>
      <c r="O6598" s="534"/>
      <c r="P6598" s="535"/>
      <c r="Q6598" s="534"/>
    </row>
    <row r="6599" spans="3:17" s="849" customFormat="1" ht="15">
      <c r="C6599" s="712"/>
      <c r="D6599" s="713"/>
      <c r="E6599" s="532"/>
      <c r="F6599" s="532"/>
      <c r="G6599" s="533"/>
      <c r="H6599" s="534"/>
      <c r="I6599" s="534"/>
      <c r="J6599" s="535"/>
      <c r="K6599" s="534"/>
      <c r="L6599" s="534"/>
      <c r="M6599" s="534"/>
      <c r="N6599" s="534"/>
      <c r="O6599" s="534"/>
      <c r="P6599" s="535"/>
      <c r="Q6599" s="534"/>
    </row>
    <row r="6600" spans="3:17" s="849" customFormat="1" ht="15">
      <c r="C6600" s="712"/>
      <c r="D6600" s="713"/>
      <c r="E6600" s="532"/>
      <c r="F6600" s="532"/>
      <c r="G6600" s="533"/>
      <c r="H6600" s="534"/>
      <c r="I6600" s="534"/>
      <c r="J6600" s="535"/>
      <c r="K6600" s="534"/>
      <c r="L6600" s="534"/>
      <c r="M6600" s="534"/>
      <c r="N6600" s="534"/>
      <c r="O6600" s="534"/>
      <c r="P6600" s="535"/>
      <c r="Q6600" s="534"/>
    </row>
    <row r="6601" spans="3:17" s="849" customFormat="1" ht="15">
      <c r="C6601" s="712"/>
      <c r="D6601" s="713"/>
      <c r="E6601" s="532"/>
      <c r="F6601" s="532"/>
      <c r="G6601" s="533"/>
      <c r="H6601" s="534"/>
      <c r="I6601" s="534"/>
      <c r="J6601" s="535"/>
      <c r="K6601" s="534"/>
      <c r="L6601" s="534"/>
      <c r="M6601" s="534"/>
      <c r="N6601" s="534"/>
      <c r="O6601" s="534"/>
      <c r="P6601" s="535"/>
      <c r="Q6601" s="534"/>
    </row>
    <row r="6602" spans="3:17" s="849" customFormat="1" ht="15">
      <c r="C6602" s="712"/>
      <c r="D6602" s="713"/>
      <c r="E6602" s="532"/>
      <c r="F6602" s="532"/>
      <c r="G6602" s="533"/>
      <c r="H6602" s="534"/>
      <c r="I6602" s="534"/>
      <c r="J6602" s="535"/>
      <c r="K6602" s="534"/>
      <c r="L6602" s="534"/>
      <c r="M6602" s="534"/>
      <c r="N6602" s="534"/>
      <c r="O6602" s="534"/>
      <c r="P6602" s="535"/>
      <c r="Q6602" s="534"/>
    </row>
    <row r="6603" spans="3:17" s="849" customFormat="1" ht="15">
      <c r="C6603" s="712"/>
      <c r="D6603" s="713"/>
      <c r="E6603" s="532"/>
      <c r="F6603" s="532"/>
      <c r="G6603" s="533"/>
      <c r="H6603" s="534"/>
      <c r="I6603" s="534"/>
      <c r="J6603" s="535"/>
      <c r="K6603" s="534"/>
      <c r="L6603" s="534"/>
      <c r="M6603" s="534"/>
      <c r="N6603" s="534"/>
      <c r="O6603" s="534"/>
      <c r="P6603" s="535"/>
      <c r="Q6603" s="534"/>
    </row>
    <row r="6604" spans="3:17" s="849" customFormat="1" ht="15">
      <c r="C6604" s="712"/>
      <c r="D6604" s="713"/>
      <c r="E6604" s="532"/>
      <c r="F6604" s="532"/>
      <c r="G6604" s="533"/>
      <c r="H6604" s="534"/>
      <c r="I6604" s="534"/>
      <c r="J6604" s="535"/>
      <c r="K6604" s="534"/>
      <c r="L6604" s="534"/>
      <c r="M6604" s="534"/>
      <c r="N6604" s="534"/>
      <c r="O6604" s="534"/>
      <c r="P6604" s="535"/>
      <c r="Q6604" s="534"/>
    </row>
    <row r="6605" spans="3:17" s="849" customFormat="1" ht="15">
      <c r="C6605" s="712"/>
      <c r="D6605" s="713"/>
      <c r="E6605" s="532"/>
      <c r="F6605" s="532"/>
      <c r="G6605" s="533"/>
      <c r="H6605" s="534"/>
      <c r="I6605" s="534"/>
      <c r="J6605" s="535"/>
      <c r="K6605" s="534"/>
      <c r="L6605" s="534"/>
      <c r="M6605" s="534"/>
      <c r="N6605" s="534"/>
      <c r="O6605" s="534"/>
      <c r="P6605" s="535"/>
      <c r="Q6605" s="534"/>
    </row>
    <row r="6606" spans="3:17" s="849" customFormat="1" ht="15">
      <c r="C6606" s="712"/>
      <c r="D6606" s="713"/>
      <c r="E6606" s="532"/>
      <c r="F6606" s="532"/>
      <c r="G6606" s="533"/>
      <c r="H6606" s="534"/>
      <c r="I6606" s="534"/>
      <c r="J6606" s="535"/>
      <c r="K6606" s="534"/>
      <c r="L6606" s="534"/>
      <c r="M6606" s="534"/>
      <c r="N6606" s="534"/>
      <c r="O6606" s="534"/>
      <c r="P6606" s="535"/>
      <c r="Q6606" s="534"/>
    </row>
    <row r="6607" spans="3:17" s="849" customFormat="1" ht="15">
      <c r="C6607" s="712"/>
      <c r="D6607" s="713"/>
      <c r="E6607" s="532"/>
      <c r="F6607" s="532"/>
      <c r="G6607" s="533"/>
      <c r="H6607" s="534"/>
      <c r="I6607" s="534"/>
      <c r="J6607" s="535"/>
      <c r="K6607" s="534"/>
      <c r="L6607" s="534"/>
      <c r="M6607" s="534"/>
      <c r="N6607" s="534"/>
      <c r="O6607" s="534"/>
      <c r="P6607" s="535"/>
      <c r="Q6607" s="534"/>
    </row>
    <row r="6608" spans="3:17" s="849" customFormat="1" ht="15">
      <c r="C6608" s="712"/>
      <c r="D6608" s="713"/>
      <c r="E6608" s="532"/>
      <c r="F6608" s="532"/>
      <c r="G6608" s="533"/>
      <c r="H6608" s="534"/>
      <c r="I6608" s="534"/>
      <c r="J6608" s="535"/>
      <c r="K6608" s="534"/>
      <c r="L6608" s="534"/>
      <c r="M6608" s="534"/>
      <c r="N6608" s="534"/>
      <c r="O6608" s="534"/>
      <c r="P6608" s="535"/>
      <c r="Q6608" s="534"/>
    </row>
    <row r="6609" spans="3:17" s="849" customFormat="1" ht="15">
      <c r="C6609" s="712"/>
      <c r="D6609" s="713"/>
      <c r="E6609" s="532"/>
      <c r="F6609" s="532"/>
      <c r="G6609" s="533"/>
      <c r="H6609" s="534"/>
      <c r="I6609" s="534"/>
      <c r="J6609" s="535"/>
      <c r="K6609" s="534"/>
      <c r="L6609" s="534"/>
      <c r="M6609" s="534"/>
      <c r="N6609" s="534"/>
      <c r="O6609" s="534"/>
      <c r="P6609" s="535"/>
      <c r="Q6609" s="534"/>
    </row>
    <row r="6610" spans="3:17" s="849" customFormat="1" ht="15">
      <c r="C6610" s="712"/>
      <c r="D6610" s="713"/>
      <c r="E6610" s="532"/>
      <c r="F6610" s="532"/>
      <c r="G6610" s="533"/>
      <c r="H6610" s="534"/>
      <c r="I6610" s="534"/>
      <c r="J6610" s="535"/>
      <c r="K6610" s="534"/>
      <c r="L6610" s="534"/>
      <c r="M6610" s="534"/>
      <c r="N6610" s="534"/>
      <c r="O6610" s="534"/>
      <c r="P6610" s="535"/>
      <c r="Q6610" s="534"/>
    </row>
    <row r="6611" spans="3:17" s="849" customFormat="1" ht="15">
      <c r="C6611" s="712"/>
      <c r="D6611" s="713"/>
      <c r="E6611" s="532"/>
      <c r="F6611" s="532"/>
      <c r="G6611" s="533"/>
      <c r="H6611" s="534"/>
      <c r="I6611" s="534"/>
      <c r="J6611" s="535"/>
      <c r="K6611" s="534"/>
      <c r="L6611" s="534"/>
      <c r="M6611" s="534"/>
      <c r="N6611" s="534"/>
      <c r="O6611" s="534"/>
      <c r="P6611" s="535"/>
      <c r="Q6611" s="534"/>
    </row>
    <row r="6612" spans="3:17" s="849" customFormat="1" ht="15">
      <c r="C6612" s="712"/>
      <c r="D6612" s="713"/>
      <c r="E6612" s="532"/>
      <c r="F6612" s="532"/>
      <c r="G6612" s="533"/>
      <c r="H6612" s="534"/>
      <c r="I6612" s="534"/>
      <c r="J6612" s="535"/>
      <c r="K6612" s="534"/>
      <c r="L6612" s="534"/>
      <c r="M6612" s="534"/>
      <c r="N6612" s="534"/>
      <c r="O6612" s="534"/>
      <c r="P6612" s="535"/>
      <c r="Q6612" s="534"/>
    </row>
    <row r="6613" spans="3:17" s="849" customFormat="1" ht="15">
      <c r="C6613" s="712"/>
      <c r="D6613" s="713"/>
      <c r="E6613" s="532"/>
      <c r="F6613" s="532"/>
      <c r="G6613" s="533"/>
      <c r="H6613" s="534"/>
      <c r="I6613" s="534"/>
      <c r="J6613" s="535"/>
      <c r="K6613" s="534"/>
      <c r="L6613" s="534"/>
      <c r="M6613" s="534"/>
      <c r="N6613" s="534"/>
      <c r="O6613" s="534"/>
      <c r="P6613" s="535"/>
      <c r="Q6613" s="534"/>
    </row>
    <row r="6614" spans="3:17" s="849" customFormat="1" ht="15">
      <c r="C6614" s="712"/>
      <c r="D6614" s="713"/>
      <c r="E6614" s="532"/>
      <c r="F6614" s="532"/>
      <c r="G6614" s="533"/>
      <c r="H6614" s="534"/>
      <c r="I6614" s="534"/>
      <c r="J6614" s="535"/>
      <c r="K6614" s="534"/>
      <c r="L6614" s="534"/>
      <c r="M6614" s="534"/>
      <c r="N6614" s="534"/>
      <c r="O6614" s="534"/>
      <c r="P6614" s="535"/>
      <c r="Q6614" s="534"/>
    </row>
    <row r="6615" spans="3:17" s="849" customFormat="1" ht="15">
      <c r="C6615" s="712"/>
      <c r="D6615" s="713"/>
      <c r="E6615" s="532"/>
      <c r="F6615" s="532"/>
      <c r="G6615" s="533"/>
      <c r="H6615" s="534"/>
      <c r="I6615" s="534"/>
      <c r="J6615" s="535"/>
      <c r="K6615" s="534"/>
      <c r="L6615" s="534"/>
      <c r="M6615" s="534"/>
      <c r="N6615" s="534"/>
      <c r="O6615" s="534"/>
      <c r="P6615" s="535"/>
      <c r="Q6615" s="534"/>
    </row>
    <row r="6616" spans="3:17" s="849" customFormat="1" ht="15">
      <c r="C6616" s="712"/>
      <c r="D6616" s="713"/>
      <c r="E6616" s="532"/>
      <c r="F6616" s="532"/>
      <c r="G6616" s="533"/>
      <c r="H6616" s="534"/>
      <c r="I6616" s="534"/>
      <c r="J6616" s="535"/>
      <c r="K6616" s="534"/>
      <c r="L6616" s="534"/>
      <c r="M6616" s="534"/>
      <c r="N6616" s="534"/>
      <c r="O6616" s="534"/>
      <c r="P6616" s="535"/>
      <c r="Q6616" s="534"/>
    </row>
    <row r="6617" spans="3:17" s="849" customFormat="1" ht="15">
      <c r="C6617" s="712"/>
      <c r="D6617" s="713"/>
      <c r="E6617" s="532"/>
      <c r="F6617" s="532"/>
      <c r="G6617" s="533"/>
      <c r="H6617" s="534"/>
      <c r="I6617" s="534"/>
      <c r="J6617" s="535"/>
      <c r="K6617" s="534"/>
      <c r="L6617" s="534"/>
      <c r="M6617" s="534"/>
      <c r="N6617" s="534"/>
      <c r="O6617" s="534"/>
      <c r="P6617" s="535"/>
      <c r="Q6617" s="534"/>
    </row>
    <row r="6618" spans="3:17" s="849" customFormat="1" ht="15">
      <c r="C6618" s="712"/>
      <c r="D6618" s="713"/>
      <c r="E6618" s="532"/>
      <c r="F6618" s="532"/>
      <c r="G6618" s="533"/>
      <c r="H6618" s="534"/>
      <c r="I6618" s="534"/>
      <c r="J6618" s="535"/>
      <c r="K6618" s="534"/>
      <c r="L6618" s="534"/>
      <c r="M6618" s="534"/>
      <c r="N6618" s="534"/>
      <c r="O6618" s="534"/>
      <c r="P6618" s="535"/>
      <c r="Q6618" s="534"/>
    </row>
    <row r="6619" spans="3:17" s="849" customFormat="1" ht="15">
      <c r="C6619" s="712"/>
      <c r="D6619" s="713"/>
      <c r="E6619" s="532"/>
      <c r="F6619" s="532"/>
      <c r="G6619" s="533"/>
      <c r="H6619" s="534"/>
      <c r="I6619" s="534"/>
      <c r="J6619" s="535"/>
      <c r="K6619" s="534"/>
      <c r="L6619" s="534"/>
      <c r="M6619" s="534"/>
      <c r="N6619" s="534"/>
      <c r="O6619" s="534"/>
      <c r="P6619" s="535"/>
      <c r="Q6619" s="534"/>
    </row>
    <row r="6620" spans="3:17" s="849" customFormat="1" ht="15">
      <c r="C6620" s="712"/>
      <c r="D6620" s="713"/>
      <c r="E6620" s="532"/>
      <c r="F6620" s="532"/>
      <c r="G6620" s="533"/>
      <c r="H6620" s="534"/>
      <c r="I6620" s="534"/>
      <c r="J6620" s="535"/>
      <c r="K6620" s="534"/>
      <c r="L6620" s="534"/>
      <c r="M6620" s="534"/>
      <c r="N6620" s="534"/>
      <c r="O6620" s="534"/>
      <c r="P6620" s="535"/>
      <c r="Q6620" s="534"/>
    </row>
    <row r="6621" spans="3:17" s="849" customFormat="1" ht="15">
      <c r="C6621" s="712"/>
      <c r="D6621" s="713"/>
      <c r="E6621" s="532"/>
      <c r="F6621" s="532"/>
      <c r="G6621" s="533"/>
      <c r="H6621" s="534"/>
      <c r="I6621" s="534"/>
      <c r="J6621" s="535"/>
      <c r="K6621" s="534"/>
      <c r="L6621" s="534"/>
      <c r="M6621" s="534"/>
      <c r="N6621" s="534"/>
      <c r="O6621" s="534"/>
      <c r="P6621" s="535"/>
      <c r="Q6621" s="534"/>
    </row>
    <row r="6622" spans="3:17" s="849" customFormat="1" ht="15">
      <c r="C6622" s="712"/>
      <c r="D6622" s="713"/>
      <c r="E6622" s="532"/>
      <c r="F6622" s="532"/>
      <c r="G6622" s="533"/>
      <c r="H6622" s="534"/>
      <c r="I6622" s="534"/>
      <c r="J6622" s="535"/>
      <c r="K6622" s="534"/>
      <c r="L6622" s="534"/>
      <c r="M6622" s="534"/>
      <c r="N6622" s="534"/>
      <c r="O6622" s="534"/>
      <c r="P6622" s="535"/>
      <c r="Q6622" s="534"/>
    </row>
    <row r="6623" spans="3:17" s="849" customFormat="1" ht="15">
      <c r="C6623" s="712"/>
      <c r="D6623" s="713"/>
      <c r="E6623" s="532"/>
      <c r="F6623" s="532"/>
      <c r="G6623" s="533"/>
      <c r="H6623" s="534"/>
      <c r="I6623" s="534"/>
      <c r="J6623" s="535"/>
      <c r="K6623" s="534"/>
      <c r="L6623" s="534"/>
      <c r="M6623" s="534"/>
      <c r="N6623" s="534"/>
      <c r="O6623" s="534"/>
      <c r="P6623" s="535"/>
      <c r="Q6623" s="534"/>
    </row>
    <row r="6624" spans="3:17" s="849" customFormat="1" ht="15">
      <c r="C6624" s="712"/>
      <c r="D6624" s="713"/>
      <c r="E6624" s="532"/>
      <c r="F6624" s="532"/>
      <c r="G6624" s="533"/>
      <c r="H6624" s="534"/>
      <c r="I6624" s="534"/>
      <c r="J6624" s="535"/>
      <c r="K6624" s="534"/>
      <c r="L6624" s="534"/>
      <c r="M6624" s="534"/>
      <c r="N6624" s="534"/>
      <c r="O6624" s="534"/>
      <c r="P6624" s="535"/>
      <c r="Q6624" s="534"/>
    </row>
    <row r="6625" spans="3:17" s="849" customFormat="1" ht="15">
      <c r="C6625" s="712"/>
      <c r="D6625" s="713"/>
      <c r="E6625" s="532"/>
      <c r="F6625" s="532"/>
      <c r="G6625" s="533"/>
      <c r="H6625" s="534"/>
      <c r="I6625" s="534"/>
      <c r="J6625" s="535"/>
      <c r="K6625" s="534"/>
      <c r="L6625" s="534"/>
      <c r="M6625" s="534"/>
      <c r="N6625" s="534"/>
      <c r="O6625" s="534"/>
      <c r="P6625" s="535"/>
      <c r="Q6625" s="534"/>
    </row>
    <row r="6626" spans="3:17" s="849" customFormat="1" ht="15">
      <c r="C6626" s="712"/>
      <c r="D6626" s="713"/>
      <c r="E6626" s="532"/>
      <c r="F6626" s="532"/>
      <c r="G6626" s="533"/>
      <c r="H6626" s="534"/>
      <c r="I6626" s="534"/>
      <c r="J6626" s="535"/>
      <c r="K6626" s="534"/>
      <c r="L6626" s="534"/>
      <c r="M6626" s="534"/>
      <c r="N6626" s="534"/>
      <c r="O6626" s="534"/>
      <c r="P6626" s="535"/>
      <c r="Q6626" s="534"/>
    </row>
    <row r="6627" spans="3:17" s="849" customFormat="1" ht="15">
      <c r="C6627" s="712"/>
      <c r="D6627" s="713"/>
      <c r="E6627" s="532"/>
      <c r="F6627" s="532"/>
      <c r="G6627" s="533"/>
      <c r="H6627" s="534"/>
      <c r="I6627" s="534"/>
      <c r="J6627" s="535"/>
      <c r="K6627" s="534"/>
      <c r="L6627" s="534"/>
      <c r="M6627" s="534"/>
      <c r="N6627" s="534"/>
      <c r="O6627" s="534"/>
      <c r="P6627" s="535"/>
      <c r="Q6627" s="534"/>
    </row>
    <row r="6628" spans="3:17" s="849" customFormat="1" ht="15">
      <c r="C6628" s="712"/>
      <c r="D6628" s="713"/>
      <c r="E6628" s="532"/>
      <c r="F6628" s="532"/>
      <c r="G6628" s="533"/>
      <c r="H6628" s="534"/>
      <c r="I6628" s="534"/>
      <c r="J6628" s="535"/>
      <c r="K6628" s="534"/>
      <c r="L6628" s="534"/>
      <c r="M6628" s="534"/>
      <c r="N6628" s="534"/>
      <c r="O6628" s="534"/>
      <c r="P6628" s="535"/>
      <c r="Q6628" s="534"/>
    </row>
    <row r="6629" spans="3:17" s="849" customFormat="1" ht="15">
      <c r="C6629" s="712"/>
      <c r="D6629" s="713"/>
      <c r="E6629" s="532"/>
      <c r="F6629" s="532"/>
      <c r="G6629" s="533"/>
      <c r="H6629" s="534"/>
      <c r="I6629" s="534"/>
      <c r="J6629" s="535"/>
      <c r="K6629" s="534"/>
      <c r="L6629" s="534"/>
      <c r="M6629" s="534"/>
      <c r="N6629" s="534"/>
      <c r="O6629" s="534"/>
      <c r="P6629" s="535"/>
      <c r="Q6629" s="534"/>
    </row>
    <row r="6630" spans="3:17" s="849" customFormat="1" ht="15">
      <c r="C6630" s="712"/>
      <c r="D6630" s="713"/>
      <c r="E6630" s="532"/>
      <c r="F6630" s="532"/>
      <c r="G6630" s="533"/>
      <c r="H6630" s="534"/>
      <c r="I6630" s="534"/>
      <c r="J6630" s="535"/>
      <c r="K6630" s="534"/>
      <c r="L6630" s="534"/>
      <c r="M6630" s="534"/>
      <c r="N6630" s="534"/>
      <c r="O6630" s="534"/>
      <c r="P6630" s="535"/>
      <c r="Q6630" s="534"/>
    </row>
    <row r="6631" spans="3:17" s="849" customFormat="1" ht="15">
      <c r="C6631" s="712"/>
      <c r="D6631" s="713"/>
      <c r="E6631" s="532"/>
      <c r="F6631" s="532"/>
      <c r="G6631" s="533"/>
      <c r="H6631" s="534"/>
      <c r="I6631" s="534"/>
      <c r="J6631" s="535"/>
      <c r="K6631" s="534"/>
      <c r="L6631" s="534"/>
      <c r="M6631" s="534"/>
      <c r="N6631" s="534"/>
      <c r="O6631" s="534"/>
      <c r="P6631" s="535"/>
      <c r="Q6631" s="534"/>
    </row>
    <row r="6632" spans="3:17" s="849" customFormat="1" ht="15">
      <c r="C6632" s="712"/>
      <c r="D6632" s="713"/>
      <c r="E6632" s="532"/>
      <c r="F6632" s="532"/>
      <c r="G6632" s="533"/>
      <c r="H6632" s="534"/>
      <c r="I6632" s="534"/>
      <c r="J6632" s="535"/>
      <c r="K6632" s="534"/>
      <c r="L6632" s="534"/>
      <c r="M6632" s="534"/>
      <c r="N6632" s="534"/>
      <c r="O6632" s="534"/>
      <c r="P6632" s="535"/>
      <c r="Q6632" s="534"/>
    </row>
    <row r="6633" spans="3:17" s="849" customFormat="1" ht="15">
      <c r="C6633" s="712"/>
      <c r="D6633" s="713"/>
      <c r="E6633" s="532"/>
      <c r="F6633" s="532"/>
      <c r="G6633" s="533"/>
      <c r="H6633" s="534"/>
      <c r="I6633" s="534"/>
      <c r="J6633" s="535"/>
      <c r="K6633" s="534"/>
      <c r="L6633" s="534"/>
      <c r="M6633" s="534"/>
      <c r="N6633" s="534"/>
      <c r="O6633" s="534"/>
      <c r="P6633" s="535"/>
      <c r="Q6633" s="534"/>
    </row>
    <row r="6634" spans="3:17" s="849" customFormat="1" ht="15">
      <c r="C6634" s="712"/>
      <c r="D6634" s="713"/>
      <c r="E6634" s="532"/>
      <c r="F6634" s="532"/>
      <c r="G6634" s="533"/>
      <c r="H6634" s="534"/>
      <c r="I6634" s="534"/>
      <c r="J6634" s="535"/>
      <c r="K6634" s="534"/>
      <c r="L6634" s="534"/>
      <c r="M6634" s="534"/>
      <c r="N6634" s="534"/>
      <c r="O6634" s="534"/>
      <c r="P6634" s="535"/>
      <c r="Q6634" s="534"/>
    </row>
    <row r="6635" spans="3:17" s="849" customFormat="1" ht="15">
      <c r="C6635" s="712"/>
      <c r="D6635" s="713"/>
      <c r="E6635" s="532"/>
      <c r="F6635" s="532"/>
      <c r="G6635" s="533"/>
      <c r="H6635" s="534"/>
      <c r="I6635" s="534"/>
      <c r="J6635" s="535"/>
      <c r="K6635" s="534"/>
      <c r="L6635" s="534"/>
      <c r="M6635" s="534"/>
      <c r="N6635" s="534"/>
      <c r="O6635" s="534"/>
      <c r="P6635" s="535"/>
      <c r="Q6635" s="534"/>
    </row>
    <row r="6636" spans="3:17" s="849" customFormat="1" ht="15">
      <c r="C6636" s="712"/>
      <c r="D6636" s="713"/>
      <c r="E6636" s="532"/>
      <c r="F6636" s="532"/>
      <c r="G6636" s="533"/>
      <c r="H6636" s="534"/>
      <c r="I6636" s="534"/>
      <c r="J6636" s="535"/>
      <c r="K6636" s="534"/>
      <c r="L6636" s="534"/>
      <c r="M6636" s="534"/>
      <c r="N6636" s="534"/>
      <c r="O6636" s="534"/>
      <c r="P6636" s="535"/>
      <c r="Q6636" s="534"/>
    </row>
    <row r="6637" spans="3:17" s="849" customFormat="1" ht="15">
      <c r="C6637" s="712"/>
      <c r="D6637" s="713"/>
      <c r="E6637" s="532"/>
      <c r="F6637" s="532"/>
      <c r="G6637" s="533"/>
      <c r="H6637" s="534"/>
      <c r="I6637" s="534"/>
      <c r="J6637" s="535"/>
      <c r="K6637" s="534"/>
      <c r="L6637" s="534"/>
      <c r="M6637" s="534"/>
      <c r="N6637" s="534"/>
      <c r="O6637" s="534"/>
      <c r="P6637" s="535"/>
      <c r="Q6637" s="534"/>
    </row>
    <row r="6638" spans="3:17" s="849" customFormat="1" ht="15">
      <c r="C6638" s="712"/>
      <c r="D6638" s="713"/>
      <c r="E6638" s="532"/>
      <c r="F6638" s="532"/>
      <c r="G6638" s="533"/>
      <c r="H6638" s="534"/>
      <c r="I6638" s="534"/>
      <c r="J6638" s="535"/>
      <c r="K6638" s="534"/>
      <c r="L6638" s="534"/>
      <c r="M6638" s="534"/>
      <c r="N6638" s="534"/>
      <c r="O6638" s="534"/>
      <c r="P6638" s="535"/>
      <c r="Q6638" s="534"/>
    </row>
    <row r="6639" spans="3:17" s="849" customFormat="1" ht="15">
      <c r="C6639" s="712"/>
      <c r="D6639" s="713"/>
      <c r="E6639" s="532"/>
      <c r="F6639" s="532"/>
      <c r="G6639" s="533"/>
      <c r="H6639" s="534"/>
      <c r="I6639" s="534"/>
      <c r="J6639" s="535"/>
      <c r="K6639" s="534"/>
      <c r="L6639" s="534"/>
      <c r="M6639" s="534"/>
      <c r="N6639" s="534"/>
      <c r="O6639" s="534"/>
      <c r="P6639" s="535"/>
      <c r="Q6639" s="534"/>
    </row>
    <row r="6640" spans="3:17" s="849" customFormat="1" ht="15">
      <c r="C6640" s="712"/>
      <c r="D6640" s="713"/>
      <c r="E6640" s="532"/>
      <c r="F6640" s="532"/>
      <c r="G6640" s="533"/>
      <c r="H6640" s="534"/>
      <c r="I6640" s="534"/>
      <c r="J6640" s="535"/>
      <c r="K6640" s="534"/>
      <c r="L6640" s="534"/>
      <c r="M6640" s="534"/>
      <c r="N6640" s="534"/>
      <c r="O6640" s="534"/>
      <c r="P6640" s="535"/>
      <c r="Q6640" s="534"/>
    </row>
    <row r="6641" spans="3:17" s="849" customFormat="1" ht="15">
      <c r="C6641" s="712"/>
      <c r="D6641" s="713"/>
      <c r="E6641" s="532"/>
      <c r="F6641" s="532"/>
      <c r="G6641" s="533"/>
      <c r="H6641" s="534"/>
      <c r="I6641" s="534"/>
      <c r="J6641" s="535"/>
      <c r="K6641" s="534"/>
      <c r="L6641" s="534"/>
      <c r="M6641" s="534"/>
      <c r="N6641" s="534"/>
      <c r="O6641" s="534"/>
      <c r="P6641" s="535"/>
      <c r="Q6641" s="534"/>
    </row>
    <row r="6642" spans="3:17" s="849" customFormat="1" ht="15">
      <c r="C6642" s="712"/>
      <c r="D6642" s="713"/>
      <c r="E6642" s="532"/>
      <c r="F6642" s="532"/>
      <c r="G6642" s="533"/>
      <c r="H6642" s="534"/>
      <c r="I6642" s="534"/>
      <c r="J6642" s="535"/>
      <c r="K6642" s="534"/>
      <c r="L6642" s="534"/>
      <c r="M6642" s="534"/>
      <c r="N6642" s="534"/>
      <c r="O6642" s="534"/>
      <c r="P6642" s="535"/>
      <c r="Q6642" s="534"/>
    </row>
    <row r="6643" spans="3:17" s="849" customFormat="1" ht="15">
      <c r="C6643" s="712"/>
      <c r="D6643" s="713"/>
      <c r="E6643" s="532"/>
      <c r="F6643" s="532"/>
      <c r="G6643" s="533"/>
      <c r="H6643" s="534"/>
      <c r="I6643" s="534"/>
      <c r="J6643" s="535"/>
      <c r="K6643" s="534"/>
      <c r="L6643" s="534"/>
      <c r="M6643" s="534"/>
      <c r="N6643" s="534"/>
      <c r="O6643" s="534"/>
      <c r="P6643" s="535"/>
      <c r="Q6643" s="534"/>
    </row>
    <row r="6644" spans="3:17" s="849" customFormat="1" ht="15">
      <c r="C6644" s="712"/>
      <c r="D6644" s="713"/>
      <c r="E6644" s="532"/>
      <c r="F6644" s="532"/>
      <c r="G6644" s="533"/>
      <c r="H6644" s="534"/>
      <c r="I6644" s="534"/>
      <c r="J6644" s="535"/>
      <c r="K6644" s="534"/>
      <c r="L6644" s="534"/>
      <c r="M6644" s="534"/>
      <c r="N6644" s="534"/>
      <c r="O6644" s="534"/>
      <c r="P6644" s="535"/>
      <c r="Q6644" s="534"/>
    </row>
    <row r="6645" spans="3:17" s="849" customFormat="1" ht="15">
      <c r="C6645" s="712"/>
      <c r="D6645" s="713"/>
      <c r="E6645" s="532"/>
      <c r="F6645" s="532"/>
      <c r="G6645" s="533"/>
      <c r="H6645" s="534"/>
      <c r="I6645" s="534"/>
      <c r="J6645" s="535"/>
      <c r="K6645" s="534"/>
      <c r="L6645" s="534"/>
      <c r="M6645" s="534"/>
      <c r="N6645" s="534"/>
      <c r="O6645" s="534"/>
      <c r="P6645" s="535"/>
      <c r="Q6645" s="534"/>
    </row>
    <row r="6646" spans="3:17" s="849" customFormat="1" ht="15">
      <c r="C6646" s="712"/>
      <c r="D6646" s="713"/>
      <c r="E6646" s="532"/>
      <c r="F6646" s="532"/>
      <c r="G6646" s="533"/>
      <c r="H6646" s="534"/>
      <c r="I6646" s="534"/>
      <c r="J6646" s="535"/>
      <c r="K6646" s="534"/>
      <c r="L6646" s="534"/>
      <c r="M6646" s="534"/>
      <c r="N6646" s="534"/>
      <c r="O6646" s="534"/>
      <c r="P6646" s="535"/>
      <c r="Q6646" s="534"/>
    </row>
    <row r="6647" spans="3:17" s="849" customFormat="1" ht="15">
      <c r="C6647" s="712"/>
      <c r="D6647" s="713"/>
      <c r="E6647" s="532"/>
      <c r="F6647" s="532"/>
      <c r="G6647" s="533"/>
      <c r="H6647" s="534"/>
      <c r="I6647" s="534"/>
      <c r="J6647" s="535"/>
      <c r="K6647" s="534"/>
      <c r="L6647" s="534"/>
      <c r="M6647" s="534"/>
      <c r="N6647" s="534"/>
      <c r="O6647" s="534"/>
      <c r="P6647" s="535"/>
      <c r="Q6647" s="534"/>
    </row>
    <row r="6648" spans="3:17" s="849" customFormat="1" ht="15">
      <c r="C6648" s="712"/>
      <c r="D6648" s="713"/>
      <c r="E6648" s="532"/>
      <c r="F6648" s="532"/>
      <c r="G6648" s="533"/>
      <c r="H6648" s="534"/>
      <c r="I6648" s="534"/>
      <c r="J6648" s="535"/>
      <c r="K6648" s="534"/>
      <c r="L6648" s="534"/>
      <c r="M6648" s="534"/>
      <c r="N6648" s="534"/>
      <c r="O6648" s="534"/>
      <c r="P6648" s="535"/>
      <c r="Q6648" s="534"/>
    </row>
    <row r="6649" spans="3:17" s="849" customFormat="1" ht="15">
      <c r="C6649" s="712"/>
      <c r="D6649" s="713"/>
      <c r="E6649" s="532"/>
      <c r="F6649" s="532"/>
      <c r="G6649" s="533"/>
      <c r="H6649" s="534"/>
      <c r="I6649" s="534"/>
      <c r="J6649" s="535"/>
      <c r="K6649" s="534"/>
      <c r="L6649" s="534"/>
      <c r="M6649" s="534"/>
      <c r="N6649" s="534"/>
      <c r="O6649" s="534"/>
      <c r="P6649" s="535"/>
      <c r="Q6649" s="534"/>
    </row>
    <row r="6650" spans="3:17" s="849" customFormat="1" ht="15">
      <c r="C6650" s="712"/>
      <c r="D6650" s="713"/>
      <c r="E6650" s="532"/>
      <c r="F6650" s="532"/>
      <c r="G6650" s="533"/>
      <c r="H6650" s="534"/>
      <c r="I6650" s="534"/>
      <c r="J6650" s="535"/>
      <c r="K6650" s="534"/>
      <c r="L6650" s="534"/>
      <c r="M6650" s="534"/>
      <c r="N6650" s="534"/>
      <c r="O6650" s="534"/>
      <c r="P6650" s="535"/>
      <c r="Q6650" s="534"/>
    </row>
    <row r="6651" spans="3:17" s="849" customFormat="1" ht="15">
      <c r="C6651" s="712"/>
      <c r="D6651" s="713"/>
      <c r="E6651" s="532"/>
      <c r="F6651" s="532"/>
      <c r="G6651" s="533"/>
      <c r="H6651" s="534"/>
      <c r="I6651" s="534"/>
      <c r="J6651" s="535"/>
      <c r="K6651" s="534"/>
      <c r="L6651" s="534"/>
      <c r="M6651" s="534"/>
      <c r="N6651" s="534"/>
      <c r="O6651" s="534"/>
      <c r="P6651" s="535"/>
      <c r="Q6651" s="534"/>
    </row>
    <row r="6652" spans="3:17" s="849" customFormat="1" ht="15">
      <c r="C6652" s="712"/>
      <c r="D6652" s="713"/>
      <c r="E6652" s="532"/>
      <c r="F6652" s="532"/>
      <c r="G6652" s="533"/>
      <c r="H6652" s="534"/>
      <c r="I6652" s="534"/>
      <c r="J6652" s="535"/>
      <c r="K6652" s="534"/>
      <c r="L6652" s="534"/>
      <c r="M6652" s="534"/>
      <c r="N6652" s="534"/>
      <c r="O6652" s="534"/>
      <c r="P6652" s="535"/>
      <c r="Q6652" s="534"/>
    </row>
    <row r="6653" spans="3:17" s="849" customFormat="1" ht="15">
      <c r="C6653" s="712"/>
      <c r="D6653" s="713"/>
      <c r="E6653" s="532"/>
      <c r="F6653" s="532"/>
      <c r="G6653" s="533"/>
      <c r="H6653" s="534"/>
      <c r="I6653" s="534"/>
      <c r="J6653" s="535"/>
      <c r="K6653" s="534"/>
      <c r="L6653" s="534"/>
      <c r="M6653" s="534"/>
      <c r="N6653" s="534"/>
      <c r="O6653" s="534"/>
      <c r="P6653" s="535"/>
      <c r="Q6653" s="534"/>
    </row>
    <row r="6654" spans="3:17" s="849" customFormat="1" ht="15">
      <c r="C6654" s="712"/>
      <c r="D6654" s="713"/>
      <c r="E6654" s="532"/>
      <c r="F6654" s="532"/>
      <c r="G6654" s="533"/>
      <c r="H6654" s="534"/>
      <c r="I6654" s="534"/>
      <c r="J6654" s="535"/>
      <c r="K6654" s="534"/>
      <c r="L6654" s="534"/>
      <c r="M6654" s="534"/>
      <c r="N6654" s="534"/>
      <c r="O6654" s="534"/>
      <c r="P6654" s="535"/>
      <c r="Q6654" s="534"/>
    </row>
    <row r="6655" spans="3:17" s="849" customFormat="1" ht="15">
      <c r="C6655" s="712"/>
      <c r="D6655" s="713"/>
      <c r="E6655" s="532"/>
      <c r="F6655" s="532"/>
      <c r="G6655" s="533"/>
      <c r="H6655" s="534"/>
      <c r="I6655" s="534"/>
      <c r="J6655" s="535"/>
      <c r="K6655" s="534"/>
      <c r="L6655" s="534"/>
      <c r="M6655" s="534"/>
      <c r="N6655" s="534"/>
      <c r="O6655" s="534"/>
      <c r="P6655" s="535"/>
      <c r="Q6655" s="534"/>
    </row>
    <row r="6656" spans="3:17" s="849" customFormat="1" ht="15">
      <c r="C6656" s="712"/>
      <c r="D6656" s="713"/>
      <c r="E6656" s="532"/>
      <c r="F6656" s="532"/>
      <c r="G6656" s="533"/>
      <c r="H6656" s="534"/>
      <c r="I6656" s="534"/>
      <c r="J6656" s="535"/>
      <c r="K6656" s="534"/>
      <c r="L6656" s="534"/>
      <c r="M6656" s="534"/>
      <c r="N6656" s="534"/>
      <c r="O6656" s="534"/>
      <c r="P6656" s="535"/>
      <c r="Q6656" s="534"/>
    </row>
    <row r="6657" spans="3:17" s="849" customFormat="1" ht="15">
      <c r="C6657" s="712"/>
      <c r="D6657" s="713"/>
      <c r="E6657" s="532"/>
      <c r="F6657" s="532"/>
      <c r="G6657" s="533"/>
      <c r="H6657" s="534"/>
      <c r="I6657" s="534"/>
      <c r="J6657" s="535"/>
      <c r="K6657" s="534"/>
      <c r="L6657" s="534"/>
      <c r="M6657" s="534"/>
      <c r="N6657" s="534"/>
      <c r="O6657" s="534"/>
      <c r="P6657" s="535"/>
      <c r="Q6657" s="534"/>
    </row>
    <row r="6658" spans="3:17" s="849" customFormat="1" ht="15">
      <c r="C6658" s="712"/>
      <c r="D6658" s="713"/>
      <c r="E6658" s="532"/>
      <c r="F6658" s="532"/>
      <c r="G6658" s="533"/>
      <c r="H6658" s="534"/>
      <c r="I6658" s="534"/>
      <c r="J6658" s="535"/>
      <c r="K6658" s="534"/>
      <c r="L6658" s="534"/>
      <c r="M6658" s="534"/>
      <c r="N6658" s="534"/>
      <c r="O6658" s="534"/>
      <c r="P6658" s="535"/>
      <c r="Q6658" s="534"/>
    </row>
    <row r="6659" spans="3:17" s="849" customFormat="1" ht="15">
      <c r="C6659" s="712"/>
      <c r="D6659" s="713"/>
      <c r="E6659" s="532"/>
      <c r="F6659" s="532"/>
      <c r="G6659" s="533"/>
      <c r="H6659" s="534"/>
      <c r="I6659" s="534"/>
      <c r="J6659" s="535"/>
      <c r="K6659" s="534"/>
      <c r="L6659" s="534"/>
      <c r="M6659" s="534"/>
      <c r="N6659" s="534"/>
      <c r="O6659" s="534"/>
      <c r="P6659" s="535"/>
      <c r="Q6659" s="534"/>
    </row>
    <row r="6660" spans="3:17" s="849" customFormat="1" ht="15">
      <c r="C6660" s="712"/>
      <c r="D6660" s="713"/>
      <c r="E6660" s="532"/>
      <c r="F6660" s="532"/>
      <c r="G6660" s="533"/>
      <c r="H6660" s="534"/>
      <c r="I6660" s="534"/>
      <c r="J6660" s="535"/>
      <c r="K6660" s="534"/>
      <c r="L6660" s="534"/>
      <c r="M6660" s="534"/>
      <c r="N6660" s="534"/>
      <c r="O6660" s="534"/>
      <c r="P6660" s="535"/>
      <c r="Q6660" s="534"/>
    </row>
    <row r="6661" spans="3:17" s="849" customFormat="1" ht="15">
      <c r="C6661" s="712"/>
      <c r="D6661" s="713"/>
      <c r="E6661" s="532"/>
      <c r="F6661" s="532"/>
      <c r="G6661" s="533"/>
      <c r="H6661" s="534"/>
      <c r="I6661" s="534"/>
      <c r="J6661" s="535"/>
      <c r="K6661" s="534"/>
      <c r="L6661" s="534"/>
      <c r="M6661" s="534"/>
      <c r="N6661" s="534"/>
      <c r="O6661" s="534"/>
      <c r="P6661" s="535"/>
      <c r="Q6661" s="534"/>
    </row>
    <row r="6662" spans="3:17" s="849" customFormat="1" ht="15">
      <c r="C6662" s="712"/>
      <c r="D6662" s="713"/>
      <c r="E6662" s="532"/>
      <c r="F6662" s="532"/>
      <c r="G6662" s="533"/>
      <c r="H6662" s="534"/>
      <c r="I6662" s="534"/>
      <c r="J6662" s="535"/>
      <c r="K6662" s="534"/>
      <c r="L6662" s="534"/>
      <c r="M6662" s="534"/>
      <c r="N6662" s="534"/>
      <c r="O6662" s="534"/>
      <c r="P6662" s="535"/>
      <c r="Q6662" s="534"/>
    </row>
    <row r="6663" spans="3:17" s="849" customFormat="1" ht="15">
      <c r="C6663" s="712"/>
      <c r="D6663" s="713"/>
      <c r="E6663" s="532"/>
      <c r="F6663" s="532"/>
      <c r="G6663" s="533"/>
      <c r="H6663" s="534"/>
      <c r="I6663" s="534"/>
      <c r="J6663" s="535"/>
      <c r="K6663" s="534"/>
      <c r="L6663" s="534"/>
      <c r="M6663" s="534"/>
      <c r="N6663" s="534"/>
      <c r="O6663" s="534"/>
      <c r="P6663" s="535"/>
      <c r="Q6663" s="534"/>
    </row>
    <row r="6664" spans="3:17" s="849" customFormat="1" ht="15">
      <c r="C6664" s="712"/>
      <c r="D6664" s="713"/>
      <c r="E6664" s="532"/>
      <c r="F6664" s="532"/>
      <c r="G6664" s="533"/>
      <c r="H6664" s="534"/>
      <c r="I6664" s="534"/>
      <c r="J6664" s="535"/>
      <c r="K6664" s="534"/>
      <c r="L6664" s="534"/>
      <c r="M6664" s="534"/>
      <c r="N6664" s="534"/>
      <c r="O6664" s="534"/>
      <c r="P6664" s="535"/>
      <c r="Q6664" s="534"/>
    </row>
    <row r="6665" spans="3:17" s="849" customFormat="1" ht="15">
      <c r="C6665" s="712"/>
      <c r="D6665" s="713"/>
      <c r="E6665" s="532"/>
      <c r="F6665" s="532"/>
      <c r="G6665" s="533"/>
      <c r="H6665" s="534"/>
      <c r="I6665" s="534"/>
      <c r="J6665" s="535"/>
      <c r="K6665" s="534"/>
      <c r="L6665" s="534"/>
      <c r="M6665" s="534"/>
      <c r="N6665" s="534"/>
      <c r="O6665" s="534"/>
      <c r="P6665" s="535"/>
      <c r="Q6665" s="534"/>
    </row>
    <row r="6666" spans="3:17" s="849" customFormat="1" ht="15">
      <c r="C6666" s="712"/>
      <c r="D6666" s="713"/>
      <c r="E6666" s="532"/>
      <c r="F6666" s="532"/>
      <c r="G6666" s="533"/>
      <c r="H6666" s="534"/>
      <c r="I6666" s="534"/>
      <c r="J6666" s="535"/>
      <c r="K6666" s="534"/>
      <c r="L6666" s="534"/>
      <c r="M6666" s="534"/>
      <c r="N6666" s="534"/>
      <c r="O6666" s="534"/>
      <c r="P6666" s="535"/>
      <c r="Q6666" s="534"/>
    </row>
    <row r="6667" spans="3:17" s="849" customFormat="1" ht="15">
      <c r="C6667" s="712"/>
      <c r="D6667" s="713"/>
      <c r="E6667" s="532"/>
      <c r="F6667" s="532"/>
      <c r="G6667" s="533"/>
      <c r="H6667" s="534"/>
      <c r="I6667" s="534"/>
      <c r="J6667" s="535"/>
      <c r="K6667" s="534"/>
      <c r="L6667" s="534"/>
      <c r="M6667" s="534"/>
      <c r="N6667" s="534"/>
      <c r="O6667" s="534"/>
      <c r="P6667" s="535"/>
      <c r="Q6667" s="534"/>
    </row>
    <row r="6668" spans="3:17" s="849" customFormat="1" ht="15">
      <c r="C6668" s="712"/>
      <c r="D6668" s="713"/>
      <c r="E6668" s="532"/>
      <c r="F6668" s="532"/>
      <c r="G6668" s="533"/>
      <c r="H6668" s="534"/>
      <c r="I6668" s="534"/>
      <c r="J6668" s="535"/>
      <c r="K6668" s="534"/>
      <c r="L6668" s="534"/>
      <c r="M6668" s="534"/>
      <c r="N6668" s="534"/>
      <c r="O6668" s="534"/>
      <c r="P6668" s="535"/>
      <c r="Q6668" s="534"/>
    </row>
    <row r="6669" spans="3:17" s="849" customFormat="1" ht="15">
      <c r="C6669" s="712"/>
      <c r="D6669" s="713"/>
      <c r="E6669" s="532"/>
      <c r="F6669" s="532"/>
      <c r="G6669" s="533"/>
      <c r="H6669" s="534"/>
      <c r="I6669" s="534"/>
      <c r="J6669" s="535"/>
      <c r="K6669" s="534"/>
      <c r="L6669" s="534"/>
      <c r="M6669" s="534"/>
      <c r="N6669" s="534"/>
      <c r="O6669" s="534"/>
      <c r="P6669" s="535"/>
      <c r="Q6669" s="534"/>
    </row>
    <row r="6670" spans="3:17" s="849" customFormat="1" ht="15">
      <c r="C6670" s="712"/>
      <c r="D6670" s="713"/>
      <c r="E6670" s="532"/>
      <c r="F6670" s="532"/>
      <c r="G6670" s="533"/>
      <c r="H6670" s="534"/>
      <c r="I6670" s="534"/>
      <c r="J6670" s="535"/>
      <c r="K6670" s="534"/>
      <c r="L6670" s="534"/>
      <c r="M6670" s="534"/>
      <c r="N6670" s="534"/>
      <c r="O6670" s="534"/>
      <c r="P6670" s="535"/>
      <c r="Q6670" s="534"/>
    </row>
    <row r="6671" spans="3:17" s="849" customFormat="1" ht="15">
      <c r="C6671" s="712"/>
      <c r="D6671" s="713"/>
      <c r="E6671" s="532"/>
      <c r="F6671" s="532"/>
      <c r="G6671" s="533"/>
      <c r="H6671" s="534"/>
      <c r="I6671" s="534"/>
      <c r="J6671" s="535"/>
      <c r="K6671" s="534"/>
      <c r="L6671" s="534"/>
      <c r="M6671" s="534"/>
      <c r="N6671" s="534"/>
      <c r="O6671" s="534"/>
      <c r="P6671" s="535"/>
      <c r="Q6671" s="534"/>
    </row>
    <row r="6672" spans="3:17" s="849" customFormat="1" ht="15">
      <c r="C6672" s="712"/>
      <c r="D6672" s="713"/>
      <c r="E6672" s="532"/>
      <c r="F6672" s="532"/>
      <c r="G6672" s="533"/>
      <c r="H6672" s="534"/>
      <c r="I6672" s="534"/>
      <c r="J6672" s="535"/>
      <c r="K6672" s="534"/>
      <c r="L6672" s="534"/>
      <c r="M6672" s="534"/>
      <c r="N6672" s="534"/>
      <c r="O6672" s="534"/>
      <c r="P6672" s="535"/>
      <c r="Q6672" s="534"/>
    </row>
    <row r="6673" spans="3:17" s="849" customFormat="1" ht="15">
      <c r="C6673" s="712"/>
      <c r="D6673" s="713"/>
      <c r="E6673" s="532"/>
      <c r="F6673" s="532"/>
      <c r="G6673" s="533"/>
      <c r="H6673" s="534"/>
      <c r="I6673" s="534"/>
      <c r="J6673" s="535"/>
      <c r="K6673" s="534"/>
      <c r="L6673" s="534"/>
      <c r="M6673" s="534"/>
      <c r="N6673" s="534"/>
      <c r="O6673" s="534"/>
      <c r="P6673" s="535"/>
      <c r="Q6673" s="534"/>
    </row>
    <row r="6674" spans="3:17" s="849" customFormat="1" ht="15">
      <c r="C6674" s="712"/>
      <c r="D6674" s="713"/>
      <c r="E6674" s="532"/>
      <c r="F6674" s="532"/>
      <c r="G6674" s="533"/>
      <c r="H6674" s="534"/>
      <c r="I6674" s="534"/>
      <c r="J6674" s="535"/>
      <c r="K6674" s="534"/>
      <c r="L6674" s="534"/>
      <c r="M6674" s="534"/>
      <c r="N6674" s="534"/>
      <c r="O6674" s="534"/>
      <c r="P6674" s="535"/>
      <c r="Q6674" s="534"/>
    </row>
    <row r="6675" spans="3:17" s="849" customFormat="1" ht="15">
      <c r="C6675" s="712"/>
      <c r="D6675" s="713"/>
      <c r="E6675" s="532"/>
      <c r="F6675" s="532"/>
      <c r="G6675" s="533"/>
      <c r="H6675" s="534"/>
      <c r="I6675" s="534"/>
      <c r="J6675" s="535"/>
      <c r="K6675" s="534"/>
      <c r="L6675" s="534"/>
      <c r="M6675" s="534"/>
      <c r="N6675" s="534"/>
      <c r="O6675" s="534"/>
      <c r="P6675" s="535"/>
      <c r="Q6675" s="534"/>
    </row>
    <row r="6676" spans="3:17" s="849" customFormat="1" ht="15">
      <c r="C6676" s="712"/>
      <c r="D6676" s="713"/>
      <c r="E6676" s="532"/>
      <c r="F6676" s="532"/>
      <c r="G6676" s="533"/>
      <c r="H6676" s="534"/>
      <c r="I6676" s="534"/>
      <c r="J6676" s="535"/>
      <c r="K6676" s="534"/>
      <c r="L6676" s="534"/>
      <c r="M6676" s="534"/>
      <c r="N6676" s="534"/>
      <c r="O6676" s="534"/>
      <c r="P6676" s="535"/>
      <c r="Q6676" s="534"/>
    </row>
    <row r="6677" spans="3:17" s="849" customFormat="1" ht="15">
      <c r="C6677" s="712"/>
      <c r="D6677" s="713"/>
      <c r="E6677" s="532"/>
      <c r="F6677" s="532"/>
      <c r="G6677" s="533"/>
      <c r="H6677" s="534"/>
      <c r="I6677" s="534"/>
      <c r="J6677" s="535"/>
      <c r="K6677" s="534"/>
      <c r="L6677" s="534"/>
      <c r="M6677" s="534"/>
      <c r="N6677" s="534"/>
      <c r="O6677" s="534"/>
      <c r="P6677" s="535"/>
      <c r="Q6677" s="534"/>
    </row>
    <row r="6678" spans="3:17" s="849" customFormat="1" ht="15">
      <c r="C6678" s="712"/>
      <c r="D6678" s="713"/>
      <c r="E6678" s="532"/>
      <c r="F6678" s="532"/>
      <c r="G6678" s="533"/>
      <c r="H6678" s="534"/>
      <c r="I6678" s="534"/>
      <c r="J6678" s="535"/>
      <c r="K6678" s="534"/>
      <c r="L6678" s="534"/>
      <c r="M6678" s="534"/>
      <c r="N6678" s="534"/>
      <c r="O6678" s="534"/>
      <c r="P6678" s="535"/>
      <c r="Q6678" s="534"/>
    </row>
    <row r="6679" spans="3:17" s="849" customFormat="1" ht="15">
      <c r="C6679" s="712"/>
      <c r="D6679" s="713"/>
      <c r="E6679" s="532"/>
      <c r="F6679" s="532"/>
      <c r="G6679" s="533"/>
      <c r="H6679" s="534"/>
      <c r="I6679" s="534"/>
      <c r="J6679" s="535"/>
      <c r="K6679" s="534"/>
      <c r="L6679" s="534"/>
      <c r="M6679" s="534"/>
      <c r="N6679" s="534"/>
      <c r="O6679" s="534"/>
      <c r="P6679" s="535"/>
      <c r="Q6679" s="534"/>
    </row>
    <row r="6680" spans="3:17" s="849" customFormat="1" ht="15">
      <c r="C6680" s="712"/>
      <c r="D6680" s="713"/>
      <c r="E6680" s="532"/>
      <c r="F6680" s="532"/>
      <c r="G6680" s="533"/>
      <c r="H6680" s="534"/>
      <c r="I6680" s="534"/>
      <c r="J6680" s="535"/>
      <c r="K6680" s="534"/>
      <c r="L6680" s="534"/>
      <c r="M6680" s="534"/>
      <c r="N6680" s="534"/>
      <c r="O6680" s="534"/>
      <c r="P6680" s="535"/>
      <c r="Q6680" s="534"/>
    </row>
    <row r="6681" spans="3:17" s="849" customFormat="1" ht="15">
      <c r="C6681" s="712"/>
      <c r="D6681" s="713"/>
      <c r="E6681" s="532"/>
      <c r="F6681" s="532"/>
      <c r="G6681" s="533"/>
      <c r="H6681" s="534"/>
      <c r="I6681" s="534"/>
      <c r="J6681" s="535"/>
      <c r="K6681" s="534"/>
      <c r="L6681" s="534"/>
      <c r="M6681" s="534"/>
      <c r="N6681" s="534"/>
      <c r="O6681" s="534"/>
      <c r="P6681" s="535"/>
      <c r="Q6681" s="534"/>
    </row>
    <row r="6682" spans="3:17" s="849" customFormat="1" ht="15">
      <c r="C6682" s="712"/>
      <c r="D6682" s="713"/>
      <c r="E6682" s="532"/>
      <c r="F6682" s="532"/>
      <c r="G6682" s="533"/>
      <c r="H6682" s="534"/>
      <c r="I6682" s="534"/>
      <c r="J6682" s="535"/>
      <c r="K6682" s="534"/>
      <c r="L6682" s="534"/>
      <c r="M6682" s="534"/>
      <c r="N6682" s="534"/>
      <c r="O6682" s="534"/>
      <c r="P6682" s="535"/>
      <c r="Q6682" s="534"/>
    </row>
    <row r="6683" spans="3:17" s="849" customFormat="1" ht="15">
      <c r="C6683" s="712"/>
      <c r="D6683" s="713"/>
      <c r="E6683" s="532"/>
      <c r="F6683" s="532"/>
      <c r="G6683" s="533"/>
      <c r="H6683" s="534"/>
      <c r="I6683" s="534"/>
      <c r="J6683" s="535"/>
      <c r="K6683" s="534"/>
      <c r="L6683" s="534"/>
      <c r="M6683" s="534"/>
      <c r="N6683" s="534"/>
      <c r="O6683" s="534"/>
      <c r="P6683" s="535"/>
      <c r="Q6683" s="534"/>
    </row>
    <row r="6684" spans="3:17" s="849" customFormat="1" ht="15">
      <c r="C6684" s="712"/>
      <c r="D6684" s="713"/>
      <c r="E6684" s="532"/>
      <c r="F6684" s="532"/>
      <c r="G6684" s="533"/>
      <c r="H6684" s="534"/>
      <c r="I6684" s="534"/>
      <c r="J6684" s="535"/>
      <c r="K6684" s="534"/>
      <c r="L6684" s="534"/>
      <c r="M6684" s="534"/>
      <c r="N6684" s="534"/>
      <c r="O6684" s="534"/>
      <c r="P6684" s="535"/>
      <c r="Q6684" s="534"/>
    </row>
    <row r="6685" spans="3:17" s="849" customFormat="1" ht="15">
      <c r="C6685" s="712"/>
      <c r="D6685" s="713"/>
      <c r="E6685" s="532"/>
      <c r="F6685" s="532"/>
      <c r="G6685" s="533"/>
      <c r="H6685" s="534"/>
      <c r="I6685" s="534"/>
      <c r="J6685" s="535"/>
      <c r="K6685" s="534"/>
      <c r="L6685" s="534"/>
      <c r="M6685" s="534"/>
      <c r="N6685" s="534"/>
      <c r="O6685" s="534"/>
      <c r="P6685" s="535"/>
      <c r="Q6685" s="534"/>
    </row>
    <row r="6686" spans="3:17" s="849" customFormat="1" ht="15">
      <c r="C6686" s="712"/>
      <c r="D6686" s="713"/>
      <c r="E6686" s="532"/>
      <c r="F6686" s="532"/>
      <c r="G6686" s="533"/>
      <c r="H6686" s="534"/>
      <c r="I6686" s="534"/>
      <c r="J6686" s="535"/>
      <c r="K6686" s="534"/>
      <c r="L6686" s="534"/>
      <c r="M6686" s="534"/>
      <c r="N6686" s="534"/>
      <c r="O6686" s="534"/>
      <c r="P6686" s="535"/>
      <c r="Q6686" s="534"/>
    </row>
    <row r="6687" spans="3:17" s="849" customFormat="1" ht="15">
      <c r="C6687" s="712"/>
      <c r="D6687" s="713"/>
      <c r="E6687" s="532"/>
      <c r="F6687" s="532"/>
      <c r="G6687" s="533"/>
      <c r="H6687" s="534"/>
      <c r="I6687" s="534"/>
      <c r="J6687" s="535"/>
      <c r="K6687" s="534"/>
      <c r="L6687" s="534"/>
      <c r="M6687" s="534"/>
      <c r="N6687" s="534"/>
      <c r="O6687" s="534"/>
      <c r="P6687" s="535"/>
      <c r="Q6687" s="534"/>
    </row>
    <row r="6688" spans="3:17" s="849" customFormat="1" ht="15">
      <c r="C6688" s="712"/>
      <c r="D6688" s="713"/>
      <c r="E6688" s="532"/>
      <c r="F6688" s="532"/>
      <c r="G6688" s="533"/>
      <c r="H6688" s="534"/>
      <c r="I6688" s="534"/>
      <c r="J6688" s="535"/>
      <c r="K6688" s="534"/>
      <c r="L6688" s="534"/>
      <c r="M6688" s="534"/>
      <c r="N6688" s="534"/>
      <c r="O6688" s="534"/>
      <c r="P6688" s="535"/>
      <c r="Q6688" s="534"/>
    </row>
    <row r="6689" spans="3:17" s="849" customFormat="1" ht="15">
      <c r="C6689" s="712"/>
      <c r="D6689" s="713"/>
      <c r="E6689" s="532"/>
      <c r="F6689" s="532"/>
      <c r="G6689" s="533"/>
      <c r="H6689" s="534"/>
      <c r="I6689" s="534"/>
      <c r="J6689" s="535"/>
      <c r="K6689" s="534"/>
      <c r="L6689" s="534"/>
      <c r="M6689" s="534"/>
      <c r="N6689" s="534"/>
      <c r="O6689" s="534"/>
      <c r="P6689" s="535"/>
      <c r="Q6689" s="534"/>
    </row>
    <row r="6690" spans="3:17" s="849" customFormat="1" ht="15">
      <c r="C6690" s="712"/>
      <c r="D6690" s="713"/>
      <c r="E6690" s="532"/>
      <c r="F6690" s="532"/>
      <c r="G6690" s="533"/>
      <c r="H6690" s="534"/>
      <c r="I6690" s="534"/>
      <c r="J6690" s="535"/>
      <c r="K6690" s="534"/>
      <c r="L6690" s="534"/>
      <c r="M6690" s="534"/>
      <c r="N6690" s="534"/>
      <c r="O6690" s="534"/>
      <c r="P6690" s="535"/>
      <c r="Q6690" s="534"/>
    </row>
    <row r="6691" spans="3:17" s="849" customFormat="1" ht="15">
      <c r="C6691" s="712"/>
      <c r="D6691" s="713"/>
      <c r="E6691" s="532"/>
      <c r="F6691" s="532"/>
      <c r="G6691" s="533"/>
      <c r="H6691" s="534"/>
      <c r="I6691" s="534"/>
      <c r="J6691" s="535"/>
      <c r="K6691" s="534"/>
      <c r="L6691" s="534"/>
      <c r="M6691" s="534"/>
      <c r="N6691" s="534"/>
      <c r="O6691" s="534"/>
      <c r="P6691" s="535"/>
      <c r="Q6691" s="534"/>
    </row>
    <row r="6692" spans="3:17" s="849" customFormat="1" ht="15">
      <c r="C6692" s="712"/>
      <c r="D6692" s="713"/>
      <c r="E6692" s="532"/>
      <c r="F6692" s="532"/>
      <c r="G6692" s="533"/>
      <c r="H6692" s="534"/>
      <c r="I6692" s="534"/>
      <c r="J6692" s="535"/>
      <c r="K6692" s="534"/>
      <c r="L6692" s="534"/>
      <c r="M6692" s="534"/>
      <c r="N6692" s="534"/>
      <c r="O6692" s="534"/>
      <c r="P6692" s="535"/>
      <c r="Q6692" s="534"/>
    </row>
    <row r="6693" spans="3:17" s="849" customFormat="1" ht="15">
      <c r="C6693" s="712"/>
      <c r="D6693" s="713"/>
      <c r="E6693" s="532"/>
      <c r="F6693" s="532"/>
      <c r="G6693" s="533"/>
      <c r="H6693" s="534"/>
      <c r="I6693" s="534"/>
      <c r="J6693" s="535"/>
      <c r="K6693" s="534"/>
      <c r="L6693" s="534"/>
      <c r="M6693" s="534"/>
      <c r="N6693" s="534"/>
      <c r="O6693" s="534"/>
      <c r="P6693" s="535"/>
      <c r="Q6693" s="534"/>
    </row>
    <row r="6694" spans="3:17" s="849" customFormat="1" ht="15">
      <c r="C6694" s="712"/>
      <c r="D6694" s="713"/>
      <c r="E6694" s="532"/>
      <c r="F6694" s="532"/>
      <c r="G6694" s="533"/>
      <c r="H6694" s="534"/>
      <c r="I6694" s="534"/>
      <c r="J6694" s="535"/>
      <c r="K6694" s="534"/>
      <c r="L6694" s="534"/>
      <c r="M6694" s="534"/>
      <c r="N6694" s="534"/>
      <c r="O6694" s="534"/>
      <c r="P6694" s="535"/>
      <c r="Q6694" s="534"/>
    </row>
    <row r="6695" spans="3:17" s="849" customFormat="1" ht="15">
      <c r="C6695" s="712"/>
      <c r="D6695" s="713"/>
      <c r="E6695" s="532"/>
      <c r="F6695" s="532"/>
      <c r="G6695" s="533"/>
      <c r="H6695" s="534"/>
      <c r="I6695" s="534"/>
      <c r="J6695" s="535"/>
      <c r="K6695" s="534"/>
      <c r="L6695" s="534"/>
      <c r="M6695" s="534"/>
      <c r="N6695" s="534"/>
      <c r="O6695" s="534"/>
      <c r="P6695" s="535"/>
      <c r="Q6695" s="534"/>
    </row>
    <row r="6696" spans="3:17" s="849" customFormat="1" ht="15">
      <c r="C6696" s="712"/>
      <c r="D6696" s="713"/>
      <c r="E6696" s="532"/>
      <c r="F6696" s="532"/>
      <c r="G6696" s="533"/>
      <c r="H6696" s="534"/>
      <c r="I6696" s="534"/>
      <c r="J6696" s="535"/>
      <c r="K6696" s="534"/>
      <c r="L6696" s="534"/>
      <c r="M6696" s="534"/>
      <c r="N6696" s="534"/>
      <c r="O6696" s="534"/>
      <c r="P6696" s="535"/>
      <c r="Q6696" s="534"/>
    </row>
    <row r="6697" spans="3:17" s="849" customFormat="1" ht="15">
      <c r="C6697" s="712"/>
      <c r="D6697" s="713"/>
      <c r="E6697" s="532"/>
      <c r="F6697" s="532"/>
      <c r="G6697" s="533"/>
      <c r="H6697" s="534"/>
      <c r="I6697" s="534"/>
      <c r="J6697" s="535"/>
      <c r="K6697" s="534"/>
      <c r="L6697" s="534"/>
      <c r="M6697" s="534"/>
      <c r="N6697" s="534"/>
      <c r="O6697" s="534"/>
      <c r="P6697" s="535"/>
      <c r="Q6697" s="534"/>
    </row>
    <row r="6698" spans="3:17" s="849" customFormat="1" ht="15">
      <c r="C6698" s="712"/>
      <c r="D6698" s="713"/>
      <c r="E6698" s="532"/>
      <c r="F6698" s="532"/>
      <c r="G6698" s="533"/>
      <c r="H6698" s="534"/>
      <c r="I6698" s="534"/>
      <c r="J6698" s="535"/>
      <c r="K6698" s="534"/>
      <c r="L6698" s="534"/>
      <c r="M6698" s="534"/>
      <c r="N6698" s="534"/>
      <c r="O6698" s="534"/>
      <c r="P6698" s="535"/>
      <c r="Q6698" s="534"/>
    </row>
    <row r="6699" spans="3:17" s="849" customFormat="1" ht="15">
      <c r="C6699" s="712"/>
      <c r="D6699" s="713"/>
      <c r="E6699" s="532"/>
      <c r="F6699" s="532"/>
      <c r="G6699" s="533"/>
      <c r="H6699" s="534"/>
      <c r="I6699" s="534"/>
      <c r="J6699" s="535"/>
      <c r="K6699" s="534"/>
      <c r="L6699" s="534"/>
      <c r="M6699" s="534"/>
      <c r="N6699" s="534"/>
      <c r="O6699" s="534"/>
      <c r="P6699" s="535"/>
      <c r="Q6699" s="534"/>
    </row>
    <row r="6700" spans="3:17" s="849" customFormat="1" ht="15">
      <c r="C6700" s="712"/>
      <c r="D6700" s="713"/>
      <c r="E6700" s="532"/>
      <c r="F6700" s="532"/>
      <c r="G6700" s="533"/>
      <c r="H6700" s="534"/>
      <c r="I6700" s="534"/>
      <c r="J6700" s="535"/>
      <c r="K6700" s="534"/>
      <c r="L6700" s="534"/>
      <c r="M6700" s="534"/>
      <c r="N6700" s="534"/>
      <c r="O6700" s="534"/>
      <c r="P6700" s="535"/>
      <c r="Q6700" s="534"/>
    </row>
    <row r="6701" spans="3:17" s="849" customFormat="1" ht="15">
      <c r="C6701" s="712"/>
      <c r="D6701" s="713"/>
      <c r="E6701" s="532"/>
      <c r="F6701" s="532"/>
      <c r="G6701" s="533"/>
      <c r="H6701" s="534"/>
      <c r="I6701" s="534"/>
      <c r="J6701" s="535"/>
      <c r="K6701" s="534"/>
      <c r="L6701" s="534"/>
      <c r="M6701" s="534"/>
      <c r="N6701" s="534"/>
      <c r="O6701" s="534"/>
      <c r="P6701" s="535"/>
      <c r="Q6701" s="534"/>
    </row>
    <row r="6702" spans="3:17" s="849" customFormat="1" ht="15">
      <c r="C6702" s="712"/>
      <c r="D6702" s="713"/>
      <c r="E6702" s="532"/>
      <c r="F6702" s="532"/>
      <c r="G6702" s="533"/>
      <c r="H6702" s="534"/>
      <c r="I6702" s="534"/>
      <c r="J6702" s="535"/>
      <c r="K6702" s="534"/>
      <c r="L6702" s="534"/>
      <c r="M6702" s="534"/>
      <c r="N6702" s="534"/>
      <c r="O6702" s="534"/>
      <c r="P6702" s="535"/>
      <c r="Q6702" s="534"/>
    </row>
    <row r="6703" spans="3:17" s="849" customFormat="1" ht="15">
      <c r="C6703" s="712"/>
      <c r="D6703" s="713"/>
      <c r="E6703" s="532"/>
      <c r="F6703" s="532"/>
      <c r="G6703" s="533"/>
      <c r="H6703" s="534"/>
      <c r="I6703" s="534"/>
      <c r="J6703" s="535"/>
      <c r="K6703" s="534"/>
      <c r="L6703" s="534"/>
      <c r="M6703" s="534"/>
      <c r="N6703" s="534"/>
      <c r="O6703" s="534"/>
      <c r="P6703" s="535"/>
      <c r="Q6703" s="534"/>
    </row>
    <row r="6704" spans="3:17" s="849" customFormat="1" ht="15">
      <c r="C6704" s="712"/>
      <c r="D6704" s="713"/>
      <c r="E6704" s="532"/>
      <c r="F6704" s="532"/>
      <c r="G6704" s="533"/>
      <c r="H6704" s="534"/>
      <c r="I6704" s="534"/>
      <c r="J6704" s="535"/>
      <c r="K6704" s="534"/>
      <c r="L6704" s="534"/>
      <c r="M6704" s="534"/>
      <c r="N6704" s="534"/>
      <c r="O6704" s="534"/>
      <c r="P6704" s="535"/>
      <c r="Q6704" s="534"/>
    </row>
    <row r="6705" spans="3:17" s="849" customFormat="1" ht="15">
      <c r="C6705" s="712"/>
      <c r="D6705" s="713"/>
      <c r="E6705" s="532"/>
      <c r="F6705" s="532"/>
      <c r="G6705" s="533"/>
      <c r="H6705" s="534"/>
      <c r="I6705" s="534"/>
      <c r="J6705" s="535"/>
      <c r="K6705" s="534"/>
      <c r="L6705" s="534"/>
      <c r="M6705" s="534"/>
      <c r="N6705" s="534"/>
      <c r="O6705" s="534"/>
      <c r="P6705" s="535"/>
      <c r="Q6705" s="534"/>
    </row>
    <row r="6706" spans="3:17" s="849" customFormat="1" ht="15">
      <c r="C6706" s="712"/>
      <c r="D6706" s="713"/>
      <c r="E6706" s="532"/>
      <c r="F6706" s="532"/>
      <c r="G6706" s="533"/>
      <c r="H6706" s="534"/>
      <c r="I6706" s="534"/>
      <c r="J6706" s="535"/>
      <c r="K6706" s="534"/>
      <c r="L6706" s="534"/>
      <c r="M6706" s="534"/>
      <c r="N6706" s="534"/>
      <c r="O6706" s="534"/>
      <c r="P6706" s="535"/>
      <c r="Q6706" s="534"/>
    </row>
    <row r="6707" spans="3:17" s="849" customFormat="1" ht="15">
      <c r="C6707" s="712"/>
      <c r="D6707" s="713"/>
      <c r="E6707" s="532"/>
      <c r="F6707" s="532"/>
      <c r="G6707" s="533"/>
      <c r="H6707" s="534"/>
      <c r="I6707" s="534"/>
      <c r="J6707" s="535"/>
      <c r="K6707" s="534"/>
      <c r="L6707" s="534"/>
      <c r="M6707" s="534"/>
      <c r="N6707" s="534"/>
      <c r="O6707" s="534"/>
      <c r="P6707" s="535"/>
      <c r="Q6707" s="534"/>
    </row>
    <row r="6708" spans="3:17" s="849" customFormat="1" ht="15">
      <c r="C6708" s="712"/>
      <c r="D6708" s="713"/>
      <c r="E6708" s="532"/>
      <c r="F6708" s="532"/>
      <c r="G6708" s="533"/>
      <c r="H6708" s="534"/>
      <c r="I6708" s="534"/>
      <c r="J6708" s="535"/>
      <c r="K6708" s="534"/>
      <c r="L6708" s="534"/>
      <c r="M6708" s="534"/>
      <c r="N6708" s="534"/>
      <c r="O6708" s="534"/>
      <c r="P6708" s="535"/>
      <c r="Q6708" s="534"/>
    </row>
    <row r="6709" spans="3:17" s="849" customFormat="1" ht="15">
      <c r="C6709" s="712"/>
      <c r="D6709" s="713"/>
      <c r="E6709" s="532"/>
      <c r="F6709" s="532"/>
      <c r="G6709" s="533"/>
      <c r="H6709" s="534"/>
      <c r="I6709" s="534"/>
      <c r="J6709" s="535"/>
      <c r="K6709" s="534"/>
      <c r="L6709" s="534"/>
      <c r="M6709" s="534"/>
      <c r="N6709" s="534"/>
      <c r="O6709" s="534"/>
      <c r="P6709" s="535"/>
      <c r="Q6709" s="534"/>
    </row>
    <row r="6710" spans="3:17" s="849" customFormat="1" ht="15">
      <c r="C6710" s="712"/>
      <c r="D6710" s="713"/>
      <c r="E6710" s="532"/>
      <c r="F6710" s="532"/>
      <c r="G6710" s="533"/>
      <c r="H6710" s="534"/>
      <c r="I6710" s="534"/>
      <c r="J6710" s="535"/>
      <c r="K6710" s="534"/>
      <c r="L6710" s="534"/>
      <c r="M6710" s="534"/>
      <c r="N6710" s="534"/>
      <c r="O6710" s="534"/>
      <c r="P6710" s="535"/>
      <c r="Q6710" s="534"/>
    </row>
    <row r="6711" spans="3:17" s="849" customFormat="1" ht="15">
      <c r="C6711" s="712"/>
      <c r="D6711" s="713"/>
      <c r="E6711" s="532"/>
      <c r="F6711" s="532"/>
      <c r="G6711" s="533"/>
      <c r="H6711" s="534"/>
      <c r="I6711" s="534"/>
      <c r="J6711" s="535"/>
      <c r="K6711" s="534"/>
      <c r="L6711" s="534"/>
      <c r="M6711" s="534"/>
      <c r="N6711" s="534"/>
      <c r="O6711" s="534"/>
      <c r="P6711" s="535"/>
      <c r="Q6711" s="534"/>
    </row>
    <row r="6712" spans="3:17" s="849" customFormat="1" ht="15">
      <c r="C6712" s="712"/>
      <c r="D6712" s="713"/>
      <c r="E6712" s="532"/>
      <c r="F6712" s="532"/>
      <c r="G6712" s="533"/>
      <c r="H6712" s="534"/>
      <c r="I6712" s="534"/>
      <c r="J6712" s="535"/>
      <c r="K6712" s="534"/>
      <c r="L6712" s="534"/>
      <c r="M6712" s="534"/>
      <c r="N6712" s="534"/>
      <c r="O6712" s="534"/>
      <c r="P6712" s="535"/>
      <c r="Q6712" s="534"/>
    </row>
    <row r="6713" spans="3:17" s="849" customFormat="1" ht="15">
      <c r="C6713" s="712"/>
      <c r="D6713" s="713"/>
      <c r="E6713" s="532"/>
      <c r="F6713" s="532"/>
      <c r="G6713" s="533"/>
      <c r="H6713" s="534"/>
      <c r="I6713" s="534"/>
      <c r="J6713" s="535"/>
      <c r="K6713" s="534"/>
      <c r="L6713" s="534"/>
      <c r="M6713" s="534"/>
      <c r="N6713" s="534"/>
      <c r="O6713" s="534"/>
      <c r="P6713" s="535"/>
      <c r="Q6713" s="534"/>
    </row>
    <row r="6714" spans="3:17" s="849" customFormat="1" ht="15">
      <c r="C6714" s="712"/>
      <c r="D6714" s="713"/>
      <c r="E6714" s="532"/>
      <c r="F6714" s="532"/>
      <c r="G6714" s="533"/>
      <c r="H6714" s="534"/>
      <c r="I6714" s="534"/>
      <c r="J6714" s="535"/>
      <c r="K6714" s="534"/>
      <c r="L6714" s="534"/>
      <c r="M6714" s="534"/>
      <c r="N6714" s="534"/>
      <c r="O6714" s="534"/>
      <c r="P6714" s="535"/>
      <c r="Q6714" s="534"/>
    </row>
    <row r="6715" spans="3:17" s="849" customFormat="1" ht="15">
      <c r="C6715" s="712"/>
      <c r="D6715" s="713"/>
      <c r="E6715" s="532"/>
      <c r="F6715" s="532"/>
      <c r="G6715" s="533"/>
      <c r="H6715" s="534"/>
      <c r="I6715" s="534"/>
      <c r="J6715" s="535"/>
      <c r="K6715" s="534"/>
      <c r="L6715" s="534"/>
      <c r="M6715" s="534"/>
      <c r="N6715" s="534"/>
      <c r="O6715" s="534"/>
      <c r="P6715" s="535"/>
      <c r="Q6715" s="534"/>
    </row>
    <row r="6716" spans="3:17" s="849" customFormat="1" ht="15">
      <c r="C6716" s="712"/>
      <c r="D6716" s="713"/>
      <c r="E6716" s="532"/>
      <c r="F6716" s="532"/>
      <c r="G6716" s="533"/>
      <c r="H6716" s="534"/>
      <c r="I6716" s="534"/>
      <c r="J6716" s="535"/>
      <c r="K6716" s="534"/>
      <c r="L6716" s="534"/>
      <c r="M6716" s="534"/>
      <c r="N6716" s="534"/>
      <c r="O6716" s="534"/>
      <c r="P6716" s="535"/>
      <c r="Q6716" s="534"/>
    </row>
    <row r="6717" spans="3:17" s="849" customFormat="1" ht="15">
      <c r="C6717" s="712"/>
      <c r="D6717" s="713"/>
      <c r="E6717" s="532"/>
      <c r="F6717" s="532"/>
      <c r="G6717" s="533"/>
      <c r="H6717" s="534"/>
      <c r="I6717" s="534"/>
      <c r="J6717" s="535"/>
      <c r="K6717" s="534"/>
      <c r="L6717" s="534"/>
      <c r="M6717" s="534"/>
      <c r="N6717" s="534"/>
      <c r="O6717" s="534"/>
      <c r="P6717" s="535"/>
      <c r="Q6717" s="534"/>
    </row>
    <row r="6718" spans="3:17" s="849" customFormat="1" ht="15">
      <c r="C6718" s="712"/>
      <c r="D6718" s="713"/>
      <c r="E6718" s="532"/>
      <c r="F6718" s="532"/>
      <c r="G6718" s="533"/>
      <c r="H6718" s="534"/>
      <c r="I6718" s="534"/>
      <c r="J6718" s="535"/>
      <c r="K6718" s="534"/>
      <c r="L6718" s="534"/>
      <c r="M6718" s="534"/>
      <c r="N6718" s="534"/>
      <c r="O6718" s="534"/>
      <c r="P6718" s="535"/>
      <c r="Q6718" s="534"/>
    </row>
    <row r="6719" spans="3:17" s="849" customFormat="1" ht="15">
      <c r="C6719" s="712"/>
      <c r="D6719" s="713"/>
      <c r="E6719" s="532"/>
      <c r="F6719" s="532"/>
      <c r="G6719" s="533"/>
      <c r="H6719" s="534"/>
      <c r="I6719" s="534"/>
      <c r="J6719" s="535"/>
      <c r="K6719" s="534"/>
      <c r="L6719" s="534"/>
      <c r="M6719" s="534"/>
      <c r="N6719" s="534"/>
      <c r="O6719" s="534"/>
      <c r="P6719" s="535"/>
      <c r="Q6719" s="534"/>
    </row>
    <row r="6720" spans="3:17" s="849" customFormat="1" ht="15">
      <c r="C6720" s="712"/>
      <c r="D6720" s="713"/>
      <c r="E6720" s="532"/>
      <c r="F6720" s="532"/>
      <c r="G6720" s="533"/>
      <c r="H6720" s="534"/>
      <c r="I6720" s="534"/>
      <c r="J6720" s="535"/>
      <c r="K6720" s="534"/>
      <c r="L6720" s="534"/>
      <c r="M6720" s="534"/>
      <c r="N6720" s="534"/>
      <c r="O6720" s="534"/>
      <c r="P6720" s="535"/>
      <c r="Q6720" s="534"/>
    </row>
    <row r="6721" spans="3:17" s="849" customFormat="1" ht="15">
      <c r="C6721" s="712"/>
      <c r="D6721" s="713"/>
      <c r="E6721" s="532"/>
      <c r="F6721" s="532"/>
      <c r="G6721" s="533"/>
      <c r="H6721" s="534"/>
      <c r="I6721" s="534"/>
      <c r="J6721" s="535"/>
      <c r="K6721" s="534"/>
      <c r="L6721" s="534"/>
      <c r="M6721" s="534"/>
      <c r="N6721" s="534"/>
      <c r="O6721" s="534"/>
      <c r="P6721" s="535"/>
      <c r="Q6721" s="534"/>
    </row>
    <row r="6722" spans="3:17" s="849" customFormat="1" ht="15">
      <c r="C6722" s="712"/>
      <c r="D6722" s="713"/>
      <c r="E6722" s="532"/>
      <c r="F6722" s="532"/>
      <c r="G6722" s="533"/>
      <c r="H6722" s="534"/>
      <c r="I6722" s="534"/>
      <c r="J6722" s="535"/>
      <c r="K6722" s="534"/>
      <c r="L6722" s="534"/>
      <c r="M6722" s="534"/>
      <c r="N6722" s="534"/>
      <c r="O6722" s="534"/>
      <c r="P6722" s="535"/>
      <c r="Q6722" s="534"/>
    </row>
    <row r="6723" spans="3:17" s="849" customFormat="1" ht="15">
      <c r="C6723" s="712"/>
      <c r="D6723" s="713"/>
      <c r="E6723" s="532"/>
      <c r="F6723" s="532"/>
      <c r="G6723" s="533"/>
      <c r="H6723" s="534"/>
      <c r="I6723" s="534"/>
      <c r="J6723" s="535"/>
      <c r="K6723" s="534"/>
      <c r="L6723" s="534"/>
      <c r="M6723" s="534"/>
      <c r="N6723" s="534"/>
      <c r="O6723" s="534"/>
      <c r="P6723" s="535"/>
      <c r="Q6723" s="534"/>
    </row>
    <row r="6724" spans="3:17" s="849" customFormat="1" ht="15">
      <c r="C6724" s="712"/>
      <c r="D6724" s="713"/>
      <c r="E6724" s="532"/>
      <c r="F6724" s="532"/>
      <c r="G6724" s="533"/>
      <c r="H6724" s="534"/>
      <c r="I6724" s="534"/>
      <c r="J6724" s="535"/>
      <c r="K6724" s="534"/>
      <c r="L6724" s="534"/>
      <c r="M6724" s="534"/>
      <c r="N6724" s="534"/>
      <c r="O6724" s="534"/>
      <c r="P6724" s="535"/>
      <c r="Q6724" s="534"/>
    </row>
    <row r="6725" spans="3:17" s="849" customFormat="1" ht="15">
      <c r="C6725" s="712"/>
      <c r="D6725" s="713"/>
      <c r="E6725" s="532"/>
      <c r="F6725" s="532"/>
      <c r="G6725" s="533"/>
      <c r="H6725" s="534"/>
      <c r="I6725" s="534"/>
      <c r="J6725" s="535"/>
      <c r="K6725" s="534"/>
      <c r="L6725" s="534"/>
      <c r="M6725" s="534"/>
      <c r="N6725" s="534"/>
      <c r="O6725" s="534"/>
      <c r="P6725" s="535"/>
      <c r="Q6725" s="534"/>
    </row>
    <row r="6726" spans="3:17" s="849" customFormat="1" ht="15">
      <c r="C6726" s="712"/>
      <c r="D6726" s="713"/>
      <c r="E6726" s="532"/>
      <c r="F6726" s="532"/>
      <c r="G6726" s="533"/>
      <c r="H6726" s="534"/>
      <c r="I6726" s="534"/>
      <c r="J6726" s="535"/>
      <c r="K6726" s="534"/>
      <c r="L6726" s="534"/>
      <c r="M6726" s="534"/>
      <c r="N6726" s="534"/>
      <c r="O6726" s="534"/>
      <c r="P6726" s="535"/>
      <c r="Q6726" s="534"/>
    </row>
    <row r="6727" spans="3:17" s="849" customFormat="1" ht="15">
      <c r="C6727" s="712"/>
      <c r="D6727" s="713"/>
      <c r="E6727" s="532"/>
      <c r="F6727" s="532"/>
      <c r="G6727" s="533"/>
      <c r="H6727" s="534"/>
      <c r="I6727" s="534"/>
      <c r="J6727" s="535"/>
      <c r="K6727" s="534"/>
      <c r="L6727" s="534"/>
      <c r="M6727" s="534"/>
      <c r="N6727" s="534"/>
      <c r="O6727" s="534"/>
      <c r="P6727" s="535"/>
      <c r="Q6727" s="534"/>
    </row>
    <row r="6728" spans="3:17" s="849" customFormat="1" ht="15">
      <c r="C6728" s="712"/>
      <c r="D6728" s="713"/>
      <c r="E6728" s="532"/>
      <c r="F6728" s="532"/>
      <c r="G6728" s="533"/>
      <c r="H6728" s="534"/>
      <c r="I6728" s="534"/>
      <c r="J6728" s="535"/>
      <c r="K6728" s="534"/>
      <c r="L6728" s="534"/>
      <c r="M6728" s="534"/>
      <c r="N6728" s="534"/>
      <c r="O6728" s="534"/>
      <c r="P6728" s="535"/>
      <c r="Q6728" s="534"/>
    </row>
    <row r="6729" spans="3:17" s="849" customFormat="1" ht="15">
      <c r="C6729" s="712"/>
      <c r="D6729" s="713"/>
      <c r="E6729" s="532"/>
      <c r="F6729" s="532"/>
      <c r="G6729" s="533"/>
      <c r="H6729" s="534"/>
      <c r="I6729" s="534"/>
      <c r="J6729" s="535"/>
      <c r="K6729" s="534"/>
      <c r="L6729" s="534"/>
      <c r="M6729" s="534"/>
      <c r="N6729" s="534"/>
      <c r="O6729" s="534"/>
      <c r="P6729" s="535"/>
      <c r="Q6729" s="534"/>
    </row>
    <row r="6730" spans="3:17" s="849" customFormat="1" ht="15">
      <c r="C6730" s="712"/>
      <c r="D6730" s="713"/>
      <c r="E6730" s="532"/>
      <c r="F6730" s="532"/>
      <c r="G6730" s="533"/>
      <c r="H6730" s="534"/>
      <c r="I6730" s="534"/>
      <c r="J6730" s="535"/>
      <c r="K6730" s="534"/>
      <c r="L6730" s="534"/>
      <c r="M6730" s="534"/>
      <c r="N6730" s="534"/>
      <c r="O6730" s="534"/>
      <c r="P6730" s="535"/>
      <c r="Q6730" s="534"/>
    </row>
    <row r="6731" spans="3:17" s="849" customFormat="1" ht="15">
      <c r="C6731" s="712"/>
      <c r="D6731" s="713"/>
      <c r="E6731" s="532"/>
      <c r="F6731" s="532"/>
      <c r="G6731" s="533"/>
      <c r="H6731" s="534"/>
      <c r="I6731" s="534"/>
      <c r="J6731" s="535"/>
      <c r="K6731" s="534"/>
      <c r="L6731" s="534"/>
      <c r="M6731" s="534"/>
      <c r="N6731" s="534"/>
      <c r="O6731" s="534"/>
      <c r="P6731" s="535"/>
      <c r="Q6731" s="534"/>
    </row>
    <row r="6732" spans="3:17" s="849" customFormat="1" ht="15">
      <c r="C6732" s="712"/>
      <c r="D6732" s="713"/>
      <c r="E6732" s="532"/>
      <c r="F6732" s="532"/>
      <c r="G6732" s="533"/>
      <c r="H6732" s="534"/>
      <c r="I6732" s="534"/>
      <c r="J6732" s="535"/>
      <c r="K6732" s="534"/>
      <c r="L6732" s="534"/>
      <c r="M6732" s="534"/>
      <c r="N6732" s="534"/>
      <c r="O6732" s="534"/>
      <c r="P6732" s="535"/>
      <c r="Q6732" s="534"/>
    </row>
    <row r="6733" spans="3:17" s="849" customFormat="1" ht="15">
      <c r="C6733" s="712"/>
      <c r="D6733" s="713"/>
      <c r="E6733" s="532"/>
      <c r="F6733" s="532"/>
      <c r="G6733" s="533"/>
      <c r="H6733" s="534"/>
      <c r="I6733" s="534"/>
      <c r="J6733" s="535"/>
      <c r="K6733" s="534"/>
      <c r="L6733" s="534"/>
      <c r="M6733" s="534"/>
      <c r="N6733" s="534"/>
      <c r="O6733" s="534"/>
      <c r="P6733" s="535"/>
      <c r="Q6733" s="534"/>
    </row>
    <row r="6734" spans="3:17" s="849" customFormat="1" ht="15">
      <c r="C6734" s="712"/>
      <c r="D6734" s="713"/>
      <c r="E6734" s="532"/>
      <c r="F6734" s="532"/>
      <c r="G6734" s="533"/>
      <c r="H6734" s="534"/>
      <c r="I6734" s="534"/>
      <c r="J6734" s="535"/>
      <c r="K6734" s="534"/>
      <c r="L6734" s="534"/>
      <c r="M6734" s="534"/>
      <c r="N6734" s="534"/>
      <c r="O6734" s="534"/>
      <c r="P6734" s="535"/>
      <c r="Q6734" s="534"/>
    </row>
    <row r="6735" spans="3:17" s="849" customFormat="1" ht="15">
      <c r="C6735" s="712"/>
      <c r="D6735" s="713"/>
      <c r="E6735" s="532"/>
      <c r="F6735" s="532"/>
      <c r="G6735" s="533"/>
      <c r="H6735" s="534"/>
      <c r="I6735" s="534"/>
      <c r="J6735" s="535"/>
      <c r="K6735" s="534"/>
      <c r="L6735" s="534"/>
      <c r="M6735" s="534"/>
      <c r="N6735" s="534"/>
      <c r="O6735" s="534"/>
      <c r="P6735" s="535"/>
      <c r="Q6735" s="534"/>
    </row>
    <row r="6736" spans="3:17" s="849" customFormat="1" ht="15">
      <c r="C6736" s="712"/>
      <c r="D6736" s="713"/>
      <c r="E6736" s="532"/>
      <c r="F6736" s="532"/>
      <c r="G6736" s="533"/>
      <c r="H6736" s="534"/>
      <c r="I6736" s="534"/>
      <c r="J6736" s="535"/>
      <c r="K6736" s="534"/>
      <c r="L6736" s="534"/>
      <c r="M6736" s="534"/>
      <c r="N6736" s="534"/>
      <c r="O6736" s="534"/>
      <c r="P6736" s="535"/>
      <c r="Q6736" s="534"/>
    </row>
    <row r="6737" spans="3:17" s="849" customFormat="1" ht="15">
      <c r="C6737" s="712"/>
      <c r="D6737" s="713"/>
      <c r="E6737" s="532"/>
      <c r="F6737" s="532"/>
      <c r="G6737" s="533"/>
      <c r="H6737" s="534"/>
      <c r="I6737" s="534"/>
      <c r="J6737" s="535"/>
      <c r="K6737" s="534"/>
      <c r="L6737" s="534"/>
      <c r="M6737" s="534"/>
      <c r="N6737" s="534"/>
      <c r="O6737" s="534"/>
      <c r="P6737" s="535"/>
      <c r="Q6737" s="534"/>
    </row>
    <row r="6738" spans="3:17" s="849" customFormat="1" ht="15">
      <c r="C6738" s="712"/>
      <c r="D6738" s="713"/>
      <c r="E6738" s="532"/>
      <c r="F6738" s="532"/>
      <c r="G6738" s="533"/>
      <c r="H6738" s="534"/>
      <c r="I6738" s="534"/>
      <c r="J6738" s="535"/>
      <c r="K6738" s="534"/>
      <c r="L6738" s="534"/>
      <c r="M6738" s="534"/>
      <c r="N6738" s="534"/>
      <c r="O6738" s="534"/>
      <c r="P6738" s="535"/>
      <c r="Q6738" s="534"/>
    </row>
    <row r="6739" spans="3:17" s="849" customFormat="1" ht="15">
      <c r="C6739" s="712"/>
      <c r="D6739" s="713"/>
      <c r="E6739" s="532"/>
      <c r="F6739" s="532"/>
      <c r="G6739" s="533"/>
      <c r="H6739" s="534"/>
      <c r="I6739" s="534"/>
      <c r="J6739" s="535"/>
      <c r="K6739" s="534"/>
      <c r="L6739" s="534"/>
      <c r="M6739" s="534"/>
      <c r="N6739" s="534"/>
      <c r="O6739" s="534"/>
      <c r="P6739" s="535"/>
      <c r="Q6739" s="534"/>
    </row>
    <row r="6740" spans="3:17" s="849" customFormat="1" ht="15">
      <c r="C6740" s="712"/>
      <c r="D6740" s="713"/>
      <c r="E6740" s="532"/>
      <c r="F6740" s="532"/>
      <c r="G6740" s="533"/>
      <c r="H6740" s="534"/>
      <c r="I6740" s="534"/>
      <c r="J6740" s="535"/>
      <c r="K6740" s="534"/>
      <c r="L6740" s="534"/>
      <c r="M6740" s="534"/>
      <c r="N6740" s="534"/>
      <c r="O6740" s="534"/>
      <c r="P6740" s="535"/>
      <c r="Q6740" s="534"/>
    </row>
    <row r="6741" spans="3:17" s="849" customFormat="1" ht="15">
      <c r="C6741" s="712"/>
      <c r="D6741" s="713"/>
      <c r="E6741" s="532"/>
      <c r="F6741" s="532"/>
      <c r="G6741" s="533"/>
      <c r="H6741" s="534"/>
      <c r="I6741" s="534"/>
      <c r="J6741" s="535"/>
      <c r="K6741" s="534"/>
      <c r="L6741" s="534"/>
      <c r="M6741" s="534"/>
      <c r="N6741" s="534"/>
      <c r="O6741" s="534"/>
      <c r="P6741" s="535"/>
      <c r="Q6741" s="534"/>
    </row>
    <row r="6742" spans="3:17" s="849" customFormat="1" ht="15">
      <c r="C6742" s="712"/>
      <c r="D6742" s="713"/>
      <c r="E6742" s="532"/>
      <c r="F6742" s="532"/>
      <c r="G6742" s="533"/>
      <c r="H6742" s="534"/>
      <c r="I6742" s="534"/>
      <c r="J6742" s="535"/>
      <c r="K6742" s="534"/>
      <c r="L6742" s="534"/>
      <c r="M6742" s="534"/>
      <c r="N6742" s="534"/>
      <c r="O6742" s="534"/>
      <c r="P6742" s="535"/>
      <c r="Q6742" s="534"/>
    </row>
    <row r="6743" spans="3:17" s="849" customFormat="1" ht="15">
      <c r="C6743" s="712"/>
      <c r="D6743" s="713"/>
      <c r="E6743" s="532"/>
      <c r="F6743" s="532"/>
      <c r="G6743" s="533"/>
      <c r="H6743" s="534"/>
      <c r="I6743" s="534"/>
      <c r="J6743" s="535"/>
      <c r="K6743" s="534"/>
      <c r="L6743" s="534"/>
      <c r="M6743" s="534"/>
      <c r="N6743" s="534"/>
      <c r="O6743" s="534"/>
      <c r="P6743" s="535"/>
      <c r="Q6743" s="534"/>
    </row>
    <row r="6744" spans="3:17" s="849" customFormat="1" ht="15">
      <c r="C6744" s="712"/>
      <c r="D6744" s="713"/>
      <c r="E6744" s="532"/>
      <c r="F6744" s="532"/>
      <c r="G6744" s="533"/>
      <c r="H6744" s="534"/>
      <c r="I6744" s="534"/>
      <c r="J6744" s="535"/>
      <c r="K6744" s="534"/>
      <c r="L6744" s="534"/>
      <c r="M6744" s="534"/>
      <c r="N6744" s="534"/>
      <c r="O6744" s="534"/>
      <c r="P6744" s="535"/>
      <c r="Q6744" s="534"/>
    </row>
    <row r="6745" spans="3:17" s="849" customFormat="1" ht="15">
      <c r="C6745" s="712"/>
      <c r="D6745" s="713"/>
      <c r="E6745" s="532"/>
      <c r="F6745" s="532"/>
      <c r="G6745" s="533"/>
      <c r="H6745" s="534"/>
      <c r="I6745" s="534"/>
      <c r="J6745" s="535"/>
      <c r="K6745" s="534"/>
      <c r="L6745" s="534"/>
      <c r="M6745" s="534"/>
      <c r="N6745" s="534"/>
      <c r="O6745" s="534"/>
      <c r="P6745" s="535"/>
      <c r="Q6745" s="534"/>
    </row>
    <row r="6746" spans="3:17" s="849" customFormat="1" ht="15">
      <c r="C6746" s="712"/>
      <c r="D6746" s="713"/>
      <c r="E6746" s="532"/>
      <c r="F6746" s="532"/>
      <c r="G6746" s="533"/>
      <c r="H6746" s="534"/>
      <c r="I6746" s="534"/>
      <c r="J6746" s="535"/>
      <c r="K6746" s="534"/>
      <c r="L6746" s="534"/>
      <c r="M6746" s="534"/>
      <c r="N6746" s="534"/>
      <c r="O6746" s="534"/>
      <c r="P6746" s="535"/>
      <c r="Q6746" s="534"/>
    </row>
    <row r="6747" spans="3:17" s="849" customFormat="1" ht="15">
      <c r="C6747" s="712"/>
      <c r="D6747" s="713"/>
      <c r="E6747" s="532"/>
      <c r="F6747" s="532"/>
      <c r="G6747" s="533"/>
      <c r="H6747" s="534"/>
      <c r="I6747" s="534"/>
      <c r="J6747" s="535"/>
      <c r="K6747" s="534"/>
      <c r="L6747" s="534"/>
      <c r="M6747" s="534"/>
      <c r="N6747" s="534"/>
      <c r="O6747" s="534"/>
      <c r="P6747" s="535"/>
      <c r="Q6747" s="534"/>
    </row>
    <row r="6748" spans="3:17" s="849" customFormat="1" ht="15">
      <c r="C6748" s="712"/>
      <c r="D6748" s="713"/>
      <c r="E6748" s="532"/>
      <c r="F6748" s="532"/>
      <c r="G6748" s="533"/>
      <c r="H6748" s="534"/>
      <c r="I6748" s="534"/>
      <c r="J6748" s="535"/>
      <c r="K6748" s="534"/>
      <c r="L6748" s="534"/>
      <c r="M6748" s="534"/>
      <c r="N6748" s="534"/>
      <c r="O6748" s="534"/>
      <c r="P6748" s="535"/>
      <c r="Q6748" s="534"/>
    </row>
    <row r="6749" spans="3:17" s="849" customFormat="1" ht="15">
      <c r="C6749" s="712"/>
      <c r="D6749" s="713"/>
      <c r="E6749" s="532"/>
      <c r="F6749" s="532"/>
      <c r="G6749" s="533"/>
      <c r="H6749" s="534"/>
      <c r="I6749" s="534"/>
      <c r="J6749" s="535"/>
      <c r="K6749" s="534"/>
      <c r="L6749" s="534"/>
      <c r="M6749" s="534"/>
      <c r="N6749" s="534"/>
      <c r="O6749" s="534"/>
      <c r="P6749" s="535"/>
      <c r="Q6749" s="534"/>
    </row>
    <row r="6750" spans="3:17" s="849" customFormat="1" ht="15">
      <c r="C6750" s="712"/>
      <c r="D6750" s="713"/>
      <c r="E6750" s="532"/>
      <c r="F6750" s="532"/>
      <c r="G6750" s="533"/>
      <c r="H6750" s="534"/>
      <c r="I6750" s="534"/>
      <c r="J6750" s="535"/>
      <c r="K6750" s="534"/>
      <c r="L6750" s="534"/>
      <c r="M6750" s="534"/>
      <c r="N6750" s="534"/>
      <c r="O6750" s="534"/>
      <c r="P6750" s="535"/>
      <c r="Q6750" s="534"/>
    </row>
    <row r="6751" spans="3:17" s="849" customFormat="1" ht="15">
      <c r="C6751" s="712"/>
      <c r="D6751" s="713"/>
      <c r="E6751" s="532"/>
      <c r="F6751" s="532"/>
      <c r="G6751" s="533"/>
      <c r="H6751" s="534"/>
      <c r="I6751" s="534"/>
      <c r="J6751" s="535"/>
      <c r="K6751" s="534"/>
      <c r="L6751" s="534"/>
      <c r="M6751" s="534"/>
      <c r="N6751" s="534"/>
      <c r="O6751" s="534"/>
      <c r="P6751" s="535"/>
      <c r="Q6751" s="534"/>
    </row>
    <row r="6752" spans="3:17" s="849" customFormat="1" ht="15">
      <c r="C6752" s="712"/>
      <c r="D6752" s="713"/>
      <c r="E6752" s="532"/>
      <c r="F6752" s="532"/>
      <c r="G6752" s="533"/>
      <c r="H6752" s="534"/>
      <c r="I6752" s="534"/>
      <c r="J6752" s="535"/>
      <c r="K6752" s="534"/>
      <c r="L6752" s="534"/>
      <c r="M6752" s="534"/>
      <c r="N6752" s="534"/>
      <c r="O6752" s="534"/>
      <c r="P6752" s="535"/>
      <c r="Q6752" s="534"/>
    </row>
    <row r="6753" spans="3:17" s="849" customFormat="1" ht="15">
      <c r="C6753" s="712"/>
      <c r="D6753" s="713"/>
      <c r="E6753" s="532"/>
      <c r="F6753" s="532"/>
      <c r="G6753" s="533"/>
      <c r="H6753" s="534"/>
      <c r="I6753" s="534"/>
      <c r="J6753" s="535"/>
      <c r="K6753" s="534"/>
      <c r="L6753" s="534"/>
      <c r="M6753" s="534"/>
      <c r="N6753" s="534"/>
      <c r="O6753" s="534"/>
      <c r="P6753" s="535"/>
      <c r="Q6753" s="534"/>
    </row>
    <row r="6754" spans="3:17" s="849" customFormat="1" ht="15">
      <c r="C6754" s="712"/>
      <c r="D6754" s="713"/>
      <c r="E6754" s="532"/>
      <c r="F6754" s="532"/>
      <c r="G6754" s="533"/>
      <c r="H6754" s="534"/>
      <c r="I6754" s="534"/>
      <c r="J6754" s="535"/>
      <c r="K6754" s="534"/>
      <c r="L6754" s="534"/>
      <c r="M6754" s="534"/>
      <c r="N6754" s="534"/>
      <c r="O6754" s="534"/>
      <c r="P6754" s="535"/>
      <c r="Q6754" s="534"/>
    </row>
    <row r="6755" spans="3:17" s="849" customFormat="1" ht="15">
      <c r="C6755" s="712"/>
      <c r="D6755" s="713"/>
      <c r="E6755" s="532"/>
      <c r="F6755" s="532"/>
      <c r="G6755" s="533"/>
      <c r="H6755" s="534"/>
      <c r="I6755" s="534"/>
      <c r="J6755" s="535"/>
      <c r="K6755" s="534"/>
      <c r="L6755" s="534"/>
      <c r="M6755" s="534"/>
      <c r="N6755" s="534"/>
      <c r="O6755" s="534"/>
      <c r="P6755" s="535"/>
      <c r="Q6755" s="534"/>
    </row>
    <row r="6756" spans="3:17" s="849" customFormat="1" ht="15">
      <c r="C6756" s="712"/>
      <c r="D6756" s="713"/>
      <c r="E6756" s="532"/>
      <c r="F6756" s="532"/>
      <c r="G6756" s="533"/>
      <c r="H6756" s="534"/>
      <c r="I6756" s="534"/>
      <c r="J6756" s="535"/>
      <c r="K6756" s="534"/>
      <c r="L6756" s="534"/>
      <c r="M6756" s="534"/>
      <c r="N6756" s="534"/>
      <c r="O6756" s="534"/>
      <c r="P6756" s="535"/>
      <c r="Q6756" s="534"/>
    </row>
    <row r="6757" spans="3:17" s="849" customFormat="1" ht="15">
      <c r="C6757" s="712"/>
      <c r="D6757" s="713"/>
      <c r="E6757" s="532"/>
      <c r="F6757" s="532"/>
      <c r="G6757" s="533"/>
      <c r="H6757" s="534"/>
      <c r="I6757" s="534"/>
      <c r="J6757" s="535"/>
      <c r="K6757" s="534"/>
      <c r="L6757" s="534"/>
      <c r="M6757" s="534"/>
      <c r="N6757" s="534"/>
      <c r="O6757" s="534"/>
      <c r="P6757" s="535"/>
      <c r="Q6757" s="534"/>
    </row>
    <row r="6758" spans="3:17" s="849" customFormat="1" ht="15">
      <c r="C6758" s="712"/>
      <c r="D6758" s="713"/>
      <c r="E6758" s="532"/>
      <c r="F6758" s="532"/>
      <c r="G6758" s="533"/>
      <c r="H6758" s="534"/>
      <c r="I6758" s="534"/>
      <c r="J6758" s="535"/>
      <c r="K6758" s="534"/>
      <c r="L6758" s="534"/>
      <c r="M6758" s="534"/>
      <c r="N6758" s="534"/>
      <c r="O6758" s="534"/>
      <c r="P6758" s="535"/>
      <c r="Q6758" s="534"/>
    </row>
    <row r="6759" spans="3:17" s="849" customFormat="1" ht="15">
      <c r="C6759" s="712"/>
      <c r="D6759" s="713"/>
      <c r="E6759" s="532"/>
      <c r="F6759" s="532"/>
      <c r="G6759" s="533"/>
      <c r="H6759" s="534"/>
      <c r="I6759" s="534"/>
      <c r="J6759" s="535"/>
      <c r="K6759" s="534"/>
      <c r="L6759" s="534"/>
      <c r="M6759" s="534"/>
      <c r="N6759" s="534"/>
      <c r="O6759" s="534"/>
      <c r="P6759" s="535"/>
      <c r="Q6759" s="534"/>
    </row>
    <row r="6760" spans="3:17" s="849" customFormat="1" ht="15">
      <c r="C6760" s="712"/>
      <c r="D6760" s="713"/>
      <c r="E6760" s="532"/>
      <c r="F6760" s="532"/>
      <c r="G6760" s="533"/>
      <c r="H6760" s="534"/>
      <c r="I6760" s="534"/>
      <c r="J6760" s="535"/>
      <c r="K6760" s="534"/>
      <c r="L6760" s="534"/>
      <c r="M6760" s="534"/>
      <c r="N6760" s="534"/>
      <c r="O6760" s="534"/>
      <c r="P6760" s="535"/>
      <c r="Q6760" s="534"/>
    </row>
    <row r="6761" spans="3:17" s="849" customFormat="1" ht="15">
      <c r="C6761" s="712"/>
      <c r="D6761" s="713"/>
      <c r="E6761" s="532"/>
      <c r="F6761" s="532"/>
      <c r="G6761" s="533"/>
      <c r="H6761" s="534"/>
      <c r="I6761" s="534"/>
      <c r="J6761" s="535"/>
      <c r="K6761" s="534"/>
      <c r="L6761" s="534"/>
      <c r="M6761" s="534"/>
      <c r="N6761" s="534"/>
      <c r="O6761" s="534"/>
      <c r="P6761" s="535"/>
      <c r="Q6761" s="534"/>
    </row>
    <row r="6762" spans="3:17" s="849" customFormat="1" ht="15">
      <c r="C6762" s="712"/>
      <c r="D6762" s="713"/>
      <c r="E6762" s="532"/>
      <c r="F6762" s="532"/>
      <c r="G6762" s="533"/>
      <c r="H6762" s="534"/>
      <c r="I6762" s="534"/>
      <c r="J6762" s="535"/>
      <c r="K6762" s="534"/>
      <c r="L6762" s="534"/>
      <c r="M6762" s="534"/>
      <c r="N6762" s="534"/>
      <c r="O6762" s="534"/>
      <c r="P6762" s="535"/>
      <c r="Q6762" s="534"/>
    </row>
    <row r="6763" spans="3:17" s="849" customFormat="1" ht="15">
      <c r="C6763" s="712"/>
      <c r="D6763" s="713"/>
      <c r="E6763" s="532"/>
      <c r="F6763" s="532"/>
      <c r="G6763" s="533"/>
      <c r="H6763" s="534"/>
      <c r="I6763" s="534"/>
      <c r="J6763" s="535"/>
      <c r="K6763" s="534"/>
      <c r="L6763" s="534"/>
      <c r="M6763" s="534"/>
      <c r="N6763" s="534"/>
      <c r="O6763" s="534"/>
      <c r="P6763" s="535"/>
      <c r="Q6763" s="534"/>
    </row>
    <row r="6764" spans="3:17" s="849" customFormat="1" ht="15">
      <c r="C6764" s="712"/>
      <c r="D6764" s="713"/>
      <c r="E6764" s="532"/>
      <c r="F6764" s="532"/>
      <c r="G6764" s="533"/>
      <c r="H6764" s="534"/>
      <c r="I6764" s="534"/>
      <c r="J6764" s="535"/>
      <c r="K6764" s="534"/>
      <c r="L6764" s="534"/>
      <c r="M6764" s="534"/>
      <c r="N6764" s="534"/>
      <c r="O6764" s="534"/>
      <c r="P6764" s="535"/>
      <c r="Q6764" s="534"/>
    </row>
    <row r="6765" spans="3:17" s="849" customFormat="1" ht="15">
      <c r="C6765" s="712"/>
      <c r="D6765" s="713"/>
      <c r="E6765" s="532"/>
      <c r="F6765" s="532"/>
      <c r="G6765" s="533"/>
      <c r="H6765" s="534"/>
      <c r="I6765" s="534"/>
      <c r="J6765" s="535"/>
      <c r="K6765" s="534"/>
      <c r="L6765" s="534"/>
      <c r="M6765" s="534"/>
      <c r="N6765" s="534"/>
      <c r="O6765" s="534"/>
      <c r="P6765" s="535"/>
      <c r="Q6765" s="534"/>
    </row>
    <row r="6766" spans="3:17" s="849" customFormat="1" ht="15">
      <c r="C6766" s="712"/>
      <c r="D6766" s="713"/>
      <c r="E6766" s="532"/>
      <c r="F6766" s="532"/>
      <c r="G6766" s="533"/>
      <c r="H6766" s="534"/>
      <c r="I6766" s="534"/>
      <c r="J6766" s="535"/>
      <c r="K6766" s="534"/>
      <c r="L6766" s="534"/>
      <c r="M6766" s="534"/>
      <c r="N6766" s="534"/>
      <c r="O6766" s="534"/>
      <c r="P6766" s="535"/>
      <c r="Q6766" s="534"/>
    </row>
    <row r="6767" spans="3:17" s="849" customFormat="1" ht="15">
      <c r="C6767" s="712"/>
      <c r="D6767" s="713"/>
      <c r="E6767" s="532"/>
      <c r="F6767" s="532"/>
      <c r="G6767" s="533"/>
      <c r="H6767" s="534"/>
      <c r="I6767" s="534"/>
      <c r="J6767" s="535"/>
      <c r="K6767" s="534"/>
      <c r="L6767" s="534"/>
      <c r="M6767" s="534"/>
      <c r="N6767" s="534"/>
      <c r="O6767" s="534"/>
      <c r="P6767" s="535"/>
      <c r="Q6767" s="534"/>
    </row>
    <row r="6768" spans="3:17" s="849" customFormat="1" ht="15">
      <c r="C6768" s="712"/>
      <c r="D6768" s="713"/>
      <c r="E6768" s="532"/>
      <c r="F6768" s="532"/>
      <c r="G6768" s="533"/>
      <c r="H6768" s="534"/>
      <c r="I6768" s="534"/>
      <c r="J6768" s="535"/>
      <c r="K6768" s="534"/>
      <c r="L6768" s="534"/>
      <c r="M6768" s="534"/>
      <c r="N6768" s="534"/>
      <c r="O6768" s="534"/>
      <c r="P6768" s="535"/>
      <c r="Q6768" s="534"/>
    </row>
    <row r="6769" spans="3:17" s="849" customFormat="1" ht="15">
      <c r="C6769" s="712"/>
      <c r="D6769" s="713"/>
      <c r="E6769" s="532"/>
      <c r="F6769" s="532"/>
      <c r="G6769" s="533"/>
      <c r="H6769" s="534"/>
      <c r="I6769" s="534"/>
      <c r="J6769" s="535"/>
      <c r="K6769" s="534"/>
      <c r="L6769" s="534"/>
      <c r="M6769" s="534"/>
      <c r="N6769" s="534"/>
      <c r="O6769" s="534"/>
      <c r="P6769" s="535"/>
      <c r="Q6769" s="534"/>
    </row>
    <row r="6770" spans="3:17" s="849" customFormat="1" ht="15">
      <c r="C6770" s="712"/>
      <c r="D6770" s="713"/>
      <c r="E6770" s="532"/>
      <c r="F6770" s="532"/>
      <c r="G6770" s="533"/>
      <c r="H6770" s="534"/>
      <c r="I6770" s="534"/>
      <c r="J6770" s="535"/>
      <c r="K6770" s="534"/>
      <c r="L6770" s="534"/>
      <c r="M6770" s="534"/>
      <c r="N6770" s="534"/>
      <c r="O6770" s="534"/>
      <c r="P6770" s="535"/>
      <c r="Q6770" s="534"/>
    </row>
    <row r="6771" spans="3:17" s="849" customFormat="1" ht="15">
      <c r="C6771" s="712"/>
      <c r="D6771" s="713"/>
      <c r="E6771" s="532"/>
      <c r="F6771" s="532"/>
      <c r="G6771" s="533"/>
      <c r="H6771" s="534"/>
      <c r="I6771" s="534"/>
      <c r="J6771" s="535"/>
      <c r="K6771" s="534"/>
      <c r="L6771" s="534"/>
      <c r="M6771" s="534"/>
      <c r="N6771" s="534"/>
      <c r="O6771" s="534"/>
      <c r="P6771" s="535"/>
      <c r="Q6771" s="534"/>
    </row>
    <row r="6772" spans="3:17" s="849" customFormat="1" ht="15">
      <c r="C6772" s="712"/>
      <c r="D6772" s="713"/>
      <c r="E6772" s="532"/>
      <c r="F6772" s="532"/>
      <c r="G6772" s="533"/>
      <c r="H6772" s="534"/>
      <c r="I6772" s="534"/>
      <c r="J6772" s="535"/>
      <c r="K6772" s="534"/>
      <c r="L6772" s="534"/>
      <c r="M6772" s="534"/>
      <c r="N6772" s="534"/>
      <c r="O6772" s="534"/>
      <c r="P6772" s="535"/>
      <c r="Q6772" s="534"/>
    </row>
    <row r="6773" spans="3:17" s="849" customFormat="1" ht="15">
      <c r="C6773" s="712"/>
      <c r="D6773" s="713"/>
      <c r="E6773" s="532"/>
      <c r="F6773" s="532"/>
      <c r="G6773" s="533"/>
      <c r="H6773" s="534"/>
      <c r="I6773" s="534"/>
      <c r="J6773" s="535"/>
      <c r="K6773" s="534"/>
      <c r="L6773" s="534"/>
      <c r="M6773" s="534"/>
      <c r="N6773" s="534"/>
      <c r="O6773" s="534"/>
      <c r="P6773" s="535"/>
      <c r="Q6773" s="534"/>
    </row>
    <row r="6774" spans="3:17" s="849" customFormat="1" ht="15">
      <c r="C6774" s="712"/>
      <c r="D6774" s="713"/>
      <c r="E6774" s="532"/>
      <c r="F6774" s="532"/>
      <c r="G6774" s="533"/>
      <c r="H6774" s="534"/>
      <c r="I6774" s="534"/>
      <c r="J6774" s="535"/>
      <c r="K6774" s="534"/>
      <c r="L6774" s="534"/>
      <c r="M6774" s="534"/>
      <c r="N6774" s="534"/>
      <c r="O6774" s="534"/>
      <c r="P6774" s="535"/>
      <c r="Q6774" s="534"/>
    </row>
    <row r="6775" spans="3:17" s="849" customFormat="1" ht="15">
      <c r="C6775" s="712"/>
      <c r="D6775" s="713"/>
      <c r="E6775" s="532"/>
      <c r="F6775" s="532"/>
      <c r="G6775" s="533"/>
      <c r="H6775" s="534"/>
      <c r="I6775" s="534"/>
      <c r="J6775" s="535"/>
      <c r="K6775" s="534"/>
      <c r="L6775" s="534"/>
      <c r="M6775" s="534"/>
      <c r="N6775" s="534"/>
      <c r="O6775" s="534"/>
      <c r="P6775" s="535"/>
      <c r="Q6775" s="534"/>
    </row>
    <row r="6776" spans="3:17" s="849" customFormat="1" ht="15">
      <c r="C6776" s="712"/>
      <c r="D6776" s="713"/>
      <c r="E6776" s="532"/>
      <c r="F6776" s="532"/>
      <c r="G6776" s="533"/>
      <c r="H6776" s="534"/>
      <c r="I6776" s="534"/>
      <c r="J6776" s="535"/>
      <c r="K6776" s="534"/>
      <c r="L6776" s="534"/>
      <c r="M6776" s="534"/>
      <c r="N6776" s="534"/>
      <c r="O6776" s="534"/>
      <c r="P6776" s="535"/>
      <c r="Q6776" s="534"/>
    </row>
    <row r="6777" spans="3:17" s="849" customFormat="1" ht="15">
      <c r="C6777" s="712"/>
      <c r="D6777" s="713"/>
      <c r="E6777" s="532"/>
      <c r="F6777" s="532"/>
      <c r="G6777" s="533"/>
      <c r="H6777" s="534"/>
      <c r="I6777" s="534"/>
      <c r="J6777" s="535"/>
      <c r="K6777" s="534"/>
      <c r="L6777" s="534"/>
      <c r="M6777" s="534"/>
      <c r="N6777" s="534"/>
      <c r="O6777" s="534"/>
      <c r="P6777" s="535"/>
      <c r="Q6777" s="534"/>
    </row>
    <row r="6778" spans="3:17" s="849" customFormat="1" ht="15">
      <c r="C6778" s="712"/>
      <c r="D6778" s="713"/>
      <c r="E6778" s="532"/>
      <c r="F6778" s="532"/>
      <c r="G6778" s="533"/>
      <c r="H6778" s="534"/>
      <c r="I6778" s="534"/>
      <c r="J6778" s="535"/>
      <c r="K6778" s="534"/>
      <c r="L6778" s="534"/>
      <c r="M6778" s="534"/>
      <c r="N6778" s="534"/>
      <c r="O6778" s="534"/>
      <c r="P6778" s="535"/>
      <c r="Q6778" s="534"/>
    </row>
    <row r="6779" spans="3:17" s="849" customFormat="1" ht="15">
      <c r="C6779" s="712"/>
      <c r="D6779" s="713"/>
      <c r="E6779" s="532"/>
      <c r="F6779" s="532"/>
      <c r="G6779" s="533"/>
      <c r="H6779" s="534"/>
      <c r="I6779" s="534"/>
      <c r="J6779" s="535"/>
      <c r="K6779" s="534"/>
      <c r="L6779" s="534"/>
      <c r="M6779" s="534"/>
      <c r="N6779" s="534"/>
      <c r="O6779" s="534"/>
      <c r="P6779" s="535"/>
      <c r="Q6779" s="534"/>
    </row>
    <row r="6780" spans="3:17" s="849" customFormat="1" ht="15">
      <c r="C6780" s="712"/>
      <c r="D6780" s="713"/>
      <c r="E6780" s="532"/>
      <c r="F6780" s="532"/>
      <c r="G6780" s="533"/>
      <c r="H6780" s="534"/>
      <c r="I6780" s="534"/>
      <c r="J6780" s="535"/>
      <c r="K6780" s="534"/>
      <c r="L6780" s="534"/>
      <c r="M6780" s="534"/>
      <c r="N6780" s="534"/>
      <c r="O6780" s="534"/>
      <c r="P6780" s="535"/>
      <c r="Q6780" s="534"/>
    </row>
    <row r="6781" spans="3:17" s="849" customFormat="1" ht="15">
      <c r="C6781" s="712"/>
      <c r="D6781" s="713"/>
      <c r="E6781" s="532"/>
      <c r="F6781" s="532"/>
      <c r="G6781" s="533"/>
      <c r="H6781" s="534"/>
      <c r="I6781" s="534"/>
      <c r="J6781" s="535"/>
      <c r="K6781" s="534"/>
      <c r="L6781" s="534"/>
      <c r="M6781" s="534"/>
      <c r="N6781" s="534"/>
      <c r="O6781" s="534"/>
      <c r="P6781" s="535"/>
      <c r="Q6781" s="534"/>
    </row>
    <row r="6782" spans="3:17" s="849" customFormat="1" ht="15">
      <c r="C6782" s="712"/>
      <c r="D6782" s="713"/>
      <c r="E6782" s="532"/>
      <c r="F6782" s="532"/>
      <c r="G6782" s="533"/>
      <c r="H6782" s="534"/>
      <c r="I6782" s="534"/>
      <c r="J6782" s="535"/>
      <c r="K6782" s="534"/>
      <c r="L6782" s="534"/>
      <c r="M6782" s="534"/>
      <c r="N6782" s="534"/>
      <c r="O6782" s="534"/>
      <c r="P6782" s="535"/>
      <c r="Q6782" s="534"/>
    </row>
    <row r="6783" spans="3:17" s="849" customFormat="1" ht="15">
      <c r="C6783" s="712"/>
      <c r="D6783" s="713"/>
      <c r="E6783" s="532"/>
      <c r="F6783" s="532"/>
      <c r="G6783" s="533"/>
      <c r="H6783" s="534"/>
      <c r="I6783" s="534"/>
      <c r="J6783" s="535"/>
      <c r="K6783" s="534"/>
      <c r="L6783" s="534"/>
      <c r="M6783" s="534"/>
      <c r="N6783" s="534"/>
      <c r="O6783" s="534"/>
      <c r="P6783" s="535"/>
      <c r="Q6783" s="534"/>
    </row>
    <row r="6784" spans="3:17" s="849" customFormat="1" ht="15">
      <c r="C6784" s="712"/>
      <c r="D6784" s="713"/>
      <c r="E6784" s="532"/>
      <c r="F6784" s="532"/>
      <c r="G6784" s="533"/>
      <c r="H6784" s="534"/>
      <c r="I6784" s="534"/>
      <c r="J6784" s="535"/>
      <c r="K6784" s="534"/>
      <c r="L6784" s="534"/>
      <c r="M6784" s="534"/>
      <c r="N6784" s="534"/>
      <c r="O6784" s="534"/>
      <c r="P6784" s="535"/>
      <c r="Q6784" s="534"/>
    </row>
    <row r="6785" spans="3:17" s="849" customFormat="1" ht="15">
      <c r="C6785" s="712"/>
      <c r="D6785" s="713"/>
      <c r="E6785" s="532"/>
      <c r="F6785" s="532"/>
      <c r="G6785" s="533"/>
      <c r="H6785" s="534"/>
      <c r="I6785" s="534"/>
      <c r="J6785" s="535"/>
      <c r="K6785" s="534"/>
      <c r="L6785" s="534"/>
      <c r="M6785" s="534"/>
      <c r="N6785" s="534"/>
      <c r="O6785" s="534"/>
      <c r="P6785" s="535"/>
      <c r="Q6785" s="534"/>
    </row>
    <row r="6786" spans="3:17" s="849" customFormat="1" ht="15">
      <c r="C6786" s="712"/>
      <c r="D6786" s="713"/>
      <c r="E6786" s="532"/>
      <c r="F6786" s="532"/>
      <c r="G6786" s="533"/>
      <c r="H6786" s="534"/>
      <c r="I6786" s="534"/>
      <c r="J6786" s="535"/>
      <c r="K6786" s="534"/>
      <c r="L6786" s="534"/>
      <c r="M6786" s="534"/>
      <c r="N6786" s="534"/>
      <c r="O6786" s="534"/>
      <c r="P6786" s="535"/>
      <c r="Q6786" s="534"/>
    </row>
    <row r="6787" spans="3:17" s="849" customFormat="1" ht="15">
      <c r="C6787" s="712"/>
      <c r="D6787" s="713"/>
      <c r="E6787" s="532"/>
      <c r="F6787" s="532"/>
      <c r="G6787" s="533"/>
      <c r="H6787" s="534"/>
      <c r="I6787" s="534"/>
      <c r="J6787" s="535"/>
      <c r="K6787" s="534"/>
      <c r="L6787" s="534"/>
      <c r="M6787" s="534"/>
      <c r="N6787" s="534"/>
      <c r="O6787" s="534"/>
      <c r="P6787" s="535"/>
      <c r="Q6787" s="534"/>
    </row>
    <row r="6788" spans="3:17" s="849" customFormat="1" ht="15">
      <c r="C6788" s="712"/>
      <c r="D6788" s="713"/>
      <c r="E6788" s="532"/>
      <c r="F6788" s="532"/>
      <c r="G6788" s="533"/>
      <c r="H6788" s="534"/>
      <c r="I6788" s="534"/>
      <c r="J6788" s="535"/>
      <c r="K6788" s="534"/>
      <c r="L6788" s="534"/>
      <c r="M6788" s="534"/>
      <c r="N6788" s="534"/>
      <c r="O6788" s="534"/>
      <c r="P6788" s="535"/>
      <c r="Q6788" s="534"/>
    </row>
    <row r="6789" spans="3:17" s="849" customFormat="1" ht="15">
      <c r="C6789" s="712"/>
      <c r="D6789" s="713"/>
      <c r="E6789" s="532"/>
      <c r="F6789" s="532"/>
      <c r="G6789" s="533"/>
      <c r="H6789" s="534"/>
      <c r="I6789" s="534"/>
      <c r="J6789" s="535"/>
      <c r="K6789" s="534"/>
      <c r="L6789" s="534"/>
      <c r="M6789" s="534"/>
      <c r="N6789" s="534"/>
      <c r="O6789" s="534"/>
      <c r="P6789" s="535"/>
      <c r="Q6789" s="534"/>
    </row>
    <row r="6790" spans="3:17" s="849" customFormat="1" ht="15">
      <c r="C6790" s="712"/>
      <c r="D6790" s="713"/>
      <c r="E6790" s="532"/>
      <c r="F6790" s="532"/>
      <c r="G6790" s="533"/>
      <c r="H6790" s="534"/>
      <c r="I6790" s="534"/>
      <c r="J6790" s="535"/>
      <c r="K6790" s="534"/>
      <c r="L6790" s="534"/>
      <c r="M6790" s="534"/>
      <c r="N6790" s="534"/>
      <c r="O6790" s="534"/>
      <c r="P6790" s="535"/>
      <c r="Q6790" s="534"/>
    </row>
    <row r="6791" spans="3:17" s="849" customFormat="1" ht="15">
      <c r="C6791" s="712"/>
      <c r="D6791" s="713"/>
      <c r="E6791" s="532"/>
      <c r="F6791" s="532"/>
      <c r="G6791" s="533"/>
      <c r="H6791" s="534"/>
      <c r="I6791" s="534"/>
      <c r="J6791" s="535"/>
      <c r="K6791" s="534"/>
      <c r="L6791" s="534"/>
      <c r="M6791" s="534"/>
      <c r="N6791" s="534"/>
      <c r="O6791" s="534"/>
      <c r="P6791" s="535"/>
      <c r="Q6791" s="534"/>
    </row>
    <row r="6792" spans="3:17" s="849" customFormat="1" ht="15">
      <c r="C6792" s="712"/>
      <c r="D6792" s="713"/>
      <c r="E6792" s="532"/>
      <c r="F6792" s="532"/>
      <c r="G6792" s="533"/>
      <c r="H6792" s="534"/>
      <c r="I6792" s="534"/>
      <c r="J6792" s="535"/>
      <c r="K6792" s="534"/>
      <c r="L6792" s="534"/>
      <c r="M6792" s="534"/>
      <c r="N6792" s="534"/>
      <c r="O6792" s="534"/>
      <c r="P6792" s="535"/>
      <c r="Q6792" s="534"/>
    </row>
    <row r="6793" spans="3:17" s="849" customFormat="1" ht="15">
      <c r="C6793" s="712"/>
      <c r="D6793" s="713"/>
      <c r="E6793" s="532"/>
      <c r="F6793" s="532"/>
      <c r="G6793" s="533"/>
      <c r="H6793" s="534"/>
      <c r="I6793" s="534"/>
      <c r="J6793" s="535"/>
      <c r="K6793" s="534"/>
      <c r="L6793" s="534"/>
      <c r="M6793" s="534"/>
      <c r="N6793" s="534"/>
      <c r="O6793" s="534"/>
      <c r="P6793" s="535"/>
      <c r="Q6793" s="534"/>
    </row>
    <row r="6794" spans="3:17" s="849" customFormat="1" ht="15">
      <c r="C6794" s="712"/>
      <c r="D6794" s="713"/>
      <c r="E6794" s="532"/>
      <c r="F6794" s="532"/>
      <c r="G6794" s="533"/>
      <c r="H6794" s="534"/>
      <c r="I6794" s="534"/>
      <c r="J6794" s="535"/>
      <c r="K6794" s="534"/>
      <c r="L6794" s="534"/>
      <c r="M6794" s="534"/>
      <c r="N6794" s="534"/>
      <c r="O6794" s="534"/>
      <c r="P6794" s="535"/>
      <c r="Q6794" s="534"/>
    </row>
    <row r="6795" spans="3:17" s="849" customFormat="1" ht="15">
      <c r="C6795" s="712"/>
      <c r="D6795" s="713"/>
      <c r="E6795" s="532"/>
      <c r="F6795" s="532"/>
      <c r="G6795" s="533"/>
      <c r="H6795" s="534"/>
      <c r="I6795" s="534"/>
      <c r="J6795" s="535"/>
      <c r="K6795" s="534"/>
      <c r="L6795" s="534"/>
      <c r="M6795" s="534"/>
      <c r="N6795" s="534"/>
      <c r="O6795" s="534"/>
      <c r="P6795" s="535"/>
      <c r="Q6795" s="534"/>
    </row>
    <row r="6796" spans="3:17" s="849" customFormat="1" ht="15">
      <c r="C6796" s="712"/>
      <c r="D6796" s="713"/>
      <c r="E6796" s="532"/>
      <c r="F6796" s="532"/>
      <c r="G6796" s="533"/>
      <c r="H6796" s="534"/>
      <c r="I6796" s="534"/>
      <c r="J6796" s="535"/>
      <c r="K6796" s="534"/>
      <c r="L6796" s="534"/>
      <c r="M6796" s="534"/>
      <c r="N6796" s="534"/>
      <c r="O6796" s="534"/>
      <c r="P6796" s="535"/>
      <c r="Q6796" s="534"/>
    </row>
    <row r="6797" spans="3:17" s="849" customFormat="1" ht="15">
      <c r="C6797" s="712"/>
      <c r="D6797" s="713"/>
      <c r="E6797" s="532"/>
      <c r="F6797" s="532"/>
      <c r="G6797" s="533"/>
      <c r="H6797" s="534"/>
      <c r="I6797" s="534"/>
      <c r="J6797" s="535"/>
      <c r="K6797" s="534"/>
      <c r="L6797" s="534"/>
      <c r="M6797" s="534"/>
      <c r="N6797" s="534"/>
      <c r="O6797" s="534"/>
      <c r="P6797" s="535"/>
      <c r="Q6797" s="534"/>
    </row>
    <row r="6798" spans="3:17" s="849" customFormat="1" ht="15">
      <c r="C6798" s="712"/>
      <c r="D6798" s="713"/>
      <c r="E6798" s="532"/>
      <c r="F6798" s="532"/>
      <c r="G6798" s="533"/>
      <c r="H6798" s="534"/>
      <c r="I6798" s="534"/>
      <c r="J6798" s="535"/>
      <c r="K6798" s="534"/>
      <c r="L6798" s="534"/>
      <c r="M6798" s="534"/>
      <c r="N6798" s="534"/>
      <c r="O6798" s="534"/>
      <c r="P6798" s="535"/>
      <c r="Q6798" s="534"/>
    </row>
    <row r="6799" spans="3:17" s="849" customFormat="1" ht="15">
      <c r="C6799" s="712"/>
      <c r="D6799" s="713"/>
      <c r="E6799" s="532"/>
      <c r="F6799" s="532"/>
      <c r="G6799" s="533"/>
      <c r="H6799" s="534"/>
      <c r="I6799" s="534"/>
      <c r="J6799" s="535"/>
      <c r="K6799" s="534"/>
      <c r="L6799" s="534"/>
      <c r="M6799" s="534"/>
      <c r="N6799" s="534"/>
      <c r="O6799" s="534"/>
      <c r="P6799" s="535"/>
      <c r="Q6799" s="534"/>
    </row>
    <row r="6800" spans="3:17" s="849" customFormat="1" ht="15">
      <c r="C6800" s="712"/>
      <c r="D6800" s="713"/>
      <c r="E6800" s="532"/>
      <c r="F6800" s="532"/>
      <c r="G6800" s="533"/>
      <c r="H6800" s="534"/>
      <c r="I6800" s="534"/>
      <c r="J6800" s="535"/>
      <c r="K6800" s="534"/>
      <c r="L6800" s="534"/>
      <c r="M6800" s="534"/>
      <c r="N6800" s="534"/>
      <c r="O6800" s="534"/>
      <c r="P6800" s="535"/>
      <c r="Q6800" s="534"/>
    </row>
    <row r="6801" spans="3:17" s="849" customFormat="1" ht="15">
      <c r="C6801" s="712"/>
      <c r="D6801" s="713"/>
      <c r="E6801" s="532"/>
      <c r="F6801" s="532"/>
      <c r="G6801" s="533"/>
      <c r="H6801" s="534"/>
      <c r="I6801" s="534"/>
      <c r="J6801" s="535"/>
      <c r="K6801" s="534"/>
      <c r="L6801" s="534"/>
      <c r="M6801" s="534"/>
      <c r="N6801" s="534"/>
      <c r="O6801" s="534"/>
      <c r="P6801" s="535"/>
      <c r="Q6801" s="534"/>
    </row>
    <row r="6802" spans="3:17" s="849" customFormat="1" ht="15">
      <c r="C6802" s="712"/>
      <c r="D6802" s="713"/>
      <c r="E6802" s="532"/>
      <c r="F6802" s="532"/>
      <c r="G6802" s="533"/>
      <c r="H6802" s="534"/>
      <c r="I6802" s="534"/>
      <c r="J6802" s="535"/>
      <c r="K6802" s="534"/>
      <c r="L6802" s="534"/>
      <c r="M6802" s="534"/>
      <c r="N6802" s="534"/>
      <c r="O6802" s="534"/>
      <c r="P6802" s="535"/>
      <c r="Q6802" s="534"/>
    </row>
    <row r="6803" spans="3:17" s="849" customFormat="1" ht="15">
      <c r="C6803" s="712"/>
      <c r="D6803" s="713"/>
      <c r="E6803" s="532"/>
      <c r="F6803" s="532"/>
      <c r="G6803" s="533"/>
      <c r="H6803" s="534"/>
      <c r="I6803" s="534"/>
      <c r="J6803" s="535"/>
      <c r="K6803" s="534"/>
      <c r="L6803" s="534"/>
      <c r="M6803" s="534"/>
      <c r="N6803" s="534"/>
      <c r="O6803" s="534"/>
      <c r="P6803" s="535"/>
      <c r="Q6803" s="534"/>
    </row>
    <row r="6804" spans="3:17" s="849" customFormat="1" ht="15">
      <c r="C6804" s="712"/>
      <c r="D6804" s="713"/>
      <c r="E6804" s="532"/>
      <c r="F6804" s="532"/>
      <c r="G6804" s="533"/>
      <c r="H6804" s="534"/>
      <c r="I6804" s="534"/>
      <c r="J6804" s="535"/>
      <c r="K6804" s="534"/>
      <c r="L6804" s="534"/>
      <c r="M6804" s="534"/>
      <c r="N6804" s="534"/>
      <c r="O6804" s="534"/>
      <c r="P6804" s="535"/>
      <c r="Q6804" s="534"/>
    </row>
    <row r="6805" spans="3:17" s="849" customFormat="1" ht="15">
      <c r="C6805" s="712"/>
      <c r="D6805" s="713"/>
      <c r="E6805" s="532"/>
      <c r="F6805" s="532"/>
      <c r="G6805" s="533"/>
      <c r="H6805" s="534"/>
      <c r="I6805" s="534"/>
      <c r="J6805" s="535"/>
      <c r="K6805" s="534"/>
      <c r="L6805" s="534"/>
      <c r="M6805" s="534"/>
      <c r="N6805" s="534"/>
      <c r="O6805" s="534"/>
      <c r="P6805" s="535"/>
      <c r="Q6805" s="534"/>
    </row>
    <row r="6806" spans="3:17" s="849" customFormat="1" ht="15">
      <c r="C6806" s="712"/>
      <c r="D6806" s="713"/>
      <c r="E6806" s="532"/>
      <c r="F6806" s="532"/>
      <c r="G6806" s="533"/>
      <c r="H6806" s="534"/>
      <c r="I6806" s="534"/>
      <c r="J6806" s="535"/>
      <c r="K6806" s="534"/>
      <c r="L6806" s="534"/>
      <c r="M6806" s="534"/>
      <c r="N6806" s="534"/>
      <c r="O6806" s="534"/>
      <c r="P6806" s="535"/>
      <c r="Q6806" s="534"/>
    </row>
    <row r="6807" spans="3:17" s="849" customFormat="1" ht="15">
      <c r="C6807" s="712"/>
      <c r="D6807" s="713"/>
      <c r="E6807" s="532"/>
      <c r="F6807" s="532"/>
      <c r="G6807" s="533"/>
      <c r="H6807" s="534"/>
      <c r="I6807" s="534"/>
      <c r="J6807" s="535"/>
      <c r="K6807" s="534"/>
      <c r="L6807" s="534"/>
      <c r="M6807" s="534"/>
      <c r="N6807" s="534"/>
      <c r="O6807" s="534"/>
      <c r="P6807" s="535"/>
      <c r="Q6807" s="534"/>
    </row>
    <row r="6808" spans="3:17" s="849" customFormat="1" ht="15">
      <c r="C6808" s="712"/>
      <c r="D6808" s="713"/>
      <c r="E6808" s="532"/>
      <c r="F6808" s="532"/>
      <c r="G6808" s="533"/>
      <c r="H6808" s="534"/>
      <c r="I6808" s="534"/>
      <c r="J6808" s="535"/>
      <c r="K6808" s="534"/>
      <c r="L6808" s="534"/>
      <c r="M6808" s="534"/>
      <c r="N6808" s="534"/>
      <c r="O6808" s="534"/>
      <c r="P6808" s="535"/>
      <c r="Q6808" s="534"/>
    </row>
    <row r="6809" spans="3:17" s="849" customFormat="1" ht="15">
      <c r="C6809" s="712"/>
      <c r="D6809" s="713"/>
      <c r="E6809" s="532"/>
      <c r="F6809" s="532"/>
      <c r="G6809" s="533"/>
      <c r="H6809" s="534"/>
      <c r="I6809" s="534"/>
      <c r="J6809" s="535"/>
      <c r="K6809" s="534"/>
      <c r="L6809" s="534"/>
      <c r="M6809" s="534"/>
      <c r="N6809" s="534"/>
      <c r="O6809" s="534"/>
      <c r="P6809" s="535"/>
      <c r="Q6809" s="534"/>
    </row>
    <row r="6810" spans="3:17" s="849" customFormat="1" ht="15">
      <c r="C6810" s="712"/>
      <c r="D6810" s="713"/>
      <c r="E6810" s="532"/>
      <c r="F6810" s="532"/>
      <c r="G6810" s="533"/>
      <c r="H6810" s="534"/>
      <c r="I6810" s="534"/>
      <c r="J6810" s="535"/>
      <c r="K6810" s="534"/>
      <c r="L6810" s="534"/>
      <c r="M6810" s="534"/>
      <c r="N6810" s="534"/>
      <c r="O6810" s="534"/>
      <c r="P6810" s="535"/>
      <c r="Q6810" s="534"/>
    </row>
    <row r="6811" spans="3:17" s="849" customFormat="1" ht="15">
      <c r="C6811" s="712"/>
      <c r="D6811" s="713"/>
      <c r="E6811" s="532"/>
      <c r="F6811" s="532"/>
      <c r="G6811" s="533"/>
      <c r="H6811" s="534"/>
      <c r="I6811" s="534"/>
      <c r="J6811" s="535"/>
      <c r="K6811" s="534"/>
      <c r="L6811" s="534"/>
      <c r="M6811" s="534"/>
      <c r="N6811" s="534"/>
      <c r="O6811" s="534"/>
      <c r="P6811" s="535"/>
      <c r="Q6811" s="534"/>
    </row>
    <row r="6812" spans="3:17" s="849" customFormat="1" ht="15">
      <c r="C6812" s="712"/>
      <c r="D6812" s="713"/>
      <c r="E6812" s="532"/>
      <c r="F6812" s="532"/>
      <c r="G6812" s="533"/>
      <c r="H6812" s="534"/>
      <c r="I6812" s="534"/>
      <c r="J6812" s="535"/>
      <c r="K6812" s="534"/>
      <c r="L6812" s="534"/>
      <c r="M6812" s="534"/>
      <c r="N6812" s="534"/>
      <c r="O6812" s="534"/>
      <c r="P6812" s="535"/>
      <c r="Q6812" s="534"/>
    </row>
    <row r="6813" spans="3:17" s="849" customFormat="1" ht="15">
      <c r="C6813" s="712"/>
      <c r="D6813" s="713"/>
      <c r="E6813" s="532"/>
      <c r="F6813" s="532"/>
      <c r="G6813" s="533"/>
      <c r="H6813" s="534"/>
      <c r="I6813" s="534"/>
      <c r="J6813" s="535"/>
      <c r="K6813" s="534"/>
      <c r="L6813" s="534"/>
      <c r="M6813" s="534"/>
      <c r="N6813" s="534"/>
      <c r="O6813" s="534"/>
      <c r="P6813" s="535"/>
      <c r="Q6813" s="534"/>
    </row>
    <row r="6814" spans="3:17" s="849" customFormat="1" ht="15">
      <c r="C6814" s="712"/>
      <c r="D6814" s="713"/>
      <c r="E6814" s="532"/>
      <c r="F6814" s="532"/>
      <c r="G6814" s="533"/>
      <c r="H6814" s="534"/>
      <c r="I6814" s="534"/>
      <c r="J6814" s="535"/>
      <c r="K6814" s="534"/>
      <c r="L6814" s="534"/>
      <c r="M6814" s="534"/>
      <c r="N6814" s="534"/>
      <c r="O6814" s="534"/>
      <c r="P6814" s="535"/>
      <c r="Q6814" s="534"/>
    </row>
    <row r="6815" spans="3:17" s="849" customFormat="1" ht="15">
      <c r="C6815" s="712"/>
      <c r="D6815" s="713"/>
      <c r="E6815" s="532"/>
      <c r="F6815" s="532"/>
      <c r="G6815" s="533"/>
      <c r="H6815" s="534"/>
      <c r="I6815" s="534"/>
      <c r="J6815" s="535"/>
      <c r="K6815" s="534"/>
      <c r="L6815" s="534"/>
      <c r="M6815" s="534"/>
      <c r="N6815" s="534"/>
      <c r="O6815" s="534"/>
      <c r="P6815" s="535"/>
      <c r="Q6815" s="534"/>
    </row>
    <row r="6816" spans="3:17" s="849" customFormat="1" ht="15">
      <c r="C6816" s="712"/>
      <c r="D6816" s="713"/>
      <c r="E6816" s="532"/>
      <c r="F6816" s="532"/>
      <c r="G6816" s="533"/>
      <c r="H6816" s="534"/>
      <c r="I6816" s="534"/>
      <c r="J6816" s="535"/>
      <c r="K6816" s="534"/>
      <c r="L6816" s="534"/>
      <c r="M6816" s="534"/>
      <c r="N6816" s="534"/>
      <c r="O6816" s="534"/>
      <c r="P6816" s="535"/>
      <c r="Q6816" s="534"/>
    </row>
    <row r="6817" spans="3:17" s="849" customFormat="1" ht="15">
      <c r="C6817" s="712"/>
      <c r="D6817" s="713"/>
      <c r="E6817" s="532"/>
      <c r="F6817" s="532"/>
      <c r="G6817" s="533"/>
      <c r="H6817" s="534"/>
      <c r="I6817" s="534"/>
      <c r="J6817" s="535"/>
      <c r="K6817" s="534"/>
      <c r="L6817" s="534"/>
      <c r="M6817" s="534"/>
      <c r="N6817" s="534"/>
      <c r="O6817" s="534"/>
      <c r="P6817" s="535"/>
      <c r="Q6817" s="534"/>
    </row>
    <row r="6818" spans="3:17" s="849" customFormat="1" ht="15">
      <c r="C6818" s="712"/>
      <c r="D6818" s="713"/>
      <c r="E6818" s="532"/>
      <c r="F6818" s="532"/>
      <c r="G6818" s="533"/>
      <c r="H6818" s="534"/>
      <c r="I6818" s="534"/>
      <c r="J6818" s="535"/>
      <c r="K6818" s="534"/>
      <c r="L6818" s="534"/>
      <c r="M6818" s="534"/>
      <c r="N6818" s="534"/>
      <c r="O6818" s="534"/>
      <c r="P6818" s="535"/>
      <c r="Q6818" s="534"/>
    </row>
    <row r="6819" spans="3:17" s="849" customFormat="1" ht="15">
      <c r="C6819" s="712"/>
      <c r="D6819" s="713"/>
      <c r="E6819" s="532"/>
      <c r="F6819" s="532"/>
      <c r="G6819" s="533"/>
      <c r="H6819" s="534"/>
      <c r="I6819" s="534"/>
      <c r="J6819" s="535"/>
      <c r="K6819" s="534"/>
      <c r="L6819" s="534"/>
      <c r="M6819" s="534"/>
      <c r="N6819" s="534"/>
      <c r="O6819" s="534"/>
      <c r="P6819" s="535"/>
      <c r="Q6819" s="534"/>
    </row>
    <row r="6820" spans="3:17" s="849" customFormat="1" ht="15">
      <c r="C6820" s="712"/>
      <c r="D6820" s="713"/>
      <c r="E6820" s="532"/>
      <c r="F6820" s="532"/>
      <c r="G6820" s="533"/>
      <c r="H6820" s="534"/>
      <c r="I6820" s="534"/>
      <c r="J6820" s="535"/>
      <c r="K6820" s="534"/>
      <c r="L6820" s="534"/>
      <c r="M6820" s="534"/>
      <c r="N6820" s="534"/>
      <c r="O6820" s="534"/>
      <c r="P6820" s="535"/>
      <c r="Q6820" s="534"/>
    </row>
    <row r="6821" spans="3:17" s="849" customFormat="1" ht="15">
      <c r="C6821" s="712"/>
      <c r="D6821" s="713"/>
      <c r="E6821" s="532"/>
      <c r="F6821" s="532"/>
      <c r="G6821" s="533"/>
      <c r="H6821" s="534"/>
      <c r="I6821" s="534"/>
      <c r="J6821" s="535"/>
      <c r="K6821" s="534"/>
      <c r="L6821" s="534"/>
      <c r="M6821" s="534"/>
      <c r="N6821" s="534"/>
      <c r="O6821" s="534"/>
      <c r="P6821" s="535"/>
      <c r="Q6821" s="534"/>
    </row>
    <row r="6822" spans="3:17" s="849" customFormat="1" ht="15">
      <c r="C6822" s="712"/>
      <c r="D6822" s="713"/>
      <c r="E6822" s="532"/>
      <c r="F6822" s="532"/>
      <c r="G6822" s="533"/>
      <c r="H6822" s="534"/>
      <c r="I6822" s="534"/>
      <c r="J6822" s="535"/>
      <c r="K6822" s="534"/>
      <c r="L6822" s="534"/>
      <c r="M6822" s="534"/>
      <c r="N6822" s="534"/>
      <c r="O6822" s="534"/>
      <c r="P6822" s="535"/>
      <c r="Q6822" s="534"/>
    </row>
    <row r="6823" spans="3:17" s="849" customFormat="1" ht="15">
      <c r="C6823" s="712"/>
      <c r="D6823" s="713"/>
      <c r="E6823" s="532"/>
      <c r="F6823" s="532"/>
      <c r="G6823" s="533"/>
      <c r="H6823" s="534"/>
      <c r="I6823" s="534"/>
      <c r="J6823" s="535"/>
      <c r="K6823" s="534"/>
      <c r="L6823" s="534"/>
      <c r="M6823" s="534"/>
      <c r="N6823" s="534"/>
      <c r="O6823" s="534"/>
      <c r="P6823" s="535"/>
      <c r="Q6823" s="534"/>
    </row>
    <row r="6824" spans="3:17" s="849" customFormat="1" ht="15">
      <c r="C6824" s="712"/>
      <c r="D6824" s="713"/>
      <c r="E6824" s="532"/>
      <c r="F6824" s="532"/>
      <c r="G6824" s="533"/>
      <c r="H6824" s="534"/>
      <c r="I6824" s="534"/>
      <c r="J6824" s="535"/>
      <c r="K6824" s="534"/>
      <c r="L6824" s="534"/>
      <c r="M6824" s="534"/>
      <c r="N6824" s="534"/>
      <c r="O6824" s="534"/>
      <c r="P6824" s="535"/>
      <c r="Q6824" s="534"/>
    </row>
    <row r="6825" spans="3:17" s="849" customFormat="1" ht="15">
      <c r="C6825" s="712"/>
      <c r="D6825" s="713"/>
      <c r="E6825" s="532"/>
      <c r="F6825" s="532"/>
      <c r="G6825" s="533"/>
      <c r="H6825" s="534"/>
      <c r="I6825" s="534"/>
      <c r="J6825" s="535"/>
      <c r="K6825" s="534"/>
      <c r="L6825" s="534"/>
      <c r="M6825" s="534"/>
      <c r="N6825" s="534"/>
      <c r="O6825" s="534"/>
      <c r="P6825" s="535"/>
      <c r="Q6825" s="534"/>
    </row>
    <row r="6826" spans="3:17" s="849" customFormat="1" ht="15">
      <c r="C6826" s="712"/>
      <c r="D6826" s="713"/>
      <c r="E6826" s="532"/>
      <c r="F6826" s="532"/>
      <c r="G6826" s="533"/>
      <c r="H6826" s="534"/>
      <c r="I6826" s="534"/>
      <c r="J6826" s="535"/>
      <c r="K6826" s="534"/>
      <c r="L6826" s="534"/>
      <c r="M6826" s="534"/>
      <c r="N6826" s="534"/>
      <c r="O6826" s="534"/>
      <c r="P6826" s="535"/>
      <c r="Q6826" s="534"/>
    </row>
    <row r="6827" spans="3:17" s="849" customFormat="1" ht="15">
      <c r="C6827" s="712"/>
      <c r="D6827" s="713"/>
      <c r="E6827" s="532"/>
      <c r="F6827" s="532"/>
      <c r="G6827" s="533"/>
      <c r="H6827" s="534"/>
      <c r="I6827" s="534"/>
      <c r="J6827" s="535"/>
      <c r="K6827" s="534"/>
      <c r="L6827" s="534"/>
      <c r="M6827" s="534"/>
      <c r="N6827" s="534"/>
      <c r="O6827" s="534"/>
      <c r="P6827" s="535"/>
      <c r="Q6827" s="534"/>
    </row>
    <row r="6828" spans="3:17" s="849" customFormat="1" ht="15">
      <c r="C6828" s="712"/>
      <c r="D6828" s="713"/>
      <c r="E6828" s="532"/>
      <c r="F6828" s="532"/>
      <c r="G6828" s="533"/>
      <c r="H6828" s="534"/>
      <c r="I6828" s="534"/>
      <c r="J6828" s="535"/>
      <c r="K6828" s="534"/>
      <c r="L6828" s="534"/>
      <c r="M6828" s="534"/>
      <c r="N6828" s="534"/>
      <c r="O6828" s="534"/>
      <c r="P6828" s="535"/>
      <c r="Q6828" s="534"/>
    </row>
    <row r="6829" spans="3:17" s="849" customFormat="1" ht="15">
      <c r="C6829" s="712"/>
      <c r="D6829" s="713"/>
      <c r="E6829" s="532"/>
      <c r="F6829" s="532"/>
      <c r="G6829" s="533"/>
      <c r="H6829" s="534"/>
      <c r="I6829" s="534"/>
      <c r="J6829" s="535"/>
      <c r="K6829" s="534"/>
      <c r="L6829" s="534"/>
      <c r="M6829" s="534"/>
      <c r="N6829" s="534"/>
      <c r="O6829" s="534"/>
      <c r="P6829" s="535"/>
      <c r="Q6829" s="534"/>
    </row>
    <row r="6830" spans="3:17" s="849" customFormat="1" ht="15">
      <c r="C6830" s="712"/>
      <c r="D6830" s="713"/>
      <c r="E6830" s="532"/>
      <c r="F6830" s="532"/>
      <c r="G6830" s="533"/>
      <c r="H6830" s="534"/>
      <c r="I6830" s="534"/>
      <c r="J6830" s="535"/>
      <c r="K6830" s="534"/>
      <c r="L6830" s="534"/>
      <c r="M6830" s="534"/>
      <c r="N6830" s="534"/>
      <c r="O6830" s="534"/>
      <c r="P6830" s="535"/>
      <c r="Q6830" s="534"/>
    </row>
    <row r="6831" spans="3:17" s="849" customFormat="1" ht="15">
      <c r="C6831" s="712"/>
      <c r="D6831" s="713"/>
      <c r="E6831" s="532"/>
      <c r="F6831" s="532"/>
      <c r="G6831" s="533"/>
      <c r="H6831" s="534"/>
      <c r="I6831" s="534"/>
      <c r="J6831" s="535"/>
      <c r="K6831" s="534"/>
      <c r="L6831" s="534"/>
      <c r="M6831" s="534"/>
      <c r="N6831" s="534"/>
      <c r="O6831" s="534"/>
      <c r="P6831" s="535"/>
      <c r="Q6831" s="534"/>
    </row>
    <row r="6832" spans="3:17" s="849" customFormat="1" ht="15">
      <c r="C6832" s="712"/>
      <c r="D6832" s="713"/>
      <c r="E6832" s="532"/>
      <c r="F6832" s="532"/>
      <c r="G6832" s="533"/>
      <c r="H6832" s="534"/>
      <c r="I6832" s="534"/>
      <c r="J6832" s="535"/>
      <c r="K6832" s="534"/>
      <c r="L6832" s="534"/>
      <c r="M6832" s="534"/>
      <c r="N6832" s="534"/>
      <c r="O6832" s="534"/>
      <c r="P6832" s="535"/>
      <c r="Q6832" s="534"/>
    </row>
    <row r="6833" spans="3:17" s="849" customFormat="1" ht="15">
      <c r="C6833" s="712"/>
      <c r="D6833" s="713"/>
      <c r="E6833" s="532"/>
      <c r="F6833" s="532"/>
      <c r="G6833" s="533"/>
      <c r="H6833" s="534"/>
      <c r="I6833" s="534"/>
      <c r="J6833" s="535"/>
      <c r="K6833" s="534"/>
      <c r="L6833" s="534"/>
      <c r="M6833" s="534"/>
      <c r="N6833" s="534"/>
      <c r="O6833" s="534"/>
      <c r="P6833" s="535"/>
      <c r="Q6833" s="534"/>
    </row>
    <row r="6834" spans="3:17" s="849" customFormat="1" ht="15">
      <c r="C6834" s="712"/>
      <c r="D6834" s="713"/>
      <c r="E6834" s="532"/>
      <c r="F6834" s="532"/>
      <c r="G6834" s="533"/>
      <c r="H6834" s="534"/>
      <c r="I6834" s="534"/>
      <c r="J6834" s="535"/>
      <c r="K6834" s="534"/>
      <c r="L6834" s="534"/>
      <c r="M6834" s="534"/>
      <c r="N6834" s="534"/>
      <c r="O6834" s="534"/>
      <c r="P6834" s="535"/>
      <c r="Q6834" s="534"/>
    </row>
    <row r="6835" spans="3:17" s="849" customFormat="1" ht="15">
      <c r="C6835" s="712"/>
      <c r="D6835" s="713"/>
      <c r="E6835" s="532"/>
      <c r="F6835" s="532"/>
      <c r="G6835" s="533"/>
      <c r="H6835" s="534"/>
      <c r="I6835" s="534"/>
      <c r="J6835" s="535"/>
      <c r="K6835" s="534"/>
      <c r="L6835" s="534"/>
      <c r="M6835" s="534"/>
      <c r="N6835" s="534"/>
      <c r="O6835" s="534"/>
      <c r="P6835" s="535"/>
      <c r="Q6835" s="534"/>
    </row>
    <row r="6836" spans="3:17" s="849" customFormat="1" ht="15">
      <c r="C6836" s="712"/>
      <c r="D6836" s="713"/>
      <c r="E6836" s="532"/>
      <c r="F6836" s="532"/>
      <c r="G6836" s="533"/>
      <c r="H6836" s="534"/>
      <c r="I6836" s="534"/>
      <c r="J6836" s="535"/>
      <c r="K6836" s="534"/>
      <c r="L6836" s="534"/>
      <c r="M6836" s="534"/>
      <c r="N6836" s="534"/>
      <c r="O6836" s="534"/>
      <c r="P6836" s="535"/>
      <c r="Q6836" s="534"/>
    </row>
    <row r="6837" spans="3:17" s="849" customFormat="1" ht="15">
      <c r="C6837" s="712"/>
      <c r="D6837" s="713"/>
      <c r="E6837" s="532"/>
      <c r="F6837" s="532"/>
      <c r="G6837" s="533"/>
      <c r="H6837" s="534"/>
      <c r="I6837" s="534"/>
      <c r="J6837" s="535"/>
      <c r="K6837" s="534"/>
      <c r="L6837" s="534"/>
      <c r="M6837" s="534"/>
      <c r="N6837" s="534"/>
      <c r="O6837" s="534"/>
      <c r="P6837" s="535"/>
      <c r="Q6837" s="534"/>
    </row>
    <row r="6838" spans="3:17" s="849" customFormat="1" ht="15">
      <c r="C6838" s="712"/>
      <c r="D6838" s="713"/>
      <c r="E6838" s="532"/>
      <c r="F6838" s="532"/>
      <c r="G6838" s="533"/>
      <c r="H6838" s="534"/>
      <c r="I6838" s="534"/>
      <c r="J6838" s="535"/>
      <c r="K6838" s="534"/>
      <c r="L6838" s="534"/>
      <c r="M6838" s="534"/>
      <c r="N6838" s="534"/>
      <c r="O6838" s="534"/>
      <c r="P6838" s="535"/>
      <c r="Q6838" s="534"/>
    </row>
    <row r="6839" spans="3:17" s="849" customFormat="1" ht="15">
      <c r="C6839" s="712"/>
      <c r="D6839" s="713"/>
      <c r="E6839" s="532"/>
      <c r="F6839" s="532"/>
      <c r="G6839" s="533"/>
      <c r="H6839" s="534"/>
      <c r="I6839" s="534"/>
      <c r="J6839" s="535"/>
      <c r="K6839" s="534"/>
      <c r="L6839" s="534"/>
      <c r="M6839" s="534"/>
      <c r="N6839" s="534"/>
      <c r="O6839" s="534"/>
      <c r="P6839" s="535"/>
      <c r="Q6839" s="534"/>
    </row>
    <row r="6840" spans="3:17" s="849" customFormat="1" ht="15">
      <c r="C6840" s="712"/>
      <c r="D6840" s="713"/>
      <c r="E6840" s="532"/>
      <c r="F6840" s="532"/>
      <c r="G6840" s="533"/>
      <c r="H6840" s="534"/>
      <c r="I6840" s="534"/>
      <c r="J6840" s="535"/>
      <c r="K6840" s="534"/>
      <c r="L6840" s="534"/>
      <c r="M6840" s="534"/>
      <c r="N6840" s="534"/>
      <c r="O6840" s="534"/>
      <c r="P6840" s="535"/>
      <c r="Q6840" s="534"/>
    </row>
    <row r="6841" spans="3:17" s="849" customFormat="1" ht="15">
      <c r="C6841" s="712"/>
      <c r="D6841" s="713"/>
      <c r="E6841" s="532"/>
      <c r="F6841" s="532"/>
      <c r="G6841" s="533"/>
      <c r="H6841" s="534"/>
      <c r="I6841" s="534"/>
      <c r="J6841" s="535"/>
      <c r="K6841" s="534"/>
      <c r="L6841" s="534"/>
      <c r="M6841" s="534"/>
      <c r="N6841" s="534"/>
      <c r="O6841" s="534"/>
      <c r="P6841" s="535"/>
      <c r="Q6841" s="534"/>
    </row>
    <row r="6842" spans="3:17" s="849" customFormat="1" ht="15">
      <c r="C6842" s="712"/>
      <c r="D6842" s="713"/>
      <c r="E6842" s="532"/>
      <c r="F6842" s="532"/>
      <c r="G6842" s="533"/>
      <c r="H6842" s="534"/>
      <c r="I6842" s="534"/>
      <c r="J6842" s="535"/>
      <c r="K6842" s="534"/>
      <c r="L6842" s="534"/>
      <c r="M6842" s="534"/>
      <c r="N6842" s="534"/>
      <c r="O6842" s="534"/>
      <c r="P6842" s="535"/>
      <c r="Q6842" s="534"/>
    </row>
    <row r="6843" spans="3:17" s="849" customFormat="1" ht="15">
      <c r="C6843" s="712"/>
      <c r="D6843" s="713"/>
      <c r="E6843" s="532"/>
      <c r="F6843" s="532"/>
      <c r="G6843" s="533"/>
      <c r="H6843" s="534"/>
      <c r="I6843" s="534"/>
      <c r="J6843" s="535"/>
      <c r="K6843" s="534"/>
      <c r="L6843" s="534"/>
      <c r="M6843" s="534"/>
      <c r="N6843" s="534"/>
      <c r="O6843" s="534"/>
      <c r="P6843" s="535"/>
      <c r="Q6843" s="534"/>
    </row>
    <row r="6844" spans="3:17" s="849" customFormat="1" ht="15">
      <c r="C6844" s="712"/>
      <c r="D6844" s="713"/>
      <c r="E6844" s="532"/>
      <c r="F6844" s="532"/>
      <c r="G6844" s="533"/>
      <c r="H6844" s="534"/>
      <c r="I6844" s="534"/>
      <c r="J6844" s="535"/>
      <c r="K6844" s="534"/>
      <c r="L6844" s="534"/>
      <c r="M6844" s="534"/>
      <c r="N6844" s="534"/>
      <c r="O6844" s="534"/>
      <c r="P6844" s="535"/>
      <c r="Q6844" s="534"/>
    </row>
    <row r="6845" spans="3:17" s="849" customFormat="1" ht="15">
      <c r="C6845" s="712"/>
      <c r="D6845" s="713"/>
      <c r="E6845" s="532"/>
      <c r="F6845" s="532"/>
      <c r="G6845" s="533"/>
      <c r="H6845" s="534"/>
      <c r="I6845" s="534"/>
      <c r="J6845" s="535"/>
      <c r="K6845" s="534"/>
      <c r="L6845" s="534"/>
      <c r="M6845" s="534"/>
      <c r="N6845" s="534"/>
      <c r="O6845" s="534"/>
      <c r="P6845" s="535"/>
      <c r="Q6845" s="534"/>
    </row>
    <row r="6846" spans="3:17" s="849" customFormat="1" ht="15">
      <c r="C6846" s="712"/>
      <c r="D6846" s="713"/>
      <c r="E6846" s="532"/>
      <c r="F6846" s="532"/>
      <c r="G6846" s="533"/>
      <c r="H6846" s="534"/>
      <c r="I6846" s="534"/>
      <c r="J6846" s="535"/>
      <c r="K6846" s="534"/>
      <c r="L6846" s="534"/>
      <c r="M6846" s="534"/>
      <c r="N6846" s="534"/>
      <c r="O6846" s="534"/>
      <c r="P6846" s="535"/>
      <c r="Q6846" s="534"/>
    </row>
    <row r="6847" spans="3:17" s="849" customFormat="1" ht="15">
      <c r="C6847" s="712"/>
      <c r="D6847" s="713"/>
      <c r="E6847" s="532"/>
      <c r="F6847" s="532"/>
      <c r="G6847" s="533"/>
      <c r="H6847" s="534"/>
      <c r="I6847" s="534"/>
      <c r="J6847" s="535"/>
      <c r="K6847" s="534"/>
      <c r="L6847" s="534"/>
      <c r="M6847" s="534"/>
      <c r="N6847" s="534"/>
      <c r="O6847" s="534"/>
      <c r="P6847" s="535"/>
      <c r="Q6847" s="534"/>
    </row>
    <row r="6848" spans="3:17" s="849" customFormat="1" ht="15">
      <c r="C6848" s="712"/>
      <c r="D6848" s="713"/>
      <c r="E6848" s="532"/>
      <c r="F6848" s="532"/>
      <c r="G6848" s="533"/>
      <c r="H6848" s="534"/>
      <c r="I6848" s="534"/>
      <c r="J6848" s="535"/>
      <c r="K6848" s="534"/>
      <c r="L6848" s="534"/>
      <c r="M6848" s="534"/>
      <c r="N6848" s="534"/>
      <c r="O6848" s="534"/>
      <c r="P6848" s="535"/>
      <c r="Q6848" s="534"/>
    </row>
    <row r="6849" spans="3:17" s="849" customFormat="1" ht="15">
      <c r="C6849" s="712"/>
      <c r="D6849" s="713"/>
      <c r="E6849" s="532"/>
      <c r="F6849" s="532"/>
      <c r="G6849" s="533"/>
      <c r="H6849" s="534"/>
      <c r="I6849" s="534"/>
      <c r="J6849" s="535"/>
      <c r="K6849" s="534"/>
      <c r="L6849" s="534"/>
      <c r="M6849" s="534"/>
      <c r="N6849" s="534"/>
      <c r="O6849" s="534"/>
      <c r="P6849" s="535"/>
      <c r="Q6849" s="534"/>
    </row>
    <row r="6850" spans="3:17" s="849" customFormat="1" ht="15">
      <c r="C6850" s="712"/>
      <c r="D6850" s="713"/>
      <c r="E6850" s="532"/>
      <c r="F6850" s="532"/>
      <c r="G6850" s="533"/>
      <c r="H6850" s="534"/>
      <c r="I6850" s="534"/>
      <c r="J6850" s="535"/>
      <c r="K6850" s="534"/>
      <c r="L6850" s="534"/>
      <c r="M6850" s="534"/>
      <c r="N6850" s="534"/>
      <c r="O6850" s="534"/>
      <c r="P6850" s="535"/>
      <c r="Q6850" s="534"/>
    </row>
    <row r="6851" spans="3:17" s="849" customFormat="1" ht="15">
      <c r="C6851" s="712"/>
      <c r="D6851" s="713"/>
      <c r="E6851" s="532"/>
      <c r="F6851" s="532"/>
      <c r="G6851" s="533"/>
      <c r="H6851" s="534"/>
      <c r="I6851" s="534"/>
      <c r="J6851" s="535"/>
      <c r="K6851" s="534"/>
      <c r="L6851" s="534"/>
      <c r="M6851" s="534"/>
      <c r="N6851" s="534"/>
      <c r="O6851" s="534"/>
      <c r="P6851" s="535"/>
      <c r="Q6851" s="534"/>
    </row>
    <row r="6852" spans="3:17" s="849" customFormat="1" ht="15">
      <c r="C6852" s="712"/>
      <c r="D6852" s="713"/>
      <c r="E6852" s="532"/>
      <c r="F6852" s="532"/>
      <c r="G6852" s="533"/>
      <c r="H6852" s="534"/>
      <c r="I6852" s="534"/>
      <c r="J6852" s="535"/>
      <c r="K6852" s="534"/>
      <c r="L6852" s="534"/>
      <c r="M6852" s="534"/>
      <c r="N6852" s="534"/>
      <c r="O6852" s="534"/>
      <c r="P6852" s="535"/>
      <c r="Q6852" s="534"/>
    </row>
    <row r="6853" spans="3:17" s="849" customFormat="1" ht="15">
      <c r="C6853" s="712"/>
      <c r="D6853" s="713"/>
      <c r="E6853" s="532"/>
      <c r="F6853" s="532"/>
      <c r="G6853" s="533"/>
      <c r="H6853" s="534"/>
      <c r="I6853" s="534"/>
      <c r="J6853" s="535"/>
      <c r="K6853" s="534"/>
      <c r="L6853" s="534"/>
      <c r="M6853" s="534"/>
      <c r="N6853" s="534"/>
      <c r="O6853" s="534"/>
      <c r="P6853" s="535"/>
      <c r="Q6853" s="534"/>
    </row>
    <row r="6854" spans="3:17" s="849" customFormat="1" ht="15">
      <c r="C6854" s="712"/>
      <c r="D6854" s="713"/>
      <c r="E6854" s="532"/>
      <c r="F6854" s="532"/>
      <c r="G6854" s="533"/>
      <c r="H6854" s="534"/>
      <c r="I6854" s="534"/>
      <c r="J6854" s="535"/>
      <c r="K6854" s="534"/>
      <c r="L6854" s="534"/>
      <c r="M6854" s="534"/>
      <c r="N6854" s="534"/>
      <c r="O6854" s="534"/>
      <c r="P6854" s="535"/>
      <c r="Q6854" s="534"/>
    </row>
    <row r="6855" spans="3:17" s="849" customFormat="1" ht="15">
      <c r="C6855" s="712"/>
      <c r="D6855" s="713"/>
      <c r="E6855" s="532"/>
      <c r="F6855" s="532"/>
      <c r="G6855" s="533"/>
      <c r="H6855" s="534"/>
      <c r="I6855" s="534"/>
      <c r="J6855" s="535"/>
      <c r="K6855" s="534"/>
      <c r="L6855" s="534"/>
      <c r="M6855" s="534"/>
      <c r="N6855" s="534"/>
      <c r="O6855" s="534"/>
      <c r="P6855" s="535"/>
      <c r="Q6855" s="534"/>
    </row>
    <row r="6856" spans="3:17" s="849" customFormat="1" ht="15">
      <c r="C6856" s="712"/>
      <c r="D6856" s="713"/>
      <c r="E6856" s="532"/>
      <c r="F6856" s="532"/>
      <c r="G6856" s="533"/>
      <c r="H6856" s="534"/>
      <c r="I6856" s="534"/>
      <c r="J6856" s="535"/>
      <c r="K6856" s="534"/>
      <c r="L6856" s="534"/>
      <c r="M6856" s="534"/>
      <c r="N6856" s="534"/>
      <c r="O6856" s="534"/>
      <c r="P6856" s="535"/>
      <c r="Q6856" s="534"/>
    </row>
    <row r="6857" spans="3:17" s="849" customFormat="1" ht="15">
      <c r="C6857" s="712"/>
      <c r="D6857" s="713"/>
      <c r="E6857" s="532"/>
      <c r="F6857" s="532"/>
      <c r="G6857" s="533"/>
      <c r="H6857" s="534"/>
      <c r="I6857" s="534"/>
      <c r="J6857" s="535"/>
      <c r="K6857" s="534"/>
      <c r="L6857" s="534"/>
      <c r="M6857" s="534"/>
      <c r="N6857" s="534"/>
      <c r="O6857" s="534"/>
      <c r="P6857" s="535"/>
      <c r="Q6857" s="534"/>
    </row>
    <row r="6858" spans="3:17" s="849" customFormat="1" ht="15">
      <c r="C6858" s="712"/>
      <c r="D6858" s="713"/>
      <c r="E6858" s="532"/>
      <c r="F6858" s="532"/>
      <c r="G6858" s="533"/>
      <c r="H6858" s="534"/>
      <c r="I6858" s="534"/>
      <c r="J6858" s="535"/>
      <c r="K6858" s="534"/>
      <c r="L6858" s="534"/>
      <c r="M6858" s="534"/>
      <c r="N6858" s="534"/>
      <c r="O6858" s="534"/>
      <c r="P6858" s="535"/>
      <c r="Q6858" s="534"/>
    </row>
    <row r="6859" spans="3:17" s="849" customFormat="1" ht="15">
      <c r="C6859" s="712"/>
      <c r="D6859" s="713"/>
      <c r="E6859" s="532"/>
      <c r="F6859" s="532"/>
      <c r="G6859" s="533"/>
      <c r="H6859" s="534"/>
      <c r="I6859" s="534"/>
      <c r="J6859" s="535"/>
      <c r="K6859" s="534"/>
      <c r="L6859" s="534"/>
      <c r="M6859" s="534"/>
      <c r="N6859" s="534"/>
      <c r="O6859" s="534"/>
      <c r="P6859" s="535"/>
      <c r="Q6859" s="534"/>
    </row>
    <row r="6860" spans="3:17" s="849" customFormat="1" ht="15">
      <c r="C6860" s="712"/>
      <c r="D6860" s="713"/>
      <c r="E6860" s="532"/>
      <c r="F6860" s="532"/>
      <c r="G6860" s="533"/>
      <c r="H6860" s="534"/>
      <c r="I6860" s="534"/>
      <c r="J6860" s="535"/>
      <c r="K6860" s="534"/>
      <c r="L6860" s="534"/>
      <c r="M6860" s="534"/>
      <c r="N6860" s="534"/>
      <c r="O6860" s="534"/>
      <c r="P6860" s="535"/>
      <c r="Q6860" s="534"/>
    </row>
    <row r="6861" spans="3:17" s="849" customFormat="1" ht="15">
      <c r="C6861" s="712"/>
      <c r="D6861" s="713"/>
      <c r="E6861" s="532"/>
      <c r="F6861" s="532"/>
      <c r="G6861" s="533"/>
      <c r="H6861" s="534"/>
      <c r="I6861" s="534"/>
      <c r="J6861" s="535"/>
      <c r="K6861" s="534"/>
      <c r="L6861" s="534"/>
      <c r="M6861" s="534"/>
      <c r="N6861" s="534"/>
      <c r="O6861" s="534"/>
      <c r="P6861" s="535"/>
      <c r="Q6861" s="534"/>
    </row>
    <row r="6862" spans="3:17" s="849" customFormat="1" ht="15">
      <c r="C6862" s="712"/>
      <c r="D6862" s="713"/>
      <c r="E6862" s="532"/>
      <c r="F6862" s="532"/>
      <c r="G6862" s="533"/>
      <c r="H6862" s="534"/>
      <c r="I6862" s="534"/>
      <c r="J6862" s="535"/>
      <c r="K6862" s="534"/>
      <c r="L6862" s="534"/>
      <c r="M6862" s="534"/>
      <c r="N6862" s="534"/>
      <c r="O6862" s="534"/>
      <c r="P6862" s="535"/>
      <c r="Q6862" s="534"/>
    </row>
    <row r="6863" spans="3:17" s="849" customFormat="1" ht="15">
      <c r="C6863" s="712"/>
      <c r="D6863" s="713"/>
      <c r="E6863" s="532"/>
      <c r="F6863" s="532"/>
      <c r="G6863" s="533"/>
      <c r="H6863" s="534"/>
      <c r="I6863" s="534"/>
      <c r="J6863" s="535"/>
      <c r="K6863" s="534"/>
      <c r="L6863" s="534"/>
      <c r="M6863" s="534"/>
      <c r="N6863" s="534"/>
      <c r="O6863" s="534"/>
      <c r="P6863" s="535"/>
      <c r="Q6863" s="534"/>
    </row>
    <row r="6864" spans="3:17" s="849" customFormat="1" ht="15">
      <c r="C6864" s="712"/>
      <c r="D6864" s="713"/>
      <c r="E6864" s="532"/>
      <c r="F6864" s="532"/>
      <c r="G6864" s="533"/>
      <c r="H6864" s="534"/>
      <c r="I6864" s="534"/>
      <c r="J6864" s="535"/>
      <c r="K6864" s="534"/>
      <c r="L6864" s="534"/>
      <c r="M6864" s="534"/>
      <c r="N6864" s="534"/>
      <c r="O6864" s="534"/>
      <c r="P6864" s="535"/>
      <c r="Q6864" s="534"/>
    </row>
    <row r="6865" spans="3:17" s="849" customFormat="1" ht="15">
      <c r="C6865" s="712"/>
      <c r="D6865" s="713"/>
      <c r="E6865" s="532"/>
      <c r="F6865" s="532"/>
      <c r="G6865" s="533"/>
      <c r="H6865" s="534"/>
      <c r="I6865" s="534"/>
      <c r="J6865" s="535"/>
      <c r="K6865" s="534"/>
      <c r="L6865" s="534"/>
      <c r="M6865" s="534"/>
      <c r="N6865" s="534"/>
      <c r="O6865" s="534"/>
      <c r="P6865" s="535"/>
      <c r="Q6865" s="534"/>
    </row>
    <row r="6866" spans="3:17" s="849" customFormat="1" ht="15">
      <c r="C6866" s="712"/>
      <c r="D6866" s="713"/>
      <c r="E6866" s="532"/>
      <c r="F6866" s="532"/>
      <c r="G6866" s="533"/>
      <c r="H6866" s="534"/>
      <c r="I6866" s="534"/>
      <c r="J6866" s="535"/>
      <c r="K6866" s="534"/>
      <c r="L6866" s="534"/>
      <c r="M6866" s="534"/>
      <c r="N6866" s="534"/>
      <c r="O6866" s="534"/>
      <c r="P6866" s="535"/>
      <c r="Q6866" s="534"/>
    </row>
    <row r="6867" spans="3:17" s="849" customFormat="1" ht="15">
      <c r="C6867" s="712"/>
      <c r="D6867" s="713"/>
      <c r="E6867" s="532"/>
      <c r="F6867" s="532"/>
      <c r="G6867" s="533"/>
      <c r="H6867" s="534"/>
      <c r="I6867" s="534"/>
      <c r="J6867" s="535"/>
      <c r="K6867" s="534"/>
      <c r="L6867" s="534"/>
      <c r="M6867" s="534"/>
      <c r="N6867" s="534"/>
      <c r="O6867" s="534"/>
      <c r="P6867" s="535"/>
      <c r="Q6867" s="534"/>
    </row>
    <row r="6868" spans="3:17" s="849" customFormat="1" ht="15">
      <c r="C6868" s="712"/>
      <c r="D6868" s="713"/>
      <c r="E6868" s="532"/>
      <c r="F6868" s="532"/>
      <c r="G6868" s="533"/>
      <c r="H6868" s="534"/>
      <c r="I6868" s="534"/>
      <c r="J6868" s="535"/>
      <c r="K6868" s="534"/>
      <c r="L6868" s="534"/>
      <c r="M6868" s="534"/>
      <c r="N6868" s="534"/>
      <c r="O6868" s="534"/>
      <c r="P6868" s="535"/>
      <c r="Q6868" s="534"/>
    </row>
    <row r="6869" spans="3:17" s="849" customFormat="1" ht="15">
      <c r="C6869" s="712"/>
      <c r="D6869" s="713"/>
      <c r="E6869" s="532"/>
      <c r="F6869" s="532"/>
      <c r="G6869" s="533"/>
      <c r="H6869" s="534"/>
      <c r="I6869" s="534"/>
      <c r="J6869" s="535"/>
      <c r="K6869" s="534"/>
      <c r="L6869" s="534"/>
      <c r="M6869" s="534"/>
      <c r="N6869" s="534"/>
      <c r="O6869" s="534"/>
      <c r="P6869" s="535"/>
      <c r="Q6869" s="534"/>
    </row>
    <row r="6870" spans="3:17" s="849" customFormat="1" ht="15">
      <c r="C6870" s="712"/>
      <c r="D6870" s="713"/>
      <c r="E6870" s="532"/>
      <c r="F6870" s="532"/>
      <c r="G6870" s="533"/>
      <c r="H6870" s="534"/>
      <c r="I6870" s="534"/>
      <c r="J6870" s="535"/>
      <c r="K6870" s="534"/>
      <c r="L6870" s="534"/>
      <c r="M6870" s="534"/>
      <c r="N6870" s="534"/>
      <c r="O6870" s="534"/>
      <c r="P6870" s="535"/>
      <c r="Q6870" s="534"/>
    </row>
    <row r="6871" spans="3:17" s="849" customFormat="1" ht="15">
      <c r="C6871" s="712"/>
      <c r="D6871" s="713"/>
      <c r="E6871" s="532"/>
      <c r="F6871" s="532"/>
      <c r="G6871" s="533"/>
      <c r="H6871" s="534"/>
      <c r="I6871" s="534"/>
      <c r="J6871" s="535"/>
      <c r="K6871" s="534"/>
      <c r="L6871" s="534"/>
      <c r="M6871" s="534"/>
      <c r="N6871" s="534"/>
      <c r="O6871" s="534"/>
      <c r="P6871" s="535"/>
      <c r="Q6871" s="534"/>
    </row>
    <row r="6872" spans="3:17" s="849" customFormat="1" ht="15">
      <c r="C6872" s="712"/>
      <c r="D6872" s="713"/>
      <c r="E6872" s="532"/>
      <c r="F6872" s="532"/>
      <c r="G6872" s="533"/>
      <c r="H6872" s="534"/>
      <c r="I6872" s="534"/>
      <c r="J6872" s="535"/>
      <c r="K6872" s="534"/>
      <c r="L6872" s="534"/>
      <c r="M6872" s="534"/>
      <c r="N6872" s="534"/>
      <c r="O6872" s="534"/>
      <c r="P6872" s="535"/>
      <c r="Q6872" s="534"/>
    </row>
    <row r="6873" spans="3:17" s="849" customFormat="1" ht="15">
      <c r="C6873" s="712"/>
      <c r="D6873" s="713"/>
      <c r="E6873" s="532"/>
      <c r="F6873" s="532"/>
      <c r="G6873" s="533"/>
      <c r="H6873" s="534"/>
      <c r="I6873" s="534"/>
      <c r="J6873" s="535"/>
      <c r="K6873" s="534"/>
      <c r="L6873" s="534"/>
      <c r="M6873" s="534"/>
      <c r="N6873" s="534"/>
      <c r="O6873" s="534"/>
      <c r="P6873" s="535"/>
      <c r="Q6873" s="534"/>
    </row>
    <row r="6874" spans="3:17" s="849" customFormat="1" ht="15">
      <c r="C6874" s="712"/>
      <c r="D6874" s="713"/>
      <c r="E6874" s="532"/>
      <c r="F6874" s="532"/>
      <c r="G6874" s="533"/>
      <c r="H6874" s="534"/>
      <c r="I6874" s="534"/>
      <c r="J6874" s="535"/>
      <c r="K6874" s="534"/>
      <c r="L6874" s="534"/>
      <c r="M6874" s="534"/>
      <c r="N6874" s="534"/>
      <c r="O6874" s="534"/>
      <c r="P6874" s="535"/>
      <c r="Q6874" s="534"/>
    </row>
    <row r="6875" spans="3:17" s="849" customFormat="1" ht="15">
      <c r="C6875" s="712"/>
      <c r="D6875" s="713"/>
      <c r="E6875" s="532"/>
      <c r="F6875" s="532"/>
      <c r="G6875" s="533"/>
      <c r="H6875" s="534"/>
      <c r="I6875" s="534"/>
      <c r="J6875" s="535"/>
      <c r="K6875" s="534"/>
      <c r="L6875" s="534"/>
      <c r="M6875" s="534"/>
      <c r="N6875" s="534"/>
      <c r="O6875" s="534"/>
      <c r="P6875" s="535"/>
      <c r="Q6875" s="534"/>
    </row>
    <row r="6876" spans="3:17" s="849" customFormat="1" ht="15">
      <c r="C6876" s="712"/>
      <c r="D6876" s="713"/>
      <c r="E6876" s="532"/>
      <c r="F6876" s="532"/>
      <c r="G6876" s="533"/>
      <c r="H6876" s="534"/>
      <c r="I6876" s="534"/>
      <c r="J6876" s="535"/>
      <c r="K6876" s="534"/>
      <c r="L6876" s="534"/>
      <c r="M6876" s="534"/>
      <c r="N6876" s="534"/>
      <c r="O6876" s="534"/>
      <c r="P6876" s="535"/>
      <c r="Q6876" s="534"/>
    </row>
    <row r="6877" spans="3:17" s="849" customFormat="1" ht="15">
      <c r="C6877" s="712"/>
      <c r="D6877" s="713"/>
      <c r="E6877" s="532"/>
      <c r="F6877" s="532"/>
      <c r="G6877" s="533"/>
      <c r="H6877" s="534"/>
      <c r="I6877" s="534"/>
      <c r="J6877" s="535"/>
      <c r="K6877" s="534"/>
      <c r="L6877" s="534"/>
      <c r="M6877" s="534"/>
      <c r="N6877" s="534"/>
      <c r="O6877" s="534"/>
      <c r="P6877" s="535"/>
      <c r="Q6877" s="534"/>
    </row>
    <row r="6878" spans="3:17" s="849" customFormat="1" ht="15">
      <c r="C6878" s="712"/>
      <c r="D6878" s="713"/>
      <c r="E6878" s="532"/>
      <c r="F6878" s="532"/>
      <c r="G6878" s="533"/>
      <c r="H6878" s="534"/>
      <c r="I6878" s="534"/>
      <c r="J6878" s="535"/>
      <c r="K6878" s="534"/>
      <c r="L6878" s="534"/>
      <c r="M6878" s="534"/>
      <c r="N6878" s="534"/>
      <c r="O6878" s="534"/>
      <c r="P6878" s="535"/>
      <c r="Q6878" s="534"/>
    </row>
    <row r="6879" spans="3:17" s="849" customFormat="1" ht="15">
      <c r="C6879" s="712"/>
      <c r="D6879" s="713"/>
      <c r="E6879" s="532"/>
      <c r="F6879" s="532"/>
      <c r="G6879" s="533"/>
      <c r="H6879" s="534"/>
      <c r="I6879" s="534"/>
      <c r="J6879" s="535"/>
      <c r="K6879" s="534"/>
      <c r="L6879" s="534"/>
      <c r="M6879" s="534"/>
      <c r="N6879" s="534"/>
      <c r="O6879" s="534"/>
      <c r="P6879" s="535"/>
      <c r="Q6879" s="534"/>
    </row>
    <row r="6880" spans="3:17" s="849" customFormat="1" ht="15">
      <c r="C6880" s="712"/>
      <c r="D6880" s="713"/>
      <c r="E6880" s="532"/>
      <c r="F6880" s="532"/>
      <c r="G6880" s="533"/>
      <c r="H6880" s="534"/>
      <c r="I6880" s="534"/>
      <c r="J6880" s="535"/>
      <c r="K6880" s="534"/>
      <c r="L6880" s="534"/>
      <c r="M6880" s="534"/>
      <c r="N6880" s="534"/>
      <c r="O6880" s="534"/>
      <c r="P6880" s="535"/>
      <c r="Q6880" s="534"/>
    </row>
    <row r="6881" spans="3:17" s="849" customFormat="1" ht="15">
      <c r="C6881" s="712"/>
      <c r="D6881" s="713"/>
      <c r="E6881" s="532"/>
      <c r="F6881" s="532"/>
      <c r="G6881" s="533"/>
      <c r="H6881" s="534"/>
      <c r="I6881" s="534"/>
      <c r="J6881" s="535"/>
      <c r="K6881" s="534"/>
      <c r="L6881" s="534"/>
      <c r="M6881" s="534"/>
      <c r="N6881" s="534"/>
      <c r="O6881" s="534"/>
      <c r="P6881" s="535"/>
      <c r="Q6881" s="534"/>
    </row>
    <row r="6882" spans="3:17" s="849" customFormat="1" ht="15">
      <c r="C6882" s="712"/>
      <c r="D6882" s="713"/>
      <c r="E6882" s="532"/>
      <c r="F6882" s="532"/>
      <c r="G6882" s="533"/>
      <c r="H6882" s="534"/>
      <c r="I6882" s="534"/>
      <c r="J6882" s="535"/>
      <c r="K6882" s="534"/>
      <c r="L6882" s="534"/>
      <c r="M6882" s="534"/>
      <c r="N6882" s="534"/>
      <c r="O6882" s="534"/>
      <c r="P6882" s="535"/>
      <c r="Q6882" s="534"/>
    </row>
    <row r="6883" spans="3:17" s="849" customFormat="1" ht="15">
      <c r="C6883" s="712"/>
      <c r="D6883" s="713"/>
      <c r="E6883" s="532"/>
      <c r="F6883" s="532"/>
      <c r="G6883" s="533"/>
      <c r="H6883" s="534"/>
      <c r="I6883" s="534"/>
      <c r="J6883" s="535"/>
      <c r="K6883" s="534"/>
      <c r="L6883" s="534"/>
      <c r="M6883" s="534"/>
      <c r="N6883" s="534"/>
      <c r="O6883" s="534"/>
      <c r="P6883" s="535"/>
      <c r="Q6883" s="534"/>
    </row>
    <row r="6884" spans="3:17" s="849" customFormat="1" ht="15">
      <c r="C6884" s="712"/>
      <c r="D6884" s="713"/>
      <c r="E6884" s="532"/>
      <c r="F6884" s="532"/>
      <c r="G6884" s="533"/>
      <c r="H6884" s="534"/>
      <c r="I6884" s="534"/>
      <c r="J6884" s="535"/>
      <c r="K6884" s="534"/>
      <c r="L6884" s="534"/>
      <c r="M6884" s="534"/>
      <c r="N6884" s="534"/>
      <c r="O6884" s="534"/>
      <c r="P6884" s="535"/>
      <c r="Q6884" s="534"/>
    </row>
    <row r="6885" spans="3:17" s="849" customFormat="1" ht="15">
      <c r="C6885" s="712"/>
      <c r="D6885" s="713"/>
      <c r="E6885" s="532"/>
      <c r="F6885" s="532"/>
      <c r="G6885" s="533"/>
      <c r="H6885" s="534"/>
      <c r="I6885" s="534"/>
      <c r="J6885" s="535"/>
      <c r="K6885" s="534"/>
      <c r="L6885" s="534"/>
      <c r="M6885" s="534"/>
      <c r="N6885" s="534"/>
      <c r="O6885" s="534"/>
      <c r="P6885" s="535"/>
      <c r="Q6885" s="534"/>
    </row>
    <row r="6886" spans="3:17" s="849" customFormat="1" ht="15">
      <c r="C6886" s="712"/>
      <c r="D6886" s="713"/>
      <c r="E6886" s="532"/>
      <c r="F6886" s="532"/>
      <c r="G6886" s="533"/>
      <c r="H6886" s="534"/>
      <c r="I6886" s="534"/>
      <c r="J6886" s="535"/>
      <c r="K6886" s="534"/>
      <c r="L6886" s="534"/>
      <c r="M6886" s="534"/>
      <c r="N6886" s="534"/>
      <c r="O6886" s="534"/>
      <c r="P6886" s="535"/>
      <c r="Q6886" s="534"/>
    </row>
    <row r="6887" spans="3:17" s="849" customFormat="1" ht="15">
      <c r="C6887" s="712"/>
      <c r="D6887" s="713"/>
      <c r="E6887" s="532"/>
      <c r="F6887" s="532"/>
      <c r="G6887" s="533"/>
      <c r="H6887" s="534"/>
      <c r="I6887" s="534"/>
      <c r="J6887" s="535"/>
      <c r="K6887" s="534"/>
      <c r="L6887" s="534"/>
      <c r="M6887" s="534"/>
      <c r="N6887" s="534"/>
      <c r="O6887" s="534"/>
      <c r="P6887" s="535"/>
      <c r="Q6887" s="534"/>
    </row>
    <row r="6888" spans="3:17" s="849" customFormat="1" ht="15">
      <c r="C6888" s="712"/>
      <c r="D6888" s="713"/>
      <c r="E6888" s="532"/>
      <c r="F6888" s="532"/>
      <c r="G6888" s="533"/>
      <c r="H6888" s="534"/>
      <c r="I6888" s="534"/>
      <c r="J6888" s="535"/>
      <c r="K6888" s="534"/>
      <c r="L6888" s="534"/>
      <c r="M6888" s="534"/>
      <c r="N6888" s="534"/>
      <c r="O6888" s="534"/>
      <c r="P6888" s="535"/>
      <c r="Q6888" s="534"/>
    </row>
    <row r="6889" spans="3:17" s="849" customFormat="1" ht="15">
      <c r="C6889" s="712"/>
      <c r="D6889" s="713"/>
      <c r="E6889" s="532"/>
      <c r="F6889" s="532"/>
      <c r="G6889" s="533"/>
      <c r="H6889" s="534"/>
      <c r="I6889" s="534"/>
      <c r="J6889" s="535"/>
      <c r="K6889" s="534"/>
      <c r="L6889" s="534"/>
      <c r="M6889" s="534"/>
      <c r="N6889" s="534"/>
      <c r="O6889" s="534"/>
      <c r="P6889" s="535"/>
      <c r="Q6889" s="534"/>
    </row>
    <row r="6890" spans="3:17" s="849" customFormat="1" ht="15">
      <c r="C6890" s="712"/>
      <c r="D6890" s="713"/>
      <c r="E6890" s="532"/>
      <c r="F6890" s="532"/>
      <c r="G6890" s="533"/>
      <c r="H6890" s="534"/>
      <c r="I6890" s="534"/>
      <c r="J6890" s="535"/>
      <c r="K6890" s="534"/>
      <c r="L6890" s="534"/>
      <c r="M6890" s="534"/>
      <c r="N6890" s="534"/>
      <c r="O6890" s="534"/>
      <c r="P6890" s="535"/>
      <c r="Q6890" s="534"/>
    </row>
    <row r="6891" spans="3:17" s="849" customFormat="1" ht="15">
      <c r="C6891" s="712"/>
      <c r="D6891" s="713"/>
      <c r="E6891" s="532"/>
      <c r="F6891" s="532"/>
      <c r="G6891" s="533"/>
      <c r="H6891" s="534"/>
      <c r="I6891" s="534"/>
      <c r="J6891" s="535"/>
      <c r="K6891" s="534"/>
      <c r="L6891" s="534"/>
      <c r="M6891" s="534"/>
      <c r="N6891" s="534"/>
      <c r="O6891" s="534"/>
      <c r="P6891" s="535"/>
      <c r="Q6891" s="534"/>
    </row>
    <row r="6892" spans="3:17" s="849" customFormat="1" ht="15">
      <c r="C6892" s="712"/>
      <c r="D6892" s="713"/>
      <c r="E6892" s="532"/>
      <c r="F6892" s="532"/>
      <c r="G6892" s="533"/>
      <c r="H6892" s="534"/>
      <c r="I6892" s="534"/>
      <c r="J6892" s="535"/>
      <c r="K6892" s="534"/>
      <c r="L6892" s="534"/>
      <c r="M6892" s="534"/>
      <c r="N6892" s="534"/>
      <c r="O6892" s="534"/>
      <c r="P6892" s="535"/>
      <c r="Q6892" s="534"/>
    </row>
    <row r="6893" spans="3:17" s="849" customFormat="1" ht="15">
      <c r="C6893" s="712"/>
      <c r="D6893" s="713"/>
      <c r="E6893" s="532"/>
      <c r="F6893" s="532"/>
      <c r="G6893" s="533"/>
      <c r="H6893" s="534"/>
      <c r="I6893" s="534"/>
      <c r="J6893" s="535"/>
      <c r="K6893" s="534"/>
      <c r="L6893" s="534"/>
      <c r="M6893" s="534"/>
      <c r="N6893" s="534"/>
      <c r="O6893" s="534"/>
      <c r="P6893" s="535"/>
      <c r="Q6893" s="534"/>
    </row>
    <row r="6894" spans="3:17" s="849" customFormat="1" ht="15">
      <c r="C6894" s="712"/>
      <c r="D6894" s="713"/>
      <c r="E6894" s="532"/>
      <c r="F6894" s="532"/>
      <c r="G6894" s="533"/>
      <c r="H6894" s="534"/>
      <c r="I6894" s="534"/>
      <c r="J6894" s="535"/>
      <c r="K6894" s="534"/>
      <c r="L6894" s="534"/>
      <c r="M6894" s="534"/>
      <c r="N6894" s="534"/>
      <c r="O6894" s="534"/>
      <c r="P6894" s="535"/>
      <c r="Q6894" s="534"/>
    </row>
    <row r="6895" spans="3:17" s="849" customFormat="1" ht="15">
      <c r="C6895" s="712"/>
      <c r="D6895" s="713"/>
      <c r="E6895" s="532"/>
      <c r="F6895" s="532"/>
      <c r="G6895" s="533"/>
      <c r="H6895" s="534"/>
      <c r="I6895" s="534"/>
      <c r="J6895" s="535"/>
      <c r="K6895" s="534"/>
      <c r="L6895" s="534"/>
      <c r="M6895" s="534"/>
      <c r="N6895" s="534"/>
      <c r="O6895" s="534"/>
      <c r="P6895" s="535"/>
      <c r="Q6895" s="534"/>
    </row>
    <row r="6896" spans="3:17" s="849" customFormat="1" ht="15">
      <c r="C6896" s="712"/>
      <c r="D6896" s="713"/>
      <c r="E6896" s="532"/>
      <c r="F6896" s="532"/>
      <c r="G6896" s="533"/>
      <c r="H6896" s="534"/>
      <c r="I6896" s="534"/>
      <c r="J6896" s="535"/>
      <c r="K6896" s="534"/>
      <c r="L6896" s="534"/>
      <c r="M6896" s="534"/>
      <c r="N6896" s="534"/>
      <c r="O6896" s="534"/>
      <c r="P6896" s="535"/>
      <c r="Q6896" s="534"/>
    </row>
    <row r="6897" spans="3:17" s="849" customFormat="1" ht="15">
      <c r="C6897" s="712"/>
      <c r="D6897" s="713"/>
      <c r="E6897" s="532"/>
      <c r="F6897" s="532"/>
      <c r="G6897" s="533"/>
      <c r="H6897" s="534"/>
      <c r="I6897" s="534"/>
      <c r="J6897" s="535"/>
      <c r="K6897" s="534"/>
      <c r="L6897" s="534"/>
      <c r="M6897" s="534"/>
      <c r="N6897" s="534"/>
      <c r="O6897" s="534"/>
      <c r="P6897" s="535"/>
      <c r="Q6897" s="534"/>
    </row>
    <row r="6898" spans="3:17" s="849" customFormat="1" ht="15">
      <c r="C6898" s="712"/>
      <c r="D6898" s="713"/>
      <c r="E6898" s="532"/>
      <c r="F6898" s="532"/>
      <c r="G6898" s="533"/>
      <c r="H6898" s="534"/>
      <c r="I6898" s="534"/>
      <c r="J6898" s="535"/>
      <c r="K6898" s="534"/>
      <c r="L6898" s="534"/>
      <c r="M6898" s="534"/>
      <c r="N6898" s="534"/>
      <c r="O6898" s="534"/>
      <c r="P6898" s="535"/>
      <c r="Q6898" s="534"/>
    </row>
    <row r="6899" spans="3:17" s="849" customFormat="1" ht="15">
      <c r="C6899" s="712"/>
      <c r="D6899" s="713"/>
      <c r="E6899" s="532"/>
      <c r="F6899" s="532"/>
      <c r="G6899" s="533"/>
      <c r="H6899" s="534"/>
      <c r="I6899" s="534"/>
      <c r="J6899" s="535"/>
      <c r="K6899" s="534"/>
      <c r="L6899" s="534"/>
      <c r="M6899" s="534"/>
      <c r="N6899" s="534"/>
      <c r="O6899" s="534"/>
      <c r="P6899" s="535"/>
      <c r="Q6899" s="534"/>
    </row>
    <row r="6900" spans="3:17" s="849" customFormat="1" ht="15">
      <c r="C6900" s="712"/>
      <c r="D6900" s="713"/>
      <c r="E6900" s="532"/>
      <c r="F6900" s="532"/>
      <c r="G6900" s="533"/>
      <c r="H6900" s="534"/>
      <c r="I6900" s="534"/>
      <c r="J6900" s="535"/>
      <c r="K6900" s="534"/>
      <c r="L6900" s="534"/>
      <c r="M6900" s="534"/>
      <c r="N6900" s="534"/>
      <c r="O6900" s="534"/>
      <c r="P6900" s="535"/>
      <c r="Q6900" s="534"/>
    </row>
    <row r="6901" spans="3:17" s="849" customFormat="1" ht="15">
      <c r="C6901" s="712"/>
      <c r="D6901" s="713"/>
      <c r="E6901" s="532"/>
      <c r="F6901" s="532"/>
      <c r="G6901" s="533"/>
      <c r="H6901" s="534"/>
      <c r="I6901" s="534"/>
      <c r="J6901" s="535"/>
      <c r="K6901" s="534"/>
      <c r="L6901" s="534"/>
      <c r="M6901" s="534"/>
      <c r="N6901" s="534"/>
      <c r="O6901" s="534"/>
      <c r="P6901" s="535"/>
      <c r="Q6901" s="534"/>
    </row>
    <row r="6902" spans="3:17" s="849" customFormat="1" ht="15">
      <c r="C6902" s="712"/>
      <c r="D6902" s="713"/>
      <c r="E6902" s="532"/>
      <c r="F6902" s="532"/>
      <c r="G6902" s="533"/>
      <c r="H6902" s="534"/>
      <c r="I6902" s="534"/>
      <c r="J6902" s="535"/>
      <c r="K6902" s="534"/>
      <c r="L6902" s="534"/>
      <c r="M6902" s="534"/>
      <c r="N6902" s="534"/>
      <c r="O6902" s="534"/>
      <c r="P6902" s="535"/>
      <c r="Q6902" s="534"/>
    </row>
    <row r="6903" spans="3:17" s="849" customFormat="1" ht="15">
      <c r="C6903" s="712"/>
      <c r="D6903" s="713"/>
      <c r="E6903" s="532"/>
      <c r="F6903" s="532"/>
      <c r="G6903" s="533"/>
      <c r="H6903" s="534"/>
      <c r="I6903" s="534"/>
      <c r="J6903" s="535"/>
      <c r="K6903" s="534"/>
      <c r="L6903" s="534"/>
      <c r="M6903" s="534"/>
      <c r="N6903" s="534"/>
      <c r="O6903" s="534"/>
      <c r="P6903" s="535"/>
      <c r="Q6903" s="534"/>
    </row>
    <row r="6904" spans="3:17" s="849" customFormat="1" ht="15">
      <c r="C6904" s="712"/>
      <c r="D6904" s="713"/>
      <c r="E6904" s="532"/>
      <c r="F6904" s="532"/>
      <c r="G6904" s="533"/>
      <c r="H6904" s="534"/>
      <c r="I6904" s="534"/>
      <c r="J6904" s="535"/>
      <c r="K6904" s="534"/>
      <c r="L6904" s="534"/>
      <c r="M6904" s="534"/>
      <c r="N6904" s="534"/>
      <c r="O6904" s="534"/>
      <c r="P6904" s="535"/>
      <c r="Q6904" s="534"/>
    </row>
    <row r="6905" spans="3:17" s="849" customFormat="1" ht="15">
      <c r="C6905" s="712"/>
      <c r="D6905" s="713"/>
      <c r="E6905" s="532"/>
      <c r="F6905" s="532"/>
      <c r="G6905" s="533"/>
      <c r="H6905" s="534"/>
      <c r="I6905" s="534"/>
      <c r="J6905" s="535"/>
      <c r="K6905" s="534"/>
      <c r="L6905" s="534"/>
      <c r="M6905" s="534"/>
      <c r="N6905" s="534"/>
      <c r="O6905" s="534"/>
      <c r="P6905" s="535"/>
      <c r="Q6905" s="534"/>
    </row>
    <row r="6906" spans="3:17" s="849" customFormat="1" ht="15">
      <c r="C6906" s="712"/>
      <c r="D6906" s="713"/>
      <c r="E6906" s="532"/>
      <c r="F6906" s="532"/>
      <c r="G6906" s="533"/>
      <c r="H6906" s="534"/>
      <c r="I6906" s="534"/>
      <c r="J6906" s="535"/>
      <c r="K6906" s="534"/>
      <c r="L6906" s="534"/>
      <c r="M6906" s="534"/>
      <c r="N6906" s="534"/>
      <c r="O6906" s="534"/>
      <c r="P6906" s="535"/>
      <c r="Q6906" s="534"/>
    </row>
    <row r="6907" spans="3:17" s="849" customFormat="1" ht="15">
      <c r="C6907" s="712"/>
      <c r="D6907" s="713"/>
      <c r="E6907" s="532"/>
      <c r="F6907" s="532"/>
      <c r="G6907" s="533"/>
      <c r="H6907" s="534"/>
      <c r="I6907" s="534"/>
      <c r="J6907" s="535"/>
      <c r="K6907" s="534"/>
      <c r="L6907" s="534"/>
      <c r="M6907" s="534"/>
      <c r="N6907" s="534"/>
      <c r="O6907" s="534"/>
      <c r="P6907" s="535"/>
      <c r="Q6907" s="534"/>
    </row>
    <row r="6908" spans="3:17" s="849" customFormat="1" ht="15">
      <c r="C6908" s="712"/>
      <c r="D6908" s="713"/>
      <c r="E6908" s="532"/>
      <c r="F6908" s="532"/>
      <c r="G6908" s="533"/>
      <c r="H6908" s="534"/>
      <c r="I6908" s="534"/>
      <c r="J6908" s="535"/>
      <c r="K6908" s="534"/>
      <c r="L6908" s="534"/>
      <c r="M6908" s="534"/>
      <c r="N6908" s="534"/>
      <c r="O6908" s="534"/>
      <c r="P6908" s="535"/>
      <c r="Q6908" s="534"/>
    </row>
    <row r="6909" spans="3:17" s="849" customFormat="1" ht="15">
      <c r="C6909" s="712"/>
      <c r="D6909" s="713"/>
      <c r="E6909" s="532"/>
      <c r="F6909" s="532"/>
      <c r="G6909" s="533"/>
      <c r="H6909" s="534"/>
      <c r="I6909" s="534"/>
      <c r="J6909" s="535"/>
      <c r="K6909" s="534"/>
      <c r="L6909" s="534"/>
      <c r="M6909" s="534"/>
      <c r="N6909" s="534"/>
      <c r="O6909" s="534"/>
      <c r="P6909" s="535"/>
      <c r="Q6909" s="534"/>
    </row>
    <row r="6910" spans="3:17" s="849" customFormat="1" ht="15">
      <c r="C6910" s="712"/>
      <c r="D6910" s="713"/>
      <c r="E6910" s="532"/>
      <c r="F6910" s="532"/>
      <c r="G6910" s="533"/>
      <c r="H6910" s="534"/>
      <c r="I6910" s="534"/>
      <c r="J6910" s="535"/>
      <c r="K6910" s="534"/>
      <c r="L6910" s="534"/>
      <c r="M6910" s="534"/>
      <c r="N6910" s="534"/>
      <c r="O6910" s="534"/>
      <c r="P6910" s="535"/>
      <c r="Q6910" s="534"/>
    </row>
    <row r="6911" spans="3:17" s="849" customFormat="1" ht="15">
      <c r="C6911" s="712"/>
      <c r="D6911" s="713"/>
      <c r="E6911" s="532"/>
      <c r="F6911" s="532"/>
      <c r="G6911" s="533"/>
      <c r="H6911" s="534"/>
      <c r="I6911" s="534"/>
      <c r="J6911" s="535"/>
      <c r="K6911" s="534"/>
      <c r="L6911" s="534"/>
      <c r="M6911" s="534"/>
      <c r="N6911" s="534"/>
      <c r="O6911" s="534"/>
      <c r="P6911" s="535"/>
      <c r="Q6911" s="534"/>
    </row>
    <row r="6912" spans="3:17" s="849" customFormat="1" ht="15">
      <c r="C6912" s="712"/>
      <c r="D6912" s="713"/>
      <c r="E6912" s="532"/>
      <c r="F6912" s="532"/>
      <c r="G6912" s="533"/>
      <c r="H6912" s="534"/>
      <c r="I6912" s="534"/>
      <c r="J6912" s="535"/>
      <c r="K6912" s="534"/>
      <c r="L6912" s="534"/>
      <c r="M6912" s="534"/>
      <c r="N6912" s="534"/>
      <c r="O6912" s="534"/>
      <c r="P6912" s="535"/>
      <c r="Q6912" s="534"/>
    </row>
    <row r="6913" spans="3:17" s="849" customFormat="1" ht="15">
      <c r="C6913" s="712"/>
      <c r="D6913" s="713"/>
      <c r="E6913" s="532"/>
      <c r="F6913" s="532"/>
      <c r="G6913" s="533"/>
      <c r="H6913" s="534"/>
      <c r="I6913" s="534"/>
      <c r="J6913" s="535"/>
      <c r="K6913" s="534"/>
      <c r="L6913" s="534"/>
      <c r="M6913" s="534"/>
      <c r="N6913" s="534"/>
      <c r="O6913" s="534"/>
      <c r="P6913" s="535"/>
      <c r="Q6913" s="534"/>
    </row>
    <row r="6914" spans="3:17" s="849" customFormat="1" ht="15">
      <c r="C6914" s="712"/>
      <c r="D6914" s="713"/>
      <c r="E6914" s="532"/>
      <c r="F6914" s="532"/>
      <c r="G6914" s="533"/>
      <c r="H6914" s="534"/>
      <c r="I6914" s="534"/>
      <c r="J6914" s="535"/>
      <c r="K6914" s="534"/>
      <c r="L6914" s="534"/>
      <c r="M6914" s="534"/>
      <c r="N6914" s="534"/>
      <c r="O6914" s="534"/>
      <c r="P6914" s="535"/>
      <c r="Q6914" s="534"/>
    </row>
    <row r="6915" spans="3:17" s="849" customFormat="1" ht="15">
      <c r="C6915" s="712"/>
      <c r="D6915" s="713"/>
      <c r="E6915" s="532"/>
      <c r="F6915" s="532"/>
      <c r="G6915" s="533"/>
      <c r="H6915" s="534"/>
      <c r="I6915" s="534"/>
      <c r="J6915" s="535"/>
      <c r="K6915" s="534"/>
      <c r="L6915" s="534"/>
      <c r="M6915" s="534"/>
      <c r="N6915" s="534"/>
      <c r="O6915" s="534"/>
      <c r="P6915" s="535"/>
      <c r="Q6915" s="534"/>
    </row>
    <row r="6916" spans="3:17" s="849" customFormat="1" ht="15">
      <c r="C6916" s="712"/>
      <c r="D6916" s="713"/>
      <c r="E6916" s="532"/>
      <c r="F6916" s="532"/>
      <c r="G6916" s="533"/>
      <c r="H6916" s="534"/>
      <c r="I6916" s="534"/>
      <c r="J6916" s="535"/>
      <c r="K6916" s="534"/>
      <c r="L6916" s="534"/>
      <c r="M6916" s="534"/>
      <c r="N6916" s="534"/>
      <c r="O6916" s="534"/>
      <c r="P6916" s="535"/>
      <c r="Q6916" s="534"/>
    </row>
    <row r="6917" spans="3:17" s="849" customFormat="1" ht="15">
      <c r="C6917" s="712"/>
      <c r="D6917" s="713"/>
      <c r="E6917" s="532"/>
      <c r="F6917" s="532"/>
      <c r="G6917" s="533"/>
      <c r="H6917" s="534"/>
      <c r="I6917" s="534"/>
      <c r="J6917" s="535"/>
      <c r="K6917" s="534"/>
      <c r="L6917" s="534"/>
      <c r="M6917" s="534"/>
      <c r="N6917" s="534"/>
      <c r="O6917" s="534"/>
      <c r="P6917" s="535"/>
      <c r="Q6917" s="534"/>
    </row>
    <row r="6918" spans="3:17" s="849" customFormat="1" ht="15">
      <c r="C6918" s="712"/>
      <c r="D6918" s="713"/>
      <c r="E6918" s="532"/>
      <c r="F6918" s="532"/>
      <c r="G6918" s="533"/>
      <c r="H6918" s="534"/>
      <c r="I6918" s="534"/>
      <c r="J6918" s="535"/>
      <c r="K6918" s="534"/>
      <c r="L6918" s="534"/>
      <c r="M6918" s="534"/>
      <c r="N6918" s="534"/>
      <c r="O6918" s="534"/>
      <c r="P6918" s="535"/>
      <c r="Q6918" s="534"/>
    </row>
    <row r="6919" spans="3:17" s="849" customFormat="1" ht="15">
      <c r="C6919" s="712"/>
      <c r="D6919" s="713"/>
      <c r="E6919" s="532"/>
      <c r="F6919" s="532"/>
      <c r="G6919" s="533"/>
      <c r="H6919" s="534"/>
      <c r="I6919" s="534"/>
      <c r="J6919" s="535"/>
      <c r="K6919" s="534"/>
      <c r="L6919" s="534"/>
      <c r="M6919" s="534"/>
      <c r="N6919" s="534"/>
      <c r="O6919" s="534"/>
      <c r="P6919" s="535"/>
      <c r="Q6919" s="534"/>
    </row>
    <row r="6920" spans="3:17" s="849" customFormat="1" ht="15">
      <c r="C6920" s="712"/>
      <c r="D6920" s="713"/>
      <c r="E6920" s="532"/>
      <c r="F6920" s="532"/>
      <c r="G6920" s="533"/>
      <c r="H6920" s="534"/>
      <c r="I6920" s="534"/>
      <c r="J6920" s="535"/>
      <c r="K6920" s="534"/>
      <c r="L6920" s="534"/>
      <c r="M6920" s="534"/>
      <c r="N6920" s="534"/>
      <c r="O6920" s="534"/>
      <c r="P6920" s="535"/>
      <c r="Q6920" s="534"/>
    </row>
    <row r="6921" spans="3:17" s="849" customFormat="1" ht="15">
      <c r="C6921" s="712"/>
      <c r="D6921" s="713"/>
      <c r="E6921" s="532"/>
      <c r="F6921" s="532"/>
      <c r="G6921" s="533"/>
      <c r="H6921" s="534"/>
      <c r="I6921" s="534"/>
      <c r="J6921" s="535"/>
      <c r="K6921" s="534"/>
      <c r="L6921" s="534"/>
      <c r="M6921" s="534"/>
      <c r="N6921" s="534"/>
      <c r="O6921" s="534"/>
      <c r="P6921" s="535"/>
      <c r="Q6921" s="534"/>
    </row>
    <row r="6922" spans="3:17" s="849" customFormat="1" ht="15">
      <c r="C6922" s="712"/>
      <c r="D6922" s="713"/>
      <c r="E6922" s="532"/>
      <c r="F6922" s="532"/>
      <c r="G6922" s="533"/>
      <c r="H6922" s="534"/>
      <c r="I6922" s="534"/>
      <c r="J6922" s="535"/>
      <c r="K6922" s="534"/>
      <c r="L6922" s="534"/>
      <c r="M6922" s="534"/>
      <c r="N6922" s="534"/>
      <c r="O6922" s="534"/>
      <c r="P6922" s="535"/>
      <c r="Q6922" s="534"/>
    </row>
    <row r="6923" spans="3:17" s="849" customFormat="1" ht="15">
      <c r="C6923" s="712"/>
      <c r="D6923" s="713"/>
      <c r="E6923" s="532"/>
      <c r="F6923" s="532"/>
      <c r="G6923" s="533"/>
      <c r="H6923" s="534"/>
      <c r="I6923" s="534"/>
      <c r="J6923" s="535"/>
      <c r="K6923" s="534"/>
      <c r="L6923" s="534"/>
      <c r="M6923" s="534"/>
      <c r="N6923" s="534"/>
      <c r="O6923" s="534"/>
      <c r="P6923" s="535"/>
      <c r="Q6923" s="534"/>
    </row>
    <row r="6924" spans="3:17" s="849" customFormat="1" ht="15">
      <c r="C6924" s="712"/>
      <c r="D6924" s="713"/>
      <c r="E6924" s="532"/>
      <c r="F6924" s="532"/>
      <c r="G6924" s="533"/>
      <c r="H6924" s="534"/>
      <c r="I6924" s="534"/>
      <c r="J6924" s="535"/>
      <c r="K6924" s="534"/>
      <c r="L6924" s="534"/>
      <c r="M6924" s="534"/>
      <c r="N6924" s="534"/>
      <c r="O6924" s="534"/>
      <c r="P6924" s="535"/>
      <c r="Q6924" s="534"/>
    </row>
    <row r="6925" spans="3:17" s="849" customFormat="1" ht="15">
      <c r="C6925" s="712"/>
      <c r="D6925" s="713"/>
      <c r="E6925" s="532"/>
      <c r="F6925" s="532"/>
      <c r="G6925" s="533"/>
      <c r="H6925" s="534"/>
      <c r="I6925" s="534"/>
      <c r="J6925" s="535"/>
      <c r="K6925" s="534"/>
      <c r="L6925" s="534"/>
      <c r="M6925" s="534"/>
      <c r="N6925" s="534"/>
      <c r="O6925" s="534"/>
      <c r="P6925" s="535"/>
      <c r="Q6925" s="534"/>
    </row>
    <row r="6926" spans="3:17" s="849" customFormat="1" ht="15">
      <c r="C6926" s="712"/>
      <c r="D6926" s="713"/>
      <c r="E6926" s="532"/>
      <c r="F6926" s="532"/>
      <c r="G6926" s="533"/>
      <c r="H6926" s="534"/>
      <c r="I6926" s="534"/>
      <c r="J6926" s="535"/>
      <c r="K6926" s="534"/>
      <c r="L6926" s="534"/>
      <c r="M6926" s="534"/>
      <c r="N6926" s="534"/>
      <c r="O6926" s="534"/>
      <c r="P6926" s="535"/>
      <c r="Q6926" s="534"/>
    </row>
    <row r="6927" spans="3:17" s="849" customFormat="1" ht="15">
      <c r="C6927" s="712"/>
      <c r="D6927" s="713"/>
      <c r="E6927" s="532"/>
      <c r="F6927" s="532"/>
      <c r="G6927" s="533"/>
      <c r="H6927" s="534"/>
      <c r="I6927" s="534"/>
      <c r="J6927" s="535"/>
      <c r="K6927" s="534"/>
      <c r="L6927" s="534"/>
      <c r="M6927" s="534"/>
      <c r="N6927" s="534"/>
      <c r="O6927" s="534"/>
      <c r="P6927" s="535"/>
      <c r="Q6927" s="534"/>
    </row>
    <row r="6928" spans="3:17" s="849" customFormat="1" ht="15">
      <c r="C6928" s="712"/>
      <c r="D6928" s="713"/>
      <c r="E6928" s="532"/>
      <c r="F6928" s="532"/>
      <c r="G6928" s="533"/>
      <c r="H6928" s="534"/>
      <c r="I6928" s="534"/>
      <c r="J6928" s="535"/>
      <c r="K6928" s="534"/>
      <c r="L6928" s="534"/>
      <c r="M6928" s="534"/>
      <c r="N6928" s="534"/>
      <c r="O6928" s="534"/>
      <c r="P6928" s="535"/>
      <c r="Q6928" s="534"/>
    </row>
    <row r="6929" spans="3:17" s="849" customFormat="1" ht="15">
      <c r="C6929" s="712"/>
      <c r="D6929" s="713"/>
      <c r="E6929" s="532"/>
      <c r="F6929" s="532"/>
      <c r="G6929" s="533"/>
      <c r="H6929" s="534"/>
      <c r="I6929" s="534"/>
      <c r="J6929" s="535"/>
      <c r="K6929" s="534"/>
      <c r="L6929" s="534"/>
      <c r="M6929" s="534"/>
      <c r="N6929" s="534"/>
      <c r="O6929" s="534"/>
      <c r="P6929" s="535"/>
      <c r="Q6929" s="534"/>
    </row>
    <row r="6930" spans="3:17" s="849" customFormat="1" ht="15">
      <c r="C6930" s="712"/>
      <c r="D6930" s="713"/>
      <c r="E6930" s="532"/>
      <c r="F6930" s="532"/>
      <c r="G6930" s="533"/>
      <c r="H6930" s="534"/>
      <c r="I6930" s="534"/>
      <c r="J6930" s="535"/>
      <c r="K6930" s="534"/>
      <c r="L6930" s="534"/>
      <c r="M6930" s="534"/>
      <c r="N6930" s="534"/>
      <c r="O6930" s="534"/>
      <c r="P6930" s="535"/>
      <c r="Q6930" s="534"/>
    </row>
    <row r="6931" spans="3:17" s="849" customFormat="1" ht="15">
      <c r="C6931" s="712"/>
      <c r="D6931" s="713"/>
      <c r="E6931" s="532"/>
      <c r="F6931" s="532"/>
      <c r="G6931" s="533"/>
      <c r="H6931" s="534"/>
      <c r="I6931" s="534"/>
      <c r="J6931" s="535"/>
      <c r="K6931" s="534"/>
      <c r="L6931" s="534"/>
      <c r="M6931" s="534"/>
      <c r="N6931" s="534"/>
      <c r="O6931" s="534"/>
      <c r="P6931" s="535"/>
      <c r="Q6931" s="534"/>
    </row>
    <row r="6932" spans="3:17" s="849" customFormat="1" ht="15">
      <c r="C6932" s="712"/>
      <c r="D6932" s="713"/>
      <c r="E6932" s="532"/>
      <c r="F6932" s="532"/>
      <c r="G6932" s="533"/>
      <c r="H6932" s="534"/>
      <c r="I6932" s="534"/>
      <c r="J6932" s="535"/>
      <c r="K6932" s="534"/>
      <c r="L6932" s="534"/>
      <c r="M6932" s="534"/>
      <c r="N6932" s="534"/>
      <c r="O6932" s="534"/>
      <c r="P6932" s="535"/>
      <c r="Q6932" s="534"/>
    </row>
    <row r="6933" spans="3:17" s="849" customFormat="1" ht="15">
      <c r="C6933" s="712"/>
      <c r="D6933" s="713"/>
      <c r="E6933" s="532"/>
      <c r="F6933" s="532"/>
      <c r="G6933" s="533"/>
      <c r="H6933" s="534"/>
      <c r="I6933" s="534"/>
      <c r="J6933" s="535"/>
      <c r="K6933" s="534"/>
      <c r="L6933" s="534"/>
      <c r="M6933" s="534"/>
      <c r="N6933" s="534"/>
      <c r="O6933" s="534"/>
      <c r="P6933" s="535"/>
      <c r="Q6933" s="534"/>
    </row>
    <row r="6934" spans="3:17" s="849" customFormat="1" ht="15">
      <c r="C6934" s="712"/>
      <c r="D6934" s="713"/>
      <c r="E6934" s="532"/>
      <c r="F6934" s="532"/>
      <c r="G6934" s="533"/>
      <c r="H6934" s="534"/>
      <c r="I6934" s="534"/>
      <c r="J6934" s="535"/>
      <c r="K6934" s="534"/>
      <c r="L6934" s="534"/>
      <c r="M6934" s="534"/>
      <c r="N6934" s="534"/>
      <c r="O6934" s="534"/>
      <c r="P6934" s="535"/>
      <c r="Q6934" s="534"/>
    </row>
    <row r="6935" spans="3:17" s="849" customFormat="1" ht="15">
      <c r="C6935" s="712"/>
      <c r="D6935" s="713"/>
      <c r="E6935" s="532"/>
      <c r="F6935" s="532"/>
      <c r="G6935" s="533"/>
      <c r="H6935" s="534"/>
      <c r="I6935" s="534"/>
      <c r="J6935" s="535"/>
      <c r="K6935" s="534"/>
      <c r="L6935" s="534"/>
      <c r="M6935" s="534"/>
      <c r="N6935" s="534"/>
      <c r="O6935" s="534"/>
      <c r="P6935" s="535"/>
      <c r="Q6935" s="534"/>
    </row>
    <row r="6936" spans="3:17" s="849" customFormat="1" ht="15">
      <c r="C6936" s="712"/>
      <c r="D6936" s="713"/>
      <c r="E6936" s="532"/>
      <c r="F6936" s="532"/>
      <c r="G6936" s="533"/>
      <c r="H6936" s="534"/>
      <c r="I6936" s="534"/>
      <c r="J6936" s="535"/>
      <c r="K6936" s="534"/>
      <c r="L6936" s="534"/>
      <c r="M6936" s="534"/>
      <c r="N6936" s="534"/>
      <c r="O6936" s="534"/>
      <c r="P6936" s="535"/>
      <c r="Q6936" s="534"/>
    </row>
    <row r="6937" spans="3:17" s="849" customFormat="1" ht="15">
      <c r="C6937" s="712"/>
      <c r="D6937" s="713"/>
      <c r="E6937" s="532"/>
      <c r="F6937" s="532"/>
      <c r="G6937" s="533"/>
      <c r="H6937" s="534"/>
      <c r="I6937" s="534"/>
      <c r="J6937" s="535"/>
      <c r="K6937" s="534"/>
      <c r="L6937" s="534"/>
      <c r="M6937" s="534"/>
      <c r="N6937" s="534"/>
      <c r="O6937" s="534"/>
      <c r="P6937" s="535"/>
      <c r="Q6937" s="534"/>
    </row>
    <row r="6938" spans="3:17" s="849" customFormat="1" ht="15">
      <c r="C6938" s="712"/>
      <c r="D6938" s="713"/>
      <c r="E6938" s="532"/>
      <c r="F6938" s="532"/>
      <c r="G6938" s="533"/>
      <c r="H6938" s="534"/>
      <c r="I6938" s="534"/>
      <c r="J6938" s="535"/>
      <c r="K6938" s="534"/>
      <c r="L6938" s="534"/>
      <c r="M6938" s="534"/>
      <c r="N6938" s="534"/>
      <c r="O6938" s="534"/>
      <c r="P6938" s="535"/>
      <c r="Q6938" s="534"/>
    </row>
    <row r="6939" spans="3:17" s="849" customFormat="1" ht="15">
      <c r="C6939" s="712"/>
      <c r="D6939" s="713"/>
      <c r="E6939" s="532"/>
      <c r="F6939" s="532"/>
      <c r="G6939" s="533"/>
      <c r="H6939" s="534"/>
      <c r="I6939" s="534"/>
      <c r="J6939" s="535"/>
      <c r="K6939" s="534"/>
      <c r="L6939" s="534"/>
      <c r="M6939" s="534"/>
      <c r="N6939" s="534"/>
      <c r="O6939" s="534"/>
      <c r="P6939" s="535"/>
      <c r="Q6939" s="534"/>
    </row>
    <row r="6940" spans="3:17" s="849" customFormat="1" ht="15">
      <c r="C6940" s="712"/>
      <c r="D6940" s="713"/>
      <c r="E6940" s="532"/>
      <c r="F6940" s="532"/>
      <c r="G6940" s="533"/>
      <c r="H6940" s="534"/>
      <c r="I6940" s="534"/>
      <c r="J6940" s="535"/>
      <c r="K6940" s="534"/>
      <c r="L6940" s="534"/>
      <c r="M6940" s="534"/>
      <c r="N6940" s="534"/>
      <c r="O6940" s="534"/>
      <c r="P6940" s="535"/>
      <c r="Q6940" s="534"/>
    </row>
    <row r="6941" spans="3:17" s="849" customFormat="1" ht="15">
      <c r="C6941" s="712"/>
      <c r="D6941" s="713"/>
      <c r="E6941" s="532"/>
      <c r="F6941" s="532"/>
      <c r="G6941" s="533"/>
      <c r="H6941" s="534"/>
      <c r="I6941" s="534"/>
      <c r="J6941" s="535"/>
      <c r="K6941" s="534"/>
      <c r="L6941" s="534"/>
      <c r="M6941" s="534"/>
      <c r="N6941" s="534"/>
      <c r="O6941" s="534"/>
      <c r="P6941" s="535"/>
      <c r="Q6941" s="534"/>
    </row>
    <row r="6942" spans="3:17" s="849" customFormat="1" ht="15">
      <c r="C6942" s="712"/>
      <c r="D6942" s="713"/>
      <c r="E6942" s="532"/>
      <c r="F6942" s="532"/>
      <c r="G6942" s="533"/>
      <c r="H6942" s="534"/>
      <c r="I6942" s="534"/>
      <c r="J6942" s="535"/>
      <c r="K6942" s="534"/>
      <c r="L6942" s="534"/>
      <c r="M6942" s="534"/>
      <c r="N6942" s="534"/>
      <c r="O6942" s="534"/>
      <c r="P6942" s="535"/>
      <c r="Q6942" s="534"/>
    </row>
    <row r="6943" spans="3:17" s="849" customFormat="1" ht="15">
      <c r="C6943" s="712"/>
      <c r="D6943" s="713"/>
      <c r="E6943" s="532"/>
      <c r="F6943" s="532"/>
      <c r="G6943" s="533"/>
      <c r="H6943" s="534"/>
      <c r="I6943" s="534"/>
      <c r="J6943" s="535"/>
      <c r="K6943" s="534"/>
      <c r="L6943" s="534"/>
      <c r="M6943" s="534"/>
      <c r="N6943" s="534"/>
      <c r="O6943" s="534"/>
      <c r="P6943" s="535"/>
      <c r="Q6943" s="534"/>
    </row>
    <row r="6944" spans="3:17" s="849" customFormat="1" ht="15">
      <c r="C6944" s="712"/>
      <c r="D6944" s="713"/>
      <c r="E6944" s="532"/>
      <c r="F6944" s="532"/>
      <c r="G6944" s="533"/>
      <c r="H6944" s="534"/>
      <c r="I6944" s="534"/>
      <c r="J6944" s="535"/>
      <c r="K6944" s="534"/>
      <c r="L6944" s="534"/>
      <c r="M6944" s="534"/>
      <c r="N6944" s="534"/>
      <c r="O6944" s="534"/>
      <c r="P6944" s="535"/>
      <c r="Q6944" s="534"/>
    </row>
    <row r="6945" spans="3:17" s="849" customFormat="1" ht="15">
      <c r="C6945" s="712"/>
      <c r="D6945" s="713"/>
      <c r="E6945" s="532"/>
      <c r="F6945" s="532"/>
      <c r="G6945" s="533"/>
      <c r="H6945" s="534"/>
      <c r="I6945" s="534"/>
      <c r="J6945" s="535"/>
      <c r="K6945" s="534"/>
      <c r="L6945" s="534"/>
      <c r="M6945" s="534"/>
      <c r="N6945" s="534"/>
      <c r="O6945" s="534"/>
      <c r="P6945" s="535"/>
      <c r="Q6945" s="534"/>
    </row>
    <row r="6946" spans="3:17" s="849" customFormat="1" ht="15">
      <c r="C6946" s="712"/>
      <c r="D6946" s="713"/>
      <c r="E6946" s="532"/>
      <c r="F6946" s="532"/>
      <c r="G6946" s="533"/>
      <c r="H6946" s="534"/>
      <c r="I6946" s="534"/>
      <c r="J6946" s="535"/>
      <c r="K6946" s="534"/>
      <c r="L6946" s="534"/>
      <c r="M6946" s="534"/>
      <c r="N6946" s="534"/>
      <c r="O6946" s="534"/>
      <c r="P6946" s="535"/>
      <c r="Q6946" s="534"/>
    </row>
    <row r="6947" spans="3:17" s="849" customFormat="1" ht="15">
      <c r="C6947" s="712"/>
      <c r="D6947" s="713"/>
      <c r="E6947" s="532"/>
      <c r="F6947" s="532"/>
      <c r="G6947" s="533"/>
      <c r="H6947" s="534"/>
      <c r="I6947" s="534"/>
      <c r="J6947" s="535"/>
      <c r="K6947" s="534"/>
      <c r="L6947" s="534"/>
      <c r="M6947" s="534"/>
      <c r="N6947" s="534"/>
      <c r="O6947" s="534"/>
      <c r="P6947" s="535"/>
      <c r="Q6947" s="534"/>
    </row>
    <row r="6948" spans="3:17" s="849" customFormat="1" ht="15">
      <c r="C6948" s="712"/>
      <c r="D6948" s="713"/>
      <c r="E6948" s="532"/>
      <c r="F6948" s="532"/>
      <c r="G6948" s="533"/>
      <c r="H6948" s="534"/>
      <c r="I6948" s="534"/>
      <c r="J6948" s="535"/>
      <c r="K6948" s="534"/>
      <c r="L6948" s="534"/>
      <c r="M6948" s="534"/>
      <c r="N6948" s="534"/>
      <c r="O6948" s="534"/>
      <c r="P6948" s="535"/>
      <c r="Q6948" s="534"/>
    </row>
    <row r="6949" spans="3:17" s="849" customFormat="1" ht="15">
      <c r="C6949" s="712"/>
      <c r="D6949" s="713"/>
      <c r="E6949" s="532"/>
      <c r="F6949" s="532"/>
      <c r="G6949" s="533"/>
      <c r="H6949" s="534"/>
      <c r="I6949" s="534"/>
      <c r="J6949" s="535"/>
      <c r="K6949" s="534"/>
      <c r="L6949" s="534"/>
      <c r="M6949" s="534"/>
      <c r="N6949" s="534"/>
      <c r="O6949" s="534"/>
      <c r="P6949" s="535"/>
      <c r="Q6949" s="534"/>
    </row>
    <row r="6950" spans="3:17" s="849" customFormat="1" ht="15">
      <c r="C6950" s="712"/>
      <c r="D6950" s="713"/>
      <c r="E6950" s="532"/>
      <c r="F6950" s="532"/>
      <c r="G6950" s="533"/>
      <c r="H6950" s="534"/>
      <c r="I6950" s="534"/>
      <c r="J6950" s="535"/>
      <c r="K6950" s="534"/>
      <c r="L6950" s="534"/>
      <c r="M6950" s="534"/>
      <c r="N6950" s="534"/>
      <c r="O6950" s="534"/>
      <c r="P6950" s="535"/>
      <c r="Q6950" s="534"/>
    </row>
    <row r="6951" spans="3:17" s="849" customFormat="1" ht="15">
      <c r="C6951" s="712"/>
      <c r="D6951" s="713"/>
      <c r="E6951" s="532"/>
      <c r="F6951" s="532"/>
      <c r="G6951" s="533"/>
      <c r="H6951" s="534"/>
      <c r="I6951" s="534"/>
      <c r="J6951" s="535"/>
      <c r="K6951" s="534"/>
      <c r="L6951" s="534"/>
      <c r="M6951" s="534"/>
      <c r="N6951" s="534"/>
      <c r="O6951" s="534"/>
      <c r="P6951" s="535"/>
      <c r="Q6951" s="534"/>
    </row>
    <row r="6952" spans="3:17" s="849" customFormat="1" ht="15">
      <c r="C6952" s="712"/>
      <c r="D6952" s="713"/>
      <c r="E6952" s="532"/>
      <c r="F6952" s="532"/>
      <c r="G6952" s="533"/>
      <c r="H6952" s="534"/>
      <c r="I6952" s="534"/>
      <c r="J6952" s="535"/>
      <c r="K6952" s="534"/>
      <c r="L6952" s="534"/>
      <c r="M6952" s="534"/>
      <c r="N6952" s="534"/>
      <c r="O6952" s="534"/>
      <c r="P6952" s="535"/>
      <c r="Q6952" s="534"/>
    </row>
    <row r="6953" spans="3:17" s="849" customFormat="1" ht="15">
      <c r="C6953" s="712"/>
      <c r="D6953" s="713"/>
      <c r="E6953" s="532"/>
      <c r="F6953" s="532"/>
      <c r="G6953" s="533"/>
      <c r="H6953" s="534"/>
      <c r="I6953" s="534"/>
      <c r="J6953" s="535"/>
      <c r="K6953" s="534"/>
      <c r="L6953" s="534"/>
      <c r="M6953" s="534"/>
      <c r="N6953" s="534"/>
      <c r="O6953" s="534"/>
      <c r="P6953" s="535"/>
      <c r="Q6953" s="534"/>
    </row>
    <row r="6954" spans="3:17" s="849" customFormat="1" ht="15">
      <c r="C6954" s="712"/>
      <c r="D6954" s="713"/>
      <c r="E6954" s="532"/>
      <c r="F6954" s="532"/>
      <c r="G6954" s="533"/>
      <c r="H6954" s="534"/>
      <c r="I6954" s="534"/>
      <c r="J6954" s="535"/>
      <c r="K6954" s="534"/>
      <c r="L6954" s="534"/>
      <c r="M6954" s="534"/>
      <c r="N6954" s="534"/>
      <c r="O6954" s="534"/>
      <c r="P6954" s="535"/>
      <c r="Q6954" s="534"/>
    </row>
    <row r="6955" spans="3:17" s="849" customFormat="1" ht="15">
      <c r="C6955" s="712"/>
      <c r="D6955" s="713"/>
      <c r="E6955" s="532"/>
      <c r="F6955" s="532"/>
      <c r="G6955" s="533"/>
      <c r="H6955" s="534"/>
      <c r="I6955" s="534"/>
      <c r="J6955" s="535"/>
      <c r="K6955" s="534"/>
      <c r="L6955" s="534"/>
      <c r="M6955" s="534"/>
      <c r="N6955" s="534"/>
      <c r="O6955" s="534"/>
      <c r="P6955" s="535"/>
      <c r="Q6955" s="534"/>
    </row>
    <row r="6956" spans="3:17" s="849" customFormat="1" ht="15">
      <c r="C6956" s="712"/>
      <c r="D6956" s="713"/>
      <c r="E6956" s="532"/>
      <c r="F6956" s="532"/>
      <c r="G6956" s="533"/>
      <c r="H6956" s="534"/>
      <c r="I6956" s="534"/>
      <c r="J6956" s="535"/>
      <c r="K6956" s="534"/>
      <c r="L6956" s="534"/>
      <c r="M6956" s="534"/>
      <c r="N6956" s="534"/>
      <c r="O6956" s="534"/>
      <c r="P6956" s="535"/>
      <c r="Q6956" s="534"/>
    </row>
    <row r="6957" spans="3:17" s="849" customFormat="1" ht="15">
      <c r="C6957" s="712"/>
      <c r="D6957" s="713"/>
      <c r="E6957" s="532"/>
      <c r="F6957" s="532"/>
      <c r="G6957" s="533"/>
      <c r="H6957" s="534"/>
      <c r="I6957" s="534"/>
      <c r="J6957" s="535"/>
      <c r="K6957" s="534"/>
      <c r="L6957" s="534"/>
      <c r="M6957" s="534"/>
      <c r="N6957" s="534"/>
      <c r="O6957" s="534"/>
      <c r="P6957" s="535"/>
      <c r="Q6957" s="534"/>
    </row>
    <row r="6958" spans="3:17" s="849" customFormat="1" ht="15">
      <c r="C6958" s="712"/>
      <c r="D6958" s="713"/>
      <c r="E6958" s="532"/>
      <c r="F6958" s="532"/>
      <c r="G6958" s="533"/>
      <c r="H6958" s="534"/>
      <c r="I6958" s="534"/>
      <c r="J6958" s="535"/>
      <c r="K6958" s="534"/>
      <c r="L6958" s="534"/>
      <c r="M6958" s="534"/>
      <c r="N6958" s="534"/>
      <c r="O6958" s="534"/>
      <c r="P6958" s="535"/>
      <c r="Q6958" s="534"/>
    </row>
    <row r="6959" spans="3:17" s="849" customFormat="1" ht="15">
      <c r="C6959" s="712"/>
      <c r="D6959" s="713"/>
      <c r="E6959" s="532"/>
      <c r="F6959" s="532"/>
      <c r="G6959" s="533"/>
      <c r="H6959" s="534"/>
      <c r="I6959" s="534"/>
      <c r="J6959" s="535"/>
      <c r="K6959" s="534"/>
      <c r="L6959" s="534"/>
      <c r="M6959" s="534"/>
      <c r="N6959" s="534"/>
      <c r="O6959" s="534"/>
      <c r="P6959" s="535"/>
      <c r="Q6959" s="534"/>
    </row>
    <row r="6960" spans="3:17" s="849" customFormat="1" ht="15">
      <c r="C6960" s="712"/>
      <c r="D6960" s="713"/>
      <c r="E6960" s="532"/>
      <c r="F6960" s="532"/>
      <c r="G6960" s="533"/>
      <c r="H6960" s="534"/>
      <c r="I6960" s="534"/>
      <c r="J6960" s="535"/>
      <c r="K6960" s="534"/>
      <c r="L6960" s="534"/>
      <c r="M6960" s="534"/>
      <c r="N6960" s="534"/>
      <c r="O6960" s="534"/>
      <c r="P6960" s="535"/>
      <c r="Q6960" s="534"/>
    </row>
    <row r="6961" spans="3:17" s="849" customFormat="1" ht="15">
      <c r="C6961" s="712"/>
      <c r="D6961" s="713"/>
      <c r="E6961" s="532"/>
      <c r="F6961" s="532"/>
      <c r="G6961" s="533"/>
      <c r="H6961" s="534"/>
      <c r="I6961" s="534"/>
      <c r="J6961" s="535"/>
      <c r="K6961" s="534"/>
      <c r="L6961" s="534"/>
      <c r="M6961" s="534"/>
      <c r="N6961" s="534"/>
      <c r="O6961" s="534"/>
      <c r="P6961" s="535"/>
      <c r="Q6961" s="534"/>
    </row>
    <row r="6962" spans="3:17" s="849" customFormat="1" ht="15">
      <c r="C6962" s="712"/>
      <c r="D6962" s="713"/>
      <c r="E6962" s="532"/>
      <c r="F6962" s="532"/>
      <c r="G6962" s="533"/>
      <c r="H6962" s="534"/>
      <c r="I6962" s="534"/>
      <c r="J6962" s="535"/>
      <c r="K6962" s="534"/>
      <c r="L6962" s="534"/>
      <c r="M6962" s="534"/>
      <c r="N6962" s="534"/>
      <c r="O6962" s="534"/>
      <c r="P6962" s="535"/>
      <c r="Q6962" s="534"/>
    </row>
    <row r="6963" spans="3:17" s="849" customFormat="1" ht="15">
      <c r="C6963" s="712"/>
      <c r="D6963" s="713"/>
      <c r="E6963" s="532"/>
      <c r="F6963" s="532"/>
      <c r="G6963" s="533"/>
      <c r="H6963" s="534"/>
      <c r="I6963" s="534"/>
      <c r="J6963" s="535"/>
      <c r="K6963" s="534"/>
      <c r="L6963" s="534"/>
      <c r="M6963" s="534"/>
      <c r="N6963" s="534"/>
      <c r="O6963" s="534"/>
      <c r="P6963" s="535"/>
      <c r="Q6963" s="534"/>
    </row>
    <row r="6964" spans="3:17" s="849" customFormat="1" ht="15">
      <c r="C6964" s="712"/>
      <c r="D6964" s="713"/>
      <c r="E6964" s="532"/>
      <c r="F6964" s="532"/>
      <c r="G6964" s="533"/>
      <c r="H6964" s="534"/>
      <c r="I6964" s="534"/>
      <c r="J6964" s="535"/>
      <c r="K6964" s="534"/>
      <c r="L6964" s="534"/>
      <c r="M6964" s="534"/>
      <c r="N6964" s="534"/>
      <c r="O6964" s="534"/>
      <c r="P6964" s="535"/>
      <c r="Q6964" s="534"/>
    </row>
    <row r="6965" spans="3:17" s="849" customFormat="1" ht="15">
      <c r="C6965" s="712"/>
      <c r="D6965" s="713"/>
      <c r="E6965" s="532"/>
      <c r="F6965" s="532"/>
      <c r="G6965" s="533"/>
      <c r="H6965" s="534"/>
      <c r="I6965" s="534"/>
      <c r="J6965" s="535"/>
      <c r="K6965" s="534"/>
      <c r="L6965" s="534"/>
      <c r="M6965" s="534"/>
      <c r="N6965" s="534"/>
      <c r="O6965" s="534"/>
      <c r="P6965" s="535"/>
      <c r="Q6965" s="534"/>
    </row>
    <row r="6966" spans="3:17" s="849" customFormat="1" ht="15">
      <c r="C6966" s="712"/>
      <c r="D6966" s="713"/>
      <c r="E6966" s="532"/>
      <c r="F6966" s="532"/>
      <c r="G6966" s="533"/>
      <c r="H6966" s="534"/>
      <c r="I6966" s="534"/>
      <c r="J6966" s="535"/>
      <c r="K6966" s="534"/>
      <c r="L6966" s="534"/>
      <c r="M6966" s="534"/>
      <c r="N6966" s="534"/>
      <c r="O6966" s="534"/>
      <c r="P6966" s="535"/>
      <c r="Q6966" s="534"/>
    </row>
    <row r="6967" spans="3:17" s="849" customFormat="1" ht="15">
      <c r="C6967" s="712"/>
      <c r="D6967" s="713"/>
      <c r="E6967" s="532"/>
      <c r="F6967" s="532"/>
      <c r="G6967" s="533"/>
      <c r="H6967" s="534"/>
      <c r="I6967" s="534"/>
      <c r="J6967" s="535"/>
      <c r="K6967" s="534"/>
      <c r="L6967" s="534"/>
      <c r="M6967" s="534"/>
      <c r="N6967" s="534"/>
      <c r="O6967" s="534"/>
      <c r="P6967" s="535"/>
      <c r="Q6967" s="534"/>
    </row>
    <row r="6968" spans="3:17" s="849" customFormat="1" ht="15">
      <c r="C6968" s="712"/>
      <c r="D6968" s="713"/>
      <c r="E6968" s="532"/>
      <c r="F6968" s="532"/>
      <c r="G6968" s="533"/>
      <c r="H6968" s="534"/>
      <c r="I6968" s="534"/>
      <c r="J6968" s="535"/>
      <c r="K6968" s="534"/>
      <c r="L6968" s="534"/>
      <c r="M6968" s="534"/>
      <c r="N6968" s="534"/>
      <c r="O6968" s="534"/>
      <c r="P6968" s="535"/>
      <c r="Q6968" s="534"/>
    </row>
    <row r="6969" spans="3:17" s="849" customFormat="1" ht="15">
      <c r="C6969" s="712"/>
      <c r="D6969" s="713"/>
      <c r="E6969" s="532"/>
      <c r="F6969" s="532"/>
      <c r="G6969" s="533"/>
      <c r="H6969" s="534"/>
      <c r="I6969" s="534"/>
      <c r="J6969" s="535"/>
      <c r="K6969" s="534"/>
      <c r="L6969" s="534"/>
      <c r="M6969" s="534"/>
      <c r="N6969" s="534"/>
      <c r="O6969" s="534"/>
      <c r="P6969" s="535"/>
      <c r="Q6969" s="534"/>
    </row>
    <row r="6970" spans="3:17" s="849" customFormat="1" ht="15">
      <c r="C6970" s="712"/>
      <c r="D6970" s="713"/>
      <c r="E6970" s="532"/>
      <c r="F6970" s="532"/>
      <c r="G6970" s="533"/>
      <c r="H6970" s="534"/>
      <c r="I6970" s="534"/>
      <c r="J6970" s="535"/>
      <c r="K6970" s="534"/>
      <c r="L6970" s="534"/>
      <c r="M6970" s="534"/>
      <c r="N6970" s="534"/>
      <c r="O6970" s="534"/>
      <c r="P6970" s="535"/>
      <c r="Q6970" s="534"/>
    </row>
    <row r="6971" spans="3:17" s="849" customFormat="1" ht="15">
      <c r="C6971" s="712"/>
      <c r="D6971" s="713"/>
      <c r="E6971" s="532"/>
      <c r="F6971" s="532"/>
      <c r="G6971" s="533"/>
      <c r="H6971" s="534"/>
      <c r="I6971" s="534"/>
      <c r="J6971" s="535"/>
      <c r="K6971" s="534"/>
      <c r="L6971" s="534"/>
      <c r="M6971" s="534"/>
      <c r="N6971" s="534"/>
      <c r="O6971" s="534"/>
      <c r="P6971" s="535"/>
      <c r="Q6971" s="534"/>
    </row>
    <row r="6972" spans="3:17" s="849" customFormat="1" ht="15">
      <c r="C6972" s="712"/>
      <c r="D6972" s="713"/>
      <c r="E6972" s="532"/>
      <c r="F6972" s="532"/>
      <c r="G6972" s="533"/>
      <c r="H6972" s="534"/>
      <c r="I6972" s="534"/>
      <c r="J6972" s="535"/>
      <c r="K6972" s="534"/>
      <c r="L6972" s="534"/>
      <c r="M6972" s="534"/>
      <c r="N6972" s="534"/>
      <c r="O6972" s="534"/>
      <c r="P6972" s="535"/>
      <c r="Q6972" s="534"/>
    </row>
    <row r="6973" spans="3:17" s="849" customFormat="1" ht="15">
      <c r="C6973" s="712"/>
      <c r="D6973" s="713"/>
      <c r="E6973" s="532"/>
      <c r="F6973" s="532"/>
      <c r="G6973" s="533"/>
      <c r="H6973" s="534"/>
      <c r="I6973" s="534"/>
      <c r="J6973" s="535"/>
      <c r="K6973" s="534"/>
      <c r="L6973" s="534"/>
      <c r="M6973" s="534"/>
      <c r="N6973" s="534"/>
      <c r="O6973" s="534"/>
      <c r="P6973" s="535"/>
      <c r="Q6973" s="534"/>
    </row>
    <row r="6974" spans="3:17" s="849" customFormat="1" ht="15">
      <c r="C6974" s="712"/>
      <c r="D6974" s="713"/>
      <c r="E6974" s="532"/>
      <c r="F6974" s="532"/>
      <c r="G6974" s="533"/>
      <c r="H6974" s="534"/>
      <c r="I6974" s="534"/>
      <c r="J6974" s="535"/>
      <c r="K6974" s="534"/>
      <c r="L6974" s="534"/>
      <c r="M6974" s="534"/>
      <c r="N6974" s="534"/>
      <c r="O6974" s="534"/>
      <c r="P6974" s="535"/>
      <c r="Q6974" s="534"/>
    </row>
    <row r="6975" spans="3:17" s="849" customFormat="1" ht="15">
      <c r="C6975" s="712"/>
      <c r="D6975" s="713"/>
      <c r="E6975" s="532"/>
      <c r="F6975" s="532"/>
      <c r="G6975" s="533"/>
      <c r="H6975" s="534"/>
      <c r="I6975" s="534"/>
      <c r="J6975" s="535"/>
      <c r="K6975" s="534"/>
      <c r="L6975" s="534"/>
      <c r="M6975" s="534"/>
      <c r="N6975" s="534"/>
      <c r="O6975" s="534"/>
      <c r="P6975" s="535"/>
      <c r="Q6975" s="534"/>
    </row>
    <row r="6976" spans="3:17" s="849" customFormat="1" ht="15">
      <c r="C6976" s="712"/>
      <c r="D6976" s="713"/>
      <c r="E6976" s="532"/>
      <c r="F6976" s="532"/>
      <c r="G6976" s="533"/>
      <c r="H6976" s="534"/>
      <c r="I6976" s="534"/>
      <c r="J6976" s="535"/>
      <c r="K6976" s="534"/>
      <c r="L6976" s="534"/>
      <c r="M6976" s="534"/>
      <c r="N6976" s="534"/>
      <c r="O6976" s="534"/>
      <c r="P6976" s="535"/>
      <c r="Q6976" s="534"/>
    </row>
    <row r="6977" spans="3:17" s="849" customFormat="1" ht="15">
      <c r="C6977" s="712"/>
      <c r="D6977" s="713"/>
      <c r="E6977" s="532"/>
      <c r="F6977" s="532"/>
      <c r="G6977" s="533"/>
      <c r="H6977" s="534"/>
      <c r="I6977" s="534"/>
      <c r="J6977" s="535"/>
      <c r="K6977" s="534"/>
      <c r="L6977" s="534"/>
      <c r="M6977" s="534"/>
      <c r="N6977" s="534"/>
      <c r="O6977" s="534"/>
      <c r="P6977" s="535"/>
      <c r="Q6977" s="534"/>
    </row>
    <row r="6978" spans="3:17" s="849" customFormat="1" ht="15">
      <c r="C6978" s="712"/>
      <c r="D6978" s="713"/>
      <c r="E6978" s="532"/>
      <c r="F6978" s="532"/>
      <c r="G6978" s="533"/>
      <c r="H6978" s="534"/>
      <c r="I6978" s="534"/>
      <c r="J6978" s="535"/>
      <c r="K6978" s="534"/>
      <c r="L6978" s="534"/>
      <c r="M6978" s="534"/>
      <c r="N6978" s="534"/>
      <c r="O6978" s="534"/>
      <c r="P6978" s="535"/>
      <c r="Q6978" s="534"/>
    </row>
    <row r="6979" spans="3:17" s="849" customFormat="1" ht="15">
      <c r="C6979" s="712"/>
      <c r="D6979" s="713"/>
      <c r="E6979" s="532"/>
      <c r="F6979" s="532"/>
      <c r="G6979" s="533"/>
      <c r="H6979" s="534"/>
      <c r="I6979" s="534"/>
      <c r="J6979" s="535"/>
      <c r="K6979" s="534"/>
      <c r="L6979" s="534"/>
      <c r="M6979" s="534"/>
      <c r="N6979" s="534"/>
      <c r="O6979" s="534"/>
      <c r="P6979" s="535"/>
      <c r="Q6979" s="534"/>
    </row>
    <row r="6980" spans="3:17" s="849" customFormat="1" ht="15">
      <c r="C6980" s="712"/>
      <c r="D6980" s="713"/>
      <c r="E6980" s="532"/>
      <c r="F6980" s="532"/>
      <c r="G6980" s="533"/>
      <c r="H6980" s="534"/>
      <c r="I6980" s="534"/>
      <c r="J6980" s="535"/>
      <c r="K6980" s="534"/>
      <c r="L6980" s="534"/>
      <c r="M6980" s="534"/>
      <c r="N6980" s="534"/>
      <c r="O6980" s="534"/>
      <c r="P6980" s="535"/>
      <c r="Q6980" s="534"/>
    </row>
    <row r="6981" spans="3:17" s="849" customFormat="1" ht="15">
      <c r="C6981" s="712"/>
      <c r="D6981" s="713"/>
      <c r="E6981" s="532"/>
      <c r="F6981" s="532"/>
      <c r="G6981" s="533"/>
      <c r="H6981" s="534"/>
      <c r="I6981" s="534"/>
      <c r="J6981" s="535"/>
      <c r="K6981" s="534"/>
      <c r="L6981" s="534"/>
      <c r="M6981" s="534"/>
      <c r="N6981" s="534"/>
      <c r="O6981" s="534"/>
      <c r="P6981" s="535"/>
      <c r="Q6981" s="534"/>
    </row>
    <row r="6982" spans="3:17" s="849" customFormat="1" ht="15">
      <c r="C6982" s="712"/>
      <c r="D6982" s="713"/>
      <c r="E6982" s="532"/>
      <c r="F6982" s="532"/>
      <c r="G6982" s="533"/>
      <c r="H6982" s="534"/>
      <c r="I6982" s="534"/>
      <c r="J6982" s="535"/>
      <c r="K6982" s="534"/>
      <c r="L6982" s="534"/>
      <c r="M6982" s="534"/>
      <c r="N6982" s="534"/>
      <c r="O6982" s="534"/>
      <c r="P6982" s="535"/>
      <c r="Q6982" s="534"/>
    </row>
    <row r="6983" spans="3:17" s="849" customFormat="1" ht="15">
      <c r="C6983" s="712"/>
      <c r="D6983" s="713"/>
      <c r="E6983" s="532"/>
      <c r="F6983" s="532"/>
      <c r="G6983" s="533"/>
      <c r="H6983" s="534"/>
      <c r="I6983" s="534"/>
      <c r="J6983" s="535"/>
      <c r="K6983" s="534"/>
      <c r="L6983" s="534"/>
      <c r="M6983" s="534"/>
      <c r="N6983" s="534"/>
      <c r="O6983" s="534"/>
      <c r="P6983" s="535"/>
      <c r="Q6983" s="534"/>
    </row>
    <row r="6984" spans="3:17" s="849" customFormat="1" ht="15">
      <c r="C6984" s="712"/>
      <c r="D6984" s="713"/>
      <c r="E6984" s="532"/>
      <c r="F6984" s="532"/>
      <c r="G6984" s="533"/>
      <c r="H6984" s="534"/>
      <c r="I6984" s="534"/>
      <c r="J6984" s="535"/>
      <c r="K6984" s="534"/>
      <c r="L6984" s="534"/>
      <c r="M6984" s="534"/>
      <c r="N6984" s="534"/>
      <c r="O6984" s="534"/>
      <c r="P6984" s="535"/>
      <c r="Q6984" s="534"/>
    </row>
    <row r="6985" spans="3:17" s="849" customFormat="1" ht="15">
      <c r="C6985" s="712"/>
      <c r="D6985" s="713"/>
      <c r="E6985" s="532"/>
      <c r="F6985" s="532"/>
      <c r="G6985" s="533"/>
      <c r="H6985" s="534"/>
      <c r="I6985" s="534"/>
      <c r="J6985" s="535"/>
      <c r="K6985" s="534"/>
      <c r="L6985" s="534"/>
      <c r="M6985" s="534"/>
      <c r="N6985" s="534"/>
      <c r="O6985" s="534"/>
      <c r="P6985" s="535"/>
      <c r="Q6985" s="534"/>
    </row>
    <row r="6986" spans="3:17" s="849" customFormat="1" ht="15">
      <c r="C6986" s="712"/>
      <c r="D6986" s="713"/>
      <c r="E6986" s="532"/>
      <c r="F6986" s="532"/>
      <c r="G6986" s="533"/>
      <c r="H6986" s="534"/>
      <c r="I6986" s="534"/>
      <c r="J6986" s="535"/>
      <c r="K6986" s="534"/>
      <c r="L6986" s="534"/>
      <c r="M6986" s="534"/>
      <c r="N6986" s="534"/>
      <c r="O6986" s="534"/>
      <c r="P6986" s="535"/>
      <c r="Q6986" s="534"/>
    </row>
    <row r="6987" spans="3:17" s="849" customFormat="1" ht="15">
      <c r="C6987" s="712"/>
      <c r="D6987" s="713"/>
      <c r="E6987" s="532"/>
      <c r="F6987" s="532"/>
      <c r="G6987" s="533"/>
      <c r="H6987" s="534"/>
      <c r="I6987" s="534"/>
      <c r="J6987" s="535"/>
      <c r="K6987" s="534"/>
      <c r="L6987" s="534"/>
      <c r="M6987" s="534"/>
      <c r="N6987" s="534"/>
      <c r="O6987" s="534"/>
      <c r="P6987" s="535"/>
      <c r="Q6987" s="534"/>
    </row>
    <row r="6988" spans="3:17" s="849" customFormat="1" ht="15">
      <c r="C6988" s="712"/>
      <c r="D6988" s="713"/>
      <c r="E6988" s="532"/>
      <c r="F6988" s="532"/>
      <c r="G6988" s="533"/>
      <c r="H6988" s="534"/>
      <c r="I6988" s="534"/>
      <c r="J6988" s="535"/>
      <c r="K6988" s="534"/>
      <c r="L6988" s="534"/>
      <c r="M6988" s="534"/>
      <c r="N6988" s="534"/>
      <c r="O6988" s="534"/>
      <c r="P6988" s="535"/>
      <c r="Q6988" s="534"/>
    </row>
    <row r="6989" spans="3:17" s="849" customFormat="1" ht="15">
      <c r="C6989" s="712"/>
      <c r="D6989" s="713"/>
      <c r="E6989" s="532"/>
      <c r="F6989" s="532"/>
      <c r="G6989" s="533"/>
      <c r="H6989" s="534"/>
      <c r="I6989" s="534"/>
      <c r="J6989" s="535"/>
      <c r="K6989" s="534"/>
      <c r="L6989" s="534"/>
      <c r="M6989" s="534"/>
      <c r="N6989" s="534"/>
      <c r="O6989" s="534"/>
      <c r="P6989" s="535"/>
      <c r="Q6989" s="534"/>
    </row>
    <row r="6990" spans="3:17" s="849" customFormat="1" ht="15">
      <c r="C6990" s="712"/>
      <c r="D6990" s="713"/>
      <c r="E6990" s="532"/>
      <c r="F6990" s="532"/>
      <c r="G6990" s="533"/>
      <c r="H6990" s="534"/>
      <c r="I6990" s="534"/>
      <c r="J6990" s="535"/>
      <c r="K6990" s="534"/>
      <c r="L6990" s="534"/>
      <c r="M6990" s="534"/>
      <c r="N6990" s="534"/>
      <c r="O6990" s="534"/>
      <c r="P6990" s="535"/>
      <c r="Q6990" s="534"/>
    </row>
    <row r="6991" spans="3:17" s="849" customFormat="1" ht="15">
      <c r="C6991" s="712"/>
      <c r="D6991" s="713"/>
      <c r="E6991" s="532"/>
      <c r="F6991" s="532"/>
      <c r="G6991" s="533"/>
      <c r="H6991" s="534"/>
      <c r="I6991" s="534"/>
      <c r="J6991" s="535"/>
      <c r="K6991" s="534"/>
      <c r="L6991" s="534"/>
      <c r="M6991" s="534"/>
      <c r="N6991" s="534"/>
      <c r="O6991" s="534"/>
      <c r="P6991" s="535"/>
      <c r="Q6991" s="534"/>
    </row>
    <row r="6992" spans="3:17" s="849" customFormat="1" ht="15">
      <c r="C6992" s="712"/>
      <c r="D6992" s="713"/>
      <c r="E6992" s="532"/>
      <c r="F6992" s="532"/>
      <c r="G6992" s="533"/>
      <c r="H6992" s="534"/>
      <c r="I6992" s="534"/>
      <c r="J6992" s="535"/>
      <c r="K6992" s="534"/>
      <c r="L6992" s="534"/>
      <c r="M6992" s="534"/>
      <c r="N6992" s="534"/>
      <c r="O6992" s="534"/>
      <c r="P6992" s="535"/>
      <c r="Q6992" s="534"/>
    </row>
    <row r="6993" spans="3:17" s="849" customFormat="1" ht="15">
      <c r="C6993" s="712"/>
      <c r="D6993" s="713"/>
      <c r="E6993" s="532"/>
      <c r="F6993" s="532"/>
      <c r="G6993" s="533"/>
      <c r="H6993" s="534"/>
      <c r="I6993" s="534"/>
      <c r="J6993" s="535"/>
      <c r="K6993" s="534"/>
      <c r="L6993" s="534"/>
      <c r="M6993" s="534"/>
      <c r="N6993" s="534"/>
      <c r="O6993" s="534"/>
      <c r="P6993" s="535"/>
      <c r="Q6993" s="534"/>
    </row>
    <row r="6994" spans="3:17" s="849" customFormat="1" ht="15">
      <c r="C6994" s="712"/>
      <c r="D6994" s="713"/>
      <c r="E6994" s="532"/>
      <c r="F6994" s="532"/>
      <c r="G6994" s="533"/>
      <c r="H6994" s="534"/>
      <c r="I6994" s="534"/>
      <c r="J6994" s="535"/>
      <c r="K6994" s="534"/>
      <c r="L6994" s="534"/>
      <c r="M6994" s="534"/>
      <c r="N6994" s="534"/>
      <c r="O6994" s="534"/>
      <c r="P6994" s="535"/>
      <c r="Q6994" s="534"/>
    </row>
    <row r="6995" spans="3:17" s="849" customFormat="1" ht="15">
      <c r="C6995" s="712"/>
      <c r="D6995" s="713"/>
      <c r="E6995" s="532"/>
      <c r="F6995" s="532"/>
      <c r="G6995" s="533"/>
      <c r="H6995" s="534"/>
      <c r="I6995" s="534"/>
      <c r="J6995" s="535"/>
      <c r="K6995" s="534"/>
      <c r="L6995" s="534"/>
      <c r="M6995" s="534"/>
      <c r="N6995" s="534"/>
      <c r="O6995" s="534"/>
      <c r="P6995" s="535"/>
      <c r="Q6995" s="534"/>
    </row>
    <row r="6996" spans="3:17" s="849" customFormat="1" ht="15">
      <c r="C6996" s="712"/>
      <c r="D6996" s="713"/>
      <c r="E6996" s="532"/>
      <c r="F6996" s="532"/>
      <c r="G6996" s="533"/>
      <c r="H6996" s="534"/>
      <c r="I6996" s="534"/>
      <c r="J6996" s="535"/>
      <c r="K6996" s="534"/>
      <c r="L6996" s="534"/>
      <c r="M6996" s="534"/>
      <c r="N6996" s="534"/>
      <c r="O6996" s="534"/>
      <c r="P6996" s="535"/>
      <c r="Q6996" s="534"/>
    </row>
    <row r="6997" spans="3:17" s="849" customFormat="1" ht="15">
      <c r="C6997" s="712"/>
      <c r="D6997" s="713"/>
      <c r="E6997" s="532"/>
      <c r="F6997" s="532"/>
      <c r="G6997" s="533"/>
      <c r="H6997" s="534"/>
      <c r="I6997" s="534"/>
      <c r="J6997" s="535"/>
      <c r="K6997" s="534"/>
      <c r="L6997" s="534"/>
      <c r="M6997" s="534"/>
      <c r="N6997" s="534"/>
      <c r="O6997" s="534"/>
      <c r="P6997" s="535"/>
      <c r="Q6997" s="534"/>
    </row>
    <row r="6998" spans="3:17" s="849" customFormat="1" ht="15">
      <c r="C6998" s="712"/>
      <c r="D6998" s="713"/>
      <c r="E6998" s="532"/>
      <c r="F6998" s="532"/>
      <c r="G6998" s="533"/>
      <c r="H6998" s="534"/>
      <c r="I6998" s="534"/>
      <c r="J6998" s="535"/>
      <c r="K6998" s="534"/>
      <c r="L6998" s="534"/>
      <c r="M6998" s="534"/>
      <c r="N6998" s="534"/>
      <c r="O6998" s="534"/>
      <c r="P6998" s="535"/>
      <c r="Q6998" s="534"/>
    </row>
    <row r="6999" spans="3:17" s="849" customFormat="1" ht="15">
      <c r="C6999" s="712"/>
      <c r="D6999" s="713"/>
      <c r="E6999" s="532"/>
      <c r="F6999" s="532"/>
      <c r="G6999" s="533"/>
      <c r="H6999" s="534"/>
      <c r="I6999" s="534"/>
      <c r="J6999" s="535"/>
      <c r="K6999" s="534"/>
      <c r="L6999" s="534"/>
      <c r="M6999" s="534"/>
      <c r="N6999" s="534"/>
      <c r="O6999" s="534"/>
      <c r="P6999" s="535"/>
      <c r="Q6999" s="534"/>
    </row>
    <row r="7000" spans="3:17" s="849" customFormat="1" ht="15">
      <c r="C7000" s="712"/>
      <c r="D7000" s="713"/>
      <c r="E7000" s="532"/>
      <c r="F7000" s="532"/>
      <c r="G7000" s="533"/>
      <c r="H7000" s="534"/>
      <c r="I7000" s="534"/>
      <c r="J7000" s="535"/>
      <c r="K7000" s="534"/>
      <c r="L7000" s="534"/>
      <c r="M7000" s="534"/>
      <c r="N7000" s="534"/>
      <c r="O7000" s="534"/>
      <c r="P7000" s="535"/>
      <c r="Q7000" s="534"/>
    </row>
    <row r="7001" spans="3:17" s="849" customFormat="1" ht="15">
      <c r="C7001" s="712"/>
      <c r="D7001" s="713"/>
      <c r="E7001" s="532"/>
      <c r="F7001" s="532"/>
      <c r="G7001" s="533"/>
      <c r="H7001" s="534"/>
      <c r="I7001" s="534"/>
      <c r="J7001" s="535"/>
      <c r="K7001" s="534"/>
      <c r="L7001" s="534"/>
      <c r="M7001" s="534"/>
      <c r="N7001" s="534"/>
      <c r="O7001" s="534"/>
      <c r="P7001" s="535"/>
      <c r="Q7001" s="534"/>
    </row>
    <row r="7002" spans="3:17" s="849" customFormat="1" ht="15">
      <c r="C7002" s="712"/>
      <c r="D7002" s="713"/>
      <c r="E7002" s="532"/>
      <c r="F7002" s="532"/>
      <c r="G7002" s="533"/>
      <c r="H7002" s="534"/>
      <c r="I7002" s="534"/>
      <c r="J7002" s="535"/>
      <c r="K7002" s="534"/>
      <c r="L7002" s="534"/>
      <c r="M7002" s="534"/>
      <c r="N7002" s="534"/>
      <c r="O7002" s="534"/>
      <c r="P7002" s="535"/>
      <c r="Q7002" s="534"/>
    </row>
    <row r="7003" spans="3:17" s="849" customFormat="1" ht="15">
      <c r="C7003" s="712"/>
      <c r="D7003" s="713"/>
      <c r="E7003" s="532"/>
      <c r="F7003" s="532"/>
      <c r="G7003" s="533"/>
      <c r="H7003" s="534"/>
      <c r="I7003" s="534"/>
      <c r="J7003" s="535"/>
      <c r="K7003" s="534"/>
      <c r="L7003" s="534"/>
      <c r="M7003" s="534"/>
      <c r="N7003" s="534"/>
      <c r="O7003" s="534"/>
      <c r="P7003" s="535"/>
      <c r="Q7003" s="534"/>
    </row>
    <row r="7004" spans="3:17" s="849" customFormat="1" ht="15">
      <c r="C7004" s="712"/>
      <c r="D7004" s="713"/>
      <c r="E7004" s="532"/>
      <c r="F7004" s="532"/>
      <c r="G7004" s="533"/>
      <c r="H7004" s="534"/>
      <c r="I7004" s="534"/>
      <c r="J7004" s="535"/>
      <c r="K7004" s="534"/>
      <c r="L7004" s="534"/>
      <c r="M7004" s="534"/>
      <c r="N7004" s="534"/>
      <c r="O7004" s="534"/>
      <c r="P7004" s="535"/>
      <c r="Q7004" s="534"/>
    </row>
    <row r="7005" spans="3:17" s="849" customFormat="1" ht="15">
      <c r="C7005" s="712"/>
      <c r="D7005" s="713"/>
      <c r="E7005" s="532"/>
      <c r="F7005" s="532"/>
      <c r="G7005" s="533"/>
      <c r="H7005" s="534"/>
      <c r="I7005" s="534"/>
      <c r="J7005" s="535"/>
      <c r="K7005" s="534"/>
      <c r="L7005" s="534"/>
      <c r="M7005" s="534"/>
      <c r="N7005" s="534"/>
      <c r="O7005" s="534"/>
      <c r="P7005" s="535"/>
      <c r="Q7005" s="534"/>
    </row>
    <row r="7006" spans="3:17" s="849" customFormat="1" ht="15">
      <c r="C7006" s="712"/>
      <c r="D7006" s="713"/>
      <c r="E7006" s="532"/>
      <c r="F7006" s="532"/>
      <c r="G7006" s="533"/>
      <c r="H7006" s="534"/>
      <c r="I7006" s="534"/>
      <c r="J7006" s="535"/>
      <c r="K7006" s="534"/>
      <c r="L7006" s="534"/>
      <c r="M7006" s="534"/>
      <c r="N7006" s="534"/>
      <c r="O7006" s="534"/>
      <c r="P7006" s="535"/>
      <c r="Q7006" s="534"/>
    </row>
    <row r="7007" spans="3:17" s="849" customFormat="1" ht="15">
      <c r="C7007" s="712"/>
      <c r="D7007" s="713"/>
      <c r="E7007" s="532"/>
      <c r="F7007" s="532"/>
      <c r="G7007" s="533"/>
      <c r="H7007" s="534"/>
      <c r="I7007" s="534"/>
      <c r="J7007" s="535"/>
      <c r="K7007" s="534"/>
      <c r="L7007" s="534"/>
      <c r="M7007" s="534"/>
      <c r="N7007" s="534"/>
      <c r="O7007" s="534"/>
      <c r="P7007" s="535"/>
      <c r="Q7007" s="534"/>
    </row>
    <row r="7008" spans="3:17" s="849" customFormat="1" ht="15">
      <c r="C7008" s="712"/>
      <c r="D7008" s="713"/>
      <c r="E7008" s="532"/>
      <c r="F7008" s="532"/>
      <c r="G7008" s="533"/>
      <c r="H7008" s="534"/>
      <c r="I7008" s="534"/>
      <c r="J7008" s="535"/>
      <c r="K7008" s="534"/>
      <c r="L7008" s="534"/>
      <c r="M7008" s="534"/>
      <c r="N7008" s="534"/>
      <c r="O7008" s="534"/>
      <c r="P7008" s="535"/>
      <c r="Q7008" s="534"/>
    </row>
    <row r="7009" spans="3:17" s="849" customFormat="1" ht="15">
      <c r="C7009" s="712"/>
      <c r="D7009" s="713"/>
      <c r="E7009" s="532"/>
      <c r="F7009" s="532"/>
      <c r="G7009" s="533"/>
      <c r="H7009" s="534"/>
      <c r="I7009" s="534"/>
      <c r="J7009" s="535"/>
      <c r="K7009" s="534"/>
      <c r="L7009" s="534"/>
      <c r="M7009" s="534"/>
      <c r="N7009" s="534"/>
      <c r="O7009" s="534"/>
      <c r="P7009" s="535"/>
      <c r="Q7009" s="534"/>
    </row>
    <row r="7010" spans="3:17" s="849" customFormat="1" ht="15">
      <c r="C7010" s="712"/>
      <c r="D7010" s="713"/>
      <c r="E7010" s="532"/>
      <c r="F7010" s="532"/>
      <c r="G7010" s="533"/>
      <c r="H7010" s="534"/>
      <c r="I7010" s="534"/>
      <c r="J7010" s="535"/>
      <c r="K7010" s="534"/>
      <c r="L7010" s="534"/>
      <c r="M7010" s="534"/>
      <c r="N7010" s="534"/>
      <c r="O7010" s="534"/>
      <c r="P7010" s="535"/>
      <c r="Q7010" s="534"/>
    </row>
    <row r="7011" spans="3:17" s="849" customFormat="1" ht="15">
      <c r="C7011" s="712"/>
      <c r="D7011" s="713"/>
      <c r="E7011" s="532"/>
      <c r="F7011" s="532"/>
      <c r="G7011" s="533"/>
      <c r="H7011" s="534"/>
      <c r="I7011" s="534"/>
      <c r="J7011" s="535"/>
      <c r="K7011" s="534"/>
      <c r="L7011" s="534"/>
      <c r="M7011" s="534"/>
      <c r="N7011" s="534"/>
      <c r="O7011" s="534"/>
      <c r="P7011" s="535"/>
      <c r="Q7011" s="534"/>
    </row>
    <row r="7012" spans="3:17" s="849" customFormat="1" ht="15">
      <c r="C7012" s="712"/>
      <c r="D7012" s="713"/>
      <c r="E7012" s="532"/>
      <c r="F7012" s="532"/>
      <c r="G7012" s="533"/>
      <c r="H7012" s="534"/>
      <c r="I7012" s="534"/>
      <c r="J7012" s="535"/>
      <c r="K7012" s="534"/>
      <c r="L7012" s="534"/>
      <c r="M7012" s="534"/>
      <c r="N7012" s="534"/>
      <c r="O7012" s="534"/>
      <c r="P7012" s="535"/>
      <c r="Q7012" s="534"/>
    </row>
    <row r="7013" spans="3:17" s="849" customFormat="1" ht="15">
      <c r="C7013" s="712"/>
      <c r="D7013" s="713"/>
      <c r="E7013" s="532"/>
      <c r="F7013" s="532"/>
      <c r="G7013" s="533"/>
      <c r="H7013" s="534"/>
      <c r="I7013" s="534"/>
      <c r="J7013" s="535"/>
      <c r="K7013" s="534"/>
      <c r="L7013" s="534"/>
      <c r="M7013" s="534"/>
      <c r="N7013" s="534"/>
      <c r="O7013" s="534"/>
      <c r="P7013" s="535"/>
      <c r="Q7013" s="534"/>
    </row>
    <row r="7014" spans="3:17" s="849" customFormat="1" ht="15">
      <c r="C7014" s="712"/>
      <c r="D7014" s="713"/>
      <c r="E7014" s="532"/>
      <c r="F7014" s="532"/>
      <c r="G7014" s="533"/>
      <c r="H7014" s="534"/>
      <c r="I7014" s="534"/>
      <c r="J7014" s="535"/>
      <c r="K7014" s="534"/>
      <c r="L7014" s="534"/>
      <c r="M7014" s="534"/>
      <c r="N7014" s="534"/>
      <c r="O7014" s="534"/>
      <c r="P7014" s="535"/>
      <c r="Q7014" s="534"/>
    </row>
    <row r="7015" spans="3:17" s="849" customFormat="1" ht="15">
      <c r="C7015" s="712"/>
      <c r="D7015" s="713"/>
      <c r="E7015" s="532"/>
      <c r="F7015" s="532"/>
      <c r="G7015" s="533"/>
      <c r="H7015" s="534"/>
      <c r="I7015" s="534"/>
      <c r="J7015" s="535"/>
      <c r="K7015" s="534"/>
      <c r="L7015" s="534"/>
      <c r="M7015" s="534"/>
      <c r="N7015" s="534"/>
      <c r="O7015" s="534"/>
      <c r="P7015" s="535"/>
      <c r="Q7015" s="534"/>
    </row>
    <row r="7016" spans="3:17" s="849" customFormat="1" ht="15">
      <c r="C7016" s="712"/>
      <c r="D7016" s="713"/>
      <c r="E7016" s="532"/>
      <c r="F7016" s="532"/>
      <c r="G7016" s="533"/>
      <c r="H7016" s="534"/>
      <c r="I7016" s="534"/>
      <c r="J7016" s="535"/>
      <c r="K7016" s="534"/>
      <c r="L7016" s="534"/>
      <c r="M7016" s="534"/>
      <c r="N7016" s="534"/>
      <c r="O7016" s="534"/>
      <c r="P7016" s="535"/>
      <c r="Q7016" s="534"/>
    </row>
    <row r="7017" spans="3:17" s="849" customFormat="1" ht="15">
      <c r="C7017" s="712"/>
      <c r="D7017" s="713"/>
      <c r="E7017" s="532"/>
      <c r="F7017" s="532"/>
      <c r="G7017" s="533"/>
      <c r="H7017" s="534"/>
      <c r="I7017" s="534"/>
      <c r="J7017" s="535"/>
      <c r="K7017" s="534"/>
      <c r="L7017" s="534"/>
      <c r="M7017" s="534"/>
      <c r="N7017" s="534"/>
      <c r="O7017" s="534"/>
      <c r="P7017" s="535"/>
      <c r="Q7017" s="534"/>
    </row>
    <row r="7018" spans="3:17" s="849" customFormat="1" ht="15">
      <c r="C7018" s="712"/>
      <c r="D7018" s="713"/>
      <c r="E7018" s="532"/>
      <c r="F7018" s="532"/>
      <c r="G7018" s="533"/>
      <c r="H7018" s="534"/>
      <c r="I7018" s="534"/>
      <c r="J7018" s="535"/>
      <c r="K7018" s="534"/>
      <c r="L7018" s="534"/>
      <c r="M7018" s="534"/>
      <c r="N7018" s="534"/>
      <c r="O7018" s="534"/>
      <c r="P7018" s="535"/>
      <c r="Q7018" s="534"/>
    </row>
    <row r="7019" spans="3:17" s="849" customFormat="1" ht="15">
      <c r="C7019" s="712"/>
      <c r="D7019" s="713"/>
      <c r="E7019" s="532"/>
      <c r="F7019" s="532"/>
      <c r="G7019" s="533"/>
      <c r="H7019" s="534"/>
      <c r="I7019" s="534"/>
      <c r="J7019" s="535"/>
      <c r="K7019" s="534"/>
      <c r="L7019" s="534"/>
      <c r="M7019" s="534"/>
      <c r="N7019" s="534"/>
      <c r="O7019" s="534"/>
      <c r="P7019" s="535"/>
      <c r="Q7019" s="534"/>
    </row>
    <row r="7020" spans="3:17" s="849" customFormat="1" ht="15">
      <c r="C7020" s="712"/>
      <c r="D7020" s="713"/>
      <c r="E7020" s="532"/>
      <c r="F7020" s="532"/>
      <c r="G7020" s="533"/>
      <c r="H7020" s="534"/>
      <c r="I7020" s="534"/>
      <c r="J7020" s="535"/>
      <c r="K7020" s="534"/>
      <c r="L7020" s="534"/>
      <c r="M7020" s="534"/>
      <c r="N7020" s="534"/>
      <c r="O7020" s="534"/>
      <c r="P7020" s="535"/>
      <c r="Q7020" s="534"/>
    </row>
    <row r="7021" spans="3:17" s="849" customFormat="1" ht="15">
      <c r="C7021" s="712"/>
      <c r="D7021" s="713"/>
      <c r="E7021" s="532"/>
      <c r="F7021" s="532"/>
      <c r="G7021" s="533"/>
      <c r="H7021" s="534"/>
      <c r="I7021" s="534"/>
      <c r="J7021" s="535"/>
      <c r="K7021" s="534"/>
      <c r="L7021" s="534"/>
      <c r="M7021" s="534"/>
      <c r="N7021" s="534"/>
      <c r="O7021" s="534"/>
      <c r="P7021" s="535"/>
      <c r="Q7021" s="534"/>
    </row>
    <row r="7022" spans="3:17" s="849" customFormat="1" ht="15">
      <c r="C7022" s="712"/>
      <c r="D7022" s="713"/>
      <c r="E7022" s="532"/>
      <c r="F7022" s="532"/>
      <c r="G7022" s="533"/>
      <c r="H7022" s="534"/>
      <c r="I7022" s="534"/>
      <c r="J7022" s="535"/>
      <c r="K7022" s="534"/>
      <c r="L7022" s="534"/>
      <c r="M7022" s="534"/>
      <c r="N7022" s="534"/>
      <c r="O7022" s="534"/>
      <c r="P7022" s="535"/>
      <c r="Q7022" s="534"/>
    </row>
    <row r="7023" spans="3:17" s="849" customFormat="1" ht="15">
      <c r="C7023" s="712"/>
      <c r="D7023" s="713"/>
      <c r="E7023" s="532"/>
      <c r="F7023" s="532"/>
      <c r="G7023" s="533"/>
      <c r="H7023" s="534"/>
      <c r="I7023" s="534"/>
      <c r="J7023" s="535"/>
      <c r="K7023" s="534"/>
      <c r="L7023" s="534"/>
      <c r="M7023" s="534"/>
      <c r="N7023" s="534"/>
      <c r="O7023" s="534"/>
      <c r="P7023" s="535"/>
      <c r="Q7023" s="534"/>
    </row>
    <row r="7024" spans="3:17" s="849" customFormat="1" ht="15">
      <c r="C7024" s="712"/>
      <c r="D7024" s="713"/>
      <c r="E7024" s="532"/>
      <c r="F7024" s="532"/>
      <c r="G7024" s="533"/>
      <c r="H7024" s="534"/>
      <c r="I7024" s="534"/>
      <c r="J7024" s="535"/>
      <c r="K7024" s="534"/>
      <c r="L7024" s="534"/>
      <c r="M7024" s="534"/>
      <c r="N7024" s="534"/>
      <c r="O7024" s="534"/>
      <c r="P7024" s="535"/>
      <c r="Q7024" s="534"/>
    </row>
    <row r="7025" spans="3:17" s="849" customFormat="1" ht="15">
      <c r="C7025" s="712"/>
      <c r="D7025" s="713"/>
      <c r="E7025" s="532"/>
      <c r="F7025" s="532"/>
      <c r="G7025" s="533"/>
      <c r="H7025" s="534"/>
      <c r="I7025" s="534"/>
      <c r="J7025" s="535"/>
      <c r="K7025" s="534"/>
      <c r="L7025" s="534"/>
      <c r="M7025" s="534"/>
      <c r="N7025" s="534"/>
      <c r="O7025" s="534"/>
      <c r="P7025" s="535"/>
      <c r="Q7025" s="534"/>
    </row>
    <row r="7026" spans="3:17" s="849" customFormat="1" ht="15">
      <c r="C7026" s="712"/>
      <c r="D7026" s="713"/>
      <c r="E7026" s="532"/>
      <c r="F7026" s="532"/>
      <c r="G7026" s="533"/>
      <c r="H7026" s="534"/>
      <c r="I7026" s="534"/>
      <c r="J7026" s="535"/>
      <c r="K7026" s="534"/>
      <c r="L7026" s="534"/>
      <c r="M7026" s="534"/>
      <c r="N7026" s="534"/>
      <c r="O7026" s="534"/>
      <c r="P7026" s="535"/>
      <c r="Q7026" s="534"/>
    </row>
    <row r="7027" spans="3:17" s="849" customFormat="1" ht="15">
      <c r="C7027" s="712"/>
      <c r="D7027" s="713"/>
      <c r="E7027" s="532"/>
      <c r="F7027" s="532"/>
      <c r="G7027" s="533"/>
      <c r="H7027" s="534"/>
      <c r="I7027" s="534"/>
      <c r="J7027" s="535"/>
      <c r="K7027" s="534"/>
      <c r="L7027" s="534"/>
      <c r="M7027" s="534"/>
      <c r="N7027" s="534"/>
      <c r="O7027" s="534"/>
      <c r="P7027" s="535"/>
      <c r="Q7027" s="534"/>
    </row>
    <row r="7028" spans="3:17" s="849" customFormat="1" ht="15">
      <c r="C7028" s="712"/>
      <c r="D7028" s="713"/>
      <c r="E7028" s="532"/>
      <c r="F7028" s="532"/>
      <c r="G7028" s="533"/>
      <c r="H7028" s="534"/>
      <c r="I7028" s="534"/>
      <c r="J7028" s="535"/>
      <c r="K7028" s="534"/>
      <c r="L7028" s="534"/>
      <c r="M7028" s="534"/>
      <c r="N7028" s="534"/>
      <c r="O7028" s="534"/>
      <c r="P7028" s="535"/>
      <c r="Q7028" s="534"/>
    </row>
    <row r="7029" spans="3:17" s="849" customFormat="1" ht="15">
      <c r="C7029" s="712"/>
      <c r="D7029" s="713"/>
      <c r="E7029" s="532"/>
      <c r="F7029" s="532"/>
      <c r="G7029" s="533"/>
      <c r="H7029" s="534"/>
      <c r="I7029" s="534"/>
      <c r="J7029" s="535"/>
      <c r="K7029" s="534"/>
      <c r="L7029" s="534"/>
      <c r="M7029" s="534"/>
      <c r="N7029" s="534"/>
      <c r="O7029" s="534"/>
      <c r="P7029" s="535"/>
      <c r="Q7029" s="534"/>
    </row>
    <row r="7030" spans="3:17" s="849" customFormat="1" ht="15">
      <c r="C7030" s="712"/>
      <c r="D7030" s="713"/>
      <c r="E7030" s="532"/>
      <c r="F7030" s="532"/>
      <c r="G7030" s="533"/>
      <c r="H7030" s="534"/>
      <c r="I7030" s="534"/>
      <c r="J7030" s="535"/>
      <c r="K7030" s="534"/>
      <c r="L7030" s="534"/>
      <c r="M7030" s="534"/>
      <c r="N7030" s="534"/>
      <c r="O7030" s="534"/>
      <c r="P7030" s="535"/>
      <c r="Q7030" s="534"/>
    </row>
    <row r="7031" spans="3:17" s="849" customFormat="1" ht="15">
      <c r="C7031" s="712"/>
      <c r="D7031" s="713"/>
      <c r="E7031" s="532"/>
      <c r="F7031" s="532"/>
      <c r="G7031" s="533"/>
      <c r="H7031" s="534"/>
      <c r="I7031" s="534"/>
      <c r="J7031" s="535"/>
      <c r="K7031" s="534"/>
      <c r="L7031" s="534"/>
      <c r="M7031" s="534"/>
      <c r="N7031" s="534"/>
      <c r="O7031" s="534"/>
      <c r="P7031" s="535"/>
      <c r="Q7031" s="534"/>
    </row>
    <row r="7032" spans="3:17" s="849" customFormat="1" ht="15">
      <c r="C7032" s="712"/>
      <c r="D7032" s="713"/>
      <c r="E7032" s="532"/>
      <c r="F7032" s="532"/>
      <c r="G7032" s="533"/>
      <c r="H7032" s="534"/>
      <c r="I7032" s="534"/>
      <c r="J7032" s="535"/>
      <c r="K7032" s="534"/>
      <c r="L7032" s="534"/>
      <c r="M7032" s="534"/>
      <c r="N7032" s="534"/>
      <c r="O7032" s="534"/>
      <c r="P7032" s="535"/>
      <c r="Q7032" s="534"/>
    </row>
    <row r="7033" spans="3:17" s="849" customFormat="1" ht="15">
      <c r="C7033" s="712"/>
      <c r="D7033" s="713"/>
      <c r="E7033" s="532"/>
      <c r="F7033" s="532"/>
      <c r="G7033" s="533"/>
      <c r="H7033" s="534"/>
      <c r="I7033" s="534"/>
      <c r="J7033" s="535"/>
      <c r="K7033" s="534"/>
      <c r="L7033" s="534"/>
      <c r="M7033" s="534"/>
      <c r="N7033" s="534"/>
      <c r="O7033" s="534"/>
      <c r="P7033" s="535"/>
      <c r="Q7033" s="534"/>
    </row>
    <row r="7034" spans="3:17" s="849" customFormat="1" ht="15">
      <c r="C7034" s="712"/>
      <c r="D7034" s="713"/>
      <c r="E7034" s="532"/>
      <c r="F7034" s="532"/>
      <c r="G7034" s="533"/>
      <c r="H7034" s="534"/>
      <c r="I7034" s="534"/>
      <c r="J7034" s="535"/>
      <c r="K7034" s="534"/>
      <c r="L7034" s="534"/>
      <c r="M7034" s="534"/>
      <c r="N7034" s="534"/>
      <c r="O7034" s="534"/>
      <c r="P7034" s="535"/>
      <c r="Q7034" s="534"/>
    </row>
    <row r="7035" spans="3:17" s="849" customFormat="1" ht="15">
      <c r="C7035" s="712"/>
      <c r="D7035" s="713"/>
      <c r="E7035" s="532"/>
      <c r="F7035" s="532"/>
      <c r="G7035" s="533"/>
      <c r="H7035" s="534"/>
      <c r="I7035" s="534"/>
      <c r="J7035" s="535"/>
      <c r="K7035" s="534"/>
      <c r="L7035" s="534"/>
      <c r="M7035" s="534"/>
      <c r="N7035" s="534"/>
      <c r="O7035" s="534"/>
      <c r="P7035" s="535"/>
      <c r="Q7035" s="534"/>
    </row>
    <row r="7036" spans="3:17" s="849" customFormat="1" ht="15">
      <c r="C7036" s="712"/>
      <c r="D7036" s="713"/>
      <c r="E7036" s="532"/>
      <c r="F7036" s="532"/>
      <c r="G7036" s="533"/>
      <c r="H7036" s="534"/>
      <c r="I7036" s="534"/>
      <c r="J7036" s="535"/>
      <c r="K7036" s="534"/>
      <c r="L7036" s="534"/>
      <c r="M7036" s="534"/>
      <c r="N7036" s="534"/>
      <c r="O7036" s="534"/>
      <c r="P7036" s="535"/>
      <c r="Q7036" s="534"/>
    </row>
    <row r="7037" spans="3:17" s="849" customFormat="1" ht="15">
      <c r="C7037" s="712"/>
      <c r="D7037" s="713"/>
      <c r="E7037" s="532"/>
      <c r="F7037" s="532"/>
      <c r="G7037" s="533"/>
      <c r="H7037" s="534"/>
      <c r="I7037" s="534"/>
      <c r="J7037" s="535"/>
      <c r="K7037" s="534"/>
      <c r="L7037" s="534"/>
      <c r="M7037" s="534"/>
      <c r="N7037" s="534"/>
      <c r="O7037" s="534"/>
      <c r="P7037" s="535"/>
      <c r="Q7037" s="534"/>
    </row>
    <row r="7038" spans="3:17" s="849" customFormat="1" ht="15">
      <c r="C7038" s="712"/>
      <c r="D7038" s="713"/>
      <c r="E7038" s="532"/>
      <c r="F7038" s="532"/>
      <c r="G7038" s="533"/>
      <c r="H7038" s="534"/>
      <c r="I7038" s="534"/>
      <c r="J7038" s="535"/>
      <c r="K7038" s="534"/>
      <c r="L7038" s="534"/>
      <c r="M7038" s="534"/>
      <c r="N7038" s="534"/>
      <c r="O7038" s="534"/>
      <c r="P7038" s="535"/>
      <c r="Q7038" s="534"/>
    </row>
    <row r="7039" spans="3:17" s="849" customFormat="1" ht="15">
      <c r="C7039" s="712"/>
      <c r="D7039" s="713"/>
      <c r="E7039" s="532"/>
      <c r="F7039" s="532"/>
      <c r="G7039" s="533"/>
      <c r="H7039" s="534"/>
      <c r="I7039" s="534"/>
      <c r="J7039" s="535"/>
      <c r="K7039" s="534"/>
      <c r="L7039" s="534"/>
      <c r="M7039" s="534"/>
      <c r="N7039" s="534"/>
      <c r="O7039" s="534"/>
      <c r="P7039" s="535"/>
      <c r="Q7039" s="534"/>
    </row>
    <row r="7040" spans="3:17" s="849" customFormat="1" ht="15">
      <c r="C7040" s="712"/>
      <c r="D7040" s="713"/>
      <c r="E7040" s="532"/>
      <c r="F7040" s="532"/>
      <c r="G7040" s="533"/>
      <c r="H7040" s="534"/>
      <c r="I7040" s="534"/>
      <c r="J7040" s="535"/>
      <c r="K7040" s="534"/>
      <c r="L7040" s="534"/>
      <c r="M7040" s="534"/>
      <c r="N7040" s="534"/>
      <c r="O7040" s="534"/>
      <c r="P7040" s="535"/>
      <c r="Q7040" s="534"/>
    </row>
    <row r="7041" spans="3:17" s="849" customFormat="1" ht="15">
      <c r="C7041" s="712"/>
      <c r="D7041" s="713"/>
      <c r="E7041" s="532"/>
      <c r="F7041" s="532"/>
      <c r="G7041" s="533"/>
      <c r="H7041" s="534"/>
      <c r="I7041" s="534"/>
      <c r="J7041" s="535"/>
      <c r="K7041" s="534"/>
      <c r="L7041" s="534"/>
      <c r="M7041" s="534"/>
      <c r="N7041" s="534"/>
      <c r="O7041" s="534"/>
      <c r="P7041" s="535"/>
      <c r="Q7041" s="534"/>
    </row>
    <row r="7042" spans="3:17" s="849" customFormat="1" ht="15">
      <c r="C7042" s="712"/>
      <c r="D7042" s="713"/>
      <c r="E7042" s="532"/>
      <c r="F7042" s="532"/>
      <c r="G7042" s="533"/>
      <c r="H7042" s="534"/>
      <c r="I7042" s="534"/>
      <c r="J7042" s="535"/>
      <c r="K7042" s="534"/>
      <c r="L7042" s="534"/>
      <c r="M7042" s="534"/>
      <c r="N7042" s="534"/>
      <c r="O7042" s="534"/>
      <c r="P7042" s="535"/>
      <c r="Q7042" s="534"/>
    </row>
    <row r="7043" spans="3:17" s="849" customFormat="1" ht="15">
      <c r="C7043" s="712"/>
      <c r="D7043" s="713"/>
      <c r="E7043" s="532"/>
      <c r="F7043" s="532"/>
      <c r="G7043" s="533"/>
      <c r="H7043" s="534"/>
      <c r="I7043" s="534"/>
      <c r="J7043" s="535"/>
      <c r="K7043" s="534"/>
      <c r="L7043" s="534"/>
      <c r="M7043" s="534"/>
      <c r="N7043" s="534"/>
      <c r="O7043" s="534"/>
      <c r="P7043" s="535"/>
      <c r="Q7043" s="534"/>
    </row>
    <row r="7044" spans="3:17" s="849" customFormat="1" ht="15">
      <c r="C7044" s="712"/>
      <c r="D7044" s="713"/>
      <c r="E7044" s="532"/>
      <c r="F7044" s="532"/>
      <c r="G7044" s="533"/>
      <c r="H7044" s="534"/>
      <c r="I7044" s="534"/>
      <c r="J7044" s="535"/>
      <c r="K7044" s="534"/>
      <c r="L7044" s="534"/>
      <c r="M7044" s="534"/>
      <c r="N7044" s="534"/>
      <c r="O7044" s="534"/>
      <c r="P7044" s="535"/>
      <c r="Q7044" s="534"/>
    </row>
    <row r="7045" spans="3:17" s="849" customFormat="1" ht="15">
      <c r="C7045" s="712"/>
      <c r="D7045" s="713"/>
      <c r="E7045" s="532"/>
      <c r="F7045" s="532"/>
      <c r="G7045" s="533"/>
      <c r="H7045" s="534"/>
      <c r="I7045" s="534"/>
      <c r="J7045" s="535"/>
      <c r="K7045" s="534"/>
      <c r="L7045" s="534"/>
      <c r="M7045" s="534"/>
      <c r="N7045" s="534"/>
      <c r="O7045" s="534"/>
      <c r="P7045" s="535"/>
      <c r="Q7045" s="534"/>
    </row>
    <row r="7046" spans="3:17" s="849" customFormat="1" ht="15">
      <c r="C7046" s="712"/>
      <c r="D7046" s="713"/>
      <c r="E7046" s="532"/>
      <c r="F7046" s="532"/>
      <c r="G7046" s="533"/>
      <c r="H7046" s="534"/>
      <c r="I7046" s="534"/>
      <c r="J7046" s="535"/>
      <c r="K7046" s="534"/>
      <c r="L7046" s="534"/>
      <c r="M7046" s="534"/>
      <c r="N7046" s="534"/>
      <c r="O7046" s="534"/>
      <c r="P7046" s="535"/>
      <c r="Q7046" s="534"/>
    </row>
    <row r="7047" spans="3:17" s="849" customFormat="1" ht="15">
      <c r="C7047" s="712"/>
      <c r="D7047" s="713"/>
      <c r="E7047" s="532"/>
      <c r="F7047" s="532"/>
      <c r="G7047" s="533"/>
      <c r="H7047" s="534"/>
      <c r="I7047" s="534"/>
      <c r="J7047" s="535"/>
      <c r="K7047" s="534"/>
      <c r="L7047" s="534"/>
      <c r="M7047" s="534"/>
      <c r="N7047" s="534"/>
      <c r="O7047" s="534"/>
      <c r="P7047" s="535"/>
      <c r="Q7047" s="534"/>
    </row>
    <row r="7048" spans="3:17" s="849" customFormat="1" ht="15">
      <c r="C7048" s="712"/>
      <c r="D7048" s="713"/>
      <c r="E7048" s="532"/>
      <c r="F7048" s="532"/>
      <c r="G7048" s="533"/>
      <c r="H7048" s="534"/>
      <c r="I7048" s="534"/>
      <c r="J7048" s="535"/>
      <c r="K7048" s="534"/>
      <c r="L7048" s="534"/>
      <c r="M7048" s="534"/>
      <c r="N7048" s="534"/>
      <c r="O7048" s="534"/>
      <c r="P7048" s="535"/>
      <c r="Q7048" s="534"/>
    </row>
    <row r="7049" spans="3:17" s="849" customFormat="1" ht="15">
      <c r="C7049" s="712"/>
      <c r="D7049" s="713"/>
      <c r="E7049" s="532"/>
      <c r="F7049" s="532"/>
      <c r="G7049" s="533"/>
      <c r="H7049" s="534"/>
      <c r="I7049" s="534"/>
      <c r="J7049" s="535"/>
      <c r="K7049" s="534"/>
      <c r="L7049" s="534"/>
      <c r="M7049" s="534"/>
      <c r="N7049" s="534"/>
      <c r="O7049" s="534"/>
      <c r="P7049" s="535"/>
      <c r="Q7049" s="534"/>
    </row>
    <row r="7050" spans="3:17" s="849" customFormat="1" ht="15">
      <c r="C7050" s="712"/>
      <c r="D7050" s="713"/>
      <c r="E7050" s="532"/>
      <c r="F7050" s="532"/>
      <c r="G7050" s="533"/>
      <c r="H7050" s="534"/>
      <c r="I7050" s="534"/>
      <c r="J7050" s="535"/>
      <c r="K7050" s="534"/>
      <c r="L7050" s="534"/>
      <c r="M7050" s="534"/>
      <c r="N7050" s="534"/>
      <c r="O7050" s="534"/>
      <c r="P7050" s="535"/>
      <c r="Q7050" s="534"/>
    </row>
    <row r="7051" spans="3:17" s="849" customFormat="1" ht="15">
      <c r="C7051" s="712"/>
      <c r="D7051" s="713"/>
      <c r="E7051" s="532"/>
      <c r="F7051" s="532"/>
      <c r="G7051" s="533"/>
      <c r="H7051" s="534"/>
      <c r="I7051" s="534"/>
      <c r="J7051" s="535"/>
      <c r="K7051" s="534"/>
      <c r="L7051" s="534"/>
      <c r="M7051" s="534"/>
      <c r="N7051" s="534"/>
      <c r="O7051" s="534"/>
      <c r="P7051" s="535"/>
      <c r="Q7051" s="534"/>
    </row>
    <row r="7052" spans="3:17" s="849" customFormat="1" ht="15">
      <c r="C7052" s="712"/>
      <c r="D7052" s="713"/>
      <c r="E7052" s="532"/>
      <c r="F7052" s="532"/>
      <c r="G7052" s="533"/>
      <c r="H7052" s="534"/>
      <c r="I7052" s="534"/>
      <c r="J7052" s="535"/>
      <c r="K7052" s="534"/>
      <c r="L7052" s="534"/>
      <c r="M7052" s="534"/>
      <c r="N7052" s="534"/>
      <c r="O7052" s="534"/>
      <c r="P7052" s="535"/>
      <c r="Q7052" s="534"/>
    </row>
    <row r="7053" spans="3:17" s="849" customFormat="1" ht="15">
      <c r="C7053" s="712"/>
      <c r="D7053" s="713"/>
      <c r="E7053" s="532"/>
      <c r="F7053" s="532"/>
      <c r="G7053" s="533"/>
      <c r="H7053" s="534"/>
      <c r="I7053" s="534"/>
      <c r="J7053" s="535"/>
      <c r="K7053" s="534"/>
      <c r="L7053" s="534"/>
      <c r="M7053" s="534"/>
      <c r="N7053" s="534"/>
      <c r="O7053" s="534"/>
      <c r="P7053" s="535"/>
      <c r="Q7053" s="534"/>
    </row>
    <row r="7054" spans="3:17" s="849" customFormat="1" ht="15">
      <c r="C7054" s="712"/>
      <c r="D7054" s="713"/>
      <c r="E7054" s="532"/>
      <c r="F7054" s="532"/>
      <c r="G7054" s="533"/>
      <c r="H7054" s="534"/>
      <c r="I7054" s="534"/>
      <c r="J7054" s="535"/>
      <c r="K7054" s="534"/>
      <c r="L7054" s="534"/>
      <c r="M7054" s="534"/>
      <c r="N7054" s="534"/>
      <c r="O7054" s="534"/>
      <c r="P7054" s="535"/>
      <c r="Q7054" s="534"/>
    </row>
    <row r="7055" spans="3:17" s="849" customFormat="1" ht="15">
      <c r="C7055" s="712"/>
      <c r="D7055" s="713"/>
      <c r="E7055" s="532"/>
      <c r="F7055" s="532"/>
      <c r="G7055" s="533"/>
      <c r="H7055" s="534"/>
      <c r="I7055" s="534"/>
      <c r="J7055" s="535"/>
      <c r="K7055" s="534"/>
      <c r="L7055" s="534"/>
      <c r="M7055" s="534"/>
      <c r="N7055" s="534"/>
      <c r="O7055" s="534"/>
      <c r="P7055" s="535"/>
      <c r="Q7055" s="534"/>
    </row>
    <row r="7056" spans="3:17" s="849" customFormat="1" ht="15">
      <c r="C7056" s="712"/>
      <c r="D7056" s="713"/>
      <c r="E7056" s="532"/>
      <c r="F7056" s="532"/>
      <c r="G7056" s="533"/>
      <c r="H7056" s="534"/>
      <c r="I7056" s="534"/>
      <c r="J7056" s="535"/>
      <c r="K7056" s="534"/>
      <c r="L7056" s="534"/>
      <c r="M7056" s="534"/>
      <c r="N7056" s="534"/>
      <c r="O7056" s="534"/>
      <c r="P7056" s="535"/>
      <c r="Q7056" s="534"/>
    </row>
    <row r="7057" spans="3:17" s="849" customFormat="1" ht="15">
      <c r="C7057" s="712"/>
      <c r="D7057" s="713"/>
      <c r="E7057" s="532"/>
      <c r="F7057" s="532"/>
      <c r="G7057" s="533"/>
      <c r="H7057" s="534"/>
      <c r="I7057" s="534"/>
      <c r="J7057" s="535"/>
      <c r="K7057" s="534"/>
      <c r="L7057" s="534"/>
      <c r="M7057" s="534"/>
      <c r="N7057" s="534"/>
      <c r="O7057" s="534"/>
      <c r="P7057" s="535"/>
      <c r="Q7057" s="534"/>
    </row>
    <row r="7058" spans="3:17" s="849" customFormat="1" ht="15">
      <c r="C7058" s="712"/>
      <c r="D7058" s="713"/>
      <c r="E7058" s="532"/>
      <c r="F7058" s="532"/>
      <c r="G7058" s="533"/>
      <c r="H7058" s="534"/>
      <c r="I7058" s="534"/>
      <c r="J7058" s="535"/>
      <c r="K7058" s="534"/>
      <c r="L7058" s="534"/>
      <c r="M7058" s="534"/>
      <c r="N7058" s="534"/>
      <c r="O7058" s="534"/>
      <c r="P7058" s="535"/>
      <c r="Q7058" s="534"/>
    </row>
    <row r="7059" spans="3:17" s="849" customFormat="1" ht="15">
      <c r="C7059" s="712"/>
      <c r="D7059" s="713"/>
      <c r="E7059" s="532"/>
      <c r="F7059" s="532"/>
      <c r="G7059" s="533"/>
      <c r="H7059" s="534"/>
      <c r="I7059" s="534"/>
      <c r="J7059" s="535"/>
      <c r="K7059" s="534"/>
      <c r="L7059" s="534"/>
      <c r="M7059" s="534"/>
      <c r="N7059" s="534"/>
      <c r="O7059" s="534"/>
      <c r="P7059" s="535"/>
      <c r="Q7059" s="534"/>
    </row>
    <row r="7060" spans="3:17" s="849" customFormat="1" ht="15">
      <c r="C7060" s="712"/>
      <c r="D7060" s="713"/>
      <c r="E7060" s="532"/>
      <c r="F7060" s="532"/>
      <c r="G7060" s="533"/>
      <c r="H7060" s="534"/>
      <c r="I7060" s="534"/>
      <c r="J7060" s="535"/>
      <c r="K7060" s="534"/>
      <c r="L7060" s="534"/>
      <c r="M7060" s="534"/>
      <c r="N7060" s="534"/>
      <c r="O7060" s="534"/>
      <c r="P7060" s="535"/>
      <c r="Q7060" s="534"/>
    </row>
    <row r="7061" spans="3:17" s="849" customFormat="1" ht="15">
      <c r="C7061" s="712"/>
      <c r="D7061" s="713"/>
      <c r="E7061" s="532"/>
      <c r="F7061" s="532"/>
      <c r="G7061" s="533"/>
      <c r="H7061" s="534"/>
      <c r="I7061" s="534"/>
      <c r="J7061" s="535"/>
      <c r="K7061" s="534"/>
      <c r="L7061" s="534"/>
      <c r="M7061" s="534"/>
      <c r="N7061" s="534"/>
      <c r="O7061" s="534"/>
      <c r="P7061" s="535"/>
      <c r="Q7061" s="534"/>
    </row>
    <row r="7062" spans="3:17" s="849" customFormat="1" ht="15">
      <c r="C7062" s="712"/>
      <c r="D7062" s="713"/>
      <c r="E7062" s="532"/>
      <c r="F7062" s="532"/>
      <c r="G7062" s="533"/>
      <c r="H7062" s="534"/>
      <c r="I7062" s="534"/>
      <c r="J7062" s="535"/>
      <c r="K7062" s="534"/>
      <c r="L7062" s="534"/>
      <c r="M7062" s="534"/>
      <c r="N7062" s="534"/>
      <c r="O7062" s="534"/>
      <c r="P7062" s="535"/>
      <c r="Q7062" s="534"/>
    </row>
    <row r="7063" spans="3:17" s="849" customFormat="1" ht="15">
      <c r="C7063" s="712"/>
      <c r="D7063" s="713"/>
      <c r="E7063" s="532"/>
      <c r="F7063" s="532"/>
      <c r="G7063" s="533"/>
      <c r="H7063" s="534"/>
      <c r="I7063" s="534"/>
      <c r="J7063" s="535"/>
      <c r="K7063" s="534"/>
      <c r="L7063" s="534"/>
      <c r="M7063" s="534"/>
      <c r="N7063" s="534"/>
      <c r="O7063" s="534"/>
      <c r="P7063" s="535"/>
      <c r="Q7063" s="534"/>
    </row>
    <row r="7064" spans="3:17" s="849" customFormat="1" ht="15">
      <c r="C7064" s="712"/>
      <c r="D7064" s="713"/>
      <c r="E7064" s="532"/>
      <c r="F7064" s="532"/>
      <c r="G7064" s="533"/>
      <c r="H7064" s="534"/>
      <c r="I7064" s="534"/>
      <c r="J7064" s="535"/>
      <c r="K7064" s="534"/>
      <c r="L7064" s="534"/>
      <c r="M7064" s="534"/>
      <c r="N7064" s="534"/>
      <c r="O7064" s="534"/>
      <c r="P7064" s="535"/>
      <c r="Q7064" s="534"/>
    </row>
    <row r="7065" spans="3:17" s="849" customFormat="1" ht="15">
      <c r="C7065" s="712"/>
      <c r="D7065" s="713"/>
      <c r="E7065" s="532"/>
      <c r="F7065" s="532"/>
      <c r="G7065" s="533"/>
      <c r="H7065" s="534"/>
      <c r="I7065" s="534"/>
      <c r="J7065" s="535"/>
      <c r="K7065" s="534"/>
      <c r="L7065" s="534"/>
      <c r="M7065" s="534"/>
      <c r="N7065" s="534"/>
      <c r="O7065" s="534"/>
      <c r="P7065" s="535"/>
      <c r="Q7065" s="534"/>
    </row>
    <row r="7066" spans="3:17" s="849" customFormat="1" ht="15">
      <c r="C7066" s="712"/>
      <c r="D7066" s="713"/>
      <c r="E7066" s="532"/>
      <c r="F7066" s="532"/>
      <c r="G7066" s="533"/>
      <c r="H7066" s="534"/>
      <c r="I7066" s="534"/>
      <c r="J7066" s="535"/>
      <c r="K7066" s="534"/>
      <c r="L7066" s="534"/>
      <c r="M7066" s="534"/>
      <c r="N7066" s="534"/>
      <c r="O7066" s="534"/>
      <c r="P7066" s="535"/>
      <c r="Q7066" s="534"/>
    </row>
    <row r="7067" spans="3:17" s="849" customFormat="1" ht="15">
      <c r="C7067" s="712"/>
      <c r="D7067" s="713"/>
      <c r="E7067" s="532"/>
      <c r="F7067" s="532"/>
      <c r="G7067" s="533"/>
      <c r="H7067" s="534"/>
      <c r="I7067" s="534"/>
      <c r="J7067" s="535"/>
      <c r="K7067" s="534"/>
      <c r="L7067" s="534"/>
      <c r="M7067" s="534"/>
      <c r="N7067" s="534"/>
      <c r="O7067" s="534"/>
      <c r="P7067" s="535"/>
      <c r="Q7067" s="534"/>
    </row>
    <row r="7068" spans="3:17" s="849" customFormat="1" ht="15">
      <c r="C7068" s="712"/>
      <c r="D7068" s="713"/>
      <c r="E7068" s="532"/>
      <c r="F7068" s="532"/>
      <c r="G7068" s="533"/>
      <c r="H7068" s="534"/>
      <c r="I7068" s="534"/>
      <c r="J7068" s="535"/>
      <c r="K7068" s="534"/>
      <c r="L7068" s="534"/>
      <c r="M7068" s="534"/>
      <c r="N7068" s="534"/>
      <c r="O7068" s="534"/>
      <c r="P7068" s="535"/>
      <c r="Q7068" s="534"/>
    </row>
    <row r="7069" spans="3:17" s="849" customFormat="1" ht="15">
      <c r="C7069" s="712"/>
      <c r="D7069" s="713"/>
      <c r="E7069" s="532"/>
      <c r="F7069" s="532"/>
      <c r="G7069" s="533"/>
      <c r="H7069" s="534"/>
      <c r="I7069" s="534"/>
      <c r="J7069" s="535"/>
      <c r="K7069" s="534"/>
      <c r="L7069" s="534"/>
      <c r="M7069" s="534"/>
      <c r="N7069" s="534"/>
      <c r="O7069" s="534"/>
      <c r="P7069" s="535"/>
      <c r="Q7069" s="534"/>
    </row>
    <row r="7070" spans="3:17" s="849" customFormat="1" ht="15">
      <c r="C7070" s="712"/>
      <c r="D7070" s="713"/>
      <c r="E7070" s="532"/>
      <c r="F7070" s="532"/>
      <c r="G7070" s="533"/>
      <c r="H7070" s="534"/>
      <c r="I7070" s="534"/>
      <c r="J7070" s="535"/>
      <c r="K7070" s="534"/>
      <c r="L7070" s="534"/>
      <c r="M7070" s="534"/>
      <c r="N7070" s="534"/>
      <c r="O7070" s="534"/>
      <c r="P7070" s="535"/>
      <c r="Q7070" s="534"/>
    </row>
    <row r="7071" spans="3:17" s="849" customFormat="1" ht="15">
      <c r="C7071" s="712"/>
      <c r="D7071" s="713"/>
      <c r="E7071" s="532"/>
      <c r="F7071" s="532"/>
      <c r="G7071" s="533"/>
      <c r="H7071" s="534"/>
      <c r="I7071" s="534"/>
      <c r="J7071" s="535"/>
      <c r="K7071" s="534"/>
      <c r="L7071" s="534"/>
      <c r="M7071" s="534"/>
      <c r="N7071" s="534"/>
      <c r="O7071" s="534"/>
      <c r="P7071" s="535"/>
      <c r="Q7071" s="534"/>
    </row>
    <row r="7072" spans="3:17" s="849" customFormat="1" ht="15">
      <c r="C7072" s="712"/>
      <c r="D7072" s="713"/>
      <c r="E7072" s="532"/>
      <c r="F7072" s="532"/>
      <c r="G7072" s="533"/>
      <c r="H7072" s="534"/>
      <c r="I7072" s="534"/>
      <c r="J7072" s="535"/>
      <c r="K7072" s="534"/>
      <c r="L7072" s="534"/>
      <c r="M7072" s="534"/>
      <c r="N7072" s="534"/>
      <c r="O7072" s="534"/>
      <c r="P7072" s="535"/>
      <c r="Q7072" s="534"/>
    </row>
    <row r="7073" spans="3:17" s="849" customFormat="1" ht="15">
      <c r="C7073" s="712"/>
      <c r="D7073" s="713"/>
      <c r="E7073" s="532"/>
      <c r="F7073" s="532"/>
      <c r="G7073" s="533"/>
      <c r="H7073" s="534"/>
      <c r="I7073" s="534"/>
      <c r="J7073" s="535"/>
      <c r="K7073" s="534"/>
      <c r="L7073" s="534"/>
      <c r="M7073" s="534"/>
      <c r="N7073" s="534"/>
      <c r="O7073" s="534"/>
      <c r="P7073" s="535"/>
      <c r="Q7073" s="534"/>
    </row>
    <row r="7074" spans="3:17" s="849" customFormat="1" ht="15">
      <c r="C7074" s="712"/>
      <c r="D7074" s="713"/>
      <c r="E7074" s="532"/>
      <c r="F7074" s="532"/>
      <c r="G7074" s="533"/>
      <c r="H7074" s="534"/>
      <c r="I7074" s="534"/>
      <c r="J7074" s="535"/>
      <c r="K7074" s="534"/>
      <c r="L7074" s="534"/>
      <c r="M7074" s="534"/>
      <c r="N7074" s="534"/>
      <c r="O7074" s="534"/>
      <c r="P7074" s="535"/>
      <c r="Q7074" s="534"/>
    </row>
    <row r="7075" spans="3:17" s="849" customFormat="1" ht="15">
      <c r="C7075" s="712"/>
      <c r="D7075" s="713"/>
      <c r="E7075" s="532"/>
      <c r="F7075" s="532"/>
      <c r="G7075" s="533"/>
      <c r="H7075" s="534"/>
      <c r="I7075" s="534"/>
      <c r="J7075" s="535"/>
      <c r="K7075" s="534"/>
      <c r="L7075" s="534"/>
      <c r="M7075" s="534"/>
      <c r="N7075" s="534"/>
      <c r="O7075" s="534"/>
      <c r="P7075" s="535"/>
      <c r="Q7075" s="534"/>
    </row>
    <row r="7076" spans="3:17" s="849" customFormat="1" ht="15">
      <c r="C7076" s="712"/>
      <c r="D7076" s="713"/>
      <c r="E7076" s="532"/>
      <c r="F7076" s="532"/>
      <c r="G7076" s="533"/>
      <c r="H7076" s="534"/>
      <c r="I7076" s="534"/>
      <c r="J7076" s="535"/>
      <c r="K7076" s="534"/>
      <c r="L7076" s="534"/>
      <c r="M7076" s="534"/>
      <c r="N7076" s="534"/>
      <c r="O7076" s="534"/>
      <c r="P7076" s="535"/>
      <c r="Q7076" s="534"/>
    </row>
    <row r="7077" spans="3:17" s="849" customFormat="1" ht="15">
      <c r="C7077" s="712"/>
      <c r="D7077" s="713"/>
      <c r="E7077" s="532"/>
      <c r="F7077" s="532"/>
      <c r="G7077" s="533"/>
      <c r="H7077" s="534"/>
      <c r="I7077" s="534"/>
      <c r="J7077" s="535"/>
      <c r="K7077" s="534"/>
      <c r="L7077" s="534"/>
      <c r="M7077" s="534"/>
      <c r="N7077" s="534"/>
      <c r="O7077" s="534"/>
      <c r="P7077" s="535"/>
      <c r="Q7077" s="534"/>
    </row>
    <row r="7078" spans="3:17" s="849" customFormat="1" ht="15">
      <c r="C7078" s="712"/>
      <c r="D7078" s="713"/>
      <c r="E7078" s="532"/>
      <c r="F7078" s="532"/>
      <c r="G7078" s="533"/>
      <c r="H7078" s="534"/>
      <c r="I7078" s="534"/>
      <c r="J7078" s="535"/>
      <c r="K7078" s="534"/>
      <c r="L7078" s="534"/>
      <c r="M7078" s="534"/>
      <c r="N7078" s="534"/>
      <c r="O7078" s="534"/>
      <c r="P7078" s="535"/>
      <c r="Q7078" s="534"/>
    </row>
    <row r="7079" spans="3:17" s="849" customFormat="1" ht="15">
      <c r="C7079" s="712"/>
      <c r="D7079" s="713"/>
      <c r="E7079" s="532"/>
      <c r="F7079" s="532"/>
      <c r="G7079" s="533"/>
      <c r="H7079" s="534"/>
      <c r="I7079" s="534"/>
      <c r="J7079" s="535"/>
      <c r="K7079" s="534"/>
      <c r="L7079" s="534"/>
      <c r="M7079" s="534"/>
      <c r="N7079" s="534"/>
      <c r="O7079" s="534"/>
      <c r="P7079" s="535"/>
      <c r="Q7079" s="534"/>
    </row>
    <row r="7080" spans="3:17" s="849" customFormat="1" ht="15">
      <c r="C7080" s="712"/>
      <c r="D7080" s="713"/>
      <c r="E7080" s="532"/>
      <c r="F7080" s="532"/>
      <c r="G7080" s="533"/>
      <c r="H7080" s="534"/>
      <c r="I7080" s="534"/>
      <c r="J7080" s="535"/>
      <c r="K7080" s="534"/>
      <c r="L7080" s="534"/>
      <c r="M7080" s="534"/>
      <c r="N7080" s="534"/>
      <c r="O7080" s="534"/>
      <c r="P7080" s="535"/>
      <c r="Q7080" s="534"/>
    </row>
    <row r="7081" spans="3:17" s="849" customFormat="1" ht="15">
      <c r="C7081" s="712"/>
      <c r="D7081" s="713"/>
      <c r="E7081" s="532"/>
      <c r="F7081" s="532"/>
      <c r="G7081" s="533"/>
      <c r="H7081" s="534"/>
      <c r="I7081" s="534"/>
      <c r="J7081" s="535"/>
      <c r="K7081" s="534"/>
      <c r="L7081" s="534"/>
      <c r="M7081" s="534"/>
      <c r="N7081" s="534"/>
      <c r="O7081" s="534"/>
      <c r="P7081" s="535"/>
      <c r="Q7081" s="534"/>
    </row>
    <row r="7082" spans="3:17" s="849" customFormat="1" ht="15">
      <c r="C7082" s="712"/>
      <c r="D7082" s="713"/>
      <c r="E7082" s="532"/>
      <c r="F7082" s="532"/>
      <c r="G7082" s="533"/>
      <c r="H7082" s="534"/>
      <c r="I7082" s="534"/>
      <c r="J7082" s="535"/>
      <c r="K7082" s="534"/>
      <c r="L7082" s="534"/>
      <c r="M7082" s="534"/>
      <c r="N7082" s="534"/>
      <c r="O7082" s="534"/>
      <c r="P7082" s="535"/>
      <c r="Q7082" s="534"/>
    </row>
    <row r="7083" spans="3:17" s="849" customFormat="1" ht="15">
      <c r="C7083" s="712"/>
      <c r="D7083" s="713"/>
      <c r="E7083" s="532"/>
      <c r="F7083" s="532"/>
      <c r="G7083" s="533"/>
      <c r="H7083" s="534"/>
      <c r="I7083" s="534"/>
      <c r="J7083" s="535"/>
      <c r="K7083" s="534"/>
      <c r="L7083" s="534"/>
      <c r="M7083" s="534"/>
      <c r="N7083" s="534"/>
      <c r="O7083" s="534"/>
      <c r="P7083" s="535"/>
      <c r="Q7083" s="534"/>
    </row>
    <row r="7084" spans="3:17" s="849" customFormat="1" ht="15">
      <c r="C7084" s="712"/>
      <c r="D7084" s="713"/>
      <c r="E7084" s="532"/>
      <c r="F7084" s="532"/>
      <c r="G7084" s="533"/>
      <c r="H7084" s="534"/>
      <c r="I7084" s="534"/>
      <c r="J7084" s="535"/>
      <c r="K7084" s="534"/>
      <c r="L7084" s="534"/>
      <c r="M7084" s="534"/>
      <c r="N7084" s="534"/>
      <c r="O7084" s="534"/>
      <c r="P7084" s="535"/>
      <c r="Q7084" s="534"/>
    </row>
    <row r="7085" spans="3:17" s="849" customFormat="1" ht="15">
      <c r="C7085" s="712"/>
      <c r="D7085" s="713"/>
      <c r="E7085" s="532"/>
      <c r="F7085" s="532"/>
      <c r="G7085" s="533"/>
      <c r="H7085" s="534"/>
      <c r="I7085" s="534"/>
      <c r="J7085" s="535"/>
      <c r="K7085" s="534"/>
      <c r="L7085" s="534"/>
      <c r="M7085" s="534"/>
      <c r="N7085" s="534"/>
      <c r="O7085" s="534"/>
      <c r="P7085" s="535"/>
      <c r="Q7085" s="534"/>
    </row>
    <row r="7086" spans="3:17" s="849" customFormat="1" ht="15">
      <c r="C7086" s="712"/>
      <c r="D7086" s="713"/>
      <c r="E7086" s="532"/>
      <c r="F7086" s="532"/>
      <c r="G7086" s="533"/>
      <c r="H7086" s="534"/>
      <c r="I7086" s="534"/>
      <c r="J7086" s="535"/>
      <c r="K7086" s="534"/>
      <c r="L7086" s="534"/>
      <c r="M7086" s="534"/>
      <c r="N7086" s="534"/>
      <c r="O7086" s="534"/>
      <c r="P7086" s="535"/>
      <c r="Q7086" s="534"/>
    </row>
    <row r="7087" spans="3:17" s="849" customFormat="1" ht="15">
      <c r="C7087" s="712"/>
      <c r="D7087" s="713"/>
      <c r="E7087" s="532"/>
      <c r="F7087" s="532"/>
      <c r="G7087" s="533"/>
      <c r="H7087" s="534"/>
      <c r="I7087" s="534"/>
      <c r="J7087" s="535"/>
      <c r="K7087" s="534"/>
      <c r="L7087" s="534"/>
      <c r="M7087" s="534"/>
      <c r="N7087" s="534"/>
      <c r="O7087" s="534"/>
      <c r="P7087" s="535"/>
      <c r="Q7087" s="534"/>
    </row>
    <row r="7088" spans="3:17" s="849" customFormat="1" ht="15">
      <c r="C7088" s="712"/>
      <c r="D7088" s="713"/>
      <c r="E7088" s="532"/>
      <c r="F7088" s="532"/>
      <c r="G7088" s="533"/>
      <c r="H7088" s="534"/>
      <c r="I7088" s="534"/>
      <c r="J7088" s="535"/>
      <c r="K7088" s="534"/>
      <c r="L7088" s="534"/>
      <c r="M7088" s="534"/>
      <c r="N7088" s="534"/>
      <c r="O7088" s="534"/>
      <c r="P7088" s="535"/>
      <c r="Q7088" s="534"/>
    </row>
    <row r="7089" spans="3:17" s="849" customFormat="1" ht="15">
      <c r="C7089" s="712"/>
      <c r="D7089" s="713"/>
      <c r="E7089" s="532"/>
      <c r="F7089" s="532"/>
      <c r="G7089" s="533"/>
      <c r="H7089" s="534"/>
      <c r="I7089" s="534"/>
      <c r="J7089" s="535"/>
      <c r="K7089" s="534"/>
      <c r="L7089" s="534"/>
      <c r="M7089" s="534"/>
      <c r="N7089" s="534"/>
      <c r="O7089" s="534"/>
      <c r="P7089" s="535"/>
      <c r="Q7089" s="534"/>
    </row>
    <row r="7090" spans="3:17" s="849" customFormat="1" ht="15">
      <c r="C7090" s="712"/>
      <c r="D7090" s="713"/>
      <c r="E7090" s="532"/>
      <c r="F7090" s="532"/>
      <c r="G7090" s="533"/>
      <c r="H7090" s="534"/>
      <c r="I7090" s="534"/>
      <c r="J7090" s="535"/>
      <c r="K7090" s="534"/>
      <c r="L7090" s="534"/>
      <c r="M7090" s="534"/>
      <c r="N7090" s="534"/>
      <c r="O7090" s="534"/>
      <c r="P7090" s="535"/>
      <c r="Q7090" s="534"/>
    </row>
    <row r="7091" spans="3:17" s="849" customFormat="1" ht="15">
      <c r="C7091" s="712"/>
      <c r="D7091" s="713"/>
      <c r="E7091" s="532"/>
      <c r="F7091" s="532"/>
      <c r="G7091" s="533"/>
      <c r="H7091" s="534"/>
      <c r="I7091" s="534"/>
      <c r="J7091" s="535"/>
      <c r="K7091" s="534"/>
      <c r="L7091" s="534"/>
      <c r="M7091" s="534"/>
      <c r="N7091" s="534"/>
      <c r="O7091" s="534"/>
      <c r="P7091" s="535"/>
      <c r="Q7091" s="534"/>
    </row>
    <row r="7092" spans="3:17" s="849" customFormat="1" ht="15">
      <c r="C7092" s="712"/>
      <c r="D7092" s="713"/>
      <c r="E7092" s="532"/>
      <c r="F7092" s="532"/>
      <c r="G7092" s="533"/>
      <c r="H7092" s="534"/>
      <c r="I7092" s="534"/>
      <c r="J7092" s="535"/>
      <c r="K7092" s="534"/>
      <c r="L7092" s="534"/>
      <c r="M7092" s="534"/>
      <c r="N7092" s="534"/>
      <c r="O7092" s="534"/>
      <c r="P7092" s="535"/>
      <c r="Q7092" s="534"/>
    </row>
    <row r="7093" spans="3:17" s="849" customFormat="1" ht="15">
      <c r="C7093" s="712"/>
      <c r="D7093" s="713"/>
      <c r="E7093" s="532"/>
      <c r="F7093" s="532"/>
      <c r="G7093" s="533"/>
      <c r="H7093" s="534"/>
      <c r="I7093" s="534"/>
      <c r="J7093" s="535"/>
      <c r="K7093" s="534"/>
      <c r="L7093" s="534"/>
      <c r="M7093" s="534"/>
      <c r="N7093" s="534"/>
      <c r="O7093" s="534"/>
      <c r="P7093" s="535"/>
      <c r="Q7093" s="534"/>
    </row>
    <row r="7094" spans="3:17" s="849" customFormat="1" ht="15">
      <c r="C7094" s="712"/>
      <c r="D7094" s="713"/>
      <c r="E7094" s="532"/>
      <c r="F7094" s="532"/>
      <c r="G7094" s="533"/>
      <c r="H7094" s="534"/>
      <c r="I7094" s="534"/>
      <c r="J7094" s="535"/>
      <c r="K7094" s="534"/>
      <c r="L7094" s="534"/>
      <c r="M7094" s="534"/>
      <c r="N7094" s="534"/>
      <c r="O7094" s="534"/>
      <c r="P7094" s="535"/>
      <c r="Q7094" s="534"/>
    </row>
    <row r="7095" spans="3:17" s="849" customFormat="1" ht="15">
      <c r="C7095" s="712"/>
      <c r="D7095" s="713"/>
      <c r="E7095" s="532"/>
      <c r="F7095" s="532"/>
      <c r="G7095" s="533"/>
      <c r="H7095" s="534"/>
      <c r="I7095" s="534"/>
      <c r="J7095" s="535"/>
      <c r="K7095" s="534"/>
      <c r="L7095" s="534"/>
      <c r="M7095" s="534"/>
      <c r="N7095" s="534"/>
      <c r="O7095" s="534"/>
      <c r="P7095" s="535"/>
      <c r="Q7095" s="534"/>
    </row>
    <row r="7096" spans="3:17" s="849" customFormat="1" ht="15">
      <c r="C7096" s="712"/>
      <c r="D7096" s="713"/>
      <c r="E7096" s="532"/>
      <c r="F7096" s="532"/>
      <c r="G7096" s="533"/>
      <c r="H7096" s="534"/>
      <c r="I7096" s="534"/>
      <c r="J7096" s="535"/>
      <c r="K7096" s="534"/>
      <c r="L7096" s="534"/>
      <c r="M7096" s="534"/>
      <c r="N7096" s="534"/>
      <c r="O7096" s="534"/>
      <c r="P7096" s="535"/>
      <c r="Q7096" s="534"/>
    </row>
    <row r="7097" spans="3:17" s="849" customFormat="1" ht="15">
      <c r="C7097" s="712"/>
      <c r="D7097" s="713"/>
      <c r="E7097" s="532"/>
      <c r="F7097" s="532"/>
      <c r="G7097" s="533"/>
      <c r="H7097" s="534"/>
      <c r="I7097" s="534"/>
      <c r="J7097" s="535"/>
      <c r="K7097" s="534"/>
      <c r="L7097" s="534"/>
      <c r="M7097" s="534"/>
      <c r="N7097" s="534"/>
      <c r="O7097" s="534"/>
      <c r="P7097" s="535"/>
      <c r="Q7097" s="534"/>
    </row>
    <row r="7098" spans="3:17" s="849" customFormat="1" ht="15">
      <c r="C7098" s="712"/>
      <c r="D7098" s="713"/>
      <c r="E7098" s="532"/>
      <c r="F7098" s="532"/>
      <c r="G7098" s="533"/>
      <c r="H7098" s="534"/>
      <c r="I7098" s="534"/>
      <c r="J7098" s="535"/>
      <c r="K7098" s="534"/>
      <c r="L7098" s="534"/>
      <c r="M7098" s="534"/>
      <c r="N7098" s="534"/>
      <c r="O7098" s="534"/>
      <c r="P7098" s="535"/>
      <c r="Q7098" s="534"/>
    </row>
    <row r="7099" spans="3:17" s="849" customFormat="1" ht="15">
      <c r="C7099" s="712"/>
      <c r="D7099" s="713"/>
      <c r="E7099" s="532"/>
      <c r="F7099" s="532"/>
      <c r="G7099" s="533"/>
      <c r="H7099" s="534"/>
      <c r="I7099" s="534"/>
      <c r="J7099" s="535"/>
      <c r="K7099" s="534"/>
      <c r="L7099" s="534"/>
      <c r="M7099" s="534"/>
      <c r="N7099" s="534"/>
      <c r="O7099" s="534"/>
      <c r="P7099" s="535"/>
      <c r="Q7099" s="534"/>
    </row>
    <row r="7100" spans="3:17" s="849" customFormat="1" ht="15">
      <c r="C7100" s="712"/>
      <c r="D7100" s="713"/>
      <c r="E7100" s="532"/>
      <c r="F7100" s="532"/>
      <c r="G7100" s="533"/>
      <c r="H7100" s="534"/>
      <c r="I7100" s="534"/>
      <c r="J7100" s="535"/>
      <c r="K7100" s="534"/>
      <c r="L7100" s="534"/>
      <c r="M7100" s="534"/>
      <c r="N7100" s="534"/>
      <c r="O7100" s="534"/>
      <c r="P7100" s="535"/>
      <c r="Q7100" s="534"/>
    </row>
    <row r="7101" spans="3:17" s="849" customFormat="1" ht="15">
      <c r="C7101" s="712"/>
      <c r="D7101" s="713"/>
      <c r="E7101" s="532"/>
      <c r="F7101" s="532"/>
      <c r="G7101" s="533"/>
      <c r="H7101" s="534"/>
      <c r="I7101" s="534"/>
      <c r="J7101" s="535"/>
      <c r="K7101" s="534"/>
      <c r="L7101" s="534"/>
      <c r="M7101" s="534"/>
      <c r="N7101" s="534"/>
      <c r="O7101" s="534"/>
      <c r="P7101" s="535"/>
      <c r="Q7101" s="534"/>
    </row>
    <row r="7102" spans="3:17" s="849" customFormat="1" ht="15">
      <c r="C7102" s="712"/>
      <c r="D7102" s="713"/>
      <c r="E7102" s="532"/>
      <c r="F7102" s="532"/>
      <c r="G7102" s="533"/>
      <c r="H7102" s="534"/>
      <c r="I7102" s="534"/>
      <c r="J7102" s="535"/>
      <c r="K7102" s="534"/>
      <c r="L7102" s="534"/>
      <c r="M7102" s="534"/>
      <c r="N7102" s="534"/>
      <c r="O7102" s="534"/>
      <c r="P7102" s="535"/>
      <c r="Q7102" s="534"/>
    </row>
    <row r="7103" spans="3:17" s="849" customFormat="1" ht="15">
      <c r="C7103" s="712"/>
      <c r="D7103" s="713"/>
      <c r="E7103" s="532"/>
      <c r="F7103" s="532"/>
      <c r="G7103" s="533"/>
      <c r="H7103" s="534"/>
      <c r="I7103" s="534"/>
      <c r="J7103" s="535"/>
      <c r="K7103" s="534"/>
      <c r="L7103" s="534"/>
      <c r="M7103" s="534"/>
      <c r="N7103" s="534"/>
      <c r="O7103" s="534"/>
      <c r="P7103" s="535"/>
      <c r="Q7103" s="534"/>
    </row>
    <row r="7104" spans="3:17" s="849" customFormat="1" ht="15">
      <c r="C7104" s="712"/>
      <c r="D7104" s="713"/>
      <c r="E7104" s="532"/>
      <c r="F7104" s="532"/>
      <c r="G7104" s="533"/>
      <c r="H7104" s="534"/>
      <c r="I7104" s="534"/>
      <c r="J7104" s="535"/>
      <c r="K7104" s="534"/>
      <c r="L7104" s="534"/>
      <c r="M7104" s="534"/>
      <c r="N7104" s="534"/>
      <c r="O7104" s="534"/>
      <c r="P7104" s="535"/>
      <c r="Q7104" s="534"/>
    </row>
    <row r="7105" spans="3:17" s="849" customFormat="1" ht="15">
      <c r="C7105" s="712"/>
      <c r="D7105" s="713"/>
      <c r="E7105" s="532"/>
      <c r="F7105" s="532"/>
      <c r="G7105" s="533"/>
      <c r="H7105" s="534"/>
      <c r="I7105" s="534"/>
      <c r="J7105" s="535"/>
      <c r="K7105" s="534"/>
      <c r="L7105" s="534"/>
      <c r="M7105" s="534"/>
      <c r="N7105" s="534"/>
      <c r="O7105" s="534"/>
      <c r="P7105" s="535"/>
      <c r="Q7105" s="534"/>
    </row>
    <row r="7106" spans="3:17" s="849" customFormat="1" ht="15">
      <c r="C7106" s="712"/>
      <c r="D7106" s="713"/>
      <c r="E7106" s="532"/>
      <c r="F7106" s="532"/>
      <c r="G7106" s="533"/>
      <c r="H7106" s="534"/>
      <c r="I7106" s="534"/>
      <c r="J7106" s="535"/>
      <c r="K7106" s="534"/>
      <c r="L7106" s="534"/>
      <c r="M7106" s="534"/>
      <c r="N7106" s="534"/>
      <c r="O7106" s="534"/>
      <c r="P7106" s="535"/>
      <c r="Q7106" s="534"/>
    </row>
    <row r="7107" spans="3:17" s="849" customFormat="1" ht="15">
      <c r="C7107" s="712"/>
      <c r="D7107" s="713"/>
      <c r="E7107" s="532"/>
      <c r="F7107" s="532"/>
      <c r="G7107" s="533"/>
      <c r="H7107" s="534"/>
      <c r="I7107" s="534"/>
      <c r="J7107" s="535"/>
      <c r="K7107" s="534"/>
      <c r="L7107" s="534"/>
      <c r="M7107" s="534"/>
      <c r="N7107" s="534"/>
      <c r="O7107" s="534"/>
      <c r="P7107" s="535"/>
      <c r="Q7107" s="534"/>
    </row>
    <row r="7108" spans="3:17" s="849" customFormat="1" ht="15">
      <c r="C7108" s="712"/>
      <c r="D7108" s="713"/>
      <c r="E7108" s="532"/>
      <c r="F7108" s="532"/>
      <c r="G7108" s="533"/>
      <c r="H7108" s="534"/>
      <c r="I7108" s="534"/>
      <c r="J7108" s="535"/>
      <c r="K7108" s="534"/>
      <c r="L7108" s="534"/>
      <c r="M7108" s="534"/>
      <c r="N7108" s="534"/>
      <c r="O7108" s="534"/>
      <c r="P7108" s="535"/>
      <c r="Q7108" s="534"/>
    </row>
    <row r="7109" spans="3:17" s="849" customFormat="1" ht="15">
      <c r="C7109" s="712"/>
      <c r="D7109" s="713"/>
      <c r="E7109" s="532"/>
      <c r="F7109" s="532"/>
      <c r="G7109" s="533"/>
      <c r="H7109" s="534"/>
      <c r="I7109" s="534"/>
      <c r="J7109" s="535"/>
      <c r="K7109" s="534"/>
      <c r="L7109" s="534"/>
      <c r="M7109" s="534"/>
      <c r="N7109" s="534"/>
      <c r="O7109" s="534"/>
      <c r="P7109" s="535"/>
      <c r="Q7109" s="534"/>
    </row>
    <row r="7110" spans="3:17" s="849" customFormat="1" ht="15">
      <c r="C7110" s="712"/>
      <c r="D7110" s="713"/>
      <c r="E7110" s="532"/>
      <c r="F7110" s="532"/>
      <c r="G7110" s="533"/>
      <c r="H7110" s="534"/>
      <c r="I7110" s="534"/>
      <c r="J7110" s="535"/>
      <c r="K7110" s="534"/>
      <c r="L7110" s="534"/>
      <c r="M7110" s="534"/>
      <c r="N7110" s="534"/>
      <c r="O7110" s="534"/>
      <c r="P7110" s="535"/>
      <c r="Q7110" s="534"/>
    </row>
    <row r="7111" spans="3:17" s="849" customFormat="1" ht="15">
      <c r="C7111" s="712"/>
      <c r="D7111" s="713"/>
      <c r="E7111" s="532"/>
      <c r="F7111" s="532"/>
      <c r="G7111" s="533"/>
      <c r="H7111" s="534"/>
      <c r="I7111" s="534"/>
      <c r="J7111" s="535"/>
      <c r="K7111" s="534"/>
      <c r="L7111" s="534"/>
      <c r="M7111" s="534"/>
      <c r="N7111" s="534"/>
      <c r="O7111" s="534"/>
      <c r="P7111" s="535"/>
      <c r="Q7111" s="534"/>
    </row>
    <row r="7112" spans="3:17" s="849" customFormat="1" ht="15">
      <c r="C7112" s="712"/>
      <c r="D7112" s="713"/>
      <c r="E7112" s="532"/>
      <c r="F7112" s="532"/>
      <c r="G7112" s="533"/>
      <c r="H7112" s="534"/>
      <c r="I7112" s="534"/>
      <c r="J7112" s="535"/>
      <c r="K7112" s="534"/>
      <c r="L7112" s="534"/>
      <c r="M7112" s="534"/>
      <c r="N7112" s="534"/>
      <c r="O7112" s="534"/>
      <c r="P7112" s="535"/>
      <c r="Q7112" s="534"/>
    </row>
    <row r="7113" spans="3:17" s="849" customFormat="1" ht="15">
      <c r="C7113" s="712"/>
      <c r="D7113" s="713"/>
      <c r="E7113" s="532"/>
      <c r="F7113" s="532"/>
      <c r="G7113" s="533"/>
      <c r="H7113" s="534"/>
      <c r="I7113" s="534"/>
      <c r="J7113" s="535"/>
      <c r="K7113" s="534"/>
      <c r="L7113" s="534"/>
      <c r="M7113" s="534"/>
      <c r="N7113" s="534"/>
      <c r="O7113" s="534"/>
      <c r="P7113" s="535"/>
      <c r="Q7113" s="534"/>
    </row>
    <row r="7114" spans="3:17" s="849" customFormat="1" ht="15">
      <c r="C7114" s="712"/>
      <c r="D7114" s="713"/>
      <c r="E7114" s="532"/>
      <c r="F7114" s="532"/>
      <c r="G7114" s="533"/>
      <c r="H7114" s="534"/>
      <c r="I7114" s="534"/>
      <c r="J7114" s="535"/>
      <c r="K7114" s="534"/>
      <c r="L7114" s="534"/>
      <c r="M7114" s="534"/>
      <c r="N7114" s="534"/>
      <c r="O7114" s="534"/>
      <c r="P7114" s="535"/>
      <c r="Q7114" s="534"/>
    </row>
    <row r="7115" spans="3:17" s="849" customFormat="1" ht="15">
      <c r="C7115" s="712"/>
      <c r="D7115" s="713"/>
      <c r="E7115" s="532"/>
      <c r="F7115" s="532"/>
      <c r="G7115" s="533"/>
      <c r="H7115" s="534"/>
      <c r="I7115" s="534"/>
      <c r="J7115" s="535"/>
      <c r="K7115" s="534"/>
      <c r="L7115" s="534"/>
      <c r="M7115" s="534"/>
      <c r="N7115" s="534"/>
      <c r="O7115" s="534"/>
      <c r="P7115" s="535"/>
      <c r="Q7115" s="534"/>
    </row>
    <row r="7116" spans="3:17" s="849" customFormat="1" ht="15">
      <c r="C7116" s="712"/>
      <c r="D7116" s="713"/>
      <c r="E7116" s="532"/>
      <c r="F7116" s="532"/>
      <c r="G7116" s="533"/>
      <c r="H7116" s="534"/>
      <c r="I7116" s="534"/>
      <c r="J7116" s="535"/>
      <c r="K7116" s="534"/>
      <c r="L7116" s="534"/>
      <c r="M7116" s="534"/>
      <c r="N7116" s="534"/>
      <c r="O7116" s="534"/>
      <c r="P7116" s="535"/>
      <c r="Q7116" s="534"/>
    </row>
    <row r="7117" spans="3:17" s="849" customFormat="1" ht="15">
      <c r="C7117" s="712"/>
      <c r="D7117" s="713"/>
      <c r="E7117" s="532"/>
      <c r="F7117" s="532"/>
      <c r="G7117" s="533"/>
      <c r="H7117" s="534"/>
      <c r="I7117" s="534"/>
      <c r="J7117" s="535"/>
      <c r="K7117" s="534"/>
      <c r="L7117" s="534"/>
      <c r="M7117" s="534"/>
      <c r="N7117" s="534"/>
      <c r="O7117" s="534"/>
      <c r="P7117" s="535"/>
      <c r="Q7117" s="534"/>
    </row>
    <row r="7118" spans="3:17" s="849" customFormat="1" ht="15">
      <c r="C7118" s="712"/>
      <c r="D7118" s="713"/>
      <c r="E7118" s="532"/>
      <c r="F7118" s="532"/>
      <c r="G7118" s="533"/>
      <c r="H7118" s="534"/>
      <c r="I7118" s="534"/>
      <c r="J7118" s="535"/>
      <c r="K7118" s="534"/>
      <c r="L7118" s="534"/>
      <c r="M7118" s="534"/>
      <c r="N7118" s="534"/>
      <c r="O7118" s="534"/>
      <c r="P7118" s="535"/>
      <c r="Q7118" s="534"/>
    </row>
    <row r="7119" spans="3:17" s="849" customFormat="1" ht="15">
      <c r="C7119" s="712"/>
      <c r="D7119" s="713"/>
      <c r="E7119" s="532"/>
      <c r="F7119" s="532"/>
      <c r="G7119" s="533"/>
      <c r="H7119" s="534"/>
      <c r="I7119" s="534"/>
      <c r="J7119" s="535"/>
      <c r="K7119" s="534"/>
      <c r="L7119" s="534"/>
      <c r="M7119" s="534"/>
      <c r="N7119" s="534"/>
      <c r="O7119" s="534"/>
      <c r="P7119" s="535"/>
      <c r="Q7119" s="534"/>
    </row>
    <row r="7120" spans="3:17" s="849" customFormat="1" ht="15">
      <c r="C7120" s="712"/>
      <c r="D7120" s="713"/>
      <c r="E7120" s="532"/>
      <c r="F7120" s="532"/>
      <c r="G7120" s="533"/>
      <c r="H7120" s="534"/>
      <c r="I7120" s="534"/>
      <c r="J7120" s="535"/>
      <c r="K7120" s="534"/>
      <c r="L7120" s="534"/>
      <c r="M7120" s="534"/>
      <c r="N7120" s="534"/>
      <c r="O7120" s="534"/>
      <c r="P7120" s="535"/>
      <c r="Q7120" s="534"/>
    </row>
    <row r="7121" spans="3:17" s="849" customFormat="1" ht="15">
      <c r="C7121" s="712"/>
      <c r="D7121" s="713"/>
      <c r="E7121" s="532"/>
      <c r="F7121" s="532"/>
      <c r="G7121" s="533"/>
      <c r="H7121" s="534"/>
      <c r="I7121" s="534"/>
      <c r="J7121" s="535"/>
      <c r="K7121" s="534"/>
      <c r="L7121" s="534"/>
      <c r="M7121" s="534"/>
      <c r="N7121" s="534"/>
      <c r="O7121" s="534"/>
      <c r="P7121" s="535"/>
      <c r="Q7121" s="534"/>
    </row>
    <row r="7122" spans="3:17" s="849" customFormat="1" ht="15">
      <c r="C7122" s="712"/>
      <c r="D7122" s="713"/>
      <c r="E7122" s="532"/>
      <c r="F7122" s="532"/>
      <c r="G7122" s="533"/>
      <c r="H7122" s="534"/>
      <c r="I7122" s="534"/>
      <c r="J7122" s="535"/>
      <c r="K7122" s="534"/>
      <c r="L7122" s="534"/>
      <c r="M7122" s="534"/>
      <c r="N7122" s="534"/>
      <c r="O7122" s="534"/>
      <c r="P7122" s="535"/>
      <c r="Q7122" s="534"/>
    </row>
    <row r="7123" spans="3:17" s="849" customFormat="1" ht="15">
      <c r="C7123" s="712"/>
      <c r="D7123" s="713"/>
      <c r="E7123" s="532"/>
      <c r="F7123" s="532"/>
      <c r="G7123" s="533"/>
      <c r="H7123" s="534"/>
      <c r="I7123" s="534"/>
      <c r="J7123" s="535"/>
      <c r="K7123" s="534"/>
      <c r="L7123" s="534"/>
      <c r="M7123" s="534"/>
      <c r="N7123" s="534"/>
      <c r="O7123" s="534"/>
      <c r="P7123" s="535"/>
      <c r="Q7123" s="534"/>
    </row>
    <row r="7124" spans="3:17" s="849" customFormat="1" ht="15">
      <c r="C7124" s="712"/>
      <c r="D7124" s="713"/>
      <c r="E7124" s="532"/>
      <c r="F7124" s="532"/>
      <c r="G7124" s="533"/>
      <c r="H7124" s="534"/>
      <c r="I7124" s="534"/>
      <c r="J7124" s="535"/>
      <c r="K7124" s="534"/>
      <c r="L7124" s="534"/>
      <c r="M7124" s="534"/>
      <c r="N7124" s="534"/>
      <c r="O7124" s="534"/>
      <c r="P7124" s="535"/>
      <c r="Q7124" s="534"/>
    </row>
    <row r="7125" spans="3:17" s="849" customFormat="1" ht="15">
      <c r="C7125" s="712"/>
      <c r="D7125" s="713"/>
      <c r="E7125" s="532"/>
      <c r="F7125" s="532"/>
      <c r="G7125" s="533"/>
      <c r="H7125" s="534"/>
      <c r="I7125" s="534"/>
      <c r="J7125" s="535"/>
      <c r="K7125" s="534"/>
      <c r="L7125" s="534"/>
      <c r="M7125" s="534"/>
      <c r="N7125" s="534"/>
      <c r="O7125" s="534"/>
      <c r="P7125" s="535"/>
      <c r="Q7125" s="534"/>
    </row>
    <row r="7126" spans="3:17" s="849" customFormat="1" ht="15">
      <c r="C7126" s="712"/>
      <c r="D7126" s="713"/>
      <c r="E7126" s="532"/>
      <c r="F7126" s="532"/>
      <c r="G7126" s="533"/>
      <c r="H7126" s="534"/>
      <c r="I7126" s="534"/>
      <c r="J7126" s="535"/>
      <c r="K7126" s="534"/>
      <c r="L7126" s="534"/>
      <c r="M7126" s="534"/>
      <c r="N7126" s="534"/>
      <c r="O7126" s="534"/>
      <c r="P7126" s="535"/>
      <c r="Q7126" s="534"/>
    </row>
    <row r="7127" spans="3:17" s="849" customFormat="1" ht="15">
      <c r="C7127" s="712"/>
      <c r="D7127" s="713"/>
      <c r="E7127" s="532"/>
      <c r="F7127" s="532"/>
      <c r="G7127" s="533"/>
      <c r="H7127" s="534"/>
      <c r="I7127" s="534"/>
      <c r="J7127" s="535"/>
      <c r="K7127" s="534"/>
      <c r="L7127" s="534"/>
      <c r="M7127" s="534"/>
      <c r="N7127" s="534"/>
      <c r="O7127" s="534"/>
      <c r="P7127" s="535"/>
      <c r="Q7127" s="534"/>
    </row>
    <row r="7128" spans="3:17" s="849" customFormat="1" ht="15">
      <c r="C7128" s="712"/>
      <c r="D7128" s="713"/>
      <c r="E7128" s="532"/>
      <c r="F7128" s="532"/>
      <c r="G7128" s="533"/>
      <c r="H7128" s="534"/>
      <c r="I7128" s="534"/>
      <c r="J7128" s="535"/>
      <c r="K7128" s="534"/>
      <c r="L7128" s="534"/>
      <c r="M7128" s="534"/>
      <c r="N7128" s="534"/>
      <c r="O7128" s="534"/>
      <c r="P7128" s="535"/>
      <c r="Q7128" s="534"/>
    </row>
    <row r="7129" spans="3:17" s="849" customFormat="1" ht="15">
      <c r="C7129" s="712"/>
      <c r="D7129" s="713"/>
      <c r="E7129" s="532"/>
      <c r="F7129" s="532"/>
      <c r="G7129" s="533"/>
      <c r="H7129" s="534"/>
      <c r="I7129" s="534"/>
      <c r="J7129" s="535"/>
      <c r="K7129" s="534"/>
      <c r="L7129" s="534"/>
      <c r="M7129" s="534"/>
      <c r="N7129" s="534"/>
      <c r="O7129" s="534"/>
      <c r="P7129" s="535"/>
      <c r="Q7129" s="534"/>
    </row>
    <row r="7130" spans="3:17" s="849" customFormat="1" ht="15">
      <c r="C7130" s="712"/>
      <c r="D7130" s="713"/>
      <c r="E7130" s="532"/>
      <c r="F7130" s="532"/>
      <c r="G7130" s="533"/>
      <c r="H7130" s="534"/>
      <c r="I7130" s="534"/>
      <c r="J7130" s="535"/>
      <c r="K7130" s="534"/>
      <c r="L7130" s="534"/>
      <c r="M7130" s="534"/>
      <c r="N7130" s="534"/>
      <c r="O7130" s="534"/>
      <c r="P7130" s="535"/>
      <c r="Q7130" s="534"/>
    </row>
    <row r="7131" spans="3:17" s="849" customFormat="1" ht="15">
      <c r="C7131" s="712"/>
      <c r="D7131" s="713"/>
      <c r="E7131" s="532"/>
      <c r="F7131" s="532"/>
      <c r="G7131" s="533"/>
      <c r="H7131" s="534"/>
      <c r="I7131" s="534"/>
      <c r="J7131" s="535"/>
      <c r="K7131" s="534"/>
      <c r="L7131" s="534"/>
      <c r="M7131" s="534"/>
      <c r="N7131" s="534"/>
      <c r="O7131" s="534"/>
      <c r="P7131" s="535"/>
      <c r="Q7131" s="534"/>
    </row>
    <row r="7132" spans="3:17" s="849" customFormat="1" ht="15">
      <c r="C7132" s="712"/>
      <c r="D7132" s="713"/>
      <c r="E7132" s="532"/>
      <c r="F7132" s="532"/>
      <c r="G7132" s="533"/>
      <c r="H7132" s="534"/>
      <c r="I7132" s="534"/>
      <c r="J7132" s="535"/>
      <c r="K7132" s="534"/>
      <c r="L7132" s="534"/>
      <c r="M7132" s="534"/>
      <c r="N7132" s="534"/>
      <c r="O7132" s="534"/>
      <c r="P7132" s="535"/>
      <c r="Q7132" s="534"/>
    </row>
    <row r="7133" spans="3:17" s="849" customFormat="1" ht="15">
      <c r="C7133" s="712"/>
      <c r="D7133" s="713"/>
      <c r="E7133" s="532"/>
      <c r="F7133" s="532"/>
      <c r="G7133" s="533"/>
      <c r="H7133" s="534"/>
      <c r="I7133" s="534"/>
      <c r="J7133" s="535"/>
      <c r="K7133" s="534"/>
      <c r="L7133" s="534"/>
      <c r="M7133" s="534"/>
      <c r="N7133" s="534"/>
      <c r="O7133" s="534"/>
      <c r="P7133" s="535"/>
      <c r="Q7133" s="534"/>
    </row>
    <row r="7134" spans="3:17" s="849" customFormat="1" ht="15">
      <c r="C7134" s="712"/>
      <c r="D7134" s="713"/>
      <c r="E7134" s="532"/>
      <c r="F7134" s="532"/>
      <c r="G7134" s="533"/>
      <c r="H7134" s="534"/>
      <c r="I7134" s="534"/>
      <c r="J7134" s="535"/>
      <c r="K7134" s="534"/>
      <c r="L7134" s="534"/>
      <c r="M7134" s="534"/>
      <c r="N7134" s="534"/>
      <c r="O7134" s="534"/>
      <c r="P7134" s="535"/>
      <c r="Q7134" s="534"/>
    </row>
    <row r="7135" spans="3:17" s="849" customFormat="1" ht="15">
      <c r="C7135" s="712"/>
      <c r="D7135" s="713"/>
      <c r="E7135" s="532"/>
      <c r="F7135" s="532"/>
      <c r="G7135" s="533"/>
      <c r="H7135" s="534"/>
      <c r="I7135" s="534"/>
      <c r="J7135" s="535"/>
      <c r="K7135" s="534"/>
      <c r="L7135" s="534"/>
      <c r="M7135" s="534"/>
      <c r="N7135" s="534"/>
      <c r="O7135" s="534"/>
      <c r="P7135" s="535"/>
      <c r="Q7135" s="534"/>
    </row>
    <row r="7136" spans="3:17" s="849" customFormat="1" ht="15">
      <c r="C7136" s="712"/>
      <c r="D7136" s="713"/>
      <c r="E7136" s="532"/>
      <c r="F7136" s="532"/>
      <c r="G7136" s="533"/>
      <c r="H7136" s="534"/>
      <c r="I7136" s="534"/>
      <c r="J7136" s="535"/>
      <c r="K7136" s="534"/>
      <c r="L7136" s="534"/>
      <c r="M7136" s="534"/>
      <c r="N7136" s="534"/>
      <c r="O7136" s="534"/>
      <c r="P7136" s="535"/>
      <c r="Q7136" s="534"/>
    </row>
    <row r="7137" spans="3:17" s="849" customFormat="1" ht="15">
      <c r="C7137" s="712"/>
      <c r="D7137" s="713"/>
      <c r="E7137" s="532"/>
      <c r="F7137" s="532"/>
      <c r="G7137" s="533"/>
      <c r="H7137" s="534"/>
      <c r="I7137" s="534"/>
      <c r="J7137" s="535"/>
      <c r="K7137" s="534"/>
      <c r="L7137" s="534"/>
      <c r="M7137" s="534"/>
      <c r="N7137" s="534"/>
      <c r="O7137" s="534"/>
      <c r="P7137" s="535"/>
      <c r="Q7137" s="534"/>
    </row>
    <row r="7138" spans="3:17" s="849" customFormat="1" ht="15">
      <c r="C7138" s="712"/>
      <c r="D7138" s="713"/>
      <c r="E7138" s="532"/>
      <c r="F7138" s="532"/>
      <c r="G7138" s="533"/>
      <c r="H7138" s="534"/>
      <c r="I7138" s="534"/>
      <c r="J7138" s="535"/>
      <c r="K7138" s="534"/>
      <c r="L7138" s="534"/>
      <c r="M7138" s="534"/>
      <c r="N7138" s="534"/>
      <c r="O7138" s="534"/>
      <c r="P7138" s="535"/>
      <c r="Q7138" s="534"/>
    </row>
    <row r="7139" spans="3:17" s="849" customFormat="1" ht="15">
      <c r="C7139" s="712"/>
      <c r="D7139" s="713"/>
      <c r="E7139" s="532"/>
      <c r="F7139" s="532"/>
      <c r="G7139" s="533"/>
      <c r="H7139" s="534"/>
      <c r="I7139" s="534"/>
      <c r="J7139" s="535"/>
      <c r="K7139" s="534"/>
      <c r="L7139" s="534"/>
      <c r="M7139" s="534"/>
      <c r="N7139" s="534"/>
      <c r="O7139" s="534"/>
      <c r="P7139" s="535"/>
      <c r="Q7139" s="534"/>
    </row>
    <row r="7140" spans="3:17" s="849" customFormat="1" ht="15">
      <c r="C7140" s="712"/>
      <c r="D7140" s="713"/>
      <c r="E7140" s="532"/>
      <c r="F7140" s="532"/>
      <c r="G7140" s="533"/>
      <c r="H7140" s="534"/>
      <c r="I7140" s="534"/>
      <c r="J7140" s="535"/>
      <c r="K7140" s="534"/>
      <c r="L7140" s="534"/>
      <c r="M7140" s="534"/>
      <c r="N7140" s="534"/>
      <c r="O7140" s="534"/>
      <c r="P7140" s="535"/>
      <c r="Q7140" s="534"/>
    </row>
    <row r="7141" spans="3:17" s="849" customFormat="1" ht="15">
      <c r="C7141" s="712"/>
      <c r="D7141" s="713"/>
      <c r="E7141" s="532"/>
      <c r="F7141" s="532"/>
      <c r="G7141" s="533"/>
      <c r="H7141" s="534"/>
      <c r="I7141" s="534"/>
      <c r="J7141" s="535"/>
      <c r="K7141" s="534"/>
      <c r="L7141" s="534"/>
      <c r="M7141" s="534"/>
      <c r="N7141" s="534"/>
      <c r="O7141" s="534"/>
      <c r="P7141" s="535"/>
      <c r="Q7141" s="534"/>
    </row>
    <row r="7142" spans="3:17" s="849" customFormat="1" ht="15">
      <c r="C7142" s="712"/>
      <c r="D7142" s="713"/>
      <c r="E7142" s="532"/>
      <c r="F7142" s="532"/>
      <c r="G7142" s="533"/>
      <c r="H7142" s="534"/>
      <c r="I7142" s="534"/>
      <c r="J7142" s="535"/>
      <c r="K7142" s="534"/>
      <c r="L7142" s="534"/>
      <c r="M7142" s="534"/>
      <c r="N7142" s="534"/>
      <c r="O7142" s="534"/>
      <c r="P7142" s="535"/>
      <c r="Q7142" s="534"/>
    </row>
    <row r="7143" spans="3:17" s="849" customFormat="1" ht="15">
      <c r="C7143" s="712"/>
      <c r="D7143" s="713"/>
      <c r="E7143" s="532"/>
      <c r="F7143" s="532"/>
      <c r="G7143" s="533"/>
      <c r="H7143" s="534"/>
      <c r="I7143" s="534"/>
      <c r="J7143" s="535"/>
      <c r="K7143" s="534"/>
      <c r="L7143" s="534"/>
      <c r="M7143" s="534"/>
      <c r="N7143" s="534"/>
      <c r="O7143" s="534"/>
      <c r="P7143" s="535"/>
      <c r="Q7143" s="534"/>
    </row>
    <row r="7144" spans="3:17" s="849" customFormat="1" ht="15">
      <c r="C7144" s="712"/>
      <c r="D7144" s="713"/>
      <c r="E7144" s="532"/>
      <c r="F7144" s="532"/>
      <c r="G7144" s="533"/>
      <c r="H7144" s="534"/>
      <c r="I7144" s="534"/>
      <c r="J7144" s="535"/>
      <c r="K7144" s="534"/>
      <c r="L7144" s="534"/>
      <c r="M7144" s="534"/>
      <c r="N7144" s="534"/>
      <c r="O7144" s="534"/>
      <c r="P7144" s="535"/>
      <c r="Q7144" s="534"/>
    </row>
    <row r="7145" spans="3:17" s="849" customFormat="1" ht="15">
      <c r="C7145" s="712"/>
      <c r="D7145" s="713"/>
      <c r="E7145" s="532"/>
      <c r="F7145" s="532"/>
      <c r="G7145" s="533"/>
      <c r="H7145" s="534"/>
      <c r="I7145" s="534"/>
      <c r="J7145" s="535"/>
      <c r="K7145" s="534"/>
      <c r="L7145" s="534"/>
      <c r="M7145" s="534"/>
      <c r="N7145" s="534"/>
      <c r="O7145" s="534"/>
      <c r="P7145" s="535"/>
      <c r="Q7145" s="534"/>
    </row>
    <row r="7146" spans="3:17" s="849" customFormat="1" ht="15">
      <c r="C7146" s="712"/>
      <c r="D7146" s="713"/>
      <c r="E7146" s="532"/>
      <c r="F7146" s="532"/>
      <c r="G7146" s="533"/>
      <c r="H7146" s="534"/>
      <c r="I7146" s="534"/>
      <c r="J7146" s="535"/>
      <c r="K7146" s="534"/>
      <c r="L7146" s="534"/>
      <c r="M7146" s="534"/>
      <c r="N7146" s="534"/>
      <c r="O7146" s="534"/>
      <c r="P7146" s="535"/>
      <c r="Q7146" s="534"/>
    </row>
    <row r="7147" spans="3:17" s="849" customFormat="1" ht="15">
      <c r="C7147" s="712"/>
      <c r="D7147" s="713"/>
      <c r="E7147" s="532"/>
      <c r="F7147" s="532"/>
      <c r="G7147" s="533"/>
      <c r="H7147" s="534"/>
      <c r="I7147" s="534"/>
      <c r="J7147" s="535"/>
      <c r="K7147" s="534"/>
      <c r="L7147" s="534"/>
      <c r="M7147" s="534"/>
      <c r="N7147" s="534"/>
      <c r="O7147" s="534"/>
      <c r="P7147" s="535"/>
      <c r="Q7147" s="534"/>
    </row>
    <row r="7148" spans="3:17" s="849" customFormat="1" ht="15">
      <c r="C7148" s="712"/>
      <c r="D7148" s="713"/>
      <c r="E7148" s="532"/>
      <c r="F7148" s="532"/>
      <c r="G7148" s="533"/>
      <c r="H7148" s="534"/>
      <c r="I7148" s="534"/>
      <c r="J7148" s="535"/>
      <c r="K7148" s="534"/>
      <c r="L7148" s="534"/>
      <c r="M7148" s="534"/>
      <c r="N7148" s="534"/>
      <c r="O7148" s="534"/>
      <c r="P7148" s="535"/>
      <c r="Q7148" s="534"/>
    </row>
    <row r="7149" spans="3:17" s="849" customFormat="1" ht="15">
      <c r="C7149" s="712"/>
      <c r="D7149" s="713"/>
      <c r="E7149" s="532"/>
      <c r="F7149" s="532"/>
      <c r="G7149" s="533"/>
      <c r="H7149" s="534"/>
      <c r="I7149" s="534"/>
      <c r="J7149" s="535"/>
      <c r="K7149" s="534"/>
      <c r="L7149" s="534"/>
      <c r="M7149" s="534"/>
      <c r="N7149" s="534"/>
      <c r="O7149" s="534"/>
      <c r="P7149" s="535"/>
      <c r="Q7149" s="534"/>
    </row>
    <row r="7150" spans="3:17" s="849" customFormat="1" ht="15">
      <c r="C7150" s="712"/>
      <c r="D7150" s="713"/>
      <c r="E7150" s="532"/>
      <c r="F7150" s="532"/>
      <c r="G7150" s="533"/>
      <c r="H7150" s="534"/>
      <c r="I7150" s="534"/>
      <c r="J7150" s="535"/>
      <c r="K7150" s="534"/>
      <c r="L7150" s="534"/>
      <c r="M7150" s="534"/>
      <c r="N7150" s="534"/>
      <c r="O7150" s="534"/>
      <c r="P7150" s="535"/>
      <c r="Q7150" s="534"/>
    </row>
    <row r="7151" spans="3:17" s="849" customFormat="1" ht="15">
      <c r="C7151" s="712"/>
      <c r="D7151" s="713"/>
      <c r="E7151" s="532"/>
      <c r="F7151" s="532"/>
      <c r="G7151" s="533"/>
      <c r="H7151" s="534"/>
      <c r="I7151" s="534"/>
      <c r="J7151" s="535"/>
      <c r="K7151" s="534"/>
      <c r="L7151" s="534"/>
      <c r="M7151" s="534"/>
      <c r="N7151" s="534"/>
      <c r="O7151" s="534"/>
      <c r="P7151" s="535"/>
      <c r="Q7151" s="534"/>
    </row>
    <row r="7152" spans="3:17" s="849" customFormat="1" ht="15">
      <c r="C7152" s="712"/>
      <c r="D7152" s="713"/>
      <c r="E7152" s="532"/>
      <c r="F7152" s="532"/>
      <c r="G7152" s="533"/>
      <c r="H7152" s="534"/>
      <c r="I7152" s="534"/>
      <c r="J7152" s="535"/>
      <c r="K7152" s="534"/>
      <c r="L7152" s="534"/>
      <c r="M7152" s="534"/>
      <c r="N7152" s="534"/>
      <c r="O7152" s="534"/>
      <c r="P7152" s="535"/>
      <c r="Q7152" s="534"/>
    </row>
    <row r="7153" spans="3:17" s="849" customFormat="1" ht="15">
      <c r="C7153" s="712"/>
      <c r="D7153" s="713"/>
      <c r="E7153" s="532"/>
      <c r="F7153" s="532"/>
      <c r="G7153" s="533"/>
      <c r="H7153" s="534"/>
      <c r="I7153" s="534"/>
      <c r="J7153" s="535"/>
      <c r="K7153" s="534"/>
      <c r="L7153" s="534"/>
      <c r="M7153" s="534"/>
      <c r="N7153" s="534"/>
      <c r="O7153" s="534"/>
      <c r="P7153" s="535"/>
      <c r="Q7153" s="534"/>
    </row>
    <row r="7154" spans="3:17" s="849" customFormat="1" ht="15">
      <c r="C7154" s="712"/>
      <c r="D7154" s="713"/>
      <c r="E7154" s="532"/>
      <c r="F7154" s="532"/>
      <c r="G7154" s="533"/>
      <c r="H7154" s="534"/>
      <c r="I7154" s="534"/>
      <c r="J7154" s="535"/>
      <c r="K7154" s="534"/>
      <c r="L7154" s="534"/>
      <c r="M7154" s="534"/>
      <c r="N7154" s="534"/>
      <c r="O7154" s="534"/>
      <c r="P7154" s="535"/>
      <c r="Q7154" s="534"/>
    </row>
    <row r="7155" spans="3:17" s="849" customFormat="1" ht="15">
      <c r="C7155" s="712"/>
      <c r="D7155" s="713"/>
      <c r="E7155" s="532"/>
      <c r="F7155" s="532"/>
      <c r="G7155" s="533"/>
      <c r="H7155" s="534"/>
      <c r="I7155" s="534"/>
      <c r="J7155" s="535"/>
      <c r="K7155" s="534"/>
      <c r="L7155" s="534"/>
      <c r="M7155" s="534"/>
      <c r="N7155" s="534"/>
      <c r="O7155" s="534"/>
      <c r="P7155" s="535"/>
      <c r="Q7155" s="534"/>
    </row>
    <row r="7156" spans="3:17" s="849" customFormat="1" ht="15">
      <c r="C7156" s="712"/>
      <c r="D7156" s="713"/>
      <c r="E7156" s="532"/>
      <c r="F7156" s="532"/>
      <c r="G7156" s="533"/>
      <c r="H7156" s="534"/>
      <c r="I7156" s="534"/>
      <c r="J7156" s="535"/>
      <c r="K7156" s="534"/>
      <c r="L7156" s="534"/>
      <c r="M7156" s="534"/>
      <c r="N7156" s="534"/>
      <c r="O7156" s="534"/>
      <c r="P7156" s="535"/>
      <c r="Q7156" s="534"/>
    </row>
    <row r="7157" spans="3:17" s="849" customFormat="1" ht="15">
      <c r="C7157" s="712"/>
      <c r="D7157" s="713"/>
      <c r="E7157" s="532"/>
      <c r="F7157" s="532"/>
      <c r="G7157" s="533"/>
      <c r="H7157" s="534"/>
      <c r="I7157" s="534"/>
      <c r="J7157" s="535"/>
      <c r="K7157" s="534"/>
      <c r="L7157" s="534"/>
      <c r="M7157" s="534"/>
      <c r="N7157" s="534"/>
      <c r="O7157" s="534"/>
      <c r="P7157" s="535"/>
      <c r="Q7157" s="534"/>
    </row>
    <row r="7158" spans="3:17" s="849" customFormat="1" ht="15">
      <c r="C7158" s="712"/>
      <c r="D7158" s="713"/>
      <c r="E7158" s="532"/>
      <c r="F7158" s="532"/>
      <c r="G7158" s="533"/>
      <c r="H7158" s="534"/>
      <c r="I7158" s="534"/>
      <c r="J7158" s="535"/>
      <c r="K7158" s="534"/>
      <c r="L7158" s="534"/>
      <c r="M7158" s="534"/>
      <c r="N7158" s="534"/>
      <c r="O7158" s="534"/>
      <c r="P7158" s="535"/>
      <c r="Q7158" s="534"/>
    </row>
    <row r="7159" spans="3:17" s="849" customFormat="1" ht="15">
      <c r="C7159" s="712"/>
      <c r="D7159" s="713"/>
      <c r="E7159" s="532"/>
      <c r="F7159" s="532"/>
      <c r="G7159" s="533"/>
      <c r="H7159" s="534"/>
      <c r="I7159" s="534"/>
      <c r="J7159" s="535"/>
      <c r="K7159" s="534"/>
      <c r="L7159" s="534"/>
      <c r="M7159" s="534"/>
      <c r="N7159" s="534"/>
      <c r="O7159" s="534"/>
      <c r="P7159" s="535"/>
      <c r="Q7159" s="534"/>
    </row>
    <row r="7160" spans="3:17" s="849" customFormat="1" ht="15">
      <c r="C7160" s="712"/>
      <c r="D7160" s="713"/>
      <c r="E7160" s="532"/>
      <c r="F7160" s="532"/>
      <c r="G7160" s="533"/>
      <c r="H7160" s="534"/>
      <c r="I7160" s="534"/>
      <c r="J7160" s="535"/>
      <c r="K7160" s="534"/>
      <c r="L7160" s="534"/>
      <c r="M7160" s="534"/>
      <c r="N7160" s="534"/>
      <c r="O7160" s="534"/>
      <c r="P7160" s="535"/>
      <c r="Q7160" s="534"/>
    </row>
    <row r="7161" spans="3:17" s="849" customFormat="1" ht="15">
      <c r="C7161" s="712"/>
      <c r="D7161" s="713"/>
      <c r="E7161" s="532"/>
      <c r="F7161" s="532"/>
      <c r="G7161" s="533"/>
      <c r="H7161" s="534"/>
      <c r="I7161" s="534"/>
      <c r="J7161" s="535"/>
      <c r="K7161" s="534"/>
      <c r="L7161" s="534"/>
      <c r="M7161" s="534"/>
      <c r="N7161" s="534"/>
      <c r="O7161" s="534"/>
      <c r="P7161" s="535"/>
      <c r="Q7161" s="534"/>
    </row>
    <row r="7162" spans="3:17" s="849" customFormat="1" ht="15">
      <c r="C7162" s="712"/>
      <c r="D7162" s="713"/>
      <c r="E7162" s="532"/>
      <c r="F7162" s="532"/>
      <c r="G7162" s="533"/>
      <c r="H7162" s="534"/>
      <c r="I7162" s="534"/>
      <c r="J7162" s="535"/>
      <c r="K7162" s="534"/>
      <c r="L7162" s="534"/>
      <c r="M7162" s="534"/>
      <c r="N7162" s="534"/>
      <c r="O7162" s="534"/>
      <c r="P7162" s="535"/>
      <c r="Q7162" s="534"/>
    </row>
    <row r="7163" spans="3:17" s="849" customFormat="1" ht="15">
      <c r="C7163" s="712"/>
      <c r="D7163" s="713"/>
      <c r="E7163" s="532"/>
      <c r="F7163" s="532"/>
      <c r="G7163" s="533"/>
      <c r="H7163" s="534"/>
      <c r="I7163" s="534"/>
      <c r="J7163" s="535"/>
      <c r="K7163" s="534"/>
      <c r="L7163" s="534"/>
      <c r="M7163" s="534"/>
      <c r="N7163" s="534"/>
      <c r="O7163" s="534"/>
      <c r="P7163" s="535"/>
      <c r="Q7163" s="534"/>
    </row>
    <row r="7164" spans="3:17" s="849" customFormat="1" ht="15">
      <c r="C7164" s="712"/>
      <c r="D7164" s="713"/>
      <c r="E7164" s="532"/>
      <c r="F7164" s="532"/>
      <c r="G7164" s="533"/>
      <c r="H7164" s="534"/>
      <c r="I7164" s="534"/>
      <c r="J7164" s="535"/>
      <c r="K7164" s="534"/>
      <c r="L7164" s="534"/>
      <c r="M7164" s="534"/>
      <c r="N7164" s="534"/>
      <c r="O7164" s="534"/>
      <c r="P7164" s="535"/>
      <c r="Q7164" s="534"/>
    </row>
    <row r="7165" spans="3:17" s="849" customFormat="1" ht="15">
      <c r="C7165" s="712"/>
      <c r="D7165" s="713"/>
      <c r="E7165" s="532"/>
      <c r="F7165" s="532"/>
      <c r="G7165" s="533"/>
      <c r="H7165" s="534"/>
      <c r="I7165" s="534"/>
      <c r="J7165" s="535"/>
      <c r="K7165" s="534"/>
      <c r="L7165" s="534"/>
      <c r="M7165" s="534"/>
      <c r="N7165" s="534"/>
      <c r="O7165" s="534"/>
      <c r="P7165" s="535"/>
      <c r="Q7165" s="534"/>
    </row>
    <row r="7166" spans="3:17" s="849" customFormat="1" ht="15">
      <c r="C7166" s="712"/>
      <c r="D7166" s="713"/>
      <c r="E7166" s="532"/>
      <c r="F7166" s="532"/>
      <c r="G7166" s="533"/>
      <c r="H7166" s="534"/>
      <c r="I7166" s="534"/>
      <c r="J7166" s="535"/>
      <c r="K7166" s="534"/>
      <c r="L7166" s="534"/>
      <c r="M7166" s="534"/>
      <c r="N7166" s="534"/>
      <c r="O7166" s="534"/>
      <c r="P7166" s="535"/>
      <c r="Q7166" s="534"/>
    </row>
    <row r="7167" spans="3:17" s="849" customFormat="1" ht="15">
      <c r="C7167" s="712"/>
      <c r="D7167" s="713"/>
      <c r="E7167" s="532"/>
      <c r="F7167" s="532"/>
      <c r="G7167" s="533"/>
      <c r="H7167" s="534"/>
      <c r="I7167" s="534"/>
      <c r="J7167" s="535"/>
      <c r="K7167" s="534"/>
      <c r="L7167" s="534"/>
      <c r="M7167" s="534"/>
      <c r="N7167" s="534"/>
      <c r="O7167" s="534"/>
      <c r="P7167" s="535"/>
      <c r="Q7167" s="534"/>
    </row>
    <row r="7168" spans="3:17" s="849" customFormat="1" ht="15">
      <c r="C7168" s="712"/>
      <c r="D7168" s="713"/>
      <c r="E7168" s="532"/>
      <c r="F7168" s="532"/>
      <c r="G7168" s="533"/>
      <c r="H7168" s="534"/>
      <c r="I7168" s="534"/>
      <c r="J7168" s="535"/>
      <c r="K7168" s="534"/>
      <c r="L7168" s="534"/>
      <c r="M7168" s="534"/>
      <c r="N7168" s="534"/>
      <c r="O7168" s="534"/>
      <c r="P7168" s="535"/>
      <c r="Q7168" s="534"/>
    </row>
    <row r="7169" spans="3:17" s="849" customFormat="1" ht="15">
      <c r="C7169" s="712"/>
      <c r="D7169" s="713"/>
      <c r="E7169" s="532"/>
      <c r="F7169" s="532"/>
      <c r="G7169" s="533"/>
      <c r="H7169" s="534"/>
      <c r="I7169" s="534"/>
      <c r="J7169" s="535"/>
      <c r="K7169" s="534"/>
      <c r="L7169" s="534"/>
      <c r="M7169" s="534"/>
      <c r="N7169" s="534"/>
      <c r="O7169" s="534"/>
      <c r="P7169" s="535"/>
      <c r="Q7169" s="534"/>
    </row>
    <row r="7170" spans="3:17" s="849" customFormat="1" ht="15">
      <c r="C7170" s="712"/>
      <c r="D7170" s="713"/>
      <c r="E7170" s="532"/>
      <c r="F7170" s="532"/>
      <c r="G7170" s="533"/>
      <c r="H7170" s="534"/>
      <c r="I7170" s="534"/>
      <c r="J7170" s="535"/>
      <c r="K7170" s="534"/>
      <c r="L7170" s="534"/>
      <c r="M7170" s="534"/>
      <c r="N7170" s="534"/>
      <c r="O7170" s="534"/>
      <c r="P7170" s="535"/>
      <c r="Q7170" s="534"/>
    </row>
    <row r="7171" spans="3:17" s="849" customFormat="1" ht="15">
      <c r="C7171" s="712"/>
      <c r="D7171" s="713"/>
      <c r="E7171" s="532"/>
      <c r="F7171" s="532"/>
      <c r="G7171" s="533"/>
      <c r="H7171" s="534"/>
      <c r="I7171" s="534"/>
      <c r="J7171" s="535"/>
      <c r="K7171" s="534"/>
      <c r="L7171" s="534"/>
      <c r="M7171" s="534"/>
      <c r="N7171" s="534"/>
      <c r="O7171" s="534"/>
      <c r="P7171" s="535"/>
      <c r="Q7171" s="534"/>
    </row>
    <row r="7172" spans="3:17" s="849" customFormat="1" ht="15">
      <c r="C7172" s="712"/>
      <c r="D7172" s="713"/>
      <c r="E7172" s="532"/>
      <c r="F7172" s="532"/>
      <c r="G7172" s="533"/>
      <c r="H7172" s="534"/>
      <c r="I7172" s="534"/>
      <c r="J7172" s="535"/>
      <c r="K7172" s="534"/>
      <c r="L7172" s="534"/>
      <c r="M7172" s="534"/>
      <c r="N7172" s="534"/>
      <c r="O7172" s="534"/>
      <c r="P7172" s="535"/>
      <c r="Q7172" s="534"/>
    </row>
    <row r="7173" spans="3:17" s="849" customFormat="1" ht="15">
      <c r="C7173" s="712"/>
      <c r="D7173" s="713"/>
      <c r="E7173" s="532"/>
      <c r="F7173" s="532"/>
      <c r="G7173" s="533"/>
      <c r="H7173" s="534"/>
      <c r="I7173" s="534"/>
      <c r="J7173" s="535"/>
      <c r="K7173" s="534"/>
      <c r="L7173" s="534"/>
      <c r="M7173" s="534"/>
      <c r="N7173" s="534"/>
      <c r="O7173" s="534"/>
      <c r="P7173" s="535"/>
      <c r="Q7173" s="534"/>
    </row>
    <row r="7174" spans="3:17" s="849" customFormat="1" ht="15">
      <c r="C7174" s="712"/>
      <c r="D7174" s="713"/>
      <c r="E7174" s="532"/>
      <c r="F7174" s="532"/>
      <c r="G7174" s="533"/>
      <c r="H7174" s="534"/>
      <c r="I7174" s="534"/>
      <c r="J7174" s="535"/>
      <c r="K7174" s="534"/>
      <c r="L7174" s="534"/>
      <c r="M7174" s="534"/>
      <c r="N7174" s="534"/>
      <c r="O7174" s="534"/>
      <c r="P7174" s="535"/>
      <c r="Q7174" s="534"/>
    </row>
    <row r="7175" spans="3:17" s="849" customFormat="1" ht="15">
      <c r="C7175" s="712"/>
      <c r="D7175" s="713"/>
      <c r="E7175" s="532"/>
      <c r="F7175" s="532"/>
      <c r="G7175" s="533"/>
      <c r="H7175" s="534"/>
      <c r="I7175" s="534"/>
      <c r="J7175" s="535"/>
      <c r="K7175" s="534"/>
      <c r="L7175" s="534"/>
      <c r="M7175" s="534"/>
      <c r="N7175" s="534"/>
      <c r="O7175" s="534"/>
      <c r="P7175" s="535"/>
      <c r="Q7175" s="534"/>
    </row>
    <row r="7176" spans="3:17" s="849" customFormat="1" ht="15">
      <c r="C7176" s="712"/>
      <c r="D7176" s="713"/>
      <c r="E7176" s="532"/>
      <c r="F7176" s="532"/>
      <c r="G7176" s="533"/>
      <c r="H7176" s="534"/>
      <c r="I7176" s="534"/>
      <c r="J7176" s="535"/>
      <c r="K7176" s="534"/>
      <c r="L7176" s="534"/>
      <c r="M7176" s="534"/>
      <c r="N7176" s="534"/>
      <c r="O7176" s="534"/>
      <c r="P7176" s="535"/>
      <c r="Q7176" s="534"/>
    </row>
    <row r="7177" spans="3:17" s="849" customFormat="1" ht="15">
      <c r="C7177" s="712"/>
      <c r="D7177" s="713"/>
      <c r="E7177" s="532"/>
      <c r="F7177" s="532"/>
      <c r="G7177" s="533"/>
      <c r="H7177" s="534"/>
      <c r="I7177" s="534"/>
      <c r="J7177" s="535"/>
      <c r="K7177" s="534"/>
      <c r="L7177" s="534"/>
      <c r="M7177" s="534"/>
      <c r="N7177" s="534"/>
      <c r="O7177" s="534"/>
      <c r="P7177" s="535"/>
      <c r="Q7177" s="534"/>
    </row>
    <row r="7178" spans="3:17" s="849" customFormat="1" ht="15">
      <c r="C7178" s="712"/>
      <c r="D7178" s="713"/>
      <c r="E7178" s="532"/>
      <c r="F7178" s="532"/>
      <c r="G7178" s="533"/>
      <c r="H7178" s="534"/>
      <c r="I7178" s="534"/>
      <c r="J7178" s="535"/>
      <c r="K7178" s="534"/>
      <c r="L7178" s="534"/>
      <c r="M7178" s="534"/>
      <c r="N7178" s="534"/>
      <c r="O7178" s="534"/>
      <c r="P7178" s="535"/>
      <c r="Q7178" s="534"/>
    </row>
    <row r="7179" spans="3:17" s="849" customFormat="1" ht="15">
      <c r="C7179" s="712"/>
      <c r="D7179" s="713"/>
      <c r="E7179" s="532"/>
      <c r="F7179" s="532"/>
      <c r="G7179" s="533"/>
      <c r="H7179" s="534"/>
      <c r="I7179" s="534"/>
      <c r="J7179" s="535"/>
      <c r="K7179" s="534"/>
      <c r="L7179" s="534"/>
      <c r="M7179" s="534"/>
      <c r="N7179" s="534"/>
      <c r="O7179" s="534"/>
      <c r="P7179" s="535"/>
      <c r="Q7179" s="534"/>
    </row>
    <row r="7180" spans="3:17" s="849" customFormat="1" ht="15">
      <c r="C7180" s="712"/>
      <c r="D7180" s="713"/>
      <c r="E7180" s="532"/>
      <c r="F7180" s="532"/>
      <c r="G7180" s="533"/>
      <c r="H7180" s="534"/>
      <c r="I7180" s="534"/>
      <c r="J7180" s="535"/>
      <c r="K7180" s="534"/>
      <c r="L7180" s="534"/>
      <c r="M7180" s="534"/>
      <c r="N7180" s="534"/>
      <c r="O7180" s="534"/>
      <c r="P7180" s="535"/>
      <c r="Q7180" s="534"/>
    </row>
    <row r="7181" spans="3:17" s="849" customFormat="1" ht="15">
      <c r="C7181" s="712"/>
      <c r="D7181" s="713"/>
      <c r="E7181" s="532"/>
      <c r="F7181" s="532"/>
      <c r="G7181" s="533"/>
      <c r="H7181" s="534"/>
      <c r="I7181" s="534"/>
      <c r="J7181" s="535"/>
      <c r="K7181" s="534"/>
      <c r="L7181" s="534"/>
      <c r="M7181" s="534"/>
      <c r="N7181" s="534"/>
      <c r="O7181" s="534"/>
      <c r="P7181" s="535"/>
      <c r="Q7181" s="534"/>
    </row>
    <row r="7182" spans="3:17" s="849" customFormat="1" ht="15">
      <c r="C7182" s="712"/>
      <c r="D7182" s="713"/>
      <c r="E7182" s="532"/>
      <c r="F7182" s="532"/>
      <c r="G7182" s="533"/>
      <c r="H7182" s="534"/>
      <c r="I7182" s="534"/>
      <c r="J7182" s="535"/>
      <c r="K7182" s="534"/>
      <c r="L7182" s="534"/>
      <c r="M7182" s="534"/>
      <c r="N7182" s="534"/>
      <c r="O7182" s="534"/>
      <c r="P7182" s="535"/>
      <c r="Q7182" s="534"/>
    </row>
    <row r="7183" spans="3:17" s="849" customFormat="1" ht="15">
      <c r="C7183" s="712"/>
      <c r="D7183" s="713"/>
      <c r="E7183" s="532"/>
      <c r="F7183" s="532"/>
      <c r="G7183" s="533"/>
      <c r="H7183" s="534"/>
      <c r="I7183" s="534"/>
      <c r="J7183" s="535"/>
      <c r="K7183" s="534"/>
      <c r="L7183" s="534"/>
      <c r="M7183" s="534"/>
      <c r="N7183" s="534"/>
      <c r="O7183" s="534"/>
      <c r="P7183" s="535"/>
      <c r="Q7183" s="534"/>
    </row>
    <row r="7184" spans="3:17" s="849" customFormat="1" ht="15">
      <c r="C7184" s="712"/>
      <c r="D7184" s="713"/>
      <c r="E7184" s="532"/>
      <c r="F7184" s="532"/>
      <c r="G7184" s="533"/>
      <c r="H7184" s="534"/>
      <c r="I7184" s="534"/>
      <c r="J7184" s="535"/>
      <c r="K7184" s="534"/>
      <c r="L7184" s="534"/>
      <c r="M7184" s="534"/>
      <c r="N7184" s="534"/>
      <c r="O7184" s="534"/>
      <c r="P7184" s="535"/>
      <c r="Q7184" s="534"/>
    </row>
    <row r="7185" spans="3:17" s="849" customFormat="1" ht="15">
      <c r="C7185" s="712"/>
      <c r="D7185" s="713"/>
      <c r="E7185" s="532"/>
      <c r="F7185" s="532"/>
      <c r="G7185" s="533"/>
      <c r="H7185" s="534"/>
      <c r="I7185" s="534"/>
      <c r="J7185" s="535"/>
      <c r="K7185" s="534"/>
      <c r="L7185" s="534"/>
      <c r="M7185" s="534"/>
      <c r="N7185" s="534"/>
      <c r="O7185" s="534"/>
      <c r="P7185" s="535"/>
      <c r="Q7185" s="534"/>
    </row>
  </sheetData>
  <printOptions horizontalCentered="1" gridLines="1"/>
  <pageMargins left="0" right="0" top="0.39370078740157483" bottom="0.39370078740157483" header="0.15748031496062992" footer="0.15748031496062992"/>
  <pageSetup paperSize="9" scale="50" fitToHeight="0" orientation="landscape" cellComments="asDisplayed" errors="blank" r:id="rId1"/>
  <headerFooter alignWithMargins="0">
    <oddHeader>Page &amp;P of &amp;N</oddHeader>
    <oddFooter>&amp;Lmftr &amp;D &amp;T</oddFooter>
  </headerFooter>
  <rowBreaks count="1" manualBreakCount="1">
    <brk id="45" min="1" max="16" man="1"/>
  </rowBreaks>
  <drawing r:id="rId2"/>
  <legacyDrawing r:id="rId3"/>
  <controls>
    <mc:AlternateContent xmlns:mc="http://schemas.openxmlformats.org/markup-compatibility/2006">
      <mc:Choice Requires="x14">
        <control shapeId="33793" r:id="rId4" name="ComboBox1">
          <controlPr autoLine="0" autoPict="0" r:id="rId5">
            <anchor moveWithCells="1">
              <from>
                <xdr:col>0</xdr:col>
                <xdr:colOff>152400</xdr:colOff>
                <xdr:row>0</xdr:row>
                <xdr:rowOff>0</xdr:rowOff>
              </from>
              <to>
                <xdr:col>0</xdr:col>
                <xdr:colOff>381000</xdr:colOff>
                <xdr:row>0</xdr:row>
                <xdr:rowOff>57150</xdr:rowOff>
              </to>
            </anchor>
          </controlPr>
        </control>
      </mc:Choice>
      <mc:Fallback>
        <control shapeId="33793" r:id="rId4" name="Combo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62"/>
  <sheetViews>
    <sheetView topLeftCell="A22" workbookViewId="0">
      <selection activeCell="F44" sqref="F44"/>
    </sheetView>
  </sheetViews>
  <sheetFormatPr defaultRowHeight="12.75"/>
  <cols>
    <col min="1" max="4" width="9.140625" style="657"/>
    <col min="5" max="5" width="11.7109375" style="657" customWidth="1"/>
    <col min="6" max="6" width="19.140625" style="658" bestFit="1" customWidth="1"/>
    <col min="7" max="7" width="21.85546875" style="659" bestFit="1" customWidth="1"/>
    <col min="8" max="8" width="16.42578125" style="659" customWidth="1"/>
    <col min="9" max="9" width="2.5703125" style="657" customWidth="1"/>
    <col min="10" max="10" width="39.28515625" style="657" customWidth="1"/>
    <col min="11" max="12" width="14" style="657" bestFit="1" customWidth="1"/>
    <col min="13" max="260" width="9.140625" style="657"/>
    <col min="261" max="261" width="11.7109375" style="657" customWidth="1"/>
    <col min="262" max="262" width="19.140625" style="657" bestFit="1" customWidth="1"/>
    <col min="263" max="263" width="21.85546875" style="657" bestFit="1" customWidth="1"/>
    <col min="264" max="264" width="16.42578125" style="657" customWidth="1"/>
    <col min="265" max="265" width="2.5703125" style="657" customWidth="1"/>
    <col min="266" max="266" width="3.7109375" style="657" bestFit="1" customWidth="1"/>
    <col min="267" max="268" width="14" style="657" bestFit="1" customWidth="1"/>
    <col min="269" max="516" width="9.140625" style="657"/>
    <col min="517" max="517" width="11.7109375" style="657" customWidth="1"/>
    <col min="518" max="518" width="19.140625" style="657" bestFit="1" customWidth="1"/>
    <col min="519" max="519" width="21.85546875" style="657" bestFit="1" customWidth="1"/>
    <col min="520" max="520" width="16.42578125" style="657" customWidth="1"/>
    <col min="521" max="521" width="2.5703125" style="657" customWidth="1"/>
    <col min="522" max="522" width="3.7109375" style="657" bestFit="1" customWidth="1"/>
    <col min="523" max="524" width="14" style="657" bestFit="1" customWidth="1"/>
    <col min="525" max="772" width="9.140625" style="657"/>
    <col min="773" max="773" width="11.7109375" style="657" customWidth="1"/>
    <col min="774" max="774" width="19.140625" style="657" bestFit="1" customWidth="1"/>
    <col min="775" max="775" width="21.85546875" style="657" bestFit="1" customWidth="1"/>
    <col min="776" max="776" width="16.42578125" style="657" customWidth="1"/>
    <col min="777" max="777" width="2.5703125" style="657" customWidth="1"/>
    <col min="778" max="778" width="3.7109375" style="657" bestFit="1" customWidth="1"/>
    <col min="779" max="780" width="14" style="657" bestFit="1" customWidth="1"/>
    <col min="781" max="1028" width="9.140625" style="657"/>
    <col min="1029" max="1029" width="11.7109375" style="657" customWidth="1"/>
    <col min="1030" max="1030" width="19.140625" style="657" bestFit="1" customWidth="1"/>
    <col min="1031" max="1031" width="21.85546875" style="657" bestFit="1" customWidth="1"/>
    <col min="1032" max="1032" width="16.42578125" style="657" customWidth="1"/>
    <col min="1033" max="1033" width="2.5703125" style="657" customWidth="1"/>
    <col min="1034" max="1034" width="3.7109375" style="657" bestFit="1" customWidth="1"/>
    <col min="1035" max="1036" width="14" style="657" bestFit="1" customWidth="1"/>
    <col min="1037" max="1284" width="9.140625" style="657"/>
    <col min="1285" max="1285" width="11.7109375" style="657" customWidth="1"/>
    <col min="1286" max="1286" width="19.140625" style="657" bestFit="1" customWidth="1"/>
    <col min="1287" max="1287" width="21.85546875" style="657" bestFit="1" customWidth="1"/>
    <col min="1288" max="1288" width="16.42578125" style="657" customWidth="1"/>
    <col min="1289" max="1289" width="2.5703125" style="657" customWidth="1"/>
    <col min="1290" max="1290" width="3.7109375" style="657" bestFit="1" customWidth="1"/>
    <col min="1291" max="1292" width="14" style="657" bestFit="1" customWidth="1"/>
    <col min="1293" max="1540" width="9.140625" style="657"/>
    <col min="1541" max="1541" width="11.7109375" style="657" customWidth="1"/>
    <col min="1542" max="1542" width="19.140625" style="657" bestFit="1" customWidth="1"/>
    <col min="1543" max="1543" width="21.85546875" style="657" bestFit="1" customWidth="1"/>
    <col min="1544" max="1544" width="16.42578125" style="657" customWidth="1"/>
    <col min="1545" max="1545" width="2.5703125" style="657" customWidth="1"/>
    <col min="1546" max="1546" width="3.7109375" style="657" bestFit="1" customWidth="1"/>
    <col min="1547" max="1548" width="14" style="657" bestFit="1" customWidth="1"/>
    <col min="1549" max="1796" width="9.140625" style="657"/>
    <col min="1797" max="1797" width="11.7109375" style="657" customWidth="1"/>
    <col min="1798" max="1798" width="19.140625" style="657" bestFit="1" customWidth="1"/>
    <col min="1799" max="1799" width="21.85546875" style="657" bestFit="1" customWidth="1"/>
    <col min="1800" max="1800" width="16.42578125" style="657" customWidth="1"/>
    <col min="1801" max="1801" width="2.5703125" style="657" customWidth="1"/>
    <col min="1802" max="1802" width="3.7109375" style="657" bestFit="1" customWidth="1"/>
    <col min="1803" max="1804" width="14" style="657" bestFit="1" customWidth="1"/>
    <col min="1805" max="2052" width="9.140625" style="657"/>
    <col min="2053" max="2053" width="11.7109375" style="657" customWidth="1"/>
    <col min="2054" max="2054" width="19.140625" style="657" bestFit="1" customWidth="1"/>
    <col min="2055" max="2055" width="21.85546875" style="657" bestFit="1" customWidth="1"/>
    <col min="2056" max="2056" width="16.42578125" style="657" customWidth="1"/>
    <col min="2057" max="2057" width="2.5703125" style="657" customWidth="1"/>
    <col min="2058" max="2058" width="3.7109375" style="657" bestFit="1" customWidth="1"/>
    <col min="2059" max="2060" width="14" style="657" bestFit="1" customWidth="1"/>
    <col min="2061" max="2308" width="9.140625" style="657"/>
    <col min="2309" max="2309" width="11.7109375" style="657" customWidth="1"/>
    <col min="2310" max="2310" width="19.140625" style="657" bestFit="1" customWidth="1"/>
    <col min="2311" max="2311" width="21.85546875" style="657" bestFit="1" customWidth="1"/>
    <col min="2312" max="2312" width="16.42578125" style="657" customWidth="1"/>
    <col min="2313" max="2313" width="2.5703125" style="657" customWidth="1"/>
    <col min="2314" max="2314" width="3.7109375" style="657" bestFit="1" customWidth="1"/>
    <col min="2315" max="2316" width="14" style="657" bestFit="1" customWidth="1"/>
    <col min="2317" max="2564" width="9.140625" style="657"/>
    <col min="2565" max="2565" width="11.7109375" style="657" customWidth="1"/>
    <col min="2566" max="2566" width="19.140625" style="657" bestFit="1" customWidth="1"/>
    <col min="2567" max="2567" width="21.85546875" style="657" bestFit="1" customWidth="1"/>
    <col min="2568" max="2568" width="16.42578125" style="657" customWidth="1"/>
    <col min="2569" max="2569" width="2.5703125" style="657" customWidth="1"/>
    <col min="2570" max="2570" width="3.7109375" style="657" bestFit="1" customWidth="1"/>
    <col min="2571" max="2572" width="14" style="657" bestFit="1" customWidth="1"/>
    <col min="2573" max="2820" width="9.140625" style="657"/>
    <col min="2821" max="2821" width="11.7109375" style="657" customWidth="1"/>
    <col min="2822" max="2822" width="19.140625" style="657" bestFit="1" customWidth="1"/>
    <col min="2823" max="2823" width="21.85546875" style="657" bestFit="1" customWidth="1"/>
    <col min="2824" max="2824" width="16.42578125" style="657" customWidth="1"/>
    <col min="2825" max="2825" width="2.5703125" style="657" customWidth="1"/>
    <col min="2826" max="2826" width="3.7109375" style="657" bestFit="1" customWidth="1"/>
    <col min="2827" max="2828" width="14" style="657" bestFit="1" customWidth="1"/>
    <col min="2829" max="3076" width="9.140625" style="657"/>
    <col min="3077" max="3077" width="11.7109375" style="657" customWidth="1"/>
    <col min="3078" max="3078" width="19.140625" style="657" bestFit="1" customWidth="1"/>
    <col min="3079" max="3079" width="21.85546875" style="657" bestFit="1" customWidth="1"/>
    <col min="3080" max="3080" width="16.42578125" style="657" customWidth="1"/>
    <col min="3081" max="3081" width="2.5703125" style="657" customWidth="1"/>
    <col min="3082" max="3082" width="3.7109375" style="657" bestFit="1" customWidth="1"/>
    <col min="3083" max="3084" width="14" style="657" bestFit="1" customWidth="1"/>
    <col min="3085" max="3332" width="9.140625" style="657"/>
    <col min="3333" max="3333" width="11.7109375" style="657" customWidth="1"/>
    <col min="3334" max="3334" width="19.140625" style="657" bestFit="1" customWidth="1"/>
    <col min="3335" max="3335" width="21.85546875" style="657" bestFit="1" customWidth="1"/>
    <col min="3336" max="3336" width="16.42578125" style="657" customWidth="1"/>
    <col min="3337" max="3337" width="2.5703125" style="657" customWidth="1"/>
    <col min="3338" max="3338" width="3.7109375" style="657" bestFit="1" customWidth="1"/>
    <col min="3339" max="3340" width="14" style="657" bestFit="1" customWidth="1"/>
    <col min="3341" max="3588" width="9.140625" style="657"/>
    <col min="3589" max="3589" width="11.7109375" style="657" customWidth="1"/>
    <col min="3590" max="3590" width="19.140625" style="657" bestFit="1" customWidth="1"/>
    <col min="3591" max="3591" width="21.85546875" style="657" bestFit="1" customWidth="1"/>
    <col min="3592" max="3592" width="16.42578125" style="657" customWidth="1"/>
    <col min="3593" max="3593" width="2.5703125" style="657" customWidth="1"/>
    <col min="3594" max="3594" width="3.7109375" style="657" bestFit="1" customWidth="1"/>
    <col min="3595" max="3596" width="14" style="657" bestFit="1" customWidth="1"/>
    <col min="3597" max="3844" width="9.140625" style="657"/>
    <col min="3845" max="3845" width="11.7109375" style="657" customWidth="1"/>
    <col min="3846" max="3846" width="19.140625" style="657" bestFit="1" customWidth="1"/>
    <col min="3847" max="3847" width="21.85546875" style="657" bestFit="1" customWidth="1"/>
    <col min="3848" max="3848" width="16.42578125" style="657" customWidth="1"/>
    <col min="3849" max="3849" width="2.5703125" style="657" customWidth="1"/>
    <col min="3850" max="3850" width="3.7109375" style="657" bestFit="1" customWidth="1"/>
    <col min="3851" max="3852" width="14" style="657" bestFit="1" customWidth="1"/>
    <col min="3853" max="4100" width="9.140625" style="657"/>
    <col min="4101" max="4101" width="11.7109375" style="657" customWidth="1"/>
    <col min="4102" max="4102" width="19.140625" style="657" bestFit="1" customWidth="1"/>
    <col min="4103" max="4103" width="21.85546875" style="657" bestFit="1" customWidth="1"/>
    <col min="4104" max="4104" width="16.42578125" style="657" customWidth="1"/>
    <col min="4105" max="4105" width="2.5703125" style="657" customWidth="1"/>
    <col min="4106" max="4106" width="3.7109375" style="657" bestFit="1" customWidth="1"/>
    <col min="4107" max="4108" width="14" style="657" bestFit="1" customWidth="1"/>
    <col min="4109" max="4356" width="9.140625" style="657"/>
    <col min="4357" max="4357" width="11.7109375" style="657" customWidth="1"/>
    <col min="4358" max="4358" width="19.140625" style="657" bestFit="1" customWidth="1"/>
    <col min="4359" max="4359" width="21.85546875" style="657" bestFit="1" customWidth="1"/>
    <col min="4360" max="4360" width="16.42578125" style="657" customWidth="1"/>
    <col min="4361" max="4361" width="2.5703125" style="657" customWidth="1"/>
    <col min="4362" max="4362" width="3.7109375" style="657" bestFit="1" customWidth="1"/>
    <col min="4363" max="4364" width="14" style="657" bestFit="1" customWidth="1"/>
    <col min="4365" max="4612" width="9.140625" style="657"/>
    <col min="4613" max="4613" width="11.7109375" style="657" customWidth="1"/>
    <col min="4614" max="4614" width="19.140625" style="657" bestFit="1" customWidth="1"/>
    <col min="4615" max="4615" width="21.85546875" style="657" bestFit="1" customWidth="1"/>
    <col min="4616" max="4616" width="16.42578125" style="657" customWidth="1"/>
    <col min="4617" max="4617" width="2.5703125" style="657" customWidth="1"/>
    <col min="4618" max="4618" width="3.7109375" style="657" bestFit="1" customWidth="1"/>
    <col min="4619" max="4620" width="14" style="657" bestFit="1" customWidth="1"/>
    <col min="4621" max="4868" width="9.140625" style="657"/>
    <col min="4869" max="4869" width="11.7109375" style="657" customWidth="1"/>
    <col min="4870" max="4870" width="19.140625" style="657" bestFit="1" customWidth="1"/>
    <col min="4871" max="4871" width="21.85546875" style="657" bestFit="1" customWidth="1"/>
    <col min="4872" max="4872" width="16.42578125" style="657" customWidth="1"/>
    <col min="4873" max="4873" width="2.5703125" style="657" customWidth="1"/>
    <col min="4874" max="4874" width="3.7109375" style="657" bestFit="1" customWidth="1"/>
    <col min="4875" max="4876" width="14" style="657" bestFit="1" customWidth="1"/>
    <col min="4877" max="5124" width="9.140625" style="657"/>
    <col min="5125" max="5125" width="11.7109375" style="657" customWidth="1"/>
    <col min="5126" max="5126" width="19.140625" style="657" bestFit="1" customWidth="1"/>
    <col min="5127" max="5127" width="21.85546875" style="657" bestFit="1" customWidth="1"/>
    <col min="5128" max="5128" width="16.42578125" style="657" customWidth="1"/>
    <col min="5129" max="5129" width="2.5703125" style="657" customWidth="1"/>
    <col min="5130" max="5130" width="3.7109375" style="657" bestFit="1" customWidth="1"/>
    <col min="5131" max="5132" width="14" style="657" bestFit="1" customWidth="1"/>
    <col min="5133" max="5380" width="9.140625" style="657"/>
    <col min="5381" max="5381" width="11.7109375" style="657" customWidth="1"/>
    <col min="5382" max="5382" width="19.140625" style="657" bestFit="1" customWidth="1"/>
    <col min="5383" max="5383" width="21.85546875" style="657" bestFit="1" customWidth="1"/>
    <col min="5384" max="5384" width="16.42578125" style="657" customWidth="1"/>
    <col min="5385" max="5385" width="2.5703125" style="657" customWidth="1"/>
    <col min="5386" max="5386" width="3.7109375" style="657" bestFit="1" customWidth="1"/>
    <col min="5387" max="5388" width="14" style="657" bestFit="1" customWidth="1"/>
    <col min="5389" max="5636" width="9.140625" style="657"/>
    <col min="5637" max="5637" width="11.7109375" style="657" customWidth="1"/>
    <col min="5638" max="5638" width="19.140625" style="657" bestFit="1" customWidth="1"/>
    <col min="5639" max="5639" width="21.85546875" style="657" bestFit="1" customWidth="1"/>
    <col min="5640" max="5640" width="16.42578125" style="657" customWidth="1"/>
    <col min="5641" max="5641" width="2.5703125" style="657" customWidth="1"/>
    <col min="5642" max="5642" width="3.7109375" style="657" bestFit="1" customWidth="1"/>
    <col min="5643" max="5644" width="14" style="657" bestFit="1" customWidth="1"/>
    <col min="5645" max="5892" width="9.140625" style="657"/>
    <col min="5893" max="5893" width="11.7109375" style="657" customWidth="1"/>
    <col min="5894" max="5894" width="19.140625" style="657" bestFit="1" customWidth="1"/>
    <col min="5895" max="5895" width="21.85546875" style="657" bestFit="1" customWidth="1"/>
    <col min="5896" max="5896" width="16.42578125" style="657" customWidth="1"/>
    <col min="5897" max="5897" width="2.5703125" style="657" customWidth="1"/>
    <col min="5898" max="5898" width="3.7109375" style="657" bestFit="1" customWidth="1"/>
    <col min="5899" max="5900" width="14" style="657" bestFit="1" customWidth="1"/>
    <col min="5901" max="6148" width="9.140625" style="657"/>
    <col min="6149" max="6149" width="11.7109375" style="657" customWidth="1"/>
    <col min="6150" max="6150" width="19.140625" style="657" bestFit="1" customWidth="1"/>
    <col min="6151" max="6151" width="21.85546875" style="657" bestFit="1" customWidth="1"/>
    <col min="6152" max="6152" width="16.42578125" style="657" customWidth="1"/>
    <col min="6153" max="6153" width="2.5703125" style="657" customWidth="1"/>
    <col min="6154" max="6154" width="3.7109375" style="657" bestFit="1" customWidth="1"/>
    <col min="6155" max="6156" width="14" style="657" bestFit="1" customWidth="1"/>
    <col min="6157" max="6404" width="9.140625" style="657"/>
    <col min="6405" max="6405" width="11.7109375" style="657" customWidth="1"/>
    <col min="6406" max="6406" width="19.140625" style="657" bestFit="1" customWidth="1"/>
    <col min="6407" max="6407" width="21.85546875" style="657" bestFit="1" customWidth="1"/>
    <col min="6408" max="6408" width="16.42578125" style="657" customWidth="1"/>
    <col min="6409" max="6409" width="2.5703125" style="657" customWidth="1"/>
    <col min="6410" max="6410" width="3.7109375" style="657" bestFit="1" customWidth="1"/>
    <col min="6411" max="6412" width="14" style="657" bestFit="1" customWidth="1"/>
    <col min="6413" max="6660" width="9.140625" style="657"/>
    <col min="6661" max="6661" width="11.7109375" style="657" customWidth="1"/>
    <col min="6662" max="6662" width="19.140625" style="657" bestFit="1" customWidth="1"/>
    <col min="6663" max="6663" width="21.85546875" style="657" bestFit="1" customWidth="1"/>
    <col min="6664" max="6664" width="16.42578125" style="657" customWidth="1"/>
    <col min="6665" max="6665" width="2.5703125" style="657" customWidth="1"/>
    <col min="6666" max="6666" width="3.7109375" style="657" bestFit="1" customWidth="1"/>
    <col min="6667" max="6668" width="14" style="657" bestFit="1" customWidth="1"/>
    <col min="6669" max="6916" width="9.140625" style="657"/>
    <col min="6917" max="6917" width="11.7109375" style="657" customWidth="1"/>
    <col min="6918" max="6918" width="19.140625" style="657" bestFit="1" customWidth="1"/>
    <col min="6919" max="6919" width="21.85546875" style="657" bestFit="1" customWidth="1"/>
    <col min="6920" max="6920" width="16.42578125" style="657" customWidth="1"/>
    <col min="6921" max="6921" width="2.5703125" style="657" customWidth="1"/>
    <col min="6922" max="6922" width="3.7109375" style="657" bestFit="1" customWidth="1"/>
    <col min="6923" max="6924" width="14" style="657" bestFit="1" customWidth="1"/>
    <col min="6925" max="7172" width="9.140625" style="657"/>
    <col min="7173" max="7173" width="11.7109375" style="657" customWidth="1"/>
    <col min="7174" max="7174" width="19.140625" style="657" bestFit="1" customWidth="1"/>
    <col min="7175" max="7175" width="21.85546875" style="657" bestFit="1" customWidth="1"/>
    <col min="7176" max="7176" width="16.42578125" style="657" customWidth="1"/>
    <col min="7177" max="7177" width="2.5703125" style="657" customWidth="1"/>
    <col min="7178" max="7178" width="3.7109375" style="657" bestFit="1" customWidth="1"/>
    <col min="7179" max="7180" width="14" style="657" bestFit="1" customWidth="1"/>
    <col min="7181" max="7428" width="9.140625" style="657"/>
    <col min="7429" max="7429" width="11.7109375" style="657" customWidth="1"/>
    <col min="7430" max="7430" width="19.140625" style="657" bestFit="1" customWidth="1"/>
    <col min="7431" max="7431" width="21.85546875" style="657" bestFit="1" customWidth="1"/>
    <col min="7432" max="7432" width="16.42578125" style="657" customWidth="1"/>
    <col min="7433" max="7433" width="2.5703125" style="657" customWidth="1"/>
    <col min="7434" max="7434" width="3.7109375" style="657" bestFit="1" customWidth="1"/>
    <col min="7435" max="7436" width="14" style="657" bestFit="1" customWidth="1"/>
    <col min="7437" max="7684" width="9.140625" style="657"/>
    <col min="7685" max="7685" width="11.7109375" style="657" customWidth="1"/>
    <col min="7686" max="7686" width="19.140625" style="657" bestFit="1" customWidth="1"/>
    <col min="7687" max="7687" width="21.85546875" style="657" bestFit="1" customWidth="1"/>
    <col min="7688" max="7688" width="16.42578125" style="657" customWidth="1"/>
    <col min="7689" max="7689" width="2.5703125" style="657" customWidth="1"/>
    <col min="7690" max="7690" width="3.7109375" style="657" bestFit="1" customWidth="1"/>
    <col min="7691" max="7692" width="14" style="657" bestFit="1" customWidth="1"/>
    <col min="7693" max="7940" width="9.140625" style="657"/>
    <col min="7941" max="7941" width="11.7109375" style="657" customWidth="1"/>
    <col min="7942" max="7942" width="19.140625" style="657" bestFit="1" customWidth="1"/>
    <col min="7943" max="7943" width="21.85546875" style="657" bestFit="1" customWidth="1"/>
    <col min="7944" max="7944" width="16.42578125" style="657" customWidth="1"/>
    <col min="7945" max="7945" width="2.5703125" style="657" customWidth="1"/>
    <col min="7946" max="7946" width="3.7109375" style="657" bestFit="1" customWidth="1"/>
    <col min="7947" max="7948" width="14" style="657" bestFit="1" customWidth="1"/>
    <col min="7949" max="8196" width="9.140625" style="657"/>
    <col min="8197" max="8197" width="11.7109375" style="657" customWidth="1"/>
    <col min="8198" max="8198" width="19.140625" style="657" bestFit="1" customWidth="1"/>
    <col min="8199" max="8199" width="21.85546875" style="657" bestFit="1" customWidth="1"/>
    <col min="8200" max="8200" width="16.42578125" style="657" customWidth="1"/>
    <col min="8201" max="8201" width="2.5703125" style="657" customWidth="1"/>
    <col min="8202" max="8202" width="3.7109375" style="657" bestFit="1" customWidth="1"/>
    <col min="8203" max="8204" width="14" style="657" bestFit="1" customWidth="1"/>
    <col min="8205" max="8452" width="9.140625" style="657"/>
    <col min="8453" max="8453" width="11.7109375" style="657" customWidth="1"/>
    <col min="8454" max="8454" width="19.140625" style="657" bestFit="1" customWidth="1"/>
    <col min="8455" max="8455" width="21.85546875" style="657" bestFit="1" customWidth="1"/>
    <col min="8456" max="8456" width="16.42578125" style="657" customWidth="1"/>
    <col min="8457" max="8457" width="2.5703125" style="657" customWidth="1"/>
    <col min="8458" max="8458" width="3.7109375" style="657" bestFit="1" customWidth="1"/>
    <col min="8459" max="8460" width="14" style="657" bestFit="1" customWidth="1"/>
    <col min="8461" max="8708" width="9.140625" style="657"/>
    <col min="8709" max="8709" width="11.7109375" style="657" customWidth="1"/>
    <col min="8710" max="8710" width="19.140625" style="657" bestFit="1" customWidth="1"/>
    <col min="8711" max="8711" width="21.85546875" style="657" bestFit="1" customWidth="1"/>
    <col min="8712" max="8712" width="16.42578125" style="657" customWidth="1"/>
    <col min="8713" max="8713" width="2.5703125" style="657" customWidth="1"/>
    <col min="8714" max="8714" width="3.7109375" style="657" bestFit="1" customWidth="1"/>
    <col min="8715" max="8716" width="14" style="657" bestFit="1" customWidth="1"/>
    <col min="8717" max="8964" width="9.140625" style="657"/>
    <col min="8965" max="8965" width="11.7109375" style="657" customWidth="1"/>
    <col min="8966" max="8966" width="19.140625" style="657" bestFit="1" customWidth="1"/>
    <col min="8967" max="8967" width="21.85546875" style="657" bestFit="1" customWidth="1"/>
    <col min="8968" max="8968" width="16.42578125" style="657" customWidth="1"/>
    <col min="8969" max="8969" width="2.5703125" style="657" customWidth="1"/>
    <col min="8970" max="8970" width="3.7109375" style="657" bestFit="1" customWidth="1"/>
    <col min="8971" max="8972" width="14" style="657" bestFit="1" customWidth="1"/>
    <col min="8973" max="9220" width="9.140625" style="657"/>
    <col min="9221" max="9221" width="11.7109375" style="657" customWidth="1"/>
    <col min="9222" max="9222" width="19.140625" style="657" bestFit="1" customWidth="1"/>
    <col min="9223" max="9223" width="21.85546875" style="657" bestFit="1" customWidth="1"/>
    <col min="9224" max="9224" width="16.42578125" style="657" customWidth="1"/>
    <col min="9225" max="9225" width="2.5703125" style="657" customWidth="1"/>
    <col min="9226" max="9226" width="3.7109375" style="657" bestFit="1" customWidth="1"/>
    <col min="9227" max="9228" width="14" style="657" bestFit="1" customWidth="1"/>
    <col min="9229" max="9476" width="9.140625" style="657"/>
    <col min="9477" max="9477" width="11.7109375" style="657" customWidth="1"/>
    <col min="9478" max="9478" width="19.140625" style="657" bestFit="1" customWidth="1"/>
    <col min="9479" max="9479" width="21.85546875" style="657" bestFit="1" customWidth="1"/>
    <col min="9480" max="9480" width="16.42578125" style="657" customWidth="1"/>
    <col min="9481" max="9481" width="2.5703125" style="657" customWidth="1"/>
    <col min="9482" max="9482" width="3.7109375" style="657" bestFit="1" customWidth="1"/>
    <col min="9483" max="9484" width="14" style="657" bestFit="1" customWidth="1"/>
    <col min="9485" max="9732" width="9.140625" style="657"/>
    <col min="9733" max="9733" width="11.7109375" style="657" customWidth="1"/>
    <col min="9734" max="9734" width="19.140625" style="657" bestFit="1" customWidth="1"/>
    <col min="9735" max="9735" width="21.85546875" style="657" bestFit="1" customWidth="1"/>
    <col min="9736" max="9736" width="16.42578125" style="657" customWidth="1"/>
    <col min="9737" max="9737" width="2.5703125" style="657" customWidth="1"/>
    <col min="9738" max="9738" width="3.7109375" style="657" bestFit="1" customWidth="1"/>
    <col min="9739" max="9740" width="14" style="657" bestFit="1" customWidth="1"/>
    <col min="9741" max="9988" width="9.140625" style="657"/>
    <col min="9989" max="9989" width="11.7109375" style="657" customWidth="1"/>
    <col min="9990" max="9990" width="19.140625" style="657" bestFit="1" customWidth="1"/>
    <col min="9991" max="9991" width="21.85546875" style="657" bestFit="1" customWidth="1"/>
    <col min="9992" max="9992" width="16.42578125" style="657" customWidth="1"/>
    <col min="9993" max="9993" width="2.5703125" style="657" customWidth="1"/>
    <col min="9994" max="9994" width="3.7109375" style="657" bestFit="1" customWidth="1"/>
    <col min="9995" max="9996" width="14" style="657" bestFit="1" customWidth="1"/>
    <col min="9997" max="10244" width="9.140625" style="657"/>
    <col min="10245" max="10245" width="11.7109375" style="657" customWidth="1"/>
    <col min="10246" max="10246" width="19.140625" style="657" bestFit="1" customWidth="1"/>
    <col min="10247" max="10247" width="21.85546875" style="657" bestFit="1" customWidth="1"/>
    <col min="10248" max="10248" width="16.42578125" style="657" customWidth="1"/>
    <col min="10249" max="10249" width="2.5703125" style="657" customWidth="1"/>
    <col min="10250" max="10250" width="3.7109375" style="657" bestFit="1" customWidth="1"/>
    <col min="10251" max="10252" width="14" style="657" bestFit="1" customWidth="1"/>
    <col min="10253" max="10500" width="9.140625" style="657"/>
    <col min="10501" max="10501" width="11.7109375" style="657" customWidth="1"/>
    <col min="10502" max="10502" width="19.140625" style="657" bestFit="1" customWidth="1"/>
    <col min="10503" max="10503" width="21.85546875" style="657" bestFit="1" customWidth="1"/>
    <col min="10504" max="10504" width="16.42578125" style="657" customWidth="1"/>
    <col min="10505" max="10505" width="2.5703125" style="657" customWidth="1"/>
    <col min="10506" max="10506" width="3.7109375" style="657" bestFit="1" customWidth="1"/>
    <col min="10507" max="10508" width="14" style="657" bestFit="1" customWidth="1"/>
    <col min="10509" max="10756" width="9.140625" style="657"/>
    <col min="10757" max="10757" width="11.7109375" style="657" customWidth="1"/>
    <col min="10758" max="10758" width="19.140625" style="657" bestFit="1" customWidth="1"/>
    <col min="10759" max="10759" width="21.85546875" style="657" bestFit="1" customWidth="1"/>
    <col min="10760" max="10760" width="16.42578125" style="657" customWidth="1"/>
    <col min="10761" max="10761" width="2.5703125" style="657" customWidth="1"/>
    <col min="10762" max="10762" width="3.7109375" style="657" bestFit="1" customWidth="1"/>
    <col min="10763" max="10764" width="14" style="657" bestFit="1" customWidth="1"/>
    <col min="10765" max="11012" width="9.140625" style="657"/>
    <col min="11013" max="11013" width="11.7109375" style="657" customWidth="1"/>
    <col min="11014" max="11014" width="19.140625" style="657" bestFit="1" customWidth="1"/>
    <col min="11015" max="11015" width="21.85546875" style="657" bestFit="1" customWidth="1"/>
    <col min="11016" max="11016" width="16.42578125" style="657" customWidth="1"/>
    <col min="11017" max="11017" width="2.5703125" style="657" customWidth="1"/>
    <col min="11018" max="11018" width="3.7109375" style="657" bestFit="1" customWidth="1"/>
    <col min="11019" max="11020" width="14" style="657" bestFit="1" customWidth="1"/>
    <col min="11021" max="11268" width="9.140625" style="657"/>
    <col min="11269" max="11269" width="11.7109375" style="657" customWidth="1"/>
    <col min="11270" max="11270" width="19.140625" style="657" bestFit="1" customWidth="1"/>
    <col min="11271" max="11271" width="21.85546875" style="657" bestFit="1" customWidth="1"/>
    <col min="11272" max="11272" width="16.42578125" style="657" customWidth="1"/>
    <col min="11273" max="11273" width="2.5703125" style="657" customWidth="1"/>
    <col min="11274" max="11274" width="3.7109375" style="657" bestFit="1" customWidth="1"/>
    <col min="11275" max="11276" width="14" style="657" bestFit="1" customWidth="1"/>
    <col min="11277" max="11524" width="9.140625" style="657"/>
    <col min="11525" max="11525" width="11.7109375" style="657" customWidth="1"/>
    <col min="11526" max="11526" width="19.140625" style="657" bestFit="1" customWidth="1"/>
    <col min="11527" max="11527" width="21.85546875" style="657" bestFit="1" customWidth="1"/>
    <col min="11528" max="11528" width="16.42578125" style="657" customWidth="1"/>
    <col min="11529" max="11529" width="2.5703125" style="657" customWidth="1"/>
    <col min="11530" max="11530" width="3.7109375" style="657" bestFit="1" customWidth="1"/>
    <col min="11531" max="11532" width="14" style="657" bestFit="1" customWidth="1"/>
    <col min="11533" max="11780" width="9.140625" style="657"/>
    <col min="11781" max="11781" width="11.7109375" style="657" customWidth="1"/>
    <col min="11782" max="11782" width="19.140625" style="657" bestFit="1" customWidth="1"/>
    <col min="11783" max="11783" width="21.85546875" style="657" bestFit="1" customWidth="1"/>
    <col min="11784" max="11784" width="16.42578125" style="657" customWidth="1"/>
    <col min="11785" max="11785" width="2.5703125" style="657" customWidth="1"/>
    <col min="11786" max="11786" width="3.7109375" style="657" bestFit="1" customWidth="1"/>
    <col min="11787" max="11788" width="14" style="657" bestFit="1" customWidth="1"/>
    <col min="11789" max="12036" width="9.140625" style="657"/>
    <col min="12037" max="12037" width="11.7109375" style="657" customWidth="1"/>
    <col min="12038" max="12038" width="19.140625" style="657" bestFit="1" customWidth="1"/>
    <col min="12039" max="12039" width="21.85546875" style="657" bestFit="1" customWidth="1"/>
    <col min="12040" max="12040" width="16.42578125" style="657" customWidth="1"/>
    <col min="12041" max="12041" width="2.5703125" style="657" customWidth="1"/>
    <col min="12042" max="12042" width="3.7109375" style="657" bestFit="1" customWidth="1"/>
    <col min="12043" max="12044" width="14" style="657" bestFit="1" customWidth="1"/>
    <col min="12045" max="12292" width="9.140625" style="657"/>
    <col min="12293" max="12293" width="11.7109375" style="657" customWidth="1"/>
    <col min="12294" max="12294" width="19.140625" style="657" bestFit="1" customWidth="1"/>
    <col min="12295" max="12295" width="21.85546875" style="657" bestFit="1" customWidth="1"/>
    <col min="12296" max="12296" width="16.42578125" style="657" customWidth="1"/>
    <col min="12297" max="12297" width="2.5703125" style="657" customWidth="1"/>
    <col min="12298" max="12298" width="3.7109375" style="657" bestFit="1" customWidth="1"/>
    <col min="12299" max="12300" width="14" style="657" bestFit="1" customWidth="1"/>
    <col min="12301" max="12548" width="9.140625" style="657"/>
    <col min="12549" max="12549" width="11.7109375" style="657" customWidth="1"/>
    <col min="12550" max="12550" width="19.140625" style="657" bestFit="1" customWidth="1"/>
    <col min="12551" max="12551" width="21.85546875" style="657" bestFit="1" customWidth="1"/>
    <col min="12552" max="12552" width="16.42578125" style="657" customWidth="1"/>
    <col min="12553" max="12553" width="2.5703125" style="657" customWidth="1"/>
    <col min="12554" max="12554" width="3.7109375" style="657" bestFit="1" customWidth="1"/>
    <col min="12555" max="12556" width="14" style="657" bestFit="1" customWidth="1"/>
    <col min="12557" max="12804" width="9.140625" style="657"/>
    <col min="12805" max="12805" width="11.7109375" style="657" customWidth="1"/>
    <col min="12806" max="12806" width="19.140625" style="657" bestFit="1" customWidth="1"/>
    <col min="12807" max="12807" width="21.85546875" style="657" bestFit="1" customWidth="1"/>
    <col min="12808" max="12808" width="16.42578125" style="657" customWidth="1"/>
    <col min="12809" max="12809" width="2.5703125" style="657" customWidth="1"/>
    <col min="12810" max="12810" width="3.7109375" style="657" bestFit="1" customWidth="1"/>
    <col min="12811" max="12812" width="14" style="657" bestFit="1" customWidth="1"/>
    <col min="12813" max="13060" width="9.140625" style="657"/>
    <col min="13061" max="13061" width="11.7109375" style="657" customWidth="1"/>
    <col min="13062" max="13062" width="19.140625" style="657" bestFit="1" customWidth="1"/>
    <col min="13063" max="13063" width="21.85546875" style="657" bestFit="1" customWidth="1"/>
    <col min="13064" max="13064" width="16.42578125" style="657" customWidth="1"/>
    <col min="13065" max="13065" width="2.5703125" style="657" customWidth="1"/>
    <col min="13066" max="13066" width="3.7109375" style="657" bestFit="1" customWidth="1"/>
    <col min="13067" max="13068" width="14" style="657" bestFit="1" customWidth="1"/>
    <col min="13069" max="13316" width="9.140625" style="657"/>
    <col min="13317" max="13317" width="11.7109375" style="657" customWidth="1"/>
    <col min="13318" max="13318" width="19.140625" style="657" bestFit="1" customWidth="1"/>
    <col min="13319" max="13319" width="21.85546875" style="657" bestFit="1" customWidth="1"/>
    <col min="13320" max="13320" width="16.42578125" style="657" customWidth="1"/>
    <col min="13321" max="13321" width="2.5703125" style="657" customWidth="1"/>
    <col min="13322" max="13322" width="3.7109375" style="657" bestFit="1" customWidth="1"/>
    <col min="13323" max="13324" width="14" style="657" bestFit="1" customWidth="1"/>
    <col min="13325" max="13572" width="9.140625" style="657"/>
    <col min="13573" max="13573" width="11.7109375" style="657" customWidth="1"/>
    <col min="13574" max="13574" width="19.140625" style="657" bestFit="1" customWidth="1"/>
    <col min="13575" max="13575" width="21.85546875" style="657" bestFit="1" customWidth="1"/>
    <col min="13576" max="13576" width="16.42578125" style="657" customWidth="1"/>
    <col min="13577" max="13577" width="2.5703125" style="657" customWidth="1"/>
    <col min="13578" max="13578" width="3.7109375" style="657" bestFit="1" customWidth="1"/>
    <col min="13579" max="13580" width="14" style="657" bestFit="1" customWidth="1"/>
    <col min="13581" max="13828" width="9.140625" style="657"/>
    <col min="13829" max="13829" width="11.7109375" style="657" customWidth="1"/>
    <col min="13830" max="13830" width="19.140625" style="657" bestFit="1" customWidth="1"/>
    <col min="13831" max="13831" width="21.85546875" style="657" bestFit="1" customWidth="1"/>
    <col min="13832" max="13832" width="16.42578125" style="657" customWidth="1"/>
    <col min="13833" max="13833" width="2.5703125" style="657" customWidth="1"/>
    <col min="13834" max="13834" width="3.7109375" style="657" bestFit="1" customWidth="1"/>
    <col min="13835" max="13836" width="14" style="657" bestFit="1" customWidth="1"/>
    <col min="13837" max="14084" width="9.140625" style="657"/>
    <col min="14085" max="14085" width="11.7109375" style="657" customWidth="1"/>
    <col min="14086" max="14086" width="19.140625" style="657" bestFit="1" customWidth="1"/>
    <col min="14087" max="14087" width="21.85546875" style="657" bestFit="1" customWidth="1"/>
    <col min="14088" max="14088" width="16.42578125" style="657" customWidth="1"/>
    <col min="14089" max="14089" width="2.5703125" style="657" customWidth="1"/>
    <col min="14090" max="14090" width="3.7109375" style="657" bestFit="1" customWidth="1"/>
    <col min="14091" max="14092" width="14" style="657" bestFit="1" customWidth="1"/>
    <col min="14093" max="14340" width="9.140625" style="657"/>
    <col min="14341" max="14341" width="11.7109375" style="657" customWidth="1"/>
    <col min="14342" max="14342" width="19.140625" style="657" bestFit="1" customWidth="1"/>
    <col min="14343" max="14343" width="21.85546875" style="657" bestFit="1" customWidth="1"/>
    <col min="14344" max="14344" width="16.42578125" style="657" customWidth="1"/>
    <col min="14345" max="14345" width="2.5703125" style="657" customWidth="1"/>
    <col min="14346" max="14346" width="3.7109375" style="657" bestFit="1" customWidth="1"/>
    <col min="14347" max="14348" width="14" style="657" bestFit="1" customWidth="1"/>
    <col min="14349" max="14596" width="9.140625" style="657"/>
    <col min="14597" max="14597" width="11.7109375" style="657" customWidth="1"/>
    <col min="14598" max="14598" width="19.140625" style="657" bestFit="1" customWidth="1"/>
    <col min="14599" max="14599" width="21.85546875" style="657" bestFit="1" customWidth="1"/>
    <col min="14600" max="14600" width="16.42578125" style="657" customWidth="1"/>
    <col min="14601" max="14601" width="2.5703125" style="657" customWidth="1"/>
    <col min="14602" max="14602" width="3.7109375" style="657" bestFit="1" customWidth="1"/>
    <col min="14603" max="14604" width="14" style="657" bestFit="1" customWidth="1"/>
    <col min="14605" max="14852" width="9.140625" style="657"/>
    <col min="14853" max="14853" width="11.7109375" style="657" customWidth="1"/>
    <col min="14854" max="14854" width="19.140625" style="657" bestFit="1" customWidth="1"/>
    <col min="14855" max="14855" width="21.85546875" style="657" bestFit="1" customWidth="1"/>
    <col min="14856" max="14856" width="16.42578125" style="657" customWidth="1"/>
    <col min="14857" max="14857" width="2.5703125" style="657" customWidth="1"/>
    <col min="14858" max="14858" width="3.7109375" style="657" bestFit="1" customWidth="1"/>
    <col min="14859" max="14860" width="14" style="657" bestFit="1" customWidth="1"/>
    <col min="14861" max="15108" width="9.140625" style="657"/>
    <col min="15109" max="15109" width="11.7109375" style="657" customWidth="1"/>
    <col min="15110" max="15110" width="19.140625" style="657" bestFit="1" customWidth="1"/>
    <col min="15111" max="15111" width="21.85546875" style="657" bestFit="1" customWidth="1"/>
    <col min="15112" max="15112" width="16.42578125" style="657" customWidth="1"/>
    <col min="15113" max="15113" width="2.5703125" style="657" customWidth="1"/>
    <col min="15114" max="15114" width="3.7109375" style="657" bestFit="1" customWidth="1"/>
    <col min="15115" max="15116" width="14" style="657" bestFit="1" customWidth="1"/>
    <col min="15117" max="15364" width="9.140625" style="657"/>
    <col min="15365" max="15365" width="11.7109375" style="657" customWidth="1"/>
    <col min="15366" max="15366" width="19.140625" style="657" bestFit="1" customWidth="1"/>
    <col min="15367" max="15367" width="21.85546875" style="657" bestFit="1" customWidth="1"/>
    <col min="15368" max="15368" width="16.42578125" style="657" customWidth="1"/>
    <col min="15369" max="15369" width="2.5703125" style="657" customWidth="1"/>
    <col min="15370" max="15370" width="3.7109375" style="657" bestFit="1" customWidth="1"/>
    <col min="15371" max="15372" width="14" style="657" bestFit="1" customWidth="1"/>
    <col min="15373" max="15620" width="9.140625" style="657"/>
    <col min="15621" max="15621" width="11.7109375" style="657" customWidth="1"/>
    <col min="15622" max="15622" width="19.140625" style="657" bestFit="1" customWidth="1"/>
    <col min="15623" max="15623" width="21.85546875" style="657" bestFit="1" customWidth="1"/>
    <col min="15624" max="15624" width="16.42578125" style="657" customWidth="1"/>
    <col min="15625" max="15625" width="2.5703125" style="657" customWidth="1"/>
    <col min="15626" max="15626" width="3.7109375" style="657" bestFit="1" customWidth="1"/>
    <col min="15627" max="15628" width="14" style="657" bestFit="1" customWidth="1"/>
    <col min="15629" max="15876" width="9.140625" style="657"/>
    <col min="15877" max="15877" width="11.7109375" style="657" customWidth="1"/>
    <col min="15878" max="15878" width="19.140625" style="657" bestFit="1" customWidth="1"/>
    <col min="15879" max="15879" width="21.85546875" style="657" bestFit="1" customWidth="1"/>
    <col min="15880" max="15880" width="16.42578125" style="657" customWidth="1"/>
    <col min="15881" max="15881" width="2.5703125" style="657" customWidth="1"/>
    <col min="15882" max="15882" width="3.7109375" style="657" bestFit="1" customWidth="1"/>
    <col min="15883" max="15884" width="14" style="657" bestFit="1" customWidth="1"/>
    <col min="15885" max="16132" width="9.140625" style="657"/>
    <col min="16133" max="16133" width="11.7109375" style="657" customWidth="1"/>
    <col min="16134" max="16134" width="19.140625" style="657" bestFit="1" customWidth="1"/>
    <col min="16135" max="16135" width="21.85546875" style="657" bestFit="1" customWidth="1"/>
    <col min="16136" max="16136" width="16.42578125" style="657" customWidth="1"/>
    <col min="16137" max="16137" width="2.5703125" style="657" customWidth="1"/>
    <col min="16138" max="16138" width="3.7109375" style="657" bestFit="1" customWidth="1"/>
    <col min="16139" max="16140" width="14" style="657" bestFit="1" customWidth="1"/>
    <col min="16141" max="16384" width="9.140625" style="657"/>
  </cols>
  <sheetData>
    <row r="1" spans="1:12">
      <c r="E1" s="658"/>
      <c r="F1" s="659"/>
      <c r="H1" s="657"/>
    </row>
    <row r="2" spans="1:12" ht="23.25" customHeight="1">
      <c r="C2" s="946" t="s">
        <v>356</v>
      </c>
      <c r="D2" s="946"/>
      <c r="E2" s="946"/>
      <c r="F2" s="946"/>
      <c r="G2" s="946"/>
      <c r="H2" s="660" t="s">
        <v>357</v>
      </c>
    </row>
    <row r="3" spans="1:12" ht="18">
      <c r="D3" s="661"/>
      <c r="E3" s="658"/>
      <c r="F3" s="659"/>
      <c r="H3" s="660"/>
    </row>
    <row r="4" spans="1:12" ht="18">
      <c r="D4" s="661"/>
      <c r="E4" s="658"/>
      <c r="F4" s="659"/>
      <c r="H4" s="660"/>
    </row>
    <row r="5" spans="1:12" ht="15.75" customHeight="1">
      <c r="C5" s="947" t="s">
        <v>110</v>
      </c>
      <c r="D5" s="947"/>
      <c r="E5" s="947"/>
      <c r="F5" s="947"/>
      <c r="G5" s="947"/>
      <c r="H5" s="657"/>
    </row>
    <row r="6" spans="1:12" ht="21.75" customHeight="1">
      <c r="C6" s="947" t="str">
        <f>'Schedule A'!F5</f>
        <v>FOR  THE  MONTH  ENDED :   30 September  2018</v>
      </c>
      <c r="D6" s="947"/>
      <c r="E6" s="947"/>
      <c r="F6" s="947"/>
      <c r="G6" s="947"/>
      <c r="H6" s="657"/>
    </row>
    <row r="7" spans="1:12">
      <c r="E7" s="658"/>
      <c r="F7" s="659"/>
      <c r="H7" s="657"/>
    </row>
    <row r="8" spans="1:12">
      <c r="E8" s="658"/>
      <c r="F8" s="659"/>
      <c r="H8" s="657"/>
    </row>
    <row r="9" spans="1:12">
      <c r="E9" s="658"/>
      <c r="F9" s="659"/>
      <c r="H9" s="657"/>
    </row>
    <row r="10" spans="1:12">
      <c r="E10" s="658"/>
      <c r="F10" s="659"/>
      <c r="H10" s="657"/>
    </row>
    <row r="11" spans="1:12">
      <c r="E11" s="658"/>
      <c r="F11" s="659"/>
      <c r="H11" s="657"/>
    </row>
    <row r="12" spans="1:12" ht="22.5" customHeight="1" thickBot="1">
      <c r="A12" s="662" t="s">
        <v>111</v>
      </c>
      <c r="E12" s="658"/>
      <c r="F12" s="659"/>
      <c r="G12" s="899">
        <v>457110116.56</v>
      </c>
      <c r="H12" s="663"/>
      <c r="J12" s="664"/>
      <c r="K12" s="664" t="str">
        <f>IF(G12=[4]Total!$C$41,"OK","ERROR")</f>
        <v>ERROR</v>
      </c>
      <c r="L12" s="657" t="s">
        <v>358</v>
      </c>
    </row>
    <row r="13" spans="1:12" s="665" customFormat="1" ht="13.5" thickBot="1">
      <c r="B13" s="666" t="s">
        <v>359</v>
      </c>
      <c r="E13" s="667"/>
      <c r="F13" s="659"/>
      <c r="G13" s="899"/>
      <c r="J13" s="664"/>
      <c r="K13" s="664"/>
    </row>
    <row r="14" spans="1:12" ht="21" customHeight="1">
      <c r="B14" s="669" t="s">
        <v>360</v>
      </c>
      <c r="E14" s="658"/>
      <c r="F14" s="659"/>
      <c r="G14" s="670">
        <f>SUM(G12:G13)</f>
        <v>457110116.56</v>
      </c>
      <c r="H14" s="657"/>
      <c r="J14" s="664"/>
      <c r="K14" s="664" t="str">
        <f>IF(G14=[5]Total!$C$49,"OK","ERROR")</f>
        <v>ERROR</v>
      </c>
    </row>
    <row r="15" spans="1:12">
      <c r="A15" s="671"/>
      <c r="E15" s="658"/>
      <c r="F15" s="659"/>
      <c r="H15" s="657"/>
      <c r="J15" s="664"/>
      <c r="K15" s="664"/>
    </row>
    <row r="16" spans="1:12">
      <c r="A16" s="662"/>
      <c r="E16" s="658"/>
      <c r="F16" s="659"/>
      <c r="H16" s="657"/>
      <c r="J16" s="664"/>
      <c r="K16" s="664"/>
    </row>
    <row r="17" spans="1:12" ht="15.75">
      <c r="A17" s="672" t="s">
        <v>361</v>
      </c>
      <c r="B17" s="673"/>
      <c r="C17" s="673"/>
      <c r="E17" s="658"/>
      <c r="F17" s="659"/>
      <c r="H17" s="657"/>
      <c r="J17" s="664"/>
      <c r="K17" s="664"/>
    </row>
    <row r="18" spans="1:12" ht="15.75">
      <c r="A18" s="672"/>
      <c r="B18" s="673"/>
      <c r="C18" s="673"/>
      <c r="E18" s="658"/>
      <c r="F18" s="659"/>
      <c r="H18" s="657"/>
      <c r="J18" s="664"/>
      <c r="K18" s="664"/>
    </row>
    <row r="19" spans="1:12">
      <c r="A19" s="662"/>
      <c r="B19" s="657" t="s">
        <v>362</v>
      </c>
      <c r="E19" s="658"/>
      <c r="F19" s="900">
        <v>6588160.8799999999</v>
      </c>
      <c r="H19" s="657"/>
      <c r="J19" s="664"/>
      <c r="K19" s="664" t="str">
        <f>IF(F19=[4]Total!$U$41,"OK","ERROR")</f>
        <v>ERROR</v>
      </c>
      <c r="L19" s="657" t="s">
        <v>358</v>
      </c>
    </row>
    <row r="20" spans="1:12" s="665" customFormat="1">
      <c r="A20" s="669"/>
      <c r="C20" s="665" t="s">
        <v>363</v>
      </c>
      <c r="E20" s="667"/>
      <c r="F20" s="900">
        <v>3120.72</v>
      </c>
      <c r="G20" s="670"/>
      <c r="J20" s="664"/>
      <c r="K20" s="664" t="str">
        <f>IF(F20=[5]Total!$U$44,"OK","ERROR")</f>
        <v>ERROR</v>
      </c>
    </row>
    <row r="21" spans="1:12" s="665" customFormat="1">
      <c r="A21" s="669"/>
      <c r="E21" s="667"/>
      <c r="F21" s="674">
        <f>SUM(F19:F20)</f>
        <v>6591281.5999999996</v>
      </c>
      <c r="G21" s="670"/>
      <c r="J21" s="664"/>
      <c r="K21" s="664" t="str">
        <f>IF(F21=[4]Total!$U$41,"OK","ERROR")</f>
        <v>ERROR</v>
      </c>
    </row>
    <row r="22" spans="1:12">
      <c r="A22" s="671" t="s">
        <v>115</v>
      </c>
      <c r="B22" s="657" t="s">
        <v>116</v>
      </c>
      <c r="E22" s="658"/>
      <c r="F22" s="900">
        <v>384635517.70999998</v>
      </c>
      <c r="H22" s="657"/>
      <c r="J22" s="664"/>
      <c r="K22" s="664" t="str">
        <f>IF(F22=[4]Total!$E$41,"OK","ERROR")</f>
        <v>ERROR</v>
      </c>
      <c r="L22" s="657" t="s">
        <v>358</v>
      </c>
    </row>
    <row r="23" spans="1:12" s="665" customFormat="1">
      <c r="A23" s="669"/>
      <c r="C23" s="665" t="s">
        <v>363</v>
      </c>
      <c r="E23" s="667"/>
      <c r="F23" s="901"/>
      <c r="G23" s="670"/>
      <c r="J23" s="664"/>
      <c r="K23" s="664" t="str">
        <f>IF(F23=[5]Total!$E$44,"OK","ERROR")</f>
        <v>OK</v>
      </c>
    </row>
    <row r="24" spans="1:12">
      <c r="A24" s="671"/>
      <c r="E24" s="658"/>
      <c r="F24" s="674">
        <f>SUM(F22:F23)</f>
        <v>384635517.70999998</v>
      </c>
      <c r="H24" s="657"/>
      <c r="K24" s="664" t="str">
        <f>IF(F24=[4]Total!$E$49,"OK","ERROR")</f>
        <v>ERROR</v>
      </c>
    </row>
    <row r="25" spans="1:12">
      <c r="A25" s="671"/>
      <c r="E25" s="658"/>
      <c r="F25" s="659"/>
      <c r="H25" s="657"/>
      <c r="K25" s="664"/>
    </row>
    <row r="26" spans="1:12">
      <c r="A26" s="671"/>
      <c r="B26" s="657" t="s">
        <v>300</v>
      </c>
      <c r="E26" s="658"/>
      <c r="F26" s="659">
        <f>[6]Oct13!$F$26</f>
        <v>0</v>
      </c>
      <c r="H26" s="657"/>
      <c r="K26" s="664"/>
    </row>
    <row r="27" spans="1:12">
      <c r="A27" s="671"/>
      <c r="E27" s="658"/>
      <c r="F27" s="659"/>
      <c r="H27" s="657"/>
      <c r="K27" s="664"/>
    </row>
    <row r="28" spans="1:12">
      <c r="D28" s="657" t="s">
        <v>0</v>
      </c>
      <c r="E28" s="658"/>
      <c r="F28" s="659"/>
      <c r="H28" s="657"/>
    </row>
    <row r="29" spans="1:12">
      <c r="B29" s="657" t="s">
        <v>117</v>
      </c>
      <c r="E29" s="658"/>
      <c r="F29" s="659"/>
      <c r="H29" s="657"/>
    </row>
    <row r="30" spans="1:12">
      <c r="C30" s="657" t="s">
        <v>364</v>
      </c>
      <c r="E30" s="658"/>
      <c r="F30" s="659">
        <v>0</v>
      </c>
      <c r="H30" s="657"/>
    </row>
    <row r="31" spans="1:12">
      <c r="D31" s="665" t="s">
        <v>363</v>
      </c>
      <c r="E31" s="658"/>
      <c r="F31" s="670"/>
      <c r="H31" s="657"/>
    </row>
    <row r="32" spans="1:12">
      <c r="D32" s="665"/>
      <c r="E32" s="658"/>
      <c r="F32" s="670"/>
      <c r="H32" s="657"/>
    </row>
    <row r="33" spans="2:12">
      <c r="C33" s="657" t="s">
        <v>120</v>
      </c>
      <c r="E33" s="658"/>
      <c r="F33" s="659">
        <f>[7]Worksheet!$AK$46</f>
        <v>0</v>
      </c>
      <c r="H33" s="657"/>
    </row>
    <row r="34" spans="2:12">
      <c r="C34" s="657" t="s">
        <v>121</v>
      </c>
      <c r="E34" s="658"/>
      <c r="F34" s="659">
        <f>[7]Worksheet!$AK$47</f>
        <v>0</v>
      </c>
      <c r="H34" s="657"/>
    </row>
    <row r="35" spans="2:12">
      <c r="C35" s="657" t="s">
        <v>122</v>
      </c>
      <c r="E35" s="658"/>
      <c r="F35" s="659">
        <f>[7]Worksheet!$AK$48</f>
        <v>0</v>
      </c>
      <c r="H35" s="657"/>
    </row>
    <row r="36" spans="2:12">
      <c r="C36" s="657" t="s">
        <v>123</v>
      </c>
      <c r="E36" s="658"/>
      <c r="F36" s="659">
        <f>[7]Worksheet!$AK$49</f>
        <v>0</v>
      </c>
      <c r="H36" s="657"/>
    </row>
    <row r="37" spans="2:12">
      <c r="C37" s="657" t="s">
        <v>124</v>
      </c>
      <c r="E37" s="658"/>
      <c r="F37" s="659">
        <f>[7]Worksheet!$AK$50</f>
        <v>0</v>
      </c>
      <c r="H37" s="657"/>
    </row>
    <row r="38" spans="2:12">
      <c r="C38" s="657" t="s">
        <v>125</v>
      </c>
      <c r="E38" s="658"/>
      <c r="F38" s="659">
        <v>0</v>
      </c>
      <c r="H38" s="657"/>
    </row>
    <row r="39" spans="2:12">
      <c r="C39" s="657" t="s">
        <v>126</v>
      </c>
      <c r="E39" s="658"/>
      <c r="F39" s="659">
        <f>[7]Worksheet!$AK$52</f>
        <v>0</v>
      </c>
      <c r="H39" s="657"/>
    </row>
    <row r="40" spans="2:12">
      <c r="C40" s="657" t="s">
        <v>127</v>
      </c>
      <c r="E40" s="658"/>
      <c r="F40" s="659">
        <f>[7]Worksheet!$AK$53</f>
        <v>0</v>
      </c>
      <c r="K40" s="675" t="s">
        <v>365</v>
      </c>
    </row>
    <row r="41" spans="2:12" ht="13.5" thickBot="1">
      <c r="C41" s="665" t="s">
        <v>366</v>
      </c>
      <c r="D41" s="665"/>
      <c r="E41" s="667"/>
      <c r="F41" s="668">
        <v>0</v>
      </c>
      <c r="H41" s="657"/>
    </row>
    <row r="42" spans="2:12">
      <c r="E42" s="658"/>
      <c r="F42" s="659"/>
      <c r="H42" s="657"/>
    </row>
    <row r="43" spans="2:12">
      <c r="B43" s="657" t="s">
        <v>129</v>
      </c>
      <c r="E43" s="658"/>
      <c r="F43" s="900">
        <v>27750764.489999998</v>
      </c>
      <c r="H43" s="657"/>
      <c r="K43" s="676">
        <f>[8]Worksheet!$AL$77</f>
        <v>21887426.759999994</v>
      </c>
      <c r="L43" s="658">
        <f>+K43-F43</f>
        <v>-5863337.7300000042</v>
      </c>
    </row>
    <row r="44" spans="2:12" s="665" customFormat="1" ht="13.5" thickBot="1">
      <c r="C44" s="665" t="s">
        <v>366</v>
      </c>
      <c r="E44" s="667"/>
      <c r="F44" s="668"/>
      <c r="G44" s="670"/>
      <c r="K44" s="677" t="str">
        <f>IF(F43=K43,"OK","Error")</f>
        <v>Error</v>
      </c>
    </row>
    <row r="45" spans="2:12">
      <c r="E45" s="658"/>
      <c r="F45" s="659">
        <f>SUM(F30:F44,F21,F24,F26)</f>
        <v>418977563.79999995</v>
      </c>
      <c r="H45" s="657"/>
    </row>
    <row r="46" spans="2:12">
      <c r="E46" s="658"/>
      <c r="F46" s="659"/>
      <c r="H46" s="657"/>
    </row>
    <row r="47" spans="2:12" ht="23.25" customHeight="1" thickBot="1">
      <c r="B47" s="669" t="s">
        <v>131</v>
      </c>
      <c r="E47" s="658"/>
      <c r="F47" s="668">
        <f>SUM(F45:F46)</f>
        <v>418977563.79999995</v>
      </c>
      <c r="G47" s="668">
        <f>F47</f>
        <v>418977563.79999995</v>
      </c>
      <c r="H47" s="657"/>
    </row>
    <row r="48" spans="2:12">
      <c r="E48" s="658"/>
      <c r="F48" s="659"/>
      <c r="H48" s="657"/>
      <c r="K48" s="657" t="s">
        <v>367</v>
      </c>
    </row>
    <row r="49" spans="1:9" ht="13.5" thickBot="1">
      <c r="B49" s="669" t="s">
        <v>368</v>
      </c>
      <c r="C49" s="662"/>
      <c r="D49" s="662"/>
      <c r="E49" s="678"/>
      <c r="F49" s="679"/>
      <c r="G49" s="680">
        <f>G14-G47</f>
        <v>38132552.76000005</v>
      </c>
      <c r="H49" s="658"/>
      <c r="I49" s="658"/>
    </row>
    <row r="50" spans="1:9" ht="13.5" thickTop="1">
      <c r="E50" s="658"/>
      <c r="F50" s="659"/>
      <c r="H50" s="658"/>
    </row>
    <row r="51" spans="1:9">
      <c r="B51" s="669"/>
      <c r="E51" s="658"/>
      <c r="F51" s="659"/>
      <c r="G51" s="681"/>
      <c r="H51" s="657"/>
    </row>
    <row r="52" spans="1:9">
      <c r="E52" s="658"/>
      <c r="F52" s="659"/>
      <c r="H52" s="657"/>
    </row>
    <row r="53" spans="1:9">
      <c r="A53" s="682" t="s">
        <v>369</v>
      </c>
      <c r="E53" s="658"/>
      <c r="F53" s="659"/>
      <c r="H53" s="657"/>
    </row>
    <row r="54" spans="1:9">
      <c r="E54" s="658"/>
      <c r="F54" s="659"/>
      <c r="H54" s="657"/>
    </row>
    <row r="55" spans="1:9">
      <c r="E55" s="658"/>
      <c r="F55" s="659"/>
      <c r="H55" s="657"/>
    </row>
    <row r="56" spans="1:9">
      <c r="E56" s="658"/>
      <c r="F56" s="659"/>
      <c r="H56" s="657"/>
    </row>
    <row r="57" spans="1:9">
      <c r="A57" s="657" t="s">
        <v>370</v>
      </c>
      <c r="E57" s="658"/>
      <c r="F57" s="659"/>
      <c r="H57" s="657"/>
    </row>
    <row r="58" spans="1:9">
      <c r="A58" s="657" t="s">
        <v>371</v>
      </c>
      <c r="E58" s="658"/>
      <c r="F58" s="659"/>
      <c r="H58" s="657"/>
    </row>
    <row r="59" spans="1:9">
      <c r="A59" s="657" t="s">
        <v>372</v>
      </c>
      <c r="E59" s="658"/>
      <c r="F59" s="659"/>
      <c r="H59" s="657"/>
    </row>
    <row r="60" spans="1:9">
      <c r="E60" s="658"/>
      <c r="F60" s="659"/>
      <c r="H60" s="657"/>
    </row>
    <row r="61" spans="1:9">
      <c r="A61" s="948"/>
      <c r="B61" s="948"/>
      <c r="C61" s="948"/>
      <c r="D61" s="948"/>
      <c r="E61" s="948"/>
      <c r="F61" s="948"/>
      <c r="G61" s="948"/>
      <c r="H61" s="948"/>
    </row>
    <row r="62" spans="1:9">
      <c r="A62" s="948"/>
      <c r="B62" s="948"/>
      <c r="C62" s="948"/>
      <c r="D62" s="948"/>
      <c r="E62" s="948"/>
      <c r="F62" s="948"/>
      <c r="G62" s="948"/>
      <c r="H62" s="948"/>
    </row>
  </sheetData>
  <mergeCells count="4">
    <mergeCell ref="C2:G2"/>
    <mergeCell ref="C5:G5"/>
    <mergeCell ref="C6:G6"/>
    <mergeCell ref="A61:H62"/>
  </mergeCells>
  <pageMargins left="0.7" right="0.7" top="0.75" bottom="0.75" header="0.3" footer="0.3"/>
  <pageSetup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E1:V65536"/>
  <sheetViews>
    <sheetView workbookViewId="0">
      <pane ySplit="8" topLeftCell="A9" activePane="bottomLeft" state="frozen"/>
      <selection activeCell="J54" sqref="J54"/>
      <selection pane="bottomLeft" activeCell="I227" sqref="I227"/>
    </sheetView>
  </sheetViews>
  <sheetFormatPr defaultRowHeight="11.25" customHeight="1" zeroHeight="1"/>
  <cols>
    <col min="1" max="4" width="9.140625" style="683"/>
    <col min="5" max="5" width="11.140625" style="683" bestFit="1" customWidth="1"/>
    <col min="6" max="6" width="12" style="683" bestFit="1" customWidth="1"/>
    <col min="7" max="7" width="10.85546875" style="683" customWidth="1"/>
    <col min="8" max="8" width="9.140625" style="683"/>
    <col min="9" max="9" width="15.140625" style="683" bestFit="1" customWidth="1"/>
    <col min="10" max="10" width="24.5703125" style="683" bestFit="1" customWidth="1"/>
    <col min="11" max="11" width="17.28515625" style="684" bestFit="1" customWidth="1"/>
    <col min="12" max="12" width="19.5703125" style="685" customWidth="1"/>
    <col min="13" max="13" width="12" style="683" bestFit="1" customWidth="1"/>
    <col min="14" max="14" width="6.140625" style="686" bestFit="1" customWidth="1"/>
    <col min="15" max="15" width="22.42578125" style="683" bestFit="1" customWidth="1"/>
    <col min="16" max="16" width="14.5703125" style="686" customWidth="1"/>
    <col min="17" max="17" width="9.140625" style="683"/>
    <col min="18" max="18" width="23.7109375" style="683" bestFit="1" customWidth="1"/>
    <col min="19" max="19" width="11.42578125" style="683" customWidth="1"/>
    <col min="20" max="20" width="13.140625" style="683" bestFit="1" customWidth="1"/>
    <col min="21" max="21" width="8.5703125" style="683" bestFit="1" customWidth="1"/>
    <col min="22" max="22" width="10.28515625" style="687" customWidth="1"/>
    <col min="23" max="23" width="10.28515625" style="683" customWidth="1"/>
    <col min="24" max="24" width="9.140625" style="683"/>
    <col min="25" max="26" width="10.28515625" style="683" customWidth="1"/>
    <col min="27" max="16384" width="9.140625" style="683"/>
  </cols>
  <sheetData>
    <row r="1" spans="9:22" ht="14.25">
      <c r="I1" s="856"/>
      <c r="J1" s="856"/>
      <c r="K1" s="856"/>
      <c r="L1" s="856"/>
      <c r="M1" s="856"/>
      <c r="N1" s="856"/>
      <c r="O1" s="856"/>
      <c r="P1" s="856"/>
      <c r="Q1" s="856"/>
      <c r="R1" s="856"/>
      <c r="S1" s="856"/>
      <c r="T1" s="856"/>
      <c r="U1" s="856"/>
      <c r="V1" s="856"/>
    </row>
    <row r="2" spans="9:22" ht="14.25">
      <c r="I2" s="856"/>
      <c r="J2" s="856"/>
      <c r="K2" s="861" t="s">
        <v>373</v>
      </c>
      <c r="L2" s="859">
        <v>367831214</v>
      </c>
      <c r="M2" s="856"/>
      <c r="N2" s="856"/>
      <c r="O2" s="856"/>
      <c r="P2" s="856"/>
      <c r="Q2" s="856"/>
      <c r="R2" s="856"/>
      <c r="S2" s="856"/>
      <c r="T2" s="856"/>
      <c r="U2" s="856"/>
      <c r="V2" s="856"/>
    </row>
    <row r="3" spans="9:22" ht="14.25">
      <c r="I3" s="856"/>
      <c r="J3" s="856"/>
      <c r="K3" s="861" t="s">
        <v>374</v>
      </c>
      <c r="L3" s="859">
        <v>367547917</v>
      </c>
      <c r="M3" s="857" t="s">
        <v>375</v>
      </c>
      <c r="N3" s="856"/>
      <c r="O3" s="862"/>
      <c r="P3" s="856"/>
      <c r="Q3" s="856"/>
      <c r="R3" s="856"/>
      <c r="S3" s="856"/>
      <c r="T3" s="856"/>
      <c r="U3" s="856"/>
      <c r="V3" s="856"/>
    </row>
    <row r="4" spans="9:22" ht="14.25">
      <c r="I4" s="856"/>
      <c r="J4" s="856"/>
      <c r="K4" s="861" t="s">
        <v>376</v>
      </c>
      <c r="L4" s="859">
        <v>283297</v>
      </c>
      <c r="M4" s="863">
        <v>7.7018205420706896E-4</v>
      </c>
      <c r="N4" s="856"/>
      <c r="O4" s="860">
        <v>2575.4272727272728</v>
      </c>
      <c r="P4" s="856"/>
      <c r="Q4" s="856"/>
      <c r="R4" s="856"/>
      <c r="S4" s="856"/>
      <c r="T4" s="856"/>
      <c r="U4" s="856"/>
      <c r="V4" s="856"/>
    </row>
    <row r="5" spans="9:22" ht="14.25">
      <c r="I5" s="856"/>
      <c r="J5" s="856"/>
      <c r="K5" s="861" t="s">
        <v>377</v>
      </c>
      <c r="L5" s="859">
        <v>283466</v>
      </c>
      <c r="M5" s="863"/>
      <c r="N5" s="856"/>
      <c r="O5" s="860"/>
      <c r="P5" s="856"/>
      <c r="Q5" s="856"/>
      <c r="R5" s="856"/>
      <c r="S5" s="856"/>
      <c r="T5" s="856"/>
      <c r="U5" s="856"/>
      <c r="V5" s="856"/>
    </row>
    <row r="6" spans="9:22" ht="14.25">
      <c r="I6" s="856"/>
      <c r="J6" s="856"/>
      <c r="K6" s="861" t="s">
        <v>378</v>
      </c>
      <c r="L6" s="859">
        <v>-169</v>
      </c>
      <c r="M6" s="863"/>
      <c r="N6" s="856"/>
      <c r="O6" s="860">
        <v>-1.5363636363636364</v>
      </c>
      <c r="P6" s="856"/>
      <c r="Q6" s="856"/>
      <c r="R6" s="856"/>
      <c r="S6" s="856"/>
      <c r="T6" s="856"/>
      <c r="U6" s="856"/>
      <c r="V6" s="856"/>
    </row>
    <row r="7" spans="9:22" ht="14.25">
      <c r="I7" s="856"/>
      <c r="J7" s="856"/>
      <c r="K7" s="856"/>
      <c r="L7" s="856"/>
      <c r="M7" s="856"/>
      <c r="N7" s="856"/>
      <c r="O7" s="856"/>
      <c r="P7" s="856"/>
      <c r="Q7" s="856"/>
      <c r="R7" s="856"/>
      <c r="S7" s="856"/>
      <c r="T7" s="856"/>
      <c r="U7" s="856"/>
      <c r="V7" s="856"/>
    </row>
    <row r="8" spans="9:22" s="689" customFormat="1">
      <c r="I8" s="864" t="s">
        <v>379</v>
      </c>
      <c r="J8" s="865" t="s">
        <v>380</v>
      </c>
      <c r="K8" s="866" t="s">
        <v>381</v>
      </c>
      <c r="L8" s="867" t="s">
        <v>382</v>
      </c>
      <c r="M8" s="868" t="s">
        <v>383</v>
      </c>
      <c r="N8" s="869"/>
      <c r="O8" s="870"/>
      <c r="P8" s="869"/>
      <c r="Q8" s="870"/>
      <c r="R8" s="870"/>
      <c r="S8" s="870"/>
      <c r="T8" s="870"/>
      <c r="U8" s="870"/>
      <c r="V8" s="871"/>
    </row>
    <row r="9" spans="9:22" s="689" customFormat="1" hidden="1">
      <c r="I9" s="870" t="s">
        <v>536</v>
      </c>
      <c r="J9" s="872" t="s">
        <v>521</v>
      </c>
      <c r="K9" s="872">
        <v>1005</v>
      </c>
      <c r="L9" s="872">
        <v>513</v>
      </c>
      <c r="M9" s="874">
        <v>5.13</v>
      </c>
      <c r="N9" s="869" t="s">
        <v>634</v>
      </c>
      <c r="O9" s="870" t="s">
        <v>635</v>
      </c>
      <c r="P9" s="869" t="s">
        <v>636</v>
      </c>
      <c r="Q9" s="870"/>
      <c r="R9" s="870" t="s">
        <v>637</v>
      </c>
      <c r="S9" s="875"/>
      <c r="T9" s="876">
        <v>0.01</v>
      </c>
      <c r="U9" s="877">
        <v>0.01</v>
      </c>
      <c r="V9" s="870"/>
    </row>
    <row r="10" spans="9:22" s="689" customFormat="1" hidden="1">
      <c r="I10" s="870" t="s">
        <v>536</v>
      </c>
      <c r="J10" s="872" t="s">
        <v>384</v>
      </c>
      <c r="K10" s="872">
        <v>1006</v>
      </c>
      <c r="L10" s="873">
        <v>147427</v>
      </c>
      <c r="M10" s="874">
        <v>1474.27</v>
      </c>
      <c r="N10" s="869" t="s">
        <v>634</v>
      </c>
      <c r="O10" s="870" t="s">
        <v>635</v>
      </c>
      <c r="P10" s="869" t="s">
        <v>638</v>
      </c>
      <c r="Q10" s="870"/>
      <c r="R10" s="870" t="s">
        <v>637</v>
      </c>
      <c r="S10" s="875"/>
      <c r="T10" s="876">
        <v>0.01</v>
      </c>
      <c r="U10" s="877">
        <v>0.01</v>
      </c>
      <c r="V10" s="870"/>
    </row>
    <row r="11" spans="9:22" s="689" customFormat="1" hidden="1">
      <c r="I11" s="870" t="s">
        <v>536</v>
      </c>
      <c r="J11" s="872" t="s">
        <v>385</v>
      </c>
      <c r="K11" s="872">
        <v>1008</v>
      </c>
      <c r="L11" s="873">
        <v>3984686</v>
      </c>
      <c r="M11" s="874">
        <v>39846.86</v>
      </c>
      <c r="N11" s="869" t="s">
        <v>634</v>
      </c>
      <c r="O11" s="870" t="s">
        <v>635</v>
      </c>
      <c r="P11" s="869" t="s">
        <v>639</v>
      </c>
      <c r="Q11" s="870"/>
      <c r="R11" s="870" t="s">
        <v>637</v>
      </c>
      <c r="S11" s="875"/>
      <c r="T11" s="876">
        <v>0.01</v>
      </c>
      <c r="U11" s="877">
        <v>0.01</v>
      </c>
      <c r="V11" s="870"/>
    </row>
    <row r="12" spans="9:22" s="689" customFormat="1" hidden="1">
      <c r="I12" s="857" t="s">
        <v>536</v>
      </c>
      <c r="J12" s="857" t="s">
        <v>386</v>
      </c>
      <c r="K12" s="858">
        <v>1008</v>
      </c>
      <c r="L12" s="859">
        <v>299734.5</v>
      </c>
      <c r="M12" s="874">
        <v>2997.35</v>
      </c>
      <c r="N12" s="869" t="s">
        <v>634</v>
      </c>
      <c r="O12" s="870" t="s">
        <v>635</v>
      </c>
      <c r="P12" s="869" t="s">
        <v>639</v>
      </c>
      <c r="Q12" s="870"/>
      <c r="R12" s="870" t="s">
        <v>637</v>
      </c>
      <c r="S12" s="875"/>
      <c r="T12" s="876">
        <v>0.01</v>
      </c>
      <c r="U12" s="877">
        <v>1.0000016681429731E-2</v>
      </c>
      <c r="V12" s="870"/>
    </row>
    <row r="13" spans="9:22" s="689" customFormat="1" hidden="1">
      <c r="I13" s="870" t="s">
        <v>536</v>
      </c>
      <c r="J13" s="872" t="s">
        <v>640</v>
      </c>
      <c r="K13" s="872">
        <v>1011</v>
      </c>
      <c r="L13" s="873">
        <v>4223</v>
      </c>
      <c r="M13" s="874">
        <v>42.23</v>
      </c>
      <c r="N13" s="869" t="s">
        <v>634</v>
      </c>
      <c r="O13" s="870" t="s">
        <v>635</v>
      </c>
      <c r="P13" s="869" t="s">
        <v>641</v>
      </c>
      <c r="Q13" s="870"/>
      <c r="R13" s="870" t="s">
        <v>637</v>
      </c>
      <c r="S13" s="875"/>
      <c r="T13" s="876">
        <v>0.01</v>
      </c>
      <c r="U13" s="877">
        <v>9.9999999999999985E-3</v>
      </c>
      <c r="V13" s="870"/>
    </row>
    <row r="14" spans="9:22" s="689" customFormat="1" hidden="1">
      <c r="I14" s="870" t="s">
        <v>536</v>
      </c>
      <c r="J14" s="872" t="s">
        <v>537</v>
      </c>
      <c r="K14" s="872">
        <v>1012</v>
      </c>
      <c r="L14" s="872">
        <v>114</v>
      </c>
      <c r="M14" s="874">
        <v>1.1399999999999999</v>
      </c>
      <c r="N14" s="869" t="s">
        <v>634</v>
      </c>
      <c r="O14" s="870" t="s">
        <v>635</v>
      </c>
      <c r="P14" s="869" t="s">
        <v>642</v>
      </c>
      <c r="Q14" s="870"/>
      <c r="R14" s="870" t="s">
        <v>637</v>
      </c>
      <c r="S14" s="875"/>
      <c r="T14" s="876">
        <v>0.01</v>
      </c>
      <c r="U14" s="877">
        <v>9.9999999999999985E-3</v>
      </c>
      <c r="V14" s="870"/>
    </row>
    <row r="15" spans="9:22" s="689" customFormat="1" hidden="1">
      <c r="I15" s="870" t="s">
        <v>536</v>
      </c>
      <c r="J15" s="872" t="s">
        <v>387</v>
      </c>
      <c r="K15" s="872">
        <v>1013</v>
      </c>
      <c r="L15" s="873">
        <v>3837453</v>
      </c>
      <c r="M15" s="874">
        <v>38374.53</v>
      </c>
      <c r="N15" s="869" t="s">
        <v>634</v>
      </c>
      <c r="O15" s="870" t="s">
        <v>635</v>
      </c>
      <c r="P15" s="869" t="s">
        <v>643</v>
      </c>
      <c r="Q15" s="870"/>
      <c r="R15" s="870" t="s">
        <v>637</v>
      </c>
      <c r="S15" s="875"/>
      <c r="T15" s="876">
        <v>0.01</v>
      </c>
      <c r="U15" s="877">
        <v>0.01</v>
      </c>
      <c r="V15" s="870"/>
    </row>
    <row r="16" spans="9:22" s="689" customFormat="1" hidden="1">
      <c r="I16" s="870" t="s">
        <v>536</v>
      </c>
      <c r="J16" s="870" t="s">
        <v>386</v>
      </c>
      <c r="K16" s="870">
        <v>1013</v>
      </c>
      <c r="L16" s="875">
        <v>299734.5</v>
      </c>
      <c r="M16" s="874">
        <v>2997.35</v>
      </c>
      <c r="N16" s="869" t="s">
        <v>634</v>
      </c>
      <c r="O16" s="870" t="s">
        <v>635</v>
      </c>
      <c r="P16" s="869" t="s">
        <v>643</v>
      </c>
      <c r="Q16" s="870"/>
      <c r="R16" s="870" t="s">
        <v>637</v>
      </c>
      <c r="S16" s="875"/>
      <c r="T16" s="876">
        <v>0.01</v>
      </c>
      <c r="U16" s="877">
        <v>1.0000016681429731E-2</v>
      </c>
      <c r="V16" s="870"/>
    </row>
    <row r="17" spans="9:21" s="689" customFormat="1" hidden="1">
      <c r="I17" s="857" t="s">
        <v>536</v>
      </c>
      <c r="J17" s="857" t="s">
        <v>497</v>
      </c>
      <c r="K17" s="858">
        <v>1013</v>
      </c>
      <c r="L17" s="859">
        <v>11542</v>
      </c>
      <c r="M17" s="874">
        <v>115.42</v>
      </c>
      <c r="N17" s="869" t="s">
        <v>634</v>
      </c>
      <c r="O17" s="870" t="s">
        <v>635</v>
      </c>
      <c r="P17" s="869" t="s">
        <v>643</v>
      </c>
      <c r="Q17" s="870"/>
      <c r="R17" s="870" t="s">
        <v>637</v>
      </c>
      <c r="S17" s="875"/>
      <c r="T17" s="876">
        <v>0.01</v>
      </c>
      <c r="U17" s="877">
        <v>0.01</v>
      </c>
    </row>
    <row r="18" spans="9:21" s="689" customFormat="1" hidden="1">
      <c r="I18" s="870" t="s">
        <v>536</v>
      </c>
      <c r="J18" s="872" t="s">
        <v>644</v>
      </c>
      <c r="K18" s="872">
        <v>1014</v>
      </c>
      <c r="L18" s="872">
        <v>262</v>
      </c>
      <c r="M18" s="874">
        <v>2.62</v>
      </c>
      <c r="N18" s="869" t="s">
        <v>634</v>
      </c>
      <c r="O18" s="870" t="s">
        <v>635</v>
      </c>
      <c r="P18" s="869" t="s">
        <v>645</v>
      </c>
      <c r="Q18" s="870"/>
      <c r="R18" s="870" t="s">
        <v>637</v>
      </c>
      <c r="S18" s="875"/>
      <c r="T18" s="876">
        <v>0.01</v>
      </c>
      <c r="U18" s="877">
        <v>0.01</v>
      </c>
    </row>
    <row r="19" spans="9:21" s="689" customFormat="1" hidden="1">
      <c r="I19" s="870" t="s">
        <v>536</v>
      </c>
      <c r="J19" s="872" t="s">
        <v>388</v>
      </c>
      <c r="K19" s="872">
        <v>1016</v>
      </c>
      <c r="L19" s="873">
        <v>412052</v>
      </c>
      <c r="M19" s="874">
        <v>4120.5200000000004</v>
      </c>
      <c r="N19" s="869" t="s">
        <v>634</v>
      </c>
      <c r="O19" s="870" t="s">
        <v>635</v>
      </c>
      <c r="P19" s="869" t="s">
        <v>646</v>
      </c>
      <c r="Q19" s="870"/>
      <c r="R19" s="870" t="s">
        <v>637</v>
      </c>
      <c r="S19" s="875"/>
      <c r="T19" s="876">
        <v>0.01</v>
      </c>
      <c r="U19" s="877">
        <v>0.01</v>
      </c>
    </row>
    <row r="20" spans="9:21" s="689" customFormat="1" hidden="1">
      <c r="I20" s="870" t="s">
        <v>536</v>
      </c>
      <c r="J20" s="872" t="s">
        <v>509</v>
      </c>
      <c r="K20" s="872">
        <v>1018</v>
      </c>
      <c r="L20" s="873">
        <v>50416</v>
      </c>
      <c r="M20" s="874">
        <v>504.16</v>
      </c>
      <c r="N20" s="869" t="s">
        <v>634</v>
      </c>
      <c r="O20" s="870" t="s">
        <v>635</v>
      </c>
      <c r="P20" s="869" t="s">
        <v>647</v>
      </c>
      <c r="Q20" s="870"/>
      <c r="R20" s="870" t="s">
        <v>637</v>
      </c>
      <c r="S20" s="875"/>
      <c r="T20" s="876">
        <v>0.01</v>
      </c>
      <c r="U20" s="877">
        <v>0.01</v>
      </c>
    </row>
    <row r="21" spans="9:21" s="689" customFormat="1" hidden="1">
      <c r="I21" s="870" t="s">
        <v>536</v>
      </c>
      <c r="J21" s="872" t="s">
        <v>486</v>
      </c>
      <c r="K21" s="872">
        <v>1019</v>
      </c>
      <c r="L21" s="873">
        <v>21107</v>
      </c>
      <c r="M21" s="874">
        <v>211.07</v>
      </c>
      <c r="N21" s="869" t="s">
        <v>634</v>
      </c>
      <c r="O21" s="870" t="s">
        <v>635</v>
      </c>
      <c r="P21" s="869" t="s">
        <v>648</v>
      </c>
      <c r="Q21" s="870"/>
      <c r="R21" s="870" t="s">
        <v>637</v>
      </c>
      <c r="S21" s="875"/>
      <c r="T21" s="876">
        <v>0.01</v>
      </c>
      <c r="U21" s="877">
        <v>0.01</v>
      </c>
    </row>
    <row r="22" spans="9:21" s="689" customFormat="1" hidden="1">
      <c r="I22" s="870" t="s">
        <v>536</v>
      </c>
      <c r="J22" s="872" t="s">
        <v>485</v>
      </c>
      <c r="K22" s="872">
        <v>1050</v>
      </c>
      <c r="L22" s="873">
        <v>19050</v>
      </c>
      <c r="M22" s="874">
        <v>190.5</v>
      </c>
      <c r="N22" s="869" t="s">
        <v>634</v>
      </c>
      <c r="O22" s="870" t="s">
        <v>635</v>
      </c>
      <c r="P22" s="869" t="s">
        <v>649</v>
      </c>
      <c r="Q22" s="870"/>
      <c r="R22" s="870" t="s">
        <v>637</v>
      </c>
      <c r="S22" s="875"/>
      <c r="T22" s="876">
        <v>0.01</v>
      </c>
      <c r="U22" s="877">
        <v>0.01</v>
      </c>
    </row>
    <row r="23" spans="9:21" s="689" customFormat="1" hidden="1">
      <c r="I23" s="870" t="s">
        <v>536</v>
      </c>
      <c r="J23" s="872" t="s">
        <v>479</v>
      </c>
      <c r="K23" s="872">
        <v>1052</v>
      </c>
      <c r="L23" s="872">
        <v>472</v>
      </c>
      <c r="M23" s="874">
        <v>4.72</v>
      </c>
      <c r="N23" s="869" t="s">
        <v>634</v>
      </c>
      <c r="O23" s="870" t="s">
        <v>635</v>
      </c>
      <c r="P23" s="869" t="s">
        <v>650</v>
      </c>
      <c r="Q23" s="870"/>
      <c r="R23" s="870" t="s">
        <v>637</v>
      </c>
      <c r="S23" s="875"/>
      <c r="T23" s="876">
        <v>0.01</v>
      </c>
      <c r="U23" s="877">
        <v>0.01</v>
      </c>
    </row>
    <row r="24" spans="9:21" s="689" customFormat="1" hidden="1">
      <c r="I24" s="870" t="s">
        <v>536</v>
      </c>
      <c r="J24" s="872" t="s">
        <v>507</v>
      </c>
      <c r="K24" s="872">
        <v>1060</v>
      </c>
      <c r="L24" s="873">
        <v>21848</v>
      </c>
      <c r="M24" s="874">
        <v>218.48</v>
      </c>
      <c r="N24" s="869" t="s">
        <v>634</v>
      </c>
      <c r="O24" s="870" t="s">
        <v>635</v>
      </c>
      <c r="P24" s="869" t="s">
        <v>651</v>
      </c>
      <c r="Q24" s="870"/>
      <c r="R24" s="870" t="s">
        <v>637</v>
      </c>
      <c r="S24" s="875"/>
      <c r="T24" s="876">
        <v>0.01</v>
      </c>
      <c r="U24" s="877">
        <v>0.01</v>
      </c>
    </row>
    <row r="25" spans="9:21" s="689" customFormat="1" hidden="1">
      <c r="I25" s="870" t="s">
        <v>536</v>
      </c>
      <c r="J25" s="872" t="s">
        <v>389</v>
      </c>
      <c r="K25" s="872">
        <v>1061</v>
      </c>
      <c r="L25" s="873">
        <v>150149084</v>
      </c>
      <c r="M25" s="874">
        <v>1501490.84</v>
      </c>
      <c r="N25" s="869" t="s">
        <v>634</v>
      </c>
      <c r="O25" s="870" t="s">
        <v>635</v>
      </c>
      <c r="P25" s="869" t="s">
        <v>652</v>
      </c>
      <c r="Q25" s="870"/>
      <c r="R25" s="870" t="s">
        <v>637</v>
      </c>
      <c r="S25" s="875"/>
      <c r="T25" s="876">
        <v>0.01</v>
      </c>
      <c r="U25" s="877">
        <v>0.01</v>
      </c>
    </row>
    <row r="26" spans="9:21" s="689" customFormat="1" hidden="1">
      <c r="I26" s="870" t="s">
        <v>536</v>
      </c>
      <c r="J26" s="872" t="s">
        <v>390</v>
      </c>
      <c r="K26" s="872">
        <v>1062</v>
      </c>
      <c r="L26" s="873">
        <v>7377985</v>
      </c>
      <c r="M26" s="874">
        <v>73779.850000000006</v>
      </c>
      <c r="N26" s="869" t="s">
        <v>634</v>
      </c>
      <c r="O26" s="870" t="s">
        <v>635</v>
      </c>
      <c r="P26" s="869" t="s">
        <v>653</v>
      </c>
      <c r="Q26" s="870"/>
      <c r="R26" s="870" t="s">
        <v>637</v>
      </c>
      <c r="S26" s="875"/>
      <c r="T26" s="876">
        <v>0.01</v>
      </c>
      <c r="U26" s="877">
        <v>0.01</v>
      </c>
    </row>
    <row r="27" spans="9:21" s="689" customFormat="1" hidden="1">
      <c r="I27" s="870" t="s">
        <v>536</v>
      </c>
      <c r="J27" s="872" t="s">
        <v>391</v>
      </c>
      <c r="K27" s="872">
        <v>1063</v>
      </c>
      <c r="L27" s="873">
        <v>13797425</v>
      </c>
      <c r="M27" s="874">
        <v>137974.25</v>
      </c>
      <c r="N27" s="869" t="s">
        <v>634</v>
      </c>
      <c r="O27" s="870" t="s">
        <v>635</v>
      </c>
      <c r="P27" s="869" t="s">
        <v>654</v>
      </c>
      <c r="Q27" s="870"/>
      <c r="R27" s="870" t="s">
        <v>637</v>
      </c>
      <c r="S27" s="875"/>
      <c r="T27" s="876">
        <v>0.01</v>
      </c>
      <c r="U27" s="877">
        <v>0.01</v>
      </c>
    </row>
    <row r="28" spans="9:21" s="689" customFormat="1" hidden="1">
      <c r="I28" s="870" t="s">
        <v>536</v>
      </c>
      <c r="J28" s="872" t="s">
        <v>433</v>
      </c>
      <c r="K28" s="872">
        <v>1064</v>
      </c>
      <c r="L28" s="873">
        <v>13205155</v>
      </c>
      <c r="M28" s="874">
        <v>132051.54999999999</v>
      </c>
      <c r="N28" s="869" t="s">
        <v>634</v>
      </c>
      <c r="O28" s="870" t="s">
        <v>635</v>
      </c>
      <c r="P28" s="869" t="s">
        <v>655</v>
      </c>
      <c r="Q28" s="870"/>
      <c r="R28" s="870" t="s">
        <v>637</v>
      </c>
      <c r="S28" s="875"/>
      <c r="T28" s="876">
        <v>0.01</v>
      </c>
      <c r="U28" s="877">
        <v>9.9999999999999985E-3</v>
      </c>
    </row>
    <row r="29" spans="9:21" s="689" customFormat="1" hidden="1">
      <c r="I29" s="870" t="s">
        <v>536</v>
      </c>
      <c r="J29" s="872" t="s">
        <v>467</v>
      </c>
      <c r="K29" s="872">
        <v>1065</v>
      </c>
      <c r="L29" s="873">
        <v>40343491</v>
      </c>
      <c r="M29" s="874">
        <v>403434.91</v>
      </c>
      <c r="N29" s="869" t="s">
        <v>634</v>
      </c>
      <c r="O29" s="870" t="s">
        <v>635</v>
      </c>
      <c r="P29" s="869" t="s">
        <v>656</v>
      </c>
      <c r="Q29" s="870"/>
      <c r="R29" s="870" t="s">
        <v>637</v>
      </c>
      <c r="S29" s="875"/>
      <c r="T29" s="876">
        <v>0.01</v>
      </c>
      <c r="U29" s="877">
        <v>0.01</v>
      </c>
    </row>
    <row r="30" spans="9:21" s="689" customFormat="1" hidden="1">
      <c r="I30" s="870" t="s">
        <v>536</v>
      </c>
      <c r="J30" s="872" t="s">
        <v>510</v>
      </c>
      <c r="K30" s="872">
        <v>1066</v>
      </c>
      <c r="L30" s="873">
        <v>28145</v>
      </c>
      <c r="M30" s="874">
        <v>281.45</v>
      </c>
      <c r="N30" s="869" t="s">
        <v>634</v>
      </c>
      <c r="O30" s="870" t="s">
        <v>635</v>
      </c>
      <c r="P30" s="869" t="s">
        <v>657</v>
      </c>
      <c r="Q30" s="870"/>
      <c r="R30" s="870" t="s">
        <v>637</v>
      </c>
      <c r="S30" s="875"/>
      <c r="T30" s="876">
        <v>0.01</v>
      </c>
      <c r="U30" s="877">
        <v>0.01</v>
      </c>
    </row>
    <row r="31" spans="9:21" s="689" customFormat="1" hidden="1">
      <c r="I31" s="870" t="s">
        <v>536</v>
      </c>
      <c r="J31" s="872" t="s">
        <v>538</v>
      </c>
      <c r="K31" s="872">
        <v>1067</v>
      </c>
      <c r="L31" s="873">
        <v>-55329</v>
      </c>
      <c r="M31" s="874">
        <v>-553.29</v>
      </c>
      <c r="N31" s="869" t="s">
        <v>634</v>
      </c>
      <c r="O31" s="870" t="s">
        <v>635</v>
      </c>
      <c r="P31" s="869" t="s">
        <v>658</v>
      </c>
      <c r="Q31" s="870"/>
      <c r="R31" s="870" t="s">
        <v>637</v>
      </c>
      <c r="S31" s="875"/>
      <c r="T31" s="876">
        <v>0.01</v>
      </c>
      <c r="U31" s="877">
        <v>0.01</v>
      </c>
    </row>
    <row r="32" spans="9:21" s="689" customFormat="1" hidden="1">
      <c r="I32" s="870" t="s">
        <v>536</v>
      </c>
      <c r="J32" s="872" t="s">
        <v>392</v>
      </c>
      <c r="K32" s="872">
        <v>1068</v>
      </c>
      <c r="L32" s="873">
        <v>51999</v>
      </c>
      <c r="M32" s="874">
        <v>519.99</v>
      </c>
      <c r="N32" s="869" t="s">
        <v>634</v>
      </c>
      <c r="O32" s="870" t="s">
        <v>635</v>
      </c>
      <c r="P32" s="869" t="s">
        <v>659</v>
      </c>
      <c r="Q32" s="870"/>
      <c r="R32" s="870" t="s">
        <v>637</v>
      </c>
      <c r="S32" s="875"/>
      <c r="T32" s="876">
        <v>0.01</v>
      </c>
      <c r="U32" s="877">
        <v>0.01</v>
      </c>
    </row>
    <row r="33" spans="9:21" s="689" customFormat="1" hidden="1">
      <c r="I33" s="870" t="s">
        <v>536</v>
      </c>
      <c r="J33" s="872" t="s">
        <v>465</v>
      </c>
      <c r="K33" s="872">
        <v>1070</v>
      </c>
      <c r="L33" s="873">
        <v>435461</v>
      </c>
      <c r="M33" s="874">
        <v>4354.6099999999997</v>
      </c>
      <c r="N33" s="869" t="s">
        <v>634</v>
      </c>
      <c r="O33" s="870" t="s">
        <v>635</v>
      </c>
      <c r="P33" s="869" t="s">
        <v>660</v>
      </c>
      <c r="Q33" s="870"/>
      <c r="R33" s="870" t="s">
        <v>637</v>
      </c>
      <c r="S33" s="875"/>
      <c r="T33" s="876">
        <v>0.01</v>
      </c>
      <c r="U33" s="877">
        <v>9.9999999999999985E-3</v>
      </c>
    </row>
    <row r="34" spans="9:21" s="689" customFormat="1" hidden="1">
      <c r="I34" s="870" t="s">
        <v>536</v>
      </c>
      <c r="J34" s="872" t="s">
        <v>498</v>
      </c>
      <c r="K34" s="872">
        <v>1075</v>
      </c>
      <c r="L34" s="873">
        <v>44228</v>
      </c>
      <c r="M34" s="874">
        <v>442.28</v>
      </c>
      <c r="N34" s="869" t="s">
        <v>634</v>
      </c>
      <c r="O34" s="870" t="s">
        <v>635</v>
      </c>
      <c r="P34" s="869" t="s">
        <v>661</v>
      </c>
      <c r="Q34" s="870"/>
      <c r="R34" s="870" t="s">
        <v>637</v>
      </c>
      <c r="S34" s="875"/>
      <c r="T34" s="876">
        <v>0.01</v>
      </c>
      <c r="U34" s="877">
        <v>0.01</v>
      </c>
    </row>
    <row r="35" spans="9:21" s="689" customFormat="1" hidden="1">
      <c r="I35" s="870" t="s">
        <v>536</v>
      </c>
      <c r="J35" s="870" t="s">
        <v>497</v>
      </c>
      <c r="K35" s="870">
        <v>1075</v>
      </c>
      <c r="L35" s="875">
        <v>11542</v>
      </c>
      <c r="M35" s="874">
        <v>115.42</v>
      </c>
      <c r="N35" s="869" t="s">
        <v>634</v>
      </c>
      <c r="O35" s="870" t="s">
        <v>635</v>
      </c>
      <c r="P35" s="869" t="s">
        <v>661</v>
      </c>
      <c r="Q35" s="870"/>
      <c r="R35" s="870" t="s">
        <v>637</v>
      </c>
      <c r="S35" s="875"/>
      <c r="T35" s="876">
        <v>0.01</v>
      </c>
      <c r="U35" s="877">
        <v>0.01</v>
      </c>
    </row>
    <row r="36" spans="9:21" s="689" customFormat="1" hidden="1">
      <c r="I36" s="870" t="s">
        <v>536</v>
      </c>
      <c r="J36" s="872" t="s">
        <v>511</v>
      </c>
      <c r="K36" s="872">
        <v>1076</v>
      </c>
      <c r="L36" s="873">
        <v>19498</v>
      </c>
      <c r="M36" s="874">
        <v>194.98</v>
      </c>
      <c r="N36" s="869" t="s">
        <v>634</v>
      </c>
      <c r="O36" s="870" t="s">
        <v>635</v>
      </c>
      <c r="P36" s="869" t="s">
        <v>662</v>
      </c>
      <c r="Q36" s="870"/>
      <c r="R36" s="870" t="s">
        <v>637</v>
      </c>
      <c r="S36" s="875"/>
      <c r="T36" s="876">
        <v>0.01</v>
      </c>
      <c r="U36" s="877">
        <v>0.01</v>
      </c>
    </row>
    <row r="37" spans="9:21" s="689" customFormat="1" hidden="1">
      <c r="I37" s="870" t="s">
        <v>536</v>
      </c>
      <c r="J37" s="872" t="s">
        <v>434</v>
      </c>
      <c r="K37" s="872">
        <v>1081</v>
      </c>
      <c r="L37" s="873">
        <v>2213774</v>
      </c>
      <c r="M37" s="874">
        <v>22137.74</v>
      </c>
      <c r="N37" s="869" t="s">
        <v>634</v>
      </c>
      <c r="O37" s="870" t="s">
        <v>635</v>
      </c>
      <c r="P37" s="869" t="s">
        <v>663</v>
      </c>
      <c r="Q37" s="870"/>
      <c r="R37" s="870" t="s">
        <v>637</v>
      </c>
      <c r="S37" s="875"/>
      <c r="T37" s="876">
        <v>0.01</v>
      </c>
      <c r="U37" s="877">
        <v>0.01</v>
      </c>
    </row>
    <row r="38" spans="9:21" s="689" customFormat="1" hidden="1">
      <c r="I38" s="870" t="s">
        <v>536</v>
      </c>
      <c r="J38" s="872" t="s">
        <v>522</v>
      </c>
      <c r="K38" s="872">
        <v>1114</v>
      </c>
      <c r="L38" s="872">
        <v>115</v>
      </c>
      <c r="M38" s="874">
        <v>1.1499999999999999</v>
      </c>
      <c r="N38" s="869" t="s">
        <v>634</v>
      </c>
      <c r="O38" s="870" t="s">
        <v>635</v>
      </c>
      <c r="P38" s="869" t="s">
        <v>664</v>
      </c>
      <c r="Q38" s="870"/>
      <c r="R38" s="870" t="s">
        <v>637</v>
      </c>
      <c r="S38" s="875"/>
      <c r="T38" s="876">
        <v>0.01</v>
      </c>
      <c r="U38" s="877">
        <v>9.9999999999999985E-3</v>
      </c>
    </row>
    <row r="39" spans="9:21" s="689" customFormat="1" hidden="1">
      <c r="I39" s="870" t="s">
        <v>536</v>
      </c>
      <c r="J39" s="872" t="s">
        <v>508</v>
      </c>
      <c r="K39" s="872">
        <v>1115</v>
      </c>
      <c r="L39" s="873">
        <v>9070</v>
      </c>
      <c r="M39" s="874">
        <v>90.7</v>
      </c>
      <c r="N39" s="869" t="s">
        <v>634</v>
      </c>
      <c r="O39" s="870" t="s">
        <v>635</v>
      </c>
      <c r="P39" s="869" t="s">
        <v>665</v>
      </c>
      <c r="Q39" s="870"/>
      <c r="R39" s="870" t="s">
        <v>637</v>
      </c>
      <c r="S39" s="875"/>
      <c r="T39" s="876">
        <v>0.01</v>
      </c>
      <c r="U39" s="877">
        <v>0.01</v>
      </c>
    </row>
    <row r="40" spans="9:21" s="689" customFormat="1" hidden="1">
      <c r="I40" s="870" t="s">
        <v>536</v>
      </c>
      <c r="J40" s="872" t="s">
        <v>504</v>
      </c>
      <c r="K40" s="872">
        <v>10010</v>
      </c>
      <c r="L40" s="873">
        <v>59799</v>
      </c>
      <c r="M40" s="874">
        <v>597.99</v>
      </c>
      <c r="N40" s="869" t="s">
        <v>634</v>
      </c>
      <c r="O40" s="870" t="s">
        <v>635</v>
      </c>
      <c r="P40" s="869" t="s">
        <v>666</v>
      </c>
      <c r="Q40" s="870"/>
      <c r="R40" s="870" t="s">
        <v>637</v>
      </c>
      <c r="S40" s="875"/>
      <c r="T40" s="876">
        <v>0.01</v>
      </c>
      <c r="U40" s="877">
        <v>0.01</v>
      </c>
    </row>
    <row r="41" spans="9:21" s="689" customFormat="1" hidden="1">
      <c r="I41" s="870" t="s">
        <v>536</v>
      </c>
      <c r="J41" s="872" t="s">
        <v>393</v>
      </c>
      <c r="K41" s="872">
        <v>20015</v>
      </c>
      <c r="L41" s="873">
        <v>516165</v>
      </c>
      <c r="M41" s="874">
        <v>5161.6499999999996</v>
      </c>
      <c r="N41" s="869" t="s">
        <v>634</v>
      </c>
      <c r="O41" s="870" t="s">
        <v>635</v>
      </c>
      <c r="P41" s="869" t="s">
        <v>667</v>
      </c>
      <c r="Q41" s="870"/>
      <c r="R41" s="870" t="s">
        <v>637</v>
      </c>
      <c r="S41" s="875"/>
      <c r="T41" s="876">
        <v>0.01</v>
      </c>
      <c r="U41" s="877">
        <v>9.9999999999999985E-3</v>
      </c>
    </row>
    <row r="42" spans="9:21" s="689" customFormat="1" hidden="1">
      <c r="I42" s="870" t="s">
        <v>536</v>
      </c>
      <c r="J42" s="872" t="s">
        <v>438</v>
      </c>
      <c r="K42" s="872">
        <v>20017</v>
      </c>
      <c r="L42" s="873">
        <v>19548</v>
      </c>
      <c r="M42" s="874">
        <v>195.48</v>
      </c>
      <c r="N42" s="869" t="s">
        <v>634</v>
      </c>
      <c r="O42" s="870" t="s">
        <v>635</v>
      </c>
      <c r="P42" s="869" t="s">
        <v>668</v>
      </c>
      <c r="Q42" s="870"/>
      <c r="R42" s="870" t="s">
        <v>637</v>
      </c>
      <c r="S42" s="875"/>
      <c r="T42" s="876">
        <v>0.01</v>
      </c>
      <c r="U42" s="877">
        <v>0.01</v>
      </c>
    </row>
    <row r="43" spans="9:21" s="689" customFormat="1" hidden="1">
      <c r="I43" s="870" t="s">
        <v>536</v>
      </c>
      <c r="J43" s="872" t="s">
        <v>669</v>
      </c>
      <c r="K43" s="872">
        <v>20150</v>
      </c>
      <c r="L43" s="872">
        <v>748</v>
      </c>
      <c r="M43" s="874">
        <v>7.48</v>
      </c>
      <c r="N43" s="869" t="s">
        <v>634</v>
      </c>
      <c r="O43" s="870" t="s">
        <v>635</v>
      </c>
      <c r="P43" s="869" t="s">
        <v>670</v>
      </c>
      <c r="Q43" s="870"/>
      <c r="R43" s="870" t="s">
        <v>637</v>
      </c>
      <c r="S43" s="875"/>
      <c r="T43" s="876">
        <v>0.01</v>
      </c>
      <c r="U43" s="877">
        <v>0.01</v>
      </c>
    </row>
    <row r="44" spans="9:21" s="689" customFormat="1" hidden="1">
      <c r="I44" s="870" t="s">
        <v>536</v>
      </c>
      <c r="J44" s="872" t="s">
        <v>439</v>
      </c>
      <c r="K44" s="872">
        <v>30052</v>
      </c>
      <c r="L44" s="873">
        <v>69060</v>
      </c>
      <c r="M44" s="874">
        <v>690.6</v>
      </c>
      <c r="N44" s="869" t="s">
        <v>634</v>
      </c>
      <c r="O44" s="870" t="s">
        <v>635</v>
      </c>
      <c r="P44" s="869" t="s">
        <v>671</v>
      </c>
      <c r="Q44" s="870"/>
      <c r="R44" s="870" t="s">
        <v>637</v>
      </c>
      <c r="S44" s="875"/>
      <c r="T44" s="876">
        <v>0.01</v>
      </c>
      <c r="U44" s="877">
        <v>0.01</v>
      </c>
    </row>
    <row r="45" spans="9:21" s="689" customFormat="1" hidden="1">
      <c r="I45" s="870" t="s">
        <v>536</v>
      </c>
      <c r="J45" s="872" t="s">
        <v>512</v>
      </c>
      <c r="K45" s="872">
        <v>30060</v>
      </c>
      <c r="L45" s="873">
        <v>4699</v>
      </c>
      <c r="M45" s="874">
        <v>46.99</v>
      </c>
      <c r="N45" s="869" t="s">
        <v>634</v>
      </c>
      <c r="O45" s="870" t="s">
        <v>635</v>
      </c>
      <c r="P45" s="869" t="s">
        <v>672</v>
      </c>
      <c r="Q45" s="870"/>
      <c r="R45" s="870" t="s">
        <v>637</v>
      </c>
      <c r="S45" s="875"/>
      <c r="T45" s="876">
        <v>0.01</v>
      </c>
      <c r="U45" s="877">
        <v>0.01</v>
      </c>
    </row>
    <row r="46" spans="9:21" s="689" customFormat="1" hidden="1">
      <c r="I46" s="870" t="s">
        <v>536</v>
      </c>
      <c r="J46" s="872" t="s">
        <v>440</v>
      </c>
      <c r="K46" s="872">
        <v>30061</v>
      </c>
      <c r="L46" s="873">
        <v>53350</v>
      </c>
      <c r="M46" s="874">
        <v>533.5</v>
      </c>
      <c r="N46" s="869" t="s">
        <v>634</v>
      </c>
      <c r="O46" s="870" t="s">
        <v>635</v>
      </c>
      <c r="P46" s="869" t="s">
        <v>673</v>
      </c>
      <c r="Q46" s="870"/>
      <c r="R46" s="870" t="s">
        <v>637</v>
      </c>
      <c r="S46" s="875"/>
      <c r="T46" s="876">
        <v>0.01</v>
      </c>
      <c r="U46" s="877">
        <v>0.01</v>
      </c>
    </row>
    <row r="47" spans="9:21" s="689" customFormat="1" hidden="1">
      <c r="I47" s="870" t="s">
        <v>536</v>
      </c>
      <c r="J47" s="872" t="s">
        <v>523</v>
      </c>
      <c r="K47" s="872">
        <v>30101</v>
      </c>
      <c r="L47" s="872">
        <v>492</v>
      </c>
      <c r="M47" s="874">
        <v>4.92</v>
      </c>
      <c r="N47" s="869" t="s">
        <v>634</v>
      </c>
      <c r="O47" s="870" t="s">
        <v>635</v>
      </c>
      <c r="P47" s="869" t="s">
        <v>674</v>
      </c>
      <c r="Q47" s="870"/>
      <c r="R47" s="870" t="s">
        <v>637</v>
      </c>
      <c r="S47" s="875"/>
      <c r="T47" s="876">
        <v>0.01</v>
      </c>
      <c r="U47" s="877">
        <v>0.01</v>
      </c>
    </row>
    <row r="48" spans="9:21" s="689" customFormat="1" hidden="1">
      <c r="I48" s="870" t="s">
        <v>536</v>
      </c>
      <c r="J48" s="872" t="s">
        <v>394</v>
      </c>
      <c r="K48" s="872">
        <v>30111</v>
      </c>
      <c r="L48" s="873">
        <v>8314</v>
      </c>
      <c r="M48" s="874">
        <v>83.14</v>
      </c>
      <c r="N48" s="869" t="s">
        <v>634</v>
      </c>
      <c r="O48" s="870" t="s">
        <v>635</v>
      </c>
      <c r="P48" s="869" t="s">
        <v>675</v>
      </c>
      <c r="Q48" s="870"/>
      <c r="R48" s="870" t="s">
        <v>637</v>
      </c>
      <c r="S48" s="875"/>
      <c r="T48" s="876">
        <v>0.01</v>
      </c>
      <c r="U48" s="877">
        <v>0.01</v>
      </c>
    </row>
    <row r="49" spans="9:21" s="689" customFormat="1" hidden="1">
      <c r="I49" s="870" t="s">
        <v>536</v>
      </c>
      <c r="J49" s="872" t="s">
        <v>395</v>
      </c>
      <c r="K49" s="872">
        <v>30121</v>
      </c>
      <c r="L49" s="873">
        <v>583127</v>
      </c>
      <c r="M49" s="874">
        <v>5831.27</v>
      </c>
      <c r="N49" s="869" t="s">
        <v>634</v>
      </c>
      <c r="O49" s="870" t="s">
        <v>635</v>
      </c>
      <c r="P49" s="869" t="s">
        <v>676</v>
      </c>
      <c r="Q49" s="870"/>
      <c r="R49" s="870" t="s">
        <v>637</v>
      </c>
      <c r="S49" s="875"/>
      <c r="T49" s="876">
        <v>0.01</v>
      </c>
      <c r="U49" s="877">
        <v>0.01</v>
      </c>
    </row>
    <row r="50" spans="9:21" s="689" customFormat="1" hidden="1">
      <c r="I50" s="870" t="s">
        <v>536</v>
      </c>
      <c r="J50" s="872" t="s">
        <v>441</v>
      </c>
      <c r="K50" s="872">
        <v>30131</v>
      </c>
      <c r="L50" s="873">
        <v>85064</v>
      </c>
      <c r="M50" s="874">
        <v>850.64</v>
      </c>
      <c r="N50" s="869" t="s">
        <v>634</v>
      </c>
      <c r="O50" s="870" t="s">
        <v>635</v>
      </c>
      <c r="P50" s="869" t="s">
        <v>677</v>
      </c>
      <c r="Q50" s="870"/>
      <c r="R50" s="870" t="s">
        <v>637</v>
      </c>
      <c r="S50" s="875"/>
      <c r="T50" s="876">
        <v>0.01</v>
      </c>
      <c r="U50" s="877">
        <v>0.01</v>
      </c>
    </row>
    <row r="51" spans="9:21" s="689" customFormat="1" hidden="1">
      <c r="I51" s="870" t="s">
        <v>536</v>
      </c>
      <c r="J51" s="872" t="s">
        <v>513</v>
      </c>
      <c r="K51" s="872">
        <v>30141</v>
      </c>
      <c r="L51" s="873">
        <v>1736</v>
      </c>
      <c r="M51" s="874">
        <v>17.36</v>
      </c>
      <c r="N51" s="869" t="s">
        <v>634</v>
      </c>
      <c r="O51" s="870" t="s">
        <v>635</v>
      </c>
      <c r="P51" s="869" t="s">
        <v>678</v>
      </c>
      <c r="Q51" s="870"/>
      <c r="R51" s="870" t="s">
        <v>637</v>
      </c>
      <c r="S51" s="875"/>
      <c r="T51" s="876">
        <v>0.01</v>
      </c>
      <c r="U51" s="877">
        <v>0.01</v>
      </c>
    </row>
    <row r="52" spans="9:21" s="689" customFormat="1" hidden="1">
      <c r="I52" s="870" t="s">
        <v>536</v>
      </c>
      <c r="J52" s="872" t="s">
        <v>396</v>
      </c>
      <c r="K52" s="872">
        <v>30143</v>
      </c>
      <c r="L52" s="873">
        <v>156695</v>
      </c>
      <c r="M52" s="874">
        <v>1566.95</v>
      </c>
      <c r="N52" s="869" t="s">
        <v>634</v>
      </c>
      <c r="O52" s="870" t="s">
        <v>635</v>
      </c>
      <c r="P52" s="869" t="s">
        <v>679</v>
      </c>
      <c r="Q52" s="870"/>
      <c r="R52" s="870" t="s">
        <v>637</v>
      </c>
      <c r="S52" s="875"/>
      <c r="T52" s="876">
        <v>0.01</v>
      </c>
      <c r="U52" s="877">
        <v>0.01</v>
      </c>
    </row>
    <row r="53" spans="9:21" s="689" customFormat="1" hidden="1">
      <c r="I53" s="870" t="s">
        <v>536</v>
      </c>
      <c r="J53" s="872" t="s">
        <v>680</v>
      </c>
      <c r="K53" s="872">
        <v>30151</v>
      </c>
      <c r="L53" s="872">
        <v>173</v>
      </c>
      <c r="M53" s="874">
        <v>1.73</v>
      </c>
      <c r="N53" s="869" t="s">
        <v>634</v>
      </c>
      <c r="O53" s="870" t="s">
        <v>635</v>
      </c>
      <c r="P53" s="869" t="s">
        <v>681</v>
      </c>
      <c r="Q53" s="870"/>
      <c r="R53" s="870" t="s">
        <v>637</v>
      </c>
      <c r="S53" s="875"/>
      <c r="T53" s="876">
        <v>0.01</v>
      </c>
      <c r="U53" s="877">
        <v>0.01</v>
      </c>
    </row>
    <row r="54" spans="9:21" s="689" customFormat="1" hidden="1">
      <c r="I54" s="870" t="s">
        <v>536</v>
      </c>
      <c r="J54" s="872" t="s">
        <v>442</v>
      </c>
      <c r="K54" s="872">
        <v>30153</v>
      </c>
      <c r="L54" s="873">
        <v>284897</v>
      </c>
      <c r="M54" s="874">
        <v>2848.97</v>
      </c>
      <c r="N54" s="869" t="s">
        <v>634</v>
      </c>
      <c r="O54" s="870" t="s">
        <v>635</v>
      </c>
      <c r="P54" s="869" t="s">
        <v>682</v>
      </c>
      <c r="Q54" s="870"/>
      <c r="R54" s="870" t="s">
        <v>637</v>
      </c>
      <c r="S54" s="875"/>
      <c r="T54" s="876">
        <v>0.01</v>
      </c>
      <c r="U54" s="877">
        <v>9.9999999999999985E-3</v>
      </c>
    </row>
    <row r="55" spans="9:21" s="689" customFormat="1" hidden="1">
      <c r="I55" s="870" t="s">
        <v>536</v>
      </c>
      <c r="J55" s="872" t="s">
        <v>443</v>
      </c>
      <c r="K55" s="872">
        <v>30161</v>
      </c>
      <c r="L55" s="873">
        <v>12142</v>
      </c>
      <c r="M55" s="874">
        <v>121.42</v>
      </c>
      <c r="N55" s="869" t="s">
        <v>634</v>
      </c>
      <c r="O55" s="870" t="s">
        <v>635</v>
      </c>
      <c r="P55" s="869" t="s">
        <v>683</v>
      </c>
      <c r="Q55" s="870"/>
      <c r="R55" s="870" t="s">
        <v>637</v>
      </c>
      <c r="S55" s="875"/>
      <c r="T55" s="876">
        <v>0.01</v>
      </c>
      <c r="U55" s="877">
        <v>0.01</v>
      </c>
    </row>
    <row r="56" spans="9:21" s="689" customFormat="1" hidden="1">
      <c r="I56" s="870" t="s">
        <v>536</v>
      </c>
      <c r="J56" s="872" t="s">
        <v>397</v>
      </c>
      <c r="K56" s="872">
        <v>30171</v>
      </c>
      <c r="L56" s="873">
        <v>218605</v>
      </c>
      <c r="M56" s="874">
        <v>2186.0500000000002</v>
      </c>
      <c r="N56" s="869" t="s">
        <v>634</v>
      </c>
      <c r="O56" s="870" t="s">
        <v>635</v>
      </c>
      <c r="P56" s="869" t="s">
        <v>684</v>
      </c>
      <c r="Q56" s="870"/>
      <c r="R56" s="870" t="s">
        <v>637</v>
      </c>
      <c r="S56" s="875"/>
      <c r="T56" s="876">
        <v>0.01</v>
      </c>
      <c r="U56" s="877">
        <v>0.01</v>
      </c>
    </row>
    <row r="57" spans="9:21" s="689" customFormat="1" hidden="1">
      <c r="I57" s="870" t="s">
        <v>536</v>
      </c>
      <c r="J57" s="872" t="s">
        <v>398</v>
      </c>
      <c r="K57" s="872">
        <v>30181</v>
      </c>
      <c r="L57" s="873">
        <v>287829</v>
      </c>
      <c r="M57" s="874">
        <v>2878.29</v>
      </c>
      <c r="N57" s="869" t="s">
        <v>634</v>
      </c>
      <c r="O57" s="870" t="s">
        <v>635</v>
      </c>
      <c r="P57" s="869" t="s">
        <v>685</v>
      </c>
      <c r="Q57" s="870"/>
      <c r="R57" s="870" t="s">
        <v>637</v>
      </c>
      <c r="S57" s="875"/>
      <c r="T57" s="876">
        <v>0.01</v>
      </c>
      <c r="U57" s="877">
        <v>0.01</v>
      </c>
    </row>
    <row r="58" spans="9:21" s="689" customFormat="1" hidden="1">
      <c r="I58" s="870" t="s">
        <v>536</v>
      </c>
      <c r="J58" s="872" t="s">
        <v>444</v>
      </c>
      <c r="K58" s="872">
        <v>30191</v>
      </c>
      <c r="L58" s="873">
        <v>6735</v>
      </c>
      <c r="M58" s="874">
        <v>67.349999999999994</v>
      </c>
      <c r="N58" s="869" t="s">
        <v>634</v>
      </c>
      <c r="O58" s="870" t="s">
        <v>635</v>
      </c>
      <c r="P58" s="869" t="s">
        <v>686</v>
      </c>
      <c r="Q58" s="870"/>
      <c r="R58" s="870" t="s">
        <v>637</v>
      </c>
      <c r="S58" s="875"/>
      <c r="T58" s="876">
        <v>0.01</v>
      </c>
      <c r="U58" s="877">
        <v>9.9999999999999985E-3</v>
      </c>
    </row>
    <row r="59" spans="9:21" s="689" customFormat="1" hidden="1">
      <c r="I59" s="870" t="s">
        <v>536</v>
      </c>
      <c r="J59" s="872" t="s">
        <v>687</v>
      </c>
      <c r="K59" s="872">
        <v>30192</v>
      </c>
      <c r="L59" s="872">
        <v>180</v>
      </c>
      <c r="M59" s="874">
        <v>1.8</v>
      </c>
      <c r="N59" s="869" t="s">
        <v>634</v>
      </c>
      <c r="O59" s="870" t="s">
        <v>635</v>
      </c>
      <c r="P59" s="869" t="s">
        <v>688</v>
      </c>
      <c r="Q59" s="870"/>
      <c r="R59" s="870" t="s">
        <v>637</v>
      </c>
      <c r="S59" s="875"/>
      <c r="T59" s="876">
        <v>0.01</v>
      </c>
      <c r="U59" s="877">
        <v>0.01</v>
      </c>
    </row>
    <row r="60" spans="9:21" s="689" customFormat="1" hidden="1">
      <c r="I60" s="870" t="s">
        <v>536</v>
      </c>
      <c r="J60" s="872" t="s">
        <v>435</v>
      </c>
      <c r="K60" s="872">
        <v>30201</v>
      </c>
      <c r="L60" s="873">
        <v>197660</v>
      </c>
      <c r="M60" s="874">
        <v>1976.6</v>
      </c>
      <c r="N60" s="869" t="s">
        <v>634</v>
      </c>
      <c r="O60" s="870" t="s">
        <v>635</v>
      </c>
      <c r="P60" s="869" t="s">
        <v>689</v>
      </c>
      <c r="Q60" s="870"/>
      <c r="R60" s="870" t="s">
        <v>637</v>
      </c>
      <c r="S60" s="875"/>
      <c r="T60" s="876">
        <v>0.01</v>
      </c>
      <c r="U60" s="877">
        <v>0.01</v>
      </c>
    </row>
    <row r="61" spans="9:21" s="689" customFormat="1" hidden="1">
      <c r="I61" s="870" t="s">
        <v>536</v>
      </c>
      <c r="J61" s="872" t="s">
        <v>436</v>
      </c>
      <c r="K61" s="872">
        <v>30211</v>
      </c>
      <c r="L61" s="873">
        <v>130323</v>
      </c>
      <c r="M61" s="874">
        <v>1303.23</v>
      </c>
      <c r="N61" s="869" t="s">
        <v>634</v>
      </c>
      <c r="O61" s="870" t="s">
        <v>635</v>
      </c>
      <c r="P61" s="869" t="s">
        <v>690</v>
      </c>
      <c r="Q61" s="870"/>
      <c r="R61" s="870" t="s">
        <v>637</v>
      </c>
      <c r="S61" s="875"/>
      <c r="T61" s="876">
        <v>0.01</v>
      </c>
      <c r="U61" s="877">
        <v>0.01</v>
      </c>
    </row>
    <row r="62" spans="9:21" s="689" customFormat="1" hidden="1">
      <c r="I62" s="870" t="s">
        <v>536</v>
      </c>
      <c r="J62" s="872" t="s">
        <v>524</v>
      </c>
      <c r="K62" s="872">
        <v>30215</v>
      </c>
      <c r="L62" s="873">
        <v>5257</v>
      </c>
      <c r="M62" s="874">
        <v>52.57</v>
      </c>
      <c r="N62" s="869" t="s">
        <v>634</v>
      </c>
      <c r="O62" s="870" t="s">
        <v>635</v>
      </c>
      <c r="P62" s="869" t="s">
        <v>691</v>
      </c>
      <c r="Q62" s="870"/>
      <c r="R62" s="870" t="s">
        <v>637</v>
      </c>
      <c r="S62" s="875"/>
      <c r="T62" s="876">
        <v>0.01</v>
      </c>
      <c r="U62" s="877">
        <v>0.01</v>
      </c>
    </row>
    <row r="63" spans="9:21" s="689" customFormat="1" hidden="1">
      <c r="I63" s="870" t="s">
        <v>536</v>
      </c>
      <c r="J63" s="872" t="s">
        <v>399</v>
      </c>
      <c r="K63" s="872">
        <v>30221</v>
      </c>
      <c r="L63" s="873">
        <v>351162</v>
      </c>
      <c r="M63" s="874">
        <v>3511.62</v>
      </c>
      <c r="N63" s="869" t="s">
        <v>634</v>
      </c>
      <c r="O63" s="870" t="s">
        <v>635</v>
      </c>
      <c r="P63" s="869" t="s">
        <v>692</v>
      </c>
      <c r="Q63" s="870"/>
      <c r="R63" s="870" t="s">
        <v>637</v>
      </c>
      <c r="S63" s="875"/>
      <c r="T63" s="876">
        <v>0.01</v>
      </c>
      <c r="U63" s="877">
        <v>0.01</v>
      </c>
    </row>
    <row r="64" spans="9:21" s="689" customFormat="1" hidden="1">
      <c r="I64" s="870" t="s">
        <v>536</v>
      </c>
      <c r="J64" s="872" t="s">
        <v>487</v>
      </c>
      <c r="K64" s="872">
        <v>30231</v>
      </c>
      <c r="L64" s="873">
        <v>44820</v>
      </c>
      <c r="M64" s="874">
        <v>448.2</v>
      </c>
      <c r="N64" s="869" t="s">
        <v>634</v>
      </c>
      <c r="O64" s="870" t="s">
        <v>635</v>
      </c>
      <c r="P64" s="869" t="s">
        <v>693</v>
      </c>
      <c r="Q64" s="870"/>
      <c r="R64" s="870" t="s">
        <v>637</v>
      </c>
      <c r="S64" s="875"/>
      <c r="T64" s="876">
        <v>0.01</v>
      </c>
      <c r="U64" s="877">
        <v>0.01</v>
      </c>
    </row>
    <row r="65" spans="9:21" s="689" customFormat="1" hidden="1">
      <c r="I65" s="870" t="s">
        <v>536</v>
      </c>
      <c r="J65" s="872" t="s">
        <v>400</v>
      </c>
      <c r="K65" s="872">
        <v>30245</v>
      </c>
      <c r="L65" s="873">
        <v>56641</v>
      </c>
      <c r="M65" s="874">
        <v>566.41</v>
      </c>
      <c r="N65" s="869" t="s">
        <v>634</v>
      </c>
      <c r="O65" s="870" t="s">
        <v>635</v>
      </c>
      <c r="P65" s="869" t="s">
        <v>694</v>
      </c>
      <c r="Q65" s="870"/>
      <c r="R65" s="870" t="s">
        <v>637</v>
      </c>
      <c r="S65" s="875"/>
      <c r="T65" s="876">
        <v>0.01</v>
      </c>
      <c r="U65" s="877">
        <v>0.01</v>
      </c>
    </row>
    <row r="66" spans="9:21" s="689" customFormat="1" hidden="1">
      <c r="I66" s="870" t="s">
        <v>536</v>
      </c>
      <c r="J66" s="872" t="s">
        <v>468</v>
      </c>
      <c r="K66" s="872">
        <v>30261</v>
      </c>
      <c r="L66" s="873">
        <v>48039</v>
      </c>
      <c r="M66" s="874">
        <v>480.39</v>
      </c>
      <c r="N66" s="869" t="s">
        <v>634</v>
      </c>
      <c r="O66" s="870" t="s">
        <v>635</v>
      </c>
      <c r="P66" s="869" t="s">
        <v>695</v>
      </c>
      <c r="Q66" s="870"/>
      <c r="R66" s="870" t="s">
        <v>637</v>
      </c>
      <c r="S66" s="875"/>
      <c r="T66" s="876">
        <v>0.01</v>
      </c>
      <c r="U66" s="877">
        <v>0.01</v>
      </c>
    </row>
    <row r="67" spans="9:21" s="689" customFormat="1" hidden="1">
      <c r="I67" s="870" t="s">
        <v>536</v>
      </c>
      <c r="J67" s="872" t="s">
        <v>525</v>
      </c>
      <c r="K67" s="872">
        <v>30265</v>
      </c>
      <c r="L67" s="873">
        <v>1507</v>
      </c>
      <c r="M67" s="874">
        <v>15.07</v>
      </c>
      <c r="N67" s="869" t="s">
        <v>634</v>
      </c>
      <c r="O67" s="870" t="s">
        <v>635</v>
      </c>
      <c r="P67" s="869" t="s">
        <v>696</v>
      </c>
      <c r="Q67" s="870"/>
      <c r="R67" s="870" t="s">
        <v>637</v>
      </c>
      <c r="S67" s="875"/>
      <c r="T67" s="876">
        <v>0.01</v>
      </c>
      <c r="U67" s="877">
        <v>0.01</v>
      </c>
    </row>
    <row r="68" spans="9:21" s="689" customFormat="1" hidden="1">
      <c r="I68" s="870" t="s">
        <v>536</v>
      </c>
      <c r="J68" s="872" t="s">
        <v>514</v>
      </c>
      <c r="K68" s="872">
        <v>30275</v>
      </c>
      <c r="L68" s="873">
        <v>4118</v>
      </c>
      <c r="M68" s="874">
        <v>41.18</v>
      </c>
      <c r="N68" s="869" t="s">
        <v>634</v>
      </c>
      <c r="O68" s="870" t="s">
        <v>635</v>
      </c>
      <c r="P68" s="869" t="s">
        <v>697</v>
      </c>
      <c r="Q68" s="870"/>
      <c r="R68" s="870" t="s">
        <v>637</v>
      </c>
      <c r="S68" s="875"/>
      <c r="T68" s="876">
        <v>0.01</v>
      </c>
      <c r="U68" s="877">
        <v>0.01</v>
      </c>
    </row>
    <row r="69" spans="9:21" s="689" customFormat="1" hidden="1">
      <c r="I69" s="870" t="s">
        <v>536</v>
      </c>
      <c r="J69" s="872" t="s">
        <v>445</v>
      </c>
      <c r="K69" s="872">
        <v>30291</v>
      </c>
      <c r="L69" s="873">
        <v>5056</v>
      </c>
      <c r="M69" s="874">
        <v>50.56</v>
      </c>
      <c r="N69" s="869" t="s">
        <v>634</v>
      </c>
      <c r="O69" s="870" t="s">
        <v>635</v>
      </c>
      <c r="P69" s="869" t="s">
        <v>698</v>
      </c>
      <c r="Q69" s="870"/>
      <c r="R69" s="870" t="s">
        <v>637</v>
      </c>
      <c r="S69" s="875"/>
      <c r="T69" s="876">
        <v>0.01</v>
      </c>
      <c r="U69" s="877">
        <v>0.01</v>
      </c>
    </row>
    <row r="70" spans="9:21" s="689" customFormat="1" hidden="1">
      <c r="I70" s="870" t="s">
        <v>536</v>
      </c>
      <c r="J70" s="872" t="s">
        <v>446</v>
      </c>
      <c r="K70" s="872">
        <v>30301</v>
      </c>
      <c r="L70" s="873">
        <v>71750</v>
      </c>
      <c r="M70" s="874">
        <v>717.5</v>
      </c>
      <c r="N70" s="869" t="s">
        <v>634</v>
      </c>
      <c r="O70" s="870" t="s">
        <v>635</v>
      </c>
      <c r="P70" s="869" t="s">
        <v>699</v>
      </c>
      <c r="Q70" s="870"/>
      <c r="R70" s="870" t="s">
        <v>637</v>
      </c>
      <c r="S70" s="875"/>
      <c r="T70" s="876">
        <v>0.01</v>
      </c>
      <c r="U70" s="877">
        <v>0.01</v>
      </c>
    </row>
    <row r="71" spans="9:21" s="689" customFormat="1" hidden="1">
      <c r="I71" s="870" t="s">
        <v>536</v>
      </c>
      <c r="J71" s="872" t="s">
        <v>469</v>
      </c>
      <c r="K71" s="872">
        <v>30371</v>
      </c>
      <c r="L71" s="873">
        <v>163109</v>
      </c>
      <c r="M71" s="874">
        <v>1631.09</v>
      </c>
      <c r="N71" s="869" t="s">
        <v>634</v>
      </c>
      <c r="O71" s="870" t="s">
        <v>635</v>
      </c>
      <c r="P71" s="869" t="s">
        <v>700</v>
      </c>
      <c r="Q71" s="870"/>
      <c r="R71" s="870" t="s">
        <v>637</v>
      </c>
      <c r="S71" s="875"/>
      <c r="T71" s="876">
        <v>0.01</v>
      </c>
      <c r="U71" s="877">
        <v>0.01</v>
      </c>
    </row>
    <row r="72" spans="9:21" s="689" customFormat="1" hidden="1">
      <c r="I72" s="870" t="s">
        <v>536</v>
      </c>
      <c r="J72" s="872" t="s">
        <v>429</v>
      </c>
      <c r="K72" s="872">
        <v>30381</v>
      </c>
      <c r="L72" s="873">
        <v>46270</v>
      </c>
      <c r="M72" s="874">
        <v>462.7</v>
      </c>
      <c r="N72" s="869" t="s">
        <v>634</v>
      </c>
      <c r="O72" s="870" t="s">
        <v>635</v>
      </c>
      <c r="P72" s="869" t="s">
        <v>701</v>
      </c>
      <c r="Q72" s="870"/>
      <c r="R72" s="870" t="s">
        <v>637</v>
      </c>
      <c r="S72" s="875"/>
      <c r="T72" s="876">
        <v>0.01</v>
      </c>
      <c r="U72" s="877">
        <v>0.01</v>
      </c>
    </row>
    <row r="73" spans="9:21" s="689" customFormat="1" hidden="1">
      <c r="I73" s="870" t="s">
        <v>536</v>
      </c>
      <c r="J73" s="872" t="s">
        <v>430</v>
      </c>
      <c r="K73" s="872">
        <v>30391</v>
      </c>
      <c r="L73" s="873">
        <v>20231</v>
      </c>
      <c r="M73" s="874">
        <v>202.31</v>
      </c>
      <c r="N73" s="869" t="s">
        <v>634</v>
      </c>
      <c r="O73" s="870" t="s">
        <v>635</v>
      </c>
      <c r="P73" s="869" t="s">
        <v>702</v>
      </c>
      <c r="Q73" s="870"/>
      <c r="R73" s="870" t="s">
        <v>637</v>
      </c>
      <c r="S73" s="875"/>
      <c r="T73" s="876">
        <v>0.01</v>
      </c>
      <c r="U73" s="877">
        <v>0.01</v>
      </c>
    </row>
    <row r="74" spans="9:21" s="689" customFormat="1" hidden="1">
      <c r="I74" s="870" t="s">
        <v>536</v>
      </c>
      <c r="J74" s="872" t="s">
        <v>447</v>
      </c>
      <c r="K74" s="872">
        <v>30401</v>
      </c>
      <c r="L74" s="873">
        <v>126677</v>
      </c>
      <c r="M74" s="874">
        <v>1266.77</v>
      </c>
      <c r="N74" s="869" t="s">
        <v>634</v>
      </c>
      <c r="O74" s="870" t="s">
        <v>635</v>
      </c>
      <c r="P74" s="869" t="s">
        <v>703</v>
      </c>
      <c r="Q74" s="870"/>
      <c r="R74" s="870" t="s">
        <v>637</v>
      </c>
      <c r="S74" s="875"/>
      <c r="T74" s="876">
        <v>0.01</v>
      </c>
      <c r="U74" s="877">
        <v>0.01</v>
      </c>
    </row>
    <row r="75" spans="9:21" s="689" customFormat="1" hidden="1">
      <c r="I75" s="870" t="s">
        <v>536</v>
      </c>
      <c r="J75" s="872" t="s">
        <v>526</v>
      </c>
      <c r="K75" s="872">
        <v>30411</v>
      </c>
      <c r="L75" s="873">
        <v>13472</v>
      </c>
      <c r="M75" s="874">
        <v>134.72</v>
      </c>
      <c r="N75" s="869" t="s">
        <v>634</v>
      </c>
      <c r="O75" s="870" t="s">
        <v>635</v>
      </c>
      <c r="P75" s="869" t="s">
        <v>704</v>
      </c>
      <c r="Q75" s="870"/>
      <c r="R75" s="870" t="s">
        <v>637</v>
      </c>
      <c r="S75" s="875"/>
      <c r="T75" s="876">
        <v>0.01</v>
      </c>
      <c r="U75" s="877">
        <v>0.01</v>
      </c>
    </row>
    <row r="76" spans="9:21" s="689" customFormat="1" hidden="1">
      <c r="I76" s="870" t="s">
        <v>536</v>
      </c>
      <c r="J76" s="872" t="s">
        <v>470</v>
      </c>
      <c r="K76" s="872">
        <v>30421</v>
      </c>
      <c r="L76" s="873">
        <v>134946</v>
      </c>
      <c r="M76" s="874">
        <v>1349.46</v>
      </c>
      <c r="N76" s="869" t="s">
        <v>634</v>
      </c>
      <c r="O76" s="870" t="s">
        <v>635</v>
      </c>
      <c r="P76" s="869" t="s">
        <v>705</v>
      </c>
      <c r="Q76" s="870"/>
      <c r="R76" s="870" t="s">
        <v>637</v>
      </c>
      <c r="S76" s="875"/>
      <c r="T76" s="876">
        <v>0.01</v>
      </c>
      <c r="U76" s="877">
        <v>0.01</v>
      </c>
    </row>
    <row r="77" spans="9:21" s="689" customFormat="1" hidden="1">
      <c r="I77" s="870" t="s">
        <v>536</v>
      </c>
      <c r="J77" s="872" t="s">
        <v>499</v>
      </c>
      <c r="K77" s="872">
        <v>30500</v>
      </c>
      <c r="L77" s="873">
        <v>26429</v>
      </c>
      <c r="M77" s="874">
        <v>264.29000000000002</v>
      </c>
      <c r="N77" s="869" t="s">
        <v>634</v>
      </c>
      <c r="O77" s="870" t="s">
        <v>635</v>
      </c>
      <c r="P77" s="869" t="s">
        <v>706</v>
      </c>
      <c r="Q77" s="870"/>
      <c r="R77" s="870" t="s">
        <v>637</v>
      </c>
      <c r="S77" s="875"/>
      <c r="T77" s="876">
        <v>0.01</v>
      </c>
      <c r="U77" s="877">
        <v>0.01</v>
      </c>
    </row>
    <row r="78" spans="9:21" s="689" customFormat="1" hidden="1">
      <c r="I78" s="870" t="s">
        <v>536</v>
      </c>
      <c r="J78" s="872" t="s">
        <v>401</v>
      </c>
      <c r="K78" s="872">
        <v>30505</v>
      </c>
      <c r="L78" s="873">
        <v>582389</v>
      </c>
      <c r="M78" s="874">
        <v>5823.89</v>
      </c>
      <c r="N78" s="869" t="s">
        <v>634</v>
      </c>
      <c r="O78" s="870" t="s">
        <v>635</v>
      </c>
      <c r="P78" s="869" t="s">
        <v>707</v>
      </c>
      <c r="Q78" s="870"/>
      <c r="R78" s="870" t="s">
        <v>637</v>
      </c>
      <c r="S78" s="875"/>
      <c r="T78" s="876">
        <v>0.01</v>
      </c>
      <c r="U78" s="877">
        <v>0.01</v>
      </c>
    </row>
    <row r="79" spans="9:21" s="689" customFormat="1" hidden="1">
      <c r="I79" s="870" t="s">
        <v>536</v>
      </c>
      <c r="J79" s="872" t="s">
        <v>488</v>
      </c>
      <c r="K79" s="872">
        <v>30510</v>
      </c>
      <c r="L79" s="873">
        <v>12261</v>
      </c>
      <c r="M79" s="874">
        <v>122.61</v>
      </c>
      <c r="N79" s="869" t="s">
        <v>634</v>
      </c>
      <c r="O79" s="870" t="s">
        <v>635</v>
      </c>
      <c r="P79" s="869" t="s">
        <v>708</v>
      </c>
      <c r="Q79" s="870"/>
      <c r="R79" s="870" t="s">
        <v>637</v>
      </c>
      <c r="S79" s="875"/>
      <c r="T79" s="876">
        <v>0.01</v>
      </c>
      <c r="U79" s="877">
        <v>0.01</v>
      </c>
    </row>
    <row r="80" spans="9:21" s="689" customFormat="1" hidden="1">
      <c r="I80" s="870" t="s">
        <v>536</v>
      </c>
      <c r="J80" s="872" t="s">
        <v>402</v>
      </c>
      <c r="K80" s="872">
        <v>30515</v>
      </c>
      <c r="L80" s="873">
        <v>43200</v>
      </c>
      <c r="M80" s="874">
        <v>432</v>
      </c>
      <c r="N80" s="869" t="s">
        <v>634</v>
      </c>
      <c r="O80" s="870" t="s">
        <v>635</v>
      </c>
      <c r="P80" s="869" t="s">
        <v>709</v>
      </c>
      <c r="Q80" s="870"/>
      <c r="R80" s="870" t="s">
        <v>637</v>
      </c>
      <c r="S80" s="875"/>
      <c r="T80" s="876">
        <v>0.01</v>
      </c>
      <c r="U80" s="877">
        <v>0.01</v>
      </c>
    </row>
    <row r="81" spans="9:21" s="689" customFormat="1" hidden="1">
      <c r="I81" s="870" t="s">
        <v>536</v>
      </c>
      <c r="J81" s="872" t="s">
        <v>527</v>
      </c>
      <c r="K81" s="872">
        <v>30520</v>
      </c>
      <c r="L81" s="872">
        <v>545</v>
      </c>
      <c r="M81" s="874">
        <v>5.45</v>
      </c>
      <c r="N81" s="869" t="s">
        <v>634</v>
      </c>
      <c r="O81" s="870" t="s">
        <v>635</v>
      </c>
      <c r="P81" s="869" t="s">
        <v>710</v>
      </c>
      <c r="Q81" s="870"/>
      <c r="R81" s="870" t="s">
        <v>637</v>
      </c>
      <c r="S81" s="875"/>
      <c r="T81" s="876">
        <v>0.01</v>
      </c>
      <c r="U81" s="877">
        <v>0.01</v>
      </c>
    </row>
    <row r="82" spans="9:21" s="689" customFormat="1" hidden="1">
      <c r="I82" s="870" t="s">
        <v>536</v>
      </c>
      <c r="J82" s="872" t="s">
        <v>448</v>
      </c>
      <c r="K82" s="872">
        <v>30525</v>
      </c>
      <c r="L82" s="873">
        <v>42198</v>
      </c>
      <c r="M82" s="874">
        <v>421.98</v>
      </c>
      <c r="N82" s="869" t="s">
        <v>634</v>
      </c>
      <c r="O82" s="870" t="s">
        <v>635</v>
      </c>
      <c r="P82" s="869" t="s">
        <v>711</v>
      </c>
      <c r="Q82" s="870"/>
      <c r="R82" s="870" t="s">
        <v>637</v>
      </c>
      <c r="S82" s="875"/>
      <c r="T82" s="876">
        <v>0.01</v>
      </c>
      <c r="U82" s="877">
        <v>0.01</v>
      </c>
    </row>
    <row r="83" spans="9:21" s="689" customFormat="1" hidden="1">
      <c r="I83" s="870" t="s">
        <v>536</v>
      </c>
      <c r="J83" s="872" t="s">
        <v>480</v>
      </c>
      <c r="K83" s="872">
        <v>30535</v>
      </c>
      <c r="L83" s="873">
        <v>351930</v>
      </c>
      <c r="M83" s="874">
        <v>3519.3</v>
      </c>
      <c r="N83" s="869" t="s">
        <v>634</v>
      </c>
      <c r="O83" s="870" t="s">
        <v>635</v>
      </c>
      <c r="P83" s="869" t="s">
        <v>712</v>
      </c>
      <c r="Q83" s="870"/>
      <c r="R83" s="870" t="s">
        <v>637</v>
      </c>
      <c r="S83" s="875"/>
      <c r="T83" s="876">
        <v>0.01</v>
      </c>
      <c r="U83" s="877">
        <v>0.01</v>
      </c>
    </row>
    <row r="84" spans="9:21" s="689" customFormat="1" hidden="1">
      <c r="I84" s="870" t="s">
        <v>536</v>
      </c>
      <c r="J84" s="872" t="s">
        <v>500</v>
      </c>
      <c r="K84" s="872">
        <v>30542</v>
      </c>
      <c r="L84" s="873">
        <v>2312</v>
      </c>
      <c r="M84" s="874">
        <v>23.12</v>
      </c>
      <c r="N84" s="869" t="s">
        <v>634</v>
      </c>
      <c r="O84" s="870" t="s">
        <v>635</v>
      </c>
      <c r="P84" s="869" t="s">
        <v>713</v>
      </c>
      <c r="Q84" s="870"/>
      <c r="R84" s="870" t="s">
        <v>637</v>
      </c>
      <c r="S84" s="875"/>
      <c r="T84" s="876">
        <v>0.01</v>
      </c>
      <c r="U84" s="877">
        <v>0.01</v>
      </c>
    </row>
    <row r="85" spans="9:21" s="689" customFormat="1" hidden="1">
      <c r="I85" s="870" t="s">
        <v>536</v>
      </c>
      <c r="J85" s="872" t="s">
        <v>528</v>
      </c>
      <c r="K85" s="872">
        <v>30545</v>
      </c>
      <c r="L85" s="873">
        <v>1430</v>
      </c>
      <c r="M85" s="874">
        <v>14.3</v>
      </c>
      <c r="N85" s="869" t="s">
        <v>634</v>
      </c>
      <c r="O85" s="870" t="s">
        <v>635</v>
      </c>
      <c r="P85" s="869" t="s">
        <v>714</v>
      </c>
      <c r="Q85" s="870"/>
      <c r="R85" s="870" t="s">
        <v>637</v>
      </c>
      <c r="S85" s="875"/>
      <c r="T85" s="876">
        <v>0.01</v>
      </c>
      <c r="U85" s="877">
        <v>0.01</v>
      </c>
    </row>
    <row r="86" spans="9:21" s="689" customFormat="1" hidden="1">
      <c r="I86" s="870" t="s">
        <v>536</v>
      </c>
      <c r="J86" s="872" t="s">
        <v>489</v>
      </c>
      <c r="K86" s="872">
        <v>30555</v>
      </c>
      <c r="L86" s="873">
        <v>1779</v>
      </c>
      <c r="M86" s="874">
        <v>17.79</v>
      </c>
      <c r="N86" s="869" t="s">
        <v>634</v>
      </c>
      <c r="O86" s="870" t="s">
        <v>635</v>
      </c>
      <c r="P86" s="869" t="s">
        <v>715</v>
      </c>
      <c r="Q86" s="870"/>
      <c r="R86" s="870" t="s">
        <v>637</v>
      </c>
      <c r="S86" s="875"/>
      <c r="T86" s="876">
        <v>0.01</v>
      </c>
      <c r="U86" s="877">
        <v>0.01</v>
      </c>
    </row>
    <row r="87" spans="9:21" s="689" customFormat="1" hidden="1">
      <c r="I87" s="870" t="s">
        <v>536</v>
      </c>
      <c r="J87" s="872" t="s">
        <v>529</v>
      </c>
      <c r="K87" s="872">
        <v>30560</v>
      </c>
      <c r="L87" s="872">
        <v>272</v>
      </c>
      <c r="M87" s="874">
        <v>2.72</v>
      </c>
      <c r="N87" s="869" t="s">
        <v>634</v>
      </c>
      <c r="O87" s="870" t="s">
        <v>635</v>
      </c>
      <c r="P87" s="869" t="s">
        <v>716</v>
      </c>
      <c r="Q87" s="870"/>
      <c r="R87" s="870" t="s">
        <v>637</v>
      </c>
      <c r="S87" s="875"/>
      <c r="T87" s="876">
        <v>0.01</v>
      </c>
      <c r="U87" s="877">
        <v>0.01</v>
      </c>
    </row>
    <row r="88" spans="9:21" s="689" customFormat="1" hidden="1">
      <c r="I88" s="870" t="s">
        <v>536</v>
      </c>
      <c r="J88" s="872" t="s">
        <v>403</v>
      </c>
      <c r="K88" s="872">
        <v>30565</v>
      </c>
      <c r="L88" s="873">
        <v>9838</v>
      </c>
      <c r="M88" s="874">
        <v>98.38</v>
      </c>
      <c r="N88" s="869" t="s">
        <v>634</v>
      </c>
      <c r="O88" s="870" t="s">
        <v>635</v>
      </c>
      <c r="P88" s="869" t="s">
        <v>717</v>
      </c>
      <c r="Q88" s="870"/>
      <c r="R88" s="870" t="s">
        <v>637</v>
      </c>
      <c r="S88" s="875"/>
      <c r="T88" s="876">
        <v>0.01</v>
      </c>
      <c r="U88" s="877">
        <v>0.01</v>
      </c>
    </row>
    <row r="89" spans="9:21" s="689" customFormat="1" hidden="1">
      <c r="I89" s="870" t="s">
        <v>536</v>
      </c>
      <c r="J89" s="872" t="s">
        <v>501</v>
      </c>
      <c r="K89" s="872">
        <v>30590</v>
      </c>
      <c r="L89" s="873">
        <v>2549</v>
      </c>
      <c r="M89" s="874">
        <v>25.49</v>
      </c>
      <c r="N89" s="869" t="s">
        <v>634</v>
      </c>
      <c r="O89" s="870" t="s">
        <v>635</v>
      </c>
      <c r="P89" s="869" t="s">
        <v>718</v>
      </c>
      <c r="Q89" s="870"/>
      <c r="R89" s="870" t="s">
        <v>637</v>
      </c>
      <c r="S89" s="875"/>
      <c r="T89" s="876">
        <v>0.01</v>
      </c>
      <c r="U89" s="877">
        <v>0.01</v>
      </c>
    </row>
    <row r="90" spans="9:21" s="689" customFormat="1" hidden="1">
      <c r="I90" s="870" t="s">
        <v>536</v>
      </c>
      <c r="J90" s="872" t="s">
        <v>437</v>
      </c>
      <c r="K90" s="872">
        <v>30595</v>
      </c>
      <c r="L90" s="873">
        <v>6548</v>
      </c>
      <c r="M90" s="874">
        <v>65.48</v>
      </c>
      <c r="N90" s="869" t="s">
        <v>634</v>
      </c>
      <c r="O90" s="870" t="s">
        <v>635</v>
      </c>
      <c r="P90" s="869" t="s">
        <v>719</v>
      </c>
      <c r="Q90" s="870"/>
      <c r="R90" s="870" t="s">
        <v>637</v>
      </c>
      <c r="S90" s="875"/>
      <c r="T90" s="876">
        <v>0.01</v>
      </c>
      <c r="U90" s="877">
        <v>0.01</v>
      </c>
    </row>
    <row r="91" spans="9:21" s="689" customFormat="1" hidden="1">
      <c r="I91" s="870" t="s">
        <v>536</v>
      </c>
      <c r="J91" s="872" t="s">
        <v>515</v>
      </c>
      <c r="K91" s="872">
        <v>30641</v>
      </c>
      <c r="L91" s="873">
        <v>1145</v>
      </c>
      <c r="M91" s="874">
        <v>11.45</v>
      </c>
      <c r="N91" s="869" t="s">
        <v>634</v>
      </c>
      <c r="O91" s="870" t="s">
        <v>635</v>
      </c>
      <c r="P91" s="869" t="s">
        <v>720</v>
      </c>
      <c r="Q91" s="870"/>
      <c r="R91" s="870" t="s">
        <v>637</v>
      </c>
      <c r="S91" s="875"/>
      <c r="T91" s="876">
        <v>0.01</v>
      </c>
      <c r="U91" s="877">
        <v>0.01</v>
      </c>
    </row>
    <row r="92" spans="9:21" s="689" customFormat="1" hidden="1">
      <c r="I92" s="870" t="s">
        <v>536</v>
      </c>
      <c r="J92" s="872" t="s">
        <v>404</v>
      </c>
      <c r="K92" s="872">
        <v>30675</v>
      </c>
      <c r="L92" s="873">
        <v>17274</v>
      </c>
      <c r="M92" s="874">
        <v>172.74</v>
      </c>
      <c r="N92" s="869" t="s">
        <v>634</v>
      </c>
      <c r="O92" s="870" t="s">
        <v>635</v>
      </c>
      <c r="P92" s="869" t="s">
        <v>721</v>
      </c>
      <c r="Q92" s="870"/>
      <c r="R92" s="870" t="s">
        <v>637</v>
      </c>
      <c r="S92" s="875"/>
      <c r="T92" s="876">
        <v>0.01</v>
      </c>
      <c r="U92" s="877">
        <v>0.01</v>
      </c>
    </row>
    <row r="93" spans="9:21" s="689" customFormat="1" hidden="1">
      <c r="I93" s="870" t="s">
        <v>536</v>
      </c>
      <c r="J93" s="872" t="s">
        <v>466</v>
      </c>
      <c r="K93" s="872">
        <v>30810</v>
      </c>
      <c r="L93" s="873">
        <v>190235</v>
      </c>
      <c r="M93" s="874">
        <v>1902.35</v>
      </c>
      <c r="N93" s="869" t="s">
        <v>634</v>
      </c>
      <c r="O93" s="870" t="s">
        <v>635</v>
      </c>
      <c r="P93" s="869" t="s">
        <v>722</v>
      </c>
      <c r="Q93" s="870"/>
      <c r="R93" s="870" t="s">
        <v>637</v>
      </c>
      <c r="S93" s="875"/>
      <c r="T93" s="876">
        <v>0.01</v>
      </c>
      <c r="U93" s="877">
        <v>0.01</v>
      </c>
    </row>
    <row r="94" spans="9:21" s="689" customFormat="1" hidden="1">
      <c r="I94" s="870" t="s">
        <v>536</v>
      </c>
      <c r="J94" s="872" t="s">
        <v>530</v>
      </c>
      <c r="K94" s="872">
        <v>30820</v>
      </c>
      <c r="L94" s="873">
        <v>2230</v>
      </c>
      <c r="M94" s="874">
        <v>22.3</v>
      </c>
      <c r="N94" s="869" t="s">
        <v>634</v>
      </c>
      <c r="O94" s="870" t="s">
        <v>635</v>
      </c>
      <c r="P94" s="869" t="s">
        <v>723</v>
      </c>
      <c r="Q94" s="870"/>
      <c r="R94" s="870" t="s">
        <v>637</v>
      </c>
      <c r="S94" s="875"/>
      <c r="T94" s="876">
        <v>0.01</v>
      </c>
      <c r="U94" s="877">
        <v>0.01</v>
      </c>
    </row>
    <row r="95" spans="9:21" s="689" customFormat="1" hidden="1">
      <c r="I95" s="870" t="s">
        <v>536</v>
      </c>
      <c r="J95" s="872" t="s">
        <v>505</v>
      </c>
      <c r="K95" s="872">
        <v>30830</v>
      </c>
      <c r="L95" s="873">
        <v>27365</v>
      </c>
      <c r="M95" s="874">
        <v>273.64999999999998</v>
      </c>
      <c r="N95" s="869" t="s">
        <v>634</v>
      </c>
      <c r="O95" s="870" t="s">
        <v>635</v>
      </c>
      <c r="P95" s="869" t="s">
        <v>724</v>
      </c>
      <c r="Q95" s="870"/>
      <c r="R95" s="870" t="s">
        <v>637</v>
      </c>
      <c r="S95" s="875"/>
      <c r="T95" s="876">
        <v>0.01</v>
      </c>
      <c r="U95" s="877">
        <v>9.9999999999999985E-3</v>
      </c>
    </row>
    <row r="96" spans="9:21" s="689" customFormat="1" hidden="1">
      <c r="I96" s="870" t="s">
        <v>536</v>
      </c>
      <c r="J96" s="872" t="s">
        <v>539</v>
      </c>
      <c r="K96" s="872">
        <v>35065</v>
      </c>
      <c r="L96" s="872">
        <v>50</v>
      </c>
      <c r="M96" s="874">
        <v>0.5</v>
      </c>
      <c r="N96" s="869" t="s">
        <v>634</v>
      </c>
      <c r="O96" s="870" t="s">
        <v>635</v>
      </c>
      <c r="P96" s="869" t="s">
        <v>725</v>
      </c>
      <c r="Q96" s="870"/>
      <c r="R96" s="870" t="s">
        <v>637</v>
      </c>
      <c r="S96" s="875"/>
      <c r="T96" s="876">
        <v>0.01</v>
      </c>
      <c r="U96" s="877">
        <v>0.01</v>
      </c>
    </row>
    <row r="97" spans="9:21" s="689" customFormat="1" hidden="1">
      <c r="I97" s="870" t="s">
        <v>536</v>
      </c>
      <c r="J97" s="872" t="s">
        <v>405</v>
      </c>
      <c r="K97" s="872">
        <v>35085</v>
      </c>
      <c r="L97" s="873">
        <v>3726</v>
      </c>
      <c r="M97" s="874">
        <v>37.26</v>
      </c>
      <c r="N97" s="869" t="s">
        <v>634</v>
      </c>
      <c r="O97" s="870" t="s">
        <v>635</v>
      </c>
      <c r="P97" s="869" t="s">
        <v>726</v>
      </c>
      <c r="Q97" s="870"/>
      <c r="R97" s="870" t="s">
        <v>637</v>
      </c>
      <c r="S97" s="875"/>
      <c r="T97" s="876">
        <v>0.01</v>
      </c>
      <c r="U97" s="877">
        <v>0.01</v>
      </c>
    </row>
    <row r="98" spans="9:21" s="689" customFormat="1" hidden="1">
      <c r="I98" s="870" t="s">
        <v>536</v>
      </c>
      <c r="J98" s="872" t="s">
        <v>431</v>
      </c>
      <c r="K98" s="872">
        <v>35090</v>
      </c>
      <c r="L98" s="873">
        <v>9215</v>
      </c>
      <c r="M98" s="874">
        <v>92.15</v>
      </c>
      <c r="N98" s="869" t="s">
        <v>634</v>
      </c>
      <c r="O98" s="870" t="s">
        <v>635</v>
      </c>
      <c r="P98" s="869" t="s">
        <v>727</v>
      </c>
      <c r="Q98" s="870"/>
      <c r="R98" s="870" t="s">
        <v>637</v>
      </c>
      <c r="S98" s="875"/>
      <c r="T98" s="876">
        <v>0.01</v>
      </c>
      <c r="U98" s="877">
        <v>0.01</v>
      </c>
    </row>
    <row r="99" spans="9:21" s="689" customFormat="1" hidden="1">
      <c r="I99" s="870" t="s">
        <v>536</v>
      </c>
      <c r="J99" s="872" t="s">
        <v>406</v>
      </c>
      <c r="K99" s="872">
        <v>81010</v>
      </c>
      <c r="L99" s="873">
        <v>3250613</v>
      </c>
      <c r="M99" s="874">
        <v>32506.13</v>
      </c>
      <c r="N99" s="869" t="s">
        <v>634</v>
      </c>
      <c r="O99" s="870" t="s">
        <v>635</v>
      </c>
      <c r="P99" s="869" t="s">
        <v>728</v>
      </c>
      <c r="Q99" s="870"/>
      <c r="R99" s="870" t="s">
        <v>637</v>
      </c>
      <c r="S99" s="875"/>
      <c r="T99" s="876">
        <v>0.01</v>
      </c>
      <c r="U99" s="877">
        <v>0.01</v>
      </c>
    </row>
    <row r="100" spans="9:21" s="689" customFormat="1" hidden="1">
      <c r="I100" s="870" t="s">
        <v>536</v>
      </c>
      <c r="J100" s="872" t="s">
        <v>407</v>
      </c>
      <c r="K100" s="872">
        <v>85215</v>
      </c>
      <c r="L100" s="873">
        <v>581790</v>
      </c>
      <c r="M100" s="874">
        <v>5817.9</v>
      </c>
      <c r="N100" s="869" t="s">
        <v>634</v>
      </c>
      <c r="O100" s="870" t="s">
        <v>635</v>
      </c>
      <c r="P100" s="869" t="s">
        <v>729</v>
      </c>
      <c r="Q100" s="870"/>
      <c r="R100" s="870" t="s">
        <v>637</v>
      </c>
      <c r="S100" s="875"/>
      <c r="T100" s="876">
        <v>0.01</v>
      </c>
      <c r="U100" s="877">
        <v>0.01</v>
      </c>
    </row>
    <row r="101" spans="9:21" s="689" customFormat="1" hidden="1">
      <c r="I101" s="870" t="s">
        <v>536</v>
      </c>
      <c r="J101" s="872" t="s">
        <v>482</v>
      </c>
      <c r="K101" s="872">
        <v>85250</v>
      </c>
      <c r="L101" s="873">
        <v>7490</v>
      </c>
      <c r="M101" s="874">
        <v>74.900000000000006</v>
      </c>
      <c r="N101" s="869" t="s">
        <v>634</v>
      </c>
      <c r="O101" s="870" t="s">
        <v>635</v>
      </c>
      <c r="P101" s="869" t="s">
        <v>730</v>
      </c>
      <c r="Q101" s="870"/>
      <c r="R101" s="870" t="s">
        <v>637</v>
      </c>
      <c r="S101" s="875"/>
      <c r="T101" s="876">
        <v>0.01</v>
      </c>
      <c r="U101" s="877">
        <v>0.01</v>
      </c>
    </row>
    <row r="102" spans="9:21" s="689" customFormat="1" hidden="1">
      <c r="I102" s="870" t="s">
        <v>536</v>
      </c>
      <c r="J102" s="872" t="s">
        <v>490</v>
      </c>
      <c r="K102" s="872">
        <v>85270</v>
      </c>
      <c r="L102" s="873">
        <v>11932</v>
      </c>
      <c r="M102" s="874">
        <v>119.32</v>
      </c>
      <c r="N102" s="869" t="s">
        <v>634</v>
      </c>
      <c r="O102" s="870" t="s">
        <v>635</v>
      </c>
      <c r="P102" s="869" t="s">
        <v>731</v>
      </c>
      <c r="Q102" s="870"/>
      <c r="R102" s="870" t="s">
        <v>637</v>
      </c>
      <c r="S102" s="875"/>
      <c r="T102" s="876">
        <v>0.01</v>
      </c>
      <c r="U102" s="877">
        <v>0.01</v>
      </c>
    </row>
    <row r="103" spans="9:21" s="689" customFormat="1" hidden="1">
      <c r="I103" s="870" t="s">
        <v>536</v>
      </c>
      <c r="J103" s="872" t="s">
        <v>408</v>
      </c>
      <c r="K103" s="872">
        <v>88215</v>
      </c>
      <c r="L103" s="873">
        <v>338998</v>
      </c>
      <c r="M103" s="874">
        <v>3389.98</v>
      </c>
      <c r="N103" s="869" t="s">
        <v>634</v>
      </c>
      <c r="O103" s="870" t="s">
        <v>635</v>
      </c>
      <c r="P103" s="869" t="s">
        <v>732</v>
      </c>
      <c r="Q103" s="870"/>
      <c r="R103" s="870" t="s">
        <v>637</v>
      </c>
      <c r="S103" s="875"/>
      <c r="T103" s="876">
        <v>0.01</v>
      </c>
      <c r="U103" s="877">
        <v>0.01</v>
      </c>
    </row>
    <row r="104" spans="9:21" s="689" customFormat="1" hidden="1">
      <c r="I104" s="870" t="s">
        <v>536</v>
      </c>
      <c r="J104" s="872" t="s">
        <v>502</v>
      </c>
      <c r="K104" s="872">
        <v>88270</v>
      </c>
      <c r="L104" s="872">
        <v>822</v>
      </c>
      <c r="M104" s="874">
        <v>8.2200000000000006</v>
      </c>
      <c r="N104" s="869" t="s">
        <v>634</v>
      </c>
      <c r="O104" s="870" t="s">
        <v>635</v>
      </c>
      <c r="P104" s="869" t="s">
        <v>733</v>
      </c>
      <c r="Q104" s="870"/>
      <c r="R104" s="870" t="s">
        <v>637</v>
      </c>
      <c r="S104" s="875"/>
      <c r="T104" s="876">
        <v>0.01</v>
      </c>
      <c r="U104" s="877">
        <v>0.01</v>
      </c>
    </row>
    <row r="105" spans="9:21" s="689" customFormat="1" hidden="1">
      <c r="I105" s="870" t="s">
        <v>536</v>
      </c>
      <c r="J105" s="872" t="s">
        <v>483</v>
      </c>
      <c r="K105" s="872">
        <v>88315</v>
      </c>
      <c r="L105" s="873">
        <v>10496</v>
      </c>
      <c r="M105" s="874">
        <v>104.96</v>
      </c>
      <c r="N105" s="869" t="s">
        <v>634</v>
      </c>
      <c r="O105" s="870" t="s">
        <v>635</v>
      </c>
      <c r="P105" s="869" t="s">
        <v>734</v>
      </c>
      <c r="Q105" s="870"/>
      <c r="R105" s="870" t="s">
        <v>637</v>
      </c>
      <c r="S105" s="875"/>
      <c r="T105" s="876">
        <v>0.01</v>
      </c>
      <c r="U105" s="877">
        <v>0.01</v>
      </c>
    </row>
    <row r="106" spans="9:21" s="689" customFormat="1" hidden="1">
      <c r="I106" s="870" t="s">
        <v>536</v>
      </c>
      <c r="J106" s="872" t="s">
        <v>491</v>
      </c>
      <c r="K106" s="872">
        <v>88391</v>
      </c>
      <c r="L106" s="873">
        <v>14656</v>
      </c>
      <c r="M106" s="874">
        <v>146.56</v>
      </c>
      <c r="N106" s="869" t="s">
        <v>634</v>
      </c>
      <c r="O106" s="870" t="s">
        <v>635</v>
      </c>
      <c r="P106" s="869" t="s">
        <v>735</v>
      </c>
      <c r="Q106" s="870"/>
      <c r="R106" s="870" t="s">
        <v>637</v>
      </c>
      <c r="S106" s="875"/>
      <c r="T106" s="876">
        <v>0.01</v>
      </c>
      <c r="U106" s="877">
        <v>0.01</v>
      </c>
    </row>
    <row r="107" spans="9:21" s="689" customFormat="1" hidden="1">
      <c r="I107" s="870" t="s">
        <v>536</v>
      </c>
      <c r="J107" s="872" t="s">
        <v>449</v>
      </c>
      <c r="K107" s="872">
        <v>89215</v>
      </c>
      <c r="L107" s="873">
        <v>378251</v>
      </c>
      <c r="M107" s="874">
        <v>3782.51</v>
      </c>
      <c r="N107" s="869" t="s">
        <v>634</v>
      </c>
      <c r="O107" s="870" t="s">
        <v>635</v>
      </c>
      <c r="P107" s="869" t="s">
        <v>736</v>
      </c>
      <c r="Q107" s="870"/>
      <c r="R107" s="870" t="s">
        <v>637</v>
      </c>
      <c r="S107" s="875"/>
      <c r="T107" s="876">
        <v>0.01</v>
      </c>
      <c r="U107" s="877">
        <v>0.01</v>
      </c>
    </row>
    <row r="108" spans="9:21" s="689" customFormat="1" hidden="1">
      <c r="I108" s="870" t="s">
        <v>536</v>
      </c>
      <c r="J108" s="872" t="s">
        <v>503</v>
      </c>
      <c r="K108" s="872">
        <v>89250</v>
      </c>
      <c r="L108" s="873">
        <v>3548</v>
      </c>
      <c r="M108" s="874">
        <v>35.479999999999997</v>
      </c>
      <c r="N108" s="869" t="s">
        <v>634</v>
      </c>
      <c r="O108" s="870" t="s">
        <v>635</v>
      </c>
      <c r="P108" s="869" t="s">
        <v>737</v>
      </c>
      <c r="Q108" s="870"/>
      <c r="R108" s="870" t="s">
        <v>637</v>
      </c>
      <c r="S108" s="875"/>
      <c r="T108" s="876">
        <v>0.01</v>
      </c>
      <c r="U108" s="877">
        <v>9.9999999999999985E-3</v>
      </c>
    </row>
    <row r="109" spans="9:21" s="689" customFormat="1" hidden="1">
      <c r="I109" s="870" t="s">
        <v>536</v>
      </c>
      <c r="J109" s="872" t="s">
        <v>471</v>
      </c>
      <c r="K109" s="872">
        <v>89255</v>
      </c>
      <c r="L109" s="873">
        <v>48905</v>
      </c>
      <c r="M109" s="874">
        <v>489.05</v>
      </c>
      <c r="N109" s="869" t="s">
        <v>634</v>
      </c>
      <c r="O109" s="870" t="s">
        <v>635</v>
      </c>
      <c r="P109" s="869" t="s">
        <v>738</v>
      </c>
      <c r="Q109" s="870"/>
      <c r="R109" s="870" t="s">
        <v>637</v>
      </c>
      <c r="S109" s="875"/>
      <c r="T109" s="876">
        <v>0.01</v>
      </c>
      <c r="U109" s="877">
        <v>0.01</v>
      </c>
    </row>
    <row r="110" spans="9:21" s="689" customFormat="1" hidden="1">
      <c r="I110" s="870" t="s">
        <v>536</v>
      </c>
      <c r="J110" s="872" t="s">
        <v>472</v>
      </c>
      <c r="K110" s="872">
        <v>89278</v>
      </c>
      <c r="L110" s="873">
        <v>13097</v>
      </c>
      <c r="M110" s="874">
        <v>130.97</v>
      </c>
      <c r="N110" s="869" t="s">
        <v>634</v>
      </c>
      <c r="O110" s="870" t="s">
        <v>635</v>
      </c>
      <c r="P110" s="869" t="s">
        <v>739</v>
      </c>
      <c r="Q110" s="870"/>
      <c r="R110" s="870" t="s">
        <v>637</v>
      </c>
      <c r="S110" s="875"/>
      <c r="T110" s="876">
        <v>0.01</v>
      </c>
      <c r="U110" s="877">
        <v>0.01</v>
      </c>
    </row>
    <row r="111" spans="9:21" s="689" customFormat="1" hidden="1">
      <c r="I111" s="870" t="s">
        <v>536</v>
      </c>
      <c r="J111" s="872" t="s">
        <v>481</v>
      </c>
      <c r="K111" s="872">
        <v>89391</v>
      </c>
      <c r="L111" s="873">
        <v>19170</v>
      </c>
      <c r="M111" s="874">
        <v>191.7</v>
      </c>
      <c r="N111" s="869" t="s">
        <v>634</v>
      </c>
      <c r="O111" s="870" t="s">
        <v>635</v>
      </c>
      <c r="P111" s="869" t="s">
        <v>740</v>
      </c>
      <c r="Q111" s="870"/>
      <c r="R111" s="870" t="s">
        <v>637</v>
      </c>
      <c r="S111" s="875"/>
      <c r="T111" s="876">
        <v>0.01</v>
      </c>
      <c r="U111" s="877">
        <v>0.01</v>
      </c>
    </row>
    <row r="112" spans="9:21" s="689" customFormat="1" hidden="1">
      <c r="I112" s="870" t="s">
        <v>536</v>
      </c>
      <c r="J112" s="872" t="s">
        <v>409</v>
      </c>
      <c r="K112" s="872">
        <v>95001</v>
      </c>
      <c r="L112" s="873">
        <v>157761</v>
      </c>
      <c r="M112" s="874">
        <v>1577.61</v>
      </c>
      <c r="N112" s="869" t="s">
        <v>634</v>
      </c>
      <c r="O112" s="870" t="s">
        <v>635</v>
      </c>
      <c r="P112" s="869" t="s">
        <v>741</v>
      </c>
      <c r="Q112" s="870"/>
      <c r="R112" s="870" t="s">
        <v>637</v>
      </c>
      <c r="S112" s="875"/>
      <c r="T112" s="876">
        <v>0.01</v>
      </c>
      <c r="U112" s="877">
        <v>0.01</v>
      </c>
    </row>
    <row r="113" spans="9:21" s="689" customFormat="1" hidden="1">
      <c r="I113" s="870" t="s">
        <v>536</v>
      </c>
      <c r="J113" s="872" t="s">
        <v>473</v>
      </c>
      <c r="K113" s="872">
        <v>95010</v>
      </c>
      <c r="L113" s="873">
        <v>41840</v>
      </c>
      <c r="M113" s="874">
        <v>418.4</v>
      </c>
      <c r="N113" s="869" t="s">
        <v>634</v>
      </c>
      <c r="O113" s="870" t="s">
        <v>635</v>
      </c>
      <c r="P113" s="869" t="s">
        <v>742</v>
      </c>
      <c r="Q113" s="870"/>
      <c r="R113" s="870" t="s">
        <v>637</v>
      </c>
      <c r="S113" s="875"/>
      <c r="T113" s="876">
        <v>0.01</v>
      </c>
      <c r="U113" s="877">
        <v>0.01</v>
      </c>
    </row>
    <row r="114" spans="9:21" s="689" customFormat="1" hidden="1">
      <c r="I114" s="870" t="s">
        <v>536</v>
      </c>
      <c r="J114" s="872" t="s">
        <v>410</v>
      </c>
      <c r="K114" s="872">
        <v>99001</v>
      </c>
      <c r="L114" s="873">
        <v>96047</v>
      </c>
      <c r="M114" s="874">
        <v>960.47</v>
      </c>
      <c r="N114" s="869" t="s">
        <v>634</v>
      </c>
      <c r="O114" s="870" t="s">
        <v>635</v>
      </c>
      <c r="P114" s="869" t="s">
        <v>743</v>
      </c>
      <c r="Q114" s="870"/>
      <c r="R114" s="870" t="s">
        <v>637</v>
      </c>
      <c r="S114" s="875"/>
      <c r="T114" s="876">
        <v>0.01</v>
      </c>
      <c r="U114" s="877">
        <v>0.01</v>
      </c>
    </row>
    <row r="115" spans="9:21" s="689" customFormat="1" hidden="1">
      <c r="I115" s="870" t="s">
        <v>536</v>
      </c>
      <c r="J115" s="872" t="s">
        <v>450</v>
      </c>
      <c r="K115" s="872">
        <v>99002</v>
      </c>
      <c r="L115" s="873">
        <v>17885</v>
      </c>
      <c r="M115" s="874">
        <v>178.85</v>
      </c>
      <c r="N115" s="869" t="s">
        <v>634</v>
      </c>
      <c r="O115" s="870" t="s">
        <v>635</v>
      </c>
      <c r="P115" s="869" t="s">
        <v>744</v>
      </c>
      <c r="Q115" s="870"/>
      <c r="R115" s="870" t="s">
        <v>637</v>
      </c>
      <c r="S115" s="875"/>
      <c r="T115" s="876">
        <v>0.01</v>
      </c>
      <c r="U115" s="877">
        <v>0.01</v>
      </c>
    </row>
    <row r="116" spans="9:21" s="689" customFormat="1" hidden="1">
      <c r="I116" s="870" t="s">
        <v>536</v>
      </c>
      <c r="J116" s="872" t="s">
        <v>474</v>
      </c>
      <c r="K116" s="872">
        <v>99003</v>
      </c>
      <c r="L116" s="873">
        <v>6886</v>
      </c>
      <c r="M116" s="874">
        <v>68.86</v>
      </c>
      <c r="N116" s="869" t="s">
        <v>634</v>
      </c>
      <c r="O116" s="870" t="s">
        <v>635</v>
      </c>
      <c r="P116" s="869" t="s">
        <v>745</v>
      </c>
      <c r="Q116" s="870"/>
      <c r="R116" s="870" t="s">
        <v>637</v>
      </c>
      <c r="S116" s="875"/>
      <c r="T116" s="876">
        <v>0.01</v>
      </c>
      <c r="U116" s="877">
        <v>0.01</v>
      </c>
    </row>
    <row r="117" spans="9:21" s="689" customFormat="1" hidden="1">
      <c r="I117" s="870" t="s">
        <v>536</v>
      </c>
      <c r="J117" s="872" t="s">
        <v>451</v>
      </c>
      <c r="K117" s="872">
        <v>99006</v>
      </c>
      <c r="L117" s="873">
        <v>26901</v>
      </c>
      <c r="M117" s="874">
        <v>269.01</v>
      </c>
      <c r="N117" s="869" t="s">
        <v>634</v>
      </c>
      <c r="O117" s="870" t="s">
        <v>635</v>
      </c>
      <c r="P117" s="869" t="s">
        <v>746</v>
      </c>
      <c r="Q117" s="870"/>
      <c r="R117" s="870" t="s">
        <v>637</v>
      </c>
      <c r="S117" s="875"/>
      <c r="T117" s="876">
        <v>0.01</v>
      </c>
      <c r="U117" s="877">
        <v>0.01</v>
      </c>
    </row>
    <row r="118" spans="9:21" s="689" customFormat="1" hidden="1">
      <c r="I118" s="870" t="s">
        <v>536</v>
      </c>
      <c r="J118" s="872" t="s">
        <v>492</v>
      </c>
      <c r="K118" s="872">
        <v>99014</v>
      </c>
      <c r="L118" s="873">
        <v>1350</v>
      </c>
      <c r="M118" s="874">
        <v>13.5</v>
      </c>
      <c r="N118" s="869" t="s">
        <v>634</v>
      </c>
      <c r="O118" s="870" t="s">
        <v>635</v>
      </c>
      <c r="P118" s="869" t="s">
        <v>747</v>
      </c>
      <c r="Q118" s="870"/>
      <c r="R118" s="870" t="s">
        <v>637</v>
      </c>
      <c r="S118" s="875"/>
      <c r="T118" s="876">
        <v>0.01</v>
      </c>
      <c r="U118" s="877">
        <v>0.01</v>
      </c>
    </row>
    <row r="119" spans="9:21" s="689" customFormat="1" hidden="1">
      <c r="I119" s="870" t="s">
        <v>536</v>
      </c>
      <c r="J119" s="872" t="s">
        <v>493</v>
      </c>
      <c r="K119" s="872">
        <v>99015</v>
      </c>
      <c r="L119" s="873">
        <v>9114</v>
      </c>
      <c r="M119" s="874">
        <v>91.14</v>
      </c>
      <c r="N119" s="869" t="s">
        <v>634</v>
      </c>
      <c r="O119" s="870" t="s">
        <v>635</v>
      </c>
      <c r="P119" s="869" t="s">
        <v>748</v>
      </c>
      <c r="Q119" s="870"/>
      <c r="R119" s="870" t="s">
        <v>637</v>
      </c>
      <c r="S119" s="875"/>
      <c r="T119" s="876">
        <v>0.01</v>
      </c>
      <c r="U119" s="877">
        <v>0.01</v>
      </c>
    </row>
    <row r="120" spans="9:21" s="689" customFormat="1" hidden="1">
      <c r="I120" s="870" t="s">
        <v>536</v>
      </c>
      <c r="J120" s="872" t="s">
        <v>531</v>
      </c>
      <c r="K120" s="872">
        <v>99019</v>
      </c>
      <c r="L120" s="872">
        <v>61</v>
      </c>
      <c r="M120" s="874">
        <v>0.61</v>
      </c>
      <c r="N120" s="869" t="s">
        <v>634</v>
      </c>
      <c r="O120" s="870" t="s">
        <v>635</v>
      </c>
      <c r="P120" s="869" t="s">
        <v>749</v>
      </c>
      <c r="Q120" s="870"/>
      <c r="R120" s="870" t="s">
        <v>637</v>
      </c>
      <c r="S120" s="875"/>
      <c r="T120" s="876">
        <v>0.01</v>
      </c>
      <c r="U120" s="877">
        <v>0.01</v>
      </c>
    </row>
    <row r="121" spans="9:21" s="689" customFormat="1" hidden="1">
      <c r="I121" s="870" t="s">
        <v>536</v>
      </c>
      <c r="J121" s="872" t="s">
        <v>518</v>
      </c>
      <c r="K121" s="872">
        <v>99020</v>
      </c>
      <c r="L121" s="873">
        <v>8258</v>
      </c>
      <c r="M121" s="874">
        <v>82.58</v>
      </c>
      <c r="N121" s="869" t="s">
        <v>634</v>
      </c>
      <c r="O121" s="870" t="s">
        <v>635</v>
      </c>
      <c r="P121" s="869" t="s">
        <v>750</v>
      </c>
      <c r="Q121" s="870"/>
      <c r="R121" s="870" t="s">
        <v>637</v>
      </c>
      <c r="S121" s="875"/>
      <c r="T121" s="876">
        <v>0.01</v>
      </c>
      <c r="U121" s="877">
        <v>0.01</v>
      </c>
    </row>
    <row r="122" spans="9:21" s="689" customFormat="1" hidden="1">
      <c r="I122" s="870" t="s">
        <v>536</v>
      </c>
      <c r="J122" s="872" t="s">
        <v>411</v>
      </c>
      <c r="K122" s="872">
        <v>99021</v>
      </c>
      <c r="L122" s="873">
        <v>28836</v>
      </c>
      <c r="M122" s="874">
        <v>288.36</v>
      </c>
      <c r="N122" s="869" t="s">
        <v>634</v>
      </c>
      <c r="O122" s="870" t="s">
        <v>635</v>
      </c>
      <c r="P122" s="869" t="s">
        <v>751</v>
      </c>
      <c r="Q122" s="870"/>
      <c r="R122" s="870" t="s">
        <v>637</v>
      </c>
      <c r="S122" s="875"/>
      <c r="T122" s="876">
        <v>0.01</v>
      </c>
      <c r="U122" s="877">
        <v>0.01</v>
      </c>
    </row>
    <row r="123" spans="9:21" s="689" customFormat="1" hidden="1">
      <c r="I123" s="870" t="s">
        <v>536</v>
      </c>
      <c r="J123" s="872" t="s">
        <v>412</v>
      </c>
      <c r="K123" s="872">
        <v>99024</v>
      </c>
      <c r="L123" s="873">
        <v>12107</v>
      </c>
      <c r="M123" s="874">
        <v>121.07</v>
      </c>
      <c r="N123" s="869" t="s">
        <v>634</v>
      </c>
      <c r="O123" s="870" t="s">
        <v>635</v>
      </c>
      <c r="P123" s="869" t="s">
        <v>752</v>
      </c>
      <c r="Q123" s="870"/>
      <c r="R123" s="870" t="s">
        <v>637</v>
      </c>
      <c r="S123" s="875"/>
      <c r="T123" s="876">
        <v>0.01</v>
      </c>
      <c r="U123" s="877">
        <v>0.01</v>
      </c>
    </row>
    <row r="124" spans="9:21" s="689" customFormat="1" hidden="1">
      <c r="I124" s="870" t="s">
        <v>536</v>
      </c>
      <c r="J124" s="872" t="s">
        <v>413</v>
      </c>
      <c r="K124" s="872">
        <v>99028</v>
      </c>
      <c r="L124" s="873">
        <v>35583</v>
      </c>
      <c r="M124" s="874">
        <v>355.83</v>
      </c>
      <c r="N124" s="869" t="s">
        <v>634</v>
      </c>
      <c r="O124" s="870" t="s">
        <v>635</v>
      </c>
      <c r="P124" s="869" t="s">
        <v>753</v>
      </c>
      <c r="Q124" s="870"/>
      <c r="R124" s="870" t="s">
        <v>637</v>
      </c>
      <c r="S124" s="875"/>
      <c r="T124" s="876">
        <v>0.01</v>
      </c>
      <c r="U124" s="877">
        <v>0.01</v>
      </c>
    </row>
    <row r="125" spans="9:21" s="689" customFormat="1" hidden="1">
      <c r="I125" s="870" t="s">
        <v>536</v>
      </c>
      <c r="J125" s="872" t="s">
        <v>506</v>
      </c>
      <c r="K125" s="872">
        <v>99030</v>
      </c>
      <c r="L125" s="872">
        <v>430</v>
      </c>
      <c r="M125" s="874">
        <v>4.3</v>
      </c>
      <c r="N125" s="869" t="s">
        <v>634</v>
      </c>
      <c r="O125" s="870" t="s">
        <v>635</v>
      </c>
      <c r="P125" s="869" t="s">
        <v>754</v>
      </c>
      <c r="Q125" s="870"/>
      <c r="R125" s="870" t="s">
        <v>637</v>
      </c>
      <c r="S125" s="875"/>
      <c r="T125" s="876">
        <v>0.01</v>
      </c>
      <c r="U125" s="877">
        <v>0.01</v>
      </c>
    </row>
    <row r="126" spans="9:21" s="689" customFormat="1" hidden="1">
      <c r="I126" s="870" t="s">
        <v>536</v>
      </c>
      <c r="J126" s="872" t="s">
        <v>755</v>
      </c>
      <c r="K126" s="872">
        <v>99032</v>
      </c>
      <c r="L126" s="872">
        <v>979</v>
      </c>
      <c r="M126" s="874">
        <v>9.7899999999999991</v>
      </c>
      <c r="N126" s="869" t="s">
        <v>634</v>
      </c>
      <c r="O126" s="870" t="s">
        <v>635</v>
      </c>
      <c r="P126" s="869" t="s">
        <v>756</v>
      </c>
      <c r="Q126" s="870"/>
      <c r="R126" s="870" t="s">
        <v>637</v>
      </c>
      <c r="S126" s="875"/>
      <c r="T126" s="876">
        <v>0.01</v>
      </c>
      <c r="U126" s="877">
        <v>9.9999999999999985E-3</v>
      </c>
    </row>
    <row r="127" spans="9:21" s="689" customFormat="1" hidden="1">
      <c r="I127" s="870" t="s">
        <v>536</v>
      </c>
      <c r="J127" s="872" t="s">
        <v>414</v>
      </c>
      <c r="K127" s="872">
        <v>99033</v>
      </c>
      <c r="L127" s="873">
        <v>11828</v>
      </c>
      <c r="M127" s="874">
        <v>118.28</v>
      </c>
      <c r="N127" s="869" t="s">
        <v>634</v>
      </c>
      <c r="O127" s="870" t="s">
        <v>635</v>
      </c>
      <c r="P127" s="869" t="s">
        <v>757</v>
      </c>
      <c r="Q127" s="870"/>
      <c r="R127" s="870" t="s">
        <v>637</v>
      </c>
      <c r="S127" s="875"/>
      <c r="T127" s="876">
        <v>0.01</v>
      </c>
      <c r="U127" s="877">
        <v>0.01</v>
      </c>
    </row>
    <row r="128" spans="9:21" s="689" customFormat="1" hidden="1">
      <c r="I128" s="870" t="s">
        <v>536</v>
      </c>
      <c r="J128" s="872" t="s">
        <v>415</v>
      </c>
      <c r="K128" s="872">
        <v>99034</v>
      </c>
      <c r="L128" s="873">
        <v>14019</v>
      </c>
      <c r="M128" s="874">
        <v>140.19</v>
      </c>
      <c r="N128" s="869" t="s">
        <v>634</v>
      </c>
      <c r="O128" s="870" t="s">
        <v>635</v>
      </c>
      <c r="P128" s="869" t="s">
        <v>758</v>
      </c>
      <c r="Q128" s="870"/>
      <c r="R128" s="870" t="s">
        <v>637</v>
      </c>
      <c r="S128" s="875"/>
      <c r="T128" s="876">
        <v>0.01</v>
      </c>
      <c r="U128" s="877">
        <v>0.01</v>
      </c>
    </row>
    <row r="129" spans="9:21" s="689" customFormat="1" hidden="1">
      <c r="I129" s="870" t="s">
        <v>536</v>
      </c>
      <c r="J129" s="872" t="s">
        <v>516</v>
      </c>
      <c r="K129" s="872">
        <v>99035</v>
      </c>
      <c r="L129" s="873">
        <v>2867</v>
      </c>
      <c r="M129" s="874">
        <v>28.67</v>
      </c>
      <c r="N129" s="869" t="s">
        <v>634</v>
      </c>
      <c r="O129" s="870" t="s">
        <v>635</v>
      </c>
      <c r="P129" s="869" t="s">
        <v>759</v>
      </c>
      <c r="Q129" s="870"/>
      <c r="R129" s="870" t="s">
        <v>637</v>
      </c>
      <c r="S129" s="875"/>
      <c r="T129" s="876">
        <v>0.01</v>
      </c>
      <c r="U129" s="877">
        <v>0.01</v>
      </c>
    </row>
    <row r="130" spans="9:21" s="689" customFormat="1" hidden="1">
      <c r="I130" s="870" t="s">
        <v>536</v>
      </c>
      <c r="J130" s="872" t="s">
        <v>475</v>
      </c>
      <c r="K130" s="872">
        <v>99036</v>
      </c>
      <c r="L130" s="873">
        <v>5462</v>
      </c>
      <c r="M130" s="874">
        <v>54.62</v>
      </c>
      <c r="N130" s="869" t="s">
        <v>634</v>
      </c>
      <c r="O130" s="870" t="s">
        <v>635</v>
      </c>
      <c r="P130" s="869" t="s">
        <v>760</v>
      </c>
      <c r="Q130" s="870"/>
      <c r="R130" s="870" t="s">
        <v>637</v>
      </c>
      <c r="S130" s="875"/>
      <c r="T130" s="876">
        <v>0.01</v>
      </c>
      <c r="U130" s="877">
        <v>0.01</v>
      </c>
    </row>
    <row r="131" spans="9:21" s="689" customFormat="1" hidden="1">
      <c r="I131" s="870" t="s">
        <v>536</v>
      </c>
      <c r="J131" s="872" t="s">
        <v>416</v>
      </c>
      <c r="K131" s="872">
        <v>99037</v>
      </c>
      <c r="L131" s="873">
        <v>18832</v>
      </c>
      <c r="M131" s="874">
        <v>188.32</v>
      </c>
      <c r="N131" s="869" t="s">
        <v>634</v>
      </c>
      <c r="O131" s="870" t="s">
        <v>635</v>
      </c>
      <c r="P131" s="869" t="s">
        <v>761</v>
      </c>
      <c r="Q131" s="870"/>
      <c r="R131" s="870" t="s">
        <v>637</v>
      </c>
      <c r="S131" s="875"/>
      <c r="T131" s="876">
        <v>0.01</v>
      </c>
      <c r="U131" s="877">
        <v>0.01</v>
      </c>
    </row>
    <row r="132" spans="9:21" s="689" customFormat="1" hidden="1">
      <c r="I132" s="870" t="s">
        <v>536</v>
      </c>
      <c r="J132" s="872" t="s">
        <v>417</v>
      </c>
      <c r="K132" s="872">
        <v>99039</v>
      </c>
      <c r="L132" s="873">
        <v>40119</v>
      </c>
      <c r="M132" s="874">
        <v>401.19</v>
      </c>
      <c r="N132" s="869" t="s">
        <v>634</v>
      </c>
      <c r="O132" s="870" t="s">
        <v>635</v>
      </c>
      <c r="P132" s="869" t="s">
        <v>762</v>
      </c>
      <c r="Q132" s="870"/>
      <c r="R132" s="870" t="s">
        <v>637</v>
      </c>
      <c r="S132" s="875"/>
      <c r="T132" s="876">
        <v>0.01</v>
      </c>
      <c r="U132" s="877">
        <v>0.01</v>
      </c>
    </row>
    <row r="133" spans="9:21" s="689" customFormat="1" hidden="1">
      <c r="I133" s="870" t="s">
        <v>536</v>
      </c>
      <c r="J133" s="872" t="s">
        <v>452</v>
      </c>
      <c r="K133" s="872">
        <v>99040</v>
      </c>
      <c r="L133" s="873">
        <v>7725</v>
      </c>
      <c r="M133" s="874">
        <v>77.25</v>
      </c>
      <c r="N133" s="869" t="s">
        <v>634</v>
      </c>
      <c r="O133" s="870" t="s">
        <v>635</v>
      </c>
      <c r="P133" s="869" t="s">
        <v>763</v>
      </c>
      <c r="Q133" s="870"/>
      <c r="R133" s="870" t="s">
        <v>637</v>
      </c>
      <c r="S133" s="875"/>
      <c r="T133" s="876">
        <v>0.01</v>
      </c>
      <c r="U133" s="877">
        <v>0.01</v>
      </c>
    </row>
    <row r="134" spans="9:21" s="689" customFormat="1" hidden="1">
      <c r="I134" s="870" t="s">
        <v>536</v>
      </c>
      <c r="J134" s="872" t="s">
        <v>453</v>
      </c>
      <c r="K134" s="872">
        <v>99042</v>
      </c>
      <c r="L134" s="873">
        <v>121228</v>
      </c>
      <c r="M134" s="874">
        <v>1212.28</v>
      </c>
      <c r="N134" s="869" t="s">
        <v>634</v>
      </c>
      <c r="O134" s="870" t="s">
        <v>635</v>
      </c>
      <c r="P134" s="869" t="s">
        <v>764</v>
      </c>
      <c r="Q134" s="870"/>
      <c r="R134" s="870" t="s">
        <v>637</v>
      </c>
      <c r="S134" s="875"/>
      <c r="T134" s="876">
        <v>0.01</v>
      </c>
      <c r="U134" s="877">
        <v>0.01</v>
      </c>
    </row>
    <row r="135" spans="9:21" s="689" customFormat="1" hidden="1">
      <c r="I135" s="870" t="s">
        <v>536</v>
      </c>
      <c r="J135" s="872" t="s">
        <v>454</v>
      </c>
      <c r="K135" s="872">
        <v>99045</v>
      </c>
      <c r="L135" s="873">
        <v>29793</v>
      </c>
      <c r="M135" s="874">
        <v>297.93</v>
      </c>
      <c r="N135" s="869" t="s">
        <v>634</v>
      </c>
      <c r="O135" s="870" t="s">
        <v>635</v>
      </c>
      <c r="P135" s="869" t="s">
        <v>765</v>
      </c>
      <c r="Q135" s="870"/>
      <c r="R135" s="870" t="s">
        <v>637</v>
      </c>
      <c r="S135" s="875"/>
      <c r="T135" s="876">
        <v>0.01</v>
      </c>
      <c r="U135" s="877">
        <v>0.01</v>
      </c>
    </row>
    <row r="136" spans="9:21" s="689" customFormat="1" hidden="1">
      <c r="I136" s="870" t="s">
        <v>536</v>
      </c>
      <c r="J136" s="872" t="s">
        <v>455</v>
      </c>
      <c r="K136" s="872">
        <v>99050</v>
      </c>
      <c r="L136" s="873">
        <v>12383</v>
      </c>
      <c r="M136" s="874">
        <v>123.83</v>
      </c>
      <c r="N136" s="869" t="s">
        <v>634</v>
      </c>
      <c r="O136" s="870" t="s">
        <v>635</v>
      </c>
      <c r="P136" s="869" t="s">
        <v>766</v>
      </c>
      <c r="Q136" s="870"/>
      <c r="R136" s="870" t="s">
        <v>637</v>
      </c>
      <c r="S136" s="875"/>
      <c r="T136" s="876">
        <v>0.01</v>
      </c>
      <c r="U136" s="877">
        <v>0.01</v>
      </c>
    </row>
    <row r="137" spans="9:21" s="689" customFormat="1" hidden="1">
      <c r="I137" s="870" t="s">
        <v>536</v>
      </c>
      <c r="J137" s="872" t="s">
        <v>484</v>
      </c>
      <c r="K137" s="872">
        <v>99056</v>
      </c>
      <c r="L137" s="873">
        <v>8450</v>
      </c>
      <c r="M137" s="874">
        <v>84.5</v>
      </c>
      <c r="N137" s="869" t="s">
        <v>634</v>
      </c>
      <c r="O137" s="870" t="s">
        <v>635</v>
      </c>
      <c r="P137" s="869" t="s">
        <v>767</v>
      </c>
      <c r="Q137" s="870"/>
      <c r="R137" s="870" t="s">
        <v>637</v>
      </c>
      <c r="S137" s="875"/>
      <c r="T137" s="876">
        <v>0.01</v>
      </c>
      <c r="U137" s="877">
        <v>0.01</v>
      </c>
    </row>
    <row r="138" spans="9:21" s="689" customFormat="1" hidden="1">
      <c r="I138" s="870" t="s">
        <v>536</v>
      </c>
      <c r="J138" s="872" t="s">
        <v>494</v>
      </c>
      <c r="K138" s="872">
        <v>99058</v>
      </c>
      <c r="L138" s="873">
        <v>42122</v>
      </c>
      <c r="M138" s="874">
        <v>421.22</v>
      </c>
      <c r="N138" s="869" t="s">
        <v>634</v>
      </c>
      <c r="O138" s="870" t="s">
        <v>635</v>
      </c>
      <c r="P138" s="869" t="s">
        <v>768</v>
      </c>
      <c r="Q138" s="870"/>
      <c r="R138" s="870" t="s">
        <v>637</v>
      </c>
      <c r="S138" s="875"/>
      <c r="T138" s="876">
        <v>0.01</v>
      </c>
      <c r="U138" s="877">
        <v>0.01</v>
      </c>
    </row>
    <row r="139" spans="9:21" s="689" customFormat="1" hidden="1">
      <c r="I139" s="870" t="s">
        <v>536</v>
      </c>
      <c r="J139" s="872" t="s">
        <v>532</v>
      </c>
      <c r="K139" s="872">
        <v>99088</v>
      </c>
      <c r="L139" s="873">
        <v>78197</v>
      </c>
      <c r="M139" s="874">
        <v>781.97</v>
      </c>
      <c r="N139" s="869" t="s">
        <v>634</v>
      </c>
      <c r="O139" s="870" t="s">
        <v>635</v>
      </c>
      <c r="P139" s="869" t="s">
        <v>769</v>
      </c>
      <c r="Q139" s="870"/>
      <c r="R139" s="870" t="s">
        <v>637</v>
      </c>
      <c r="S139" s="875"/>
      <c r="T139" s="876">
        <v>0.01</v>
      </c>
      <c r="U139" s="877">
        <v>0.01</v>
      </c>
    </row>
    <row r="140" spans="9:21" s="689" customFormat="1" hidden="1">
      <c r="I140" s="870" t="s">
        <v>536</v>
      </c>
      <c r="J140" s="872" t="s">
        <v>418</v>
      </c>
      <c r="K140" s="872">
        <v>99101</v>
      </c>
      <c r="L140" s="873">
        <v>14101</v>
      </c>
      <c r="M140" s="874">
        <v>141.01</v>
      </c>
      <c r="N140" s="869" t="s">
        <v>634</v>
      </c>
      <c r="O140" s="870" t="s">
        <v>635</v>
      </c>
      <c r="P140" s="869" t="s">
        <v>770</v>
      </c>
      <c r="Q140" s="870"/>
      <c r="R140" s="870" t="s">
        <v>637</v>
      </c>
      <c r="S140" s="875"/>
      <c r="T140" s="876">
        <v>0.01</v>
      </c>
      <c r="U140" s="877">
        <v>0.01</v>
      </c>
    </row>
    <row r="141" spans="9:21" s="689" customFormat="1" hidden="1">
      <c r="I141" s="870" t="s">
        <v>536</v>
      </c>
      <c r="J141" s="872" t="s">
        <v>419</v>
      </c>
      <c r="K141" s="872">
        <v>99102</v>
      </c>
      <c r="L141" s="873">
        <v>20478</v>
      </c>
      <c r="M141" s="874">
        <v>204.78</v>
      </c>
      <c r="N141" s="869" t="s">
        <v>634</v>
      </c>
      <c r="O141" s="870" t="s">
        <v>635</v>
      </c>
      <c r="P141" s="869" t="s">
        <v>771</v>
      </c>
      <c r="Q141" s="870"/>
      <c r="R141" s="870" t="s">
        <v>637</v>
      </c>
      <c r="S141" s="875"/>
      <c r="T141" s="876">
        <v>0.01</v>
      </c>
      <c r="U141" s="877">
        <v>0.01</v>
      </c>
    </row>
    <row r="142" spans="9:21" s="689" customFormat="1" hidden="1">
      <c r="I142" s="870" t="s">
        <v>536</v>
      </c>
      <c r="J142" s="872" t="s">
        <v>540</v>
      </c>
      <c r="K142" s="872">
        <v>99106</v>
      </c>
      <c r="L142" s="872">
        <v>462</v>
      </c>
      <c r="M142" s="874">
        <v>4.62</v>
      </c>
      <c r="N142" s="869" t="s">
        <v>634</v>
      </c>
      <c r="O142" s="870" t="s">
        <v>635</v>
      </c>
      <c r="P142" s="869" t="s">
        <v>772</v>
      </c>
      <c r="Q142" s="870"/>
      <c r="R142" s="870" t="s">
        <v>637</v>
      </c>
      <c r="S142" s="875"/>
      <c r="T142" s="876">
        <v>0.01</v>
      </c>
      <c r="U142" s="877">
        <v>0.01</v>
      </c>
    </row>
    <row r="143" spans="9:21" s="689" customFormat="1" hidden="1">
      <c r="I143" s="870" t="s">
        <v>536</v>
      </c>
      <c r="J143" s="872" t="s">
        <v>432</v>
      </c>
      <c r="K143" s="872">
        <v>99109</v>
      </c>
      <c r="L143" s="872">
        <v>694</v>
      </c>
      <c r="M143" s="874">
        <v>6.94</v>
      </c>
      <c r="N143" s="869" t="s">
        <v>634</v>
      </c>
      <c r="O143" s="870" t="s">
        <v>635</v>
      </c>
      <c r="P143" s="869" t="s">
        <v>773</v>
      </c>
      <c r="Q143" s="870"/>
      <c r="R143" s="870" t="s">
        <v>637</v>
      </c>
      <c r="S143" s="875"/>
      <c r="T143" s="876">
        <v>0.01</v>
      </c>
      <c r="U143" s="877">
        <v>0.01</v>
      </c>
    </row>
    <row r="144" spans="9:21" s="689" customFormat="1" hidden="1">
      <c r="I144" s="870" t="s">
        <v>536</v>
      </c>
      <c r="J144" s="872" t="s">
        <v>420</v>
      </c>
      <c r="K144" s="872">
        <v>99111</v>
      </c>
      <c r="L144" s="873">
        <v>34859</v>
      </c>
      <c r="M144" s="874">
        <v>348.59</v>
      </c>
      <c r="N144" s="869" t="s">
        <v>634</v>
      </c>
      <c r="O144" s="870" t="s">
        <v>635</v>
      </c>
      <c r="P144" s="869" t="s">
        <v>774</v>
      </c>
      <c r="Q144" s="870"/>
      <c r="R144" s="870" t="s">
        <v>637</v>
      </c>
      <c r="S144" s="875"/>
      <c r="T144" s="876">
        <v>0.01</v>
      </c>
      <c r="U144" s="877">
        <v>9.9999999999999985E-3</v>
      </c>
    </row>
    <row r="145" spans="9:21" s="689" customFormat="1" hidden="1">
      <c r="I145" s="870" t="s">
        <v>536</v>
      </c>
      <c r="J145" s="872" t="s">
        <v>421</v>
      </c>
      <c r="K145" s="872">
        <v>99112</v>
      </c>
      <c r="L145" s="873">
        <v>19235</v>
      </c>
      <c r="M145" s="874">
        <v>192.35</v>
      </c>
      <c r="N145" s="869" t="s">
        <v>634</v>
      </c>
      <c r="O145" s="870" t="s">
        <v>635</v>
      </c>
      <c r="P145" s="869" t="s">
        <v>775</v>
      </c>
      <c r="Q145" s="870"/>
      <c r="R145" s="870" t="s">
        <v>637</v>
      </c>
      <c r="S145" s="875"/>
      <c r="T145" s="876">
        <v>0.01</v>
      </c>
      <c r="U145" s="877">
        <v>0.01</v>
      </c>
    </row>
    <row r="146" spans="9:21" s="689" customFormat="1" hidden="1">
      <c r="I146" s="870" t="s">
        <v>536</v>
      </c>
      <c r="J146" s="872" t="s">
        <v>422</v>
      </c>
      <c r="K146" s="872">
        <v>99113</v>
      </c>
      <c r="L146" s="873">
        <v>32851</v>
      </c>
      <c r="M146" s="874">
        <v>328.51</v>
      </c>
      <c r="N146" s="869" t="s">
        <v>634</v>
      </c>
      <c r="O146" s="870" t="s">
        <v>635</v>
      </c>
      <c r="P146" s="869" t="s">
        <v>776</v>
      </c>
      <c r="Q146" s="870"/>
      <c r="R146" s="870" t="s">
        <v>637</v>
      </c>
      <c r="S146" s="875"/>
      <c r="T146" s="876">
        <v>0.01</v>
      </c>
      <c r="U146" s="877">
        <v>0.01</v>
      </c>
    </row>
    <row r="147" spans="9:21" s="689" customFormat="1" hidden="1">
      <c r="I147" s="870" t="s">
        <v>536</v>
      </c>
      <c r="J147" s="872" t="s">
        <v>423</v>
      </c>
      <c r="K147" s="872">
        <v>99115</v>
      </c>
      <c r="L147" s="873">
        <v>25505</v>
      </c>
      <c r="M147" s="874">
        <v>255.05</v>
      </c>
      <c r="N147" s="869" t="s">
        <v>634</v>
      </c>
      <c r="O147" s="870" t="s">
        <v>635</v>
      </c>
      <c r="P147" s="869" t="s">
        <v>777</v>
      </c>
      <c r="Q147" s="870"/>
      <c r="R147" s="870" t="s">
        <v>637</v>
      </c>
      <c r="S147" s="875"/>
      <c r="T147" s="876">
        <v>0.01</v>
      </c>
      <c r="U147" s="877">
        <v>0.01</v>
      </c>
    </row>
    <row r="148" spans="9:21" s="689" customFormat="1" hidden="1">
      <c r="I148" s="870" t="s">
        <v>536</v>
      </c>
      <c r="J148" s="872" t="s">
        <v>533</v>
      </c>
      <c r="K148" s="872">
        <v>99116</v>
      </c>
      <c r="L148" s="873">
        <v>20388</v>
      </c>
      <c r="M148" s="874">
        <v>203.88</v>
      </c>
      <c r="N148" s="869" t="s">
        <v>634</v>
      </c>
      <c r="O148" s="870" t="s">
        <v>635</v>
      </c>
      <c r="P148" s="869" t="s">
        <v>778</v>
      </c>
      <c r="Q148" s="870"/>
      <c r="R148" s="870" t="s">
        <v>637</v>
      </c>
      <c r="S148" s="875"/>
      <c r="T148" s="876">
        <v>0.01</v>
      </c>
      <c r="U148" s="877">
        <v>0.01</v>
      </c>
    </row>
    <row r="149" spans="9:21" s="689" customFormat="1" hidden="1">
      <c r="I149" s="870" t="s">
        <v>536</v>
      </c>
      <c r="J149" s="872" t="s">
        <v>779</v>
      </c>
      <c r="K149" s="872">
        <v>99117</v>
      </c>
      <c r="L149" s="872">
        <v>400</v>
      </c>
      <c r="M149" s="874">
        <v>4</v>
      </c>
      <c r="N149" s="869" t="s">
        <v>634</v>
      </c>
      <c r="O149" s="870" t="s">
        <v>635</v>
      </c>
      <c r="P149" s="869" t="s">
        <v>780</v>
      </c>
      <c r="Q149" s="870"/>
      <c r="R149" s="870" t="s">
        <v>637</v>
      </c>
      <c r="S149" s="875"/>
      <c r="T149" s="876">
        <v>0.01</v>
      </c>
      <c r="U149" s="877">
        <v>0.01</v>
      </c>
    </row>
    <row r="150" spans="9:21" s="689" customFormat="1" hidden="1">
      <c r="I150" s="870" t="s">
        <v>536</v>
      </c>
      <c r="J150" s="872" t="s">
        <v>476</v>
      </c>
      <c r="K150" s="872">
        <v>99118</v>
      </c>
      <c r="L150" s="872">
        <v>336</v>
      </c>
      <c r="M150" s="874">
        <v>3.36</v>
      </c>
      <c r="N150" s="869" t="s">
        <v>634</v>
      </c>
      <c r="O150" s="870" t="s">
        <v>635</v>
      </c>
      <c r="P150" s="869" t="s">
        <v>781</v>
      </c>
      <c r="Q150" s="870"/>
      <c r="R150" s="870" t="s">
        <v>637</v>
      </c>
      <c r="S150" s="875"/>
      <c r="T150" s="876">
        <v>0.01</v>
      </c>
      <c r="U150" s="877">
        <v>0.01</v>
      </c>
    </row>
    <row r="151" spans="9:21" s="689" customFormat="1" hidden="1">
      <c r="I151" s="870" t="s">
        <v>536</v>
      </c>
      <c r="J151" s="872" t="s">
        <v>456</v>
      </c>
      <c r="K151" s="872">
        <v>99119</v>
      </c>
      <c r="L151" s="873">
        <v>2942</v>
      </c>
      <c r="M151" s="874">
        <v>29.42</v>
      </c>
      <c r="N151" s="869" t="s">
        <v>634</v>
      </c>
      <c r="O151" s="870" t="s">
        <v>635</v>
      </c>
      <c r="P151" s="869" t="s">
        <v>782</v>
      </c>
      <c r="Q151" s="870"/>
      <c r="R151" s="870" t="s">
        <v>637</v>
      </c>
      <c r="S151" s="875"/>
      <c r="T151" s="876">
        <v>0.01</v>
      </c>
      <c r="U151" s="877">
        <v>0.01</v>
      </c>
    </row>
    <row r="152" spans="9:21" s="689" customFormat="1" hidden="1">
      <c r="I152" s="870" t="s">
        <v>536</v>
      </c>
      <c r="J152" s="872" t="s">
        <v>424</v>
      </c>
      <c r="K152" s="872">
        <v>99120</v>
      </c>
      <c r="L152" s="873">
        <v>16556</v>
      </c>
      <c r="M152" s="874">
        <v>165.56</v>
      </c>
      <c r="N152" s="869" t="s">
        <v>634</v>
      </c>
      <c r="O152" s="870" t="s">
        <v>635</v>
      </c>
      <c r="P152" s="869" t="s">
        <v>783</v>
      </c>
      <c r="Q152" s="870"/>
      <c r="R152" s="870" t="s">
        <v>637</v>
      </c>
      <c r="S152" s="875"/>
      <c r="T152" s="876">
        <v>0.01</v>
      </c>
      <c r="U152" s="877">
        <v>0.01</v>
      </c>
    </row>
    <row r="153" spans="9:21" s="689" customFormat="1" hidden="1">
      <c r="I153" s="870" t="s">
        <v>536</v>
      </c>
      <c r="J153" s="872" t="s">
        <v>517</v>
      </c>
      <c r="K153" s="872">
        <v>99122</v>
      </c>
      <c r="L153" s="873">
        <v>10032</v>
      </c>
      <c r="M153" s="874">
        <v>100.32</v>
      </c>
      <c r="N153" s="869" t="s">
        <v>634</v>
      </c>
      <c r="O153" s="870" t="s">
        <v>635</v>
      </c>
      <c r="P153" s="869" t="s">
        <v>784</v>
      </c>
      <c r="Q153" s="870"/>
      <c r="R153" s="870" t="s">
        <v>637</v>
      </c>
      <c r="S153" s="875"/>
      <c r="T153" s="876">
        <v>0.01</v>
      </c>
      <c r="U153" s="877">
        <v>9.9999999999999985E-3</v>
      </c>
    </row>
    <row r="154" spans="9:21" s="689" customFormat="1" hidden="1">
      <c r="I154" s="870" t="s">
        <v>536</v>
      </c>
      <c r="J154" s="872" t="s">
        <v>457</v>
      </c>
      <c r="K154" s="872">
        <v>99123</v>
      </c>
      <c r="L154" s="873">
        <v>10988</v>
      </c>
      <c r="M154" s="874">
        <v>109.88</v>
      </c>
      <c r="N154" s="869" t="s">
        <v>634</v>
      </c>
      <c r="O154" s="870" t="s">
        <v>635</v>
      </c>
      <c r="P154" s="869" t="s">
        <v>785</v>
      </c>
      <c r="Q154" s="870"/>
      <c r="R154" s="870" t="s">
        <v>637</v>
      </c>
      <c r="S154" s="875"/>
      <c r="T154" s="876">
        <v>0.01</v>
      </c>
      <c r="U154" s="877">
        <v>0.01</v>
      </c>
    </row>
    <row r="155" spans="9:21" s="689" customFormat="1" hidden="1">
      <c r="I155" s="870" t="s">
        <v>536</v>
      </c>
      <c r="J155" s="872" t="s">
        <v>425</v>
      </c>
      <c r="K155" s="872">
        <v>99125</v>
      </c>
      <c r="L155" s="873">
        <v>17656</v>
      </c>
      <c r="M155" s="874">
        <v>176.56</v>
      </c>
      <c r="N155" s="869" t="s">
        <v>634</v>
      </c>
      <c r="O155" s="870" t="s">
        <v>635</v>
      </c>
      <c r="P155" s="869" t="s">
        <v>786</v>
      </c>
      <c r="Q155" s="870"/>
      <c r="R155" s="870" t="s">
        <v>637</v>
      </c>
      <c r="S155" s="875"/>
      <c r="T155" s="876">
        <v>0.01</v>
      </c>
      <c r="U155" s="877">
        <v>0.01</v>
      </c>
    </row>
    <row r="156" spans="9:21" s="689" customFormat="1" hidden="1">
      <c r="I156" s="870" t="s">
        <v>536</v>
      </c>
      <c r="J156" s="872" t="s">
        <v>519</v>
      </c>
      <c r="K156" s="872">
        <v>99126</v>
      </c>
      <c r="L156" s="873">
        <v>2717</v>
      </c>
      <c r="M156" s="874">
        <v>27.17</v>
      </c>
      <c r="N156" s="869" t="s">
        <v>634</v>
      </c>
      <c r="O156" s="870" t="s">
        <v>635</v>
      </c>
      <c r="P156" s="869" t="s">
        <v>787</v>
      </c>
      <c r="Q156" s="870"/>
      <c r="R156" s="870" t="s">
        <v>637</v>
      </c>
      <c r="S156" s="875"/>
      <c r="T156" s="876">
        <v>0.01</v>
      </c>
      <c r="U156" s="877">
        <v>0.01</v>
      </c>
    </row>
    <row r="157" spans="9:21" s="689" customFormat="1" hidden="1">
      <c r="I157" s="870" t="s">
        <v>536</v>
      </c>
      <c r="J157" s="872" t="s">
        <v>458</v>
      </c>
      <c r="K157" s="872">
        <v>99127</v>
      </c>
      <c r="L157" s="873">
        <v>20722</v>
      </c>
      <c r="M157" s="874">
        <v>207.22</v>
      </c>
      <c r="N157" s="869" t="s">
        <v>634</v>
      </c>
      <c r="O157" s="870" t="s">
        <v>635</v>
      </c>
      <c r="P157" s="869" t="s">
        <v>788</v>
      </c>
      <c r="Q157" s="870"/>
      <c r="R157" s="870" t="s">
        <v>637</v>
      </c>
      <c r="S157" s="875"/>
      <c r="T157" s="876">
        <v>0.01</v>
      </c>
      <c r="U157" s="877">
        <v>0.01</v>
      </c>
    </row>
    <row r="158" spans="9:21" s="689" customFormat="1" hidden="1">
      <c r="I158" s="870" t="s">
        <v>536</v>
      </c>
      <c r="J158" s="872" t="s">
        <v>534</v>
      </c>
      <c r="K158" s="872">
        <v>99132</v>
      </c>
      <c r="L158" s="873">
        <v>2408</v>
      </c>
      <c r="M158" s="874">
        <v>24.08</v>
      </c>
      <c r="N158" s="869" t="s">
        <v>634</v>
      </c>
      <c r="O158" s="870" t="s">
        <v>635</v>
      </c>
      <c r="P158" s="869" t="s">
        <v>789</v>
      </c>
      <c r="Q158" s="870"/>
      <c r="R158" s="870" t="s">
        <v>637</v>
      </c>
      <c r="S158" s="875"/>
      <c r="T158" s="876">
        <v>0.01</v>
      </c>
      <c r="U158" s="877">
        <v>9.9999999999999985E-3</v>
      </c>
    </row>
    <row r="159" spans="9:21" s="689" customFormat="1" hidden="1">
      <c r="I159" s="870" t="s">
        <v>536</v>
      </c>
      <c r="J159" s="872" t="s">
        <v>426</v>
      </c>
      <c r="K159" s="872">
        <v>99138</v>
      </c>
      <c r="L159" s="873">
        <v>11534</v>
      </c>
      <c r="M159" s="874">
        <v>115.34</v>
      </c>
      <c r="N159" s="869" t="s">
        <v>634</v>
      </c>
      <c r="O159" s="870" t="s">
        <v>635</v>
      </c>
      <c r="P159" s="869" t="s">
        <v>790</v>
      </c>
      <c r="Q159" s="870"/>
      <c r="R159" s="870" t="s">
        <v>637</v>
      </c>
      <c r="S159" s="875"/>
      <c r="T159" s="876">
        <v>0.01</v>
      </c>
      <c r="U159" s="877">
        <v>0.01</v>
      </c>
    </row>
    <row r="160" spans="9:21" s="689" customFormat="1" hidden="1">
      <c r="I160" s="870" t="s">
        <v>536</v>
      </c>
      <c r="J160" s="872" t="s">
        <v>459</v>
      </c>
      <c r="K160" s="872">
        <v>99140</v>
      </c>
      <c r="L160" s="873">
        <v>28812</v>
      </c>
      <c r="M160" s="874">
        <v>288.12</v>
      </c>
      <c r="N160" s="869" t="s">
        <v>634</v>
      </c>
      <c r="O160" s="870" t="s">
        <v>635</v>
      </c>
      <c r="P160" s="869" t="s">
        <v>791</v>
      </c>
      <c r="Q160" s="870"/>
      <c r="R160" s="870" t="s">
        <v>637</v>
      </c>
      <c r="S160" s="875"/>
      <c r="T160" s="876">
        <v>0.01</v>
      </c>
      <c r="U160" s="877">
        <v>0.01</v>
      </c>
    </row>
    <row r="161" spans="9:21" s="689" customFormat="1" hidden="1">
      <c r="I161" s="870" t="s">
        <v>536</v>
      </c>
      <c r="J161" s="872" t="s">
        <v>460</v>
      </c>
      <c r="K161" s="872">
        <v>99151</v>
      </c>
      <c r="L161" s="873">
        <v>83023</v>
      </c>
      <c r="M161" s="874">
        <v>830.23</v>
      </c>
      <c r="N161" s="869" t="s">
        <v>634</v>
      </c>
      <c r="O161" s="870" t="s">
        <v>635</v>
      </c>
      <c r="P161" s="869" t="s">
        <v>792</v>
      </c>
      <c r="Q161" s="870"/>
      <c r="R161" s="870" t="s">
        <v>637</v>
      </c>
      <c r="S161" s="875"/>
      <c r="T161" s="876">
        <v>0.01</v>
      </c>
      <c r="U161" s="877">
        <v>0.01</v>
      </c>
    </row>
    <row r="162" spans="9:21" s="689" customFormat="1" hidden="1">
      <c r="I162" s="870" t="s">
        <v>536</v>
      </c>
      <c r="J162" s="872" t="s">
        <v>461</v>
      </c>
      <c r="K162" s="872">
        <v>99152</v>
      </c>
      <c r="L162" s="873">
        <v>9949</v>
      </c>
      <c r="M162" s="874">
        <v>99.49</v>
      </c>
      <c r="N162" s="869" t="s">
        <v>634</v>
      </c>
      <c r="O162" s="870" t="s">
        <v>635</v>
      </c>
      <c r="P162" s="869" t="s">
        <v>793</v>
      </c>
      <c r="Q162" s="870"/>
      <c r="R162" s="870" t="s">
        <v>637</v>
      </c>
      <c r="S162" s="875"/>
      <c r="T162" s="876">
        <v>0.01</v>
      </c>
      <c r="U162" s="877">
        <v>0.01</v>
      </c>
    </row>
    <row r="163" spans="9:21" s="689" customFormat="1" hidden="1">
      <c r="I163" s="870" t="s">
        <v>536</v>
      </c>
      <c r="J163" s="872" t="s">
        <v>495</v>
      </c>
      <c r="K163" s="872">
        <v>99153</v>
      </c>
      <c r="L163" s="872">
        <v>218</v>
      </c>
      <c r="M163" s="874">
        <v>2.1800000000000002</v>
      </c>
      <c r="N163" s="869" t="s">
        <v>634</v>
      </c>
      <c r="O163" s="870" t="s">
        <v>635</v>
      </c>
      <c r="P163" s="869" t="s">
        <v>794</v>
      </c>
      <c r="Q163" s="870"/>
      <c r="R163" s="870" t="s">
        <v>637</v>
      </c>
      <c r="S163" s="875"/>
      <c r="T163" s="876">
        <v>0.01</v>
      </c>
      <c r="U163" s="877">
        <v>0.01</v>
      </c>
    </row>
    <row r="164" spans="9:21" s="689" customFormat="1" hidden="1">
      <c r="I164" s="870" t="s">
        <v>536</v>
      </c>
      <c r="J164" s="872" t="s">
        <v>477</v>
      </c>
      <c r="K164" s="872">
        <v>99171</v>
      </c>
      <c r="L164" s="873">
        <v>39661</v>
      </c>
      <c r="M164" s="874">
        <v>396.61</v>
      </c>
      <c r="N164" s="869" t="s">
        <v>634</v>
      </c>
      <c r="O164" s="870" t="s">
        <v>635</v>
      </c>
      <c r="P164" s="869" t="s">
        <v>795</v>
      </c>
      <c r="Q164" s="870"/>
      <c r="R164" s="870" t="s">
        <v>637</v>
      </c>
      <c r="S164" s="875"/>
      <c r="T164" s="876">
        <v>0.01</v>
      </c>
      <c r="U164" s="877">
        <v>0.01</v>
      </c>
    </row>
    <row r="165" spans="9:21" s="689" customFormat="1" hidden="1">
      <c r="I165" s="870" t="s">
        <v>536</v>
      </c>
      <c r="J165" s="872" t="s">
        <v>496</v>
      </c>
      <c r="K165" s="872">
        <v>99200</v>
      </c>
      <c r="L165" s="873">
        <v>3980</v>
      </c>
      <c r="M165" s="874">
        <v>39.799999999999997</v>
      </c>
      <c r="N165" s="869" t="s">
        <v>634</v>
      </c>
      <c r="O165" s="870" t="s">
        <v>635</v>
      </c>
      <c r="P165" s="869" t="s">
        <v>796</v>
      </c>
      <c r="Q165" s="870"/>
      <c r="R165" s="870" t="s">
        <v>637</v>
      </c>
      <c r="S165" s="875"/>
      <c r="T165" s="876">
        <v>0.01</v>
      </c>
      <c r="U165" s="877">
        <v>9.9999999999999985E-3</v>
      </c>
    </row>
    <row r="166" spans="9:21" s="689" customFormat="1" hidden="1">
      <c r="I166" s="870" t="s">
        <v>536</v>
      </c>
      <c r="J166" s="872" t="s">
        <v>427</v>
      </c>
      <c r="K166" s="872">
        <v>99206</v>
      </c>
      <c r="L166" s="873">
        <v>4296</v>
      </c>
      <c r="M166" s="874">
        <v>42.96</v>
      </c>
      <c r="N166" s="869" t="s">
        <v>634</v>
      </c>
      <c r="O166" s="870" t="s">
        <v>635</v>
      </c>
      <c r="P166" s="869" t="s">
        <v>797</v>
      </c>
      <c r="Q166" s="870"/>
      <c r="R166" s="870" t="s">
        <v>637</v>
      </c>
      <c r="S166" s="875"/>
      <c r="T166" s="876">
        <v>0.01</v>
      </c>
      <c r="U166" s="877">
        <v>0.01</v>
      </c>
    </row>
    <row r="167" spans="9:21" s="689" customFormat="1" hidden="1">
      <c r="I167" s="870" t="s">
        <v>536</v>
      </c>
      <c r="J167" s="872" t="s">
        <v>462</v>
      </c>
      <c r="K167" s="872">
        <v>99217</v>
      </c>
      <c r="L167" s="873">
        <v>6409</v>
      </c>
      <c r="M167" s="874">
        <v>64.09</v>
      </c>
      <c r="N167" s="869" t="s">
        <v>634</v>
      </c>
      <c r="O167" s="870" t="s">
        <v>635</v>
      </c>
      <c r="P167" s="869" t="s">
        <v>798</v>
      </c>
      <c r="Q167" s="870"/>
      <c r="R167" s="870" t="s">
        <v>637</v>
      </c>
      <c r="S167" s="875"/>
      <c r="T167" s="876">
        <v>0.01</v>
      </c>
      <c r="U167" s="877">
        <v>0.01</v>
      </c>
    </row>
    <row r="168" spans="9:21" s="689" customFormat="1" hidden="1">
      <c r="I168" s="870" t="s">
        <v>536</v>
      </c>
      <c r="J168" s="872" t="s">
        <v>463</v>
      </c>
      <c r="K168" s="872">
        <v>99225</v>
      </c>
      <c r="L168" s="873">
        <v>8895</v>
      </c>
      <c r="M168" s="874">
        <v>88.95</v>
      </c>
      <c r="N168" s="869" t="s">
        <v>634</v>
      </c>
      <c r="O168" s="870" t="s">
        <v>635</v>
      </c>
      <c r="P168" s="869" t="s">
        <v>799</v>
      </c>
      <c r="Q168" s="870"/>
      <c r="R168" s="870" t="s">
        <v>637</v>
      </c>
      <c r="S168" s="875"/>
      <c r="T168" s="876">
        <v>0.01</v>
      </c>
      <c r="U168" s="877">
        <v>0.01</v>
      </c>
    </row>
    <row r="169" spans="9:21" s="689" customFormat="1" hidden="1">
      <c r="I169" s="870" t="s">
        <v>536</v>
      </c>
      <c r="J169" s="872" t="s">
        <v>800</v>
      </c>
      <c r="K169" s="872">
        <v>99303</v>
      </c>
      <c r="L169" s="872">
        <v>212</v>
      </c>
      <c r="M169" s="874">
        <v>2.12</v>
      </c>
      <c r="N169" s="869" t="s">
        <v>634</v>
      </c>
      <c r="O169" s="870" t="s">
        <v>635</v>
      </c>
      <c r="P169" s="869" t="s">
        <v>801</v>
      </c>
      <c r="Q169" s="870"/>
      <c r="R169" s="870" t="s">
        <v>637</v>
      </c>
      <c r="S169" s="875"/>
      <c r="T169" s="876">
        <v>0.01</v>
      </c>
      <c r="U169" s="877">
        <v>0.01</v>
      </c>
    </row>
    <row r="170" spans="9:21" s="689" customFormat="1" hidden="1">
      <c r="I170" s="870" t="s">
        <v>536</v>
      </c>
      <c r="J170" s="872" t="s">
        <v>428</v>
      </c>
      <c r="K170" s="872">
        <v>99304</v>
      </c>
      <c r="L170" s="873">
        <v>36449</v>
      </c>
      <c r="M170" s="874">
        <v>364.49</v>
      </c>
      <c r="N170" s="869" t="s">
        <v>634</v>
      </c>
      <c r="O170" s="870" t="s">
        <v>635</v>
      </c>
      <c r="P170" s="869" t="s">
        <v>802</v>
      </c>
      <c r="Q170" s="870"/>
      <c r="R170" s="870" t="s">
        <v>637</v>
      </c>
      <c r="S170" s="875"/>
      <c r="T170" s="876">
        <v>0.01</v>
      </c>
      <c r="U170" s="877">
        <v>0.01</v>
      </c>
    </row>
    <row r="171" spans="9:21" s="689" customFormat="1" hidden="1">
      <c r="I171" s="870" t="s">
        <v>536</v>
      </c>
      <c r="J171" s="872" t="s">
        <v>464</v>
      </c>
      <c r="K171" s="872">
        <v>99305</v>
      </c>
      <c r="L171" s="873">
        <v>22828</v>
      </c>
      <c r="M171" s="874">
        <v>228.28</v>
      </c>
      <c r="N171" s="869" t="s">
        <v>634</v>
      </c>
      <c r="O171" s="870" t="s">
        <v>635</v>
      </c>
      <c r="P171" s="869" t="s">
        <v>803</v>
      </c>
      <c r="Q171" s="870"/>
      <c r="R171" s="870" t="s">
        <v>637</v>
      </c>
      <c r="S171" s="875"/>
      <c r="T171" s="876">
        <v>0.01</v>
      </c>
      <c r="U171" s="877">
        <v>0.01</v>
      </c>
    </row>
    <row r="172" spans="9:21" s="689" customFormat="1" hidden="1">
      <c r="I172" s="870" t="s">
        <v>536</v>
      </c>
      <c r="J172" s="872" t="s">
        <v>535</v>
      </c>
      <c r="K172" s="872">
        <v>99320</v>
      </c>
      <c r="L172" s="873">
        <v>1982</v>
      </c>
      <c r="M172" s="874">
        <v>19.82</v>
      </c>
      <c r="N172" s="869" t="s">
        <v>634</v>
      </c>
      <c r="O172" s="870" t="s">
        <v>635</v>
      </c>
      <c r="P172" s="869" t="s">
        <v>804</v>
      </c>
      <c r="Q172" s="870"/>
      <c r="R172" s="870" t="s">
        <v>637</v>
      </c>
      <c r="S172" s="875"/>
      <c r="T172" s="876">
        <v>0.01</v>
      </c>
      <c r="U172" s="877">
        <v>0.01</v>
      </c>
    </row>
    <row r="173" spans="9:21" s="689" customFormat="1" hidden="1">
      <c r="I173" s="870"/>
      <c r="J173" s="870"/>
      <c r="K173" s="870"/>
      <c r="L173" s="870"/>
      <c r="M173" s="870"/>
      <c r="N173" s="870"/>
      <c r="O173" s="870"/>
      <c r="P173" s="870"/>
      <c r="Q173" s="870"/>
      <c r="R173" s="870"/>
      <c r="S173" s="870"/>
      <c r="T173" s="870"/>
      <c r="U173" s="870"/>
    </row>
    <row r="174" spans="9:21" s="689" customFormat="1" hidden="1">
      <c r="I174" s="870"/>
      <c r="J174" s="870"/>
      <c r="K174" s="870"/>
      <c r="L174" s="870"/>
      <c r="M174" s="870"/>
      <c r="N174" s="870"/>
      <c r="O174" s="870"/>
      <c r="P174" s="870"/>
      <c r="Q174" s="870"/>
      <c r="R174" s="870"/>
      <c r="S174" s="870"/>
      <c r="T174" s="870"/>
      <c r="U174" s="870"/>
    </row>
    <row r="175" spans="9:21" s="689" customFormat="1" hidden="1">
      <c r="I175" s="870"/>
      <c r="J175" s="870"/>
      <c r="K175" s="870"/>
      <c r="L175" s="870"/>
      <c r="M175" s="870"/>
      <c r="N175" s="870"/>
      <c r="O175" s="870"/>
      <c r="P175" s="870"/>
      <c r="Q175" s="870"/>
      <c r="R175" s="870"/>
      <c r="S175" s="870"/>
      <c r="T175" s="870"/>
      <c r="U175" s="870"/>
    </row>
    <row r="176" spans="9:21" s="689" customFormat="1" hidden="1">
      <c r="I176" s="870"/>
      <c r="J176" s="870"/>
      <c r="K176" s="870"/>
      <c r="L176" s="870"/>
      <c r="M176" s="870"/>
      <c r="N176" s="870"/>
      <c r="O176" s="870"/>
      <c r="P176" s="870"/>
      <c r="Q176" s="870"/>
      <c r="R176" s="870"/>
      <c r="S176" s="870"/>
      <c r="T176" s="870"/>
      <c r="U176" s="870"/>
    </row>
    <row r="177" spans="8:21" s="689" customFormat="1" hidden="1">
      <c r="I177" s="857" t="s">
        <v>478</v>
      </c>
      <c r="J177" s="878">
        <v>250174.02999999997</v>
      </c>
      <c r="K177" s="878">
        <v>249978.56999999998</v>
      </c>
      <c r="L177" s="878"/>
      <c r="M177" s="870"/>
      <c r="N177" s="870"/>
      <c r="O177" s="870"/>
      <c r="P177" s="870"/>
      <c r="Q177" s="870"/>
      <c r="R177" s="870"/>
      <c r="S177" s="870"/>
      <c r="T177" s="870"/>
      <c r="U177" s="870"/>
    </row>
    <row r="178" spans="8:21" s="689" customFormat="1" hidden="1">
      <c r="I178" s="857" t="s">
        <v>520</v>
      </c>
      <c r="J178" s="878">
        <v>619460.00999999989</v>
      </c>
      <c r="K178" s="878">
        <v>562079.9800000001</v>
      </c>
      <c r="L178" s="878"/>
      <c r="M178" s="870"/>
      <c r="N178" s="870"/>
      <c r="O178" s="870"/>
      <c r="P178" s="870"/>
      <c r="Q178" s="870"/>
      <c r="R178" s="870"/>
      <c r="S178" s="870"/>
      <c r="T178" s="870"/>
      <c r="U178" s="870"/>
    </row>
    <row r="179" spans="8:21" s="689" customFormat="1" hidden="1">
      <c r="I179" s="857" t="s">
        <v>536</v>
      </c>
      <c r="J179" s="878">
        <v>2478960.0300000003</v>
      </c>
      <c r="K179" s="878">
        <v>2399928.9100000006</v>
      </c>
      <c r="L179" s="878"/>
      <c r="M179" s="870"/>
      <c r="N179" s="870"/>
      <c r="O179" s="870"/>
      <c r="P179" s="870"/>
      <c r="Q179" s="870"/>
      <c r="R179" s="870"/>
      <c r="S179" s="870"/>
      <c r="T179" s="870"/>
      <c r="U179" s="870"/>
    </row>
    <row r="180" spans="8:21" s="689" customFormat="1" hidden="1">
      <c r="I180" s="870"/>
      <c r="J180" s="878"/>
      <c r="K180" s="878"/>
      <c r="L180" s="878"/>
      <c r="M180" s="870"/>
      <c r="N180" s="870"/>
      <c r="O180" s="870"/>
      <c r="P180" s="870"/>
      <c r="Q180" s="870"/>
      <c r="R180" s="870"/>
      <c r="S180" s="870"/>
      <c r="T180" s="870"/>
      <c r="U180" s="870"/>
    </row>
    <row r="181" spans="8:21" s="689" customFormat="1" hidden="1">
      <c r="I181" s="870"/>
      <c r="J181" s="878">
        <v>3348594.0700000003</v>
      </c>
      <c r="K181" s="878">
        <v>3211987.4600000009</v>
      </c>
      <c r="L181" s="878"/>
      <c r="M181" s="870"/>
      <c r="N181" s="870"/>
      <c r="O181" s="870"/>
      <c r="P181" s="870"/>
      <c r="Q181" s="870"/>
      <c r="R181" s="870"/>
      <c r="S181" s="870"/>
      <c r="T181" s="870"/>
      <c r="U181" s="870"/>
    </row>
    <row r="182" spans="8:21" s="689" customFormat="1" hidden="1">
      <c r="I182" s="870"/>
      <c r="J182" s="878"/>
      <c r="K182" s="878"/>
      <c r="L182" s="878"/>
      <c r="M182" s="870"/>
      <c r="N182" s="870"/>
      <c r="O182" s="870"/>
      <c r="P182" s="870"/>
      <c r="Q182" s="870"/>
      <c r="R182" s="870"/>
      <c r="S182" s="870"/>
      <c r="T182" s="870"/>
      <c r="U182" s="870"/>
    </row>
    <row r="183" spans="8:21" s="689" customFormat="1" hidden="1">
      <c r="I183" s="870"/>
      <c r="J183" s="878"/>
      <c r="K183" s="878">
        <v>136606.6099999994</v>
      </c>
      <c r="L183" s="878"/>
      <c r="M183" s="870"/>
      <c r="N183" s="870"/>
      <c r="O183" s="870"/>
      <c r="P183" s="870"/>
      <c r="Q183" s="870"/>
      <c r="R183" s="870"/>
      <c r="S183" s="870"/>
      <c r="T183" s="870"/>
      <c r="U183" s="870"/>
    </row>
    <row r="184" spans="8:21" s="689" customFormat="1" hidden="1">
      <c r="I184" s="870"/>
      <c r="J184" s="870"/>
      <c r="K184" s="878"/>
      <c r="L184" s="878"/>
      <c r="M184" s="870"/>
      <c r="N184" s="870"/>
      <c r="O184" s="870"/>
      <c r="P184" s="870"/>
      <c r="Q184" s="870"/>
      <c r="R184" s="870"/>
      <c r="S184" s="870"/>
      <c r="T184" s="870"/>
      <c r="U184" s="870"/>
    </row>
    <row r="185" spans="8:21" s="689" customFormat="1" hidden="1">
      <c r="I185" s="870"/>
      <c r="J185" s="870"/>
      <c r="K185" s="878">
        <v>13660.66099999994</v>
      </c>
      <c r="L185" s="878"/>
      <c r="M185" s="870"/>
      <c r="N185" s="870"/>
      <c r="O185" s="870"/>
      <c r="P185" s="870"/>
      <c r="Q185" s="870"/>
      <c r="R185" s="870"/>
      <c r="S185" s="870"/>
      <c r="T185" s="870"/>
      <c r="U185" s="870"/>
    </row>
    <row r="186" spans="8:21" s="689" customFormat="1">
      <c r="I186" s="870"/>
      <c r="J186" s="870"/>
      <c r="K186" s="878"/>
      <c r="L186" s="878"/>
      <c r="M186" s="870"/>
      <c r="N186" s="870"/>
      <c r="O186" s="870"/>
      <c r="P186" s="870"/>
      <c r="Q186" s="870"/>
      <c r="R186" s="870"/>
      <c r="S186" s="870"/>
      <c r="T186" s="870"/>
      <c r="U186" s="870"/>
    </row>
    <row r="187" spans="8:21" s="689" customFormat="1" ht="19.5" customHeight="1">
      <c r="H187" s="883" t="s">
        <v>806</v>
      </c>
      <c r="J187" s="870"/>
      <c r="K187" s="882"/>
      <c r="L187" s="870"/>
      <c r="M187" s="870"/>
      <c r="N187" s="870"/>
      <c r="O187" s="870"/>
      <c r="P187" s="870"/>
      <c r="Q187" s="870"/>
      <c r="R187" s="870"/>
      <c r="S187" s="870"/>
      <c r="T187" s="870"/>
      <c r="U187" s="870"/>
    </row>
    <row r="188" spans="8:21" s="689" customFormat="1">
      <c r="I188" s="870" t="s">
        <v>807</v>
      </c>
      <c r="J188" s="870"/>
      <c r="K188" s="870"/>
      <c r="L188" s="870"/>
      <c r="M188" s="870"/>
      <c r="N188" s="870"/>
      <c r="O188" s="870"/>
      <c r="P188" s="870"/>
      <c r="Q188" s="870"/>
      <c r="R188" s="870"/>
      <c r="S188" s="870"/>
      <c r="T188" s="870"/>
      <c r="U188" s="870"/>
    </row>
    <row r="189" spans="8:21" s="689" customFormat="1">
      <c r="I189" s="870"/>
      <c r="J189" s="870"/>
      <c r="K189" s="870"/>
      <c r="L189" s="870"/>
      <c r="M189" s="870"/>
      <c r="N189" s="870"/>
      <c r="O189" s="870"/>
      <c r="P189" s="870"/>
      <c r="Q189" s="870"/>
      <c r="R189" s="870"/>
      <c r="S189" s="870"/>
      <c r="T189" s="870"/>
      <c r="U189" s="870"/>
    </row>
    <row r="190" spans="8:21" s="689" customFormat="1">
      <c r="I190" s="870"/>
      <c r="J190" s="870"/>
      <c r="K190" s="870"/>
      <c r="L190" s="870"/>
      <c r="M190" s="870"/>
      <c r="N190" s="870"/>
      <c r="O190" s="870"/>
      <c r="P190" s="870"/>
      <c r="Q190" s="870"/>
      <c r="R190" s="870"/>
      <c r="S190" s="870"/>
      <c r="T190" s="870"/>
      <c r="U190" s="870"/>
    </row>
    <row r="191" spans="8:21" s="689" customFormat="1">
      <c r="I191" s="870"/>
      <c r="J191" s="870"/>
      <c r="K191" s="870"/>
      <c r="L191" s="870"/>
      <c r="M191" s="870"/>
      <c r="N191" s="870"/>
      <c r="O191" s="870"/>
      <c r="P191" s="870"/>
      <c r="Q191" s="870"/>
      <c r="R191" s="870"/>
      <c r="S191" s="870"/>
      <c r="T191" s="870"/>
      <c r="U191" s="870"/>
    </row>
    <row r="192" spans="8:21" s="689" customFormat="1">
      <c r="I192" s="870"/>
      <c r="J192" s="870"/>
      <c r="K192" s="870"/>
      <c r="L192" s="870"/>
      <c r="M192" s="870"/>
      <c r="N192" s="870"/>
      <c r="O192" s="870"/>
      <c r="P192" s="870"/>
      <c r="Q192" s="870"/>
      <c r="R192" s="870"/>
      <c r="S192" s="870"/>
      <c r="T192" s="870"/>
      <c r="U192" s="870"/>
    </row>
    <row r="193" spans="9:21" s="689" customFormat="1">
      <c r="I193" s="870"/>
      <c r="J193" s="870"/>
      <c r="K193" s="870"/>
      <c r="L193" s="870"/>
      <c r="M193" s="870"/>
      <c r="N193" s="870"/>
      <c r="O193" s="870"/>
      <c r="P193" s="870"/>
      <c r="Q193" s="870"/>
      <c r="R193" s="870"/>
      <c r="S193" s="870"/>
      <c r="T193" s="870"/>
      <c r="U193" s="870"/>
    </row>
    <row r="194" spans="9:21" s="689" customFormat="1">
      <c r="I194" s="870"/>
      <c r="J194" s="870"/>
      <c r="K194" s="870"/>
      <c r="L194" s="870"/>
      <c r="M194" s="870"/>
      <c r="N194" s="870"/>
      <c r="O194" s="870"/>
      <c r="P194" s="870"/>
      <c r="Q194" s="870"/>
      <c r="R194" s="870"/>
      <c r="S194" s="870"/>
      <c r="T194" s="870"/>
      <c r="U194" s="870"/>
    </row>
    <row r="195" spans="9:21" s="689" customFormat="1">
      <c r="I195" s="870"/>
      <c r="J195" s="870"/>
      <c r="K195" s="870"/>
      <c r="L195" s="870"/>
      <c r="M195" s="870"/>
      <c r="N195" s="870"/>
      <c r="O195" s="870"/>
      <c r="P195" s="870"/>
      <c r="Q195" s="870"/>
      <c r="R195" s="870"/>
      <c r="S195" s="870"/>
      <c r="T195" s="870"/>
      <c r="U195" s="870"/>
    </row>
    <row r="196" spans="9:21" s="689" customFormat="1">
      <c r="I196" s="870"/>
      <c r="J196" s="870"/>
      <c r="K196" s="870"/>
      <c r="L196" s="870"/>
      <c r="M196" s="870"/>
      <c r="N196" s="870"/>
      <c r="O196" s="870"/>
      <c r="P196" s="870"/>
      <c r="Q196" s="870"/>
      <c r="R196" s="870"/>
      <c r="S196" s="870"/>
      <c r="T196" s="870"/>
      <c r="U196" s="870"/>
    </row>
    <row r="197" spans="9:21" s="689" customFormat="1">
      <c r="I197" s="870"/>
      <c r="J197" s="870"/>
      <c r="K197" s="870"/>
      <c r="L197" s="870"/>
      <c r="M197" s="870"/>
      <c r="N197" s="870"/>
      <c r="O197" s="870"/>
      <c r="P197" s="870"/>
      <c r="Q197" s="870"/>
      <c r="R197" s="870"/>
      <c r="S197" s="870"/>
      <c r="T197" s="870"/>
      <c r="U197" s="870"/>
    </row>
    <row r="198" spans="9:21" s="689" customFormat="1">
      <c r="I198" s="870"/>
      <c r="J198" s="870"/>
      <c r="K198" s="870"/>
      <c r="L198" s="870"/>
      <c r="M198" s="870"/>
      <c r="N198" s="870"/>
      <c r="O198" s="870"/>
      <c r="P198" s="870"/>
      <c r="Q198" s="870"/>
      <c r="R198" s="870"/>
      <c r="S198" s="870"/>
      <c r="T198" s="870"/>
      <c r="U198" s="870"/>
    </row>
    <row r="199" spans="9:21" s="689" customFormat="1">
      <c r="I199" s="870"/>
      <c r="J199" s="870"/>
      <c r="K199" s="870"/>
      <c r="L199" s="870"/>
      <c r="M199" s="870"/>
      <c r="N199" s="870"/>
      <c r="O199" s="870"/>
      <c r="P199" s="870"/>
      <c r="Q199" s="870"/>
      <c r="R199" s="870"/>
      <c r="S199" s="870"/>
      <c r="T199" s="870"/>
      <c r="U199" s="870"/>
    </row>
    <row r="200" spans="9:21" s="689" customFormat="1">
      <c r="I200" s="870"/>
      <c r="J200" s="870"/>
      <c r="K200" s="870"/>
      <c r="L200" s="870"/>
      <c r="M200" s="870"/>
      <c r="N200" s="870"/>
      <c r="O200" s="870"/>
      <c r="P200" s="870"/>
      <c r="Q200" s="870"/>
      <c r="R200" s="870"/>
      <c r="S200" s="870"/>
      <c r="T200" s="870"/>
      <c r="U200" s="870"/>
    </row>
    <row r="201" spans="9:21" s="689" customFormat="1">
      <c r="I201" s="870"/>
      <c r="J201" s="870"/>
      <c r="K201" s="870"/>
      <c r="L201" s="870"/>
      <c r="M201" s="870"/>
      <c r="N201" s="870"/>
      <c r="O201" s="870"/>
      <c r="P201" s="870"/>
      <c r="Q201" s="870"/>
      <c r="R201" s="870"/>
      <c r="S201" s="870"/>
      <c r="T201" s="870"/>
      <c r="U201" s="870"/>
    </row>
    <row r="202" spans="9:21" s="689" customFormat="1">
      <c r="I202" s="870"/>
      <c r="J202" s="870"/>
      <c r="K202" s="870"/>
      <c r="L202" s="870"/>
      <c r="M202" s="870"/>
      <c r="N202" s="870"/>
      <c r="O202" s="870"/>
      <c r="P202" s="870"/>
      <c r="Q202" s="870"/>
      <c r="R202" s="870"/>
      <c r="S202" s="870"/>
      <c r="T202" s="870"/>
      <c r="U202" s="870"/>
    </row>
    <row r="203" spans="9:21" s="689" customFormat="1">
      <c r="I203" s="870"/>
      <c r="J203" s="870"/>
      <c r="K203" s="870"/>
      <c r="L203" s="870"/>
      <c r="M203" s="870"/>
      <c r="N203" s="870"/>
      <c r="O203" s="870"/>
      <c r="P203" s="870"/>
      <c r="Q203" s="870"/>
      <c r="R203" s="870"/>
      <c r="S203" s="870"/>
      <c r="T203" s="870"/>
      <c r="U203" s="870"/>
    </row>
    <row r="204" spans="9:21" s="689" customFormat="1">
      <c r="I204" s="870"/>
      <c r="J204" s="870"/>
      <c r="K204" s="870"/>
      <c r="L204" s="870"/>
      <c r="M204" s="870"/>
      <c r="N204" s="870"/>
      <c r="O204" s="870"/>
      <c r="P204" s="870"/>
      <c r="Q204" s="870"/>
      <c r="R204" s="870"/>
      <c r="S204" s="870"/>
      <c r="T204" s="870"/>
      <c r="U204" s="870"/>
    </row>
    <row r="205" spans="9:21" s="689" customFormat="1">
      <c r="I205" s="870"/>
      <c r="J205" s="870"/>
      <c r="K205" s="870"/>
      <c r="L205" s="870"/>
      <c r="M205" s="870"/>
      <c r="N205" s="870"/>
      <c r="O205" s="870"/>
      <c r="P205" s="870"/>
      <c r="Q205" s="870"/>
      <c r="R205" s="870"/>
      <c r="S205" s="870"/>
      <c r="T205" s="870"/>
      <c r="U205" s="870"/>
    </row>
    <row r="206" spans="9:21" s="689" customFormat="1">
      <c r="I206" s="870"/>
      <c r="J206" s="870"/>
      <c r="K206" s="870"/>
      <c r="L206" s="870"/>
      <c r="M206" s="870"/>
      <c r="N206" s="870"/>
      <c r="O206" s="870"/>
      <c r="P206" s="870"/>
      <c r="Q206" s="870"/>
      <c r="R206" s="870"/>
      <c r="S206" s="870"/>
      <c r="T206" s="870"/>
      <c r="U206" s="870"/>
    </row>
    <row r="207" spans="9:21" s="689" customFormat="1">
      <c r="I207" s="870"/>
      <c r="J207" s="870"/>
      <c r="K207" s="870"/>
      <c r="L207" s="870"/>
      <c r="M207" s="870"/>
      <c r="N207" s="870"/>
      <c r="O207" s="870"/>
      <c r="P207" s="870"/>
      <c r="Q207" s="870"/>
      <c r="R207" s="870"/>
      <c r="S207" s="870"/>
      <c r="T207" s="870"/>
      <c r="U207" s="870"/>
    </row>
    <row r="208" spans="9:21" s="689" customFormat="1">
      <c r="I208" s="870"/>
      <c r="J208" s="870"/>
      <c r="K208" s="870"/>
      <c r="L208" s="870"/>
      <c r="M208" s="870"/>
      <c r="N208" s="870"/>
      <c r="O208" s="870"/>
      <c r="P208" s="870"/>
      <c r="Q208" s="870"/>
      <c r="R208" s="870"/>
      <c r="S208" s="870"/>
      <c r="T208" s="870"/>
      <c r="U208" s="870"/>
    </row>
    <row r="209" spans="9:21" s="689" customFormat="1">
      <c r="I209" s="870"/>
      <c r="J209" s="870"/>
      <c r="K209" s="870"/>
      <c r="L209" s="870"/>
      <c r="M209" s="870"/>
      <c r="N209" s="870"/>
      <c r="O209" s="870"/>
      <c r="P209" s="870"/>
      <c r="Q209" s="870"/>
      <c r="R209" s="870"/>
      <c r="S209" s="870"/>
      <c r="T209" s="870"/>
      <c r="U209" s="870"/>
    </row>
    <row r="210" spans="9:21" s="689" customFormat="1">
      <c r="I210" s="870"/>
      <c r="J210" s="870"/>
      <c r="K210" s="870"/>
      <c r="L210" s="870"/>
      <c r="M210" s="870"/>
      <c r="N210" s="870"/>
      <c r="O210" s="870"/>
      <c r="P210" s="870"/>
      <c r="Q210" s="870"/>
      <c r="R210" s="870"/>
      <c r="S210" s="870"/>
      <c r="T210" s="870"/>
      <c r="U210" s="870"/>
    </row>
    <row r="211" spans="9:21" s="689" customFormat="1">
      <c r="I211" s="870"/>
      <c r="J211" s="870"/>
      <c r="K211" s="870"/>
      <c r="L211" s="870"/>
      <c r="M211" s="870"/>
      <c r="N211" s="870"/>
      <c r="O211" s="870"/>
      <c r="P211" s="870"/>
      <c r="Q211" s="870"/>
      <c r="R211" s="870"/>
      <c r="S211" s="870"/>
      <c r="T211" s="870"/>
      <c r="U211" s="870"/>
    </row>
    <row r="212" spans="9:21" s="689" customFormat="1">
      <c r="I212" s="870"/>
      <c r="J212" s="870"/>
      <c r="K212" s="870"/>
      <c r="L212" s="870"/>
      <c r="M212" s="870"/>
      <c r="N212" s="870"/>
      <c r="O212" s="870"/>
      <c r="P212" s="870"/>
      <c r="Q212" s="870"/>
      <c r="R212" s="870"/>
      <c r="S212" s="870"/>
      <c r="T212" s="870"/>
      <c r="U212" s="870"/>
    </row>
    <row r="213" spans="9:21" s="689" customFormat="1">
      <c r="I213" s="870"/>
      <c r="J213" s="870"/>
      <c r="K213" s="870"/>
      <c r="L213" s="870"/>
      <c r="M213" s="870"/>
      <c r="N213" s="870"/>
      <c r="O213" s="870"/>
      <c r="P213" s="870"/>
      <c r="Q213" s="870"/>
      <c r="R213" s="870"/>
      <c r="S213" s="870"/>
      <c r="T213" s="870"/>
      <c r="U213" s="870"/>
    </row>
    <row r="214" spans="9:21" s="689" customFormat="1">
      <c r="I214" s="870"/>
      <c r="J214" s="870"/>
      <c r="K214" s="870"/>
      <c r="L214" s="870"/>
      <c r="M214" s="870"/>
      <c r="N214" s="870"/>
      <c r="O214" s="870"/>
      <c r="P214" s="870"/>
      <c r="Q214" s="870"/>
      <c r="R214" s="870"/>
      <c r="S214" s="870"/>
      <c r="T214" s="870"/>
      <c r="U214" s="870"/>
    </row>
    <row r="215" spans="9:21" s="689" customFormat="1">
      <c r="I215" s="870"/>
      <c r="J215" s="870"/>
      <c r="K215" s="870"/>
      <c r="L215" s="870"/>
      <c r="M215" s="870"/>
      <c r="N215" s="870"/>
      <c r="O215" s="870"/>
      <c r="P215" s="870"/>
      <c r="Q215" s="870"/>
      <c r="R215" s="870"/>
      <c r="S215" s="870"/>
      <c r="T215" s="870"/>
      <c r="U215" s="870"/>
    </row>
    <row r="216" spans="9:21" s="689" customFormat="1">
      <c r="I216" s="870"/>
      <c r="J216" s="870"/>
      <c r="K216" s="870"/>
      <c r="L216" s="870"/>
      <c r="M216" s="870"/>
      <c r="N216" s="870"/>
      <c r="O216" s="870"/>
      <c r="P216" s="870"/>
      <c r="Q216" s="870"/>
      <c r="R216" s="870"/>
      <c r="S216" s="870"/>
      <c r="T216" s="870"/>
      <c r="U216" s="870"/>
    </row>
    <row r="217" spans="9:21" s="689" customFormat="1">
      <c r="I217" s="870"/>
      <c r="J217" s="870"/>
      <c r="K217" s="870"/>
      <c r="L217" s="870"/>
      <c r="M217" s="870"/>
      <c r="N217" s="870"/>
      <c r="O217" s="870"/>
      <c r="P217" s="870"/>
      <c r="Q217" s="870"/>
      <c r="R217" s="870"/>
      <c r="S217" s="870"/>
      <c r="T217" s="870"/>
      <c r="U217" s="870"/>
    </row>
    <row r="218" spans="9:21" s="689" customFormat="1">
      <c r="I218" s="870"/>
      <c r="J218" s="870"/>
      <c r="K218" s="870"/>
      <c r="L218" s="870"/>
      <c r="M218" s="870"/>
      <c r="N218" s="870"/>
      <c r="O218" s="870"/>
      <c r="P218" s="870"/>
      <c r="Q218" s="870"/>
      <c r="R218" s="870"/>
      <c r="S218" s="870"/>
      <c r="T218" s="870"/>
      <c r="U218" s="870"/>
    </row>
    <row r="219" spans="9:21" s="689" customFormat="1">
      <c r="I219" s="870"/>
      <c r="J219" s="870"/>
      <c r="K219" s="870"/>
      <c r="L219" s="870"/>
      <c r="M219" s="870"/>
      <c r="N219" s="870"/>
      <c r="O219" s="870"/>
      <c r="P219" s="870"/>
      <c r="Q219" s="870"/>
      <c r="R219" s="870"/>
      <c r="S219" s="870"/>
      <c r="T219" s="870"/>
      <c r="U219" s="870"/>
    </row>
    <row r="220" spans="9:21" s="689" customFormat="1">
      <c r="I220" s="870"/>
      <c r="J220" s="870"/>
      <c r="K220" s="870"/>
      <c r="L220" s="870"/>
      <c r="M220" s="870"/>
      <c r="N220" s="870"/>
      <c r="O220" s="870"/>
      <c r="P220" s="870"/>
      <c r="Q220" s="870"/>
      <c r="R220" s="870"/>
      <c r="S220" s="870"/>
      <c r="T220" s="870"/>
      <c r="U220" s="870"/>
    </row>
    <row r="221" spans="9:21" s="689" customFormat="1">
      <c r="I221" s="870"/>
      <c r="J221" s="870"/>
      <c r="K221" s="870"/>
      <c r="L221" s="870"/>
      <c r="M221" s="870"/>
      <c r="N221" s="870"/>
      <c r="O221" s="870"/>
      <c r="P221" s="870"/>
      <c r="Q221" s="870"/>
      <c r="R221" s="870"/>
      <c r="S221" s="870"/>
      <c r="T221" s="870"/>
      <c r="U221" s="870"/>
    </row>
    <row r="222" spans="9:21" s="689" customFormat="1">
      <c r="I222" s="870"/>
      <c r="J222" s="870"/>
      <c r="K222" s="870"/>
      <c r="L222" s="870"/>
      <c r="M222" s="870"/>
      <c r="N222" s="870"/>
      <c r="O222" s="870"/>
      <c r="P222" s="870"/>
      <c r="Q222" s="870"/>
      <c r="R222" s="870"/>
      <c r="S222" s="870"/>
      <c r="T222" s="870"/>
      <c r="U222" s="870"/>
    </row>
    <row r="223" spans="9:21" s="689" customFormat="1">
      <c r="I223" s="870"/>
      <c r="J223" s="870"/>
      <c r="K223" s="870"/>
      <c r="L223" s="870"/>
      <c r="M223" s="870"/>
      <c r="N223" s="870"/>
      <c r="O223" s="870"/>
      <c r="P223" s="870"/>
      <c r="Q223" s="870"/>
      <c r="R223" s="870"/>
      <c r="S223" s="870"/>
      <c r="T223" s="870"/>
      <c r="U223" s="870"/>
    </row>
    <row r="224" spans="9:21" s="689" customFormat="1">
      <c r="I224" s="870"/>
      <c r="J224" s="870"/>
      <c r="K224" s="870"/>
      <c r="L224" s="870"/>
      <c r="M224" s="870"/>
      <c r="N224" s="870"/>
      <c r="O224" s="870"/>
      <c r="P224" s="870"/>
      <c r="Q224" s="870"/>
      <c r="R224" s="870"/>
      <c r="S224" s="870"/>
      <c r="T224" s="870"/>
      <c r="U224" s="870"/>
    </row>
    <row r="225" spans="9:21" s="689" customFormat="1">
      <c r="I225" s="870"/>
      <c r="J225" s="870"/>
      <c r="K225" s="870"/>
      <c r="L225" s="870"/>
      <c r="M225" s="870"/>
      <c r="N225" s="870"/>
      <c r="O225" s="870"/>
      <c r="P225" s="870"/>
      <c r="Q225" s="870"/>
      <c r="R225" s="870"/>
      <c r="S225" s="870"/>
      <c r="T225" s="870"/>
      <c r="U225" s="870"/>
    </row>
    <row r="226" spans="9:21" s="689" customFormat="1">
      <c r="I226" s="870"/>
      <c r="J226" s="870"/>
      <c r="K226" s="870"/>
      <c r="L226" s="870"/>
      <c r="M226" s="870"/>
      <c r="N226" s="870"/>
      <c r="O226" s="870"/>
      <c r="P226" s="870"/>
      <c r="Q226" s="870"/>
      <c r="R226" s="870"/>
      <c r="S226" s="870"/>
      <c r="T226" s="870"/>
      <c r="U226" s="870"/>
    </row>
    <row r="227" spans="9:21" s="689" customFormat="1">
      <c r="I227" s="870"/>
      <c r="J227" s="870"/>
      <c r="K227" s="870"/>
      <c r="L227" s="870"/>
      <c r="M227" s="870"/>
      <c r="N227" s="870"/>
      <c r="O227" s="870"/>
      <c r="P227" s="870"/>
      <c r="Q227" s="870"/>
      <c r="R227" s="870"/>
      <c r="S227" s="870"/>
      <c r="T227" s="870"/>
      <c r="U227" s="870"/>
    </row>
    <row r="228" spans="9:21" s="689" customFormat="1">
      <c r="I228" s="870"/>
      <c r="J228" s="870"/>
      <c r="K228" s="870"/>
      <c r="L228" s="870"/>
      <c r="M228" s="870"/>
      <c r="N228" s="870"/>
      <c r="O228" s="870"/>
      <c r="P228" s="870"/>
      <c r="Q228" s="870"/>
      <c r="R228" s="870"/>
      <c r="S228" s="870"/>
      <c r="T228" s="870"/>
      <c r="U228" s="870"/>
    </row>
    <row r="229" spans="9:21" s="689" customFormat="1">
      <c r="I229" s="870"/>
      <c r="J229" s="870"/>
      <c r="K229" s="870"/>
      <c r="L229" s="870"/>
      <c r="M229" s="870"/>
      <c r="N229" s="870"/>
      <c r="O229" s="870"/>
      <c r="P229" s="870"/>
      <c r="Q229" s="870"/>
      <c r="R229" s="870"/>
      <c r="S229" s="870"/>
      <c r="T229" s="870"/>
      <c r="U229" s="870"/>
    </row>
    <row r="230" spans="9:21" s="689" customFormat="1">
      <c r="I230" s="870"/>
      <c r="J230" s="870"/>
      <c r="K230" s="870"/>
      <c r="L230" s="870"/>
      <c r="M230" s="870"/>
      <c r="N230" s="870"/>
      <c r="O230" s="870"/>
      <c r="P230" s="870"/>
      <c r="Q230" s="870"/>
      <c r="R230" s="870"/>
      <c r="S230" s="870"/>
      <c r="T230" s="870"/>
      <c r="U230" s="870"/>
    </row>
    <row r="231" spans="9:21" s="689" customFormat="1">
      <c r="I231" s="870"/>
      <c r="J231" s="870"/>
      <c r="K231" s="870"/>
      <c r="L231" s="870"/>
      <c r="M231" s="870"/>
      <c r="N231" s="870"/>
      <c r="O231" s="870"/>
      <c r="P231" s="870"/>
      <c r="Q231" s="870"/>
      <c r="R231" s="870"/>
      <c r="S231" s="870"/>
      <c r="T231" s="870"/>
      <c r="U231" s="870"/>
    </row>
    <row r="232" spans="9:21" s="689" customFormat="1">
      <c r="I232" s="870"/>
      <c r="J232" s="870"/>
      <c r="K232" s="870"/>
      <c r="L232" s="870"/>
      <c r="M232" s="870"/>
      <c r="N232" s="870"/>
      <c r="O232" s="870"/>
      <c r="P232" s="870"/>
      <c r="Q232" s="870"/>
      <c r="R232" s="870"/>
      <c r="S232" s="870"/>
      <c r="T232" s="870"/>
      <c r="U232" s="870"/>
    </row>
    <row r="233" spans="9:21" s="689" customFormat="1">
      <c r="I233" s="870"/>
      <c r="J233" s="870"/>
      <c r="K233" s="870"/>
      <c r="L233" s="870"/>
      <c r="M233" s="870"/>
      <c r="N233" s="870"/>
      <c r="O233" s="870"/>
      <c r="P233" s="870"/>
      <c r="Q233" s="870"/>
      <c r="R233" s="870"/>
      <c r="S233" s="870"/>
      <c r="T233" s="870"/>
      <c r="U233" s="870"/>
    </row>
    <row r="234" spans="9:21" s="689" customFormat="1">
      <c r="I234" s="870"/>
      <c r="J234" s="870"/>
      <c r="K234" s="870"/>
      <c r="L234" s="870"/>
      <c r="M234" s="870"/>
      <c r="N234" s="870"/>
      <c r="O234" s="870"/>
      <c r="P234" s="870"/>
      <c r="Q234" s="870"/>
      <c r="R234" s="870"/>
      <c r="S234" s="870"/>
      <c r="T234" s="870"/>
      <c r="U234" s="870"/>
    </row>
    <row r="235" spans="9:21" s="689" customFormat="1">
      <c r="I235" s="870"/>
      <c r="J235" s="870"/>
      <c r="K235" s="870"/>
      <c r="L235" s="870"/>
      <c r="M235" s="870"/>
      <c r="N235" s="870"/>
      <c r="O235" s="870"/>
      <c r="P235" s="870"/>
      <c r="Q235" s="870"/>
      <c r="R235" s="870"/>
      <c r="S235" s="870"/>
      <c r="T235" s="870"/>
      <c r="U235" s="870"/>
    </row>
    <row r="236" spans="9:21" s="689" customFormat="1">
      <c r="I236" s="870"/>
      <c r="J236" s="870"/>
      <c r="K236" s="870"/>
      <c r="L236" s="870"/>
      <c r="M236" s="870"/>
      <c r="N236" s="870"/>
      <c r="O236" s="870"/>
      <c r="P236" s="870"/>
      <c r="Q236" s="870"/>
      <c r="R236" s="870"/>
      <c r="S236" s="870"/>
      <c r="T236" s="870"/>
      <c r="U236" s="870"/>
    </row>
    <row r="237" spans="9:21" s="689" customFormat="1">
      <c r="I237" s="870"/>
      <c r="J237" s="870"/>
      <c r="K237" s="870"/>
      <c r="L237" s="870"/>
      <c r="M237" s="870"/>
      <c r="N237" s="870"/>
      <c r="O237" s="870"/>
      <c r="P237" s="870"/>
      <c r="Q237" s="870"/>
      <c r="R237" s="870"/>
      <c r="S237" s="870"/>
      <c r="T237" s="870"/>
      <c r="U237" s="870"/>
    </row>
    <row r="238" spans="9:21" s="689" customFormat="1">
      <c r="I238" s="870"/>
      <c r="J238" s="870"/>
      <c r="K238" s="870"/>
      <c r="L238" s="870"/>
      <c r="M238" s="870"/>
      <c r="N238" s="870"/>
      <c r="O238" s="870"/>
      <c r="P238" s="870"/>
      <c r="Q238" s="870"/>
      <c r="R238" s="870"/>
      <c r="S238" s="870"/>
      <c r="T238" s="870"/>
      <c r="U238" s="870"/>
    </row>
    <row r="239" spans="9:21" s="689" customFormat="1">
      <c r="I239" s="870"/>
      <c r="J239" s="870"/>
      <c r="K239" s="870"/>
      <c r="L239" s="870"/>
      <c r="M239" s="870"/>
      <c r="N239" s="870"/>
      <c r="O239" s="870"/>
      <c r="P239" s="870"/>
      <c r="Q239" s="870"/>
      <c r="R239" s="870"/>
      <c r="S239" s="870"/>
      <c r="T239" s="870"/>
      <c r="U239" s="870"/>
    </row>
    <row r="240" spans="9:21" s="689" customFormat="1">
      <c r="I240" s="870"/>
      <c r="J240" s="870"/>
      <c r="K240" s="870"/>
      <c r="L240" s="870"/>
      <c r="M240" s="870"/>
      <c r="N240" s="870"/>
      <c r="O240" s="870"/>
      <c r="P240" s="870"/>
      <c r="Q240" s="870"/>
      <c r="R240" s="870"/>
      <c r="S240" s="870"/>
      <c r="T240" s="870"/>
      <c r="U240" s="870"/>
    </row>
    <row r="241" spans="9:21" s="689" customFormat="1">
      <c r="I241" s="870"/>
      <c r="J241" s="870"/>
      <c r="K241" s="870"/>
      <c r="L241" s="870"/>
      <c r="M241" s="870"/>
      <c r="N241" s="870"/>
      <c r="O241" s="870"/>
      <c r="P241" s="870"/>
      <c r="Q241" s="870"/>
      <c r="R241" s="870"/>
      <c r="S241" s="870"/>
      <c r="T241" s="870"/>
      <c r="U241" s="870"/>
    </row>
    <row r="242" spans="9:21" s="689" customFormat="1">
      <c r="I242" s="870"/>
      <c r="J242" s="870"/>
      <c r="K242" s="870"/>
      <c r="L242" s="870"/>
      <c r="M242" s="870"/>
      <c r="N242" s="870"/>
      <c r="O242" s="870"/>
      <c r="P242" s="870"/>
      <c r="Q242" s="870"/>
      <c r="R242" s="870"/>
      <c r="S242" s="870"/>
      <c r="T242" s="870"/>
      <c r="U242" s="870"/>
    </row>
    <row r="243" spans="9:21" s="689" customFormat="1">
      <c r="I243" s="870"/>
      <c r="J243" s="870"/>
      <c r="K243" s="870"/>
      <c r="L243" s="870"/>
      <c r="M243" s="870"/>
      <c r="N243" s="870"/>
      <c r="O243" s="870"/>
      <c r="P243" s="870"/>
      <c r="Q243" s="870"/>
      <c r="R243" s="870"/>
      <c r="S243" s="870"/>
      <c r="T243" s="870"/>
      <c r="U243" s="870"/>
    </row>
    <row r="244" spans="9:21" s="689" customFormat="1">
      <c r="I244" s="870"/>
      <c r="J244" s="870"/>
      <c r="K244" s="870"/>
      <c r="L244" s="870"/>
      <c r="M244" s="870"/>
      <c r="N244" s="870"/>
      <c r="O244" s="870"/>
      <c r="P244" s="870"/>
      <c r="Q244" s="870"/>
      <c r="R244" s="870"/>
      <c r="S244" s="870"/>
      <c r="T244" s="870"/>
      <c r="U244" s="870"/>
    </row>
    <row r="245" spans="9:21" s="689" customFormat="1">
      <c r="I245" s="870"/>
      <c r="J245" s="870"/>
      <c r="K245" s="870"/>
      <c r="L245" s="870"/>
      <c r="M245" s="870"/>
      <c r="N245" s="870"/>
      <c r="O245" s="870"/>
      <c r="P245" s="870"/>
      <c r="Q245" s="870"/>
      <c r="R245" s="870"/>
      <c r="S245" s="870"/>
      <c r="T245" s="870"/>
      <c r="U245" s="870"/>
    </row>
    <row r="246" spans="9:21" s="689" customFormat="1">
      <c r="I246" s="870"/>
      <c r="J246" s="870"/>
      <c r="K246" s="870"/>
      <c r="L246" s="870"/>
      <c r="M246" s="870"/>
      <c r="N246" s="870"/>
      <c r="O246" s="870"/>
      <c r="P246" s="870"/>
      <c r="Q246" s="870"/>
      <c r="R246" s="870"/>
      <c r="S246" s="870"/>
      <c r="T246" s="870"/>
      <c r="U246" s="870"/>
    </row>
    <row r="247" spans="9:21" s="689" customFormat="1">
      <c r="I247" s="870"/>
      <c r="J247" s="870"/>
      <c r="K247" s="870"/>
      <c r="L247" s="870"/>
      <c r="M247" s="870"/>
      <c r="N247" s="870"/>
      <c r="O247" s="870"/>
      <c r="P247" s="870"/>
      <c r="Q247" s="870"/>
      <c r="R247" s="870"/>
      <c r="S247" s="870"/>
      <c r="T247" s="870"/>
      <c r="U247" s="870"/>
    </row>
    <row r="248" spans="9:21" s="689" customFormat="1">
      <c r="I248" s="870"/>
      <c r="J248" s="870"/>
      <c r="K248" s="870"/>
      <c r="L248" s="870"/>
      <c r="M248" s="870"/>
      <c r="N248" s="870"/>
      <c r="O248" s="870"/>
      <c r="P248" s="870"/>
      <c r="Q248" s="870"/>
      <c r="R248" s="870"/>
      <c r="S248" s="870"/>
      <c r="T248" s="870"/>
      <c r="U248" s="870"/>
    </row>
    <row r="249" spans="9:21" s="689" customFormat="1">
      <c r="I249" s="870"/>
      <c r="J249" s="870"/>
      <c r="K249" s="870"/>
      <c r="L249" s="870"/>
      <c r="M249" s="870"/>
      <c r="N249" s="870"/>
      <c r="O249" s="870"/>
      <c r="P249" s="870"/>
      <c r="Q249" s="870"/>
      <c r="R249" s="870"/>
      <c r="S249" s="870"/>
      <c r="T249" s="870"/>
      <c r="U249" s="870"/>
    </row>
    <row r="250" spans="9:21" s="689" customFormat="1">
      <c r="I250" s="870"/>
      <c r="J250" s="870"/>
      <c r="K250" s="870"/>
      <c r="L250" s="870"/>
      <c r="M250" s="870"/>
      <c r="N250" s="870"/>
      <c r="O250" s="870"/>
      <c r="P250" s="870"/>
      <c r="Q250" s="870"/>
      <c r="R250" s="870"/>
      <c r="S250" s="870"/>
      <c r="T250" s="870"/>
      <c r="U250" s="870"/>
    </row>
    <row r="251" spans="9:21" s="689" customFormat="1">
      <c r="I251" s="870"/>
      <c r="J251" s="870"/>
      <c r="K251" s="870"/>
      <c r="L251" s="870"/>
      <c r="M251" s="870"/>
      <c r="N251" s="870"/>
      <c r="O251" s="870"/>
      <c r="P251" s="870"/>
      <c r="Q251" s="870"/>
      <c r="R251" s="870"/>
      <c r="S251" s="870"/>
      <c r="T251" s="870"/>
      <c r="U251" s="870"/>
    </row>
    <row r="252" spans="9:21" s="689" customFormat="1">
      <c r="I252" s="870"/>
      <c r="J252" s="870"/>
      <c r="K252" s="870"/>
      <c r="L252" s="870"/>
      <c r="M252" s="870"/>
      <c r="N252" s="870"/>
      <c r="O252" s="870"/>
      <c r="P252" s="870"/>
      <c r="Q252" s="870"/>
      <c r="R252" s="870"/>
      <c r="S252" s="870"/>
      <c r="T252" s="870"/>
      <c r="U252" s="870"/>
    </row>
    <row r="253" spans="9:21" s="689" customFormat="1">
      <c r="I253" s="870"/>
      <c r="J253" s="870"/>
      <c r="K253" s="870"/>
      <c r="L253" s="870"/>
      <c r="M253" s="870"/>
      <c r="N253" s="870"/>
      <c r="O253" s="870"/>
      <c r="P253" s="870"/>
      <c r="Q253" s="870"/>
      <c r="R253" s="870"/>
      <c r="S253" s="870"/>
      <c r="T253" s="870"/>
      <c r="U253" s="870"/>
    </row>
    <row r="254" spans="9:21" s="689" customFormat="1">
      <c r="I254" s="870"/>
      <c r="J254" s="870"/>
      <c r="K254" s="870"/>
      <c r="L254" s="870"/>
      <c r="M254" s="870"/>
      <c r="N254" s="870"/>
      <c r="O254" s="870"/>
      <c r="P254" s="870"/>
      <c r="Q254" s="870"/>
      <c r="R254" s="870"/>
      <c r="S254" s="870"/>
      <c r="T254" s="870"/>
      <c r="U254" s="870"/>
    </row>
    <row r="255" spans="9:21" s="689" customFormat="1">
      <c r="I255" s="870"/>
      <c r="J255" s="870"/>
      <c r="K255" s="870"/>
      <c r="L255" s="870"/>
      <c r="M255" s="870"/>
      <c r="N255" s="870"/>
      <c r="O255" s="870"/>
      <c r="P255" s="870"/>
      <c r="Q255" s="870"/>
      <c r="R255" s="870"/>
      <c r="S255" s="870"/>
      <c r="T255" s="870"/>
      <c r="U255" s="870"/>
    </row>
    <row r="256" spans="9:21" s="689" customFormat="1">
      <c r="I256" s="870"/>
      <c r="J256" s="870"/>
      <c r="K256" s="870"/>
      <c r="L256" s="870"/>
      <c r="M256" s="870"/>
      <c r="N256" s="870"/>
      <c r="O256" s="870"/>
      <c r="P256" s="870"/>
      <c r="Q256" s="870"/>
      <c r="R256" s="870"/>
      <c r="S256" s="870"/>
      <c r="T256" s="870"/>
      <c r="U256" s="870"/>
    </row>
    <row r="257" spans="9:21" s="689" customFormat="1">
      <c r="I257" s="870"/>
      <c r="J257" s="870"/>
      <c r="K257" s="870"/>
      <c r="L257" s="870"/>
      <c r="M257" s="870"/>
      <c r="N257" s="870"/>
      <c r="O257" s="870"/>
      <c r="P257" s="870"/>
      <c r="Q257" s="870"/>
      <c r="R257" s="870"/>
      <c r="S257" s="870"/>
      <c r="T257" s="870"/>
      <c r="U257" s="870"/>
    </row>
    <row r="258" spans="9:21" s="689" customFormat="1">
      <c r="I258" s="870"/>
      <c r="J258" s="870"/>
      <c r="K258" s="870"/>
      <c r="L258" s="870"/>
      <c r="M258" s="870"/>
      <c r="N258" s="870"/>
      <c r="O258" s="870"/>
      <c r="P258" s="870"/>
      <c r="Q258" s="870"/>
      <c r="R258" s="870"/>
      <c r="S258" s="870"/>
      <c r="T258" s="870"/>
      <c r="U258" s="870"/>
    </row>
    <row r="259" spans="9:21" s="689" customFormat="1">
      <c r="I259" s="870"/>
      <c r="J259" s="870"/>
      <c r="K259" s="870"/>
      <c r="L259" s="870"/>
      <c r="M259" s="870"/>
      <c r="N259" s="870"/>
      <c r="O259" s="870"/>
      <c r="P259" s="870"/>
      <c r="Q259" s="870"/>
      <c r="R259" s="870"/>
      <c r="S259" s="870"/>
      <c r="T259" s="870"/>
      <c r="U259" s="870"/>
    </row>
    <row r="260" spans="9:21" s="689" customFormat="1">
      <c r="I260" s="870"/>
      <c r="J260" s="870"/>
      <c r="K260" s="870"/>
      <c r="L260" s="870"/>
      <c r="M260" s="870"/>
      <c r="N260" s="870"/>
      <c r="O260" s="870"/>
      <c r="P260" s="870"/>
      <c r="Q260" s="870"/>
      <c r="R260" s="870"/>
      <c r="S260" s="870"/>
      <c r="T260" s="870"/>
      <c r="U260" s="870"/>
    </row>
    <row r="261" spans="9:21" s="689" customFormat="1">
      <c r="I261" s="870"/>
      <c r="J261" s="870"/>
      <c r="K261" s="870"/>
      <c r="L261" s="870"/>
      <c r="M261" s="870"/>
      <c r="N261" s="870"/>
      <c r="O261" s="870"/>
      <c r="P261" s="870"/>
      <c r="Q261" s="870"/>
      <c r="R261" s="870"/>
      <c r="S261" s="870"/>
      <c r="T261" s="870"/>
      <c r="U261" s="870"/>
    </row>
    <row r="262" spans="9:21" s="689" customFormat="1">
      <c r="I262" s="870"/>
      <c r="J262" s="870"/>
      <c r="K262" s="870"/>
      <c r="L262" s="870"/>
      <c r="M262" s="870"/>
      <c r="N262" s="870"/>
      <c r="O262" s="870"/>
      <c r="P262" s="870"/>
      <c r="Q262" s="870"/>
      <c r="R262" s="870"/>
      <c r="S262" s="870"/>
      <c r="T262" s="870"/>
      <c r="U262" s="870"/>
    </row>
    <row r="263" spans="9:21" s="689" customFormat="1">
      <c r="I263" s="870"/>
      <c r="J263" s="870"/>
      <c r="K263" s="870"/>
      <c r="L263" s="870"/>
      <c r="M263" s="870"/>
      <c r="N263" s="870"/>
      <c r="O263" s="870"/>
      <c r="P263" s="870"/>
      <c r="Q263" s="870"/>
      <c r="R263" s="870"/>
      <c r="S263" s="870"/>
      <c r="T263" s="870"/>
      <c r="U263" s="870"/>
    </row>
    <row r="264" spans="9:21" s="689" customFormat="1">
      <c r="I264" s="870"/>
      <c r="J264" s="870"/>
      <c r="K264" s="870"/>
      <c r="L264" s="870"/>
      <c r="M264" s="870"/>
      <c r="N264" s="870"/>
      <c r="O264" s="870"/>
      <c r="P264" s="870"/>
      <c r="Q264" s="870"/>
      <c r="R264" s="870"/>
      <c r="S264" s="870"/>
      <c r="T264" s="870"/>
      <c r="U264" s="870"/>
    </row>
    <row r="265" spans="9:21" s="689" customFormat="1">
      <c r="I265" s="870"/>
      <c r="J265" s="870"/>
      <c r="K265" s="870"/>
      <c r="L265" s="870"/>
      <c r="M265" s="870"/>
      <c r="N265" s="870"/>
      <c r="O265" s="870"/>
      <c r="P265" s="870"/>
      <c r="Q265" s="870"/>
      <c r="R265" s="870"/>
      <c r="S265" s="870"/>
      <c r="T265" s="870"/>
      <c r="U265" s="870"/>
    </row>
    <row r="266" spans="9:21" s="689" customFormat="1">
      <c r="I266" s="870"/>
      <c r="J266" s="870"/>
      <c r="K266" s="870"/>
      <c r="L266" s="870"/>
      <c r="M266" s="870"/>
      <c r="N266" s="870"/>
      <c r="O266" s="870"/>
      <c r="P266" s="870"/>
      <c r="Q266" s="870"/>
      <c r="R266" s="870"/>
      <c r="S266" s="870"/>
      <c r="T266" s="870"/>
      <c r="U266" s="870"/>
    </row>
    <row r="267" spans="9:21" s="689" customFormat="1">
      <c r="I267" s="870"/>
      <c r="J267" s="870"/>
      <c r="K267" s="870"/>
      <c r="L267" s="870"/>
      <c r="M267" s="870"/>
      <c r="N267" s="870"/>
      <c r="O267" s="870"/>
      <c r="P267" s="870"/>
      <c r="Q267" s="870"/>
      <c r="R267" s="870"/>
      <c r="S267" s="870"/>
      <c r="T267" s="870"/>
      <c r="U267" s="870"/>
    </row>
    <row r="268" spans="9:21" s="689" customFormat="1">
      <c r="I268" s="870"/>
      <c r="J268" s="870"/>
      <c r="K268" s="870"/>
      <c r="L268" s="870"/>
      <c r="M268" s="870"/>
      <c r="N268" s="870"/>
      <c r="O268" s="870"/>
      <c r="P268" s="870"/>
      <c r="Q268" s="870"/>
      <c r="R268" s="870"/>
      <c r="S268" s="870"/>
      <c r="T268" s="870"/>
      <c r="U268" s="870"/>
    </row>
    <row r="269" spans="9:21" s="689" customFormat="1">
      <c r="I269" s="870"/>
      <c r="J269" s="870"/>
      <c r="K269" s="870"/>
      <c r="L269" s="870"/>
      <c r="M269" s="870"/>
      <c r="N269" s="870"/>
      <c r="O269" s="870"/>
      <c r="P269" s="870"/>
      <c r="Q269" s="870"/>
      <c r="R269" s="870"/>
      <c r="S269" s="870"/>
      <c r="T269" s="870"/>
      <c r="U269" s="870"/>
    </row>
    <row r="270" spans="9:21" s="689" customFormat="1">
      <c r="I270" s="870"/>
      <c r="J270" s="870"/>
      <c r="K270" s="870"/>
      <c r="L270" s="870"/>
      <c r="M270" s="870"/>
      <c r="N270" s="870"/>
      <c r="O270" s="870"/>
      <c r="P270" s="870"/>
      <c r="Q270" s="870"/>
      <c r="R270" s="870"/>
      <c r="S270" s="870"/>
      <c r="T270" s="870"/>
      <c r="U270" s="870"/>
    </row>
    <row r="271" spans="9:21" s="689" customFormat="1">
      <c r="I271" s="870"/>
      <c r="J271" s="870"/>
      <c r="K271" s="870"/>
      <c r="L271" s="870"/>
      <c r="M271" s="870"/>
      <c r="N271" s="870"/>
      <c r="O271" s="870"/>
      <c r="P271" s="870"/>
      <c r="Q271" s="870"/>
      <c r="R271" s="870"/>
      <c r="S271" s="870"/>
      <c r="T271" s="870"/>
      <c r="U271" s="870"/>
    </row>
    <row r="272" spans="9:21" s="689" customFormat="1">
      <c r="I272" s="870"/>
      <c r="J272" s="870"/>
      <c r="K272" s="870"/>
      <c r="L272" s="870"/>
      <c r="M272" s="870"/>
      <c r="N272" s="870"/>
      <c r="O272" s="870"/>
      <c r="P272" s="870"/>
      <c r="Q272" s="870"/>
      <c r="R272" s="870"/>
      <c r="S272" s="870"/>
      <c r="T272" s="870"/>
      <c r="U272" s="870"/>
    </row>
    <row r="273" spans="9:21" s="689" customFormat="1">
      <c r="I273" s="870"/>
      <c r="J273" s="870"/>
      <c r="K273" s="870"/>
      <c r="L273" s="870"/>
      <c r="M273" s="870"/>
      <c r="N273" s="870"/>
      <c r="O273" s="870"/>
      <c r="P273" s="870"/>
      <c r="Q273" s="870"/>
      <c r="R273" s="870"/>
      <c r="S273" s="870"/>
      <c r="T273" s="870"/>
      <c r="U273" s="870"/>
    </row>
    <row r="274" spans="9:21" s="689" customFormat="1">
      <c r="I274" s="870"/>
      <c r="J274" s="870"/>
      <c r="K274" s="870"/>
      <c r="L274" s="870"/>
      <c r="M274" s="870"/>
      <c r="N274" s="870"/>
      <c r="O274" s="870"/>
      <c r="P274" s="870"/>
      <c r="Q274" s="870"/>
      <c r="R274" s="870"/>
      <c r="S274" s="870"/>
      <c r="T274" s="870"/>
      <c r="U274" s="870"/>
    </row>
    <row r="275" spans="9:21" s="689" customFormat="1">
      <c r="I275" s="870"/>
      <c r="J275" s="870"/>
      <c r="K275" s="870"/>
      <c r="L275" s="870"/>
      <c r="M275" s="870"/>
      <c r="N275" s="870"/>
      <c r="O275" s="870"/>
      <c r="P275" s="870"/>
      <c r="Q275" s="870"/>
      <c r="R275" s="870"/>
      <c r="S275" s="870"/>
      <c r="T275" s="870"/>
      <c r="U275" s="870"/>
    </row>
    <row r="276" spans="9:21" s="689" customFormat="1">
      <c r="I276" s="870"/>
      <c r="J276" s="870"/>
      <c r="K276" s="870"/>
      <c r="L276" s="870"/>
      <c r="M276" s="870"/>
      <c r="N276" s="870"/>
      <c r="O276" s="870"/>
      <c r="P276" s="870"/>
      <c r="Q276" s="870"/>
      <c r="R276" s="870"/>
      <c r="S276" s="870"/>
      <c r="T276" s="870"/>
      <c r="U276" s="870"/>
    </row>
    <row r="277" spans="9:21" s="689" customFormat="1">
      <c r="I277" s="870"/>
      <c r="J277" s="870"/>
      <c r="K277" s="870"/>
      <c r="L277" s="870"/>
      <c r="M277" s="870"/>
      <c r="N277" s="870"/>
      <c r="O277" s="870"/>
      <c r="P277" s="870"/>
      <c r="Q277" s="870"/>
      <c r="R277" s="870"/>
      <c r="S277" s="870"/>
      <c r="T277" s="870"/>
      <c r="U277" s="870"/>
    </row>
    <row r="278" spans="9:21" s="689" customFormat="1">
      <c r="I278" s="870"/>
      <c r="J278" s="870"/>
      <c r="K278" s="870"/>
      <c r="L278" s="870"/>
      <c r="M278" s="870"/>
      <c r="N278" s="870"/>
      <c r="O278" s="870"/>
      <c r="P278" s="870"/>
      <c r="Q278" s="870"/>
      <c r="R278" s="870"/>
      <c r="S278" s="870"/>
      <c r="T278" s="870"/>
      <c r="U278" s="870"/>
    </row>
    <row r="279" spans="9:21" s="689" customFormat="1">
      <c r="I279" s="870"/>
      <c r="J279" s="870"/>
      <c r="K279" s="870"/>
      <c r="L279" s="870"/>
      <c r="M279" s="870"/>
      <c r="N279" s="870"/>
      <c r="O279" s="870"/>
      <c r="P279" s="870"/>
      <c r="Q279" s="870"/>
      <c r="R279" s="870"/>
      <c r="S279" s="870"/>
      <c r="T279" s="870"/>
      <c r="U279" s="870"/>
    </row>
    <row r="280" spans="9:21" s="689" customFormat="1">
      <c r="I280" s="870"/>
      <c r="J280" s="870"/>
      <c r="K280" s="870"/>
      <c r="L280" s="870"/>
      <c r="M280" s="870"/>
      <c r="N280" s="870"/>
      <c r="O280" s="870"/>
      <c r="P280" s="870"/>
      <c r="Q280" s="870"/>
      <c r="R280" s="870"/>
      <c r="S280" s="870"/>
      <c r="T280" s="870"/>
      <c r="U280" s="870"/>
    </row>
    <row r="281" spans="9:21" s="689" customFormat="1">
      <c r="I281" s="870"/>
      <c r="J281" s="870"/>
      <c r="K281" s="870"/>
      <c r="L281" s="870"/>
      <c r="M281" s="870"/>
      <c r="N281" s="870"/>
      <c r="O281" s="870"/>
      <c r="P281" s="870"/>
      <c r="Q281" s="870"/>
      <c r="R281" s="870"/>
      <c r="S281" s="870"/>
      <c r="T281" s="870"/>
      <c r="U281" s="870"/>
    </row>
    <row r="282" spans="9:21" s="689" customFormat="1">
      <c r="I282" s="870"/>
      <c r="J282" s="870"/>
      <c r="K282" s="870"/>
      <c r="L282" s="870"/>
      <c r="M282" s="870"/>
      <c r="N282" s="870"/>
      <c r="O282" s="870"/>
      <c r="P282" s="870"/>
      <c r="Q282" s="870"/>
      <c r="R282" s="870"/>
      <c r="S282" s="870"/>
      <c r="T282" s="870"/>
      <c r="U282" s="870"/>
    </row>
    <row r="283" spans="9:21" s="689" customFormat="1">
      <c r="I283" s="870"/>
      <c r="J283" s="870"/>
      <c r="K283" s="870"/>
      <c r="L283" s="870"/>
      <c r="M283" s="870"/>
      <c r="N283" s="870"/>
      <c r="O283" s="870"/>
      <c r="P283" s="870"/>
      <c r="Q283" s="870"/>
      <c r="R283" s="870"/>
      <c r="S283" s="870"/>
      <c r="T283" s="870"/>
      <c r="U283" s="870"/>
    </row>
    <row r="284" spans="9:21" s="689" customFormat="1">
      <c r="I284" s="870"/>
      <c r="J284" s="870"/>
      <c r="K284" s="870"/>
      <c r="L284" s="870"/>
      <c r="M284" s="870"/>
      <c r="N284" s="870"/>
      <c r="O284" s="870"/>
      <c r="P284" s="870"/>
      <c r="Q284" s="870"/>
      <c r="R284" s="870"/>
      <c r="S284" s="870"/>
      <c r="T284" s="870"/>
      <c r="U284" s="870"/>
    </row>
    <row r="285" spans="9:21" s="689" customFormat="1">
      <c r="I285" s="870"/>
      <c r="J285" s="870"/>
      <c r="K285" s="870"/>
      <c r="L285" s="870"/>
      <c r="M285" s="870"/>
      <c r="N285" s="870"/>
      <c r="O285" s="870"/>
      <c r="P285" s="870"/>
      <c r="Q285" s="870"/>
      <c r="R285" s="870"/>
      <c r="S285" s="870"/>
      <c r="T285" s="870"/>
      <c r="U285" s="870"/>
    </row>
    <row r="286" spans="9:21" s="689" customFormat="1">
      <c r="I286" s="870"/>
      <c r="J286" s="870"/>
      <c r="K286" s="870"/>
      <c r="L286" s="870"/>
      <c r="M286" s="870"/>
      <c r="N286" s="870"/>
      <c r="O286" s="870"/>
      <c r="P286" s="870"/>
      <c r="Q286" s="870"/>
      <c r="R286" s="870"/>
      <c r="S286" s="870"/>
      <c r="T286" s="870"/>
      <c r="U286" s="870"/>
    </row>
    <row r="287" spans="9:21" s="689" customFormat="1">
      <c r="I287" s="870"/>
      <c r="J287" s="870"/>
      <c r="K287" s="870"/>
      <c r="L287" s="870"/>
      <c r="M287" s="870"/>
      <c r="N287" s="870"/>
      <c r="O287" s="870"/>
      <c r="P287" s="870"/>
      <c r="Q287" s="870"/>
      <c r="R287" s="870"/>
      <c r="S287" s="870"/>
      <c r="T287" s="870"/>
      <c r="U287" s="870"/>
    </row>
    <row r="288" spans="9:21" s="689" customFormat="1">
      <c r="I288" s="870"/>
      <c r="J288" s="870"/>
      <c r="K288" s="870"/>
      <c r="L288" s="870"/>
      <c r="M288" s="870"/>
      <c r="N288" s="870"/>
      <c r="O288" s="870"/>
      <c r="P288" s="870"/>
      <c r="Q288" s="870"/>
      <c r="R288" s="870"/>
      <c r="S288" s="870"/>
      <c r="T288" s="870"/>
      <c r="U288" s="870"/>
    </row>
    <row r="289" spans="9:21" s="689" customFormat="1">
      <c r="I289" s="870"/>
      <c r="J289" s="870"/>
      <c r="K289" s="870"/>
      <c r="L289" s="870"/>
      <c r="M289" s="870"/>
      <c r="N289" s="870"/>
      <c r="O289" s="870"/>
      <c r="P289" s="870"/>
      <c r="Q289" s="870"/>
      <c r="R289" s="870"/>
      <c r="S289" s="870"/>
      <c r="T289" s="870"/>
      <c r="U289" s="870"/>
    </row>
    <row r="290" spans="9:21" s="689" customFormat="1">
      <c r="I290" s="870"/>
      <c r="J290" s="870"/>
      <c r="K290" s="870"/>
      <c r="L290" s="870"/>
      <c r="M290" s="870"/>
      <c r="N290" s="870"/>
      <c r="O290" s="870"/>
      <c r="P290" s="870"/>
      <c r="Q290" s="870"/>
      <c r="R290" s="870"/>
      <c r="S290" s="870"/>
      <c r="T290" s="870"/>
      <c r="U290" s="870"/>
    </row>
    <row r="291" spans="9:21" s="689" customFormat="1">
      <c r="I291" s="870"/>
      <c r="J291" s="870"/>
      <c r="K291" s="870"/>
      <c r="L291" s="870"/>
      <c r="M291" s="870"/>
      <c r="N291" s="870"/>
      <c r="O291" s="870"/>
      <c r="P291" s="870"/>
      <c r="Q291" s="870"/>
      <c r="R291" s="870"/>
      <c r="S291" s="870"/>
      <c r="T291" s="870"/>
      <c r="U291" s="870"/>
    </row>
    <row r="292" spans="9:21" s="689" customFormat="1">
      <c r="I292" s="870"/>
      <c r="J292" s="870"/>
      <c r="K292" s="870"/>
      <c r="L292" s="870"/>
      <c r="M292" s="870"/>
      <c r="N292" s="870"/>
      <c r="O292" s="870"/>
      <c r="P292" s="870"/>
      <c r="Q292" s="870"/>
      <c r="R292" s="870"/>
      <c r="S292" s="870"/>
      <c r="T292" s="870"/>
      <c r="U292" s="870"/>
    </row>
    <row r="293" spans="9:21" s="689" customFormat="1">
      <c r="I293" s="870"/>
      <c r="J293" s="870"/>
      <c r="K293" s="870"/>
      <c r="L293" s="870"/>
      <c r="M293" s="870"/>
      <c r="N293" s="870"/>
      <c r="O293" s="870"/>
      <c r="P293" s="870"/>
      <c r="Q293" s="870"/>
      <c r="R293" s="870"/>
      <c r="S293" s="870"/>
      <c r="T293" s="870"/>
      <c r="U293" s="870"/>
    </row>
    <row r="294" spans="9:21" s="689" customFormat="1">
      <c r="I294" s="870"/>
      <c r="J294" s="870"/>
      <c r="K294" s="870"/>
      <c r="L294" s="870"/>
      <c r="M294" s="870"/>
      <c r="N294" s="870"/>
      <c r="O294" s="870"/>
      <c r="P294" s="870"/>
      <c r="Q294" s="870"/>
      <c r="R294" s="870"/>
      <c r="S294" s="870"/>
      <c r="T294" s="870"/>
      <c r="U294" s="870"/>
    </row>
    <row r="295" spans="9:21" s="689" customFormat="1">
      <c r="I295" s="870"/>
      <c r="J295" s="870"/>
      <c r="K295" s="870"/>
      <c r="L295" s="870"/>
      <c r="M295" s="870"/>
      <c r="N295" s="870"/>
      <c r="O295" s="870"/>
      <c r="P295" s="870"/>
      <c r="Q295" s="870"/>
      <c r="R295" s="870"/>
      <c r="S295" s="870"/>
      <c r="T295" s="870"/>
      <c r="U295" s="870"/>
    </row>
    <row r="296" spans="9:21" s="689" customFormat="1">
      <c r="I296" s="870"/>
      <c r="J296" s="870"/>
      <c r="K296" s="870"/>
      <c r="L296" s="870"/>
      <c r="M296" s="870"/>
      <c r="N296" s="870"/>
      <c r="O296" s="870"/>
      <c r="P296" s="870"/>
      <c r="Q296" s="870"/>
      <c r="R296" s="870"/>
      <c r="S296" s="870"/>
      <c r="T296" s="870"/>
      <c r="U296" s="870"/>
    </row>
    <row r="297" spans="9:21" s="689" customFormat="1">
      <c r="I297" s="870"/>
      <c r="J297" s="870"/>
      <c r="K297" s="870"/>
      <c r="L297" s="870"/>
      <c r="M297" s="870"/>
      <c r="N297" s="870"/>
      <c r="O297" s="870"/>
      <c r="P297" s="870"/>
      <c r="Q297" s="870"/>
      <c r="R297" s="870"/>
      <c r="S297" s="870"/>
      <c r="T297" s="870"/>
      <c r="U297" s="870"/>
    </row>
    <row r="298" spans="9:21" s="689" customFormat="1">
      <c r="I298" s="870"/>
      <c r="J298" s="870"/>
      <c r="K298" s="870"/>
      <c r="L298" s="870"/>
      <c r="M298" s="870"/>
      <c r="N298" s="870"/>
      <c r="O298" s="870"/>
      <c r="P298" s="870"/>
      <c r="Q298" s="870"/>
      <c r="R298" s="870"/>
      <c r="S298" s="870"/>
      <c r="T298" s="870"/>
      <c r="U298" s="870"/>
    </row>
    <row r="299" spans="9:21" s="689" customFormat="1">
      <c r="I299" s="870"/>
      <c r="J299" s="870"/>
      <c r="K299" s="870"/>
      <c r="L299" s="870"/>
      <c r="M299" s="870"/>
      <c r="N299" s="870"/>
      <c r="O299" s="870"/>
      <c r="P299" s="870"/>
      <c r="Q299" s="870"/>
      <c r="R299" s="870"/>
      <c r="S299" s="870"/>
      <c r="T299" s="870"/>
      <c r="U299" s="870"/>
    </row>
    <row r="300" spans="9:21" s="689" customFormat="1">
      <c r="I300" s="870"/>
      <c r="J300" s="870"/>
      <c r="K300" s="870"/>
      <c r="L300" s="870"/>
      <c r="M300" s="870"/>
      <c r="N300" s="870"/>
      <c r="O300" s="870"/>
      <c r="P300" s="870"/>
      <c r="Q300" s="870"/>
      <c r="R300" s="870"/>
      <c r="S300" s="870"/>
      <c r="T300" s="870"/>
      <c r="U300" s="870"/>
    </row>
    <row r="301" spans="9:21" s="689" customFormat="1">
      <c r="I301" s="870"/>
      <c r="J301" s="870"/>
      <c r="K301" s="870"/>
      <c r="L301" s="870"/>
      <c r="M301" s="870"/>
      <c r="N301" s="870"/>
      <c r="O301" s="870"/>
      <c r="P301" s="870"/>
      <c r="Q301" s="870"/>
      <c r="R301" s="870"/>
      <c r="S301" s="870"/>
      <c r="T301" s="870"/>
      <c r="U301" s="870"/>
    </row>
    <row r="302" spans="9:21" s="689" customFormat="1">
      <c r="I302" s="870"/>
      <c r="J302" s="870"/>
      <c r="K302" s="870"/>
      <c r="L302" s="870"/>
      <c r="M302" s="870"/>
      <c r="N302" s="870"/>
      <c r="O302" s="870"/>
      <c r="P302" s="870"/>
      <c r="Q302" s="870"/>
      <c r="R302" s="870"/>
      <c r="S302" s="870"/>
      <c r="T302" s="870"/>
      <c r="U302" s="870"/>
    </row>
    <row r="303" spans="9:21" s="689" customFormat="1">
      <c r="I303" s="870"/>
      <c r="J303" s="870"/>
      <c r="K303" s="870"/>
      <c r="L303" s="870"/>
      <c r="M303" s="870"/>
      <c r="N303" s="870"/>
      <c r="O303" s="870"/>
      <c r="P303" s="870"/>
      <c r="Q303" s="870"/>
      <c r="R303" s="870"/>
      <c r="S303" s="870"/>
      <c r="T303" s="870"/>
      <c r="U303" s="870"/>
    </row>
    <row r="304" spans="9:21" s="689" customFormat="1">
      <c r="I304" s="870"/>
      <c r="J304" s="870"/>
      <c r="K304" s="870"/>
      <c r="L304" s="870"/>
      <c r="M304" s="870"/>
      <c r="N304" s="870"/>
      <c r="O304" s="870"/>
      <c r="P304" s="870"/>
      <c r="Q304" s="870"/>
      <c r="R304" s="870"/>
      <c r="S304" s="870"/>
      <c r="T304" s="870"/>
      <c r="U304" s="870"/>
    </row>
    <row r="305" spans="9:21" s="689" customFormat="1">
      <c r="I305" s="870"/>
      <c r="J305" s="870"/>
      <c r="K305" s="870"/>
      <c r="L305" s="870"/>
      <c r="M305" s="870"/>
      <c r="N305" s="870"/>
      <c r="O305" s="870"/>
      <c r="P305" s="870"/>
      <c r="Q305" s="870"/>
      <c r="R305" s="870"/>
      <c r="S305" s="870"/>
      <c r="T305" s="870"/>
      <c r="U305" s="870"/>
    </row>
    <row r="306" spans="9:21" s="689" customFormat="1">
      <c r="I306" s="870"/>
      <c r="J306" s="870"/>
      <c r="K306" s="870"/>
      <c r="L306" s="870"/>
      <c r="M306" s="870"/>
      <c r="N306" s="870"/>
      <c r="O306" s="870"/>
      <c r="P306" s="870"/>
      <c r="Q306" s="870"/>
      <c r="R306" s="870"/>
      <c r="S306" s="870"/>
      <c r="T306" s="870"/>
      <c r="U306" s="870"/>
    </row>
    <row r="307" spans="9:21" s="689" customFormat="1">
      <c r="I307" s="870"/>
      <c r="J307" s="870"/>
      <c r="K307" s="870"/>
      <c r="L307" s="870"/>
      <c r="M307" s="870"/>
      <c r="N307" s="870"/>
      <c r="O307" s="870"/>
      <c r="P307" s="870"/>
      <c r="Q307" s="870"/>
      <c r="R307" s="870"/>
      <c r="S307" s="870"/>
      <c r="T307" s="870"/>
      <c r="U307" s="870"/>
    </row>
    <row r="308" spans="9:21" s="689" customFormat="1">
      <c r="I308" s="870"/>
      <c r="J308" s="870"/>
      <c r="K308" s="870"/>
      <c r="L308" s="870"/>
      <c r="M308" s="870"/>
      <c r="N308" s="870"/>
      <c r="O308" s="870"/>
      <c r="P308" s="870"/>
      <c r="Q308" s="870"/>
      <c r="R308" s="870"/>
      <c r="S308" s="870"/>
      <c r="T308" s="870"/>
      <c r="U308" s="870"/>
    </row>
    <row r="309" spans="9:21" s="689" customFormat="1">
      <c r="I309" s="870"/>
      <c r="J309" s="870"/>
      <c r="K309" s="870"/>
      <c r="L309" s="870"/>
      <c r="M309" s="870"/>
      <c r="N309" s="870"/>
      <c r="O309" s="870"/>
      <c r="P309" s="870"/>
      <c r="Q309" s="870"/>
      <c r="R309" s="870"/>
      <c r="S309" s="870"/>
      <c r="T309" s="870"/>
      <c r="U309" s="870"/>
    </row>
    <row r="310" spans="9:21" s="689" customFormat="1">
      <c r="I310" s="870"/>
      <c r="J310" s="870"/>
      <c r="K310" s="870"/>
      <c r="L310" s="870"/>
      <c r="M310" s="870"/>
      <c r="N310" s="870"/>
      <c r="O310" s="870"/>
      <c r="P310" s="870"/>
      <c r="Q310" s="870"/>
      <c r="R310" s="870"/>
      <c r="S310" s="870"/>
      <c r="T310" s="870"/>
      <c r="U310" s="870"/>
    </row>
    <row r="311" spans="9:21" s="689" customFormat="1">
      <c r="I311" s="870"/>
      <c r="J311" s="870"/>
      <c r="K311" s="870"/>
      <c r="L311" s="870"/>
      <c r="M311" s="870"/>
      <c r="N311" s="870"/>
      <c r="O311" s="870"/>
      <c r="P311" s="870"/>
      <c r="Q311" s="870"/>
      <c r="R311" s="870"/>
      <c r="S311" s="870"/>
      <c r="T311" s="870"/>
      <c r="U311" s="870"/>
    </row>
    <row r="312" spans="9:21" s="689" customFormat="1">
      <c r="I312" s="870"/>
      <c r="J312" s="870"/>
      <c r="K312" s="870"/>
      <c r="L312" s="870"/>
      <c r="M312" s="870"/>
      <c r="N312" s="870"/>
      <c r="O312" s="870"/>
      <c r="P312" s="870"/>
      <c r="Q312" s="870"/>
      <c r="R312" s="870"/>
      <c r="S312" s="870"/>
      <c r="T312" s="870"/>
      <c r="U312" s="870"/>
    </row>
    <row r="313" spans="9:21" s="689" customFormat="1">
      <c r="I313" s="870"/>
      <c r="J313" s="870"/>
      <c r="K313" s="870"/>
      <c r="L313" s="870"/>
      <c r="M313" s="870"/>
      <c r="N313" s="870"/>
      <c r="O313" s="870"/>
      <c r="P313" s="870"/>
      <c r="Q313" s="870"/>
      <c r="R313" s="870"/>
      <c r="S313" s="870"/>
      <c r="T313" s="870"/>
      <c r="U313" s="870"/>
    </row>
    <row r="314" spans="9:21" s="689" customFormat="1">
      <c r="I314" s="870"/>
      <c r="J314" s="870"/>
      <c r="K314" s="870"/>
      <c r="L314" s="870"/>
      <c r="M314" s="870"/>
      <c r="N314" s="870"/>
      <c r="O314" s="870"/>
      <c r="P314" s="870"/>
      <c r="Q314" s="870"/>
      <c r="R314" s="870"/>
      <c r="S314" s="870"/>
      <c r="T314" s="870"/>
      <c r="U314" s="870"/>
    </row>
    <row r="315" spans="9:21" s="689" customFormat="1">
      <c r="I315" s="870"/>
      <c r="J315" s="870"/>
      <c r="K315" s="870"/>
      <c r="L315" s="870"/>
      <c r="M315" s="870"/>
      <c r="N315" s="870"/>
      <c r="O315" s="870"/>
      <c r="P315" s="870"/>
      <c r="Q315" s="870"/>
      <c r="R315" s="870"/>
      <c r="S315" s="870"/>
      <c r="T315" s="870"/>
      <c r="U315" s="870"/>
    </row>
    <row r="316" spans="9:21" s="689" customFormat="1">
      <c r="I316" s="870"/>
      <c r="J316" s="870"/>
      <c r="K316" s="870"/>
      <c r="L316" s="870"/>
      <c r="M316" s="870"/>
      <c r="N316" s="870"/>
      <c r="O316" s="870"/>
      <c r="P316" s="870"/>
      <c r="Q316" s="870"/>
      <c r="R316" s="870"/>
      <c r="S316" s="870"/>
      <c r="T316" s="870"/>
      <c r="U316" s="870"/>
    </row>
    <row r="317" spans="9:21" s="689" customFormat="1">
      <c r="I317" s="870"/>
      <c r="J317" s="870"/>
      <c r="K317" s="870"/>
      <c r="L317" s="870"/>
      <c r="M317" s="870"/>
      <c r="N317" s="870"/>
      <c r="O317" s="870"/>
      <c r="P317" s="870"/>
      <c r="Q317" s="870"/>
      <c r="R317" s="870"/>
      <c r="S317" s="870"/>
      <c r="T317" s="870"/>
      <c r="U317" s="870"/>
    </row>
    <row r="318" spans="9:21" s="689" customFormat="1">
      <c r="I318" s="870"/>
      <c r="J318" s="870"/>
      <c r="K318" s="870"/>
      <c r="L318" s="870"/>
      <c r="M318" s="870"/>
      <c r="N318" s="870"/>
      <c r="O318" s="870"/>
      <c r="P318" s="870"/>
      <c r="Q318" s="870"/>
      <c r="R318" s="870"/>
      <c r="S318" s="870"/>
      <c r="T318" s="870"/>
      <c r="U318" s="870"/>
    </row>
    <row r="319" spans="9:21" s="689" customFormat="1">
      <c r="I319" s="870"/>
      <c r="J319" s="870"/>
      <c r="K319" s="870"/>
      <c r="L319" s="870"/>
      <c r="M319" s="870"/>
      <c r="N319" s="870"/>
      <c r="O319" s="870"/>
      <c r="P319" s="870"/>
      <c r="Q319" s="870"/>
      <c r="R319" s="870"/>
      <c r="S319" s="870"/>
      <c r="T319" s="870"/>
      <c r="U319" s="870"/>
    </row>
    <row r="320" spans="9:21" s="689" customFormat="1">
      <c r="I320" s="870"/>
      <c r="J320" s="870"/>
      <c r="K320" s="870"/>
      <c r="L320" s="870"/>
      <c r="M320" s="870"/>
      <c r="N320" s="870"/>
      <c r="O320" s="870"/>
      <c r="P320" s="870"/>
      <c r="Q320" s="870"/>
      <c r="R320" s="870"/>
      <c r="S320" s="870"/>
      <c r="T320" s="870"/>
      <c r="U320" s="870"/>
    </row>
    <row r="321" spans="9:21" s="689" customFormat="1">
      <c r="I321" s="870"/>
      <c r="J321" s="870"/>
      <c r="K321" s="870"/>
      <c r="L321" s="870"/>
      <c r="M321" s="870"/>
      <c r="N321" s="870"/>
      <c r="O321" s="870"/>
      <c r="P321" s="870"/>
      <c r="Q321" s="870"/>
      <c r="R321" s="870"/>
      <c r="S321" s="870"/>
      <c r="T321" s="870"/>
      <c r="U321" s="870"/>
    </row>
    <row r="322" spans="9:21" s="689" customFormat="1">
      <c r="I322" s="870"/>
      <c r="J322" s="870"/>
      <c r="K322" s="870"/>
      <c r="L322" s="870"/>
      <c r="M322" s="870"/>
      <c r="N322" s="870"/>
      <c r="O322" s="870"/>
      <c r="P322" s="870"/>
      <c r="Q322" s="870"/>
      <c r="R322" s="870"/>
      <c r="S322" s="870"/>
      <c r="T322" s="870"/>
      <c r="U322" s="870"/>
    </row>
    <row r="323" spans="9:21" s="689" customFormat="1">
      <c r="I323" s="870"/>
      <c r="J323" s="870"/>
      <c r="K323" s="870"/>
      <c r="L323" s="870"/>
      <c r="M323" s="870"/>
      <c r="N323" s="870"/>
      <c r="O323" s="870"/>
      <c r="P323" s="870"/>
      <c r="Q323" s="870"/>
      <c r="R323" s="870"/>
      <c r="S323" s="870"/>
      <c r="T323" s="870"/>
      <c r="U323" s="870"/>
    </row>
    <row r="324" spans="9:21" s="689" customFormat="1">
      <c r="I324" s="870"/>
      <c r="J324" s="870"/>
      <c r="K324" s="870"/>
      <c r="L324" s="870"/>
      <c r="M324" s="870"/>
      <c r="N324" s="870"/>
      <c r="O324" s="870"/>
      <c r="P324" s="870"/>
      <c r="Q324" s="870"/>
      <c r="R324" s="870"/>
      <c r="S324" s="870"/>
      <c r="T324" s="870"/>
      <c r="U324" s="870"/>
    </row>
    <row r="325" spans="9:21" s="689" customFormat="1">
      <c r="I325" s="870"/>
      <c r="J325" s="870"/>
      <c r="K325" s="870"/>
      <c r="L325" s="870"/>
      <c r="M325" s="870"/>
      <c r="N325" s="870"/>
      <c r="O325" s="870"/>
      <c r="P325" s="870"/>
      <c r="Q325" s="870"/>
      <c r="R325" s="870"/>
      <c r="S325" s="870"/>
      <c r="T325" s="870"/>
      <c r="U325" s="870"/>
    </row>
    <row r="326" spans="9:21" s="689" customFormat="1">
      <c r="I326" s="870"/>
      <c r="J326" s="870"/>
      <c r="K326" s="870"/>
      <c r="L326" s="870"/>
      <c r="M326" s="870"/>
      <c r="N326" s="870"/>
      <c r="O326" s="870"/>
      <c r="P326" s="870"/>
      <c r="Q326" s="870"/>
      <c r="R326" s="870"/>
      <c r="S326" s="870"/>
      <c r="T326" s="870"/>
      <c r="U326" s="870"/>
    </row>
    <row r="327" spans="9:21" s="689" customFormat="1">
      <c r="I327" s="870"/>
      <c r="J327" s="870"/>
      <c r="K327" s="870"/>
      <c r="L327" s="870"/>
      <c r="M327" s="870"/>
      <c r="N327" s="870"/>
      <c r="O327" s="870"/>
      <c r="P327" s="870"/>
      <c r="Q327" s="870"/>
      <c r="R327" s="870"/>
      <c r="S327" s="870"/>
      <c r="T327" s="870"/>
      <c r="U327" s="870"/>
    </row>
    <row r="328" spans="9:21" s="689" customFormat="1">
      <c r="I328" s="870"/>
      <c r="J328" s="870"/>
      <c r="K328" s="870"/>
      <c r="L328" s="870"/>
      <c r="M328" s="870"/>
      <c r="N328" s="870"/>
      <c r="O328" s="870"/>
      <c r="P328" s="870"/>
      <c r="Q328" s="870"/>
      <c r="R328" s="870"/>
      <c r="S328" s="870"/>
      <c r="T328" s="870"/>
      <c r="U328" s="870"/>
    </row>
    <row r="329" spans="9:21" s="689" customFormat="1">
      <c r="I329" s="870"/>
      <c r="J329" s="870"/>
      <c r="K329" s="870"/>
      <c r="L329" s="870"/>
      <c r="M329" s="870"/>
      <c r="N329" s="870"/>
      <c r="O329" s="870"/>
      <c r="P329" s="870"/>
      <c r="Q329" s="870"/>
      <c r="R329" s="870"/>
      <c r="S329" s="870"/>
      <c r="T329" s="870"/>
      <c r="U329" s="870"/>
    </row>
    <row r="330" spans="9:21" s="689" customFormat="1">
      <c r="I330" s="870"/>
      <c r="J330" s="870"/>
      <c r="K330" s="870"/>
      <c r="L330" s="870"/>
      <c r="M330" s="870"/>
      <c r="N330" s="870"/>
      <c r="O330" s="870"/>
      <c r="P330" s="870"/>
      <c r="Q330" s="870"/>
      <c r="R330" s="870"/>
      <c r="S330" s="870"/>
      <c r="T330" s="870"/>
      <c r="U330" s="870"/>
    </row>
    <row r="331" spans="9:21" s="689" customFormat="1">
      <c r="I331" s="870"/>
      <c r="J331" s="870"/>
      <c r="K331" s="870"/>
      <c r="L331" s="870"/>
      <c r="M331" s="870"/>
      <c r="N331" s="870"/>
      <c r="O331" s="870"/>
      <c r="P331" s="870"/>
      <c r="Q331" s="870"/>
      <c r="R331" s="870"/>
      <c r="S331" s="870"/>
      <c r="T331" s="870"/>
      <c r="U331" s="870"/>
    </row>
    <row r="332" spans="9:21" s="689" customFormat="1">
      <c r="I332" s="870"/>
      <c r="J332" s="870"/>
      <c r="K332" s="870"/>
      <c r="L332" s="870"/>
      <c r="M332" s="870"/>
      <c r="N332" s="870"/>
      <c r="O332" s="870"/>
      <c r="P332" s="870"/>
      <c r="Q332" s="870"/>
      <c r="R332" s="870"/>
      <c r="S332" s="870"/>
      <c r="T332" s="870"/>
      <c r="U332" s="870"/>
    </row>
    <row r="333" spans="9:21" s="689" customFormat="1">
      <c r="I333" s="870"/>
      <c r="J333" s="870"/>
      <c r="K333" s="870"/>
      <c r="L333" s="870"/>
      <c r="M333" s="870"/>
      <c r="N333" s="870"/>
      <c r="O333" s="870"/>
      <c r="P333" s="870"/>
      <c r="Q333" s="870"/>
      <c r="R333" s="870"/>
      <c r="S333" s="870"/>
      <c r="T333" s="870"/>
      <c r="U333" s="870"/>
    </row>
    <row r="334" spans="9:21" s="689" customFormat="1">
      <c r="I334" s="870"/>
      <c r="J334" s="870"/>
      <c r="K334" s="870"/>
      <c r="L334" s="870"/>
      <c r="M334" s="870"/>
      <c r="N334" s="870"/>
      <c r="O334" s="870"/>
      <c r="P334" s="870"/>
      <c r="Q334" s="870"/>
      <c r="R334" s="870"/>
      <c r="S334" s="870"/>
      <c r="T334" s="870"/>
      <c r="U334" s="870"/>
    </row>
    <row r="335" spans="9:21" s="689" customFormat="1">
      <c r="I335" s="870"/>
      <c r="J335" s="870"/>
      <c r="K335" s="870"/>
      <c r="L335" s="870"/>
      <c r="M335" s="870"/>
      <c r="N335" s="870"/>
      <c r="O335" s="870"/>
      <c r="P335" s="870"/>
      <c r="Q335" s="870"/>
      <c r="R335" s="870"/>
      <c r="S335" s="870"/>
      <c r="T335" s="870"/>
      <c r="U335" s="870"/>
    </row>
    <row r="336" spans="9:21" s="689" customFormat="1">
      <c r="I336" s="870"/>
      <c r="J336" s="870"/>
      <c r="K336" s="870"/>
      <c r="L336" s="870"/>
      <c r="M336" s="870"/>
      <c r="N336" s="870"/>
      <c r="O336" s="870"/>
      <c r="P336" s="870"/>
      <c r="Q336" s="870"/>
      <c r="R336" s="870"/>
      <c r="S336" s="870"/>
      <c r="T336" s="870"/>
      <c r="U336" s="870"/>
    </row>
    <row r="337" spans="9:21" s="689" customFormat="1">
      <c r="I337" s="870"/>
      <c r="J337" s="870"/>
      <c r="K337" s="870"/>
      <c r="L337" s="870"/>
      <c r="M337" s="870"/>
      <c r="N337" s="870"/>
      <c r="O337" s="870"/>
      <c r="P337" s="870"/>
      <c r="Q337" s="870"/>
      <c r="R337" s="870"/>
      <c r="S337" s="870"/>
      <c r="T337" s="870"/>
      <c r="U337" s="870"/>
    </row>
    <row r="338" spans="9:21" s="689" customFormat="1">
      <c r="I338" s="870"/>
      <c r="J338" s="870"/>
      <c r="K338" s="870"/>
      <c r="L338" s="870"/>
      <c r="M338" s="870"/>
      <c r="N338" s="870"/>
      <c r="O338" s="870"/>
      <c r="P338" s="870"/>
      <c r="Q338" s="870"/>
      <c r="R338" s="870"/>
      <c r="S338" s="870"/>
      <c r="T338" s="870"/>
      <c r="U338" s="870"/>
    </row>
    <row r="339" spans="9:21" s="689" customFormat="1">
      <c r="I339" s="870"/>
      <c r="J339" s="870"/>
      <c r="K339" s="870"/>
      <c r="L339" s="870"/>
      <c r="M339" s="870"/>
      <c r="N339" s="870"/>
      <c r="O339" s="870"/>
      <c r="P339" s="870"/>
      <c r="Q339" s="870"/>
      <c r="R339" s="870"/>
      <c r="S339" s="870"/>
      <c r="T339" s="870"/>
      <c r="U339" s="870"/>
    </row>
    <row r="340" spans="9:21" s="689" customFormat="1">
      <c r="I340" s="870"/>
      <c r="J340" s="870"/>
      <c r="K340" s="870"/>
      <c r="L340" s="870"/>
      <c r="M340" s="870"/>
      <c r="N340" s="870"/>
      <c r="O340" s="870"/>
      <c r="P340" s="870"/>
      <c r="Q340" s="870"/>
      <c r="R340" s="870"/>
      <c r="S340" s="870"/>
      <c r="T340" s="870"/>
      <c r="U340" s="870"/>
    </row>
    <row r="341" spans="9:21" s="689" customFormat="1">
      <c r="I341" s="870"/>
      <c r="J341" s="870"/>
      <c r="K341" s="870"/>
      <c r="L341" s="870"/>
      <c r="M341" s="870"/>
      <c r="N341" s="870"/>
      <c r="O341" s="870"/>
      <c r="P341" s="870"/>
      <c r="Q341" s="870"/>
      <c r="R341" s="870"/>
      <c r="S341" s="870"/>
      <c r="T341" s="870"/>
      <c r="U341" s="870"/>
    </row>
    <row r="342" spans="9:21" s="689" customFormat="1">
      <c r="I342" s="870"/>
      <c r="J342" s="870"/>
      <c r="K342" s="870"/>
      <c r="L342" s="870"/>
      <c r="M342" s="870"/>
      <c r="N342" s="870"/>
      <c r="O342" s="870"/>
      <c r="P342" s="870"/>
      <c r="Q342" s="870"/>
      <c r="R342" s="870"/>
      <c r="S342" s="870"/>
      <c r="T342" s="870"/>
      <c r="U342" s="870"/>
    </row>
    <row r="343" spans="9:21" s="689" customFormat="1">
      <c r="I343" s="870"/>
      <c r="J343" s="870"/>
      <c r="K343" s="870"/>
      <c r="L343" s="870"/>
      <c r="M343" s="870"/>
      <c r="N343" s="870"/>
      <c r="O343" s="870"/>
      <c r="P343" s="870"/>
      <c r="Q343" s="870"/>
      <c r="R343" s="870"/>
      <c r="S343" s="870"/>
      <c r="T343" s="870"/>
      <c r="U343" s="870"/>
    </row>
    <row r="344" spans="9:21" s="689" customFormat="1">
      <c r="I344" s="870"/>
      <c r="J344" s="870"/>
      <c r="K344" s="870"/>
      <c r="L344" s="870"/>
      <c r="M344" s="870"/>
      <c r="N344" s="870"/>
      <c r="O344" s="870"/>
      <c r="P344" s="870"/>
      <c r="Q344" s="870"/>
      <c r="R344" s="870"/>
      <c r="S344" s="870"/>
      <c r="T344" s="870"/>
      <c r="U344" s="870"/>
    </row>
    <row r="345" spans="9:21" s="689" customFormat="1">
      <c r="I345" s="870"/>
      <c r="J345" s="870"/>
      <c r="K345" s="870"/>
      <c r="L345" s="870"/>
      <c r="M345" s="870"/>
      <c r="N345" s="870"/>
      <c r="O345" s="870"/>
      <c r="P345" s="870"/>
      <c r="Q345" s="870"/>
      <c r="R345" s="870"/>
      <c r="S345" s="870"/>
      <c r="T345" s="870"/>
      <c r="U345" s="870"/>
    </row>
    <row r="346" spans="9:21" s="689" customFormat="1">
      <c r="I346" s="870"/>
      <c r="J346" s="870"/>
      <c r="K346" s="870"/>
      <c r="L346" s="870"/>
      <c r="M346" s="870"/>
      <c r="N346" s="870"/>
      <c r="O346" s="870"/>
      <c r="P346" s="870"/>
      <c r="Q346" s="870"/>
      <c r="R346" s="870"/>
      <c r="S346" s="870"/>
      <c r="T346" s="870"/>
      <c r="U346" s="870"/>
    </row>
    <row r="347" spans="9:21" s="689" customFormat="1">
      <c r="I347" s="870"/>
      <c r="J347" s="870"/>
      <c r="K347" s="870"/>
      <c r="L347" s="870"/>
      <c r="M347" s="870"/>
      <c r="N347" s="870"/>
      <c r="O347" s="870"/>
      <c r="P347" s="870"/>
      <c r="Q347" s="870"/>
      <c r="R347" s="870"/>
      <c r="S347" s="870"/>
      <c r="T347" s="870"/>
      <c r="U347" s="870"/>
    </row>
    <row r="348" spans="9:21" s="689" customFormat="1">
      <c r="I348" s="870"/>
      <c r="J348" s="870"/>
      <c r="K348" s="870"/>
      <c r="L348" s="870"/>
      <c r="M348" s="870"/>
      <c r="N348" s="870"/>
      <c r="O348" s="870"/>
      <c r="P348" s="870"/>
      <c r="Q348" s="870"/>
      <c r="R348" s="870"/>
      <c r="S348" s="870"/>
      <c r="T348" s="870"/>
      <c r="U348" s="870"/>
    </row>
    <row r="349" spans="9:21" s="689" customFormat="1">
      <c r="I349" s="870"/>
      <c r="J349" s="870"/>
      <c r="K349" s="870"/>
      <c r="L349" s="870"/>
      <c r="M349" s="870"/>
      <c r="N349" s="870"/>
      <c r="O349" s="870"/>
      <c r="P349" s="870"/>
      <c r="Q349" s="870"/>
      <c r="R349" s="870"/>
      <c r="S349" s="870"/>
      <c r="T349" s="870"/>
      <c r="U349" s="870"/>
    </row>
    <row r="350" spans="9:21" s="689" customFormat="1">
      <c r="I350" s="870"/>
      <c r="J350" s="870"/>
      <c r="K350" s="870"/>
      <c r="L350" s="870"/>
      <c r="M350" s="870"/>
      <c r="N350" s="870"/>
      <c r="O350" s="870"/>
      <c r="P350" s="870"/>
      <c r="Q350" s="870"/>
      <c r="R350" s="870"/>
      <c r="S350" s="870"/>
      <c r="T350" s="870"/>
      <c r="U350" s="870"/>
    </row>
    <row r="351" spans="9:21" s="689" customFormat="1">
      <c r="I351" s="870"/>
      <c r="J351" s="870"/>
      <c r="K351" s="870"/>
      <c r="L351" s="870"/>
      <c r="M351" s="870"/>
      <c r="N351" s="870"/>
      <c r="O351" s="870"/>
      <c r="P351" s="870"/>
      <c r="Q351" s="870"/>
      <c r="R351" s="870"/>
      <c r="S351" s="870"/>
      <c r="T351" s="870"/>
      <c r="U351" s="870"/>
    </row>
    <row r="352" spans="9:21" s="689" customFormat="1">
      <c r="I352" s="870"/>
      <c r="J352" s="870"/>
      <c r="K352" s="870"/>
      <c r="L352" s="870"/>
      <c r="M352" s="870"/>
      <c r="N352" s="870"/>
      <c r="O352" s="870"/>
      <c r="P352" s="870"/>
      <c r="Q352" s="870"/>
      <c r="R352" s="870"/>
      <c r="S352" s="870"/>
      <c r="T352" s="870"/>
      <c r="U352" s="870"/>
    </row>
    <row r="353" spans="9:21" s="689" customFormat="1">
      <c r="I353" s="870"/>
      <c r="J353" s="870"/>
      <c r="K353" s="870"/>
      <c r="L353" s="870"/>
      <c r="M353" s="870"/>
      <c r="N353" s="870"/>
      <c r="O353" s="870"/>
      <c r="P353" s="870"/>
      <c r="Q353" s="870"/>
      <c r="R353" s="870"/>
      <c r="S353" s="870"/>
      <c r="T353" s="870"/>
      <c r="U353" s="870"/>
    </row>
    <row r="354" spans="9:21" s="689" customFormat="1">
      <c r="I354" s="870"/>
      <c r="J354" s="870"/>
      <c r="K354" s="870"/>
      <c r="L354" s="870"/>
      <c r="M354" s="870"/>
      <c r="N354" s="870"/>
      <c r="O354" s="870"/>
      <c r="P354" s="870"/>
      <c r="Q354" s="870"/>
      <c r="R354" s="870"/>
      <c r="S354" s="870"/>
      <c r="T354" s="870"/>
      <c r="U354" s="870"/>
    </row>
    <row r="355" spans="9:21" s="689" customFormat="1">
      <c r="I355" s="870"/>
      <c r="J355" s="870"/>
      <c r="K355" s="870"/>
      <c r="L355" s="870"/>
      <c r="M355" s="870"/>
      <c r="N355" s="870"/>
      <c r="O355" s="870"/>
      <c r="P355" s="870"/>
      <c r="Q355" s="870"/>
      <c r="R355" s="870"/>
      <c r="S355" s="870"/>
      <c r="T355" s="870"/>
      <c r="U355" s="870"/>
    </row>
    <row r="356" spans="9:21" s="689" customFormat="1">
      <c r="I356" s="870"/>
      <c r="J356" s="870"/>
      <c r="K356" s="870"/>
      <c r="L356" s="870"/>
      <c r="M356" s="870"/>
      <c r="N356" s="870"/>
      <c r="O356" s="870"/>
      <c r="P356" s="870"/>
      <c r="Q356" s="870"/>
      <c r="R356" s="870"/>
      <c r="S356" s="870"/>
      <c r="T356" s="870"/>
      <c r="U356" s="870"/>
    </row>
    <row r="357" spans="9:21" s="689" customFormat="1">
      <c r="I357" s="870"/>
      <c r="J357" s="870"/>
      <c r="K357" s="870"/>
      <c r="L357" s="870"/>
      <c r="M357" s="870"/>
      <c r="N357" s="870"/>
      <c r="O357" s="870"/>
      <c r="P357" s="870"/>
      <c r="Q357" s="870"/>
      <c r="R357" s="870"/>
      <c r="S357" s="870"/>
      <c r="T357" s="870"/>
      <c r="U357" s="870"/>
    </row>
    <row r="358" spans="9:21" s="689" customFormat="1">
      <c r="I358" s="870"/>
      <c r="J358" s="870"/>
      <c r="K358" s="870"/>
      <c r="L358" s="870"/>
      <c r="M358" s="870"/>
      <c r="N358" s="870"/>
      <c r="O358" s="870"/>
      <c r="P358" s="870"/>
      <c r="Q358" s="870"/>
      <c r="R358" s="870"/>
      <c r="S358" s="870"/>
      <c r="T358" s="870"/>
      <c r="U358" s="870"/>
    </row>
    <row r="359" spans="9:21" s="689" customFormat="1">
      <c r="I359" s="870"/>
      <c r="J359" s="870"/>
      <c r="K359" s="870"/>
      <c r="L359" s="870"/>
      <c r="M359" s="870"/>
      <c r="N359" s="870"/>
      <c r="O359" s="870"/>
      <c r="P359" s="870"/>
      <c r="Q359" s="870"/>
      <c r="R359" s="870"/>
      <c r="S359" s="870"/>
      <c r="T359" s="870"/>
      <c r="U359" s="870"/>
    </row>
    <row r="360" spans="9:21" s="689" customFormat="1">
      <c r="I360" s="870"/>
      <c r="J360" s="870"/>
      <c r="K360" s="870"/>
      <c r="L360" s="870"/>
      <c r="M360" s="870"/>
      <c r="N360" s="870"/>
      <c r="O360" s="870"/>
      <c r="P360" s="870"/>
      <c r="Q360" s="870"/>
      <c r="R360" s="870"/>
      <c r="S360" s="870"/>
      <c r="T360" s="870"/>
      <c r="U360" s="870"/>
    </row>
    <row r="361" spans="9:21" s="689" customFormat="1">
      <c r="I361" s="870"/>
      <c r="J361" s="870"/>
      <c r="K361" s="870"/>
      <c r="L361" s="870"/>
      <c r="M361" s="870"/>
      <c r="N361" s="870"/>
      <c r="O361" s="870"/>
      <c r="P361" s="870"/>
      <c r="Q361" s="870"/>
      <c r="R361" s="870"/>
      <c r="S361" s="870"/>
      <c r="T361" s="870"/>
      <c r="U361" s="870"/>
    </row>
    <row r="362" spans="9:21" s="689" customFormat="1">
      <c r="I362" s="870"/>
      <c r="J362" s="870"/>
      <c r="K362" s="870"/>
      <c r="L362" s="870"/>
      <c r="M362" s="870"/>
      <c r="N362" s="870"/>
      <c r="O362" s="870"/>
      <c r="P362" s="870"/>
      <c r="Q362" s="870"/>
      <c r="R362" s="870"/>
      <c r="S362" s="870"/>
      <c r="T362" s="870"/>
      <c r="U362" s="870"/>
    </row>
    <row r="363" spans="9:21" s="689" customFormat="1">
      <c r="I363" s="870"/>
      <c r="J363" s="870"/>
      <c r="K363" s="870"/>
      <c r="L363" s="870"/>
      <c r="M363" s="870"/>
      <c r="N363" s="870"/>
      <c r="O363" s="870"/>
      <c r="P363" s="870"/>
      <c r="Q363" s="870"/>
      <c r="R363" s="870"/>
      <c r="S363" s="870"/>
      <c r="T363" s="870"/>
      <c r="U363" s="870"/>
    </row>
    <row r="364" spans="9:21" s="689" customFormat="1">
      <c r="I364" s="870"/>
      <c r="J364" s="870"/>
      <c r="K364" s="870"/>
      <c r="L364" s="870"/>
      <c r="M364" s="870"/>
      <c r="N364" s="870"/>
      <c r="O364" s="870"/>
      <c r="P364" s="870"/>
      <c r="Q364" s="870"/>
      <c r="R364" s="870"/>
      <c r="S364" s="870"/>
      <c r="T364" s="870"/>
      <c r="U364" s="870"/>
    </row>
    <row r="365" spans="9:21" s="689" customFormat="1">
      <c r="I365" s="870"/>
      <c r="J365" s="870"/>
      <c r="K365" s="870"/>
      <c r="L365" s="870"/>
      <c r="M365" s="870"/>
      <c r="N365" s="870"/>
      <c r="O365" s="870"/>
      <c r="P365" s="870"/>
      <c r="Q365" s="870"/>
      <c r="R365" s="870"/>
      <c r="S365" s="870"/>
      <c r="T365" s="870"/>
      <c r="U365" s="870"/>
    </row>
    <row r="366" spans="9:21" s="689" customFormat="1">
      <c r="I366" s="870"/>
      <c r="J366" s="870"/>
      <c r="K366" s="870"/>
      <c r="L366" s="870"/>
      <c r="M366" s="870"/>
      <c r="N366" s="870"/>
      <c r="O366" s="870"/>
      <c r="P366" s="870"/>
      <c r="Q366" s="870"/>
      <c r="R366" s="870"/>
      <c r="S366" s="870"/>
      <c r="T366" s="870"/>
      <c r="U366" s="870"/>
    </row>
    <row r="367" spans="9:21" s="689" customFormat="1">
      <c r="I367" s="870"/>
      <c r="J367" s="870"/>
      <c r="K367" s="870"/>
      <c r="L367" s="870"/>
      <c r="M367" s="870"/>
      <c r="N367" s="870"/>
      <c r="O367" s="870"/>
      <c r="P367" s="870"/>
      <c r="Q367" s="870"/>
      <c r="R367" s="870"/>
      <c r="S367" s="870"/>
      <c r="T367" s="870"/>
      <c r="U367" s="870"/>
    </row>
    <row r="368" spans="9:21" s="689" customFormat="1">
      <c r="I368" s="870"/>
      <c r="J368" s="870"/>
      <c r="K368" s="870"/>
      <c r="L368" s="870"/>
      <c r="M368" s="870"/>
      <c r="N368" s="870"/>
      <c r="O368" s="870"/>
      <c r="P368" s="870"/>
      <c r="Q368" s="870"/>
      <c r="R368" s="870"/>
      <c r="S368" s="870"/>
      <c r="T368" s="870"/>
      <c r="U368" s="870"/>
    </row>
    <row r="369" spans="9:21" s="689" customFormat="1">
      <c r="I369" s="870"/>
      <c r="J369" s="870"/>
      <c r="K369" s="870"/>
      <c r="L369" s="870"/>
      <c r="M369" s="870"/>
      <c r="N369" s="870"/>
      <c r="O369" s="870"/>
      <c r="P369" s="870"/>
      <c r="Q369" s="870"/>
      <c r="R369" s="870"/>
      <c r="S369" s="870"/>
      <c r="T369" s="870"/>
      <c r="U369" s="870"/>
    </row>
    <row r="370" spans="9:21" s="689" customFormat="1">
      <c r="I370" s="870"/>
      <c r="J370" s="870"/>
      <c r="K370" s="870"/>
      <c r="L370" s="870"/>
      <c r="M370" s="870"/>
      <c r="N370" s="870"/>
      <c r="O370" s="870"/>
      <c r="P370" s="870"/>
      <c r="Q370" s="870"/>
      <c r="R370" s="870"/>
      <c r="S370" s="870"/>
      <c r="T370" s="870"/>
      <c r="U370" s="870"/>
    </row>
    <row r="371" spans="9:21" s="689" customFormat="1">
      <c r="I371" s="870"/>
      <c r="J371" s="870"/>
      <c r="K371" s="870"/>
      <c r="L371" s="870"/>
      <c r="M371" s="870"/>
      <c r="N371" s="870"/>
      <c r="O371" s="870"/>
      <c r="P371" s="870"/>
      <c r="Q371" s="870"/>
      <c r="R371" s="870"/>
      <c r="S371" s="870"/>
      <c r="T371" s="870"/>
      <c r="U371" s="870"/>
    </row>
    <row r="372" spans="9:21" s="689" customFormat="1">
      <c r="I372" s="870"/>
      <c r="J372" s="870"/>
      <c r="K372" s="870"/>
      <c r="L372" s="870"/>
      <c r="M372" s="870"/>
      <c r="N372" s="870"/>
      <c r="O372" s="870"/>
      <c r="P372" s="870"/>
      <c r="Q372" s="870"/>
      <c r="R372" s="870"/>
      <c r="S372" s="870"/>
      <c r="T372" s="870"/>
      <c r="U372" s="870"/>
    </row>
    <row r="373" spans="9:21" s="689" customFormat="1">
      <c r="I373" s="870"/>
      <c r="J373" s="870"/>
      <c r="K373" s="870"/>
      <c r="L373" s="870"/>
      <c r="M373" s="870"/>
      <c r="N373" s="870"/>
      <c r="O373" s="870"/>
      <c r="P373" s="870"/>
      <c r="Q373" s="870"/>
      <c r="R373" s="870"/>
      <c r="S373" s="870"/>
      <c r="T373" s="870"/>
      <c r="U373" s="870"/>
    </row>
    <row r="374" spans="9:21" s="689" customFormat="1">
      <c r="I374" s="870"/>
      <c r="J374" s="870"/>
      <c r="K374" s="870"/>
      <c r="L374" s="870"/>
      <c r="M374" s="870"/>
      <c r="N374" s="870"/>
      <c r="O374" s="870"/>
      <c r="P374" s="870"/>
      <c r="Q374" s="870"/>
      <c r="R374" s="870"/>
      <c r="S374" s="870"/>
      <c r="T374" s="870"/>
      <c r="U374" s="870"/>
    </row>
    <row r="375" spans="9:21" s="689" customFormat="1">
      <c r="I375" s="870"/>
      <c r="J375" s="870"/>
      <c r="K375" s="870"/>
      <c r="L375" s="870"/>
      <c r="M375" s="870"/>
      <c r="N375" s="870"/>
      <c r="O375" s="870"/>
      <c r="P375" s="870"/>
      <c r="Q375" s="870"/>
      <c r="R375" s="870"/>
      <c r="S375" s="870"/>
      <c r="T375" s="870"/>
      <c r="U375" s="870"/>
    </row>
    <row r="376" spans="9:21" s="689" customFormat="1">
      <c r="I376" s="870"/>
      <c r="J376" s="870"/>
      <c r="K376" s="870"/>
      <c r="L376" s="870"/>
      <c r="M376" s="870"/>
      <c r="N376" s="870"/>
      <c r="O376" s="870"/>
      <c r="P376" s="870"/>
      <c r="Q376" s="870"/>
      <c r="R376" s="870"/>
      <c r="S376" s="870"/>
      <c r="T376" s="870"/>
      <c r="U376" s="870"/>
    </row>
    <row r="377" spans="9:21" s="689" customFormat="1">
      <c r="I377" s="870"/>
      <c r="J377" s="870"/>
      <c r="K377" s="870"/>
      <c r="L377" s="870"/>
      <c r="M377" s="870"/>
      <c r="N377" s="870"/>
      <c r="O377" s="870"/>
      <c r="P377" s="870"/>
      <c r="Q377" s="870"/>
      <c r="R377" s="870"/>
      <c r="S377" s="870"/>
      <c r="T377" s="870"/>
      <c r="U377" s="870"/>
    </row>
    <row r="378" spans="9:21" s="689" customFormat="1">
      <c r="I378" s="870"/>
      <c r="J378" s="870"/>
      <c r="K378" s="870"/>
      <c r="L378" s="870"/>
      <c r="M378" s="870"/>
      <c r="N378" s="870"/>
      <c r="O378" s="870"/>
      <c r="P378" s="870"/>
      <c r="Q378" s="870"/>
      <c r="R378" s="870"/>
      <c r="S378" s="870"/>
      <c r="T378" s="870"/>
      <c r="U378" s="870"/>
    </row>
    <row r="379" spans="9:21" s="689" customFormat="1">
      <c r="I379" s="870"/>
      <c r="J379" s="870"/>
      <c r="K379" s="870"/>
      <c r="L379" s="870"/>
      <c r="M379" s="870"/>
      <c r="N379" s="870"/>
      <c r="O379" s="870"/>
      <c r="P379" s="870"/>
      <c r="Q379" s="870"/>
      <c r="R379" s="870"/>
      <c r="S379" s="870"/>
      <c r="T379" s="870"/>
      <c r="U379" s="870"/>
    </row>
    <row r="380" spans="9:21" s="689" customFormat="1">
      <c r="I380" s="870"/>
      <c r="J380" s="870"/>
      <c r="K380" s="870"/>
      <c r="L380" s="870"/>
      <c r="M380" s="870"/>
      <c r="N380" s="870"/>
      <c r="O380" s="870"/>
      <c r="P380" s="870"/>
      <c r="Q380" s="870"/>
      <c r="R380" s="870"/>
      <c r="S380" s="870"/>
      <c r="T380" s="870"/>
      <c r="U380" s="870"/>
    </row>
    <row r="381" spans="9:21" s="689" customFormat="1">
      <c r="I381" s="870"/>
      <c r="J381" s="870"/>
      <c r="K381" s="870"/>
      <c r="L381" s="870"/>
      <c r="M381" s="870"/>
      <c r="N381" s="870"/>
      <c r="O381" s="870"/>
      <c r="P381" s="870"/>
      <c r="Q381" s="870"/>
      <c r="R381" s="870"/>
      <c r="S381" s="870"/>
      <c r="T381" s="870"/>
      <c r="U381" s="870"/>
    </row>
    <row r="382" spans="9:21" s="689" customFormat="1">
      <c r="I382" s="870"/>
      <c r="J382" s="870"/>
      <c r="K382" s="870"/>
      <c r="L382" s="870"/>
      <c r="M382" s="870"/>
      <c r="N382" s="870"/>
      <c r="O382" s="870"/>
      <c r="P382" s="870"/>
      <c r="Q382" s="870"/>
      <c r="R382" s="870"/>
      <c r="S382" s="870"/>
      <c r="T382" s="870"/>
      <c r="U382" s="870"/>
    </row>
    <row r="383" spans="9:21" s="689" customFormat="1">
      <c r="I383" s="870"/>
      <c r="J383" s="870"/>
      <c r="K383" s="870"/>
      <c r="L383" s="870"/>
      <c r="M383" s="870"/>
      <c r="N383" s="870"/>
      <c r="O383" s="870"/>
      <c r="P383" s="870"/>
      <c r="Q383" s="870"/>
      <c r="R383" s="870"/>
      <c r="S383" s="870"/>
      <c r="T383" s="870"/>
      <c r="U383" s="870"/>
    </row>
    <row r="384" spans="9:21" s="689" customFormat="1">
      <c r="I384" s="870"/>
      <c r="J384" s="870"/>
      <c r="K384" s="870"/>
      <c r="L384" s="870"/>
      <c r="M384" s="870"/>
      <c r="N384" s="870"/>
      <c r="O384" s="870"/>
      <c r="P384" s="870"/>
      <c r="Q384" s="870"/>
      <c r="R384" s="870"/>
      <c r="S384" s="870"/>
      <c r="T384" s="870"/>
      <c r="U384" s="870"/>
    </row>
    <row r="385" spans="9:21" s="689" customFormat="1">
      <c r="I385" s="870"/>
      <c r="J385" s="870"/>
      <c r="K385" s="870"/>
      <c r="L385" s="870"/>
      <c r="M385" s="870"/>
      <c r="N385" s="870"/>
      <c r="O385" s="870"/>
      <c r="P385" s="870"/>
      <c r="Q385" s="870"/>
      <c r="R385" s="870"/>
      <c r="S385" s="870"/>
      <c r="T385" s="870"/>
      <c r="U385" s="870"/>
    </row>
    <row r="386" spans="9:21" s="689" customFormat="1">
      <c r="I386" s="870"/>
      <c r="J386" s="870"/>
      <c r="K386" s="870"/>
      <c r="L386" s="870"/>
      <c r="M386" s="870"/>
      <c r="N386" s="870"/>
      <c r="O386" s="870"/>
      <c r="P386" s="870"/>
      <c r="Q386" s="870"/>
      <c r="R386" s="870"/>
      <c r="S386" s="870"/>
      <c r="T386" s="870"/>
      <c r="U386" s="870"/>
    </row>
    <row r="387" spans="9:21" s="689" customFormat="1">
      <c r="I387" s="870"/>
      <c r="J387" s="870"/>
      <c r="K387" s="870"/>
      <c r="L387" s="870"/>
      <c r="M387" s="870"/>
      <c r="N387" s="870"/>
      <c r="O387" s="870"/>
      <c r="P387" s="870"/>
      <c r="Q387" s="870"/>
      <c r="R387" s="870"/>
      <c r="S387" s="870"/>
      <c r="T387" s="870"/>
      <c r="U387" s="870"/>
    </row>
    <row r="388" spans="9:21" s="689" customFormat="1">
      <c r="I388" s="870"/>
      <c r="J388" s="870"/>
      <c r="K388" s="870"/>
      <c r="L388" s="870"/>
      <c r="M388" s="870"/>
      <c r="N388" s="870"/>
      <c r="O388" s="870"/>
      <c r="P388" s="870"/>
      <c r="Q388" s="870"/>
      <c r="R388" s="870"/>
      <c r="S388" s="870"/>
      <c r="T388" s="870"/>
      <c r="U388" s="870"/>
    </row>
    <row r="389" spans="9:21" s="689" customFormat="1">
      <c r="I389" s="870"/>
      <c r="J389" s="870"/>
      <c r="K389" s="870"/>
      <c r="L389" s="870"/>
      <c r="M389" s="870"/>
      <c r="N389" s="870"/>
      <c r="O389" s="870"/>
      <c r="P389" s="870"/>
      <c r="Q389" s="870"/>
      <c r="R389" s="870"/>
      <c r="S389" s="870"/>
      <c r="T389" s="870"/>
      <c r="U389" s="870"/>
    </row>
    <row r="390" spans="9:21" s="689" customFormat="1">
      <c r="I390" s="870"/>
      <c r="J390" s="870"/>
      <c r="K390" s="870"/>
      <c r="L390" s="870"/>
      <c r="M390" s="870"/>
      <c r="N390" s="870"/>
      <c r="O390" s="870"/>
      <c r="P390" s="870"/>
      <c r="Q390" s="870"/>
      <c r="R390" s="870"/>
      <c r="S390" s="870"/>
      <c r="T390" s="870"/>
      <c r="U390" s="870"/>
    </row>
    <row r="391" spans="9:21" s="689" customFormat="1">
      <c r="I391" s="870"/>
      <c r="J391" s="870"/>
      <c r="K391" s="870"/>
      <c r="L391" s="870"/>
      <c r="M391" s="870"/>
      <c r="N391" s="870"/>
      <c r="O391" s="870"/>
      <c r="P391" s="870"/>
      <c r="Q391" s="870"/>
      <c r="R391" s="870"/>
      <c r="S391" s="870"/>
      <c r="T391" s="870"/>
      <c r="U391" s="870"/>
    </row>
    <row r="392" spans="9:21" s="689" customFormat="1">
      <c r="I392" s="870"/>
      <c r="J392" s="870"/>
      <c r="K392" s="870"/>
      <c r="L392" s="870"/>
      <c r="M392" s="870"/>
      <c r="N392" s="870"/>
      <c r="O392" s="870"/>
      <c r="P392" s="870"/>
      <c r="Q392" s="870"/>
      <c r="R392" s="870"/>
      <c r="S392" s="870"/>
      <c r="T392" s="870"/>
      <c r="U392" s="870"/>
    </row>
    <row r="393" spans="9:21" s="689" customFormat="1">
      <c r="I393" s="870"/>
      <c r="J393" s="870"/>
      <c r="K393" s="870"/>
      <c r="L393" s="870"/>
      <c r="M393" s="870"/>
      <c r="N393" s="870"/>
      <c r="O393" s="870"/>
      <c r="P393" s="870"/>
      <c r="Q393" s="870"/>
      <c r="R393" s="870"/>
      <c r="S393" s="870"/>
      <c r="T393" s="870"/>
      <c r="U393" s="870"/>
    </row>
    <row r="394" spans="9:21" s="689" customFormat="1">
      <c r="I394" s="870"/>
      <c r="J394" s="870"/>
      <c r="K394" s="870"/>
      <c r="L394" s="870"/>
      <c r="M394" s="870"/>
      <c r="N394" s="870"/>
      <c r="O394" s="870"/>
      <c r="P394" s="870"/>
      <c r="Q394" s="870"/>
      <c r="R394" s="870"/>
      <c r="S394" s="870"/>
      <c r="T394" s="870"/>
      <c r="U394" s="870"/>
    </row>
    <row r="395" spans="9:21" s="689" customFormat="1">
      <c r="I395" s="870"/>
      <c r="J395" s="870"/>
      <c r="K395" s="870"/>
      <c r="L395" s="870"/>
      <c r="M395" s="870"/>
      <c r="N395" s="870"/>
      <c r="O395" s="870"/>
      <c r="P395" s="870"/>
      <c r="Q395" s="870"/>
      <c r="R395" s="870"/>
      <c r="S395" s="870"/>
      <c r="T395" s="870"/>
      <c r="U395" s="870"/>
    </row>
    <row r="396" spans="9:21" s="689" customFormat="1">
      <c r="I396" s="870"/>
      <c r="J396" s="870"/>
      <c r="K396" s="870"/>
      <c r="L396" s="870"/>
      <c r="M396" s="870"/>
      <c r="N396" s="870"/>
      <c r="O396" s="870"/>
      <c r="P396" s="870"/>
      <c r="Q396" s="870"/>
      <c r="R396" s="870"/>
      <c r="S396" s="870"/>
      <c r="T396" s="870"/>
      <c r="U396" s="870"/>
    </row>
    <row r="397" spans="9:21" s="689" customFormat="1">
      <c r="I397" s="870"/>
      <c r="J397" s="870"/>
      <c r="K397" s="870"/>
      <c r="L397" s="870"/>
      <c r="M397" s="870"/>
      <c r="N397" s="870"/>
      <c r="O397" s="870"/>
      <c r="P397" s="870"/>
      <c r="Q397" s="870"/>
      <c r="R397" s="870"/>
      <c r="S397" s="870"/>
      <c r="T397" s="870"/>
      <c r="U397" s="870"/>
    </row>
    <row r="398" spans="9:21" s="689" customFormat="1">
      <c r="I398" s="870"/>
      <c r="J398" s="870"/>
      <c r="K398" s="870"/>
      <c r="L398" s="870"/>
      <c r="M398" s="870"/>
      <c r="N398" s="870"/>
      <c r="O398" s="870"/>
      <c r="P398" s="870"/>
      <c r="Q398" s="870"/>
      <c r="R398" s="870"/>
      <c r="S398" s="870"/>
      <c r="T398" s="870"/>
      <c r="U398" s="870"/>
    </row>
    <row r="399" spans="9:21" s="689" customFormat="1">
      <c r="I399" s="870"/>
      <c r="J399" s="870"/>
      <c r="K399" s="870"/>
      <c r="L399" s="870"/>
      <c r="M399" s="870"/>
      <c r="N399" s="870"/>
      <c r="O399" s="870"/>
      <c r="P399" s="870"/>
      <c r="Q399" s="870"/>
      <c r="R399" s="870"/>
      <c r="S399" s="870"/>
      <c r="T399" s="870"/>
      <c r="U399" s="870"/>
    </row>
    <row r="400" spans="9:21" s="689" customFormat="1">
      <c r="I400" s="870"/>
      <c r="J400" s="870"/>
      <c r="K400" s="870"/>
      <c r="L400" s="870"/>
      <c r="M400" s="870"/>
      <c r="N400" s="870"/>
      <c r="O400" s="870"/>
      <c r="P400" s="870"/>
      <c r="Q400" s="870"/>
      <c r="R400" s="870"/>
      <c r="S400" s="870"/>
      <c r="T400" s="870"/>
      <c r="U400" s="870"/>
    </row>
    <row r="401" spans="9:21" s="689" customFormat="1">
      <c r="I401" s="870"/>
      <c r="J401" s="870"/>
      <c r="K401" s="870"/>
      <c r="L401" s="870"/>
      <c r="M401" s="870"/>
      <c r="N401" s="870"/>
      <c r="O401" s="870"/>
      <c r="P401" s="870"/>
      <c r="Q401" s="870"/>
      <c r="R401" s="870"/>
      <c r="S401" s="870"/>
      <c r="T401" s="870"/>
      <c r="U401" s="870"/>
    </row>
    <row r="402" spans="9:21" s="689" customFormat="1">
      <c r="I402" s="870"/>
      <c r="J402" s="870"/>
      <c r="K402" s="870"/>
      <c r="L402" s="870"/>
      <c r="M402" s="870"/>
      <c r="N402" s="870"/>
      <c r="O402" s="870"/>
      <c r="P402" s="870"/>
      <c r="Q402" s="870"/>
      <c r="R402" s="870"/>
      <c r="S402" s="870"/>
      <c r="T402" s="870"/>
      <c r="U402" s="870"/>
    </row>
    <row r="403" spans="9:21" s="689" customFormat="1">
      <c r="I403" s="870"/>
      <c r="J403" s="870"/>
      <c r="K403" s="870"/>
      <c r="L403" s="870"/>
      <c r="M403" s="870"/>
      <c r="N403" s="870"/>
      <c r="O403" s="870"/>
      <c r="P403" s="870"/>
      <c r="Q403" s="870"/>
      <c r="R403" s="870"/>
      <c r="S403" s="870"/>
      <c r="T403" s="870"/>
      <c r="U403" s="870"/>
    </row>
    <row r="404" spans="9:21" s="689" customFormat="1">
      <c r="I404" s="870"/>
      <c r="J404" s="870"/>
      <c r="K404" s="870"/>
      <c r="L404" s="870"/>
      <c r="M404" s="870"/>
      <c r="N404" s="870"/>
      <c r="O404" s="870"/>
      <c r="P404" s="870"/>
      <c r="Q404" s="870"/>
      <c r="R404" s="870"/>
      <c r="S404" s="870"/>
      <c r="T404" s="870"/>
      <c r="U404" s="870"/>
    </row>
    <row r="405" spans="9:21" s="689" customFormat="1">
      <c r="I405" s="870"/>
      <c r="J405" s="870"/>
      <c r="K405" s="870"/>
      <c r="L405" s="870"/>
      <c r="M405" s="870"/>
      <c r="N405" s="870"/>
      <c r="O405" s="870"/>
      <c r="P405" s="870"/>
      <c r="Q405" s="870"/>
      <c r="R405" s="870"/>
      <c r="S405" s="870"/>
      <c r="T405" s="870"/>
      <c r="U405" s="870"/>
    </row>
    <row r="406" spans="9:21" s="689" customFormat="1">
      <c r="I406" s="870"/>
      <c r="J406" s="870"/>
      <c r="K406" s="870"/>
      <c r="L406" s="870"/>
      <c r="M406" s="870"/>
      <c r="N406" s="870"/>
      <c r="O406" s="870"/>
      <c r="P406" s="870"/>
      <c r="Q406" s="870"/>
      <c r="R406" s="870"/>
      <c r="S406" s="870"/>
      <c r="T406" s="870"/>
      <c r="U406" s="870"/>
    </row>
    <row r="407" spans="9:21" s="689" customFormat="1">
      <c r="I407" s="870"/>
      <c r="J407" s="870"/>
      <c r="K407" s="870"/>
      <c r="L407" s="870"/>
      <c r="M407" s="870"/>
      <c r="N407" s="870"/>
      <c r="O407" s="870"/>
      <c r="P407" s="870"/>
      <c r="Q407" s="870"/>
      <c r="R407" s="870"/>
      <c r="S407" s="870"/>
      <c r="T407" s="870"/>
      <c r="U407" s="870"/>
    </row>
    <row r="408" spans="9:21" s="689" customFormat="1">
      <c r="I408" s="870"/>
      <c r="J408" s="870"/>
      <c r="K408" s="870"/>
      <c r="L408" s="870"/>
      <c r="M408" s="870"/>
      <c r="N408" s="870"/>
      <c r="O408" s="870"/>
      <c r="P408" s="870"/>
      <c r="Q408" s="870"/>
      <c r="R408" s="870"/>
      <c r="S408" s="870"/>
      <c r="T408" s="870"/>
      <c r="U408" s="870"/>
    </row>
    <row r="409" spans="9:21" s="689" customFormat="1">
      <c r="I409" s="870"/>
      <c r="J409" s="870"/>
      <c r="K409" s="870"/>
      <c r="L409" s="870"/>
      <c r="M409" s="870"/>
      <c r="N409" s="870"/>
      <c r="O409" s="870"/>
      <c r="P409" s="870"/>
      <c r="Q409" s="870"/>
      <c r="R409" s="870"/>
      <c r="S409" s="870"/>
      <c r="T409" s="870"/>
      <c r="U409" s="870"/>
    </row>
    <row r="410" spans="9:21" s="689" customFormat="1">
      <c r="I410" s="870"/>
      <c r="J410" s="870"/>
      <c r="K410" s="870"/>
      <c r="L410" s="870"/>
      <c r="M410" s="870"/>
      <c r="N410" s="870"/>
      <c r="O410" s="870"/>
      <c r="P410" s="870"/>
      <c r="Q410" s="870"/>
      <c r="R410" s="870"/>
      <c r="S410" s="870"/>
      <c r="T410" s="870"/>
      <c r="U410" s="870"/>
    </row>
    <row r="411" spans="9:21" s="689" customFormat="1">
      <c r="I411" s="870"/>
      <c r="J411" s="870"/>
      <c r="K411" s="870"/>
      <c r="L411" s="870"/>
      <c r="M411" s="870"/>
      <c r="N411" s="870"/>
      <c r="O411" s="870"/>
      <c r="P411" s="870"/>
      <c r="Q411" s="870"/>
      <c r="R411" s="870"/>
      <c r="S411" s="870"/>
      <c r="T411" s="870"/>
      <c r="U411" s="870"/>
    </row>
    <row r="412" spans="9:21" s="689" customFormat="1">
      <c r="I412" s="870"/>
      <c r="J412" s="870"/>
      <c r="K412" s="870"/>
      <c r="L412" s="870"/>
      <c r="M412" s="870"/>
      <c r="N412" s="870"/>
      <c r="O412" s="870"/>
      <c r="P412" s="870"/>
      <c r="Q412" s="870"/>
      <c r="R412" s="870"/>
      <c r="S412" s="870"/>
      <c r="T412" s="870"/>
      <c r="U412" s="870"/>
    </row>
    <row r="413" spans="9:21" s="689" customFormat="1">
      <c r="I413" s="870"/>
      <c r="J413" s="870"/>
      <c r="K413" s="870"/>
      <c r="L413" s="870"/>
      <c r="M413" s="870"/>
      <c r="N413" s="870"/>
      <c r="O413" s="870"/>
      <c r="P413" s="870"/>
      <c r="Q413" s="870"/>
      <c r="R413" s="870"/>
      <c r="S413" s="870"/>
      <c r="T413" s="870"/>
      <c r="U413" s="870"/>
    </row>
    <row r="414" spans="9:21" s="689" customFormat="1">
      <c r="I414" s="870"/>
      <c r="J414" s="870"/>
      <c r="K414" s="870"/>
      <c r="L414" s="870"/>
      <c r="M414" s="870"/>
      <c r="N414" s="870"/>
      <c r="O414" s="870"/>
      <c r="P414" s="870"/>
      <c r="Q414" s="870"/>
      <c r="R414" s="870"/>
      <c r="S414" s="870"/>
      <c r="T414" s="870"/>
      <c r="U414" s="870"/>
    </row>
    <row r="415" spans="9:21" s="689" customFormat="1">
      <c r="I415" s="870"/>
      <c r="J415" s="870"/>
      <c r="K415" s="870"/>
      <c r="L415" s="870"/>
      <c r="M415" s="870"/>
      <c r="N415" s="870"/>
      <c r="O415" s="870"/>
      <c r="P415" s="870"/>
      <c r="Q415" s="870"/>
      <c r="R415" s="870"/>
      <c r="S415" s="870"/>
      <c r="T415" s="870"/>
      <c r="U415" s="870"/>
    </row>
    <row r="416" spans="9:21" s="689" customFormat="1">
      <c r="I416" s="870"/>
      <c r="J416" s="870"/>
      <c r="K416" s="870"/>
      <c r="L416" s="870"/>
      <c r="M416" s="870"/>
      <c r="N416" s="870"/>
      <c r="O416" s="870"/>
      <c r="P416" s="870"/>
      <c r="Q416" s="870"/>
      <c r="R416" s="870"/>
      <c r="S416" s="870"/>
      <c r="T416" s="870"/>
      <c r="U416" s="870"/>
    </row>
    <row r="417" spans="9:21" s="689" customFormat="1">
      <c r="I417" s="870"/>
      <c r="J417" s="870"/>
      <c r="K417" s="870"/>
      <c r="L417" s="870"/>
      <c r="M417" s="870"/>
      <c r="N417" s="870"/>
      <c r="O417" s="870"/>
      <c r="P417" s="870"/>
      <c r="Q417" s="870"/>
      <c r="R417" s="870"/>
      <c r="S417" s="870"/>
      <c r="T417" s="870"/>
      <c r="U417" s="870"/>
    </row>
    <row r="418" spans="9:21" s="689" customFormat="1">
      <c r="I418" s="870"/>
      <c r="J418" s="870"/>
      <c r="K418" s="870"/>
      <c r="L418" s="870"/>
      <c r="M418" s="870"/>
      <c r="N418" s="870"/>
      <c r="O418" s="870"/>
      <c r="P418" s="870"/>
      <c r="Q418" s="870"/>
      <c r="R418" s="870"/>
      <c r="S418" s="870"/>
      <c r="T418" s="870"/>
      <c r="U418" s="870"/>
    </row>
    <row r="419" spans="9:21" s="689" customFormat="1">
      <c r="I419" s="870"/>
      <c r="J419" s="870"/>
      <c r="K419" s="870"/>
      <c r="L419" s="870"/>
      <c r="M419" s="870"/>
      <c r="N419" s="870"/>
      <c r="O419" s="870"/>
      <c r="P419" s="870"/>
      <c r="Q419" s="870"/>
      <c r="R419" s="870"/>
      <c r="S419" s="870"/>
      <c r="T419" s="870"/>
      <c r="U419" s="870"/>
    </row>
    <row r="420" spans="9:21" s="689" customFormat="1">
      <c r="I420" s="870"/>
      <c r="J420" s="870"/>
      <c r="K420" s="870"/>
      <c r="L420" s="870"/>
      <c r="M420" s="870"/>
      <c r="N420" s="870"/>
      <c r="O420" s="870"/>
      <c r="P420" s="870"/>
      <c r="Q420" s="870"/>
      <c r="R420" s="870"/>
      <c r="S420" s="870"/>
      <c r="T420" s="870"/>
      <c r="U420" s="870"/>
    </row>
    <row r="421" spans="9:21" s="689" customFormat="1">
      <c r="I421" s="870"/>
      <c r="J421" s="870"/>
      <c r="K421" s="870"/>
      <c r="L421" s="870"/>
      <c r="M421" s="870"/>
      <c r="N421" s="870"/>
      <c r="O421" s="870"/>
      <c r="P421" s="870"/>
      <c r="Q421" s="870"/>
      <c r="R421" s="870"/>
      <c r="S421" s="870"/>
      <c r="T421" s="870"/>
      <c r="U421" s="870"/>
    </row>
    <row r="422" spans="9:21" s="689" customFormat="1">
      <c r="I422" s="870"/>
      <c r="J422" s="870"/>
      <c r="K422" s="870"/>
      <c r="L422" s="870"/>
      <c r="M422" s="870"/>
      <c r="N422" s="870"/>
      <c r="O422" s="870"/>
      <c r="P422" s="870"/>
      <c r="Q422" s="870"/>
      <c r="R422" s="870"/>
      <c r="S422" s="870"/>
      <c r="T422" s="870"/>
      <c r="U422" s="870"/>
    </row>
    <row r="423" spans="9:21" s="689" customFormat="1">
      <c r="I423" s="870"/>
      <c r="J423" s="870"/>
      <c r="K423" s="870"/>
      <c r="L423" s="870"/>
      <c r="M423" s="870"/>
      <c r="N423" s="870"/>
      <c r="O423" s="870"/>
      <c r="P423" s="870"/>
      <c r="Q423" s="870"/>
      <c r="R423" s="870"/>
      <c r="S423" s="870"/>
      <c r="T423" s="870"/>
      <c r="U423" s="870"/>
    </row>
    <row r="424" spans="9:21" s="689" customFormat="1">
      <c r="I424" s="870"/>
      <c r="J424" s="870"/>
      <c r="K424" s="870"/>
      <c r="L424" s="870"/>
      <c r="M424" s="870"/>
      <c r="N424" s="870"/>
      <c r="O424" s="870"/>
      <c r="P424" s="870"/>
      <c r="Q424" s="870"/>
      <c r="R424" s="870"/>
      <c r="S424" s="870"/>
      <c r="T424" s="870"/>
      <c r="U424" s="870"/>
    </row>
    <row r="425" spans="9:21" s="689" customFormat="1">
      <c r="I425" s="870"/>
      <c r="J425" s="870"/>
      <c r="K425" s="870"/>
      <c r="L425" s="870"/>
      <c r="M425" s="870"/>
      <c r="N425" s="870"/>
      <c r="O425" s="870"/>
      <c r="P425" s="870"/>
      <c r="Q425" s="870"/>
      <c r="R425" s="870"/>
      <c r="S425" s="870"/>
      <c r="T425" s="870"/>
      <c r="U425" s="870"/>
    </row>
    <row r="426" spans="9:21" s="689" customFormat="1">
      <c r="I426" s="870"/>
      <c r="J426" s="870"/>
      <c r="K426" s="870"/>
      <c r="L426" s="870"/>
      <c r="M426" s="870"/>
      <c r="N426" s="870"/>
      <c r="O426" s="870"/>
      <c r="P426" s="870"/>
      <c r="Q426" s="870"/>
      <c r="R426" s="870"/>
      <c r="S426" s="870"/>
      <c r="T426" s="870"/>
      <c r="U426" s="870"/>
    </row>
    <row r="427" spans="9:21" s="689" customFormat="1">
      <c r="I427" s="870"/>
      <c r="J427" s="870"/>
      <c r="K427" s="870"/>
      <c r="L427" s="870"/>
      <c r="M427" s="870"/>
      <c r="N427" s="870"/>
      <c r="O427" s="870"/>
      <c r="P427" s="870"/>
      <c r="Q427" s="870"/>
      <c r="R427" s="870"/>
      <c r="S427" s="870"/>
      <c r="T427" s="870"/>
      <c r="U427" s="870"/>
    </row>
    <row r="428" spans="9:21" s="689" customFormat="1">
      <c r="I428" s="870"/>
      <c r="J428" s="870"/>
      <c r="K428" s="870"/>
      <c r="L428" s="870"/>
      <c r="M428" s="870"/>
      <c r="N428" s="870"/>
      <c r="O428" s="870"/>
      <c r="P428" s="870"/>
      <c r="Q428" s="870"/>
      <c r="R428" s="870"/>
      <c r="S428" s="870"/>
      <c r="T428" s="870"/>
      <c r="U428" s="870"/>
    </row>
    <row r="429" spans="9:21" s="689" customFormat="1">
      <c r="I429" s="870"/>
      <c r="J429" s="870"/>
      <c r="K429" s="870"/>
      <c r="L429" s="870"/>
      <c r="M429" s="870"/>
      <c r="N429" s="870"/>
      <c r="O429" s="870"/>
      <c r="P429" s="870"/>
      <c r="Q429" s="870"/>
      <c r="R429" s="870"/>
      <c r="S429" s="870"/>
      <c r="T429" s="870"/>
      <c r="U429" s="870"/>
    </row>
    <row r="430" spans="9:21" s="689" customFormat="1">
      <c r="I430" s="870"/>
      <c r="J430" s="870"/>
      <c r="K430" s="870"/>
      <c r="L430" s="870"/>
      <c r="M430" s="870"/>
      <c r="N430" s="870"/>
      <c r="O430" s="870"/>
      <c r="P430" s="870"/>
      <c r="Q430" s="870"/>
      <c r="R430" s="870"/>
      <c r="S430" s="870"/>
      <c r="T430" s="870"/>
      <c r="U430" s="870"/>
    </row>
    <row r="431" spans="9:21" s="689" customFormat="1">
      <c r="I431" s="870"/>
      <c r="J431" s="870"/>
      <c r="K431" s="870"/>
      <c r="L431" s="870"/>
      <c r="M431" s="870"/>
      <c r="N431" s="870"/>
      <c r="O431" s="870"/>
      <c r="P431" s="870"/>
      <c r="Q431" s="870"/>
      <c r="R431" s="870"/>
      <c r="S431" s="870"/>
      <c r="T431" s="870"/>
      <c r="U431" s="870"/>
    </row>
    <row r="432" spans="9:21" s="689" customFormat="1">
      <c r="I432" s="870"/>
      <c r="J432" s="870"/>
      <c r="K432" s="870"/>
      <c r="L432" s="870"/>
      <c r="M432" s="870"/>
      <c r="N432" s="870"/>
      <c r="O432" s="870"/>
      <c r="P432" s="870"/>
      <c r="Q432" s="870"/>
      <c r="R432" s="870"/>
      <c r="S432" s="870"/>
      <c r="T432" s="870"/>
      <c r="U432" s="870"/>
    </row>
    <row r="433" spans="9:21" s="689" customFormat="1">
      <c r="I433" s="870"/>
      <c r="J433" s="870"/>
      <c r="K433" s="870"/>
      <c r="L433" s="870"/>
      <c r="M433" s="870"/>
      <c r="N433" s="870"/>
      <c r="O433" s="870"/>
      <c r="P433" s="870"/>
      <c r="Q433" s="870"/>
      <c r="R433" s="870"/>
      <c r="S433" s="870"/>
      <c r="T433" s="870"/>
      <c r="U433" s="870"/>
    </row>
    <row r="434" spans="9:21" s="689" customFormat="1">
      <c r="I434" s="870"/>
      <c r="J434" s="870"/>
      <c r="K434" s="870"/>
      <c r="L434" s="870"/>
      <c r="M434" s="870"/>
      <c r="N434" s="870"/>
      <c r="O434" s="870"/>
      <c r="P434" s="870"/>
      <c r="Q434" s="870"/>
      <c r="R434" s="870"/>
      <c r="S434" s="870"/>
      <c r="T434" s="870"/>
      <c r="U434" s="870"/>
    </row>
    <row r="435" spans="9:21" s="689" customFormat="1">
      <c r="I435" s="870"/>
      <c r="J435" s="870"/>
      <c r="K435" s="870"/>
      <c r="L435" s="870"/>
      <c r="M435" s="870"/>
      <c r="N435" s="870"/>
      <c r="O435" s="870"/>
      <c r="P435" s="870"/>
      <c r="Q435" s="870"/>
      <c r="R435" s="870"/>
      <c r="S435" s="870"/>
      <c r="T435" s="870"/>
      <c r="U435" s="870"/>
    </row>
    <row r="436" spans="9:21" s="689" customFormat="1">
      <c r="I436" s="870"/>
      <c r="J436" s="870"/>
      <c r="K436" s="870"/>
      <c r="L436" s="870"/>
      <c r="M436" s="870"/>
      <c r="N436" s="870"/>
      <c r="O436" s="870"/>
      <c r="P436" s="870"/>
      <c r="Q436" s="870"/>
      <c r="R436" s="870"/>
      <c r="S436" s="870"/>
      <c r="T436" s="870"/>
      <c r="U436" s="870"/>
    </row>
    <row r="437" spans="9:21" s="689" customFormat="1">
      <c r="I437" s="870"/>
      <c r="J437" s="870"/>
      <c r="K437" s="870"/>
      <c r="L437" s="870"/>
      <c r="M437" s="870"/>
      <c r="N437" s="870"/>
      <c r="O437" s="870"/>
      <c r="P437" s="870"/>
      <c r="Q437" s="870"/>
      <c r="R437" s="870"/>
      <c r="S437" s="870"/>
      <c r="T437" s="870"/>
      <c r="U437" s="870"/>
    </row>
    <row r="438" spans="9:21" s="689" customFormat="1">
      <c r="I438" s="870"/>
      <c r="J438" s="870"/>
      <c r="K438" s="870"/>
      <c r="L438" s="870"/>
      <c r="M438" s="870"/>
      <c r="N438" s="870"/>
      <c r="O438" s="870"/>
      <c r="P438" s="870"/>
      <c r="Q438" s="870"/>
      <c r="R438" s="870"/>
      <c r="S438" s="870"/>
      <c r="T438" s="870"/>
      <c r="U438" s="870"/>
    </row>
    <row r="439" spans="9:21" s="689" customFormat="1">
      <c r="I439" s="870"/>
      <c r="J439" s="870"/>
      <c r="K439" s="870"/>
      <c r="L439" s="870"/>
      <c r="M439" s="870"/>
      <c r="N439" s="870"/>
      <c r="O439" s="870"/>
      <c r="P439" s="870"/>
      <c r="Q439" s="870"/>
      <c r="R439" s="870"/>
      <c r="S439" s="870"/>
      <c r="T439" s="870"/>
      <c r="U439" s="870"/>
    </row>
    <row r="440" spans="9:21" s="689" customFormat="1">
      <c r="I440" s="870"/>
      <c r="J440" s="870"/>
      <c r="K440" s="870"/>
      <c r="L440" s="870"/>
      <c r="M440" s="870"/>
      <c r="N440" s="870"/>
      <c r="O440" s="870"/>
      <c r="P440" s="870"/>
      <c r="Q440" s="870"/>
      <c r="R440" s="870"/>
      <c r="S440" s="870"/>
      <c r="T440" s="870"/>
      <c r="U440" s="870"/>
    </row>
    <row r="441" spans="9:21" s="689" customFormat="1">
      <c r="I441" s="870"/>
      <c r="J441" s="870"/>
      <c r="K441" s="870"/>
      <c r="L441" s="870"/>
      <c r="M441" s="870"/>
      <c r="N441" s="870"/>
      <c r="O441" s="870"/>
      <c r="P441" s="870"/>
      <c r="Q441" s="870"/>
      <c r="R441" s="870"/>
      <c r="S441" s="870"/>
      <c r="T441" s="870"/>
      <c r="U441" s="870"/>
    </row>
    <row r="442" spans="9:21" s="689" customFormat="1">
      <c r="I442" s="870"/>
      <c r="J442" s="870"/>
      <c r="K442" s="870"/>
      <c r="L442" s="870"/>
      <c r="M442" s="870"/>
      <c r="N442" s="870"/>
      <c r="O442" s="870"/>
      <c r="P442" s="870"/>
      <c r="Q442" s="870"/>
      <c r="R442" s="870"/>
      <c r="S442" s="870"/>
      <c r="T442" s="870"/>
      <c r="U442" s="870"/>
    </row>
    <row r="443" spans="9:21" s="689" customFormat="1">
      <c r="I443" s="870"/>
      <c r="J443" s="870"/>
      <c r="K443" s="870"/>
      <c r="L443" s="870"/>
      <c r="M443" s="870"/>
      <c r="N443" s="870"/>
      <c r="O443" s="870"/>
      <c r="P443" s="870"/>
      <c r="Q443" s="870"/>
      <c r="R443" s="870"/>
      <c r="S443" s="870"/>
      <c r="T443" s="870"/>
      <c r="U443" s="870"/>
    </row>
    <row r="444" spans="9:21" s="689" customFormat="1">
      <c r="I444" s="870"/>
      <c r="J444" s="870"/>
      <c r="K444" s="870"/>
      <c r="L444" s="870"/>
      <c r="M444" s="870"/>
      <c r="N444" s="870"/>
      <c r="O444" s="870"/>
      <c r="P444" s="870"/>
      <c r="Q444" s="870"/>
      <c r="R444" s="870"/>
      <c r="S444" s="870"/>
      <c r="T444" s="870"/>
      <c r="U444" s="870"/>
    </row>
    <row r="445" spans="9:21" s="689" customFormat="1">
      <c r="I445" s="870"/>
      <c r="J445" s="870"/>
      <c r="K445" s="870"/>
      <c r="L445" s="870"/>
      <c r="M445" s="870"/>
      <c r="N445" s="870"/>
      <c r="O445" s="870"/>
      <c r="P445" s="870"/>
      <c r="Q445" s="870"/>
      <c r="R445" s="870"/>
      <c r="S445" s="870"/>
      <c r="T445" s="870"/>
      <c r="U445" s="870"/>
    </row>
    <row r="446" spans="9:21" s="689" customFormat="1">
      <c r="I446" s="870"/>
      <c r="J446" s="870"/>
      <c r="K446" s="870"/>
      <c r="L446" s="870"/>
      <c r="M446" s="870"/>
      <c r="N446" s="870"/>
      <c r="O446" s="870"/>
      <c r="P446" s="870"/>
      <c r="Q446" s="870"/>
      <c r="R446" s="870"/>
      <c r="S446" s="870"/>
      <c r="T446" s="870"/>
      <c r="U446" s="870"/>
    </row>
    <row r="447" spans="9:21" s="689" customFormat="1">
      <c r="I447" s="870"/>
      <c r="J447" s="870"/>
      <c r="K447" s="870"/>
      <c r="L447" s="870"/>
      <c r="M447" s="870"/>
      <c r="N447" s="870"/>
      <c r="O447" s="870"/>
      <c r="P447" s="870"/>
      <c r="Q447" s="870"/>
      <c r="R447" s="870"/>
      <c r="S447" s="870"/>
      <c r="T447" s="870"/>
      <c r="U447" s="870"/>
    </row>
    <row r="448" spans="9:21" s="689" customFormat="1">
      <c r="I448" s="870"/>
      <c r="J448" s="870"/>
      <c r="K448" s="870"/>
      <c r="L448" s="870"/>
      <c r="M448" s="870"/>
      <c r="N448" s="870"/>
      <c r="O448" s="870"/>
      <c r="P448" s="870"/>
      <c r="Q448" s="870"/>
      <c r="R448" s="870"/>
      <c r="S448" s="870"/>
      <c r="T448" s="870"/>
      <c r="U448" s="870"/>
    </row>
    <row r="449" spans="9:21" s="689" customFormat="1">
      <c r="I449" s="870"/>
      <c r="J449" s="870"/>
      <c r="K449" s="870"/>
      <c r="L449" s="870"/>
      <c r="M449" s="870"/>
      <c r="N449" s="870"/>
      <c r="O449" s="870"/>
      <c r="P449" s="870"/>
      <c r="Q449" s="870"/>
      <c r="R449" s="870"/>
      <c r="S449" s="870"/>
      <c r="T449" s="870"/>
      <c r="U449" s="870"/>
    </row>
    <row r="450" spans="9:21" s="689" customFormat="1">
      <c r="I450" s="870"/>
      <c r="J450" s="870"/>
      <c r="K450" s="870"/>
      <c r="L450" s="870"/>
      <c r="M450" s="870"/>
      <c r="N450" s="870"/>
      <c r="O450" s="870"/>
      <c r="P450" s="870"/>
      <c r="Q450" s="870"/>
      <c r="R450" s="870"/>
      <c r="S450" s="870"/>
      <c r="T450" s="870"/>
      <c r="U450" s="870"/>
    </row>
    <row r="451" spans="9:21" s="689" customFormat="1">
      <c r="I451" s="870"/>
      <c r="J451" s="870"/>
      <c r="K451" s="870"/>
      <c r="L451" s="870"/>
      <c r="M451" s="870"/>
      <c r="N451" s="870"/>
      <c r="O451" s="870"/>
      <c r="P451" s="870"/>
      <c r="Q451" s="870"/>
      <c r="R451" s="870"/>
      <c r="S451" s="870"/>
      <c r="T451" s="870"/>
      <c r="U451" s="870"/>
    </row>
    <row r="452" spans="9:21" s="689" customFormat="1">
      <c r="I452" s="870"/>
      <c r="J452" s="870"/>
      <c r="K452" s="870"/>
      <c r="L452" s="870"/>
      <c r="M452" s="870"/>
      <c r="N452" s="870"/>
      <c r="O452" s="870"/>
      <c r="P452" s="870"/>
      <c r="Q452" s="870"/>
      <c r="R452" s="870"/>
      <c r="S452" s="870"/>
      <c r="T452" s="870"/>
      <c r="U452" s="870"/>
    </row>
    <row r="453" spans="9:21" s="689" customFormat="1">
      <c r="I453" s="870"/>
      <c r="J453" s="870"/>
      <c r="K453" s="870"/>
      <c r="L453" s="870"/>
      <c r="M453" s="870"/>
      <c r="N453" s="870"/>
      <c r="O453" s="870"/>
      <c r="P453" s="870"/>
      <c r="Q453" s="870"/>
      <c r="R453" s="870"/>
      <c r="S453" s="870"/>
      <c r="T453" s="870"/>
      <c r="U453" s="870"/>
    </row>
    <row r="454" spans="9:21" s="689" customFormat="1">
      <c r="I454" s="870"/>
      <c r="J454" s="870"/>
      <c r="K454" s="870"/>
      <c r="L454" s="870"/>
      <c r="M454" s="870"/>
      <c r="N454" s="870"/>
      <c r="O454" s="870"/>
      <c r="P454" s="870"/>
      <c r="Q454" s="870"/>
      <c r="R454" s="870"/>
      <c r="S454" s="870"/>
      <c r="T454" s="870"/>
      <c r="U454" s="870"/>
    </row>
    <row r="455" spans="9:21" s="689" customFormat="1">
      <c r="I455" s="870"/>
      <c r="J455" s="870"/>
      <c r="K455" s="870"/>
      <c r="L455" s="870"/>
      <c r="M455" s="870"/>
      <c r="N455" s="870"/>
      <c r="O455" s="870"/>
      <c r="P455" s="870"/>
      <c r="Q455" s="870"/>
      <c r="R455" s="870"/>
      <c r="S455" s="870"/>
      <c r="T455" s="870"/>
      <c r="U455" s="870"/>
    </row>
    <row r="456" spans="9:21" s="689" customFormat="1">
      <c r="I456" s="870"/>
      <c r="J456" s="870"/>
      <c r="K456" s="870"/>
      <c r="L456" s="870"/>
      <c r="M456" s="870"/>
      <c r="N456" s="870"/>
      <c r="O456" s="870"/>
      <c r="P456" s="870"/>
      <c r="Q456" s="870"/>
      <c r="R456" s="870"/>
      <c r="S456" s="870"/>
      <c r="T456" s="870"/>
      <c r="U456" s="870"/>
    </row>
    <row r="457" spans="9:21" s="689" customFormat="1">
      <c r="I457" s="870"/>
      <c r="J457" s="870"/>
      <c r="K457" s="870"/>
      <c r="L457" s="870"/>
      <c r="M457" s="870"/>
      <c r="N457" s="870"/>
      <c r="O457" s="870"/>
      <c r="P457" s="870"/>
      <c r="Q457" s="870"/>
      <c r="R457" s="870"/>
      <c r="S457" s="870"/>
      <c r="T457" s="870"/>
      <c r="U457" s="870"/>
    </row>
    <row r="458" spans="9:21" s="689" customFormat="1">
      <c r="I458" s="870"/>
      <c r="J458" s="870"/>
      <c r="K458" s="870"/>
      <c r="L458" s="870"/>
      <c r="M458" s="870"/>
      <c r="N458" s="870"/>
      <c r="O458" s="870"/>
      <c r="P458" s="870"/>
      <c r="Q458" s="870"/>
      <c r="R458" s="870"/>
      <c r="S458" s="870"/>
      <c r="T458" s="870"/>
      <c r="U458" s="870"/>
    </row>
    <row r="459" spans="9:21" s="689" customFormat="1">
      <c r="I459" s="870"/>
      <c r="J459" s="870"/>
      <c r="K459" s="870"/>
      <c r="L459" s="870"/>
      <c r="M459" s="870"/>
      <c r="N459" s="870"/>
      <c r="O459" s="870"/>
      <c r="P459" s="870"/>
      <c r="Q459" s="870"/>
      <c r="R459" s="870"/>
      <c r="S459" s="870"/>
      <c r="T459" s="870"/>
      <c r="U459" s="870"/>
    </row>
    <row r="460" spans="9:21" s="689" customFormat="1">
      <c r="I460" s="870"/>
      <c r="J460" s="870"/>
      <c r="K460" s="870"/>
      <c r="L460" s="870"/>
      <c r="M460" s="870"/>
      <c r="N460" s="870"/>
      <c r="O460" s="870"/>
      <c r="P460" s="870"/>
      <c r="Q460" s="870"/>
      <c r="R460" s="870"/>
      <c r="S460" s="870"/>
      <c r="T460" s="870"/>
      <c r="U460" s="870"/>
    </row>
    <row r="461" spans="9:21" s="689" customFormat="1">
      <c r="I461" s="870"/>
      <c r="J461" s="870"/>
      <c r="K461" s="870"/>
      <c r="L461" s="870"/>
      <c r="M461" s="870"/>
      <c r="N461" s="870"/>
      <c r="O461" s="870"/>
      <c r="P461" s="870"/>
      <c r="Q461" s="870"/>
      <c r="R461" s="870"/>
      <c r="S461" s="870"/>
      <c r="T461" s="870"/>
      <c r="U461" s="870"/>
    </row>
    <row r="462" spans="9:21" s="689" customFormat="1">
      <c r="I462" s="870"/>
      <c r="J462" s="870"/>
      <c r="K462" s="870"/>
      <c r="L462" s="870"/>
      <c r="M462" s="870"/>
      <c r="N462" s="870"/>
      <c r="O462" s="870"/>
      <c r="P462" s="870"/>
      <c r="Q462" s="870"/>
      <c r="R462" s="870"/>
      <c r="S462" s="870"/>
      <c r="T462" s="870"/>
      <c r="U462" s="870"/>
    </row>
    <row r="463" spans="9:21" s="689" customFormat="1">
      <c r="I463" s="870"/>
      <c r="J463" s="870"/>
      <c r="K463" s="870"/>
      <c r="L463" s="870"/>
      <c r="M463" s="870"/>
      <c r="N463" s="870"/>
      <c r="O463" s="870"/>
      <c r="P463" s="870"/>
      <c r="Q463" s="870"/>
      <c r="R463" s="870"/>
      <c r="S463" s="870"/>
      <c r="T463" s="870"/>
      <c r="U463" s="870"/>
    </row>
    <row r="464" spans="9:21" s="689" customFormat="1">
      <c r="I464" s="870"/>
      <c r="J464" s="870"/>
      <c r="K464" s="870"/>
      <c r="L464" s="870"/>
      <c r="M464" s="870"/>
      <c r="N464" s="870"/>
      <c r="O464" s="870"/>
      <c r="P464" s="870"/>
      <c r="Q464" s="870"/>
      <c r="R464" s="870"/>
      <c r="S464" s="870"/>
      <c r="T464" s="870"/>
      <c r="U464" s="870"/>
    </row>
    <row r="465" spans="9:21" s="689" customFormat="1">
      <c r="I465" s="870"/>
      <c r="J465" s="870"/>
      <c r="K465" s="870"/>
      <c r="L465" s="870"/>
      <c r="M465" s="870"/>
      <c r="N465" s="870"/>
      <c r="O465" s="870"/>
      <c r="P465" s="870"/>
      <c r="Q465" s="870"/>
      <c r="R465" s="870"/>
      <c r="S465" s="870"/>
      <c r="T465" s="870"/>
      <c r="U465" s="870"/>
    </row>
    <row r="466" spans="9:21" s="689" customFormat="1">
      <c r="I466" s="870"/>
      <c r="J466" s="870"/>
      <c r="K466" s="870"/>
      <c r="L466" s="870"/>
      <c r="M466" s="870"/>
      <c r="N466" s="870"/>
      <c r="O466" s="870"/>
      <c r="P466" s="870"/>
      <c r="Q466" s="870"/>
      <c r="R466" s="870"/>
      <c r="S466" s="870"/>
      <c r="T466" s="870"/>
      <c r="U466" s="870"/>
    </row>
    <row r="467" spans="9:21" s="689" customFormat="1">
      <c r="I467" s="870"/>
      <c r="J467" s="870"/>
      <c r="K467" s="870"/>
      <c r="L467" s="870"/>
      <c r="M467" s="870"/>
      <c r="N467" s="870"/>
      <c r="O467" s="870"/>
      <c r="P467" s="870"/>
      <c r="Q467" s="870"/>
      <c r="R467" s="870"/>
      <c r="S467" s="870"/>
      <c r="T467" s="870"/>
      <c r="U467" s="870"/>
    </row>
    <row r="468" spans="9:21" s="689" customFormat="1">
      <c r="I468" s="870"/>
      <c r="J468" s="870"/>
      <c r="K468" s="870"/>
      <c r="L468" s="870"/>
      <c r="M468" s="870"/>
      <c r="N468" s="870"/>
      <c r="O468" s="870"/>
      <c r="P468" s="870"/>
      <c r="Q468" s="870"/>
      <c r="R468" s="870"/>
      <c r="S468" s="870"/>
      <c r="T468" s="870"/>
      <c r="U468" s="870"/>
    </row>
    <row r="469" spans="9:21" s="689" customFormat="1">
      <c r="I469" s="870"/>
      <c r="J469" s="870"/>
      <c r="K469" s="870"/>
      <c r="L469" s="870"/>
      <c r="M469" s="870"/>
      <c r="N469" s="870"/>
      <c r="O469" s="870"/>
      <c r="P469" s="870"/>
      <c r="Q469" s="870"/>
      <c r="R469" s="870"/>
      <c r="S469" s="870"/>
      <c r="T469" s="870"/>
      <c r="U469" s="870"/>
    </row>
    <row r="470" spans="9:21" s="689" customFormat="1">
      <c r="I470" s="870"/>
      <c r="J470" s="870"/>
      <c r="K470" s="870"/>
      <c r="L470" s="870"/>
      <c r="M470" s="870"/>
      <c r="N470" s="870"/>
      <c r="O470" s="870"/>
      <c r="P470" s="870"/>
      <c r="Q470" s="870"/>
      <c r="R470" s="870"/>
      <c r="S470" s="870"/>
      <c r="T470" s="870"/>
      <c r="U470" s="870"/>
    </row>
    <row r="471" spans="9:21" s="689" customFormat="1">
      <c r="I471" s="870"/>
      <c r="J471" s="870"/>
      <c r="K471" s="870"/>
      <c r="L471" s="870"/>
      <c r="M471" s="870"/>
      <c r="N471" s="870"/>
      <c r="O471" s="870"/>
      <c r="P471" s="870"/>
      <c r="Q471" s="870"/>
      <c r="R471" s="870"/>
      <c r="S471" s="870"/>
      <c r="T471" s="870"/>
      <c r="U471" s="870"/>
    </row>
    <row r="472" spans="9:21" s="689" customFormat="1">
      <c r="I472" s="870"/>
      <c r="J472" s="870"/>
      <c r="K472" s="870"/>
      <c r="L472" s="870"/>
      <c r="M472" s="870"/>
      <c r="N472" s="870"/>
      <c r="O472" s="870"/>
      <c r="P472" s="870"/>
      <c r="Q472" s="870"/>
      <c r="R472" s="870"/>
      <c r="S472" s="870"/>
      <c r="T472" s="870"/>
      <c r="U472" s="870"/>
    </row>
    <row r="473" spans="9:21" s="689" customFormat="1">
      <c r="I473" s="870"/>
      <c r="J473" s="870"/>
      <c r="K473" s="870"/>
      <c r="L473" s="870"/>
      <c r="M473" s="870"/>
      <c r="N473" s="870"/>
      <c r="O473" s="870"/>
      <c r="P473" s="870"/>
      <c r="Q473" s="870"/>
      <c r="R473" s="870"/>
      <c r="S473" s="870"/>
      <c r="T473" s="870"/>
      <c r="U473" s="870"/>
    </row>
    <row r="474" spans="9:21" s="689" customFormat="1">
      <c r="I474" s="870"/>
      <c r="J474" s="870"/>
      <c r="K474" s="870"/>
      <c r="L474" s="870"/>
      <c r="M474" s="870"/>
      <c r="N474" s="870"/>
      <c r="O474" s="870"/>
      <c r="P474" s="870"/>
      <c r="Q474" s="870"/>
      <c r="R474" s="870"/>
      <c r="S474" s="870"/>
      <c r="T474" s="870"/>
      <c r="U474" s="870"/>
    </row>
    <row r="475" spans="9:21" s="689" customFormat="1">
      <c r="I475" s="870"/>
      <c r="J475" s="870"/>
      <c r="K475" s="870"/>
      <c r="L475" s="870"/>
      <c r="M475" s="870"/>
      <c r="N475" s="870"/>
      <c r="O475" s="870"/>
      <c r="P475" s="870"/>
      <c r="Q475" s="870"/>
      <c r="R475" s="870"/>
      <c r="S475" s="870"/>
      <c r="T475" s="870"/>
      <c r="U475" s="870"/>
    </row>
    <row r="476" spans="9:21" s="689" customFormat="1">
      <c r="I476" s="870"/>
      <c r="J476" s="870"/>
      <c r="K476" s="870"/>
      <c r="L476" s="870"/>
      <c r="M476" s="870"/>
      <c r="N476" s="870"/>
      <c r="O476" s="870"/>
      <c r="P476" s="870"/>
      <c r="Q476" s="870"/>
      <c r="R476" s="870"/>
      <c r="S476" s="870"/>
      <c r="T476" s="870"/>
      <c r="U476" s="870"/>
    </row>
    <row r="477" spans="9:21" s="689" customFormat="1">
      <c r="I477" s="870"/>
      <c r="J477" s="870"/>
      <c r="K477" s="870"/>
      <c r="L477" s="870"/>
      <c r="M477" s="870"/>
      <c r="N477" s="870"/>
      <c r="O477" s="870"/>
      <c r="P477" s="870"/>
      <c r="Q477" s="870"/>
      <c r="R477" s="870"/>
      <c r="S477" s="870"/>
      <c r="T477" s="870"/>
      <c r="U477" s="870"/>
    </row>
    <row r="478" spans="9:21" s="689" customFormat="1">
      <c r="I478" s="870"/>
      <c r="J478" s="870"/>
      <c r="K478" s="870"/>
      <c r="L478" s="870"/>
      <c r="M478" s="870"/>
      <c r="N478" s="870"/>
      <c r="O478" s="870"/>
      <c r="P478" s="870"/>
      <c r="Q478" s="870"/>
      <c r="R478" s="870"/>
      <c r="S478" s="870"/>
      <c r="T478" s="870"/>
      <c r="U478" s="870"/>
    </row>
    <row r="479" spans="9:21" s="689" customFormat="1">
      <c r="I479" s="870"/>
      <c r="J479" s="870"/>
      <c r="K479" s="870"/>
      <c r="L479" s="870"/>
      <c r="M479" s="870"/>
      <c r="N479" s="870"/>
      <c r="O479" s="870"/>
      <c r="P479" s="870"/>
      <c r="Q479" s="870"/>
      <c r="R479" s="870"/>
      <c r="S479" s="870"/>
      <c r="T479" s="870"/>
      <c r="U479" s="870"/>
    </row>
    <row r="480" spans="9:21" s="689" customFormat="1">
      <c r="I480" s="870"/>
      <c r="J480" s="870"/>
      <c r="K480" s="870"/>
      <c r="L480" s="870"/>
      <c r="M480" s="870"/>
      <c r="N480" s="870"/>
      <c r="O480" s="870"/>
      <c r="P480" s="870"/>
      <c r="Q480" s="870"/>
      <c r="R480" s="870"/>
      <c r="S480" s="870"/>
      <c r="T480" s="870"/>
      <c r="U480" s="870"/>
    </row>
    <row r="481" spans="9:21" s="689" customFormat="1">
      <c r="I481" s="870"/>
      <c r="J481" s="870"/>
      <c r="K481" s="870"/>
      <c r="L481" s="870"/>
      <c r="M481" s="870"/>
      <c r="N481" s="870"/>
      <c r="O481" s="870"/>
      <c r="P481" s="870"/>
      <c r="Q481" s="870"/>
      <c r="R481" s="870"/>
      <c r="S481" s="870"/>
      <c r="T481" s="870"/>
      <c r="U481" s="870"/>
    </row>
    <row r="482" spans="9:21" s="689" customFormat="1">
      <c r="I482" s="870"/>
      <c r="J482" s="870"/>
      <c r="K482" s="870"/>
      <c r="L482" s="870"/>
      <c r="M482" s="870"/>
      <c r="N482" s="870"/>
      <c r="O482" s="870"/>
      <c r="P482" s="870"/>
      <c r="Q482" s="870"/>
      <c r="R482" s="870"/>
      <c r="S482" s="870"/>
      <c r="T482" s="870"/>
      <c r="U482" s="870"/>
    </row>
    <row r="483" spans="9:21" s="689" customFormat="1">
      <c r="I483" s="870"/>
      <c r="J483" s="870"/>
      <c r="K483" s="870"/>
      <c r="L483" s="870"/>
      <c r="M483" s="870"/>
      <c r="N483" s="870"/>
      <c r="O483" s="870"/>
      <c r="P483" s="870"/>
      <c r="Q483" s="870"/>
      <c r="R483" s="870"/>
      <c r="S483" s="870"/>
      <c r="T483" s="870"/>
      <c r="U483" s="870"/>
    </row>
    <row r="484" spans="9:21" s="689" customFormat="1">
      <c r="I484" s="870"/>
      <c r="J484" s="870"/>
      <c r="K484" s="870"/>
      <c r="L484" s="870"/>
      <c r="M484" s="870"/>
      <c r="N484" s="870"/>
      <c r="O484" s="870"/>
      <c r="P484" s="870"/>
      <c r="Q484" s="870"/>
      <c r="R484" s="870"/>
      <c r="S484" s="870"/>
      <c r="T484" s="870"/>
      <c r="U484" s="870"/>
    </row>
    <row r="485" spans="9:21" s="689" customFormat="1">
      <c r="I485" s="870"/>
      <c r="J485" s="870"/>
      <c r="K485" s="870"/>
      <c r="L485" s="870"/>
      <c r="M485" s="870"/>
      <c r="N485" s="870"/>
      <c r="O485" s="870"/>
      <c r="P485" s="870"/>
      <c r="Q485" s="870"/>
      <c r="R485" s="870"/>
      <c r="S485" s="870"/>
      <c r="T485" s="870"/>
      <c r="U485" s="870"/>
    </row>
    <row r="486" spans="9:21" s="689" customFormat="1">
      <c r="I486" s="870"/>
      <c r="J486" s="870"/>
      <c r="K486" s="870"/>
      <c r="L486" s="870"/>
      <c r="M486" s="870"/>
      <c r="N486" s="870"/>
      <c r="O486" s="870"/>
      <c r="P486" s="870"/>
      <c r="Q486" s="870"/>
      <c r="R486" s="870"/>
      <c r="S486" s="870"/>
      <c r="T486" s="870"/>
      <c r="U486" s="870"/>
    </row>
    <row r="487" spans="9:21" s="689" customFormat="1">
      <c r="I487" s="870"/>
      <c r="J487" s="870"/>
      <c r="K487" s="870"/>
      <c r="L487" s="870"/>
      <c r="M487" s="870"/>
      <c r="N487" s="870"/>
      <c r="O487" s="870"/>
      <c r="P487" s="870"/>
      <c r="Q487" s="870"/>
      <c r="R487" s="870"/>
      <c r="S487" s="870"/>
      <c r="T487" s="870"/>
      <c r="U487" s="870"/>
    </row>
    <row r="488" spans="9:21" s="689" customFormat="1">
      <c r="I488" s="870"/>
      <c r="J488" s="870"/>
      <c r="K488" s="870"/>
      <c r="L488" s="870"/>
      <c r="M488" s="870"/>
      <c r="N488" s="870"/>
      <c r="O488" s="870"/>
      <c r="P488" s="870"/>
      <c r="Q488" s="870"/>
      <c r="R488" s="870"/>
      <c r="S488" s="870"/>
      <c r="T488" s="870"/>
      <c r="U488" s="870"/>
    </row>
    <row r="489" spans="9:21" s="689" customFormat="1">
      <c r="I489" s="870"/>
      <c r="J489" s="870"/>
      <c r="K489" s="870"/>
      <c r="L489" s="870"/>
      <c r="M489" s="870"/>
      <c r="N489" s="870"/>
      <c r="O489" s="870"/>
      <c r="P489" s="870"/>
      <c r="Q489" s="870"/>
      <c r="R489" s="870"/>
      <c r="S489" s="870"/>
      <c r="T489" s="870"/>
      <c r="U489" s="870"/>
    </row>
    <row r="490" spans="9:21" s="689" customFormat="1">
      <c r="I490" s="870"/>
      <c r="J490" s="870"/>
      <c r="K490" s="870"/>
      <c r="L490" s="870"/>
      <c r="M490" s="870"/>
      <c r="N490" s="870"/>
      <c r="O490" s="870"/>
      <c r="P490" s="870"/>
      <c r="Q490" s="870"/>
      <c r="R490" s="870"/>
      <c r="S490" s="870"/>
      <c r="T490" s="870"/>
      <c r="U490" s="870"/>
    </row>
    <row r="491" spans="9:21" s="689" customFormat="1">
      <c r="I491" s="870"/>
      <c r="J491" s="870"/>
      <c r="K491" s="870"/>
      <c r="L491" s="870"/>
      <c r="M491" s="870"/>
      <c r="N491" s="870"/>
      <c r="O491" s="870"/>
      <c r="P491" s="870"/>
      <c r="Q491" s="870"/>
      <c r="R491" s="870"/>
      <c r="S491" s="870"/>
      <c r="T491" s="870"/>
      <c r="U491" s="870"/>
    </row>
    <row r="492" spans="9:21" s="689" customFormat="1">
      <c r="I492" s="870"/>
      <c r="J492" s="870"/>
      <c r="K492" s="870"/>
      <c r="L492" s="870"/>
      <c r="M492" s="870"/>
      <c r="N492" s="870"/>
      <c r="O492" s="870"/>
      <c r="P492" s="870"/>
      <c r="Q492" s="870"/>
      <c r="R492" s="870"/>
      <c r="S492" s="870"/>
      <c r="T492" s="870"/>
      <c r="U492" s="870"/>
    </row>
    <row r="493" spans="9:21" s="689" customFormat="1">
      <c r="I493" s="870"/>
      <c r="J493" s="870"/>
      <c r="K493" s="870"/>
      <c r="L493" s="870"/>
      <c r="M493" s="870"/>
      <c r="N493" s="870"/>
      <c r="O493" s="870"/>
      <c r="P493" s="870"/>
      <c r="Q493" s="870"/>
      <c r="R493" s="870"/>
      <c r="S493" s="870"/>
      <c r="T493" s="870"/>
      <c r="U493" s="870"/>
    </row>
    <row r="494" spans="9:21" s="689" customFormat="1">
      <c r="I494" s="870"/>
      <c r="J494" s="870"/>
      <c r="K494" s="870"/>
      <c r="L494" s="870"/>
      <c r="M494" s="870"/>
      <c r="N494" s="870"/>
      <c r="O494" s="870"/>
      <c r="P494" s="870"/>
      <c r="Q494" s="870"/>
      <c r="R494" s="870"/>
      <c r="S494" s="870"/>
      <c r="T494" s="870"/>
      <c r="U494" s="870"/>
    </row>
    <row r="495" spans="9:21" s="689" customFormat="1">
      <c r="I495" s="870"/>
      <c r="J495" s="870"/>
      <c r="K495" s="870"/>
      <c r="L495" s="870"/>
      <c r="M495" s="870"/>
      <c r="N495" s="870"/>
      <c r="O495" s="870"/>
      <c r="P495" s="870"/>
      <c r="Q495" s="870"/>
      <c r="R495" s="870"/>
      <c r="S495" s="870"/>
      <c r="T495" s="870"/>
      <c r="U495" s="870"/>
    </row>
    <row r="496" spans="9:21" s="689" customFormat="1">
      <c r="I496" s="870"/>
      <c r="J496" s="870"/>
      <c r="K496" s="870"/>
      <c r="L496" s="870"/>
      <c r="M496" s="870"/>
      <c r="N496" s="870"/>
      <c r="O496" s="870"/>
      <c r="P496" s="870"/>
      <c r="Q496" s="870"/>
      <c r="R496" s="870"/>
      <c r="S496" s="870"/>
      <c r="T496" s="870"/>
      <c r="U496" s="870"/>
    </row>
    <row r="497" spans="9:21" s="689" customFormat="1">
      <c r="I497" s="870"/>
      <c r="J497" s="870"/>
      <c r="K497" s="870"/>
      <c r="L497" s="870"/>
      <c r="M497" s="870"/>
      <c r="N497" s="870"/>
      <c r="O497" s="870"/>
      <c r="P497" s="870"/>
      <c r="Q497" s="870"/>
      <c r="R497" s="870"/>
      <c r="S497" s="870"/>
      <c r="T497" s="870"/>
      <c r="U497" s="870"/>
    </row>
    <row r="498" spans="9:21" s="689" customFormat="1">
      <c r="I498" s="870"/>
      <c r="J498" s="870"/>
      <c r="K498" s="870"/>
      <c r="L498" s="870"/>
      <c r="M498" s="870"/>
      <c r="N498" s="870"/>
      <c r="O498" s="870"/>
      <c r="P498" s="870"/>
      <c r="Q498" s="870"/>
      <c r="R498" s="870"/>
      <c r="S498" s="870"/>
      <c r="T498" s="870"/>
      <c r="U498" s="870"/>
    </row>
    <row r="499" spans="9:21" s="689" customFormat="1">
      <c r="I499" s="870"/>
      <c r="J499" s="870"/>
      <c r="K499" s="870"/>
      <c r="L499" s="870"/>
      <c r="M499" s="870"/>
      <c r="N499" s="870"/>
      <c r="O499" s="870"/>
      <c r="P499" s="870"/>
      <c r="Q499" s="870"/>
      <c r="R499" s="870"/>
      <c r="S499" s="870"/>
      <c r="T499" s="870"/>
      <c r="U499" s="870"/>
    </row>
    <row r="500" spans="9:21" s="689" customFormat="1">
      <c r="I500" s="870"/>
      <c r="J500" s="870"/>
      <c r="K500" s="870"/>
      <c r="L500" s="870"/>
      <c r="M500" s="870"/>
      <c r="N500" s="870"/>
      <c r="O500" s="870"/>
      <c r="P500" s="870"/>
      <c r="Q500" s="870"/>
      <c r="R500" s="870"/>
      <c r="S500" s="870"/>
      <c r="T500" s="870"/>
      <c r="U500" s="870"/>
    </row>
    <row r="501" spans="9:21" s="689" customFormat="1">
      <c r="I501" s="870"/>
      <c r="J501" s="870"/>
      <c r="K501" s="870"/>
      <c r="L501" s="870"/>
      <c r="M501" s="870"/>
      <c r="N501" s="870"/>
      <c r="O501" s="870"/>
      <c r="P501" s="870"/>
      <c r="Q501" s="870"/>
      <c r="R501" s="870"/>
      <c r="S501" s="870"/>
      <c r="T501" s="870"/>
      <c r="U501" s="870"/>
    </row>
    <row r="502" spans="9:21" s="689" customFormat="1">
      <c r="I502" s="870"/>
      <c r="J502" s="870"/>
      <c r="K502" s="870"/>
      <c r="L502" s="870"/>
      <c r="M502" s="870"/>
      <c r="N502" s="870"/>
      <c r="O502" s="870"/>
      <c r="P502" s="870"/>
      <c r="Q502" s="870"/>
      <c r="R502" s="870"/>
      <c r="S502" s="870"/>
      <c r="T502" s="870"/>
      <c r="U502" s="870"/>
    </row>
    <row r="503" spans="9:21" s="689" customFormat="1">
      <c r="I503" s="870"/>
      <c r="J503" s="870"/>
      <c r="K503" s="870"/>
      <c r="L503" s="870"/>
      <c r="M503" s="870"/>
      <c r="N503" s="870"/>
      <c r="O503" s="870"/>
      <c r="P503" s="870"/>
      <c r="Q503" s="870"/>
      <c r="R503" s="870"/>
      <c r="S503" s="870"/>
      <c r="T503" s="870"/>
      <c r="U503" s="870"/>
    </row>
    <row r="504" spans="9:21" s="689" customFormat="1">
      <c r="I504" s="870"/>
      <c r="J504" s="870"/>
      <c r="K504" s="870"/>
      <c r="L504" s="870"/>
      <c r="M504" s="870"/>
      <c r="N504" s="870"/>
      <c r="O504" s="870"/>
      <c r="P504" s="870"/>
      <c r="Q504" s="870"/>
      <c r="R504" s="870"/>
      <c r="S504" s="870"/>
      <c r="T504" s="870"/>
      <c r="U504" s="870"/>
    </row>
    <row r="505" spans="9:21" s="689" customFormat="1">
      <c r="I505" s="870"/>
      <c r="J505" s="870"/>
      <c r="K505" s="870"/>
      <c r="L505" s="870"/>
      <c r="M505" s="870"/>
      <c r="N505" s="870"/>
      <c r="O505" s="870"/>
      <c r="P505" s="870"/>
      <c r="Q505" s="870"/>
      <c r="R505" s="870"/>
      <c r="S505" s="870"/>
      <c r="T505" s="870"/>
      <c r="U505" s="870"/>
    </row>
    <row r="506" spans="9:21" s="689" customFormat="1">
      <c r="I506" s="870"/>
      <c r="J506" s="870"/>
      <c r="K506" s="870"/>
      <c r="L506" s="870"/>
      <c r="M506" s="870"/>
      <c r="N506" s="870"/>
      <c r="O506" s="870"/>
      <c r="P506" s="870"/>
      <c r="Q506" s="870"/>
      <c r="R506" s="870"/>
      <c r="S506" s="870"/>
      <c r="T506" s="870"/>
      <c r="U506" s="870"/>
    </row>
    <row r="507" spans="9:21" s="689" customFormat="1">
      <c r="I507" s="870"/>
      <c r="J507" s="870"/>
      <c r="K507" s="870"/>
      <c r="L507" s="870"/>
      <c r="M507" s="870"/>
      <c r="N507" s="870"/>
      <c r="O507" s="870"/>
      <c r="P507" s="870"/>
      <c r="Q507" s="870"/>
      <c r="R507" s="870"/>
      <c r="S507" s="870"/>
      <c r="T507" s="870"/>
      <c r="U507" s="870"/>
    </row>
    <row r="508" spans="9:21" s="689" customFormat="1">
      <c r="I508" s="870"/>
      <c r="J508" s="870"/>
      <c r="K508" s="870"/>
      <c r="L508" s="870"/>
      <c r="M508" s="870"/>
      <c r="N508" s="870"/>
      <c r="O508" s="870"/>
      <c r="P508" s="870"/>
      <c r="Q508" s="870"/>
      <c r="R508" s="870"/>
      <c r="S508" s="870"/>
      <c r="T508" s="870"/>
      <c r="U508" s="870"/>
    </row>
    <row r="509" spans="9:21" s="689" customFormat="1">
      <c r="I509" s="870"/>
      <c r="J509" s="870"/>
      <c r="K509" s="870"/>
      <c r="L509" s="870"/>
      <c r="M509" s="870"/>
      <c r="N509" s="870"/>
      <c r="O509" s="870"/>
      <c r="P509" s="870"/>
      <c r="Q509" s="870"/>
      <c r="R509" s="870"/>
      <c r="S509" s="870"/>
      <c r="T509" s="870"/>
      <c r="U509" s="870"/>
    </row>
    <row r="510" spans="9:21" s="689" customFormat="1">
      <c r="I510" s="870"/>
      <c r="J510" s="870"/>
      <c r="K510" s="870"/>
      <c r="L510" s="870"/>
      <c r="M510" s="870"/>
      <c r="N510" s="870"/>
      <c r="O510" s="870"/>
      <c r="P510" s="870"/>
      <c r="Q510" s="870"/>
      <c r="R510" s="870"/>
      <c r="S510" s="870"/>
      <c r="T510" s="870"/>
      <c r="U510" s="870"/>
    </row>
    <row r="511" spans="9:21" s="689" customFormat="1">
      <c r="I511" s="870"/>
      <c r="J511" s="870"/>
      <c r="K511" s="870"/>
      <c r="L511" s="870"/>
      <c r="M511" s="870"/>
      <c r="N511" s="870"/>
      <c r="O511" s="870"/>
      <c r="P511" s="870"/>
      <c r="Q511" s="870"/>
      <c r="R511" s="870"/>
      <c r="S511" s="870"/>
      <c r="T511" s="870"/>
      <c r="U511" s="870"/>
    </row>
    <row r="512" spans="9:21" s="689" customFormat="1">
      <c r="I512" s="870"/>
      <c r="J512" s="870"/>
      <c r="K512" s="870"/>
      <c r="L512" s="870"/>
      <c r="M512" s="870"/>
      <c r="N512" s="870"/>
      <c r="O512" s="870"/>
      <c r="P512" s="870"/>
      <c r="Q512" s="870"/>
      <c r="R512" s="870"/>
      <c r="S512" s="870"/>
      <c r="T512" s="870"/>
      <c r="U512" s="870"/>
    </row>
    <row r="513" spans="9:21" s="689" customFormat="1">
      <c r="I513" s="870"/>
      <c r="J513" s="870"/>
      <c r="K513" s="870"/>
      <c r="L513" s="870"/>
      <c r="M513" s="870"/>
      <c r="N513" s="870"/>
      <c r="O513" s="870"/>
      <c r="P513" s="870"/>
      <c r="Q513" s="870"/>
      <c r="R513" s="870"/>
      <c r="S513" s="870"/>
      <c r="T513" s="870"/>
      <c r="U513" s="870"/>
    </row>
    <row r="514" spans="9:21" s="689" customFormat="1">
      <c r="I514" s="870"/>
      <c r="J514" s="870"/>
      <c r="K514" s="870"/>
      <c r="L514" s="870"/>
      <c r="M514" s="870"/>
      <c r="N514" s="870"/>
      <c r="O514" s="870"/>
      <c r="P514" s="870"/>
      <c r="Q514" s="870"/>
      <c r="R514" s="870"/>
      <c r="S514" s="870"/>
      <c r="T514" s="870"/>
      <c r="U514" s="870"/>
    </row>
    <row r="515" spans="9:21" s="689" customFormat="1">
      <c r="I515" s="870"/>
      <c r="J515" s="870"/>
      <c r="K515" s="870"/>
      <c r="L515" s="870"/>
      <c r="M515" s="870"/>
      <c r="N515" s="870"/>
      <c r="O515" s="870"/>
      <c r="P515" s="870"/>
      <c r="Q515" s="870"/>
      <c r="R515" s="870"/>
      <c r="S515" s="870"/>
      <c r="T515" s="870"/>
      <c r="U515" s="870"/>
    </row>
    <row r="516" spans="9:21" s="689" customFormat="1">
      <c r="I516" s="870"/>
      <c r="J516" s="870"/>
      <c r="K516" s="870"/>
      <c r="L516" s="870"/>
      <c r="M516" s="870"/>
      <c r="N516" s="870"/>
      <c r="O516" s="870"/>
      <c r="P516" s="870"/>
      <c r="Q516" s="870"/>
      <c r="R516" s="870"/>
      <c r="S516" s="870"/>
      <c r="T516" s="870"/>
      <c r="U516" s="870"/>
    </row>
    <row r="517" spans="9:21" s="689" customFormat="1">
      <c r="I517" s="870"/>
      <c r="J517" s="870"/>
      <c r="K517" s="870"/>
      <c r="L517" s="870"/>
      <c r="M517" s="870"/>
      <c r="N517" s="870"/>
      <c r="O517" s="870"/>
      <c r="P517" s="870"/>
      <c r="Q517" s="870"/>
      <c r="R517" s="870"/>
      <c r="S517" s="870"/>
      <c r="T517" s="870"/>
      <c r="U517" s="870"/>
    </row>
    <row r="518" spans="9:21" s="689" customFormat="1">
      <c r="I518" s="870"/>
      <c r="J518" s="870"/>
      <c r="K518" s="870"/>
      <c r="L518" s="870"/>
      <c r="M518" s="870"/>
      <c r="N518" s="870"/>
      <c r="O518" s="870"/>
      <c r="P518" s="870"/>
      <c r="Q518" s="870"/>
      <c r="R518" s="870"/>
      <c r="S518" s="870"/>
      <c r="T518" s="870"/>
      <c r="U518" s="870"/>
    </row>
    <row r="519" spans="9:21" s="689" customFormat="1">
      <c r="I519" s="870"/>
      <c r="J519" s="870"/>
      <c r="K519" s="870"/>
      <c r="L519" s="870"/>
      <c r="M519" s="870"/>
      <c r="N519" s="870"/>
      <c r="O519" s="870"/>
      <c r="P519" s="870"/>
      <c r="Q519" s="870"/>
      <c r="R519" s="870"/>
      <c r="S519" s="870"/>
      <c r="T519" s="870"/>
      <c r="U519" s="870"/>
    </row>
    <row r="520" spans="9:21" s="689" customFormat="1">
      <c r="I520" s="870"/>
      <c r="J520" s="870"/>
      <c r="K520" s="870"/>
      <c r="L520" s="870"/>
      <c r="M520" s="870"/>
      <c r="N520" s="870"/>
      <c r="O520" s="870"/>
      <c r="P520" s="870"/>
      <c r="Q520" s="870"/>
      <c r="R520" s="870"/>
      <c r="S520" s="870"/>
      <c r="T520" s="870"/>
      <c r="U520" s="870"/>
    </row>
    <row r="521" spans="9:21" s="689" customFormat="1">
      <c r="I521" s="870"/>
      <c r="J521" s="870"/>
      <c r="K521" s="870"/>
      <c r="L521" s="870"/>
      <c r="M521" s="870"/>
      <c r="N521" s="870"/>
      <c r="O521" s="870"/>
      <c r="P521" s="870"/>
      <c r="Q521" s="870"/>
      <c r="R521" s="870"/>
      <c r="S521" s="870"/>
      <c r="T521" s="870"/>
      <c r="U521" s="870"/>
    </row>
    <row r="522" spans="9:21" s="689" customFormat="1">
      <c r="I522" s="870"/>
      <c r="J522" s="870"/>
      <c r="K522" s="870"/>
      <c r="L522" s="870"/>
      <c r="M522" s="870"/>
      <c r="N522" s="870"/>
      <c r="O522" s="870"/>
      <c r="P522" s="870"/>
      <c r="Q522" s="870"/>
      <c r="R522" s="870"/>
      <c r="S522" s="870"/>
      <c r="T522" s="870"/>
      <c r="U522" s="870"/>
    </row>
    <row r="523" spans="9:21" s="689" customFormat="1">
      <c r="I523" s="870"/>
      <c r="J523" s="870"/>
      <c r="K523" s="870"/>
      <c r="L523" s="870"/>
      <c r="M523" s="870"/>
      <c r="N523" s="870"/>
      <c r="O523" s="870"/>
      <c r="P523" s="870"/>
      <c r="Q523" s="870"/>
      <c r="R523" s="870"/>
      <c r="S523" s="870"/>
      <c r="T523" s="870"/>
      <c r="U523" s="870"/>
    </row>
    <row r="524" spans="9:21" s="689" customFormat="1">
      <c r="I524" s="870"/>
      <c r="J524" s="870"/>
      <c r="K524" s="870"/>
      <c r="L524" s="870"/>
      <c r="M524" s="870"/>
      <c r="N524" s="870"/>
      <c r="O524" s="870"/>
      <c r="P524" s="870"/>
      <c r="Q524" s="870"/>
      <c r="R524" s="870"/>
      <c r="S524" s="870"/>
      <c r="T524" s="870"/>
      <c r="U524" s="870"/>
    </row>
    <row r="525" spans="9:21" s="689" customFormat="1">
      <c r="I525" s="870"/>
      <c r="J525" s="870"/>
      <c r="K525" s="870"/>
      <c r="L525" s="870"/>
      <c r="M525" s="870"/>
      <c r="N525" s="870"/>
      <c r="O525" s="870"/>
      <c r="P525" s="870"/>
      <c r="Q525" s="870"/>
      <c r="R525" s="870"/>
      <c r="S525" s="870"/>
      <c r="T525" s="870"/>
      <c r="U525" s="870"/>
    </row>
    <row r="526" spans="9:21" s="689" customFormat="1">
      <c r="I526" s="870"/>
      <c r="J526" s="870"/>
      <c r="K526" s="870"/>
      <c r="L526" s="870"/>
      <c r="M526" s="870"/>
      <c r="N526" s="870"/>
      <c r="O526" s="870"/>
      <c r="P526" s="870"/>
      <c r="Q526" s="870"/>
      <c r="R526" s="870"/>
      <c r="S526" s="870"/>
      <c r="T526" s="870"/>
      <c r="U526" s="870"/>
    </row>
    <row r="527" spans="9:21" s="689" customFormat="1">
      <c r="I527" s="870"/>
      <c r="J527" s="870"/>
      <c r="K527" s="870"/>
      <c r="L527" s="870"/>
      <c r="M527" s="870"/>
      <c r="N527" s="870"/>
      <c r="O527" s="870"/>
      <c r="P527" s="870"/>
      <c r="Q527" s="870"/>
      <c r="R527" s="870"/>
      <c r="S527" s="870"/>
      <c r="T527" s="870"/>
      <c r="U527" s="870"/>
    </row>
    <row r="528" spans="9:21" s="689" customFormat="1">
      <c r="I528" s="870"/>
      <c r="J528" s="870"/>
      <c r="K528" s="870"/>
      <c r="L528" s="870"/>
      <c r="M528" s="870"/>
      <c r="N528" s="870"/>
      <c r="O528" s="870"/>
      <c r="P528" s="870"/>
      <c r="Q528" s="870"/>
      <c r="R528" s="870"/>
      <c r="S528" s="870"/>
      <c r="T528" s="870"/>
      <c r="U528" s="870"/>
    </row>
    <row r="529" spans="9:21" s="689" customFormat="1">
      <c r="I529" s="870"/>
      <c r="J529" s="870"/>
      <c r="K529" s="870"/>
      <c r="L529" s="870"/>
      <c r="M529" s="870"/>
      <c r="N529" s="870"/>
      <c r="O529" s="870"/>
      <c r="P529" s="870"/>
      <c r="Q529" s="870"/>
      <c r="R529" s="870"/>
      <c r="S529" s="870"/>
      <c r="T529" s="870"/>
      <c r="U529" s="870"/>
    </row>
    <row r="530" spans="9:21" s="689" customFormat="1">
      <c r="I530" s="870"/>
      <c r="J530" s="870"/>
      <c r="K530" s="870"/>
      <c r="L530" s="870"/>
      <c r="M530" s="870"/>
      <c r="N530" s="870"/>
      <c r="O530" s="870"/>
      <c r="P530" s="870"/>
      <c r="Q530" s="870"/>
      <c r="R530" s="870"/>
      <c r="S530" s="870"/>
      <c r="T530" s="870"/>
      <c r="U530" s="870"/>
    </row>
    <row r="531" spans="9:21" s="689" customFormat="1">
      <c r="I531" s="870"/>
      <c r="J531" s="870"/>
      <c r="K531" s="870"/>
      <c r="L531" s="870"/>
      <c r="M531" s="870"/>
      <c r="N531" s="870"/>
      <c r="O531" s="870"/>
      <c r="P531" s="870"/>
      <c r="Q531" s="870"/>
      <c r="R531" s="870"/>
      <c r="S531" s="870"/>
      <c r="T531" s="870"/>
      <c r="U531" s="870"/>
    </row>
    <row r="532" spans="9:21" s="689" customFormat="1">
      <c r="I532" s="870"/>
      <c r="J532" s="870"/>
      <c r="K532" s="870"/>
      <c r="L532" s="870"/>
      <c r="M532" s="870"/>
      <c r="N532" s="870"/>
      <c r="O532" s="870"/>
      <c r="P532" s="870"/>
      <c r="Q532" s="870"/>
      <c r="R532" s="870"/>
      <c r="S532" s="870"/>
      <c r="T532" s="870"/>
      <c r="U532" s="870"/>
    </row>
    <row r="533" spans="9:21" s="689" customFormat="1">
      <c r="I533" s="870"/>
      <c r="J533" s="870"/>
      <c r="K533" s="870"/>
      <c r="L533" s="870"/>
      <c r="M533" s="870"/>
      <c r="N533" s="870"/>
      <c r="O533" s="870"/>
      <c r="P533" s="870"/>
      <c r="Q533" s="870"/>
      <c r="R533" s="870"/>
      <c r="S533" s="870"/>
      <c r="T533" s="870"/>
      <c r="U533" s="870"/>
    </row>
    <row r="534" spans="9:21" s="689" customFormat="1">
      <c r="I534" s="870"/>
      <c r="J534" s="870"/>
      <c r="K534" s="870"/>
      <c r="L534" s="870"/>
      <c r="M534" s="870"/>
      <c r="N534" s="870"/>
      <c r="O534" s="870"/>
      <c r="P534" s="870"/>
      <c r="Q534" s="870"/>
      <c r="R534" s="870"/>
      <c r="S534" s="870"/>
      <c r="T534" s="870"/>
      <c r="U534" s="870"/>
    </row>
    <row r="535" spans="9:21" s="689" customFormat="1">
      <c r="I535" s="870"/>
      <c r="J535" s="870"/>
      <c r="K535" s="870"/>
      <c r="L535" s="870"/>
      <c r="M535" s="870"/>
      <c r="N535" s="870"/>
      <c r="O535" s="870"/>
      <c r="P535" s="870"/>
      <c r="Q535" s="870"/>
      <c r="R535" s="870"/>
      <c r="S535" s="870"/>
      <c r="T535" s="870"/>
      <c r="U535" s="870"/>
    </row>
    <row r="536" spans="9:21" s="689" customFormat="1">
      <c r="I536" s="870"/>
      <c r="J536" s="870"/>
      <c r="K536" s="870"/>
      <c r="L536" s="870"/>
      <c r="M536" s="870"/>
      <c r="N536" s="870"/>
      <c r="O536" s="870"/>
      <c r="P536" s="870"/>
      <c r="Q536" s="870"/>
      <c r="R536" s="870"/>
      <c r="S536" s="870"/>
      <c r="T536" s="870"/>
      <c r="U536" s="870"/>
    </row>
    <row r="537" spans="9:21" s="689" customFormat="1">
      <c r="I537" s="870"/>
      <c r="J537" s="870"/>
      <c r="K537" s="870"/>
      <c r="L537" s="870"/>
      <c r="M537" s="870"/>
      <c r="N537" s="870"/>
      <c r="O537" s="870"/>
      <c r="P537" s="870"/>
      <c r="Q537" s="870"/>
      <c r="R537" s="870"/>
      <c r="S537" s="870"/>
      <c r="T537" s="870"/>
      <c r="U537" s="870"/>
    </row>
    <row r="538" spans="9:21" s="689" customFormat="1">
      <c r="I538" s="870"/>
      <c r="J538" s="870"/>
      <c r="K538" s="870"/>
      <c r="L538" s="870"/>
      <c r="M538" s="870"/>
      <c r="N538" s="870"/>
      <c r="O538" s="870"/>
      <c r="P538" s="870"/>
      <c r="Q538" s="870"/>
      <c r="R538" s="870"/>
      <c r="S538" s="870"/>
      <c r="T538" s="870"/>
      <c r="U538" s="870"/>
    </row>
    <row r="539" spans="9:21" s="689" customFormat="1">
      <c r="I539" s="870"/>
      <c r="J539" s="870"/>
      <c r="K539" s="870"/>
      <c r="L539" s="870"/>
      <c r="M539" s="870"/>
      <c r="N539" s="870"/>
      <c r="O539" s="870"/>
      <c r="P539" s="870"/>
      <c r="Q539" s="870"/>
      <c r="R539" s="870"/>
      <c r="S539" s="870"/>
      <c r="T539" s="870"/>
      <c r="U539" s="870"/>
    </row>
    <row r="540" spans="9:21" s="689" customFormat="1">
      <c r="I540" s="870"/>
      <c r="J540" s="870"/>
      <c r="K540" s="870"/>
      <c r="L540" s="870"/>
      <c r="M540" s="870"/>
      <c r="N540" s="870"/>
      <c r="O540" s="870"/>
      <c r="P540" s="870"/>
      <c r="Q540" s="870"/>
      <c r="R540" s="870"/>
      <c r="S540" s="870"/>
      <c r="T540" s="870"/>
      <c r="U540" s="870"/>
    </row>
    <row r="541" spans="9:21" s="689" customFormat="1">
      <c r="I541" s="870"/>
      <c r="J541" s="870"/>
      <c r="K541" s="870"/>
      <c r="L541" s="870"/>
      <c r="M541" s="870"/>
      <c r="N541" s="870"/>
      <c r="O541" s="870"/>
      <c r="P541" s="870"/>
      <c r="Q541" s="870"/>
      <c r="R541" s="870"/>
      <c r="S541" s="870"/>
      <c r="T541" s="870"/>
      <c r="U541" s="870"/>
    </row>
    <row r="542" spans="9:21" s="689" customFormat="1">
      <c r="I542" s="870"/>
      <c r="J542" s="870"/>
      <c r="K542" s="870"/>
      <c r="L542" s="870"/>
      <c r="M542" s="870"/>
      <c r="N542" s="870"/>
      <c r="O542" s="870"/>
      <c r="P542" s="870"/>
      <c r="Q542" s="870"/>
      <c r="R542" s="870"/>
      <c r="S542" s="870"/>
      <c r="T542" s="870"/>
      <c r="U542" s="870"/>
    </row>
    <row r="543" spans="9:21" s="689" customFormat="1">
      <c r="I543" s="870"/>
      <c r="J543" s="870"/>
      <c r="K543" s="870"/>
      <c r="L543" s="870"/>
      <c r="M543" s="870"/>
      <c r="N543" s="870"/>
      <c r="O543" s="870"/>
      <c r="P543" s="870"/>
      <c r="Q543" s="870"/>
      <c r="R543" s="870"/>
      <c r="S543" s="870"/>
      <c r="T543" s="870"/>
      <c r="U543" s="870"/>
    </row>
    <row r="544" spans="9:21" s="689" customFormat="1">
      <c r="I544" s="870"/>
      <c r="J544" s="870"/>
      <c r="K544" s="870"/>
      <c r="L544" s="870"/>
      <c r="M544" s="870"/>
      <c r="N544" s="870"/>
      <c r="O544" s="870"/>
      <c r="P544" s="870"/>
      <c r="Q544" s="870"/>
      <c r="R544" s="870"/>
      <c r="S544" s="870"/>
      <c r="T544" s="870"/>
      <c r="U544" s="870"/>
    </row>
    <row r="545" spans="9:21" s="689" customFormat="1">
      <c r="I545" s="870"/>
      <c r="J545" s="870"/>
      <c r="K545" s="870"/>
      <c r="L545" s="870"/>
      <c r="M545" s="870"/>
      <c r="N545" s="870"/>
      <c r="O545" s="870"/>
      <c r="P545" s="870"/>
      <c r="Q545" s="870"/>
      <c r="R545" s="870"/>
      <c r="S545" s="870"/>
      <c r="T545" s="870"/>
      <c r="U545" s="870"/>
    </row>
    <row r="546" spans="9:21" s="689" customFormat="1">
      <c r="I546" s="870"/>
      <c r="J546" s="870"/>
      <c r="K546" s="870"/>
      <c r="L546" s="870"/>
      <c r="M546" s="870"/>
      <c r="N546" s="870"/>
      <c r="O546" s="870"/>
      <c r="P546" s="870"/>
      <c r="Q546" s="870"/>
      <c r="R546" s="870"/>
      <c r="S546" s="870"/>
      <c r="T546" s="870"/>
      <c r="U546" s="870"/>
    </row>
    <row r="547" spans="9:21" s="689" customFormat="1">
      <c r="I547" s="870"/>
      <c r="J547" s="870"/>
      <c r="K547" s="870"/>
      <c r="L547" s="870"/>
      <c r="M547" s="870"/>
      <c r="N547" s="870"/>
      <c r="O547" s="870"/>
      <c r="P547" s="870"/>
      <c r="Q547" s="870"/>
      <c r="R547" s="870"/>
      <c r="S547" s="870"/>
      <c r="T547" s="870"/>
      <c r="U547" s="870"/>
    </row>
    <row r="548" spans="9:21" s="689" customFormat="1">
      <c r="I548" s="870"/>
      <c r="J548" s="870"/>
      <c r="K548" s="870"/>
      <c r="L548" s="870"/>
      <c r="M548" s="870"/>
      <c r="N548" s="870"/>
      <c r="O548" s="870"/>
      <c r="P548" s="870"/>
      <c r="Q548" s="870"/>
      <c r="R548" s="870"/>
      <c r="S548" s="870"/>
      <c r="T548" s="870"/>
      <c r="U548" s="870"/>
    </row>
    <row r="549" spans="9:21" s="689" customFormat="1">
      <c r="I549" s="870"/>
      <c r="J549" s="870"/>
      <c r="K549" s="870"/>
      <c r="L549" s="870"/>
      <c r="M549" s="870"/>
      <c r="N549" s="870"/>
      <c r="O549" s="870"/>
      <c r="P549" s="870"/>
      <c r="Q549" s="870"/>
      <c r="R549" s="870"/>
      <c r="S549" s="870"/>
      <c r="T549" s="870"/>
      <c r="U549" s="870"/>
    </row>
    <row r="550" spans="9:21" s="689" customFormat="1">
      <c r="I550" s="870"/>
      <c r="J550" s="870"/>
      <c r="K550" s="870"/>
      <c r="L550" s="870"/>
      <c r="M550" s="870"/>
      <c r="N550" s="870"/>
      <c r="O550" s="870"/>
      <c r="P550" s="870"/>
      <c r="Q550" s="870"/>
      <c r="R550" s="870"/>
      <c r="S550" s="870"/>
      <c r="T550" s="870"/>
      <c r="U550" s="870"/>
    </row>
    <row r="551" spans="9:21" s="689" customFormat="1">
      <c r="I551" s="870"/>
      <c r="J551" s="870"/>
      <c r="K551" s="870"/>
      <c r="L551" s="870"/>
      <c r="M551" s="870"/>
      <c r="N551" s="870"/>
      <c r="O551" s="870"/>
      <c r="P551" s="870"/>
      <c r="Q551" s="870"/>
      <c r="R551" s="870"/>
      <c r="S551" s="870"/>
      <c r="T551" s="870"/>
      <c r="U551" s="870"/>
    </row>
    <row r="552" spans="9:21" s="689" customFormat="1">
      <c r="I552" s="870"/>
      <c r="J552" s="870"/>
      <c r="K552" s="870"/>
      <c r="L552" s="870"/>
      <c r="M552" s="870"/>
      <c r="N552" s="870"/>
      <c r="O552" s="870"/>
      <c r="P552" s="870"/>
      <c r="Q552" s="870"/>
      <c r="R552" s="870"/>
      <c r="S552" s="870"/>
      <c r="T552" s="870"/>
      <c r="U552" s="870"/>
    </row>
    <row r="553" spans="9:21" s="689" customFormat="1">
      <c r="I553" s="870"/>
      <c r="J553" s="870"/>
      <c r="K553" s="870"/>
      <c r="L553" s="870"/>
      <c r="M553" s="870"/>
      <c r="N553" s="870"/>
      <c r="O553" s="870"/>
      <c r="P553" s="870"/>
      <c r="Q553" s="870"/>
      <c r="R553" s="870"/>
      <c r="S553" s="870"/>
      <c r="T553" s="870"/>
      <c r="U553" s="870"/>
    </row>
    <row r="554" spans="9:21" s="689" customFormat="1">
      <c r="I554" s="870"/>
      <c r="J554" s="870"/>
      <c r="K554" s="870"/>
      <c r="L554" s="870"/>
      <c r="M554" s="870"/>
      <c r="N554" s="870"/>
      <c r="O554" s="870"/>
      <c r="P554" s="870"/>
      <c r="Q554" s="870"/>
      <c r="R554" s="870"/>
      <c r="S554" s="870"/>
      <c r="T554" s="870"/>
      <c r="U554" s="870"/>
    </row>
    <row r="555" spans="9:21" s="689" customFormat="1">
      <c r="I555" s="870"/>
      <c r="J555" s="870"/>
      <c r="K555" s="870"/>
      <c r="L555" s="870"/>
      <c r="M555" s="870"/>
      <c r="N555" s="870"/>
      <c r="O555" s="870"/>
      <c r="P555" s="870"/>
      <c r="Q555" s="870"/>
      <c r="R555" s="870"/>
      <c r="S555" s="870"/>
      <c r="T555" s="870"/>
      <c r="U555" s="870"/>
    </row>
    <row r="556" spans="9:21" s="689" customFormat="1">
      <c r="I556" s="870"/>
      <c r="J556" s="870"/>
      <c r="K556" s="870"/>
      <c r="L556" s="870"/>
      <c r="M556" s="870"/>
      <c r="N556" s="870"/>
      <c r="O556" s="870"/>
      <c r="P556" s="870"/>
      <c r="Q556" s="870"/>
      <c r="R556" s="870"/>
      <c r="S556" s="870"/>
      <c r="T556" s="870"/>
      <c r="U556" s="870"/>
    </row>
    <row r="557" spans="9:21" s="689" customFormat="1">
      <c r="I557" s="870"/>
      <c r="J557" s="870"/>
      <c r="K557" s="870"/>
      <c r="L557" s="870"/>
      <c r="M557" s="870"/>
      <c r="N557" s="870"/>
      <c r="O557" s="870"/>
      <c r="P557" s="870"/>
      <c r="Q557" s="870"/>
      <c r="R557" s="870"/>
      <c r="S557" s="870"/>
      <c r="T557" s="870"/>
      <c r="U557" s="870"/>
    </row>
    <row r="558" spans="9:21" s="689" customFormat="1">
      <c r="I558" s="870"/>
      <c r="J558" s="870"/>
      <c r="K558" s="870"/>
      <c r="L558" s="870"/>
      <c r="M558" s="870"/>
      <c r="N558" s="870"/>
      <c r="O558" s="870"/>
      <c r="P558" s="870"/>
      <c r="Q558" s="870"/>
      <c r="R558" s="870"/>
      <c r="S558" s="870"/>
      <c r="T558" s="870"/>
      <c r="U558" s="870"/>
    </row>
    <row r="559" spans="9:21" s="689" customFormat="1">
      <c r="I559" s="870"/>
      <c r="J559" s="870"/>
      <c r="K559" s="870"/>
      <c r="L559" s="870"/>
      <c r="M559" s="870"/>
      <c r="N559" s="870"/>
      <c r="O559" s="870"/>
      <c r="P559" s="870"/>
      <c r="Q559" s="870"/>
      <c r="R559" s="870"/>
      <c r="S559" s="870"/>
      <c r="T559" s="870"/>
      <c r="U559" s="870"/>
    </row>
    <row r="560" spans="9:21" s="689" customFormat="1">
      <c r="I560" s="870"/>
      <c r="J560" s="870"/>
      <c r="K560" s="870"/>
      <c r="L560" s="870"/>
      <c r="M560" s="870"/>
      <c r="N560" s="870"/>
      <c r="O560" s="870"/>
      <c r="P560" s="870"/>
      <c r="Q560" s="870"/>
      <c r="R560" s="870"/>
      <c r="S560" s="870"/>
      <c r="T560" s="870"/>
      <c r="U560" s="870"/>
    </row>
    <row r="561" spans="9:21" s="689" customFormat="1">
      <c r="I561" s="870"/>
      <c r="J561" s="870"/>
      <c r="K561" s="870"/>
      <c r="L561" s="870"/>
      <c r="M561" s="870"/>
      <c r="N561" s="870"/>
      <c r="O561" s="870"/>
      <c r="P561" s="870"/>
      <c r="Q561" s="870"/>
      <c r="R561" s="870"/>
      <c r="S561" s="870"/>
      <c r="T561" s="870"/>
      <c r="U561" s="870"/>
    </row>
    <row r="562" spans="9:21" s="689" customFormat="1">
      <c r="I562" s="870"/>
      <c r="J562" s="870"/>
      <c r="K562" s="870"/>
      <c r="L562" s="870"/>
      <c r="M562" s="870"/>
      <c r="N562" s="870"/>
      <c r="O562" s="870"/>
      <c r="P562" s="870"/>
      <c r="Q562" s="870"/>
      <c r="R562" s="870"/>
      <c r="S562" s="870"/>
      <c r="T562" s="870"/>
      <c r="U562" s="870"/>
    </row>
    <row r="563" spans="9:21" s="689" customFormat="1">
      <c r="I563" s="870"/>
      <c r="J563" s="870"/>
      <c r="K563" s="870"/>
      <c r="L563" s="870"/>
      <c r="M563" s="870"/>
      <c r="N563" s="870"/>
      <c r="O563" s="870"/>
      <c r="P563" s="870"/>
      <c r="Q563" s="870"/>
      <c r="R563" s="870"/>
      <c r="S563" s="870"/>
      <c r="T563" s="870"/>
      <c r="U563" s="870"/>
    </row>
    <row r="564" spans="9:21" s="689" customFormat="1">
      <c r="I564" s="870"/>
      <c r="J564" s="870"/>
      <c r="K564" s="870"/>
      <c r="L564" s="870"/>
      <c r="M564" s="870"/>
      <c r="N564" s="870"/>
      <c r="O564" s="870"/>
      <c r="P564" s="870"/>
      <c r="Q564" s="870"/>
      <c r="R564" s="870"/>
      <c r="S564" s="870"/>
      <c r="T564" s="870"/>
      <c r="U564" s="870"/>
    </row>
    <row r="565" spans="9:21" s="689" customFormat="1">
      <c r="I565" s="870"/>
      <c r="J565" s="870"/>
      <c r="K565" s="870"/>
      <c r="L565" s="870"/>
      <c r="M565" s="870"/>
      <c r="N565" s="870"/>
      <c r="O565" s="870"/>
      <c r="P565" s="870"/>
      <c r="Q565" s="870"/>
      <c r="R565" s="870"/>
      <c r="S565" s="870"/>
      <c r="T565" s="870"/>
      <c r="U565" s="870"/>
    </row>
    <row r="566" spans="9:21" s="689" customFormat="1">
      <c r="I566" s="870"/>
      <c r="J566" s="870"/>
      <c r="K566" s="870"/>
      <c r="L566" s="870"/>
      <c r="M566" s="870"/>
      <c r="N566" s="870"/>
      <c r="O566" s="870"/>
      <c r="P566" s="870"/>
      <c r="Q566" s="870"/>
      <c r="R566" s="870"/>
      <c r="S566" s="870"/>
      <c r="T566" s="870"/>
      <c r="U566" s="870"/>
    </row>
    <row r="567" spans="9:21" s="689" customFormat="1">
      <c r="I567" s="870"/>
      <c r="J567" s="870"/>
      <c r="K567" s="870"/>
      <c r="L567" s="870"/>
      <c r="M567" s="870"/>
      <c r="N567" s="870"/>
      <c r="O567" s="870"/>
      <c r="P567" s="870"/>
      <c r="Q567" s="870"/>
      <c r="R567" s="870"/>
      <c r="S567" s="870"/>
      <c r="T567" s="870"/>
      <c r="U567" s="870"/>
    </row>
    <row r="568" spans="9:21" s="689" customFormat="1">
      <c r="I568" s="870"/>
      <c r="J568" s="870"/>
      <c r="K568" s="870"/>
      <c r="L568" s="870"/>
      <c r="M568" s="870"/>
      <c r="N568" s="870"/>
      <c r="O568" s="870"/>
      <c r="P568" s="870"/>
      <c r="Q568" s="870"/>
      <c r="R568" s="870"/>
      <c r="S568" s="870"/>
      <c r="T568" s="870"/>
      <c r="U568" s="870"/>
    </row>
    <row r="569" spans="9:21" s="689" customFormat="1">
      <c r="I569" s="870"/>
      <c r="J569" s="870"/>
      <c r="K569" s="870"/>
      <c r="L569" s="870"/>
      <c r="M569" s="870"/>
      <c r="N569" s="870"/>
      <c r="O569" s="870"/>
      <c r="P569" s="870"/>
      <c r="Q569" s="870"/>
      <c r="R569" s="870"/>
      <c r="S569" s="870"/>
      <c r="T569" s="870"/>
      <c r="U569" s="870"/>
    </row>
    <row r="570" spans="9:21" s="689" customFormat="1">
      <c r="I570" s="870"/>
      <c r="J570" s="870"/>
      <c r="K570" s="870"/>
      <c r="L570" s="870"/>
      <c r="M570" s="870"/>
      <c r="N570" s="870"/>
      <c r="O570" s="870"/>
      <c r="P570" s="870"/>
      <c r="Q570" s="870"/>
      <c r="R570" s="870"/>
      <c r="S570" s="870"/>
      <c r="T570" s="870"/>
      <c r="U570" s="870"/>
    </row>
    <row r="571" spans="9:21" s="689" customFormat="1">
      <c r="I571" s="870"/>
      <c r="J571" s="870"/>
      <c r="K571" s="870"/>
      <c r="L571" s="870"/>
      <c r="M571" s="870"/>
      <c r="N571" s="870"/>
      <c r="O571" s="870"/>
      <c r="P571" s="870"/>
      <c r="Q571" s="870"/>
      <c r="R571" s="870"/>
      <c r="S571" s="870"/>
      <c r="T571" s="870"/>
      <c r="U571" s="870"/>
    </row>
    <row r="572" spans="9:21" s="689" customFormat="1">
      <c r="I572" s="870"/>
      <c r="J572" s="870"/>
      <c r="K572" s="870"/>
      <c r="L572" s="870"/>
      <c r="M572" s="870"/>
      <c r="N572" s="870"/>
      <c r="O572" s="870"/>
      <c r="P572" s="870"/>
      <c r="Q572" s="870"/>
      <c r="R572" s="870"/>
      <c r="S572" s="870"/>
      <c r="T572" s="870"/>
      <c r="U572" s="870"/>
    </row>
    <row r="573" spans="9:21" s="689" customFormat="1">
      <c r="I573" s="870"/>
      <c r="J573" s="870"/>
      <c r="K573" s="870"/>
      <c r="L573" s="870"/>
      <c r="M573" s="870"/>
      <c r="N573" s="870"/>
      <c r="O573" s="870"/>
      <c r="P573" s="870"/>
      <c r="Q573" s="870"/>
      <c r="R573" s="870"/>
      <c r="S573" s="870"/>
      <c r="T573" s="870"/>
      <c r="U573" s="870"/>
    </row>
    <row r="574" spans="9:21" s="689" customFormat="1">
      <c r="I574" s="870"/>
      <c r="J574" s="870"/>
      <c r="K574" s="870"/>
      <c r="L574" s="870"/>
      <c r="M574" s="870"/>
      <c r="N574" s="870"/>
      <c r="O574" s="870"/>
      <c r="P574" s="870"/>
      <c r="Q574" s="870"/>
      <c r="R574" s="870"/>
      <c r="S574" s="870"/>
      <c r="T574" s="870"/>
      <c r="U574" s="870"/>
    </row>
    <row r="575" spans="9:21" s="689" customFormat="1">
      <c r="I575" s="870"/>
      <c r="J575" s="870"/>
      <c r="K575" s="870"/>
      <c r="L575" s="870"/>
      <c r="M575" s="870"/>
      <c r="N575" s="870"/>
      <c r="O575" s="870"/>
      <c r="P575" s="870"/>
      <c r="Q575" s="870"/>
      <c r="R575" s="870"/>
      <c r="S575" s="870"/>
      <c r="T575" s="870"/>
      <c r="U575" s="870"/>
    </row>
    <row r="576" spans="9:21" s="689" customFormat="1">
      <c r="I576" s="870"/>
      <c r="J576" s="870"/>
      <c r="K576" s="870"/>
      <c r="L576" s="870"/>
      <c r="M576" s="870"/>
      <c r="N576" s="870"/>
      <c r="O576" s="870"/>
      <c r="P576" s="870"/>
      <c r="Q576" s="870"/>
      <c r="R576" s="870"/>
      <c r="S576" s="870"/>
      <c r="T576" s="870"/>
      <c r="U576" s="870"/>
    </row>
    <row r="577" spans="9:21" s="689" customFormat="1">
      <c r="I577" s="870"/>
      <c r="J577" s="870"/>
      <c r="K577" s="870"/>
      <c r="L577" s="870"/>
      <c r="M577" s="870"/>
      <c r="N577" s="870"/>
      <c r="O577" s="870"/>
      <c r="P577" s="870"/>
      <c r="Q577" s="870"/>
      <c r="R577" s="870"/>
      <c r="S577" s="870"/>
      <c r="T577" s="870"/>
      <c r="U577" s="870"/>
    </row>
    <row r="578" spans="9:21" s="689" customFormat="1">
      <c r="I578" s="870"/>
      <c r="J578" s="870"/>
      <c r="K578" s="870"/>
      <c r="L578" s="870"/>
      <c r="M578" s="870"/>
      <c r="N578" s="870"/>
      <c r="O578" s="870"/>
      <c r="P578" s="870"/>
      <c r="Q578" s="870"/>
      <c r="R578" s="870"/>
      <c r="S578" s="870"/>
      <c r="T578" s="870"/>
      <c r="U578" s="870"/>
    </row>
    <row r="579" spans="9:21" s="689" customFormat="1">
      <c r="I579" s="870"/>
      <c r="J579" s="870"/>
      <c r="K579" s="870"/>
      <c r="L579" s="870"/>
      <c r="M579" s="870"/>
      <c r="N579" s="870"/>
      <c r="O579" s="870"/>
      <c r="P579" s="870"/>
      <c r="Q579" s="870"/>
      <c r="R579" s="870"/>
      <c r="S579" s="870"/>
      <c r="T579" s="870"/>
      <c r="U579" s="870"/>
    </row>
    <row r="580" spans="9:21" s="689" customFormat="1">
      <c r="I580" s="870"/>
      <c r="J580" s="870"/>
      <c r="K580" s="870"/>
      <c r="L580" s="870"/>
      <c r="M580" s="870"/>
      <c r="N580" s="870"/>
      <c r="O580" s="870"/>
      <c r="P580" s="870"/>
      <c r="Q580" s="870"/>
      <c r="R580" s="870"/>
      <c r="S580" s="870"/>
      <c r="T580" s="870"/>
      <c r="U580" s="870"/>
    </row>
    <row r="581" spans="9:21" s="689" customFormat="1">
      <c r="I581" s="870"/>
      <c r="J581" s="870"/>
      <c r="K581" s="870"/>
      <c r="L581" s="870"/>
      <c r="M581" s="870"/>
      <c r="N581" s="870"/>
      <c r="O581" s="870"/>
      <c r="P581" s="870"/>
      <c r="Q581" s="870"/>
      <c r="R581" s="870"/>
      <c r="S581" s="870"/>
      <c r="T581" s="870"/>
      <c r="U581" s="870"/>
    </row>
    <row r="582" spans="9:21" s="689" customFormat="1">
      <c r="I582" s="870"/>
      <c r="J582" s="870"/>
      <c r="K582" s="870"/>
      <c r="L582" s="870"/>
      <c r="M582" s="870"/>
      <c r="N582" s="870"/>
      <c r="O582" s="870"/>
      <c r="P582" s="870"/>
      <c r="Q582" s="870"/>
      <c r="R582" s="870"/>
      <c r="S582" s="870"/>
      <c r="T582" s="870"/>
      <c r="U582" s="870"/>
    </row>
    <row r="583" spans="9:21" s="689" customFormat="1">
      <c r="I583" s="870"/>
      <c r="J583" s="870"/>
      <c r="K583" s="870"/>
      <c r="L583" s="870"/>
      <c r="M583" s="870"/>
      <c r="N583" s="870"/>
      <c r="O583" s="870"/>
      <c r="P583" s="870"/>
      <c r="Q583" s="870"/>
      <c r="R583" s="870"/>
      <c r="S583" s="870"/>
      <c r="T583" s="870"/>
      <c r="U583" s="870"/>
    </row>
    <row r="584" spans="9:21" s="689" customFormat="1">
      <c r="I584" s="870"/>
      <c r="J584" s="870"/>
      <c r="K584" s="870"/>
      <c r="L584" s="870"/>
      <c r="M584" s="870"/>
      <c r="N584" s="870"/>
      <c r="O584" s="870"/>
      <c r="P584" s="870"/>
      <c r="Q584" s="870"/>
      <c r="R584" s="870"/>
      <c r="S584" s="870"/>
      <c r="T584" s="870"/>
      <c r="U584" s="870"/>
    </row>
    <row r="585" spans="9:21" s="689" customFormat="1">
      <c r="I585" s="870"/>
      <c r="J585" s="870"/>
      <c r="K585" s="870"/>
      <c r="L585" s="870"/>
      <c r="M585" s="870"/>
      <c r="N585" s="870"/>
      <c r="O585" s="870"/>
      <c r="P585" s="870"/>
      <c r="Q585" s="870"/>
      <c r="R585" s="870"/>
      <c r="S585" s="870"/>
      <c r="T585" s="870"/>
      <c r="U585" s="870"/>
    </row>
    <row r="586" spans="9:21" s="689" customFormat="1">
      <c r="I586" s="870"/>
      <c r="J586" s="870"/>
      <c r="K586" s="870"/>
      <c r="L586" s="870"/>
      <c r="M586" s="870"/>
      <c r="N586" s="870"/>
      <c r="O586" s="870"/>
      <c r="P586" s="870"/>
      <c r="Q586" s="870"/>
      <c r="R586" s="870"/>
      <c r="S586" s="870"/>
      <c r="T586" s="870"/>
      <c r="U586" s="870"/>
    </row>
    <row r="587" spans="9:21" s="689" customFormat="1">
      <c r="I587" s="870"/>
      <c r="J587" s="870"/>
      <c r="K587" s="870"/>
      <c r="L587" s="870"/>
      <c r="M587" s="870"/>
      <c r="N587" s="870"/>
      <c r="O587" s="870"/>
      <c r="P587" s="870"/>
      <c r="Q587" s="870"/>
      <c r="R587" s="870"/>
      <c r="S587" s="870"/>
      <c r="T587" s="870"/>
      <c r="U587" s="870"/>
    </row>
    <row r="588" spans="9:21" s="689" customFormat="1">
      <c r="I588" s="870"/>
      <c r="J588" s="870"/>
      <c r="K588" s="870"/>
      <c r="L588" s="870"/>
      <c r="M588" s="870"/>
      <c r="N588" s="870"/>
      <c r="O588" s="870"/>
      <c r="P588" s="870"/>
      <c r="Q588" s="870"/>
      <c r="R588" s="870"/>
      <c r="S588" s="870"/>
      <c r="T588" s="870"/>
      <c r="U588" s="870"/>
    </row>
    <row r="589" spans="9:21" s="689" customFormat="1">
      <c r="I589" s="870"/>
      <c r="J589" s="870"/>
      <c r="K589" s="870"/>
      <c r="L589" s="870"/>
      <c r="M589" s="870"/>
      <c r="N589" s="870"/>
      <c r="O589" s="870"/>
      <c r="P589" s="870"/>
      <c r="Q589" s="870"/>
      <c r="R589" s="870"/>
      <c r="S589" s="870"/>
      <c r="T589" s="870"/>
      <c r="U589" s="870"/>
    </row>
    <row r="590" spans="9:21" s="689" customFormat="1">
      <c r="I590" s="870"/>
      <c r="J590" s="870"/>
      <c r="K590" s="870"/>
      <c r="L590" s="870"/>
      <c r="M590" s="870"/>
      <c r="N590" s="870"/>
      <c r="O590" s="870"/>
      <c r="P590" s="870"/>
      <c r="Q590" s="870"/>
      <c r="R590" s="870"/>
      <c r="S590" s="870"/>
      <c r="T590" s="870"/>
      <c r="U590" s="870"/>
    </row>
    <row r="591" spans="9:21" s="689" customFormat="1">
      <c r="I591" s="870"/>
      <c r="J591" s="870"/>
      <c r="K591" s="870"/>
      <c r="L591" s="870"/>
      <c r="M591" s="870"/>
      <c r="N591" s="870"/>
      <c r="O591" s="870"/>
      <c r="P591" s="870"/>
      <c r="Q591" s="870"/>
      <c r="R591" s="870"/>
      <c r="S591" s="870"/>
      <c r="T591" s="870"/>
      <c r="U591" s="870"/>
    </row>
    <row r="592" spans="9:21" s="689" customFormat="1">
      <c r="I592" s="870"/>
      <c r="J592" s="870"/>
      <c r="K592" s="870"/>
      <c r="L592" s="870"/>
      <c r="M592" s="870"/>
      <c r="N592" s="870"/>
      <c r="O592" s="870"/>
      <c r="P592" s="870"/>
      <c r="Q592" s="870"/>
      <c r="R592" s="870"/>
      <c r="S592" s="870"/>
      <c r="T592" s="870"/>
      <c r="U592" s="870"/>
    </row>
    <row r="593" spans="9:21" s="689" customFormat="1">
      <c r="I593" s="870"/>
      <c r="J593" s="870"/>
      <c r="K593" s="870"/>
      <c r="L593" s="870"/>
      <c r="M593" s="870"/>
      <c r="N593" s="870"/>
      <c r="O593" s="870"/>
      <c r="P593" s="870"/>
      <c r="Q593" s="870"/>
      <c r="R593" s="870"/>
      <c r="S593" s="870"/>
      <c r="T593" s="870"/>
      <c r="U593" s="870"/>
    </row>
    <row r="594" spans="9:21" s="689" customFormat="1">
      <c r="I594" s="870"/>
      <c r="J594" s="870"/>
      <c r="K594" s="870"/>
      <c r="L594" s="870"/>
      <c r="M594" s="870"/>
      <c r="N594" s="870"/>
      <c r="O594" s="870"/>
      <c r="P594" s="870"/>
      <c r="Q594" s="870"/>
      <c r="R594" s="870"/>
      <c r="S594" s="870"/>
      <c r="T594" s="870"/>
      <c r="U594" s="870"/>
    </row>
    <row r="595" spans="9:21" s="689" customFormat="1">
      <c r="I595" s="870"/>
      <c r="J595" s="870"/>
      <c r="K595" s="870"/>
      <c r="L595" s="870"/>
      <c r="M595" s="870"/>
      <c r="N595" s="870"/>
      <c r="O595" s="870"/>
      <c r="P595" s="870"/>
      <c r="Q595" s="870"/>
      <c r="R595" s="870"/>
      <c r="S595" s="870"/>
      <c r="T595" s="870"/>
      <c r="U595" s="870"/>
    </row>
    <row r="596" spans="9:21" s="689" customFormat="1">
      <c r="I596" s="870"/>
      <c r="J596" s="870"/>
      <c r="K596" s="870"/>
      <c r="L596" s="870"/>
      <c r="M596" s="870"/>
      <c r="N596" s="870"/>
      <c r="O596" s="870"/>
      <c r="P596" s="870"/>
      <c r="Q596" s="870"/>
      <c r="R596" s="870"/>
      <c r="S596" s="870"/>
      <c r="T596" s="870"/>
      <c r="U596" s="870"/>
    </row>
    <row r="597" spans="9:21" s="689" customFormat="1">
      <c r="I597" s="870"/>
      <c r="J597" s="870"/>
      <c r="K597" s="870"/>
      <c r="L597" s="870"/>
      <c r="M597" s="870"/>
      <c r="N597" s="870"/>
      <c r="O597" s="870"/>
      <c r="P597" s="870"/>
      <c r="Q597" s="870"/>
      <c r="R597" s="870"/>
      <c r="S597" s="870"/>
      <c r="T597" s="870"/>
      <c r="U597" s="870"/>
    </row>
    <row r="598" spans="9:21" s="689" customFormat="1">
      <c r="I598" s="870"/>
      <c r="J598" s="870"/>
      <c r="K598" s="870"/>
      <c r="L598" s="870"/>
      <c r="M598" s="870"/>
      <c r="N598" s="870"/>
      <c r="O598" s="870"/>
      <c r="P598" s="870"/>
      <c r="Q598" s="870"/>
      <c r="R598" s="870"/>
      <c r="S598" s="870"/>
      <c r="T598" s="870"/>
      <c r="U598" s="870"/>
    </row>
    <row r="599" spans="9:21" s="689" customFormat="1">
      <c r="I599" s="870"/>
      <c r="J599" s="870"/>
      <c r="K599" s="870"/>
      <c r="L599" s="870"/>
      <c r="M599" s="870"/>
      <c r="N599" s="870"/>
      <c r="O599" s="870"/>
      <c r="P599" s="870"/>
      <c r="Q599" s="870"/>
      <c r="R599" s="870"/>
      <c r="S599" s="870"/>
      <c r="T599" s="870"/>
      <c r="U599" s="870"/>
    </row>
    <row r="600" spans="9:21" s="689" customFormat="1">
      <c r="I600" s="870"/>
      <c r="J600" s="870"/>
      <c r="K600" s="870"/>
      <c r="L600" s="870"/>
      <c r="M600" s="870"/>
      <c r="N600" s="870"/>
      <c r="O600" s="870"/>
      <c r="P600" s="870"/>
      <c r="Q600" s="870"/>
      <c r="R600" s="870"/>
      <c r="S600" s="870"/>
      <c r="T600" s="870"/>
      <c r="U600" s="870"/>
    </row>
    <row r="601" spans="9:21" s="689" customFormat="1">
      <c r="I601" s="870"/>
      <c r="J601" s="870"/>
      <c r="K601" s="870"/>
      <c r="L601" s="870"/>
      <c r="M601" s="870"/>
      <c r="N601" s="870"/>
      <c r="O601" s="870"/>
      <c r="P601" s="870"/>
      <c r="Q601" s="870"/>
      <c r="R601" s="870"/>
      <c r="S601" s="870"/>
      <c r="T601" s="870"/>
      <c r="U601" s="870"/>
    </row>
    <row r="602" spans="9:21" s="689" customFormat="1">
      <c r="I602" s="870"/>
      <c r="J602" s="870"/>
      <c r="K602" s="870"/>
      <c r="L602" s="870"/>
      <c r="M602" s="870"/>
      <c r="N602" s="870"/>
      <c r="O602" s="870"/>
      <c r="P602" s="870"/>
      <c r="Q602" s="870"/>
      <c r="R602" s="870"/>
      <c r="S602" s="870"/>
      <c r="T602" s="870"/>
      <c r="U602" s="870"/>
    </row>
    <row r="603" spans="9:21" s="689" customFormat="1">
      <c r="I603" s="870"/>
      <c r="J603" s="870"/>
      <c r="K603" s="870"/>
      <c r="L603" s="870"/>
      <c r="M603" s="870"/>
      <c r="N603" s="870"/>
      <c r="O603" s="870"/>
      <c r="P603" s="870"/>
      <c r="Q603" s="870"/>
      <c r="R603" s="870"/>
      <c r="S603" s="870"/>
      <c r="T603" s="870"/>
      <c r="U603" s="870"/>
    </row>
    <row r="604" spans="9:21" s="689" customFormat="1">
      <c r="I604" s="870"/>
      <c r="J604" s="870"/>
      <c r="K604" s="870"/>
      <c r="L604" s="870"/>
      <c r="M604" s="870"/>
      <c r="N604" s="870"/>
      <c r="O604" s="870"/>
      <c r="P604" s="870"/>
      <c r="Q604" s="870"/>
      <c r="R604" s="870"/>
      <c r="S604" s="870"/>
      <c r="T604" s="870"/>
      <c r="U604" s="870"/>
    </row>
    <row r="605" spans="9:21" s="689" customFormat="1">
      <c r="I605" s="870"/>
      <c r="J605" s="870"/>
      <c r="K605" s="870"/>
      <c r="L605" s="870"/>
      <c r="M605" s="870"/>
      <c r="N605" s="870"/>
      <c r="O605" s="870"/>
      <c r="P605" s="870"/>
      <c r="Q605" s="870"/>
      <c r="R605" s="870"/>
      <c r="S605" s="870"/>
      <c r="T605" s="870"/>
      <c r="U605" s="870"/>
    </row>
    <row r="606" spans="9:21" s="689" customFormat="1">
      <c r="I606" s="870"/>
      <c r="J606" s="870"/>
      <c r="K606" s="870"/>
      <c r="L606" s="870"/>
      <c r="M606" s="870"/>
      <c r="N606" s="870"/>
      <c r="O606" s="870"/>
      <c r="P606" s="870"/>
      <c r="Q606" s="870"/>
      <c r="R606" s="870"/>
      <c r="S606" s="870"/>
      <c r="T606" s="870"/>
      <c r="U606" s="870"/>
    </row>
    <row r="607" spans="9:21" s="689" customFormat="1">
      <c r="I607" s="870"/>
      <c r="J607" s="870"/>
      <c r="K607" s="870"/>
      <c r="L607" s="870"/>
      <c r="M607" s="870"/>
      <c r="N607" s="870"/>
      <c r="O607" s="870"/>
      <c r="P607" s="870"/>
      <c r="Q607" s="870"/>
      <c r="R607" s="870"/>
      <c r="S607" s="870"/>
      <c r="T607" s="870"/>
      <c r="U607" s="870"/>
    </row>
    <row r="608" spans="9:21" s="689" customFormat="1">
      <c r="I608" s="870"/>
      <c r="J608" s="870"/>
      <c r="K608" s="870"/>
      <c r="L608" s="870"/>
      <c r="M608" s="870"/>
      <c r="N608" s="870"/>
      <c r="O608" s="870"/>
      <c r="P608" s="870"/>
      <c r="Q608" s="870"/>
      <c r="R608" s="870"/>
      <c r="S608" s="870"/>
      <c r="T608" s="870"/>
      <c r="U608" s="870"/>
    </row>
    <row r="609" spans="9:21" s="689" customFormat="1">
      <c r="I609" s="870"/>
      <c r="J609" s="870"/>
      <c r="K609" s="870"/>
      <c r="L609" s="870"/>
      <c r="M609" s="870"/>
      <c r="N609" s="870"/>
      <c r="O609" s="870"/>
      <c r="P609" s="870"/>
      <c r="Q609" s="870"/>
      <c r="R609" s="870"/>
      <c r="S609" s="870"/>
      <c r="T609" s="870"/>
      <c r="U609" s="870"/>
    </row>
    <row r="610" spans="9:21" s="689" customFormat="1">
      <c r="I610" s="870"/>
      <c r="J610" s="870"/>
      <c r="K610" s="870"/>
      <c r="L610" s="870"/>
      <c r="M610" s="870"/>
      <c r="N610" s="870"/>
      <c r="O610" s="870"/>
      <c r="P610" s="870"/>
      <c r="Q610" s="870"/>
      <c r="R610" s="870"/>
      <c r="S610" s="870"/>
      <c r="T610" s="870"/>
      <c r="U610" s="870"/>
    </row>
    <row r="611" spans="9:21" s="689" customFormat="1">
      <c r="I611" s="870"/>
      <c r="J611" s="870"/>
      <c r="K611" s="870"/>
      <c r="L611" s="870"/>
      <c r="M611" s="870"/>
      <c r="N611" s="870"/>
      <c r="O611" s="870"/>
      <c r="P611" s="870"/>
      <c r="Q611" s="870"/>
      <c r="R611" s="870"/>
      <c r="S611" s="870"/>
      <c r="T611" s="870"/>
      <c r="U611" s="870"/>
    </row>
    <row r="612" spans="9:21" s="689" customFormat="1">
      <c r="I612" s="870"/>
      <c r="J612" s="870"/>
      <c r="K612" s="870"/>
      <c r="L612" s="870"/>
      <c r="M612" s="870"/>
      <c r="N612" s="870"/>
      <c r="O612" s="870"/>
      <c r="P612" s="870"/>
      <c r="Q612" s="870"/>
      <c r="R612" s="870"/>
      <c r="S612" s="870"/>
      <c r="T612" s="870"/>
      <c r="U612" s="870"/>
    </row>
    <row r="613" spans="9:21" s="689" customFormat="1">
      <c r="I613" s="870"/>
      <c r="J613" s="870"/>
      <c r="K613" s="870"/>
      <c r="L613" s="870"/>
      <c r="M613" s="870"/>
      <c r="N613" s="870"/>
      <c r="O613" s="870"/>
      <c r="P613" s="870"/>
      <c r="Q613" s="870"/>
      <c r="R613" s="870"/>
      <c r="S613" s="870"/>
      <c r="T613" s="870"/>
      <c r="U613" s="870"/>
    </row>
    <row r="614" spans="9:21" s="689" customFormat="1">
      <c r="I614" s="870"/>
      <c r="J614" s="870"/>
      <c r="K614" s="870"/>
      <c r="L614" s="870"/>
      <c r="M614" s="870"/>
      <c r="N614" s="870"/>
      <c r="O614" s="870"/>
      <c r="P614" s="870"/>
      <c r="Q614" s="870"/>
      <c r="R614" s="870"/>
      <c r="S614" s="870"/>
      <c r="T614" s="870"/>
      <c r="U614" s="870"/>
    </row>
    <row r="615" spans="9:21" s="689" customFormat="1">
      <c r="I615" s="870"/>
      <c r="J615" s="870"/>
      <c r="K615" s="870"/>
      <c r="L615" s="870"/>
      <c r="M615" s="870"/>
      <c r="N615" s="870"/>
      <c r="O615" s="870"/>
      <c r="P615" s="870"/>
      <c r="Q615" s="870"/>
      <c r="R615" s="870"/>
      <c r="S615" s="870"/>
      <c r="T615" s="870"/>
      <c r="U615" s="870"/>
    </row>
    <row r="616" spans="9:21" s="689" customFormat="1">
      <c r="I616" s="870"/>
      <c r="J616" s="870"/>
      <c r="K616" s="870"/>
      <c r="L616" s="870"/>
      <c r="M616" s="870"/>
      <c r="N616" s="870"/>
      <c r="O616" s="870"/>
      <c r="P616" s="870"/>
      <c r="Q616" s="870"/>
      <c r="R616" s="870"/>
      <c r="S616" s="870"/>
      <c r="T616" s="870"/>
      <c r="U616" s="870"/>
    </row>
    <row r="617" spans="9:21" s="689" customFormat="1">
      <c r="I617" s="870"/>
      <c r="J617" s="870"/>
      <c r="K617" s="870"/>
      <c r="L617" s="870"/>
      <c r="M617" s="870"/>
      <c r="N617" s="870"/>
      <c r="O617" s="870"/>
      <c r="P617" s="870"/>
      <c r="Q617" s="870"/>
      <c r="R617" s="870"/>
      <c r="S617" s="870"/>
      <c r="T617" s="870"/>
      <c r="U617" s="870"/>
    </row>
    <row r="618" spans="9:21" s="689" customFormat="1">
      <c r="I618" s="870"/>
      <c r="J618" s="870"/>
      <c r="K618" s="870"/>
      <c r="L618" s="870"/>
      <c r="M618" s="870"/>
      <c r="N618" s="870"/>
      <c r="O618" s="870"/>
      <c r="P618" s="870"/>
      <c r="Q618" s="870"/>
      <c r="R618" s="870"/>
      <c r="S618" s="870"/>
      <c r="T618" s="870"/>
      <c r="U618" s="870"/>
    </row>
    <row r="619" spans="9:21" s="689" customFormat="1">
      <c r="I619" s="870"/>
      <c r="J619" s="870"/>
      <c r="K619" s="870"/>
      <c r="L619" s="870"/>
      <c r="M619" s="870"/>
      <c r="N619" s="870"/>
      <c r="O619" s="870"/>
      <c r="P619" s="870"/>
      <c r="Q619" s="870"/>
      <c r="R619" s="870"/>
      <c r="S619" s="870"/>
      <c r="T619" s="870"/>
      <c r="U619" s="870"/>
    </row>
    <row r="620" spans="9:21" s="689" customFormat="1">
      <c r="I620" s="870"/>
      <c r="J620" s="870"/>
      <c r="K620" s="870"/>
      <c r="L620" s="870"/>
      <c r="M620" s="870"/>
      <c r="N620" s="870"/>
      <c r="O620" s="870"/>
      <c r="P620" s="870"/>
      <c r="Q620" s="870"/>
      <c r="R620" s="870"/>
      <c r="S620" s="870"/>
      <c r="T620" s="870"/>
      <c r="U620" s="870"/>
    </row>
    <row r="621" spans="9:21" s="689" customFormat="1">
      <c r="I621" s="870"/>
      <c r="J621" s="870"/>
      <c r="K621" s="870"/>
      <c r="L621" s="870"/>
      <c r="M621" s="870"/>
      <c r="N621" s="870"/>
      <c r="O621" s="870"/>
      <c r="P621" s="870"/>
      <c r="Q621" s="870"/>
      <c r="R621" s="870"/>
      <c r="S621" s="870"/>
      <c r="T621" s="870"/>
      <c r="U621" s="870"/>
    </row>
    <row r="622" spans="9:21" s="689" customFormat="1">
      <c r="I622" s="870"/>
      <c r="J622" s="870"/>
      <c r="K622" s="870"/>
      <c r="L622" s="870"/>
      <c r="M622" s="870"/>
      <c r="N622" s="870"/>
      <c r="O622" s="870"/>
      <c r="P622" s="870"/>
      <c r="Q622" s="870"/>
      <c r="R622" s="870"/>
      <c r="S622" s="870"/>
      <c r="T622" s="870"/>
      <c r="U622" s="870"/>
    </row>
    <row r="623" spans="9:21" s="689" customFormat="1">
      <c r="I623" s="870"/>
      <c r="J623" s="870"/>
      <c r="K623" s="870"/>
      <c r="L623" s="870"/>
      <c r="M623" s="870"/>
      <c r="N623" s="870"/>
      <c r="O623" s="870"/>
      <c r="P623" s="870"/>
      <c r="Q623" s="870"/>
      <c r="R623" s="870"/>
      <c r="S623" s="870"/>
      <c r="T623" s="870"/>
      <c r="U623" s="870"/>
    </row>
    <row r="624" spans="9:21" s="689" customFormat="1">
      <c r="I624" s="870"/>
      <c r="J624" s="870"/>
      <c r="K624" s="870"/>
      <c r="L624" s="870"/>
      <c r="M624" s="870"/>
      <c r="N624" s="870"/>
      <c r="O624" s="870"/>
      <c r="P624" s="870"/>
      <c r="Q624" s="870"/>
      <c r="R624" s="870"/>
      <c r="S624" s="870"/>
      <c r="T624" s="870"/>
      <c r="U624" s="870"/>
    </row>
    <row r="625" spans="9:21" s="689" customFormat="1">
      <c r="I625" s="870"/>
      <c r="J625" s="870"/>
      <c r="K625" s="870"/>
      <c r="L625" s="870"/>
      <c r="M625" s="870"/>
      <c r="N625" s="870"/>
      <c r="O625" s="870"/>
      <c r="P625" s="870"/>
      <c r="Q625" s="870"/>
      <c r="R625" s="870"/>
      <c r="S625" s="870"/>
      <c r="T625" s="870"/>
      <c r="U625" s="870"/>
    </row>
    <row r="626" spans="9:21" s="689" customFormat="1">
      <c r="I626" s="870"/>
      <c r="J626" s="870"/>
      <c r="K626" s="870"/>
      <c r="L626" s="870"/>
      <c r="M626" s="870"/>
      <c r="N626" s="870"/>
      <c r="O626" s="870"/>
      <c r="P626" s="870"/>
      <c r="Q626" s="870"/>
      <c r="R626" s="870"/>
      <c r="S626" s="870"/>
      <c r="T626" s="870"/>
      <c r="U626" s="870"/>
    </row>
    <row r="627" spans="9:21" s="689" customFormat="1">
      <c r="I627" s="870"/>
      <c r="J627" s="870"/>
      <c r="K627" s="870"/>
      <c r="L627" s="870"/>
      <c r="M627" s="870"/>
      <c r="N627" s="870"/>
      <c r="O627" s="870"/>
      <c r="P627" s="870"/>
      <c r="Q627" s="870"/>
      <c r="R627" s="870"/>
      <c r="S627" s="870"/>
      <c r="T627" s="870"/>
      <c r="U627" s="870"/>
    </row>
    <row r="628" spans="9:21" s="689" customFormat="1">
      <c r="I628" s="870"/>
      <c r="J628" s="870"/>
      <c r="K628" s="870"/>
      <c r="L628" s="870"/>
      <c r="M628" s="870"/>
      <c r="N628" s="870"/>
      <c r="O628" s="870"/>
      <c r="P628" s="870"/>
      <c r="Q628" s="870"/>
      <c r="R628" s="870"/>
      <c r="S628" s="870"/>
      <c r="T628" s="870"/>
      <c r="U628" s="870"/>
    </row>
    <row r="629" spans="9:21" s="689" customFormat="1">
      <c r="I629" s="870"/>
      <c r="J629" s="870"/>
      <c r="K629" s="870"/>
      <c r="L629" s="870"/>
      <c r="M629" s="870"/>
      <c r="N629" s="870"/>
      <c r="O629" s="870"/>
      <c r="P629" s="870"/>
      <c r="Q629" s="870"/>
      <c r="R629" s="870"/>
      <c r="S629" s="870"/>
      <c r="T629" s="870"/>
      <c r="U629" s="870"/>
    </row>
    <row r="630" spans="9:21" s="689" customFormat="1">
      <c r="I630" s="870"/>
      <c r="J630" s="870"/>
      <c r="K630" s="870"/>
      <c r="L630" s="870"/>
      <c r="M630" s="870"/>
      <c r="N630" s="870"/>
      <c r="O630" s="870"/>
      <c r="P630" s="870"/>
      <c r="Q630" s="870"/>
      <c r="R630" s="870"/>
      <c r="S630" s="870"/>
      <c r="T630" s="870"/>
      <c r="U630" s="870"/>
    </row>
    <row r="631" spans="9:21" s="689" customFormat="1">
      <c r="I631" s="870"/>
      <c r="J631" s="870"/>
      <c r="K631" s="870"/>
      <c r="L631" s="870"/>
      <c r="M631" s="870"/>
      <c r="N631" s="870"/>
      <c r="O631" s="870"/>
      <c r="P631" s="870"/>
      <c r="Q631" s="870"/>
      <c r="R631" s="870"/>
      <c r="S631" s="870"/>
      <c r="T631" s="870"/>
      <c r="U631" s="870"/>
    </row>
    <row r="632" spans="9:21" s="689" customFormat="1">
      <c r="I632" s="870"/>
      <c r="J632" s="870"/>
      <c r="K632" s="870"/>
      <c r="L632" s="870"/>
      <c r="M632" s="870"/>
      <c r="N632" s="870"/>
      <c r="O632" s="870"/>
      <c r="P632" s="870"/>
      <c r="Q632" s="870"/>
      <c r="R632" s="870"/>
      <c r="S632" s="870"/>
      <c r="T632" s="870"/>
      <c r="U632" s="870"/>
    </row>
    <row r="633" spans="9:21" s="689" customFormat="1">
      <c r="I633" s="870"/>
      <c r="J633" s="870"/>
      <c r="K633" s="870"/>
      <c r="L633" s="870"/>
      <c r="M633" s="870"/>
      <c r="N633" s="870"/>
      <c r="O633" s="870"/>
      <c r="P633" s="870"/>
      <c r="Q633" s="870"/>
      <c r="R633" s="870"/>
      <c r="S633" s="870"/>
      <c r="T633" s="870"/>
      <c r="U633" s="870"/>
    </row>
    <row r="634" spans="9:21" s="689" customFormat="1">
      <c r="I634" s="870"/>
      <c r="J634" s="870"/>
      <c r="K634" s="870"/>
      <c r="L634" s="870"/>
      <c r="M634" s="870"/>
      <c r="N634" s="870"/>
      <c r="O634" s="870"/>
      <c r="P634" s="870"/>
      <c r="Q634" s="870"/>
      <c r="R634" s="870"/>
      <c r="S634" s="870"/>
      <c r="T634" s="870"/>
      <c r="U634" s="870"/>
    </row>
    <row r="635" spans="9:21" s="689" customFormat="1">
      <c r="I635" s="870"/>
      <c r="J635" s="870"/>
      <c r="K635" s="870"/>
      <c r="L635" s="870"/>
      <c r="M635" s="870"/>
      <c r="N635" s="870"/>
      <c r="O635" s="870"/>
      <c r="P635" s="870"/>
      <c r="Q635" s="870"/>
      <c r="R635" s="870"/>
      <c r="S635" s="870"/>
      <c r="T635" s="870"/>
      <c r="U635" s="870"/>
    </row>
    <row r="636" spans="9:21" s="689" customFormat="1">
      <c r="I636" s="870"/>
      <c r="J636" s="870"/>
      <c r="K636" s="870"/>
      <c r="L636" s="870"/>
      <c r="M636" s="870"/>
      <c r="N636" s="870"/>
      <c r="O636" s="870"/>
      <c r="P636" s="870"/>
      <c r="Q636" s="870"/>
      <c r="R636" s="870"/>
      <c r="S636" s="870"/>
      <c r="T636" s="870"/>
      <c r="U636" s="870"/>
    </row>
    <row r="637" spans="9:21" s="689" customFormat="1">
      <c r="I637" s="870"/>
      <c r="J637" s="870"/>
      <c r="K637" s="870"/>
      <c r="L637" s="870"/>
      <c r="M637" s="870"/>
      <c r="N637" s="870"/>
      <c r="O637" s="870"/>
      <c r="P637" s="870"/>
      <c r="Q637" s="870"/>
      <c r="R637" s="870"/>
      <c r="S637" s="870"/>
      <c r="T637" s="870"/>
      <c r="U637" s="870"/>
    </row>
    <row r="638" spans="9:21" s="689" customFormat="1">
      <c r="I638" s="870"/>
      <c r="J638" s="870"/>
      <c r="K638" s="870"/>
      <c r="L638" s="870"/>
      <c r="M638" s="870"/>
      <c r="N638" s="870"/>
      <c r="O638" s="870"/>
      <c r="P638" s="870"/>
      <c r="Q638" s="870"/>
      <c r="R638" s="870"/>
      <c r="S638" s="870"/>
      <c r="T638" s="870"/>
      <c r="U638" s="870"/>
    </row>
    <row r="639" spans="9:21" s="689" customFormat="1">
      <c r="I639" s="870"/>
      <c r="J639" s="870"/>
      <c r="K639" s="870"/>
      <c r="L639" s="870"/>
      <c r="M639" s="870"/>
      <c r="N639" s="870"/>
      <c r="O639" s="870"/>
      <c r="P639" s="870"/>
      <c r="Q639" s="870"/>
      <c r="R639" s="870"/>
      <c r="S639" s="870"/>
      <c r="T639" s="870"/>
      <c r="U639" s="870"/>
    </row>
    <row r="640" spans="9:21" s="689" customFormat="1">
      <c r="I640" s="870"/>
      <c r="J640" s="870"/>
      <c r="K640" s="870"/>
      <c r="L640" s="870"/>
      <c r="M640" s="870"/>
      <c r="N640" s="870"/>
      <c r="O640" s="870"/>
      <c r="P640" s="870"/>
      <c r="Q640" s="870"/>
      <c r="R640" s="870"/>
      <c r="S640" s="870"/>
      <c r="T640" s="870"/>
      <c r="U640" s="870"/>
    </row>
    <row r="641" spans="9:21" s="689" customFormat="1">
      <c r="I641" s="870"/>
      <c r="J641" s="870"/>
      <c r="K641" s="870"/>
      <c r="L641" s="870"/>
      <c r="M641" s="870"/>
      <c r="N641" s="870"/>
      <c r="O641" s="870"/>
      <c r="P641" s="870"/>
      <c r="Q641" s="870"/>
      <c r="R641" s="870"/>
      <c r="S641" s="870"/>
      <c r="T641" s="870"/>
      <c r="U641" s="870"/>
    </row>
    <row r="642" spans="9:21" s="689" customFormat="1">
      <c r="I642" s="870"/>
      <c r="J642" s="870"/>
      <c r="K642" s="870"/>
      <c r="L642" s="870"/>
      <c r="M642" s="870"/>
      <c r="N642" s="870"/>
      <c r="O642" s="870"/>
      <c r="P642" s="870"/>
      <c r="Q642" s="870"/>
      <c r="R642" s="870"/>
      <c r="S642" s="870"/>
      <c r="T642" s="870"/>
      <c r="U642" s="870"/>
    </row>
    <row r="643" spans="9:21" s="689" customFormat="1">
      <c r="I643" s="870"/>
      <c r="J643" s="870"/>
      <c r="K643" s="870"/>
      <c r="L643" s="870"/>
      <c r="M643" s="870"/>
      <c r="N643" s="870"/>
      <c r="O643" s="870"/>
      <c r="P643" s="870"/>
      <c r="Q643" s="870"/>
      <c r="R643" s="870"/>
      <c r="S643" s="870"/>
      <c r="T643" s="870"/>
      <c r="U643" s="870"/>
    </row>
    <row r="644" spans="9:21" s="689" customFormat="1">
      <c r="I644" s="870"/>
      <c r="J644" s="870"/>
      <c r="K644" s="870"/>
      <c r="L644" s="870"/>
      <c r="M644" s="870"/>
      <c r="N644" s="870"/>
      <c r="O644" s="870"/>
      <c r="P644" s="870"/>
      <c r="Q644" s="870"/>
      <c r="R644" s="870"/>
      <c r="S644" s="870"/>
      <c r="T644" s="870"/>
      <c r="U644" s="870"/>
    </row>
    <row r="645" spans="9:21" s="689" customFormat="1">
      <c r="I645" s="870"/>
      <c r="J645" s="870"/>
      <c r="K645" s="870"/>
      <c r="L645" s="870"/>
      <c r="M645" s="870"/>
      <c r="N645" s="870"/>
      <c r="O645" s="870"/>
      <c r="P645" s="870"/>
      <c r="Q645" s="870"/>
      <c r="R645" s="870"/>
      <c r="S645" s="870"/>
      <c r="T645" s="870"/>
      <c r="U645" s="870"/>
    </row>
    <row r="646" spans="9:21" s="689" customFormat="1">
      <c r="I646" s="870"/>
      <c r="J646" s="870"/>
      <c r="K646" s="870"/>
      <c r="L646" s="870"/>
      <c r="M646" s="870"/>
      <c r="N646" s="870"/>
      <c r="O646" s="870"/>
      <c r="P646" s="870"/>
      <c r="Q646" s="870"/>
      <c r="R646" s="870"/>
      <c r="S646" s="870"/>
      <c r="T646" s="870"/>
      <c r="U646" s="870"/>
    </row>
    <row r="647" spans="9:21" s="689" customFormat="1">
      <c r="I647" s="870"/>
      <c r="J647" s="870"/>
      <c r="K647" s="870"/>
      <c r="L647" s="870"/>
      <c r="M647" s="870"/>
      <c r="N647" s="870"/>
      <c r="O647" s="870"/>
      <c r="P647" s="870"/>
      <c r="Q647" s="870"/>
      <c r="R647" s="870"/>
      <c r="S647" s="870"/>
      <c r="T647" s="870"/>
      <c r="U647" s="870"/>
    </row>
    <row r="648" spans="9:21" s="689" customFormat="1">
      <c r="I648" s="870"/>
      <c r="J648" s="870"/>
      <c r="K648" s="870"/>
      <c r="L648" s="870"/>
      <c r="M648" s="870"/>
      <c r="N648" s="870"/>
      <c r="O648" s="870"/>
      <c r="P648" s="870"/>
      <c r="Q648" s="870"/>
      <c r="R648" s="870"/>
      <c r="S648" s="870"/>
      <c r="T648" s="870"/>
      <c r="U648" s="870"/>
    </row>
    <row r="649" spans="9:21" s="689" customFormat="1">
      <c r="I649" s="870"/>
      <c r="J649" s="870"/>
      <c r="K649" s="870"/>
      <c r="L649" s="870"/>
      <c r="M649" s="870"/>
      <c r="N649" s="870"/>
      <c r="O649" s="870"/>
      <c r="P649" s="870"/>
      <c r="Q649" s="870"/>
      <c r="R649" s="870"/>
      <c r="S649" s="870"/>
      <c r="T649" s="870"/>
      <c r="U649" s="870"/>
    </row>
    <row r="650" spans="9:21" s="689" customFormat="1">
      <c r="I650" s="870"/>
      <c r="J650" s="870"/>
      <c r="K650" s="870"/>
      <c r="L650" s="870"/>
      <c r="M650" s="870"/>
      <c r="N650" s="870"/>
      <c r="O650" s="870"/>
      <c r="P650" s="870"/>
      <c r="Q650" s="870"/>
      <c r="R650" s="870"/>
      <c r="S650" s="870"/>
      <c r="T650" s="870"/>
      <c r="U650" s="870"/>
    </row>
    <row r="651" spans="9:21" s="689" customFormat="1">
      <c r="I651" s="870"/>
      <c r="J651" s="870"/>
      <c r="K651" s="870"/>
      <c r="L651" s="870"/>
      <c r="M651" s="870"/>
      <c r="N651" s="870"/>
      <c r="O651" s="870"/>
      <c r="P651" s="870"/>
      <c r="Q651" s="870"/>
      <c r="R651" s="870"/>
      <c r="S651" s="870"/>
      <c r="T651" s="870"/>
      <c r="U651" s="870"/>
    </row>
    <row r="652" spans="9:21" s="689" customFormat="1">
      <c r="I652" s="870"/>
      <c r="J652" s="870"/>
      <c r="K652" s="870"/>
      <c r="L652" s="870"/>
      <c r="M652" s="870"/>
      <c r="N652" s="870"/>
      <c r="O652" s="870"/>
      <c r="P652" s="870"/>
      <c r="Q652" s="870"/>
      <c r="R652" s="870"/>
      <c r="S652" s="870"/>
      <c r="T652" s="870"/>
      <c r="U652" s="870"/>
    </row>
    <row r="653" spans="9:21" s="689" customFormat="1">
      <c r="I653" s="870"/>
      <c r="J653" s="870"/>
      <c r="K653" s="870"/>
      <c r="L653" s="870"/>
      <c r="M653" s="870"/>
      <c r="N653" s="870"/>
      <c r="O653" s="870"/>
      <c r="P653" s="870"/>
      <c r="Q653" s="870"/>
      <c r="R653" s="870"/>
      <c r="S653" s="870"/>
      <c r="T653" s="870"/>
      <c r="U653" s="870"/>
    </row>
    <row r="654" spans="9:21" s="689" customFormat="1">
      <c r="I654" s="870"/>
      <c r="J654" s="870"/>
      <c r="K654" s="870"/>
      <c r="L654" s="870"/>
      <c r="M654" s="870"/>
      <c r="N654" s="870"/>
      <c r="O654" s="870"/>
      <c r="P654" s="870"/>
      <c r="Q654" s="870"/>
      <c r="R654" s="870"/>
      <c r="S654" s="870"/>
      <c r="T654" s="870"/>
      <c r="U654" s="870"/>
    </row>
    <row r="655" spans="9:21" s="689" customFormat="1">
      <c r="I655" s="870"/>
      <c r="J655" s="870"/>
      <c r="K655" s="870"/>
      <c r="L655" s="870"/>
      <c r="M655" s="870"/>
      <c r="N655" s="870"/>
      <c r="O655" s="870"/>
      <c r="P655" s="870"/>
      <c r="Q655" s="870"/>
      <c r="R655" s="870"/>
      <c r="S655" s="870"/>
      <c r="T655" s="870"/>
      <c r="U655" s="870"/>
    </row>
    <row r="656" spans="9:21" s="689" customFormat="1">
      <c r="I656" s="870"/>
      <c r="J656" s="870"/>
      <c r="K656" s="870"/>
      <c r="L656" s="870"/>
      <c r="M656" s="870"/>
      <c r="N656" s="870"/>
      <c r="O656" s="870"/>
      <c r="P656" s="870"/>
      <c r="Q656" s="870"/>
      <c r="R656" s="870"/>
      <c r="S656" s="870"/>
      <c r="T656" s="870"/>
      <c r="U656" s="870"/>
    </row>
    <row r="657" spans="9:21" s="689" customFormat="1">
      <c r="I657" s="870"/>
      <c r="J657" s="870"/>
      <c r="K657" s="870"/>
      <c r="L657" s="870"/>
      <c r="M657" s="870"/>
      <c r="N657" s="870"/>
      <c r="O657" s="870"/>
      <c r="P657" s="870"/>
      <c r="Q657" s="870"/>
      <c r="R657" s="870"/>
      <c r="S657" s="870"/>
      <c r="T657" s="870"/>
      <c r="U657" s="870"/>
    </row>
    <row r="658" spans="9:21" s="689" customFormat="1">
      <c r="I658" s="870"/>
      <c r="J658" s="870"/>
      <c r="K658" s="870"/>
      <c r="L658" s="870"/>
      <c r="M658" s="870"/>
      <c r="N658" s="870"/>
      <c r="O658" s="870"/>
      <c r="P658" s="870"/>
      <c r="Q658" s="870"/>
      <c r="R658" s="870"/>
      <c r="S658" s="870"/>
      <c r="T658" s="870"/>
      <c r="U658" s="870"/>
    </row>
    <row r="659" spans="9:21" s="689" customFormat="1">
      <c r="I659" s="870"/>
      <c r="J659" s="870"/>
      <c r="K659" s="870"/>
      <c r="L659" s="870"/>
      <c r="M659" s="870"/>
      <c r="N659" s="870"/>
      <c r="O659" s="870"/>
      <c r="P659" s="870"/>
      <c r="Q659" s="870"/>
      <c r="R659" s="870"/>
      <c r="S659" s="870"/>
      <c r="T659" s="870"/>
      <c r="U659" s="870"/>
    </row>
    <row r="660" spans="9:21" s="689" customFormat="1">
      <c r="I660" s="870"/>
      <c r="J660" s="870"/>
      <c r="K660" s="870"/>
      <c r="L660" s="870"/>
      <c r="M660" s="870"/>
      <c r="N660" s="870"/>
      <c r="O660" s="870"/>
      <c r="P660" s="870"/>
      <c r="Q660" s="870"/>
      <c r="R660" s="870"/>
      <c r="S660" s="870"/>
      <c r="T660" s="870"/>
      <c r="U660" s="870"/>
    </row>
    <row r="661" spans="9:21" s="689" customFormat="1">
      <c r="I661" s="870"/>
      <c r="J661" s="870"/>
      <c r="K661" s="870"/>
      <c r="L661" s="870"/>
      <c r="M661" s="870"/>
      <c r="N661" s="870"/>
      <c r="O661" s="870"/>
      <c r="P661" s="870"/>
      <c r="Q661" s="870"/>
      <c r="R661" s="870"/>
      <c r="S661" s="870"/>
      <c r="T661" s="870"/>
      <c r="U661" s="870"/>
    </row>
    <row r="662" spans="9:21" s="689" customFormat="1">
      <c r="I662" s="870"/>
      <c r="J662" s="870"/>
      <c r="K662" s="870"/>
      <c r="L662" s="870"/>
      <c r="M662" s="870"/>
      <c r="N662" s="870"/>
      <c r="O662" s="870"/>
      <c r="P662" s="870"/>
      <c r="Q662" s="870"/>
      <c r="R662" s="870"/>
      <c r="S662" s="870"/>
      <c r="T662" s="870"/>
      <c r="U662" s="870"/>
    </row>
    <row r="663" spans="9:21" s="689" customFormat="1">
      <c r="I663" s="870"/>
      <c r="J663" s="870"/>
      <c r="K663" s="870"/>
      <c r="L663" s="870"/>
      <c r="M663" s="870"/>
      <c r="N663" s="870"/>
      <c r="O663" s="870"/>
      <c r="P663" s="870"/>
      <c r="Q663" s="870"/>
      <c r="R663" s="870"/>
      <c r="S663" s="870"/>
      <c r="T663" s="870"/>
      <c r="U663" s="870"/>
    </row>
    <row r="664" spans="9:21" s="689" customFormat="1">
      <c r="I664" s="870"/>
      <c r="J664" s="870"/>
      <c r="K664" s="870"/>
      <c r="L664" s="870"/>
      <c r="M664" s="870"/>
      <c r="N664" s="870"/>
      <c r="O664" s="870"/>
      <c r="P664" s="870"/>
      <c r="Q664" s="870"/>
      <c r="R664" s="870"/>
      <c r="S664" s="870"/>
      <c r="T664" s="870"/>
      <c r="U664" s="870"/>
    </row>
    <row r="665" spans="9:21" s="689" customFormat="1">
      <c r="I665" s="870"/>
      <c r="J665" s="870"/>
      <c r="K665" s="870"/>
      <c r="L665" s="870"/>
      <c r="M665" s="870"/>
      <c r="N665" s="870"/>
      <c r="O665" s="870"/>
      <c r="P665" s="870"/>
      <c r="Q665" s="870"/>
      <c r="R665" s="870"/>
      <c r="S665" s="870"/>
      <c r="T665" s="870"/>
      <c r="U665" s="870"/>
    </row>
    <row r="666" spans="9:21" s="689" customFormat="1">
      <c r="I666" s="870"/>
      <c r="J666" s="870"/>
      <c r="K666" s="870"/>
      <c r="L666" s="870"/>
      <c r="M666" s="870"/>
      <c r="N666" s="870"/>
      <c r="O666" s="870"/>
      <c r="P666" s="870"/>
      <c r="Q666" s="870"/>
      <c r="R666" s="870"/>
      <c r="S666" s="870"/>
      <c r="T666" s="870"/>
      <c r="U666" s="870"/>
    </row>
    <row r="667" spans="9:21" s="689" customFormat="1">
      <c r="I667" s="870"/>
      <c r="J667" s="870"/>
      <c r="K667" s="870"/>
      <c r="L667" s="870"/>
      <c r="M667" s="870"/>
      <c r="N667" s="870"/>
      <c r="O667" s="870"/>
      <c r="P667" s="870"/>
      <c r="Q667" s="870"/>
      <c r="R667" s="870"/>
      <c r="S667" s="870"/>
      <c r="T667" s="870"/>
      <c r="U667" s="870"/>
    </row>
    <row r="668" spans="9:21" s="689" customFormat="1">
      <c r="I668" s="870"/>
      <c r="J668" s="870"/>
      <c r="K668" s="870"/>
      <c r="L668" s="870"/>
      <c r="M668" s="870"/>
      <c r="N668" s="870"/>
      <c r="O668" s="870"/>
      <c r="P668" s="870"/>
      <c r="Q668" s="870"/>
      <c r="R668" s="870"/>
      <c r="S668" s="870"/>
      <c r="T668" s="870"/>
      <c r="U668" s="870"/>
    </row>
    <row r="669" spans="9:21" s="689" customFormat="1">
      <c r="I669" s="870"/>
      <c r="J669" s="870"/>
      <c r="K669" s="870"/>
      <c r="L669" s="870"/>
      <c r="M669" s="870"/>
      <c r="N669" s="870"/>
      <c r="O669" s="870"/>
      <c r="P669" s="870"/>
      <c r="Q669" s="870"/>
      <c r="R669" s="870"/>
      <c r="S669" s="870"/>
      <c r="T669" s="870"/>
      <c r="U669" s="870"/>
    </row>
    <row r="670" spans="9:21" s="689" customFormat="1">
      <c r="I670" s="870"/>
      <c r="J670" s="870"/>
      <c r="K670" s="870"/>
      <c r="L670" s="870"/>
      <c r="M670" s="870"/>
      <c r="N670" s="870"/>
      <c r="O670" s="870"/>
      <c r="P670" s="870"/>
      <c r="Q670" s="870"/>
      <c r="R670" s="870"/>
      <c r="S670" s="870"/>
      <c r="T670" s="870"/>
      <c r="U670" s="870"/>
    </row>
    <row r="671" spans="9:21" s="689" customFormat="1">
      <c r="I671" s="870"/>
      <c r="J671" s="870"/>
      <c r="K671" s="870"/>
      <c r="L671" s="870"/>
      <c r="M671" s="870"/>
      <c r="N671" s="870"/>
      <c r="O671" s="870"/>
      <c r="P671" s="870"/>
      <c r="Q671" s="870"/>
      <c r="R671" s="870"/>
      <c r="S671" s="870"/>
      <c r="T671" s="870"/>
      <c r="U671" s="870"/>
    </row>
    <row r="672" spans="9:21" s="689" customFormat="1">
      <c r="I672" s="870"/>
      <c r="J672" s="870"/>
      <c r="K672" s="870"/>
      <c r="L672" s="870"/>
      <c r="M672" s="870"/>
      <c r="N672" s="870"/>
      <c r="O672" s="870"/>
      <c r="P672" s="870"/>
      <c r="Q672" s="870"/>
      <c r="R672" s="870"/>
      <c r="S672" s="870"/>
      <c r="T672" s="870"/>
      <c r="U672" s="870"/>
    </row>
    <row r="673" spans="9:21" s="689" customFormat="1">
      <c r="I673" s="870"/>
      <c r="J673" s="870"/>
      <c r="K673" s="870"/>
      <c r="L673" s="870"/>
      <c r="M673" s="870"/>
      <c r="N673" s="870"/>
      <c r="O673" s="870"/>
      <c r="P673" s="870"/>
      <c r="Q673" s="870"/>
      <c r="R673" s="870"/>
      <c r="S673" s="870"/>
      <c r="T673" s="870"/>
      <c r="U673" s="870"/>
    </row>
    <row r="674" spans="9:21" s="689" customFormat="1">
      <c r="I674" s="870"/>
      <c r="J674" s="870"/>
      <c r="K674" s="870"/>
      <c r="L674" s="870"/>
      <c r="M674" s="870"/>
      <c r="N674" s="870"/>
      <c r="O674" s="870"/>
      <c r="P674" s="870"/>
      <c r="Q674" s="870"/>
      <c r="R674" s="870"/>
      <c r="S674" s="870"/>
      <c r="T674" s="870"/>
      <c r="U674" s="870"/>
    </row>
    <row r="675" spans="9:21" s="689" customFormat="1">
      <c r="I675" s="870"/>
      <c r="J675" s="870"/>
      <c r="K675" s="870"/>
      <c r="L675" s="870"/>
      <c r="M675" s="870"/>
      <c r="N675" s="870"/>
      <c r="O675" s="870"/>
      <c r="P675" s="870"/>
      <c r="Q675" s="870"/>
      <c r="R675" s="870"/>
      <c r="S675" s="870"/>
      <c r="T675" s="870"/>
      <c r="U675" s="870"/>
    </row>
    <row r="676" spans="9:21" s="689" customFormat="1">
      <c r="I676" s="870"/>
      <c r="J676" s="870"/>
      <c r="K676" s="870"/>
      <c r="L676" s="870"/>
      <c r="M676" s="870"/>
      <c r="N676" s="870"/>
      <c r="O676" s="870"/>
      <c r="P676" s="870"/>
      <c r="Q676" s="870"/>
      <c r="R676" s="870"/>
      <c r="S676" s="870"/>
      <c r="T676" s="870"/>
      <c r="U676" s="870"/>
    </row>
    <row r="677" spans="9:21" s="689" customFormat="1">
      <c r="I677" s="870"/>
      <c r="J677" s="870"/>
      <c r="K677" s="870"/>
      <c r="L677" s="870"/>
      <c r="M677" s="870"/>
      <c r="N677" s="870"/>
      <c r="O677" s="870"/>
      <c r="P677" s="870"/>
      <c r="Q677" s="870"/>
      <c r="R677" s="870"/>
      <c r="S677" s="870"/>
      <c r="T677" s="870"/>
      <c r="U677" s="870"/>
    </row>
    <row r="678" spans="9:21" s="689" customFormat="1">
      <c r="I678" s="870"/>
      <c r="J678" s="870"/>
      <c r="K678" s="870"/>
      <c r="L678" s="870"/>
      <c r="M678" s="870"/>
      <c r="N678" s="870"/>
      <c r="O678" s="870"/>
      <c r="P678" s="870"/>
      <c r="Q678" s="870"/>
      <c r="R678" s="870"/>
      <c r="S678" s="870"/>
      <c r="T678" s="870"/>
      <c r="U678" s="870"/>
    </row>
    <row r="679" spans="9:21" s="689" customFormat="1">
      <c r="I679" s="870"/>
      <c r="J679" s="870"/>
      <c r="K679" s="870"/>
      <c r="L679" s="870"/>
      <c r="M679" s="870"/>
      <c r="N679" s="870"/>
      <c r="O679" s="870"/>
      <c r="P679" s="870"/>
      <c r="Q679" s="870"/>
      <c r="R679" s="870"/>
      <c r="S679" s="870"/>
      <c r="T679" s="870"/>
      <c r="U679" s="870"/>
    </row>
    <row r="680" spans="9:21" s="689" customFormat="1">
      <c r="I680" s="870"/>
      <c r="J680" s="870"/>
      <c r="K680" s="870"/>
      <c r="L680" s="870"/>
      <c r="M680" s="870"/>
      <c r="N680" s="870"/>
      <c r="O680" s="870"/>
      <c r="P680" s="870"/>
      <c r="Q680" s="870"/>
      <c r="R680" s="870"/>
      <c r="S680" s="870"/>
      <c r="T680" s="870"/>
      <c r="U680" s="870"/>
    </row>
    <row r="681" spans="9:21" s="689" customFormat="1">
      <c r="I681" s="870"/>
      <c r="J681" s="870"/>
      <c r="K681" s="870"/>
      <c r="L681" s="870"/>
      <c r="M681" s="870"/>
      <c r="N681" s="870"/>
      <c r="O681" s="870"/>
      <c r="P681" s="870"/>
      <c r="Q681" s="870"/>
      <c r="R681" s="870"/>
      <c r="S681" s="870"/>
      <c r="T681" s="870"/>
      <c r="U681" s="870"/>
    </row>
    <row r="682" spans="9:21" s="689" customFormat="1">
      <c r="I682" s="870"/>
      <c r="J682" s="870"/>
      <c r="K682" s="870"/>
      <c r="L682" s="870"/>
      <c r="M682" s="870"/>
      <c r="N682" s="870"/>
      <c r="O682" s="870"/>
      <c r="P682" s="870"/>
      <c r="Q682" s="870"/>
      <c r="R682" s="870"/>
      <c r="S682" s="870"/>
      <c r="T682" s="870"/>
      <c r="U682" s="870"/>
    </row>
    <row r="683" spans="9:21" s="689" customFormat="1">
      <c r="I683" s="870"/>
      <c r="J683" s="870"/>
      <c r="K683" s="870"/>
      <c r="L683" s="870"/>
      <c r="M683" s="870"/>
      <c r="N683" s="870"/>
      <c r="O683" s="870"/>
      <c r="P683" s="870"/>
      <c r="Q683" s="870"/>
      <c r="R683" s="870"/>
      <c r="S683" s="870"/>
      <c r="T683" s="870"/>
      <c r="U683" s="870"/>
    </row>
    <row r="684" spans="9:21" s="689" customFormat="1">
      <c r="I684" s="870"/>
      <c r="J684" s="870"/>
      <c r="K684" s="870"/>
      <c r="L684" s="870"/>
      <c r="M684" s="870"/>
      <c r="N684" s="870"/>
      <c r="O684" s="870"/>
      <c r="P684" s="870"/>
      <c r="Q684" s="870"/>
      <c r="R684" s="870"/>
      <c r="S684" s="870"/>
      <c r="T684" s="870"/>
      <c r="U684" s="870"/>
    </row>
    <row r="685" spans="9:21" s="689" customFormat="1">
      <c r="I685" s="870"/>
      <c r="J685" s="870"/>
      <c r="K685" s="870"/>
      <c r="L685" s="870"/>
      <c r="M685" s="870"/>
      <c r="N685" s="870"/>
      <c r="O685" s="870"/>
      <c r="P685" s="870"/>
      <c r="Q685" s="870"/>
      <c r="R685" s="870"/>
      <c r="S685" s="870"/>
      <c r="T685" s="870"/>
      <c r="U685" s="870"/>
    </row>
    <row r="686" spans="9:21" s="689" customFormat="1">
      <c r="I686" s="870"/>
      <c r="J686" s="870"/>
      <c r="K686" s="870"/>
      <c r="L686" s="870"/>
      <c r="M686" s="870"/>
      <c r="N686" s="870"/>
      <c r="O686" s="870"/>
      <c r="P686" s="870"/>
      <c r="Q686" s="870"/>
      <c r="R686" s="870"/>
      <c r="S686" s="870"/>
      <c r="T686" s="870"/>
      <c r="U686" s="870"/>
    </row>
    <row r="687" spans="9:21" s="689" customFormat="1">
      <c r="I687" s="870"/>
      <c r="J687" s="870"/>
      <c r="K687" s="870"/>
      <c r="L687" s="870"/>
      <c r="M687" s="870"/>
      <c r="N687" s="870"/>
      <c r="O687" s="870"/>
      <c r="P687" s="870"/>
      <c r="Q687" s="870"/>
      <c r="R687" s="870"/>
      <c r="S687" s="870"/>
      <c r="T687" s="870"/>
      <c r="U687" s="870"/>
    </row>
    <row r="688" spans="9:21" s="689" customFormat="1">
      <c r="I688" s="870"/>
      <c r="J688" s="870"/>
      <c r="K688" s="870"/>
      <c r="L688" s="870"/>
      <c r="M688" s="870"/>
      <c r="N688" s="870"/>
      <c r="O688" s="870"/>
      <c r="P688" s="870"/>
      <c r="Q688" s="870"/>
      <c r="R688" s="870"/>
      <c r="S688" s="870"/>
      <c r="T688" s="870"/>
      <c r="U688" s="870"/>
    </row>
    <row r="689" spans="9:21" s="689" customFormat="1">
      <c r="I689" s="870"/>
      <c r="J689" s="870"/>
      <c r="K689" s="870"/>
      <c r="L689" s="870"/>
      <c r="M689" s="870"/>
      <c r="N689" s="870"/>
      <c r="O689" s="870"/>
      <c r="P689" s="870"/>
      <c r="Q689" s="870"/>
      <c r="R689" s="870"/>
      <c r="S689" s="870"/>
      <c r="T689" s="870"/>
      <c r="U689" s="870"/>
    </row>
    <row r="690" spans="9:21" s="689" customFormat="1">
      <c r="I690" s="870"/>
      <c r="J690" s="870"/>
      <c r="K690" s="870"/>
      <c r="L690" s="870"/>
      <c r="M690" s="870"/>
      <c r="N690" s="870"/>
      <c r="O690" s="870"/>
      <c r="P690" s="870"/>
      <c r="Q690" s="870"/>
      <c r="R690" s="870"/>
      <c r="S690" s="870"/>
      <c r="T690" s="870"/>
      <c r="U690" s="870"/>
    </row>
    <row r="691" spans="9:21" s="689" customFormat="1">
      <c r="I691" s="870"/>
      <c r="J691" s="870"/>
      <c r="K691" s="870"/>
      <c r="L691" s="870"/>
      <c r="M691" s="870"/>
      <c r="N691" s="870"/>
      <c r="O691" s="870"/>
      <c r="P691" s="870"/>
      <c r="Q691" s="870"/>
      <c r="R691" s="870"/>
      <c r="S691" s="870"/>
      <c r="T691" s="870"/>
      <c r="U691" s="870"/>
    </row>
    <row r="692" spans="9:21" s="689" customFormat="1">
      <c r="I692" s="870"/>
      <c r="J692" s="870"/>
      <c r="K692" s="870"/>
      <c r="L692" s="870"/>
      <c r="M692" s="870"/>
      <c r="N692" s="870"/>
      <c r="O692" s="870"/>
      <c r="P692" s="870"/>
      <c r="Q692" s="870"/>
      <c r="R692" s="870"/>
      <c r="S692" s="870"/>
      <c r="T692" s="870"/>
      <c r="U692" s="870"/>
    </row>
    <row r="693" spans="9:21" s="689" customFormat="1">
      <c r="I693" s="870"/>
      <c r="J693" s="870"/>
      <c r="K693" s="870"/>
      <c r="L693" s="870"/>
      <c r="M693" s="870"/>
      <c r="N693" s="870"/>
      <c r="O693" s="870"/>
      <c r="P693" s="870"/>
      <c r="Q693" s="870"/>
      <c r="R693" s="870"/>
      <c r="S693" s="870"/>
      <c r="T693" s="870"/>
      <c r="U693" s="870"/>
    </row>
    <row r="694" spans="9:21" s="689" customFormat="1">
      <c r="I694" s="870"/>
      <c r="J694" s="870"/>
      <c r="K694" s="870"/>
      <c r="L694" s="870"/>
      <c r="M694" s="870"/>
      <c r="N694" s="870"/>
      <c r="O694" s="870"/>
      <c r="P694" s="870"/>
      <c r="Q694" s="870"/>
      <c r="R694" s="870"/>
      <c r="S694" s="870"/>
      <c r="T694" s="870"/>
      <c r="U694" s="870"/>
    </row>
    <row r="695" spans="9:21" s="689" customFormat="1">
      <c r="I695" s="870"/>
      <c r="J695" s="870"/>
      <c r="K695" s="870"/>
      <c r="L695" s="870"/>
      <c r="M695" s="870"/>
      <c r="N695" s="870"/>
      <c r="O695" s="870"/>
      <c r="P695" s="870"/>
      <c r="Q695" s="870"/>
      <c r="R695" s="870"/>
      <c r="S695" s="870"/>
      <c r="T695" s="870"/>
      <c r="U695" s="870"/>
    </row>
    <row r="696" spans="9:21" s="689" customFormat="1">
      <c r="I696" s="870"/>
      <c r="J696" s="870"/>
      <c r="K696" s="870"/>
      <c r="L696" s="870"/>
      <c r="M696" s="870"/>
      <c r="N696" s="870"/>
      <c r="O696" s="870"/>
      <c r="P696" s="870"/>
      <c r="Q696" s="870"/>
      <c r="R696" s="870"/>
      <c r="S696" s="870"/>
      <c r="T696" s="870"/>
      <c r="U696" s="870"/>
    </row>
    <row r="697" spans="9:21" s="689" customFormat="1">
      <c r="I697" s="870"/>
      <c r="J697" s="870"/>
      <c r="K697" s="870"/>
      <c r="L697" s="870"/>
      <c r="M697" s="870"/>
      <c r="N697" s="870"/>
      <c r="O697" s="870"/>
      <c r="P697" s="870"/>
      <c r="Q697" s="870"/>
      <c r="R697" s="870"/>
      <c r="S697" s="870"/>
      <c r="T697" s="870"/>
      <c r="U697" s="870"/>
    </row>
    <row r="698" spans="9:21" s="689" customFormat="1">
      <c r="I698" s="870"/>
      <c r="J698" s="870"/>
      <c r="K698" s="870"/>
      <c r="L698" s="870"/>
      <c r="M698" s="870"/>
      <c r="N698" s="870"/>
      <c r="O698" s="870"/>
      <c r="P698" s="870"/>
      <c r="Q698" s="870"/>
      <c r="R698" s="870"/>
      <c r="S698" s="870"/>
      <c r="T698" s="870"/>
      <c r="U698" s="870"/>
    </row>
    <row r="699" spans="9:21" s="689" customFormat="1">
      <c r="I699" s="870"/>
      <c r="J699" s="870"/>
      <c r="K699" s="870"/>
      <c r="L699" s="870"/>
      <c r="M699" s="870"/>
      <c r="N699" s="870"/>
      <c r="O699" s="870"/>
      <c r="P699" s="870"/>
      <c r="Q699" s="870"/>
      <c r="R699" s="870"/>
      <c r="S699" s="870"/>
      <c r="T699" s="870"/>
      <c r="U699" s="870"/>
    </row>
    <row r="700" spans="9:21" s="689" customFormat="1">
      <c r="I700" s="870"/>
      <c r="J700" s="870"/>
      <c r="K700" s="870"/>
      <c r="L700" s="870"/>
      <c r="M700" s="870"/>
      <c r="N700" s="870"/>
      <c r="O700" s="870"/>
      <c r="P700" s="870"/>
      <c r="Q700" s="870"/>
      <c r="R700" s="870"/>
      <c r="S700" s="870"/>
      <c r="T700" s="870"/>
      <c r="U700" s="870"/>
    </row>
    <row r="701" spans="9:21" s="689" customFormat="1">
      <c r="I701" s="870"/>
      <c r="J701" s="870"/>
      <c r="K701" s="870"/>
      <c r="L701" s="870"/>
      <c r="M701" s="870"/>
      <c r="N701" s="870"/>
      <c r="O701" s="870"/>
      <c r="P701" s="870"/>
      <c r="Q701" s="870"/>
      <c r="R701" s="870"/>
      <c r="S701" s="870"/>
      <c r="T701" s="870"/>
      <c r="U701" s="870"/>
    </row>
    <row r="702" spans="9:21" s="689" customFormat="1">
      <c r="I702" s="870"/>
      <c r="J702" s="870"/>
      <c r="K702" s="870"/>
      <c r="L702" s="870"/>
      <c r="M702" s="870"/>
      <c r="N702" s="870"/>
      <c r="O702" s="870"/>
      <c r="P702" s="870"/>
      <c r="Q702" s="870"/>
      <c r="R702" s="870"/>
      <c r="S702" s="870"/>
      <c r="T702" s="870"/>
      <c r="U702" s="870"/>
    </row>
    <row r="703" spans="9:21" s="689" customFormat="1">
      <c r="I703" s="870"/>
      <c r="J703" s="870"/>
      <c r="K703" s="870"/>
      <c r="L703" s="870"/>
      <c r="M703" s="870"/>
      <c r="N703" s="870"/>
      <c r="O703" s="870"/>
      <c r="P703" s="870"/>
      <c r="Q703" s="870"/>
      <c r="R703" s="870"/>
      <c r="S703" s="870"/>
      <c r="T703" s="870"/>
      <c r="U703" s="870"/>
    </row>
    <row r="704" spans="9:21" s="689" customFormat="1">
      <c r="I704" s="870"/>
      <c r="J704" s="870"/>
      <c r="K704" s="870"/>
      <c r="L704" s="870"/>
      <c r="M704" s="870"/>
      <c r="N704" s="870"/>
      <c r="O704" s="870"/>
      <c r="P704" s="870"/>
      <c r="Q704" s="870"/>
      <c r="R704" s="870"/>
      <c r="S704" s="870"/>
      <c r="T704" s="870"/>
      <c r="U704" s="870"/>
    </row>
    <row r="705" spans="9:21" s="689" customFormat="1">
      <c r="I705" s="870"/>
      <c r="J705" s="870"/>
      <c r="K705" s="870"/>
      <c r="L705" s="870"/>
      <c r="M705" s="870"/>
      <c r="N705" s="870"/>
      <c r="O705" s="870"/>
      <c r="P705" s="870"/>
      <c r="Q705" s="870"/>
      <c r="R705" s="870"/>
      <c r="S705" s="870"/>
      <c r="T705" s="870"/>
      <c r="U705" s="870"/>
    </row>
    <row r="706" spans="9:21" s="689" customFormat="1">
      <c r="I706" s="870"/>
      <c r="J706" s="870"/>
      <c r="K706" s="870"/>
      <c r="L706" s="870"/>
      <c r="M706" s="870"/>
      <c r="N706" s="870"/>
      <c r="O706" s="870"/>
      <c r="P706" s="870"/>
      <c r="Q706" s="870"/>
      <c r="R706" s="870"/>
      <c r="S706" s="870"/>
      <c r="T706" s="870"/>
      <c r="U706" s="870"/>
    </row>
    <row r="707" spans="9:21" s="689" customFormat="1">
      <c r="I707" s="870"/>
      <c r="J707" s="870"/>
      <c r="K707" s="870"/>
      <c r="L707" s="870"/>
      <c r="M707" s="870"/>
      <c r="N707" s="870"/>
      <c r="O707" s="870"/>
      <c r="P707" s="870"/>
      <c r="Q707" s="870"/>
      <c r="R707" s="870"/>
      <c r="S707" s="870"/>
      <c r="T707" s="870"/>
      <c r="U707" s="870"/>
    </row>
    <row r="708" spans="9:21" s="689" customFormat="1">
      <c r="I708" s="870"/>
      <c r="J708" s="870"/>
      <c r="K708" s="870"/>
      <c r="L708" s="870"/>
      <c r="M708" s="870"/>
      <c r="N708" s="870"/>
      <c r="O708" s="870"/>
      <c r="P708" s="870"/>
      <c r="Q708" s="870"/>
      <c r="R708" s="870"/>
      <c r="S708" s="870"/>
      <c r="T708" s="870"/>
      <c r="U708" s="870"/>
    </row>
    <row r="709" spans="9:21" s="689" customFormat="1">
      <c r="I709" s="870"/>
      <c r="J709" s="870"/>
      <c r="K709" s="870"/>
      <c r="L709" s="870"/>
      <c r="M709" s="870"/>
      <c r="N709" s="870"/>
      <c r="O709" s="870"/>
      <c r="P709" s="870"/>
      <c r="Q709" s="870"/>
      <c r="R709" s="870"/>
      <c r="S709" s="870"/>
      <c r="T709" s="870"/>
      <c r="U709" s="870"/>
    </row>
    <row r="710" spans="9:21" s="689" customFormat="1">
      <c r="I710" s="870"/>
      <c r="J710" s="870"/>
      <c r="K710" s="870"/>
      <c r="L710" s="870"/>
      <c r="M710" s="870"/>
      <c r="N710" s="870"/>
      <c r="O710" s="870"/>
      <c r="P710" s="870"/>
      <c r="Q710" s="870"/>
      <c r="R710" s="870"/>
      <c r="S710" s="870"/>
      <c r="T710" s="870"/>
      <c r="U710" s="870"/>
    </row>
    <row r="711" spans="9:21" s="689" customFormat="1">
      <c r="I711" s="870"/>
      <c r="J711" s="870"/>
      <c r="K711" s="870"/>
      <c r="L711" s="870"/>
      <c r="M711" s="870"/>
      <c r="N711" s="870"/>
      <c r="O711" s="870"/>
      <c r="P711" s="870"/>
      <c r="Q711" s="870"/>
      <c r="R711" s="870"/>
      <c r="S711" s="870"/>
      <c r="T711" s="870"/>
      <c r="U711" s="870"/>
    </row>
    <row r="712" spans="9:21" s="689" customFormat="1">
      <c r="I712" s="870"/>
      <c r="J712" s="870"/>
      <c r="K712" s="870"/>
      <c r="L712" s="870"/>
      <c r="M712" s="870"/>
      <c r="N712" s="870"/>
      <c r="O712" s="870"/>
      <c r="P712" s="870"/>
      <c r="Q712" s="870"/>
      <c r="R712" s="870"/>
      <c r="S712" s="870"/>
      <c r="T712" s="870"/>
      <c r="U712" s="870"/>
    </row>
    <row r="713" spans="9:21" s="689" customFormat="1">
      <c r="I713" s="870"/>
      <c r="J713" s="870"/>
      <c r="K713" s="870"/>
      <c r="L713" s="870"/>
      <c r="M713" s="870"/>
      <c r="N713" s="870"/>
      <c r="O713" s="870"/>
      <c r="P713" s="870"/>
      <c r="Q713" s="870"/>
      <c r="R713" s="870"/>
      <c r="S713" s="870"/>
      <c r="T713" s="870"/>
      <c r="U713" s="870"/>
    </row>
    <row r="714" spans="9:21" s="689" customFormat="1">
      <c r="I714" s="870"/>
      <c r="J714" s="870"/>
      <c r="K714" s="870"/>
      <c r="L714" s="870"/>
      <c r="M714" s="870"/>
      <c r="N714" s="870"/>
      <c r="O714" s="870"/>
      <c r="P714" s="870"/>
      <c r="Q714" s="870"/>
      <c r="R714" s="870"/>
      <c r="S714" s="870"/>
      <c r="T714" s="870"/>
      <c r="U714" s="870"/>
    </row>
    <row r="715" spans="9:21" s="689" customFormat="1">
      <c r="I715" s="870"/>
      <c r="J715" s="870"/>
      <c r="K715" s="870"/>
      <c r="L715" s="870"/>
      <c r="M715" s="870"/>
      <c r="N715" s="870"/>
      <c r="O715" s="870"/>
      <c r="P715" s="870"/>
      <c r="Q715" s="870"/>
      <c r="R715" s="870"/>
      <c r="S715" s="870"/>
      <c r="T715" s="870"/>
      <c r="U715" s="870"/>
    </row>
    <row r="716" spans="9:21" s="689" customFormat="1">
      <c r="I716" s="870"/>
      <c r="J716" s="870"/>
      <c r="K716" s="870"/>
      <c r="L716" s="870"/>
      <c r="M716" s="870"/>
      <c r="N716" s="870"/>
      <c r="O716" s="870"/>
      <c r="P716" s="870"/>
      <c r="Q716" s="870"/>
      <c r="R716" s="870"/>
      <c r="S716" s="870"/>
      <c r="T716" s="870"/>
      <c r="U716" s="870"/>
    </row>
    <row r="717" spans="9:21" s="689" customFormat="1">
      <c r="I717" s="870"/>
      <c r="J717" s="870"/>
      <c r="K717" s="870"/>
      <c r="L717" s="870"/>
      <c r="M717" s="870"/>
      <c r="N717" s="870"/>
      <c r="O717" s="870"/>
      <c r="P717" s="870"/>
      <c r="Q717" s="870"/>
      <c r="R717" s="870"/>
      <c r="S717" s="870"/>
      <c r="T717" s="870"/>
      <c r="U717" s="870"/>
    </row>
    <row r="718" spans="9:21" s="689" customFormat="1">
      <c r="I718" s="870"/>
      <c r="J718" s="870"/>
      <c r="K718" s="870"/>
      <c r="L718" s="870"/>
      <c r="M718" s="870"/>
      <c r="N718" s="870"/>
      <c r="O718" s="870"/>
      <c r="P718" s="870"/>
      <c r="Q718" s="870"/>
      <c r="R718" s="870"/>
      <c r="S718" s="870"/>
      <c r="T718" s="870"/>
      <c r="U718" s="870"/>
    </row>
    <row r="719" spans="9:21" s="689" customFormat="1">
      <c r="I719" s="870"/>
      <c r="J719" s="870"/>
      <c r="K719" s="870"/>
      <c r="L719" s="870"/>
      <c r="M719" s="870"/>
      <c r="N719" s="870"/>
      <c r="O719" s="870"/>
      <c r="P719" s="870"/>
      <c r="Q719" s="870"/>
      <c r="R719" s="870"/>
      <c r="S719" s="870"/>
      <c r="T719" s="870"/>
      <c r="U719" s="870"/>
    </row>
    <row r="720" spans="9:21" s="689" customFormat="1">
      <c r="I720" s="870"/>
      <c r="J720" s="870"/>
      <c r="K720" s="870"/>
      <c r="L720" s="870"/>
      <c r="M720" s="870"/>
      <c r="N720" s="870"/>
      <c r="O720" s="870"/>
      <c r="P720" s="870"/>
      <c r="Q720" s="870"/>
      <c r="R720" s="870"/>
      <c r="S720" s="870"/>
      <c r="T720" s="870"/>
      <c r="U720" s="870"/>
    </row>
    <row r="721" spans="9:21" s="689" customFormat="1">
      <c r="I721" s="870"/>
      <c r="J721" s="870"/>
      <c r="K721" s="870"/>
      <c r="L721" s="870"/>
      <c r="M721" s="870"/>
      <c r="N721" s="870"/>
      <c r="O721" s="870"/>
      <c r="P721" s="870"/>
      <c r="Q721" s="870"/>
      <c r="R721" s="870"/>
      <c r="S721" s="870"/>
      <c r="T721" s="870"/>
      <c r="U721" s="870"/>
    </row>
    <row r="722" spans="9:21" s="689" customFormat="1">
      <c r="I722" s="870"/>
      <c r="J722" s="870"/>
      <c r="K722" s="870"/>
      <c r="L722" s="870"/>
      <c r="M722" s="870"/>
      <c r="N722" s="870"/>
      <c r="O722" s="870"/>
      <c r="P722" s="870"/>
      <c r="Q722" s="870"/>
      <c r="R722" s="870"/>
      <c r="S722" s="870"/>
      <c r="T722" s="870"/>
      <c r="U722" s="870"/>
    </row>
    <row r="723" spans="9:21" s="689" customFormat="1">
      <c r="I723" s="870"/>
      <c r="J723" s="870"/>
      <c r="K723" s="870"/>
      <c r="L723" s="870"/>
      <c r="M723" s="870"/>
      <c r="N723" s="870"/>
      <c r="O723" s="870"/>
      <c r="P723" s="870"/>
      <c r="Q723" s="870"/>
      <c r="R723" s="870"/>
      <c r="S723" s="870"/>
      <c r="T723" s="870"/>
      <c r="U723" s="870"/>
    </row>
    <row r="724" spans="9:21" s="689" customFormat="1">
      <c r="I724" s="870"/>
      <c r="J724" s="870"/>
      <c r="K724" s="870"/>
      <c r="L724" s="870"/>
      <c r="M724" s="870"/>
      <c r="N724" s="870"/>
      <c r="O724" s="870"/>
      <c r="P724" s="870"/>
      <c r="Q724" s="870"/>
      <c r="R724" s="870"/>
      <c r="S724" s="870"/>
      <c r="T724" s="870"/>
      <c r="U724" s="870"/>
    </row>
    <row r="725" spans="9:21" s="689" customFormat="1">
      <c r="I725" s="870"/>
      <c r="J725" s="870"/>
      <c r="K725" s="870"/>
      <c r="L725" s="870"/>
      <c r="M725" s="870"/>
      <c r="N725" s="870"/>
      <c r="O725" s="870"/>
      <c r="P725" s="870"/>
      <c r="Q725" s="870"/>
      <c r="R725" s="870"/>
      <c r="S725" s="870"/>
      <c r="T725" s="870"/>
      <c r="U725" s="870"/>
    </row>
    <row r="726" spans="9:21" s="689" customFormat="1">
      <c r="I726" s="870"/>
      <c r="J726" s="870"/>
      <c r="K726" s="870"/>
      <c r="L726" s="870"/>
      <c r="M726" s="870"/>
      <c r="N726" s="870"/>
      <c r="O726" s="870"/>
      <c r="P726" s="870"/>
      <c r="Q726" s="870"/>
      <c r="R726" s="870"/>
      <c r="S726" s="870"/>
      <c r="T726" s="870"/>
      <c r="U726" s="870"/>
    </row>
    <row r="727" spans="9:21" s="689" customFormat="1">
      <c r="I727" s="870"/>
      <c r="J727" s="870"/>
      <c r="K727" s="870"/>
      <c r="L727" s="870"/>
      <c r="M727" s="870"/>
      <c r="N727" s="870"/>
      <c r="O727" s="870"/>
      <c r="P727" s="870"/>
      <c r="Q727" s="870"/>
      <c r="R727" s="870"/>
      <c r="S727" s="870"/>
      <c r="T727" s="870"/>
      <c r="U727" s="870"/>
    </row>
    <row r="728" spans="9:21" s="689" customFormat="1">
      <c r="I728" s="870"/>
      <c r="J728" s="870"/>
      <c r="K728" s="870"/>
      <c r="L728" s="870"/>
      <c r="M728" s="870"/>
      <c r="N728" s="870"/>
      <c r="O728" s="870"/>
      <c r="P728" s="870"/>
      <c r="Q728" s="870"/>
      <c r="R728" s="870"/>
      <c r="S728" s="870"/>
      <c r="T728" s="870"/>
      <c r="U728" s="870"/>
    </row>
    <row r="729" spans="9:21" s="689" customFormat="1">
      <c r="I729" s="870"/>
      <c r="J729" s="870"/>
      <c r="K729" s="870"/>
      <c r="L729" s="870"/>
      <c r="M729" s="870"/>
      <c r="N729" s="870"/>
      <c r="O729" s="870"/>
      <c r="P729" s="870"/>
      <c r="Q729" s="870"/>
      <c r="R729" s="870"/>
      <c r="S729" s="870"/>
      <c r="T729" s="870"/>
      <c r="U729" s="870"/>
    </row>
    <row r="730" spans="9:21" s="689" customFormat="1">
      <c r="I730" s="870"/>
      <c r="J730" s="870"/>
      <c r="K730" s="870"/>
      <c r="L730" s="870"/>
      <c r="M730" s="870"/>
      <c r="N730" s="870"/>
      <c r="O730" s="870"/>
      <c r="P730" s="870"/>
      <c r="Q730" s="870"/>
      <c r="R730" s="870"/>
      <c r="S730" s="870"/>
      <c r="T730" s="870"/>
      <c r="U730" s="870"/>
    </row>
    <row r="731" spans="9:21" s="689" customFormat="1">
      <c r="I731" s="870"/>
      <c r="J731" s="870"/>
      <c r="K731" s="870"/>
      <c r="L731" s="870"/>
      <c r="M731" s="870"/>
      <c r="N731" s="870"/>
      <c r="O731" s="870"/>
      <c r="P731" s="870"/>
      <c r="Q731" s="870"/>
      <c r="R731" s="870"/>
      <c r="S731" s="870"/>
      <c r="T731" s="870"/>
      <c r="U731" s="870"/>
    </row>
    <row r="732" spans="9:21" s="689" customFormat="1">
      <c r="I732" s="870"/>
      <c r="J732" s="870"/>
      <c r="K732" s="870"/>
      <c r="L732" s="870"/>
      <c r="M732" s="870"/>
      <c r="N732" s="870"/>
      <c r="O732" s="870"/>
      <c r="P732" s="870"/>
      <c r="Q732" s="870"/>
      <c r="R732" s="870"/>
      <c r="S732" s="870"/>
      <c r="T732" s="870"/>
      <c r="U732" s="870"/>
    </row>
    <row r="733" spans="9:21" s="689" customFormat="1">
      <c r="I733" s="870"/>
      <c r="J733" s="870"/>
      <c r="K733" s="870"/>
      <c r="L733" s="870"/>
      <c r="M733" s="870"/>
      <c r="N733" s="870"/>
      <c r="O733" s="870"/>
      <c r="P733" s="870"/>
      <c r="Q733" s="870"/>
      <c r="R733" s="870"/>
      <c r="S733" s="870"/>
      <c r="T733" s="870"/>
      <c r="U733" s="870"/>
    </row>
    <row r="734" spans="9:21" s="689" customFormat="1">
      <c r="I734" s="870"/>
      <c r="J734" s="870"/>
      <c r="K734" s="870"/>
      <c r="L734" s="870"/>
      <c r="M734" s="870"/>
      <c r="N734" s="870"/>
      <c r="O734" s="870"/>
      <c r="P734" s="870"/>
      <c r="Q734" s="870"/>
      <c r="R734" s="870"/>
      <c r="S734" s="870"/>
      <c r="T734" s="870"/>
      <c r="U734" s="870"/>
    </row>
    <row r="735" spans="9:21" s="689" customFormat="1">
      <c r="I735" s="870"/>
      <c r="J735" s="870"/>
      <c r="K735" s="870"/>
      <c r="L735" s="870"/>
      <c r="M735" s="870"/>
      <c r="N735" s="870"/>
      <c r="O735" s="870"/>
      <c r="P735" s="870"/>
      <c r="Q735" s="870"/>
      <c r="R735" s="870"/>
      <c r="S735" s="870"/>
      <c r="T735" s="870"/>
      <c r="U735" s="870"/>
    </row>
    <row r="736" spans="9:21" s="689" customFormat="1">
      <c r="I736" s="870"/>
      <c r="J736" s="870"/>
      <c r="K736" s="870"/>
      <c r="L736" s="870"/>
      <c r="M736" s="870"/>
      <c r="N736" s="870"/>
      <c r="O736" s="870"/>
      <c r="P736" s="870"/>
      <c r="Q736" s="870"/>
      <c r="R736" s="870"/>
      <c r="S736" s="870"/>
      <c r="T736" s="870"/>
      <c r="U736" s="870"/>
    </row>
    <row r="737" spans="9:21" s="689" customFormat="1">
      <c r="I737" s="870"/>
      <c r="J737" s="870"/>
      <c r="K737" s="870"/>
      <c r="L737" s="870"/>
      <c r="M737" s="870"/>
      <c r="N737" s="870"/>
      <c r="O737" s="870"/>
      <c r="P737" s="870"/>
      <c r="Q737" s="870"/>
      <c r="R737" s="870"/>
      <c r="S737" s="870"/>
      <c r="T737" s="870"/>
      <c r="U737" s="870"/>
    </row>
    <row r="738" spans="9:21" s="689" customFormat="1">
      <c r="I738" s="870"/>
      <c r="J738" s="870"/>
      <c r="K738" s="870"/>
      <c r="L738" s="870"/>
      <c r="M738" s="870"/>
      <c r="N738" s="870"/>
      <c r="O738" s="870"/>
      <c r="P738" s="870"/>
      <c r="Q738" s="870"/>
      <c r="R738" s="870"/>
      <c r="S738" s="870"/>
      <c r="T738" s="870"/>
      <c r="U738" s="870"/>
    </row>
    <row r="739" spans="9:21" s="689" customFormat="1">
      <c r="I739" s="870"/>
      <c r="J739" s="870"/>
      <c r="K739" s="870"/>
      <c r="L739" s="870"/>
      <c r="M739" s="870"/>
      <c r="N739" s="870"/>
      <c r="O739" s="870"/>
      <c r="P739" s="870"/>
      <c r="Q739" s="870"/>
      <c r="R739" s="870"/>
      <c r="S739" s="870"/>
      <c r="T739" s="870"/>
      <c r="U739" s="870"/>
    </row>
    <row r="740" spans="9:21" s="689" customFormat="1">
      <c r="I740" s="870"/>
      <c r="J740" s="870"/>
      <c r="K740" s="870"/>
      <c r="L740" s="870"/>
      <c r="M740" s="870"/>
      <c r="N740" s="870"/>
      <c r="O740" s="870"/>
      <c r="P740" s="870"/>
      <c r="Q740" s="870"/>
      <c r="R740" s="870"/>
      <c r="S740" s="870"/>
      <c r="T740" s="870"/>
      <c r="U740" s="870"/>
    </row>
    <row r="741" spans="9:21" s="689" customFormat="1">
      <c r="I741" s="870"/>
      <c r="J741" s="870"/>
      <c r="K741" s="870"/>
      <c r="L741" s="870"/>
      <c r="M741" s="870"/>
      <c r="N741" s="870"/>
      <c r="O741" s="870"/>
      <c r="P741" s="870"/>
      <c r="Q741" s="870"/>
      <c r="R741" s="870"/>
      <c r="S741" s="870"/>
      <c r="T741" s="870"/>
      <c r="U741" s="870"/>
    </row>
    <row r="742" spans="9:21" s="689" customFormat="1">
      <c r="I742" s="870"/>
      <c r="J742" s="870"/>
      <c r="K742" s="870"/>
      <c r="L742" s="870"/>
      <c r="M742" s="870"/>
      <c r="N742" s="870"/>
      <c r="O742" s="870"/>
      <c r="P742" s="870"/>
      <c r="Q742" s="870"/>
      <c r="R742" s="870"/>
      <c r="S742" s="870"/>
      <c r="T742" s="870"/>
      <c r="U742" s="870"/>
    </row>
    <row r="743" spans="9:21" s="689" customFormat="1">
      <c r="I743" s="870"/>
      <c r="J743" s="870"/>
      <c r="K743" s="870"/>
      <c r="L743" s="870"/>
      <c r="M743" s="870"/>
      <c r="N743" s="870"/>
      <c r="O743" s="870"/>
      <c r="P743" s="870"/>
      <c r="Q743" s="870"/>
      <c r="R743" s="870"/>
      <c r="S743" s="870"/>
      <c r="T743" s="870"/>
      <c r="U743" s="870"/>
    </row>
    <row r="744" spans="9:21" s="689" customFormat="1">
      <c r="I744" s="870"/>
      <c r="J744" s="870"/>
      <c r="K744" s="870"/>
      <c r="L744" s="870"/>
      <c r="M744" s="870"/>
      <c r="N744" s="870"/>
      <c r="O744" s="870"/>
      <c r="P744" s="870"/>
      <c r="Q744" s="870"/>
      <c r="R744" s="870"/>
      <c r="S744" s="870"/>
      <c r="T744" s="870"/>
      <c r="U744" s="870"/>
    </row>
    <row r="745" spans="9:21" s="689" customFormat="1">
      <c r="I745" s="870"/>
      <c r="J745" s="870"/>
      <c r="K745" s="870"/>
      <c r="L745" s="870"/>
      <c r="M745" s="870"/>
      <c r="N745" s="870"/>
      <c r="O745" s="870"/>
      <c r="P745" s="870"/>
      <c r="Q745" s="870"/>
      <c r="R745" s="870"/>
      <c r="S745" s="870"/>
      <c r="T745" s="870"/>
      <c r="U745" s="870"/>
    </row>
    <row r="746" spans="9:21" s="689" customFormat="1">
      <c r="I746" s="870"/>
      <c r="J746" s="870"/>
      <c r="K746" s="870"/>
      <c r="L746" s="870"/>
      <c r="M746" s="870"/>
      <c r="N746" s="870"/>
      <c r="O746" s="870"/>
      <c r="P746" s="870"/>
      <c r="Q746" s="870"/>
      <c r="R746" s="870"/>
      <c r="S746" s="870"/>
      <c r="T746" s="870"/>
      <c r="U746" s="870"/>
    </row>
    <row r="747" spans="9:21" s="689" customFormat="1">
      <c r="I747" s="870"/>
      <c r="J747" s="870"/>
      <c r="K747" s="870"/>
      <c r="L747" s="870"/>
      <c r="M747" s="870"/>
      <c r="N747" s="870"/>
      <c r="O747" s="870"/>
      <c r="P747" s="870"/>
      <c r="Q747" s="870"/>
      <c r="R747" s="870"/>
      <c r="S747" s="870"/>
      <c r="T747" s="870"/>
      <c r="U747" s="870"/>
    </row>
    <row r="748" spans="9:21" s="689" customFormat="1">
      <c r="I748" s="870"/>
      <c r="J748" s="870"/>
      <c r="K748" s="870"/>
      <c r="L748" s="870"/>
      <c r="M748" s="870"/>
      <c r="N748" s="870"/>
      <c r="O748" s="870"/>
      <c r="P748" s="870"/>
      <c r="Q748" s="870"/>
      <c r="R748" s="870"/>
      <c r="S748" s="870"/>
      <c r="T748" s="870"/>
      <c r="U748" s="870"/>
    </row>
    <row r="749" spans="9:21" s="689" customFormat="1">
      <c r="I749" s="870"/>
      <c r="J749" s="870"/>
      <c r="K749" s="870"/>
      <c r="L749" s="870"/>
      <c r="M749" s="870"/>
      <c r="N749" s="870"/>
      <c r="O749" s="870"/>
      <c r="P749" s="870"/>
      <c r="Q749" s="870"/>
      <c r="R749" s="870"/>
      <c r="S749" s="870"/>
      <c r="T749" s="870"/>
      <c r="U749" s="870"/>
    </row>
    <row r="750" spans="9:21" s="689" customFormat="1">
      <c r="I750" s="870"/>
      <c r="J750" s="870"/>
      <c r="K750" s="870"/>
      <c r="L750" s="870"/>
      <c r="M750" s="870"/>
      <c r="N750" s="870"/>
      <c r="O750" s="870"/>
      <c r="P750" s="870"/>
      <c r="Q750" s="870"/>
      <c r="R750" s="870"/>
      <c r="S750" s="870"/>
      <c r="T750" s="870"/>
      <c r="U750" s="870"/>
    </row>
    <row r="751" spans="9:21" s="689" customFormat="1">
      <c r="I751" s="870"/>
      <c r="J751" s="870"/>
      <c r="K751" s="870"/>
      <c r="L751" s="870"/>
      <c r="M751" s="870"/>
      <c r="N751" s="870"/>
      <c r="O751" s="870"/>
      <c r="P751" s="870"/>
      <c r="Q751" s="870"/>
      <c r="R751" s="870"/>
      <c r="S751" s="870"/>
      <c r="T751" s="870"/>
      <c r="U751" s="870"/>
    </row>
    <row r="752" spans="9:21" s="689" customFormat="1">
      <c r="I752" s="870"/>
      <c r="J752" s="870"/>
      <c r="K752" s="870"/>
      <c r="L752" s="870"/>
      <c r="M752" s="870"/>
      <c r="N752" s="870"/>
      <c r="O752" s="870"/>
      <c r="P752" s="870"/>
      <c r="Q752" s="870"/>
      <c r="R752" s="870"/>
      <c r="S752" s="870"/>
      <c r="T752" s="870"/>
      <c r="U752" s="870"/>
    </row>
    <row r="753" spans="9:21" s="689" customFormat="1">
      <c r="I753" s="870"/>
      <c r="J753" s="870"/>
      <c r="K753" s="870"/>
      <c r="L753" s="870"/>
      <c r="M753" s="870"/>
      <c r="N753" s="870"/>
      <c r="O753" s="870"/>
      <c r="P753" s="870"/>
      <c r="Q753" s="870"/>
      <c r="R753" s="870"/>
      <c r="S753" s="870"/>
      <c r="T753" s="870"/>
      <c r="U753" s="870"/>
    </row>
    <row r="754" spans="9:21" s="689" customFormat="1">
      <c r="I754" s="870"/>
      <c r="J754" s="870"/>
      <c r="K754" s="870"/>
      <c r="L754" s="870"/>
      <c r="M754" s="870"/>
      <c r="N754" s="870"/>
      <c r="O754" s="870"/>
      <c r="P754" s="870"/>
      <c r="Q754" s="870"/>
      <c r="R754" s="870"/>
      <c r="S754" s="870"/>
      <c r="T754" s="870"/>
      <c r="U754" s="870"/>
    </row>
    <row r="755" spans="9:21" s="689" customFormat="1">
      <c r="I755" s="870"/>
      <c r="J755" s="870"/>
      <c r="K755" s="870"/>
      <c r="L755" s="870"/>
      <c r="M755" s="870"/>
      <c r="N755" s="870"/>
      <c r="O755" s="870"/>
      <c r="P755" s="870"/>
      <c r="Q755" s="870"/>
      <c r="R755" s="870"/>
      <c r="S755" s="870"/>
      <c r="T755" s="870"/>
      <c r="U755" s="870"/>
    </row>
    <row r="756" spans="9:21" s="689" customFormat="1">
      <c r="I756" s="870"/>
      <c r="J756" s="870"/>
      <c r="K756" s="870"/>
      <c r="L756" s="870"/>
      <c r="M756" s="870"/>
      <c r="N756" s="870"/>
      <c r="O756" s="870"/>
      <c r="P756" s="870"/>
      <c r="Q756" s="870"/>
      <c r="R756" s="870"/>
      <c r="S756" s="870"/>
      <c r="T756" s="870"/>
      <c r="U756" s="870"/>
    </row>
    <row r="757" spans="9:21" s="689" customFormat="1">
      <c r="I757" s="870"/>
      <c r="J757" s="870"/>
      <c r="K757" s="870"/>
      <c r="L757" s="870"/>
      <c r="M757" s="870"/>
      <c r="N757" s="870"/>
      <c r="O757" s="870"/>
      <c r="P757" s="870"/>
      <c r="Q757" s="870"/>
      <c r="R757" s="870"/>
      <c r="S757" s="870"/>
      <c r="T757" s="870"/>
      <c r="U757" s="870"/>
    </row>
    <row r="758" spans="9:21" s="689" customFormat="1">
      <c r="I758" s="870"/>
      <c r="J758" s="870"/>
      <c r="K758" s="870"/>
      <c r="L758" s="870"/>
      <c r="M758" s="870"/>
      <c r="N758" s="870"/>
      <c r="O758" s="870"/>
      <c r="P758" s="870"/>
      <c r="Q758" s="870"/>
      <c r="R758" s="870"/>
      <c r="S758" s="870"/>
      <c r="T758" s="870"/>
      <c r="U758" s="870"/>
    </row>
    <row r="759" spans="9:21" s="689" customFormat="1">
      <c r="I759" s="870"/>
      <c r="J759" s="870"/>
      <c r="K759" s="870"/>
      <c r="L759" s="870"/>
      <c r="M759" s="870"/>
      <c r="N759" s="870"/>
      <c r="O759" s="870"/>
      <c r="P759" s="870"/>
      <c r="Q759" s="870"/>
      <c r="R759" s="870"/>
      <c r="S759" s="870"/>
      <c r="T759" s="870"/>
      <c r="U759" s="870"/>
    </row>
    <row r="760" spans="9:21" s="689" customFormat="1">
      <c r="I760" s="870"/>
      <c r="J760" s="870"/>
      <c r="K760" s="870"/>
      <c r="L760" s="870"/>
      <c r="M760" s="870"/>
      <c r="N760" s="870"/>
      <c r="O760" s="870"/>
      <c r="P760" s="870"/>
      <c r="Q760" s="870"/>
      <c r="R760" s="870"/>
      <c r="S760" s="870"/>
      <c r="T760" s="870"/>
      <c r="U760" s="870"/>
    </row>
    <row r="761" spans="9:21" s="689" customFormat="1">
      <c r="I761" s="870"/>
      <c r="J761" s="870"/>
      <c r="K761" s="870"/>
      <c r="L761" s="870"/>
      <c r="M761" s="870"/>
      <c r="N761" s="870"/>
      <c r="O761" s="870"/>
      <c r="P761" s="870"/>
      <c r="Q761" s="870"/>
      <c r="R761" s="870"/>
      <c r="S761" s="870"/>
      <c r="T761" s="870"/>
      <c r="U761" s="870"/>
    </row>
    <row r="762" spans="9:21" s="689" customFormat="1">
      <c r="I762" s="870"/>
      <c r="J762" s="870"/>
      <c r="K762" s="870"/>
      <c r="L762" s="870"/>
      <c r="M762" s="870"/>
      <c r="N762" s="870"/>
      <c r="O762" s="870"/>
      <c r="P762" s="870"/>
      <c r="Q762" s="870"/>
      <c r="R762" s="870"/>
      <c r="S762" s="870"/>
      <c r="T762" s="870"/>
      <c r="U762" s="870"/>
    </row>
    <row r="763" spans="9:21" s="689" customFormat="1">
      <c r="I763" s="870"/>
      <c r="J763" s="870"/>
      <c r="K763" s="870"/>
      <c r="L763" s="870"/>
      <c r="M763" s="870"/>
      <c r="N763" s="870"/>
      <c r="O763" s="870"/>
      <c r="P763" s="870"/>
      <c r="Q763" s="870"/>
      <c r="R763" s="870"/>
      <c r="S763" s="870"/>
      <c r="T763" s="870"/>
      <c r="U763" s="870"/>
    </row>
    <row r="764" spans="9:21" s="689" customFormat="1">
      <c r="I764" s="870"/>
      <c r="J764" s="870"/>
      <c r="K764" s="870"/>
      <c r="L764" s="870"/>
      <c r="M764" s="870"/>
      <c r="N764" s="870"/>
      <c r="O764" s="870"/>
      <c r="P764" s="870"/>
      <c r="Q764" s="870"/>
      <c r="R764" s="870"/>
      <c r="S764" s="870"/>
      <c r="T764" s="870"/>
      <c r="U764" s="870"/>
    </row>
    <row r="765" spans="9:21" s="689" customFormat="1">
      <c r="I765" s="870"/>
      <c r="J765" s="870"/>
      <c r="K765" s="870"/>
      <c r="L765" s="870"/>
      <c r="M765" s="870"/>
      <c r="N765" s="870"/>
      <c r="O765" s="870"/>
      <c r="P765" s="870"/>
      <c r="Q765" s="870"/>
      <c r="R765" s="870"/>
      <c r="S765" s="870"/>
      <c r="T765" s="870"/>
      <c r="U765" s="870"/>
    </row>
    <row r="766" spans="9:21" s="689" customFormat="1">
      <c r="I766" s="870"/>
      <c r="J766" s="870"/>
      <c r="K766" s="870"/>
      <c r="L766" s="870"/>
      <c r="M766" s="870"/>
      <c r="N766" s="870"/>
      <c r="O766" s="870"/>
      <c r="P766" s="870"/>
      <c r="Q766" s="870"/>
      <c r="R766" s="870"/>
      <c r="S766" s="870"/>
      <c r="T766" s="870"/>
      <c r="U766" s="870"/>
    </row>
    <row r="767" spans="9:21" s="689" customFormat="1">
      <c r="I767" s="870"/>
      <c r="J767" s="870"/>
      <c r="K767" s="870"/>
      <c r="L767" s="870"/>
      <c r="M767" s="870"/>
      <c r="N767" s="870"/>
      <c r="O767" s="870"/>
      <c r="P767" s="870"/>
      <c r="Q767" s="870"/>
      <c r="R767" s="870"/>
      <c r="S767" s="870"/>
      <c r="T767" s="870"/>
      <c r="U767" s="870"/>
    </row>
    <row r="768" spans="9:21" s="689" customFormat="1">
      <c r="I768" s="870"/>
      <c r="J768" s="870"/>
      <c r="K768" s="870"/>
      <c r="L768" s="870"/>
      <c r="M768" s="870"/>
      <c r="N768" s="870"/>
      <c r="O768" s="870"/>
      <c r="P768" s="870"/>
      <c r="Q768" s="870"/>
      <c r="R768" s="870"/>
      <c r="S768" s="870"/>
      <c r="T768" s="870"/>
      <c r="U768" s="870"/>
    </row>
    <row r="769" spans="9:21" s="689" customFormat="1">
      <c r="I769" s="870"/>
      <c r="J769" s="870"/>
      <c r="K769" s="870"/>
      <c r="L769" s="870"/>
      <c r="M769" s="870"/>
      <c r="N769" s="870"/>
      <c r="O769" s="870"/>
      <c r="P769" s="870"/>
      <c r="Q769" s="870"/>
      <c r="R769" s="870"/>
      <c r="S769" s="870"/>
      <c r="T769" s="870"/>
      <c r="U769" s="870"/>
    </row>
    <row r="770" spans="9:21" s="689" customFormat="1">
      <c r="I770" s="870"/>
      <c r="J770" s="870"/>
      <c r="K770" s="870"/>
      <c r="L770" s="870"/>
      <c r="M770" s="870"/>
      <c r="N770" s="870"/>
      <c r="O770" s="870"/>
      <c r="P770" s="870"/>
      <c r="Q770" s="870"/>
      <c r="R770" s="870"/>
      <c r="S770" s="870"/>
      <c r="T770" s="870"/>
      <c r="U770" s="870"/>
    </row>
    <row r="771" spans="9:21" s="689" customFormat="1">
      <c r="I771" s="870"/>
      <c r="J771" s="870"/>
      <c r="K771" s="870"/>
      <c r="L771" s="870"/>
      <c r="M771" s="870"/>
      <c r="N771" s="870"/>
      <c r="O771" s="870"/>
      <c r="P771" s="870"/>
      <c r="Q771" s="870"/>
      <c r="R771" s="870"/>
      <c r="S771" s="870"/>
      <c r="T771" s="870"/>
      <c r="U771" s="870"/>
    </row>
    <row r="772" spans="9:21" s="689" customFormat="1">
      <c r="I772" s="870"/>
      <c r="J772" s="870"/>
      <c r="K772" s="870"/>
      <c r="L772" s="870"/>
      <c r="M772" s="870"/>
      <c r="N772" s="870"/>
      <c r="O772" s="870"/>
      <c r="P772" s="870"/>
      <c r="Q772" s="870"/>
      <c r="R772" s="870"/>
      <c r="S772" s="870"/>
      <c r="T772" s="870"/>
      <c r="U772" s="870"/>
    </row>
    <row r="773" spans="9:21" s="689" customFormat="1">
      <c r="I773" s="870"/>
      <c r="J773" s="870"/>
      <c r="K773" s="870"/>
      <c r="L773" s="870"/>
      <c r="M773" s="870"/>
      <c r="N773" s="870"/>
      <c r="O773" s="870"/>
      <c r="P773" s="870"/>
      <c r="Q773" s="870"/>
      <c r="R773" s="870"/>
      <c r="S773" s="870"/>
      <c r="T773" s="870"/>
      <c r="U773" s="870"/>
    </row>
    <row r="774" spans="9:21" s="689" customFormat="1">
      <c r="I774" s="870"/>
      <c r="J774" s="870"/>
      <c r="K774" s="870"/>
      <c r="L774" s="870"/>
      <c r="M774" s="870"/>
      <c r="N774" s="870"/>
      <c r="O774" s="870"/>
      <c r="P774" s="870"/>
      <c r="Q774" s="870"/>
      <c r="R774" s="870"/>
      <c r="S774" s="870"/>
      <c r="T774" s="870"/>
      <c r="U774" s="870"/>
    </row>
    <row r="775" spans="9:21" s="689" customFormat="1">
      <c r="I775" s="870"/>
      <c r="J775" s="870"/>
      <c r="K775" s="870"/>
      <c r="L775" s="870"/>
      <c r="M775" s="870"/>
      <c r="N775" s="870"/>
      <c r="O775" s="870"/>
      <c r="P775" s="870"/>
      <c r="Q775" s="870"/>
      <c r="R775" s="870"/>
      <c r="S775" s="870"/>
      <c r="T775" s="870"/>
      <c r="U775" s="870"/>
    </row>
    <row r="776" spans="9:21" s="689" customFormat="1">
      <c r="I776" s="870"/>
      <c r="J776" s="870"/>
      <c r="K776" s="870"/>
      <c r="L776" s="870"/>
      <c r="M776" s="870"/>
      <c r="N776" s="870"/>
      <c r="O776" s="870"/>
      <c r="P776" s="870"/>
      <c r="Q776" s="870"/>
      <c r="R776" s="870"/>
      <c r="S776" s="870"/>
      <c r="T776" s="870"/>
      <c r="U776" s="870"/>
    </row>
    <row r="777" spans="9:21" s="689" customFormat="1">
      <c r="I777" s="870"/>
      <c r="J777" s="870"/>
      <c r="K777" s="870"/>
      <c r="L777" s="870"/>
      <c r="M777" s="870"/>
      <c r="N777" s="870"/>
      <c r="O777" s="870"/>
      <c r="P777" s="870"/>
      <c r="Q777" s="870"/>
      <c r="R777" s="870"/>
      <c r="S777" s="870"/>
      <c r="T777" s="870"/>
      <c r="U777" s="870"/>
    </row>
    <row r="778" spans="9:21" s="689" customFormat="1">
      <c r="I778" s="870"/>
      <c r="J778" s="870"/>
      <c r="K778" s="870"/>
      <c r="L778" s="870"/>
      <c r="M778" s="870"/>
      <c r="N778" s="870"/>
      <c r="O778" s="870"/>
      <c r="P778" s="870"/>
      <c r="Q778" s="870"/>
      <c r="R778" s="870"/>
      <c r="S778" s="870"/>
      <c r="T778" s="870"/>
      <c r="U778" s="870"/>
    </row>
    <row r="779" spans="9:21" s="689" customFormat="1">
      <c r="I779" s="870"/>
      <c r="J779" s="870"/>
      <c r="K779" s="870"/>
      <c r="L779" s="870"/>
      <c r="M779" s="870"/>
      <c r="N779" s="870"/>
      <c r="O779" s="870"/>
      <c r="P779" s="870"/>
      <c r="Q779" s="870"/>
      <c r="R779" s="870"/>
      <c r="S779" s="870"/>
      <c r="T779" s="870"/>
      <c r="U779" s="870"/>
    </row>
    <row r="780" spans="9:21" s="689" customFormat="1">
      <c r="I780" s="870"/>
      <c r="J780" s="870"/>
      <c r="K780" s="870"/>
      <c r="L780" s="870"/>
      <c r="M780" s="870"/>
      <c r="N780" s="870"/>
      <c r="O780" s="870"/>
      <c r="P780" s="870"/>
      <c r="Q780" s="870"/>
      <c r="R780" s="870"/>
      <c r="S780" s="870"/>
      <c r="T780" s="870"/>
      <c r="U780" s="870"/>
    </row>
    <row r="781" spans="9:21" s="689" customFormat="1">
      <c r="I781" s="870"/>
      <c r="J781" s="870"/>
      <c r="K781" s="870"/>
      <c r="L781" s="870"/>
      <c r="M781" s="870"/>
      <c r="N781" s="870"/>
      <c r="O781" s="870"/>
      <c r="P781" s="870"/>
      <c r="Q781" s="870"/>
      <c r="R781" s="870"/>
      <c r="S781" s="870"/>
      <c r="T781" s="870"/>
      <c r="U781" s="870"/>
    </row>
    <row r="782" spans="9:21" s="689" customFormat="1">
      <c r="I782" s="870"/>
      <c r="J782" s="870"/>
      <c r="K782" s="870"/>
      <c r="L782" s="870"/>
      <c r="M782" s="870"/>
      <c r="N782" s="870"/>
      <c r="O782" s="870"/>
      <c r="P782" s="870"/>
      <c r="Q782" s="870"/>
      <c r="R782" s="870"/>
      <c r="S782" s="870"/>
      <c r="T782" s="870"/>
      <c r="U782" s="870"/>
    </row>
    <row r="783" spans="9:21" s="689" customFormat="1">
      <c r="I783" s="870"/>
      <c r="J783" s="870"/>
      <c r="K783" s="870"/>
      <c r="L783" s="870"/>
      <c r="M783" s="870"/>
      <c r="N783" s="870"/>
      <c r="O783" s="870"/>
      <c r="P783" s="870"/>
      <c r="Q783" s="870"/>
      <c r="R783" s="870"/>
      <c r="S783" s="870"/>
      <c r="T783" s="870"/>
      <c r="U783" s="870"/>
    </row>
    <row r="784" spans="9:21" s="689" customFormat="1">
      <c r="I784" s="870"/>
      <c r="J784" s="870"/>
      <c r="K784" s="870"/>
      <c r="L784" s="870"/>
      <c r="M784" s="870"/>
      <c r="N784" s="870"/>
      <c r="O784" s="870"/>
      <c r="P784" s="870"/>
      <c r="Q784" s="870"/>
      <c r="R784" s="870"/>
      <c r="S784" s="870"/>
      <c r="T784" s="870"/>
      <c r="U784" s="870"/>
    </row>
    <row r="785" spans="9:21" s="689" customFormat="1">
      <c r="I785" s="870"/>
      <c r="J785" s="870"/>
      <c r="K785" s="870"/>
      <c r="L785" s="870"/>
      <c r="M785" s="870"/>
      <c r="N785" s="870"/>
      <c r="O785" s="870"/>
      <c r="P785" s="870"/>
      <c r="Q785" s="870"/>
      <c r="R785" s="870"/>
      <c r="S785" s="870"/>
      <c r="T785" s="870"/>
      <c r="U785" s="870"/>
    </row>
    <row r="786" spans="9:21" s="689" customFormat="1">
      <c r="I786" s="870"/>
      <c r="J786" s="870"/>
      <c r="K786" s="870"/>
      <c r="L786" s="870"/>
      <c r="M786" s="870"/>
      <c r="N786" s="870"/>
      <c r="O786" s="870"/>
      <c r="P786" s="870"/>
      <c r="Q786" s="870"/>
      <c r="R786" s="870"/>
      <c r="S786" s="870"/>
      <c r="T786" s="870"/>
      <c r="U786" s="870"/>
    </row>
    <row r="787" spans="9:21" s="689" customFormat="1">
      <c r="I787" s="870"/>
      <c r="J787" s="870"/>
      <c r="K787" s="870"/>
      <c r="L787" s="870"/>
      <c r="M787" s="870"/>
      <c r="N787" s="870"/>
      <c r="O787" s="870"/>
      <c r="P787" s="870"/>
      <c r="Q787" s="870"/>
      <c r="R787" s="870"/>
      <c r="S787" s="870"/>
      <c r="T787" s="870"/>
      <c r="U787" s="870"/>
    </row>
    <row r="788" spans="9:21" s="689" customFormat="1">
      <c r="I788" s="870"/>
      <c r="J788" s="870"/>
      <c r="K788" s="870"/>
      <c r="L788" s="870"/>
      <c r="M788" s="870"/>
      <c r="N788" s="870"/>
      <c r="O788" s="870"/>
      <c r="P788" s="870"/>
      <c r="Q788" s="870"/>
      <c r="R788" s="870"/>
      <c r="S788" s="870"/>
      <c r="T788" s="870"/>
      <c r="U788" s="870"/>
    </row>
    <row r="789" spans="9:21" s="689" customFormat="1">
      <c r="I789" s="870"/>
      <c r="J789" s="870"/>
      <c r="K789" s="870"/>
      <c r="L789" s="870"/>
      <c r="M789" s="870"/>
      <c r="N789" s="870"/>
      <c r="O789" s="870"/>
      <c r="P789" s="870"/>
      <c r="Q789" s="870"/>
      <c r="R789" s="870"/>
      <c r="S789" s="870"/>
      <c r="T789" s="870"/>
      <c r="U789" s="870"/>
    </row>
    <row r="790" spans="9:21" s="689" customFormat="1">
      <c r="I790" s="870"/>
      <c r="J790" s="870"/>
      <c r="K790" s="870"/>
      <c r="L790" s="870"/>
      <c r="M790" s="870"/>
      <c r="N790" s="870"/>
      <c r="O790" s="870"/>
      <c r="P790" s="870"/>
      <c r="Q790" s="870"/>
      <c r="R790" s="870"/>
      <c r="S790" s="870"/>
      <c r="T790" s="870"/>
      <c r="U790" s="870"/>
    </row>
    <row r="791" spans="9:21" s="689" customFormat="1">
      <c r="I791" s="870"/>
      <c r="J791" s="870"/>
      <c r="K791" s="870"/>
      <c r="L791" s="870"/>
      <c r="M791" s="870"/>
      <c r="N791" s="870"/>
      <c r="O791" s="870"/>
      <c r="P791" s="870"/>
      <c r="Q791" s="870"/>
      <c r="R791" s="870"/>
      <c r="S791" s="870"/>
      <c r="T791" s="870"/>
      <c r="U791" s="870"/>
    </row>
    <row r="792" spans="9:21" s="689" customFormat="1">
      <c r="I792" s="870"/>
      <c r="J792" s="870"/>
      <c r="K792" s="870"/>
      <c r="L792" s="870"/>
      <c r="M792" s="870"/>
      <c r="N792" s="870"/>
      <c r="O792" s="870"/>
      <c r="P792" s="870"/>
      <c r="Q792" s="870"/>
      <c r="R792" s="870"/>
      <c r="S792" s="870"/>
      <c r="T792" s="870"/>
      <c r="U792" s="870"/>
    </row>
    <row r="793" spans="9:21" s="689" customFormat="1">
      <c r="I793" s="870"/>
      <c r="J793" s="870"/>
      <c r="K793" s="870"/>
      <c r="L793" s="870"/>
      <c r="M793" s="870"/>
      <c r="N793" s="870"/>
      <c r="O793" s="870"/>
      <c r="P793" s="870"/>
      <c r="Q793" s="870"/>
      <c r="R793" s="870"/>
      <c r="S793" s="870"/>
      <c r="T793" s="870"/>
      <c r="U793" s="870"/>
    </row>
    <row r="794" spans="9:21" s="689" customFormat="1">
      <c r="I794" s="870"/>
      <c r="J794" s="870"/>
      <c r="K794" s="870"/>
      <c r="L794" s="870"/>
      <c r="M794" s="870"/>
      <c r="N794" s="870"/>
      <c r="O794" s="870"/>
      <c r="P794" s="870"/>
      <c r="Q794" s="870"/>
      <c r="R794" s="870"/>
      <c r="S794" s="870"/>
      <c r="T794" s="870"/>
      <c r="U794" s="870"/>
    </row>
    <row r="795" spans="9:21" s="689" customFormat="1">
      <c r="I795" s="870"/>
      <c r="J795" s="870"/>
      <c r="K795" s="870"/>
      <c r="L795" s="870"/>
      <c r="M795" s="870"/>
      <c r="N795" s="870"/>
      <c r="O795" s="870"/>
      <c r="P795" s="870"/>
      <c r="Q795" s="870"/>
      <c r="R795" s="870"/>
      <c r="S795" s="870"/>
      <c r="T795" s="870"/>
      <c r="U795" s="870"/>
    </row>
    <row r="796" spans="9:21" s="689" customFormat="1">
      <c r="I796" s="870"/>
      <c r="J796" s="870"/>
      <c r="K796" s="870"/>
      <c r="L796" s="870"/>
      <c r="M796" s="870"/>
      <c r="N796" s="870"/>
      <c r="O796" s="870"/>
      <c r="P796" s="870"/>
      <c r="Q796" s="870"/>
      <c r="R796" s="870"/>
      <c r="S796" s="870"/>
      <c r="T796" s="870"/>
      <c r="U796" s="870"/>
    </row>
    <row r="797" spans="9:21" s="689" customFormat="1">
      <c r="I797" s="870"/>
      <c r="J797" s="870"/>
      <c r="K797" s="870"/>
      <c r="L797" s="870"/>
      <c r="M797" s="870"/>
      <c r="N797" s="870"/>
      <c r="O797" s="870"/>
      <c r="P797" s="870"/>
      <c r="Q797" s="870"/>
      <c r="R797" s="870"/>
      <c r="S797" s="870"/>
      <c r="T797" s="870"/>
      <c r="U797" s="870"/>
    </row>
    <row r="798" spans="9:21" s="689" customFormat="1">
      <c r="I798" s="870"/>
      <c r="J798" s="870"/>
      <c r="K798" s="870"/>
      <c r="L798" s="870"/>
      <c r="M798" s="870"/>
      <c r="N798" s="870"/>
      <c r="O798" s="870"/>
      <c r="P798" s="870"/>
      <c r="Q798" s="870"/>
      <c r="R798" s="870"/>
      <c r="S798" s="870"/>
      <c r="T798" s="870"/>
      <c r="U798" s="870"/>
    </row>
    <row r="799" spans="9:21" s="689" customFormat="1">
      <c r="I799" s="870"/>
      <c r="J799" s="870"/>
      <c r="K799" s="870"/>
      <c r="L799" s="870"/>
      <c r="M799" s="870"/>
      <c r="N799" s="870"/>
      <c r="O799" s="870"/>
      <c r="P799" s="870"/>
      <c r="Q799" s="870"/>
      <c r="R799" s="870"/>
      <c r="S799" s="870"/>
      <c r="T799" s="870"/>
      <c r="U799" s="870"/>
    </row>
    <row r="800" spans="9:21" s="689" customFormat="1">
      <c r="I800" s="870"/>
      <c r="J800" s="870"/>
      <c r="K800" s="870"/>
      <c r="L800" s="870"/>
      <c r="M800" s="870"/>
      <c r="N800" s="870"/>
      <c r="O800" s="870"/>
      <c r="P800" s="870"/>
      <c r="Q800" s="870"/>
      <c r="R800" s="870"/>
      <c r="S800" s="870"/>
      <c r="T800" s="870"/>
      <c r="U800" s="870"/>
    </row>
    <row r="801" spans="9:21" s="689" customFormat="1">
      <c r="I801" s="870"/>
      <c r="J801" s="870"/>
      <c r="K801" s="870"/>
      <c r="L801" s="870"/>
      <c r="M801" s="870"/>
      <c r="N801" s="870"/>
      <c r="O801" s="870"/>
      <c r="P801" s="870"/>
      <c r="Q801" s="870"/>
      <c r="R801" s="870"/>
      <c r="S801" s="870"/>
      <c r="T801" s="870"/>
      <c r="U801" s="870"/>
    </row>
    <row r="802" spans="9:21" s="689" customFormat="1">
      <c r="I802" s="870"/>
      <c r="J802" s="870"/>
      <c r="K802" s="870"/>
      <c r="L802" s="870"/>
      <c r="M802" s="870"/>
      <c r="N802" s="870"/>
      <c r="O802" s="870"/>
      <c r="P802" s="870"/>
      <c r="Q802" s="870"/>
      <c r="R802" s="870"/>
      <c r="S802" s="870"/>
      <c r="T802" s="870"/>
      <c r="U802" s="870"/>
    </row>
    <row r="803" spans="9:21" s="689" customFormat="1">
      <c r="I803" s="870"/>
      <c r="J803" s="870"/>
      <c r="K803" s="870"/>
      <c r="L803" s="870"/>
      <c r="M803" s="870"/>
      <c r="N803" s="870"/>
      <c r="O803" s="870"/>
      <c r="P803" s="870"/>
      <c r="Q803" s="870"/>
      <c r="R803" s="870"/>
      <c r="S803" s="870"/>
      <c r="T803" s="870"/>
      <c r="U803" s="870"/>
    </row>
    <row r="804" spans="9:21" s="689" customFormat="1">
      <c r="I804" s="870"/>
      <c r="J804" s="870"/>
      <c r="K804" s="870"/>
      <c r="L804" s="870"/>
      <c r="M804" s="870"/>
      <c r="N804" s="870"/>
      <c r="O804" s="870"/>
      <c r="P804" s="870"/>
      <c r="Q804" s="870"/>
      <c r="R804" s="870"/>
      <c r="S804" s="870"/>
      <c r="T804" s="870"/>
      <c r="U804" s="870"/>
    </row>
    <row r="805" spans="9:21" s="689" customFormat="1">
      <c r="I805" s="870"/>
      <c r="J805" s="870"/>
      <c r="K805" s="870"/>
      <c r="L805" s="870"/>
      <c r="M805" s="870"/>
      <c r="N805" s="870"/>
      <c r="O805" s="870"/>
      <c r="P805" s="870"/>
      <c r="Q805" s="870"/>
      <c r="R805" s="870"/>
      <c r="S805" s="870"/>
      <c r="T805" s="870"/>
      <c r="U805" s="870"/>
    </row>
    <row r="806" spans="9:21" s="689" customFormat="1">
      <c r="I806" s="870"/>
      <c r="J806" s="870"/>
      <c r="K806" s="870"/>
      <c r="L806" s="870"/>
      <c r="M806" s="870"/>
      <c r="N806" s="870"/>
      <c r="O806" s="870"/>
      <c r="P806" s="870"/>
      <c r="Q806" s="870"/>
      <c r="R806" s="870"/>
      <c r="S806" s="870"/>
      <c r="T806" s="870"/>
      <c r="U806" s="870"/>
    </row>
    <row r="807" spans="9:21" s="689" customFormat="1">
      <c r="I807" s="870"/>
      <c r="J807" s="870"/>
      <c r="K807" s="870"/>
      <c r="L807" s="870"/>
      <c r="M807" s="870"/>
      <c r="N807" s="870"/>
      <c r="O807" s="870"/>
      <c r="P807" s="870"/>
      <c r="Q807" s="870"/>
      <c r="R807" s="870"/>
      <c r="S807" s="870"/>
      <c r="T807" s="870"/>
      <c r="U807" s="870"/>
    </row>
    <row r="808" spans="9:21" s="689" customFormat="1">
      <c r="I808" s="870"/>
      <c r="J808" s="870"/>
      <c r="K808" s="870"/>
      <c r="L808" s="870"/>
      <c r="M808" s="870"/>
      <c r="N808" s="870"/>
      <c r="O808" s="870"/>
      <c r="P808" s="870"/>
      <c r="Q808" s="870"/>
      <c r="R808" s="870"/>
      <c r="S808" s="870"/>
      <c r="T808" s="870"/>
      <c r="U808" s="870"/>
    </row>
    <row r="809" spans="9:21" s="689" customFormat="1">
      <c r="I809" s="870"/>
      <c r="J809" s="870"/>
      <c r="K809" s="870"/>
      <c r="L809" s="870"/>
      <c r="M809" s="870"/>
      <c r="N809" s="870"/>
      <c r="O809" s="870"/>
      <c r="P809" s="870"/>
      <c r="Q809" s="870"/>
      <c r="R809" s="870"/>
      <c r="S809" s="870"/>
      <c r="T809" s="870"/>
      <c r="U809" s="870"/>
    </row>
    <row r="810" spans="9:21" s="689" customFormat="1">
      <c r="I810" s="870"/>
      <c r="J810" s="870"/>
      <c r="K810" s="870"/>
      <c r="L810" s="870"/>
      <c r="M810" s="870"/>
      <c r="N810" s="870"/>
      <c r="O810" s="870"/>
      <c r="P810" s="870"/>
      <c r="Q810" s="870"/>
      <c r="R810" s="870"/>
      <c r="S810" s="870"/>
      <c r="T810" s="870"/>
      <c r="U810" s="870"/>
    </row>
    <row r="811" spans="9:21" s="689" customFormat="1">
      <c r="I811" s="870"/>
      <c r="J811" s="870"/>
      <c r="K811" s="870"/>
      <c r="L811" s="870"/>
      <c r="M811" s="870"/>
      <c r="N811" s="870"/>
      <c r="O811" s="870"/>
      <c r="P811" s="870"/>
      <c r="Q811" s="870"/>
      <c r="R811" s="870"/>
      <c r="S811" s="870"/>
      <c r="T811" s="870"/>
      <c r="U811" s="870"/>
    </row>
    <row r="812" spans="9:21" s="689" customFormat="1">
      <c r="I812" s="870"/>
      <c r="J812" s="870"/>
      <c r="K812" s="870"/>
      <c r="L812" s="870"/>
      <c r="M812" s="870"/>
      <c r="N812" s="870"/>
      <c r="O812" s="870"/>
      <c r="P812" s="870"/>
      <c r="Q812" s="870"/>
      <c r="R812" s="870"/>
      <c r="S812" s="870"/>
      <c r="T812" s="870"/>
      <c r="U812" s="870"/>
    </row>
    <row r="813" spans="9:21" s="689" customFormat="1">
      <c r="I813" s="870"/>
      <c r="J813" s="870"/>
      <c r="K813" s="870"/>
      <c r="L813" s="870"/>
      <c r="M813" s="870"/>
      <c r="N813" s="870"/>
      <c r="O813" s="870"/>
      <c r="P813" s="870"/>
      <c r="Q813" s="870"/>
      <c r="R813" s="870"/>
      <c r="S813" s="870"/>
      <c r="T813" s="870"/>
      <c r="U813" s="870"/>
    </row>
    <row r="814" spans="9:21" s="689" customFormat="1">
      <c r="I814" s="870"/>
      <c r="J814" s="870"/>
      <c r="K814" s="870"/>
      <c r="L814" s="870"/>
      <c r="M814" s="870"/>
      <c r="N814" s="870"/>
      <c r="O814" s="870"/>
      <c r="P814" s="870"/>
      <c r="Q814" s="870"/>
      <c r="R814" s="870"/>
      <c r="S814" s="870"/>
      <c r="T814" s="870"/>
      <c r="U814" s="870"/>
    </row>
    <row r="815" spans="9:21" s="689" customFormat="1">
      <c r="I815" s="870"/>
      <c r="J815" s="870"/>
      <c r="K815" s="870"/>
      <c r="L815" s="870"/>
      <c r="M815" s="870"/>
      <c r="N815" s="870"/>
      <c r="O815" s="870"/>
      <c r="P815" s="870"/>
      <c r="Q815" s="870"/>
      <c r="R815" s="870"/>
      <c r="S815" s="870"/>
      <c r="T815" s="870"/>
      <c r="U815" s="870"/>
    </row>
    <row r="816" spans="9:21" s="689" customFormat="1">
      <c r="I816" s="870"/>
      <c r="J816" s="870"/>
      <c r="K816" s="870"/>
      <c r="L816" s="870"/>
      <c r="M816" s="870"/>
      <c r="N816" s="870"/>
      <c r="O816" s="870"/>
      <c r="P816" s="870"/>
      <c r="Q816" s="870"/>
      <c r="R816" s="870"/>
      <c r="S816" s="870"/>
      <c r="T816" s="870"/>
      <c r="U816" s="870"/>
    </row>
    <row r="817" spans="9:21" s="689" customFormat="1">
      <c r="I817" s="870"/>
      <c r="J817" s="870"/>
      <c r="K817" s="870"/>
      <c r="L817" s="870"/>
      <c r="M817" s="870"/>
      <c r="N817" s="870"/>
      <c r="O817" s="870"/>
      <c r="P817" s="870"/>
      <c r="Q817" s="870"/>
      <c r="R817" s="870"/>
      <c r="S817" s="870"/>
      <c r="T817" s="870"/>
      <c r="U817" s="870"/>
    </row>
    <row r="818" spans="9:21" s="689" customFormat="1">
      <c r="I818" s="870"/>
      <c r="J818" s="870"/>
      <c r="K818" s="870"/>
      <c r="L818" s="870"/>
      <c r="M818" s="870"/>
      <c r="N818" s="870"/>
      <c r="O818" s="870"/>
      <c r="P818" s="870"/>
      <c r="Q818" s="870"/>
      <c r="R818" s="870"/>
      <c r="S818" s="870"/>
      <c r="T818" s="870"/>
      <c r="U818" s="870"/>
    </row>
    <row r="819" spans="9:21" s="689" customFormat="1">
      <c r="I819" s="870"/>
      <c r="J819" s="870"/>
      <c r="K819" s="870"/>
      <c r="L819" s="870"/>
      <c r="M819" s="870"/>
      <c r="N819" s="870"/>
      <c r="O819" s="870"/>
      <c r="P819" s="870"/>
      <c r="Q819" s="870"/>
      <c r="R819" s="870"/>
      <c r="S819" s="870"/>
      <c r="T819" s="870"/>
      <c r="U819" s="870"/>
    </row>
    <row r="820" spans="9:21" s="689" customFormat="1">
      <c r="I820" s="870"/>
      <c r="J820" s="870"/>
      <c r="K820" s="870"/>
      <c r="L820" s="870"/>
      <c r="M820" s="870"/>
      <c r="N820" s="870"/>
      <c r="O820" s="870"/>
      <c r="P820" s="870"/>
      <c r="Q820" s="870"/>
      <c r="R820" s="870"/>
      <c r="S820" s="870"/>
      <c r="T820" s="870"/>
      <c r="U820" s="870"/>
    </row>
    <row r="821" spans="9:21" s="689" customFormat="1">
      <c r="I821" s="870"/>
      <c r="J821" s="870"/>
      <c r="K821" s="870"/>
      <c r="L821" s="870"/>
      <c r="M821" s="870"/>
      <c r="N821" s="870"/>
      <c r="O821" s="870"/>
      <c r="P821" s="870"/>
      <c r="Q821" s="870"/>
      <c r="R821" s="870"/>
      <c r="S821" s="870"/>
      <c r="T821" s="870"/>
      <c r="U821" s="870"/>
    </row>
    <row r="822" spans="9:21" s="689" customFormat="1">
      <c r="I822" s="870"/>
      <c r="J822" s="870"/>
      <c r="K822" s="870"/>
      <c r="L822" s="870"/>
      <c r="M822" s="870"/>
      <c r="N822" s="870"/>
      <c r="O822" s="870"/>
      <c r="P822" s="870"/>
      <c r="Q822" s="870"/>
      <c r="R822" s="870"/>
      <c r="S822" s="870"/>
      <c r="T822" s="870"/>
      <c r="U822" s="870"/>
    </row>
    <row r="823" spans="9:21" s="689" customFormat="1">
      <c r="I823" s="870"/>
      <c r="J823" s="870"/>
      <c r="K823" s="870"/>
      <c r="L823" s="870"/>
      <c r="M823" s="870"/>
      <c r="N823" s="870"/>
      <c r="O823" s="870"/>
      <c r="P823" s="870"/>
      <c r="Q823" s="870"/>
      <c r="R823" s="870"/>
      <c r="S823" s="870"/>
      <c r="T823" s="870"/>
      <c r="U823" s="870"/>
    </row>
    <row r="824" spans="9:21" s="689" customFormat="1">
      <c r="I824" s="870"/>
      <c r="J824" s="870"/>
      <c r="K824" s="870"/>
      <c r="L824" s="870"/>
      <c r="M824" s="870"/>
      <c r="N824" s="870"/>
      <c r="O824" s="870"/>
      <c r="P824" s="870"/>
      <c r="Q824" s="870"/>
      <c r="R824" s="870"/>
      <c r="S824" s="870"/>
      <c r="T824" s="870"/>
      <c r="U824" s="870"/>
    </row>
    <row r="825" spans="9:21" s="689" customFormat="1">
      <c r="I825" s="870"/>
      <c r="J825" s="870"/>
      <c r="K825" s="870"/>
      <c r="L825" s="870"/>
      <c r="M825" s="870"/>
      <c r="N825" s="870"/>
      <c r="O825" s="870"/>
      <c r="P825" s="870"/>
      <c r="Q825" s="870"/>
      <c r="R825" s="870"/>
      <c r="S825" s="870"/>
      <c r="T825" s="870"/>
      <c r="U825" s="870"/>
    </row>
    <row r="826" spans="9:21" s="689" customFormat="1">
      <c r="I826" s="870"/>
      <c r="J826" s="870"/>
      <c r="K826" s="870"/>
      <c r="L826" s="870"/>
      <c r="M826" s="870"/>
      <c r="N826" s="870"/>
      <c r="O826" s="870"/>
      <c r="P826" s="870"/>
      <c r="Q826" s="870"/>
      <c r="R826" s="870"/>
      <c r="S826" s="870"/>
      <c r="T826" s="870"/>
      <c r="U826" s="870"/>
    </row>
    <row r="827" spans="9:21" s="689" customFormat="1">
      <c r="I827" s="870"/>
      <c r="J827" s="870"/>
      <c r="K827" s="870"/>
      <c r="L827" s="870"/>
      <c r="M827" s="870"/>
      <c r="N827" s="870"/>
      <c r="O827" s="870"/>
      <c r="P827" s="870"/>
      <c r="Q827" s="870"/>
      <c r="R827" s="870"/>
      <c r="S827" s="870"/>
      <c r="T827" s="870"/>
      <c r="U827" s="870"/>
    </row>
    <row r="828" spans="9:21" s="689" customFormat="1">
      <c r="I828" s="870"/>
      <c r="J828" s="870"/>
      <c r="K828" s="870"/>
      <c r="L828" s="870"/>
      <c r="M828" s="870"/>
      <c r="N828" s="870"/>
      <c r="O828" s="870"/>
      <c r="P828" s="870"/>
      <c r="Q828" s="870"/>
      <c r="R828" s="870"/>
      <c r="S828" s="870"/>
      <c r="T828" s="870"/>
      <c r="U828" s="870"/>
    </row>
    <row r="829" spans="9:21" s="689" customFormat="1">
      <c r="I829" s="870"/>
      <c r="J829" s="870"/>
      <c r="K829" s="870"/>
      <c r="L829" s="870"/>
      <c r="M829" s="870"/>
      <c r="N829" s="870"/>
      <c r="O829" s="870"/>
      <c r="P829" s="870"/>
      <c r="Q829" s="870"/>
      <c r="R829" s="870"/>
      <c r="S829" s="870"/>
      <c r="T829" s="870"/>
      <c r="U829" s="870"/>
    </row>
    <row r="830" spans="9:21" s="689" customFormat="1">
      <c r="I830" s="870"/>
      <c r="J830" s="870"/>
      <c r="K830" s="870"/>
      <c r="L830" s="870"/>
      <c r="M830" s="870"/>
      <c r="N830" s="870"/>
      <c r="O830" s="870"/>
      <c r="P830" s="870"/>
      <c r="Q830" s="870"/>
      <c r="R830" s="870"/>
      <c r="S830" s="870"/>
      <c r="T830" s="870"/>
      <c r="U830" s="870"/>
    </row>
    <row r="831" spans="9:21" s="689" customFormat="1">
      <c r="I831" s="870"/>
      <c r="J831" s="870"/>
      <c r="K831" s="870"/>
      <c r="L831" s="870"/>
      <c r="M831" s="870"/>
      <c r="N831" s="870"/>
      <c r="O831" s="870"/>
      <c r="P831" s="870"/>
      <c r="Q831" s="870"/>
      <c r="R831" s="870"/>
      <c r="S831" s="870"/>
      <c r="T831" s="870"/>
      <c r="U831" s="870"/>
    </row>
    <row r="832" spans="9:21" s="689" customFormat="1">
      <c r="I832" s="870"/>
      <c r="J832" s="870"/>
      <c r="K832" s="870"/>
      <c r="L832" s="870"/>
      <c r="M832" s="870"/>
      <c r="N832" s="870"/>
      <c r="O832" s="870"/>
      <c r="P832" s="870"/>
      <c r="Q832" s="870"/>
      <c r="R832" s="870"/>
      <c r="S832" s="870"/>
      <c r="T832" s="870"/>
      <c r="U832" s="870"/>
    </row>
    <row r="833" spans="9:21" s="689" customFormat="1">
      <c r="I833" s="870"/>
      <c r="J833" s="870"/>
      <c r="K833" s="870"/>
      <c r="L833" s="870"/>
      <c r="M833" s="870"/>
      <c r="N833" s="870"/>
      <c r="O833" s="870"/>
      <c r="P833" s="870"/>
      <c r="Q833" s="870"/>
      <c r="R833" s="870"/>
      <c r="S833" s="870"/>
      <c r="T833" s="870"/>
      <c r="U833" s="870"/>
    </row>
    <row r="834" spans="9:21" s="689" customFormat="1">
      <c r="I834" s="870"/>
      <c r="J834" s="870"/>
      <c r="K834" s="870"/>
      <c r="L834" s="870"/>
      <c r="M834" s="870"/>
      <c r="N834" s="870"/>
      <c r="O834" s="870"/>
      <c r="P834" s="870"/>
      <c r="Q834" s="870"/>
      <c r="R834" s="870"/>
      <c r="S834" s="870"/>
      <c r="T834" s="870"/>
      <c r="U834" s="870"/>
    </row>
    <row r="835" spans="9:21" s="689" customFormat="1">
      <c r="I835" s="870"/>
      <c r="J835" s="870"/>
      <c r="K835" s="870"/>
      <c r="L835" s="870"/>
      <c r="M835" s="870"/>
      <c r="N835" s="870"/>
      <c r="O835" s="870"/>
      <c r="P835" s="870"/>
      <c r="Q835" s="870"/>
      <c r="R835" s="870"/>
      <c r="S835" s="870"/>
      <c r="T835" s="870"/>
      <c r="U835" s="870"/>
    </row>
    <row r="836" spans="9:21" s="689" customFormat="1">
      <c r="I836" s="870"/>
      <c r="J836" s="870"/>
      <c r="K836" s="870"/>
      <c r="L836" s="870"/>
      <c r="M836" s="870"/>
      <c r="N836" s="870"/>
      <c r="O836" s="870"/>
      <c r="P836" s="870"/>
      <c r="Q836" s="870"/>
      <c r="R836" s="870"/>
      <c r="S836" s="870"/>
      <c r="T836" s="870"/>
      <c r="U836" s="870"/>
    </row>
    <row r="837" spans="9:21" s="689" customFormat="1">
      <c r="I837" s="870"/>
      <c r="J837" s="870"/>
      <c r="K837" s="870"/>
      <c r="L837" s="870"/>
      <c r="M837" s="870"/>
      <c r="N837" s="870"/>
      <c r="O837" s="870"/>
      <c r="P837" s="870"/>
      <c r="Q837" s="870"/>
      <c r="R837" s="870"/>
      <c r="S837" s="870"/>
      <c r="T837" s="870"/>
      <c r="U837" s="870"/>
    </row>
    <row r="838" spans="9:21" s="689" customFormat="1">
      <c r="I838" s="870"/>
      <c r="J838" s="870"/>
      <c r="K838" s="870"/>
      <c r="L838" s="870"/>
      <c r="M838" s="870"/>
      <c r="N838" s="870"/>
      <c r="O838" s="870"/>
      <c r="P838" s="870"/>
      <c r="Q838" s="870"/>
      <c r="R838" s="870"/>
      <c r="S838" s="870"/>
      <c r="T838" s="870"/>
      <c r="U838" s="870"/>
    </row>
    <row r="839" spans="9:21" s="689" customFormat="1">
      <c r="I839" s="870"/>
      <c r="J839" s="870"/>
      <c r="K839" s="870"/>
      <c r="L839" s="870"/>
      <c r="M839" s="870"/>
      <c r="N839" s="870"/>
      <c r="O839" s="870"/>
      <c r="P839" s="870"/>
      <c r="Q839" s="870"/>
      <c r="R839" s="870"/>
      <c r="S839" s="870"/>
      <c r="T839" s="870"/>
      <c r="U839" s="870"/>
    </row>
    <row r="840" spans="9:21" s="689" customFormat="1">
      <c r="I840" s="870"/>
      <c r="J840" s="870"/>
      <c r="K840" s="870"/>
      <c r="L840" s="870"/>
      <c r="M840" s="870"/>
      <c r="N840" s="870"/>
      <c r="O840" s="870"/>
      <c r="P840" s="870"/>
      <c r="Q840" s="870"/>
      <c r="R840" s="870"/>
      <c r="S840" s="870"/>
      <c r="T840" s="870"/>
      <c r="U840" s="870"/>
    </row>
    <row r="841" spans="9:21" s="689" customFormat="1">
      <c r="I841" s="870"/>
      <c r="J841" s="870"/>
      <c r="K841" s="870"/>
      <c r="L841" s="870"/>
      <c r="M841" s="870"/>
      <c r="N841" s="870"/>
      <c r="O841" s="870"/>
      <c r="P841" s="870"/>
      <c r="Q841" s="870"/>
      <c r="R841" s="870"/>
      <c r="S841" s="870"/>
      <c r="T841" s="870"/>
      <c r="U841" s="870"/>
    </row>
    <row r="842" spans="9:21" s="689" customFormat="1">
      <c r="I842" s="870"/>
      <c r="J842" s="870"/>
      <c r="K842" s="870"/>
      <c r="L842" s="870"/>
      <c r="M842" s="870"/>
      <c r="N842" s="870"/>
      <c r="O842" s="870"/>
      <c r="P842" s="870"/>
      <c r="Q842" s="870"/>
      <c r="R842" s="870"/>
      <c r="S842" s="870"/>
      <c r="T842" s="870"/>
      <c r="U842" s="870"/>
    </row>
    <row r="843" spans="9:21" s="689" customFormat="1">
      <c r="I843" s="870"/>
      <c r="J843" s="870"/>
      <c r="K843" s="870"/>
      <c r="L843" s="870"/>
      <c r="M843" s="870"/>
      <c r="N843" s="870"/>
      <c r="O843" s="870"/>
      <c r="P843" s="870"/>
      <c r="Q843" s="870"/>
      <c r="R843" s="870"/>
      <c r="S843" s="870"/>
      <c r="T843" s="870"/>
      <c r="U843" s="870"/>
    </row>
    <row r="844" spans="9:21" s="689" customFormat="1">
      <c r="I844" s="870"/>
      <c r="J844" s="870"/>
      <c r="K844" s="870"/>
      <c r="L844" s="870"/>
      <c r="M844" s="870"/>
      <c r="N844" s="870"/>
      <c r="O844" s="870"/>
      <c r="P844" s="870"/>
      <c r="Q844" s="870"/>
      <c r="R844" s="870"/>
      <c r="S844" s="870"/>
      <c r="T844" s="870"/>
      <c r="U844" s="870"/>
    </row>
    <row r="845" spans="9:21" s="689" customFormat="1">
      <c r="I845" s="870"/>
      <c r="J845" s="870"/>
      <c r="K845" s="870"/>
      <c r="L845" s="870"/>
      <c r="M845" s="870"/>
      <c r="N845" s="870"/>
      <c r="O845" s="870"/>
      <c r="P845" s="870"/>
      <c r="Q845" s="870"/>
      <c r="R845" s="870"/>
      <c r="S845" s="870"/>
      <c r="T845" s="870"/>
      <c r="U845" s="870"/>
    </row>
    <row r="846" spans="9:21" s="689" customFormat="1">
      <c r="I846" s="870"/>
      <c r="J846" s="870"/>
      <c r="K846" s="870"/>
      <c r="L846" s="870"/>
      <c r="M846" s="870"/>
      <c r="N846" s="870"/>
      <c r="O846" s="870"/>
      <c r="P846" s="870"/>
      <c r="Q846" s="870"/>
      <c r="R846" s="870"/>
      <c r="S846" s="870"/>
      <c r="T846" s="870"/>
      <c r="U846" s="870"/>
    </row>
    <row r="847" spans="9:21" s="689" customFormat="1">
      <c r="I847" s="870"/>
      <c r="J847" s="870"/>
      <c r="K847" s="870"/>
      <c r="L847" s="870"/>
      <c r="M847" s="870"/>
      <c r="N847" s="870"/>
      <c r="O847" s="870"/>
      <c r="P847" s="870"/>
      <c r="Q847" s="870"/>
      <c r="R847" s="870"/>
      <c r="S847" s="870"/>
      <c r="T847" s="870"/>
      <c r="U847" s="870"/>
    </row>
    <row r="848" spans="9:21" s="689" customFormat="1">
      <c r="I848" s="870"/>
      <c r="J848" s="870"/>
      <c r="K848" s="870"/>
      <c r="L848" s="870"/>
      <c r="M848" s="870"/>
      <c r="N848" s="870"/>
      <c r="O848" s="870"/>
      <c r="P848" s="870"/>
      <c r="Q848" s="870"/>
      <c r="R848" s="870"/>
      <c r="S848" s="870"/>
      <c r="T848" s="870"/>
      <c r="U848" s="870"/>
    </row>
    <row r="849" spans="9:21" s="689" customFormat="1">
      <c r="I849" s="870"/>
      <c r="J849" s="870"/>
      <c r="K849" s="870"/>
      <c r="L849" s="870"/>
      <c r="M849" s="870"/>
      <c r="N849" s="870"/>
      <c r="O849" s="870"/>
      <c r="P849" s="870"/>
      <c r="Q849" s="870"/>
      <c r="R849" s="870"/>
      <c r="S849" s="870"/>
      <c r="T849" s="870"/>
      <c r="U849" s="870"/>
    </row>
    <row r="850" spans="9:21" s="689" customFormat="1">
      <c r="I850" s="870"/>
      <c r="J850" s="870"/>
      <c r="K850" s="870"/>
      <c r="L850" s="870"/>
      <c r="M850" s="870"/>
      <c r="N850" s="870"/>
      <c r="O850" s="870"/>
      <c r="P850" s="870"/>
      <c r="Q850" s="870"/>
      <c r="R850" s="870"/>
      <c r="S850" s="870"/>
      <c r="T850" s="870"/>
      <c r="U850" s="870"/>
    </row>
    <row r="851" spans="9:21" s="689" customFormat="1">
      <c r="I851" s="870"/>
      <c r="J851" s="870"/>
      <c r="K851" s="870"/>
      <c r="L851" s="870"/>
      <c r="M851" s="870"/>
      <c r="N851" s="870"/>
      <c r="O851" s="870"/>
      <c r="P851" s="870"/>
      <c r="Q851" s="870"/>
      <c r="R851" s="870"/>
      <c r="S851" s="870"/>
      <c r="T851" s="870"/>
      <c r="U851" s="870"/>
    </row>
    <row r="852" spans="9:21" s="689" customFormat="1">
      <c r="I852" s="870"/>
      <c r="J852" s="870"/>
      <c r="K852" s="870"/>
      <c r="L852" s="870"/>
      <c r="M852" s="870"/>
      <c r="N852" s="870"/>
      <c r="O852" s="870"/>
      <c r="P852" s="870"/>
      <c r="Q852" s="870"/>
      <c r="R852" s="870"/>
      <c r="S852" s="870"/>
      <c r="T852" s="870"/>
      <c r="U852" s="870"/>
    </row>
    <row r="853" spans="9:21" s="689" customFormat="1">
      <c r="I853" s="870"/>
      <c r="J853" s="870"/>
      <c r="K853" s="870"/>
      <c r="L853" s="870"/>
      <c r="M853" s="870"/>
      <c r="N853" s="870"/>
      <c r="O853" s="870"/>
      <c r="P853" s="870"/>
      <c r="Q853" s="870"/>
      <c r="R853" s="870"/>
      <c r="S853" s="870"/>
      <c r="T853" s="870"/>
      <c r="U853" s="870"/>
    </row>
    <row r="854" spans="9:21" s="689" customFormat="1">
      <c r="I854" s="870"/>
      <c r="J854" s="870"/>
      <c r="K854" s="870"/>
      <c r="L854" s="870"/>
      <c r="M854" s="870"/>
      <c r="N854" s="870"/>
      <c r="O854" s="870"/>
      <c r="P854" s="870"/>
      <c r="Q854" s="870"/>
      <c r="R854" s="870"/>
      <c r="S854" s="870"/>
      <c r="T854" s="870"/>
      <c r="U854" s="870"/>
    </row>
    <row r="855" spans="9:21" s="689" customFormat="1">
      <c r="I855" s="870"/>
      <c r="J855" s="870"/>
      <c r="K855" s="870"/>
      <c r="L855" s="870"/>
      <c r="M855" s="870"/>
      <c r="N855" s="870"/>
      <c r="O855" s="870"/>
      <c r="P855" s="870"/>
      <c r="Q855" s="870"/>
      <c r="R855" s="870"/>
      <c r="S855" s="870"/>
      <c r="T855" s="870"/>
      <c r="U855" s="870"/>
    </row>
    <row r="856" spans="9:21" s="689" customFormat="1">
      <c r="I856" s="870"/>
      <c r="J856" s="870"/>
      <c r="K856" s="870"/>
      <c r="L856" s="870"/>
      <c r="M856" s="870"/>
      <c r="N856" s="870"/>
      <c r="O856" s="870"/>
      <c r="P856" s="870"/>
      <c r="Q856" s="870"/>
      <c r="R856" s="870"/>
      <c r="S856" s="870"/>
      <c r="T856" s="870"/>
      <c r="U856" s="870"/>
    </row>
    <row r="857" spans="9:21" s="689" customFormat="1">
      <c r="I857" s="870"/>
      <c r="J857" s="870"/>
      <c r="K857" s="870"/>
      <c r="L857" s="870"/>
      <c r="M857" s="870"/>
      <c r="N857" s="870"/>
      <c r="O857" s="870"/>
      <c r="P857" s="870"/>
      <c r="Q857" s="870"/>
      <c r="R857" s="870"/>
      <c r="S857" s="870"/>
      <c r="T857" s="870"/>
      <c r="U857" s="870"/>
    </row>
    <row r="858" spans="9:21" s="689" customFormat="1">
      <c r="I858" s="870"/>
      <c r="J858" s="870"/>
      <c r="K858" s="870"/>
      <c r="L858" s="870"/>
      <c r="M858" s="870"/>
      <c r="N858" s="870"/>
      <c r="O858" s="870"/>
      <c r="P858" s="870"/>
      <c r="Q858" s="870"/>
      <c r="R858" s="870"/>
      <c r="S858" s="870"/>
      <c r="T858" s="870"/>
      <c r="U858" s="870"/>
    </row>
    <row r="859" spans="9:21" s="689" customFormat="1">
      <c r="I859" s="870"/>
      <c r="J859" s="870"/>
      <c r="K859" s="870"/>
      <c r="L859" s="870"/>
      <c r="M859" s="870"/>
      <c r="N859" s="870"/>
      <c r="O859" s="870"/>
      <c r="P859" s="870"/>
      <c r="Q859" s="870"/>
      <c r="R859" s="870"/>
      <c r="S859" s="870"/>
      <c r="T859" s="870"/>
      <c r="U859" s="870"/>
    </row>
    <row r="860" spans="9:21" s="689" customFormat="1">
      <c r="I860" s="870"/>
      <c r="J860" s="870"/>
      <c r="K860" s="870"/>
      <c r="L860" s="870"/>
      <c r="M860" s="870"/>
      <c r="N860" s="870"/>
      <c r="O860" s="870"/>
      <c r="P860" s="870"/>
      <c r="Q860" s="870"/>
      <c r="R860" s="870"/>
      <c r="S860" s="870"/>
      <c r="T860" s="870"/>
      <c r="U860" s="870"/>
    </row>
    <row r="861" spans="9:21" s="689" customFormat="1">
      <c r="I861" s="870"/>
      <c r="J861" s="870"/>
      <c r="K861" s="870"/>
      <c r="L861" s="870"/>
      <c r="M861" s="870"/>
      <c r="N861" s="870"/>
      <c r="O861" s="870"/>
      <c r="P861" s="870"/>
      <c r="Q861" s="870"/>
      <c r="R861" s="870"/>
      <c r="S861" s="870"/>
      <c r="T861" s="870"/>
      <c r="U861" s="870"/>
    </row>
    <row r="862" spans="9:21" s="689" customFormat="1">
      <c r="I862" s="870"/>
      <c r="J862" s="870"/>
      <c r="K862" s="870"/>
      <c r="L862" s="870"/>
      <c r="M862" s="870"/>
      <c r="N862" s="870"/>
      <c r="O862" s="870"/>
      <c r="P862" s="870"/>
      <c r="Q862" s="870"/>
      <c r="R862" s="870"/>
      <c r="S862" s="870"/>
      <c r="T862" s="870"/>
      <c r="U862" s="870"/>
    </row>
    <row r="863" spans="9:21" s="689" customFormat="1">
      <c r="I863" s="870"/>
      <c r="J863" s="870"/>
      <c r="K863" s="870"/>
      <c r="L863" s="870"/>
      <c r="M863" s="870"/>
      <c r="N863" s="870"/>
      <c r="O863" s="870"/>
      <c r="P863" s="870"/>
      <c r="Q863" s="870"/>
      <c r="R863" s="870"/>
      <c r="S863" s="870"/>
      <c r="T863" s="870"/>
      <c r="U863" s="870"/>
    </row>
    <row r="864" spans="9:21" s="689" customFormat="1">
      <c r="I864" s="870"/>
      <c r="J864" s="870"/>
      <c r="K864" s="870"/>
      <c r="L864" s="870"/>
      <c r="M864" s="870"/>
      <c r="N864" s="870"/>
      <c r="O864" s="870"/>
      <c r="P864" s="870"/>
      <c r="Q864" s="870"/>
      <c r="R864" s="870"/>
      <c r="S864" s="870"/>
      <c r="T864" s="870"/>
      <c r="U864" s="870"/>
    </row>
    <row r="865" spans="9:21" s="689" customFormat="1">
      <c r="I865" s="870"/>
      <c r="J865" s="870"/>
      <c r="K865" s="870"/>
      <c r="L865" s="870"/>
      <c r="M865" s="870"/>
      <c r="N865" s="870"/>
      <c r="O865" s="870"/>
      <c r="P865" s="870"/>
      <c r="Q865" s="870"/>
      <c r="R865" s="870"/>
      <c r="S865" s="870"/>
      <c r="T865" s="870"/>
      <c r="U865" s="870"/>
    </row>
    <row r="866" spans="9:21" s="689" customFormat="1">
      <c r="I866" s="870"/>
      <c r="J866" s="870"/>
      <c r="K866" s="870"/>
      <c r="L866" s="870"/>
      <c r="M866" s="870"/>
      <c r="N866" s="870"/>
      <c r="O866" s="870"/>
      <c r="P866" s="870"/>
      <c r="Q866" s="870"/>
      <c r="R866" s="870"/>
      <c r="S866" s="870"/>
      <c r="T866" s="870"/>
      <c r="U866" s="870"/>
    </row>
    <row r="867" spans="9:21" s="689" customFormat="1">
      <c r="I867" s="870"/>
      <c r="J867" s="870"/>
      <c r="K867" s="870"/>
      <c r="L867" s="870"/>
      <c r="M867" s="870"/>
      <c r="N867" s="870"/>
      <c r="O867" s="870"/>
      <c r="P867" s="870"/>
      <c r="Q867" s="870"/>
      <c r="R867" s="870"/>
      <c r="S867" s="870"/>
      <c r="T867" s="870"/>
      <c r="U867" s="870"/>
    </row>
    <row r="868" spans="9:21" s="689" customFormat="1">
      <c r="I868" s="870"/>
      <c r="J868" s="870"/>
      <c r="K868" s="870"/>
      <c r="L868" s="870"/>
      <c r="M868" s="870"/>
      <c r="N868" s="870"/>
      <c r="O868" s="870"/>
      <c r="P868" s="870"/>
      <c r="Q868" s="870"/>
      <c r="R868" s="870"/>
      <c r="S868" s="870"/>
      <c r="T868" s="870"/>
      <c r="U868" s="870"/>
    </row>
    <row r="869" spans="9:21" s="689" customFormat="1">
      <c r="I869" s="870"/>
      <c r="J869" s="870"/>
      <c r="K869" s="870"/>
      <c r="L869" s="870"/>
      <c r="M869" s="870"/>
      <c r="N869" s="870"/>
      <c r="O869" s="870"/>
      <c r="P869" s="870"/>
      <c r="Q869" s="870"/>
      <c r="R869" s="870"/>
      <c r="S869" s="870"/>
      <c r="T869" s="870"/>
      <c r="U869" s="870"/>
    </row>
    <row r="870" spans="9:21" s="689" customFormat="1">
      <c r="I870" s="870"/>
      <c r="J870" s="870"/>
      <c r="K870" s="870"/>
      <c r="L870" s="870"/>
      <c r="M870" s="870"/>
      <c r="N870" s="870"/>
      <c r="O870" s="870"/>
      <c r="P870" s="870"/>
      <c r="Q870" s="870"/>
      <c r="R870" s="870"/>
      <c r="S870" s="870"/>
      <c r="T870" s="870"/>
      <c r="U870" s="870"/>
    </row>
    <row r="871" spans="9:21" s="689" customFormat="1">
      <c r="I871" s="870"/>
      <c r="J871" s="870"/>
      <c r="K871" s="870"/>
      <c r="L871" s="870"/>
      <c r="M871" s="870"/>
      <c r="N871" s="870"/>
      <c r="O871" s="870"/>
      <c r="P871" s="870"/>
      <c r="Q871" s="870"/>
      <c r="R871" s="870"/>
      <c r="S871" s="870"/>
      <c r="T871" s="870"/>
      <c r="U871" s="870"/>
    </row>
    <row r="872" spans="9:21" s="689" customFormat="1">
      <c r="I872" s="870"/>
      <c r="J872" s="870"/>
      <c r="K872" s="870"/>
      <c r="L872" s="870"/>
      <c r="M872" s="870"/>
      <c r="N872" s="870"/>
      <c r="O872" s="870"/>
      <c r="P872" s="870"/>
      <c r="Q872" s="870"/>
      <c r="R872" s="870"/>
      <c r="S872" s="870"/>
      <c r="T872" s="870"/>
      <c r="U872" s="870"/>
    </row>
    <row r="873" spans="9:21" s="689" customFormat="1">
      <c r="I873" s="870"/>
      <c r="J873" s="870"/>
      <c r="K873" s="870"/>
      <c r="L873" s="870"/>
      <c r="M873" s="870"/>
      <c r="N873" s="870"/>
      <c r="O873" s="870"/>
      <c r="P873" s="870"/>
      <c r="Q873" s="870"/>
      <c r="R873" s="870"/>
      <c r="S873" s="870"/>
      <c r="T873" s="870"/>
      <c r="U873" s="870"/>
    </row>
    <row r="874" spans="9:21" s="689" customFormat="1">
      <c r="I874" s="870"/>
      <c r="J874" s="870"/>
      <c r="K874" s="870"/>
      <c r="L874" s="870"/>
      <c r="M874" s="870"/>
      <c r="N874" s="870"/>
      <c r="O874" s="870"/>
      <c r="P874" s="870"/>
      <c r="Q874" s="870"/>
      <c r="R874" s="870"/>
      <c r="S874" s="870"/>
      <c r="T874" s="870"/>
      <c r="U874" s="870"/>
    </row>
    <row r="875" spans="9:21" s="689" customFormat="1">
      <c r="I875" s="870"/>
      <c r="J875" s="870"/>
      <c r="K875" s="870"/>
      <c r="L875" s="870"/>
      <c r="M875" s="870"/>
      <c r="N875" s="870"/>
      <c r="O875" s="870"/>
      <c r="P875" s="870"/>
      <c r="Q875" s="870"/>
      <c r="R875" s="870"/>
      <c r="S875" s="870"/>
      <c r="T875" s="870"/>
      <c r="U875" s="870"/>
    </row>
    <row r="876" spans="9:21" s="689" customFormat="1">
      <c r="I876" s="870"/>
      <c r="J876" s="870"/>
      <c r="K876" s="870"/>
      <c r="L876" s="870"/>
      <c r="M876" s="870"/>
      <c r="N876" s="870"/>
      <c r="O876" s="870"/>
      <c r="P876" s="870"/>
      <c r="Q876" s="870"/>
      <c r="R876" s="870"/>
      <c r="S876" s="870"/>
      <c r="T876" s="870"/>
      <c r="U876" s="870"/>
    </row>
    <row r="877" spans="9:21" s="689" customFormat="1">
      <c r="I877" s="870"/>
      <c r="J877" s="870"/>
      <c r="K877" s="870"/>
      <c r="L877" s="870"/>
      <c r="M877" s="870"/>
      <c r="N877" s="870"/>
      <c r="O877" s="870"/>
      <c r="P877" s="870"/>
      <c r="Q877" s="870"/>
      <c r="R877" s="870"/>
      <c r="S877" s="870"/>
      <c r="T877" s="870"/>
      <c r="U877" s="870"/>
    </row>
    <row r="878" spans="9:21" s="689" customFormat="1">
      <c r="I878" s="870"/>
      <c r="J878" s="870"/>
      <c r="K878" s="870"/>
      <c r="L878" s="870"/>
      <c r="M878" s="870"/>
      <c r="N878" s="870"/>
      <c r="O878" s="870"/>
      <c r="P878" s="870"/>
      <c r="Q878" s="870"/>
      <c r="R878" s="870"/>
      <c r="S878" s="870"/>
      <c r="T878" s="870"/>
      <c r="U878" s="870"/>
    </row>
    <row r="879" spans="9:21" s="689" customFormat="1">
      <c r="I879" s="870"/>
      <c r="J879" s="870"/>
      <c r="K879" s="870"/>
      <c r="L879" s="870"/>
      <c r="M879" s="870"/>
      <c r="N879" s="870"/>
      <c r="O879" s="870"/>
      <c r="P879" s="870"/>
      <c r="Q879" s="870"/>
      <c r="R879" s="870"/>
      <c r="S879" s="870"/>
      <c r="T879" s="870"/>
      <c r="U879" s="870"/>
    </row>
    <row r="880" spans="9:21" s="689" customFormat="1">
      <c r="I880" s="870"/>
      <c r="J880" s="870"/>
      <c r="K880" s="870"/>
      <c r="L880" s="870"/>
      <c r="M880" s="870"/>
      <c r="N880" s="870"/>
      <c r="O880" s="870"/>
      <c r="P880" s="870"/>
      <c r="Q880" s="870"/>
      <c r="R880" s="870"/>
      <c r="S880" s="870"/>
      <c r="T880" s="870"/>
      <c r="U880" s="870"/>
    </row>
    <row r="881" spans="9:21" s="689" customFormat="1">
      <c r="I881" s="870"/>
      <c r="J881" s="870"/>
      <c r="K881" s="870"/>
      <c r="L881" s="870"/>
      <c r="M881" s="870"/>
      <c r="N881" s="870"/>
      <c r="O881" s="870"/>
      <c r="P881" s="870"/>
      <c r="Q881" s="870"/>
      <c r="R881" s="870"/>
      <c r="S881" s="870"/>
      <c r="T881" s="870"/>
      <c r="U881" s="870"/>
    </row>
    <row r="882" spans="9:21" s="689" customFormat="1">
      <c r="I882" s="870"/>
      <c r="J882" s="870"/>
      <c r="K882" s="870"/>
      <c r="L882" s="870"/>
      <c r="M882" s="870"/>
      <c r="N882" s="870"/>
      <c r="O882" s="870"/>
      <c r="P882" s="870"/>
      <c r="Q882" s="870"/>
      <c r="R882" s="870"/>
      <c r="S882" s="870"/>
      <c r="T882" s="870"/>
      <c r="U882" s="870"/>
    </row>
    <row r="883" spans="9:21" s="689" customFormat="1">
      <c r="I883" s="870"/>
      <c r="J883" s="870"/>
      <c r="K883" s="870"/>
      <c r="L883" s="870"/>
      <c r="M883" s="870"/>
      <c r="N883" s="870"/>
      <c r="O883" s="870"/>
      <c r="P883" s="870"/>
      <c r="Q883" s="870"/>
      <c r="R883" s="870"/>
      <c r="S883" s="870"/>
      <c r="T883" s="870"/>
      <c r="U883" s="870"/>
    </row>
    <row r="884" spans="9:21" s="689" customFormat="1">
      <c r="I884" s="870"/>
      <c r="J884" s="870"/>
      <c r="K884" s="870"/>
      <c r="L884" s="870"/>
      <c r="M884" s="870"/>
      <c r="N884" s="870"/>
      <c r="O884" s="870"/>
      <c r="P884" s="870"/>
      <c r="Q884" s="870"/>
      <c r="R884" s="870"/>
      <c r="S884" s="870"/>
      <c r="T884" s="870"/>
      <c r="U884" s="870"/>
    </row>
    <row r="885" spans="9:21" s="689" customFormat="1">
      <c r="I885" s="870"/>
      <c r="J885" s="870"/>
      <c r="K885" s="870"/>
      <c r="L885" s="870"/>
      <c r="M885" s="870"/>
      <c r="N885" s="870"/>
      <c r="O885" s="870"/>
      <c r="P885" s="870"/>
      <c r="Q885" s="870"/>
      <c r="R885" s="870"/>
      <c r="S885" s="870"/>
      <c r="T885" s="870"/>
      <c r="U885" s="870"/>
    </row>
    <row r="886" spans="9:21" s="689" customFormat="1">
      <c r="I886" s="870"/>
      <c r="J886" s="870"/>
      <c r="K886" s="870"/>
      <c r="L886" s="870"/>
      <c r="M886" s="870"/>
      <c r="N886" s="870"/>
      <c r="O886" s="870"/>
      <c r="P886" s="870"/>
      <c r="Q886" s="870"/>
      <c r="R886" s="870"/>
      <c r="S886" s="870"/>
      <c r="T886" s="870"/>
      <c r="U886" s="870"/>
    </row>
    <row r="887" spans="9:21" s="689" customFormat="1">
      <c r="I887" s="870"/>
      <c r="J887" s="870"/>
      <c r="K887" s="870"/>
      <c r="L887" s="870"/>
      <c r="M887" s="870"/>
      <c r="N887" s="870"/>
      <c r="O887" s="870"/>
      <c r="P887" s="870"/>
      <c r="Q887" s="870"/>
      <c r="R887" s="870"/>
      <c r="S887" s="870"/>
      <c r="T887" s="870"/>
      <c r="U887" s="870"/>
    </row>
    <row r="888" spans="9:21" s="689" customFormat="1">
      <c r="I888" s="870"/>
      <c r="J888" s="870"/>
      <c r="K888" s="870"/>
      <c r="L888" s="870"/>
      <c r="M888" s="870"/>
      <c r="N888" s="870"/>
      <c r="O888" s="870"/>
      <c r="P888" s="870"/>
      <c r="Q888" s="870"/>
      <c r="R888" s="870"/>
      <c r="S888" s="870"/>
      <c r="T888" s="870"/>
      <c r="U888" s="870"/>
    </row>
    <row r="889" spans="9:21" s="689" customFormat="1">
      <c r="I889" s="870"/>
      <c r="J889" s="870"/>
      <c r="K889" s="870"/>
      <c r="L889" s="870"/>
      <c r="M889" s="870"/>
      <c r="N889" s="870"/>
      <c r="O889" s="870"/>
      <c r="P889" s="870"/>
      <c r="Q889" s="870"/>
      <c r="R889" s="870"/>
      <c r="S889" s="870"/>
      <c r="T889" s="870"/>
      <c r="U889" s="870"/>
    </row>
    <row r="890" spans="9:21" s="689" customFormat="1">
      <c r="I890" s="870"/>
      <c r="J890" s="870"/>
      <c r="K890" s="870"/>
      <c r="L890" s="870"/>
      <c r="M890" s="870"/>
      <c r="N890" s="870"/>
      <c r="O890" s="870"/>
      <c r="P890" s="870"/>
      <c r="Q890" s="870"/>
      <c r="R890" s="870"/>
      <c r="S890" s="870"/>
      <c r="T890" s="870"/>
      <c r="U890" s="870"/>
    </row>
    <row r="891" spans="9:21" s="689" customFormat="1">
      <c r="I891" s="870"/>
      <c r="J891" s="870"/>
      <c r="K891" s="870"/>
      <c r="L891" s="870"/>
      <c r="M891" s="870"/>
      <c r="N891" s="870"/>
      <c r="O891" s="870"/>
      <c r="P891" s="870"/>
      <c r="Q891" s="870"/>
      <c r="R891" s="870"/>
      <c r="S891" s="870"/>
      <c r="T891" s="870"/>
      <c r="U891" s="870"/>
    </row>
    <row r="892" spans="9:21" s="689" customFormat="1">
      <c r="I892" s="870"/>
      <c r="J892" s="870"/>
      <c r="K892" s="870"/>
      <c r="L892" s="870"/>
      <c r="M892" s="870"/>
      <c r="N892" s="870"/>
      <c r="O892" s="870"/>
      <c r="P892" s="870"/>
      <c r="Q892" s="870"/>
      <c r="R892" s="870"/>
      <c r="S892" s="870"/>
      <c r="T892" s="870"/>
      <c r="U892" s="870"/>
    </row>
    <row r="893" spans="9:21" s="689" customFormat="1">
      <c r="I893" s="870"/>
      <c r="J893" s="870"/>
      <c r="K893" s="870"/>
      <c r="L893" s="870"/>
      <c r="M893" s="870"/>
      <c r="N893" s="870"/>
      <c r="O893" s="870"/>
      <c r="P893" s="870"/>
      <c r="Q893" s="870"/>
      <c r="R893" s="870"/>
      <c r="S893" s="870"/>
      <c r="T893" s="870"/>
      <c r="U893" s="870"/>
    </row>
    <row r="894" spans="9:21" s="689" customFormat="1">
      <c r="I894" s="870"/>
      <c r="J894" s="870"/>
      <c r="K894" s="870"/>
      <c r="L894" s="870"/>
      <c r="M894" s="870"/>
      <c r="N894" s="870"/>
      <c r="O894" s="870"/>
      <c r="P894" s="870"/>
      <c r="Q894" s="870"/>
      <c r="R894" s="870"/>
      <c r="S894" s="870"/>
      <c r="T894" s="870"/>
      <c r="U894" s="870"/>
    </row>
    <row r="895" spans="9:21" s="689" customFormat="1">
      <c r="I895" s="870"/>
      <c r="J895" s="870"/>
      <c r="K895" s="870"/>
      <c r="L895" s="870"/>
      <c r="M895" s="870"/>
      <c r="N895" s="870"/>
      <c r="O895" s="870"/>
      <c r="P895" s="870"/>
      <c r="Q895" s="870"/>
      <c r="R895" s="870"/>
      <c r="S895" s="870"/>
      <c r="T895" s="870"/>
      <c r="U895" s="870"/>
    </row>
    <row r="896" spans="9:21" s="689" customFormat="1">
      <c r="I896" s="870"/>
      <c r="J896" s="870"/>
      <c r="K896" s="870"/>
      <c r="L896" s="870"/>
      <c r="M896" s="870"/>
      <c r="N896" s="870"/>
      <c r="O896" s="870"/>
      <c r="P896" s="870"/>
      <c r="Q896" s="870"/>
      <c r="R896" s="870"/>
      <c r="S896" s="870"/>
      <c r="T896" s="870"/>
      <c r="U896" s="870"/>
    </row>
    <row r="897" spans="9:21" s="689" customFormat="1">
      <c r="I897" s="870"/>
      <c r="J897" s="870"/>
      <c r="K897" s="870"/>
      <c r="L897" s="870"/>
      <c r="M897" s="870"/>
      <c r="N897" s="870"/>
      <c r="O897" s="870"/>
      <c r="P897" s="870"/>
      <c r="Q897" s="870"/>
      <c r="R897" s="870"/>
      <c r="S897" s="870"/>
      <c r="T897" s="870"/>
      <c r="U897" s="870"/>
    </row>
    <row r="898" spans="9:21" s="689" customFormat="1">
      <c r="I898" s="870"/>
      <c r="J898" s="870"/>
      <c r="K898" s="870"/>
      <c r="L898" s="870"/>
      <c r="M898" s="870"/>
      <c r="N898" s="870"/>
      <c r="O898" s="870"/>
      <c r="P898" s="870"/>
      <c r="Q898" s="870"/>
      <c r="R898" s="870"/>
      <c r="S898" s="870"/>
      <c r="T898" s="870"/>
      <c r="U898" s="870"/>
    </row>
    <row r="899" spans="9:21" s="689" customFormat="1">
      <c r="I899" s="870"/>
      <c r="J899" s="870"/>
      <c r="K899" s="870"/>
      <c r="L899" s="870"/>
      <c r="M899" s="870"/>
      <c r="N899" s="870"/>
      <c r="O899" s="870"/>
      <c r="P899" s="870"/>
      <c r="Q899" s="870"/>
      <c r="R899" s="870"/>
      <c r="S899" s="870"/>
      <c r="T899" s="870"/>
      <c r="U899" s="870"/>
    </row>
    <row r="900" spans="9:21" s="689" customFormat="1">
      <c r="I900" s="870"/>
      <c r="J900" s="870"/>
      <c r="K900" s="870"/>
      <c r="L900" s="870"/>
      <c r="M900" s="870"/>
      <c r="N900" s="870"/>
      <c r="O900" s="870"/>
      <c r="P900" s="870"/>
      <c r="Q900" s="870"/>
      <c r="R900" s="870"/>
      <c r="S900" s="870"/>
      <c r="T900" s="870"/>
      <c r="U900" s="870"/>
    </row>
    <row r="901" spans="9:21" s="689" customFormat="1">
      <c r="I901" s="870"/>
      <c r="J901" s="870"/>
      <c r="K901" s="870"/>
      <c r="L901" s="870"/>
      <c r="M901" s="870"/>
      <c r="N901" s="870"/>
      <c r="O901" s="870"/>
      <c r="P901" s="870"/>
      <c r="Q901" s="870"/>
      <c r="R901" s="870"/>
      <c r="S901" s="870"/>
      <c r="T901" s="870"/>
      <c r="U901" s="870"/>
    </row>
    <row r="902" spans="9:21" s="689" customFormat="1">
      <c r="I902" s="870"/>
      <c r="J902" s="870"/>
      <c r="K902" s="870"/>
      <c r="L902" s="870"/>
      <c r="M902" s="870"/>
      <c r="N902" s="870"/>
      <c r="O902" s="870"/>
      <c r="P902" s="870"/>
      <c r="Q902" s="870"/>
      <c r="R902" s="870"/>
      <c r="S902" s="870"/>
      <c r="T902" s="870"/>
      <c r="U902" s="870"/>
    </row>
    <row r="903" spans="9:21" s="689" customFormat="1">
      <c r="I903" s="870"/>
      <c r="J903" s="870"/>
      <c r="K903" s="870"/>
      <c r="L903" s="870"/>
      <c r="M903" s="870"/>
      <c r="N903" s="870"/>
      <c r="O903" s="870"/>
      <c r="P903" s="870"/>
      <c r="Q903" s="870"/>
      <c r="R903" s="870"/>
      <c r="S903" s="870"/>
      <c r="T903" s="870"/>
      <c r="U903" s="870"/>
    </row>
    <row r="904" spans="9:21" s="689" customFormat="1">
      <c r="I904" s="870"/>
      <c r="J904" s="870"/>
      <c r="K904" s="870"/>
      <c r="L904" s="870"/>
      <c r="M904" s="870"/>
      <c r="N904" s="870"/>
      <c r="O904" s="870"/>
      <c r="P904" s="870"/>
      <c r="Q904" s="870"/>
      <c r="R904" s="870"/>
      <c r="S904" s="870"/>
      <c r="T904" s="870"/>
      <c r="U904" s="870"/>
    </row>
    <row r="905" spans="9:21" s="689" customFormat="1">
      <c r="I905" s="870"/>
      <c r="J905" s="870"/>
      <c r="K905" s="870"/>
      <c r="L905" s="870"/>
      <c r="M905" s="870"/>
      <c r="N905" s="870"/>
      <c r="O905" s="870"/>
      <c r="P905" s="870"/>
      <c r="Q905" s="870"/>
      <c r="R905" s="870"/>
      <c r="S905" s="870"/>
      <c r="T905" s="870"/>
      <c r="U905" s="870"/>
    </row>
    <row r="906" spans="9:21" s="689" customFormat="1">
      <c r="I906" s="870"/>
      <c r="J906" s="870"/>
      <c r="K906" s="870"/>
      <c r="L906" s="870"/>
      <c r="M906" s="870"/>
      <c r="N906" s="870"/>
      <c r="O906" s="870"/>
      <c r="P906" s="870"/>
      <c r="Q906" s="870"/>
      <c r="R906" s="870"/>
      <c r="S906" s="870"/>
      <c r="T906" s="870"/>
      <c r="U906" s="870"/>
    </row>
    <row r="907" spans="9:21" s="689" customFormat="1">
      <c r="I907" s="870"/>
      <c r="J907" s="870"/>
      <c r="K907" s="870"/>
      <c r="L907" s="870"/>
      <c r="M907" s="870"/>
      <c r="N907" s="870"/>
      <c r="O907" s="870"/>
      <c r="P907" s="870"/>
      <c r="Q907" s="870"/>
      <c r="R907" s="870"/>
      <c r="S907" s="870"/>
      <c r="T907" s="870"/>
      <c r="U907" s="870"/>
    </row>
    <row r="908" spans="9:21" s="689" customFormat="1">
      <c r="I908" s="870"/>
      <c r="J908" s="870"/>
      <c r="K908" s="870"/>
      <c r="L908" s="870"/>
      <c r="M908" s="870"/>
      <c r="N908" s="870"/>
      <c r="O908" s="870"/>
      <c r="P908" s="870"/>
      <c r="Q908" s="870"/>
      <c r="R908" s="870"/>
      <c r="S908" s="870"/>
      <c r="T908" s="870"/>
      <c r="U908" s="870"/>
    </row>
    <row r="909" spans="9:21" s="689" customFormat="1">
      <c r="I909" s="870"/>
      <c r="J909" s="870"/>
      <c r="K909" s="870"/>
      <c r="L909" s="870"/>
      <c r="M909" s="870"/>
      <c r="N909" s="870"/>
      <c r="O909" s="870"/>
      <c r="P909" s="870"/>
      <c r="Q909" s="870"/>
      <c r="R909" s="870"/>
      <c r="S909" s="870"/>
      <c r="T909" s="870"/>
      <c r="U909" s="870"/>
    </row>
    <row r="910" spans="9:21" s="689" customFormat="1">
      <c r="I910" s="870"/>
      <c r="J910" s="870"/>
      <c r="K910" s="870"/>
      <c r="L910" s="870"/>
      <c r="M910" s="870"/>
      <c r="N910" s="870"/>
      <c r="O910" s="870"/>
      <c r="P910" s="870"/>
      <c r="Q910" s="870"/>
      <c r="R910" s="870"/>
      <c r="S910" s="870"/>
      <c r="T910" s="870"/>
      <c r="U910" s="870"/>
    </row>
    <row r="911" spans="9:21" s="689" customFormat="1">
      <c r="I911" s="870"/>
      <c r="J911" s="870"/>
      <c r="K911" s="870"/>
      <c r="L911" s="870"/>
      <c r="M911" s="870"/>
      <c r="N911" s="870"/>
      <c r="O911" s="870"/>
      <c r="P911" s="870"/>
      <c r="Q911" s="870"/>
      <c r="R911" s="870"/>
      <c r="S911" s="870"/>
      <c r="T911" s="870"/>
      <c r="U911" s="870"/>
    </row>
    <row r="912" spans="9:21" s="689" customFormat="1">
      <c r="I912" s="870"/>
      <c r="J912" s="870"/>
      <c r="K912" s="870"/>
      <c r="L912" s="870"/>
      <c r="M912" s="870"/>
      <c r="N912" s="870"/>
      <c r="O912" s="870"/>
      <c r="P912" s="870"/>
      <c r="Q912" s="870"/>
      <c r="R912" s="870"/>
      <c r="S912" s="870"/>
      <c r="T912" s="870"/>
      <c r="U912" s="870"/>
    </row>
    <row r="913" spans="9:21" s="689" customFormat="1">
      <c r="I913" s="870"/>
      <c r="J913" s="870"/>
      <c r="K913" s="870"/>
      <c r="L913" s="870"/>
      <c r="M913" s="870"/>
      <c r="N913" s="870"/>
      <c r="O913" s="870"/>
      <c r="P913" s="870"/>
      <c r="Q913" s="870"/>
      <c r="R913" s="870"/>
      <c r="S913" s="870"/>
      <c r="T913" s="870"/>
      <c r="U913" s="870"/>
    </row>
    <row r="914" spans="9:21" s="689" customFormat="1">
      <c r="I914" s="870"/>
      <c r="J914" s="870"/>
      <c r="K914" s="870"/>
      <c r="L914" s="870"/>
      <c r="M914" s="870"/>
      <c r="N914" s="870"/>
      <c r="O914" s="870"/>
      <c r="P914" s="870"/>
      <c r="Q914" s="870"/>
      <c r="R914" s="870"/>
      <c r="S914" s="870"/>
      <c r="T914" s="870"/>
      <c r="U914" s="870"/>
    </row>
    <row r="915" spans="9:21" s="689" customFormat="1">
      <c r="I915" s="870"/>
      <c r="J915" s="870"/>
      <c r="K915" s="870"/>
      <c r="L915" s="870"/>
      <c r="M915" s="870"/>
      <c r="N915" s="870"/>
      <c r="O915" s="870"/>
      <c r="P915" s="870"/>
      <c r="Q915" s="870"/>
      <c r="R915" s="870"/>
      <c r="S915" s="870"/>
      <c r="T915" s="870"/>
      <c r="U915" s="870"/>
    </row>
    <row r="916" spans="9:21" s="689" customFormat="1">
      <c r="I916" s="870"/>
      <c r="J916" s="870"/>
      <c r="K916" s="870"/>
      <c r="L916" s="870"/>
      <c r="M916" s="870"/>
      <c r="N916" s="870"/>
      <c r="O916" s="870"/>
      <c r="P916" s="870"/>
      <c r="Q916" s="870"/>
      <c r="R916" s="870"/>
      <c r="S916" s="870"/>
      <c r="T916" s="870"/>
      <c r="U916" s="870"/>
    </row>
    <row r="917" spans="9:21" s="689" customFormat="1">
      <c r="I917" s="870"/>
      <c r="J917" s="870"/>
      <c r="K917" s="870"/>
      <c r="L917" s="870"/>
      <c r="M917" s="870"/>
      <c r="N917" s="870"/>
      <c r="O917" s="870"/>
      <c r="P917" s="870"/>
      <c r="Q917" s="870"/>
      <c r="R917" s="870"/>
      <c r="S917" s="870"/>
      <c r="T917" s="870"/>
      <c r="U917" s="870"/>
    </row>
    <row r="918" spans="9:21" s="689" customFormat="1">
      <c r="I918" s="870"/>
      <c r="J918" s="870"/>
      <c r="K918" s="870"/>
      <c r="L918" s="870"/>
      <c r="M918" s="870"/>
      <c r="N918" s="870"/>
      <c r="O918" s="870"/>
      <c r="P918" s="870"/>
      <c r="Q918" s="870"/>
      <c r="R918" s="870"/>
      <c r="S918" s="870"/>
      <c r="T918" s="870"/>
      <c r="U918" s="870"/>
    </row>
    <row r="919" spans="9:21" s="689" customFormat="1">
      <c r="I919" s="870"/>
      <c r="J919" s="870"/>
      <c r="K919" s="870"/>
      <c r="L919" s="870"/>
      <c r="M919" s="870"/>
      <c r="N919" s="870"/>
      <c r="O919" s="870"/>
      <c r="P919" s="870"/>
      <c r="Q919" s="870"/>
      <c r="R919" s="870"/>
      <c r="S919" s="870"/>
      <c r="T919" s="870"/>
      <c r="U919" s="870"/>
    </row>
    <row r="920" spans="9:21" s="689" customFormat="1">
      <c r="I920" s="870"/>
      <c r="J920" s="870"/>
      <c r="K920" s="870"/>
      <c r="L920" s="870"/>
      <c r="M920" s="870"/>
      <c r="N920" s="870"/>
      <c r="O920" s="870"/>
      <c r="P920" s="870"/>
      <c r="Q920" s="870"/>
      <c r="R920" s="870"/>
      <c r="S920" s="870"/>
      <c r="T920" s="870"/>
      <c r="U920" s="870"/>
    </row>
    <row r="921" spans="9:21" s="689" customFormat="1">
      <c r="I921" s="870"/>
      <c r="J921" s="870"/>
      <c r="K921" s="870"/>
      <c r="L921" s="870"/>
      <c r="M921" s="870"/>
      <c r="N921" s="870"/>
      <c r="O921" s="870"/>
      <c r="P921" s="870"/>
      <c r="Q921" s="870"/>
      <c r="R921" s="870"/>
      <c r="S921" s="870"/>
      <c r="T921" s="870"/>
      <c r="U921" s="870"/>
    </row>
    <row r="922" spans="9:21" s="689" customFormat="1">
      <c r="I922" s="870"/>
      <c r="J922" s="870"/>
      <c r="K922" s="870"/>
      <c r="L922" s="870"/>
      <c r="M922" s="870"/>
      <c r="N922" s="870"/>
      <c r="O922" s="870"/>
      <c r="P922" s="870"/>
      <c r="Q922" s="870"/>
      <c r="R922" s="870"/>
      <c r="S922" s="870"/>
      <c r="T922" s="870"/>
      <c r="U922" s="870"/>
    </row>
    <row r="923" spans="9:21" s="689" customFormat="1">
      <c r="I923" s="870"/>
      <c r="J923" s="870"/>
      <c r="K923" s="870"/>
      <c r="L923" s="870"/>
      <c r="M923" s="870"/>
      <c r="N923" s="870"/>
      <c r="O923" s="870"/>
      <c r="P923" s="870"/>
      <c r="Q923" s="870"/>
      <c r="R923" s="870"/>
      <c r="S923" s="870"/>
      <c r="T923" s="870"/>
      <c r="U923" s="870"/>
    </row>
    <row r="924" spans="9:21" s="689" customFormat="1">
      <c r="I924" s="870"/>
      <c r="J924" s="870"/>
      <c r="K924" s="870"/>
      <c r="L924" s="870"/>
      <c r="M924" s="870"/>
      <c r="N924" s="870"/>
      <c r="O924" s="870"/>
      <c r="P924" s="870"/>
      <c r="Q924" s="870"/>
      <c r="R924" s="870"/>
      <c r="S924" s="870"/>
      <c r="T924" s="870"/>
      <c r="U924" s="870"/>
    </row>
    <row r="925" spans="9:21" s="689" customFormat="1">
      <c r="I925" s="870"/>
      <c r="J925" s="870"/>
      <c r="K925" s="870"/>
      <c r="L925" s="870"/>
      <c r="M925" s="870"/>
      <c r="N925" s="870"/>
      <c r="O925" s="870"/>
      <c r="P925" s="870"/>
      <c r="Q925" s="870"/>
      <c r="R925" s="870"/>
      <c r="S925" s="870"/>
      <c r="T925" s="870"/>
      <c r="U925" s="870"/>
    </row>
    <row r="926" spans="9:21" s="689" customFormat="1">
      <c r="I926" s="870"/>
      <c r="J926" s="870"/>
      <c r="K926" s="870"/>
      <c r="L926" s="870"/>
      <c r="M926" s="870"/>
      <c r="N926" s="870"/>
      <c r="O926" s="870"/>
      <c r="P926" s="870"/>
      <c r="Q926" s="870"/>
      <c r="R926" s="870"/>
      <c r="S926" s="870"/>
      <c r="T926" s="870"/>
      <c r="U926" s="870"/>
    </row>
    <row r="927" spans="9:21" s="689" customFormat="1">
      <c r="I927" s="870"/>
      <c r="J927" s="870"/>
      <c r="K927" s="870"/>
      <c r="L927" s="870"/>
      <c r="M927" s="870"/>
      <c r="N927" s="870"/>
      <c r="O927" s="870"/>
      <c r="P927" s="870"/>
      <c r="Q927" s="870"/>
      <c r="R927" s="870"/>
      <c r="S927" s="870"/>
      <c r="T927" s="870"/>
      <c r="U927" s="870"/>
    </row>
    <row r="928" spans="9:21" s="689" customFormat="1">
      <c r="I928" s="870"/>
      <c r="J928" s="870"/>
      <c r="K928" s="870"/>
      <c r="L928" s="870"/>
      <c r="M928" s="870"/>
      <c r="N928" s="870"/>
      <c r="O928" s="870"/>
      <c r="P928" s="870"/>
      <c r="Q928" s="870"/>
      <c r="R928" s="870"/>
      <c r="S928" s="870"/>
      <c r="T928" s="870"/>
      <c r="U928" s="870"/>
    </row>
    <row r="929" spans="9:21" s="689" customFormat="1">
      <c r="I929" s="870"/>
      <c r="J929" s="870"/>
      <c r="K929" s="870"/>
      <c r="L929" s="870"/>
      <c r="M929" s="870"/>
      <c r="N929" s="870"/>
      <c r="O929" s="870"/>
      <c r="P929" s="870"/>
      <c r="Q929" s="870"/>
      <c r="R929" s="870"/>
      <c r="S929" s="870"/>
      <c r="T929" s="870"/>
      <c r="U929" s="870"/>
    </row>
    <row r="930" spans="9:21" s="689" customFormat="1">
      <c r="I930" s="870"/>
      <c r="J930" s="870"/>
      <c r="K930" s="870"/>
      <c r="L930" s="870"/>
      <c r="M930" s="870"/>
      <c r="N930" s="870"/>
      <c r="O930" s="870"/>
      <c r="P930" s="870"/>
      <c r="Q930" s="870"/>
      <c r="R930" s="870"/>
      <c r="S930" s="870"/>
      <c r="T930" s="870"/>
      <c r="U930" s="870"/>
    </row>
    <row r="931" spans="9:21" s="689" customFormat="1">
      <c r="I931" s="870"/>
      <c r="J931" s="870"/>
      <c r="K931" s="870"/>
      <c r="L931" s="870"/>
      <c r="M931" s="870"/>
      <c r="N931" s="870"/>
      <c r="O931" s="870"/>
      <c r="P931" s="870"/>
      <c r="Q931" s="870"/>
      <c r="R931" s="870"/>
      <c r="S931" s="870"/>
      <c r="T931" s="870"/>
      <c r="U931" s="870"/>
    </row>
    <row r="932" spans="9:21" s="689" customFormat="1">
      <c r="I932" s="870"/>
      <c r="J932" s="870"/>
      <c r="K932" s="870"/>
      <c r="L932" s="870"/>
      <c r="M932" s="870"/>
      <c r="N932" s="870"/>
      <c r="O932" s="870"/>
      <c r="P932" s="870"/>
      <c r="Q932" s="870"/>
      <c r="R932" s="870"/>
      <c r="S932" s="870"/>
      <c r="T932" s="870"/>
      <c r="U932" s="870"/>
    </row>
    <row r="933" spans="9:21" s="689" customFormat="1">
      <c r="I933" s="870"/>
      <c r="J933" s="870"/>
      <c r="K933" s="870"/>
      <c r="L933" s="870"/>
      <c r="M933" s="870"/>
      <c r="N933" s="870"/>
      <c r="O933" s="870"/>
      <c r="P933" s="870"/>
      <c r="Q933" s="870"/>
      <c r="R933" s="870"/>
      <c r="S933" s="870"/>
      <c r="T933" s="870"/>
      <c r="U933" s="870"/>
    </row>
    <row r="934" spans="9:21" s="689" customFormat="1">
      <c r="I934" s="870"/>
      <c r="J934" s="870"/>
      <c r="K934" s="870"/>
      <c r="L934" s="870"/>
      <c r="M934" s="870"/>
      <c r="N934" s="870"/>
      <c r="O934" s="870"/>
      <c r="P934" s="870"/>
      <c r="Q934" s="870"/>
      <c r="R934" s="870"/>
      <c r="S934" s="870"/>
      <c r="T934" s="870"/>
      <c r="U934" s="870"/>
    </row>
    <row r="935" spans="9:21" s="689" customFormat="1">
      <c r="I935" s="870"/>
      <c r="J935" s="870"/>
      <c r="K935" s="870"/>
      <c r="L935" s="870"/>
      <c r="M935" s="870"/>
      <c r="N935" s="870"/>
      <c r="O935" s="870"/>
      <c r="P935" s="870"/>
      <c r="Q935" s="870"/>
      <c r="R935" s="870"/>
      <c r="S935" s="870"/>
      <c r="T935" s="870"/>
      <c r="U935" s="870"/>
    </row>
    <row r="936" spans="9:21" s="689" customFormat="1">
      <c r="I936" s="870"/>
      <c r="J936" s="870"/>
      <c r="K936" s="870"/>
      <c r="L936" s="870"/>
      <c r="M936" s="870"/>
      <c r="N936" s="870"/>
      <c r="O936" s="870"/>
      <c r="P936" s="870"/>
      <c r="Q936" s="870"/>
      <c r="R936" s="870"/>
      <c r="S936" s="870"/>
      <c r="T936" s="870"/>
      <c r="U936" s="870"/>
    </row>
    <row r="937" spans="9:21" s="689" customFormat="1">
      <c r="I937" s="870"/>
      <c r="J937" s="870"/>
      <c r="K937" s="870"/>
      <c r="L937" s="870"/>
      <c r="M937" s="870"/>
      <c r="N937" s="870"/>
      <c r="O937" s="870"/>
      <c r="P937" s="870"/>
      <c r="Q937" s="870"/>
      <c r="R937" s="870"/>
      <c r="S937" s="870"/>
      <c r="T937" s="870"/>
      <c r="U937" s="870"/>
    </row>
    <row r="938" spans="9:21" s="689" customFormat="1">
      <c r="I938" s="870"/>
      <c r="J938" s="870"/>
      <c r="K938" s="870"/>
      <c r="L938" s="870"/>
      <c r="M938" s="870"/>
      <c r="N938" s="870"/>
      <c r="O938" s="870"/>
      <c r="P938" s="870"/>
      <c r="Q938" s="870"/>
      <c r="R938" s="870"/>
      <c r="S938" s="870"/>
      <c r="T938" s="870"/>
      <c r="U938" s="870"/>
    </row>
    <row r="939" spans="9:21" s="689" customFormat="1">
      <c r="I939" s="870"/>
      <c r="J939" s="870"/>
      <c r="K939" s="870"/>
      <c r="L939" s="870"/>
      <c r="M939" s="870"/>
      <c r="N939" s="870"/>
      <c r="O939" s="870"/>
      <c r="P939" s="870"/>
      <c r="Q939" s="870"/>
      <c r="R939" s="870"/>
      <c r="S939" s="870"/>
      <c r="T939" s="870"/>
      <c r="U939" s="870"/>
    </row>
    <row r="940" spans="9:21" s="689" customFormat="1">
      <c r="I940" s="870"/>
      <c r="J940" s="870"/>
      <c r="K940" s="870"/>
      <c r="L940" s="870"/>
      <c r="M940" s="870"/>
      <c r="N940" s="870"/>
      <c r="O940" s="870"/>
      <c r="P940" s="870"/>
      <c r="Q940" s="870"/>
      <c r="R940" s="870"/>
      <c r="S940" s="870"/>
      <c r="T940" s="870"/>
      <c r="U940" s="870"/>
    </row>
    <row r="941" spans="9:21" s="689" customFormat="1">
      <c r="I941" s="870"/>
      <c r="J941" s="870"/>
      <c r="K941" s="870"/>
      <c r="L941" s="870"/>
      <c r="M941" s="870"/>
      <c r="N941" s="870"/>
      <c r="O941" s="870"/>
      <c r="P941" s="870"/>
      <c r="Q941" s="870"/>
      <c r="R941" s="870"/>
      <c r="S941" s="870"/>
      <c r="T941" s="870"/>
      <c r="U941" s="870"/>
    </row>
    <row r="942" spans="9:21" s="689" customFormat="1">
      <c r="I942" s="870"/>
      <c r="J942" s="870"/>
      <c r="K942" s="870"/>
      <c r="L942" s="870"/>
      <c r="M942" s="870"/>
      <c r="N942" s="870"/>
      <c r="O942" s="870"/>
      <c r="P942" s="870"/>
      <c r="Q942" s="870"/>
      <c r="R942" s="870"/>
      <c r="S942" s="870"/>
      <c r="T942" s="870"/>
      <c r="U942" s="870"/>
    </row>
    <row r="943" spans="9:21" s="689" customFormat="1">
      <c r="I943" s="870"/>
      <c r="J943" s="870"/>
      <c r="K943" s="870"/>
      <c r="L943" s="870"/>
      <c r="M943" s="870"/>
      <c r="N943" s="870"/>
      <c r="O943" s="870"/>
      <c r="P943" s="870"/>
      <c r="Q943" s="870"/>
      <c r="R943" s="870"/>
      <c r="S943" s="870"/>
      <c r="T943" s="870"/>
      <c r="U943" s="870"/>
    </row>
    <row r="944" spans="9:21" s="689" customFormat="1">
      <c r="I944" s="870"/>
      <c r="J944" s="870"/>
      <c r="K944" s="870"/>
      <c r="L944" s="870"/>
      <c r="M944" s="870"/>
      <c r="N944" s="870"/>
      <c r="O944" s="870"/>
      <c r="P944" s="870"/>
      <c r="Q944" s="870"/>
      <c r="R944" s="870"/>
      <c r="S944" s="870"/>
      <c r="T944" s="870"/>
      <c r="U944" s="870"/>
    </row>
    <row r="945" spans="9:21" s="689" customFormat="1">
      <c r="I945" s="870"/>
      <c r="J945" s="870"/>
      <c r="K945" s="870"/>
      <c r="L945" s="870"/>
      <c r="M945" s="870"/>
      <c r="N945" s="870"/>
      <c r="O945" s="870"/>
      <c r="P945" s="870"/>
      <c r="Q945" s="870"/>
      <c r="R945" s="870"/>
      <c r="S945" s="870"/>
      <c r="T945" s="870"/>
      <c r="U945" s="870"/>
    </row>
    <row r="946" spans="9:21" s="689" customFormat="1">
      <c r="I946" s="870"/>
      <c r="J946" s="870"/>
      <c r="K946" s="870"/>
      <c r="L946" s="870"/>
      <c r="M946" s="870"/>
      <c r="N946" s="870"/>
      <c r="O946" s="870"/>
      <c r="P946" s="870"/>
      <c r="Q946" s="870"/>
      <c r="R946" s="870"/>
      <c r="S946" s="870"/>
      <c r="T946" s="870"/>
      <c r="U946" s="870"/>
    </row>
    <row r="947" spans="9:21" s="689" customFormat="1">
      <c r="I947" s="870"/>
      <c r="J947" s="870"/>
      <c r="K947" s="870"/>
      <c r="L947" s="870"/>
      <c r="M947" s="870"/>
      <c r="N947" s="870"/>
      <c r="O947" s="870"/>
      <c r="P947" s="870"/>
      <c r="Q947" s="870"/>
      <c r="R947" s="870"/>
      <c r="S947" s="870"/>
      <c r="T947" s="870"/>
      <c r="U947" s="870"/>
    </row>
    <row r="948" spans="9:21" s="689" customFormat="1">
      <c r="I948" s="870"/>
      <c r="J948" s="870"/>
      <c r="K948" s="870"/>
      <c r="L948" s="870"/>
      <c r="M948" s="870"/>
      <c r="N948" s="870"/>
      <c r="O948" s="870"/>
      <c r="P948" s="870"/>
      <c r="Q948" s="870"/>
      <c r="R948" s="870"/>
      <c r="S948" s="870"/>
      <c r="T948" s="870"/>
      <c r="U948" s="870"/>
    </row>
    <row r="949" spans="9:21" s="689" customFormat="1">
      <c r="I949" s="870"/>
      <c r="J949" s="870"/>
      <c r="K949" s="870"/>
      <c r="L949" s="870"/>
      <c r="M949" s="870"/>
      <c r="N949" s="870"/>
      <c r="O949" s="870"/>
      <c r="P949" s="870"/>
      <c r="Q949" s="870"/>
      <c r="R949" s="870"/>
      <c r="S949" s="870"/>
      <c r="T949" s="870"/>
      <c r="U949" s="870"/>
    </row>
    <row r="950" spans="9:21" s="689" customFormat="1">
      <c r="I950" s="870"/>
      <c r="J950" s="870"/>
      <c r="K950" s="870"/>
      <c r="L950" s="870"/>
      <c r="M950" s="870"/>
      <c r="N950" s="870"/>
      <c r="O950" s="870"/>
      <c r="P950" s="870"/>
      <c r="Q950" s="870"/>
      <c r="R950" s="870"/>
      <c r="S950" s="870"/>
      <c r="T950" s="870"/>
      <c r="U950" s="870"/>
    </row>
    <row r="951" spans="9:21" s="689" customFormat="1">
      <c r="I951" s="870"/>
      <c r="J951" s="870"/>
      <c r="K951" s="870"/>
      <c r="L951" s="870"/>
      <c r="M951" s="870"/>
      <c r="N951" s="870"/>
      <c r="O951" s="870"/>
      <c r="P951" s="870"/>
      <c r="Q951" s="870"/>
      <c r="R951" s="870"/>
      <c r="S951" s="870"/>
      <c r="T951" s="870"/>
      <c r="U951" s="870"/>
    </row>
    <row r="952" spans="9:21" s="689" customFormat="1">
      <c r="I952" s="870"/>
      <c r="J952" s="870"/>
      <c r="K952" s="870"/>
      <c r="L952" s="870"/>
      <c r="M952" s="870"/>
      <c r="N952" s="870"/>
      <c r="O952" s="870"/>
      <c r="P952" s="870"/>
      <c r="Q952" s="870"/>
      <c r="R952" s="870"/>
      <c r="S952" s="870"/>
      <c r="T952" s="870"/>
      <c r="U952" s="870"/>
    </row>
    <row r="953" spans="9:21" s="689" customFormat="1">
      <c r="I953" s="870"/>
      <c r="J953" s="870"/>
      <c r="K953" s="870"/>
      <c r="L953" s="870"/>
      <c r="M953" s="870"/>
      <c r="N953" s="870"/>
      <c r="O953" s="870"/>
      <c r="P953" s="870"/>
      <c r="Q953" s="870"/>
      <c r="R953" s="870"/>
      <c r="S953" s="870"/>
      <c r="T953" s="870"/>
      <c r="U953" s="870"/>
    </row>
    <row r="954" spans="9:21" s="689" customFormat="1">
      <c r="I954" s="870"/>
      <c r="J954" s="870"/>
      <c r="K954" s="870"/>
      <c r="L954" s="870"/>
      <c r="M954" s="870"/>
      <c r="N954" s="870"/>
      <c r="O954" s="870"/>
      <c r="P954" s="870"/>
      <c r="Q954" s="870"/>
      <c r="R954" s="870"/>
      <c r="S954" s="870"/>
      <c r="T954" s="870"/>
      <c r="U954" s="870"/>
    </row>
    <row r="955" spans="9:21" s="689" customFormat="1">
      <c r="I955" s="870"/>
      <c r="J955" s="870"/>
      <c r="K955" s="870"/>
      <c r="L955" s="870"/>
      <c r="M955" s="870"/>
      <c r="N955" s="870"/>
      <c r="O955" s="870"/>
      <c r="P955" s="870"/>
      <c r="Q955" s="870"/>
      <c r="R955" s="870"/>
      <c r="S955" s="870"/>
      <c r="T955" s="870"/>
      <c r="U955" s="870"/>
    </row>
    <row r="956" spans="9:21" s="689" customFormat="1">
      <c r="I956" s="870"/>
      <c r="J956" s="870"/>
      <c r="K956" s="870"/>
      <c r="L956" s="870"/>
      <c r="M956" s="870"/>
      <c r="N956" s="870"/>
      <c r="O956" s="870"/>
      <c r="P956" s="870"/>
      <c r="Q956" s="870"/>
      <c r="R956" s="870"/>
      <c r="S956" s="870"/>
      <c r="T956" s="870"/>
      <c r="U956" s="870"/>
    </row>
    <row r="957" spans="9:21" s="689" customFormat="1">
      <c r="I957" s="870"/>
      <c r="J957" s="870"/>
      <c r="K957" s="870"/>
      <c r="L957" s="870"/>
      <c r="M957" s="870"/>
      <c r="N957" s="870"/>
      <c r="O957" s="870"/>
      <c r="P957" s="870"/>
      <c r="Q957" s="870"/>
      <c r="R957" s="870"/>
      <c r="S957" s="870"/>
      <c r="T957" s="870"/>
      <c r="U957" s="870"/>
    </row>
    <row r="958" spans="9:21" s="689" customFormat="1">
      <c r="I958" s="870"/>
      <c r="J958" s="870"/>
      <c r="K958" s="870"/>
      <c r="L958" s="870"/>
      <c r="M958" s="870"/>
      <c r="N958" s="870"/>
      <c r="O958" s="870"/>
      <c r="P958" s="870"/>
      <c r="Q958" s="870"/>
      <c r="R958" s="870"/>
      <c r="S958" s="870"/>
      <c r="T958" s="870"/>
      <c r="U958" s="870"/>
    </row>
    <row r="959" spans="9:21" s="689" customFormat="1">
      <c r="I959" s="870"/>
      <c r="J959" s="870"/>
      <c r="K959" s="870"/>
      <c r="L959" s="870"/>
      <c r="M959" s="870"/>
      <c r="N959" s="870"/>
      <c r="O959" s="870"/>
      <c r="P959" s="870"/>
      <c r="Q959" s="870"/>
      <c r="R959" s="870"/>
      <c r="S959" s="870"/>
      <c r="T959" s="870"/>
      <c r="U959" s="870"/>
    </row>
    <row r="960" spans="9:21" s="689" customFormat="1">
      <c r="I960" s="870"/>
      <c r="J960" s="870"/>
      <c r="K960" s="870"/>
      <c r="L960" s="870"/>
      <c r="M960" s="870"/>
      <c r="N960" s="870"/>
      <c r="O960" s="870"/>
      <c r="P960" s="870"/>
      <c r="Q960" s="870"/>
      <c r="R960" s="870"/>
      <c r="S960" s="870"/>
      <c r="T960" s="870"/>
      <c r="U960" s="870"/>
    </row>
    <row r="961" spans="9:21" s="689" customFormat="1">
      <c r="I961" s="870"/>
      <c r="J961" s="870"/>
      <c r="K961" s="870"/>
      <c r="L961" s="870"/>
      <c r="M961" s="870"/>
      <c r="N961" s="870"/>
      <c r="O961" s="870"/>
      <c r="P961" s="870"/>
      <c r="Q961" s="870"/>
      <c r="R961" s="870"/>
      <c r="S961" s="870"/>
      <c r="T961" s="870"/>
      <c r="U961" s="870"/>
    </row>
    <row r="962" spans="9:21" s="689" customFormat="1">
      <c r="I962" s="870"/>
      <c r="J962" s="870"/>
      <c r="K962" s="870"/>
      <c r="L962" s="870"/>
      <c r="M962" s="870"/>
      <c r="N962" s="870"/>
      <c r="O962" s="870"/>
      <c r="P962" s="870"/>
      <c r="Q962" s="870"/>
      <c r="R962" s="870"/>
      <c r="S962" s="870"/>
      <c r="T962" s="870"/>
      <c r="U962" s="870"/>
    </row>
    <row r="963" spans="9:21" s="689" customFormat="1">
      <c r="I963" s="870"/>
      <c r="J963" s="870"/>
      <c r="K963" s="870"/>
      <c r="L963" s="870"/>
      <c r="M963" s="870"/>
      <c r="N963" s="870"/>
      <c r="O963" s="870"/>
      <c r="P963" s="870"/>
      <c r="Q963" s="870"/>
      <c r="R963" s="870"/>
      <c r="S963" s="870"/>
      <c r="T963" s="870"/>
      <c r="U963" s="870"/>
    </row>
    <row r="964" spans="9:21" s="689" customFormat="1">
      <c r="I964" s="870"/>
      <c r="J964" s="870"/>
      <c r="K964" s="870"/>
      <c r="L964" s="870"/>
      <c r="M964" s="870"/>
      <c r="N964" s="870"/>
      <c r="O964" s="870"/>
      <c r="P964" s="870"/>
      <c r="Q964" s="870"/>
      <c r="R964" s="870"/>
      <c r="S964" s="870"/>
      <c r="T964" s="870"/>
      <c r="U964" s="870"/>
    </row>
    <row r="965" spans="9:21" s="689" customFormat="1">
      <c r="I965" s="870"/>
      <c r="J965" s="870"/>
      <c r="K965" s="870"/>
      <c r="L965" s="870"/>
      <c r="M965" s="870"/>
      <c r="N965" s="870"/>
      <c r="O965" s="870"/>
      <c r="P965" s="870"/>
      <c r="Q965" s="870"/>
      <c r="R965" s="870"/>
      <c r="S965" s="870"/>
      <c r="T965" s="870"/>
      <c r="U965" s="870"/>
    </row>
    <row r="966" spans="9:21" s="689" customFormat="1">
      <c r="I966" s="870"/>
      <c r="J966" s="870"/>
      <c r="K966" s="870"/>
      <c r="L966" s="870"/>
      <c r="M966" s="870"/>
      <c r="N966" s="870"/>
      <c r="O966" s="870"/>
      <c r="P966" s="870"/>
      <c r="Q966" s="870"/>
      <c r="R966" s="870"/>
      <c r="S966" s="870"/>
      <c r="T966" s="870"/>
      <c r="U966" s="870"/>
    </row>
    <row r="967" spans="9:21" s="689" customFormat="1">
      <c r="I967" s="870"/>
      <c r="J967" s="870"/>
      <c r="K967" s="870"/>
      <c r="L967" s="870"/>
      <c r="M967" s="870"/>
      <c r="N967" s="870"/>
      <c r="O967" s="870"/>
      <c r="P967" s="870"/>
      <c r="Q967" s="870"/>
      <c r="R967" s="870"/>
      <c r="S967" s="870"/>
      <c r="T967" s="870"/>
      <c r="U967" s="870"/>
    </row>
    <row r="968" spans="9:21" s="689" customFormat="1">
      <c r="I968" s="870"/>
      <c r="J968" s="870"/>
      <c r="K968" s="870"/>
      <c r="L968" s="870"/>
      <c r="M968" s="870"/>
      <c r="N968" s="870"/>
      <c r="O968" s="870"/>
      <c r="P968" s="870"/>
      <c r="Q968" s="870"/>
      <c r="R968" s="870"/>
      <c r="S968" s="870"/>
      <c r="T968" s="870"/>
      <c r="U968" s="870"/>
    </row>
    <row r="969" spans="9:21" s="689" customFormat="1">
      <c r="I969" s="870"/>
      <c r="J969" s="870"/>
      <c r="K969" s="870"/>
      <c r="L969" s="870"/>
      <c r="M969" s="870"/>
      <c r="N969" s="870"/>
      <c r="O969" s="870"/>
      <c r="P969" s="870"/>
      <c r="Q969" s="870"/>
      <c r="R969" s="870"/>
      <c r="S969" s="870"/>
      <c r="T969" s="870"/>
      <c r="U969" s="870"/>
    </row>
    <row r="970" spans="9:21" s="689" customFormat="1">
      <c r="I970" s="870"/>
      <c r="J970" s="870"/>
      <c r="K970" s="870"/>
      <c r="L970" s="870"/>
      <c r="M970" s="870"/>
      <c r="N970" s="870"/>
      <c r="O970" s="870"/>
      <c r="P970" s="870"/>
      <c r="Q970" s="870"/>
      <c r="R970" s="870"/>
      <c r="S970" s="870"/>
      <c r="T970" s="870"/>
      <c r="U970" s="870"/>
    </row>
    <row r="971" spans="9:21" s="689" customFormat="1">
      <c r="I971" s="870"/>
      <c r="J971" s="870"/>
      <c r="K971" s="870"/>
      <c r="L971" s="870"/>
      <c r="M971" s="870"/>
      <c r="N971" s="870"/>
      <c r="O971" s="870"/>
      <c r="P971" s="870"/>
      <c r="Q971" s="870"/>
      <c r="R971" s="870"/>
      <c r="S971" s="870"/>
      <c r="T971" s="870"/>
      <c r="U971" s="870"/>
    </row>
    <row r="972" spans="9:21" s="689" customFormat="1">
      <c r="I972" s="870"/>
      <c r="J972" s="870"/>
      <c r="K972" s="870"/>
      <c r="L972" s="870"/>
      <c r="M972" s="870"/>
      <c r="N972" s="870"/>
      <c r="O972" s="870"/>
      <c r="P972" s="870"/>
      <c r="Q972" s="870"/>
      <c r="R972" s="870"/>
      <c r="S972" s="870"/>
      <c r="T972" s="870"/>
      <c r="U972" s="870"/>
    </row>
    <row r="973" spans="9:21" s="689" customFormat="1">
      <c r="I973" s="870"/>
      <c r="J973" s="870"/>
      <c r="K973" s="870"/>
      <c r="L973" s="870"/>
      <c r="M973" s="870"/>
      <c r="N973" s="870"/>
      <c r="O973" s="870"/>
      <c r="P973" s="870"/>
      <c r="Q973" s="870"/>
      <c r="R973" s="870"/>
      <c r="S973" s="870"/>
      <c r="T973" s="870"/>
      <c r="U973" s="870"/>
    </row>
    <row r="974" spans="9:21" s="689" customFormat="1">
      <c r="I974" s="870"/>
      <c r="J974" s="870"/>
      <c r="K974" s="870"/>
      <c r="L974" s="870"/>
      <c r="M974" s="870"/>
      <c r="N974" s="870"/>
      <c r="O974" s="870"/>
      <c r="P974" s="870"/>
      <c r="Q974" s="870"/>
      <c r="R974" s="870"/>
      <c r="S974" s="870"/>
      <c r="T974" s="870"/>
      <c r="U974" s="870"/>
    </row>
    <row r="975" spans="9:21" s="689" customFormat="1">
      <c r="I975" s="870"/>
      <c r="J975" s="870"/>
      <c r="K975" s="870"/>
      <c r="L975" s="870"/>
      <c r="M975" s="870"/>
      <c r="N975" s="870"/>
      <c r="O975" s="870"/>
      <c r="P975" s="870"/>
      <c r="Q975" s="870"/>
      <c r="R975" s="870"/>
      <c r="S975" s="870"/>
      <c r="T975" s="870"/>
      <c r="U975" s="870"/>
    </row>
    <row r="976" spans="9:21" s="689" customFormat="1">
      <c r="I976" s="870"/>
      <c r="J976" s="870"/>
      <c r="K976" s="870"/>
      <c r="L976" s="870"/>
      <c r="M976" s="870"/>
      <c r="N976" s="870"/>
      <c r="O976" s="870"/>
      <c r="P976" s="870"/>
      <c r="Q976" s="870"/>
      <c r="R976" s="870"/>
      <c r="S976" s="870"/>
      <c r="T976" s="870"/>
      <c r="U976" s="870"/>
    </row>
    <row r="977" spans="9:21" s="689" customFormat="1">
      <c r="I977" s="870"/>
      <c r="J977" s="870"/>
      <c r="K977" s="870"/>
      <c r="L977" s="870"/>
      <c r="M977" s="870"/>
      <c r="N977" s="870"/>
      <c r="O977" s="870"/>
      <c r="P977" s="870"/>
      <c r="Q977" s="870"/>
      <c r="R977" s="870"/>
      <c r="S977" s="870"/>
      <c r="T977" s="870"/>
      <c r="U977" s="870"/>
    </row>
    <row r="978" spans="9:21" s="689" customFormat="1">
      <c r="I978" s="870"/>
      <c r="J978" s="870"/>
      <c r="K978" s="870"/>
      <c r="L978" s="870"/>
      <c r="M978" s="870"/>
      <c r="N978" s="870"/>
      <c r="O978" s="870"/>
      <c r="P978" s="870"/>
      <c r="Q978" s="870"/>
      <c r="R978" s="870"/>
      <c r="S978" s="870"/>
      <c r="T978" s="870"/>
      <c r="U978" s="870"/>
    </row>
    <row r="979" spans="9:21" s="689" customFormat="1">
      <c r="I979" s="870"/>
      <c r="J979" s="870"/>
      <c r="K979" s="870"/>
      <c r="L979" s="870"/>
      <c r="M979" s="870"/>
      <c r="N979" s="870"/>
      <c r="O979" s="870"/>
      <c r="P979" s="870"/>
      <c r="Q979" s="870"/>
      <c r="R979" s="870"/>
      <c r="S979" s="870"/>
      <c r="T979" s="870"/>
      <c r="U979" s="870"/>
    </row>
    <row r="980" spans="9:21" s="689" customFormat="1">
      <c r="I980" s="870"/>
      <c r="J980" s="870"/>
      <c r="K980" s="870"/>
      <c r="L980" s="870"/>
      <c r="M980" s="870"/>
      <c r="N980" s="870"/>
      <c r="O980" s="870"/>
      <c r="P980" s="870"/>
      <c r="Q980" s="870"/>
      <c r="R980" s="870"/>
      <c r="S980" s="870"/>
      <c r="T980" s="870"/>
      <c r="U980" s="870"/>
    </row>
    <row r="981" spans="9:21" s="689" customFormat="1">
      <c r="I981" s="870"/>
      <c r="J981" s="870"/>
      <c r="K981" s="870"/>
      <c r="L981" s="870"/>
      <c r="M981" s="870"/>
      <c r="N981" s="870"/>
      <c r="O981" s="870"/>
      <c r="P981" s="870"/>
      <c r="Q981" s="870"/>
      <c r="R981" s="870"/>
      <c r="S981" s="870"/>
      <c r="T981" s="870"/>
      <c r="U981" s="870"/>
    </row>
    <row r="982" spans="9:21" s="689" customFormat="1">
      <c r="I982" s="870"/>
      <c r="J982" s="870"/>
      <c r="K982" s="870"/>
      <c r="L982" s="870"/>
      <c r="M982" s="870"/>
      <c r="N982" s="870"/>
      <c r="O982" s="870"/>
      <c r="P982" s="870"/>
      <c r="Q982" s="870"/>
      <c r="R982" s="870"/>
      <c r="S982" s="870"/>
      <c r="T982" s="870"/>
      <c r="U982" s="870"/>
    </row>
    <row r="983" spans="9:21" s="689" customFormat="1">
      <c r="I983" s="870"/>
      <c r="J983" s="870"/>
      <c r="K983" s="870"/>
      <c r="L983" s="870"/>
      <c r="M983" s="870"/>
      <c r="N983" s="870"/>
      <c r="O983" s="870"/>
      <c r="P983" s="870"/>
      <c r="Q983" s="870"/>
      <c r="R983" s="870"/>
      <c r="S983" s="870"/>
      <c r="T983" s="870"/>
      <c r="U983" s="870"/>
    </row>
    <row r="984" spans="9:21" s="689" customFormat="1">
      <c r="I984" s="870"/>
      <c r="J984" s="870"/>
      <c r="K984" s="870"/>
      <c r="L984" s="870"/>
      <c r="M984" s="870"/>
      <c r="N984" s="870"/>
      <c r="O984" s="870"/>
      <c r="P984" s="870"/>
      <c r="Q984" s="870"/>
      <c r="R984" s="870"/>
      <c r="S984" s="870"/>
      <c r="T984" s="870"/>
      <c r="U984" s="870"/>
    </row>
    <row r="985" spans="9:21" s="689" customFormat="1">
      <c r="I985" s="870"/>
      <c r="J985" s="870"/>
      <c r="K985" s="870"/>
      <c r="L985" s="870"/>
      <c r="M985" s="870"/>
      <c r="N985" s="870"/>
      <c r="O985" s="870"/>
      <c r="P985" s="870"/>
      <c r="Q985" s="870"/>
      <c r="R985" s="870"/>
      <c r="S985" s="870"/>
      <c r="T985" s="870"/>
      <c r="U985" s="870"/>
    </row>
    <row r="986" spans="9:21" s="689" customFormat="1">
      <c r="I986" s="870"/>
      <c r="J986" s="870"/>
      <c r="K986" s="870"/>
      <c r="L986" s="870"/>
      <c r="M986" s="870"/>
      <c r="N986" s="870"/>
      <c r="O986" s="870"/>
      <c r="P986" s="870"/>
      <c r="Q986" s="870"/>
      <c r="R986" s="870"/>
      <c r="S986" s="870"/>
      <c r="T986" s="870"/>
      <c r="U986" s="870"/>
    </row>
    <row r="987" spans="9:21" s="689" customFormat="1">
      <c r="I987" s="870"/>
      <c r="J987" s="870"/>
      <c r="K987" s="870"/>
      <c r="L987" s="870"/>
      <c r="M987" s="870"/>
      <c r="N987" s="870"/>
      <c r="O987" s="870"/>
      <c r="P987" s="870"/>
      <c r="Q987" s="870"/>
      <c r="R987" s="870"/>
      <c r="S987" s="870"/>
      <c r="T987" s="870"/>
      <c r="U987" s="870"/>
    </row>
    <row r="988" spans="9:21" s="689" customFormat="1">
      <c r="I988" s="870"/>
      <c r="J988" s="870"/>
      <c r="K988" s="870"/>
      <c r="L988" s="870"/>
      <c r="M988" s="870"/>
      <c r="N988" s="870"/>
      <c r="O988" s="870"/>
      <c r="P988" s="870"/>
      <c r="Q988" s="870"/>
      <c r="R988" s="870"/>
      <c r="S988" s="870"/>
      <c r="T988" s="870"/>
      <c r="U988" s="870"/>
    </row>
    <row r="989" spans="9:21" s="689" customFormat="1">
      <c r="I989" s="870"/>
      <c r="J989" s="870"/>
      <c r="K989" s="870"/>
      <c r="L989" s="870"/>
      <c r="M989" s="870"/>
      <c r="N989" s="870"/>
      <c r="O989" s="870"/>
      <c r="P989" s="870"/>
      <c r="Q989" s="870"/>
      <c r="R989" s="870"/>
      <c r="S989" s="870"/>
      <c r="T989" s="870"/>
      <c r="U989" s="870"/>
    </row>
    <row r="990" spans="9:21" s="689" customFormat="1">
      <c r="I990" s="870"/>
      <c r="J990" s="870"/>
      <c r="K990" s="870"/>
      <c r="L990" s="870"/>
      <c r="M990" s="870"/>
      <c r="N990" s="870"/>
      <c r="O990" s="870"/>
      <c r="P990" s="870"/>
      <c r="Q990" s="870"/>
      <c r="R990" s="870"/>
      <c r="S990" s="870"/>
      <c r="T990" s="870"/>
      <c r="U990" s="870"/>
    </row>
    <row r="991" spans="9:21" s="689" customFormat="1">
      <c r="I991" s="870"/>
      <c r="J991" s="870"/>
      <c r="K991" s="870"/>
      <c r="L991" s="870"/>
      <c r="M991" s="870"/>
      <c r="N991" s="870"/>
      <c r="O991" s="870"/>
      <c r="P991" s="870"/>
      <c r="Q991" s="870"/>
      <c r="R991" s="870"/>
      <c r="S991" s="870"/>
      <c r="T991" s="870"/>
      <c r="U991" s="870"/>
    </row>
    <row r="992" spans="9:21" s="689" customFormat="1">
      <c r="I992" s="870"/>
      <c r="J992" s="870"/>
      <c r="K992" s="870"/>
      <c r="L992" s="870"/>
      <c r="M992" s="870"/>
      <c r="N992" s="870"/>
      <c r="O992" s="870"/>
      <c r="P992" s="870"/>
      <c r="Q992" s="870"/>
      <c r="R992" s="870"/>
      <c r="S992" s="870"/>
      <c r="T992" s="870"/>
      <c r="U992" s="870"/>
    </row>
    <row r="993" spans="9:21" s="689" customFormat="1">
      <c r="I993" s="870"/>
      <c r="J993" s="870"/>
      <c r="K993" s="870"/>
      <c r="L993" s="870"/>
      <c r="M993" s="870"/>
      <c r="N993" s="870"/>
      <c r="O993" s="870"/>
      <c r="P993" s="870"/>
      <c r="Q993" s="870"/>
      <c r="R993" s="870"/>
      <c r="S993" s="870"/>
      <c r="T993" s="870"/>
      <c r="U993" s="870"/>
    </row>
    <row r="994" spans="9:21" s="689" customFormat="1">
      <c r="I994" s="870"/>
      <c r="J994" s="870"/>
      <c r="K994" s="870"/>
      <c r="L994" s="870"/>
      <c r="M994" s="870"/>
      <c r="N994" s="870"/>
      <c r="O994" s="870"/>
      <c r="P994" s="870"/>
      <c r="Q994" s="870"/>
      <c r="R994" s="870"/>
      <c r="S994" s="870"/>
      <c r="T994" s="870"/>
      <c r="U994" s="870"/>
    </row>
    <row r="995" spans="9:21" s="689" customFormat="1">
      <c r="I995" s="870"/>
      <c r="J995" s="870"/>
      <c r="K995" s="870"/>
      <c r="L995" s="870"/>
      <c r="M995" s="870"/>
      <c r="N995" s="870"/>
      <c r="O995" s="870"/>
      <c r="P995" s="870"/>
      <c r="Q995" s="870"/>
      <c r="R995" s="870"/>
      <c r="S995" s="870"/>
      <c r="T995" s="870"/>
      <c r="U995" s="870"/>
    </row>
    <row r="996" spans="9:21" s="689" customFormat="1">
      <c r="I996" s="870"/>
      <c r="J996" s="870"/>
      <c r="K996" s="870"/>
      <c r="L996" s="870"/>
      <c r="M996" s="870"/>
      <c r="N996" s="870"/>
      <c r="O996" s="870"/>
      <c r="P996" s="870"/>
      <c r="Q996" s="870"/>
      <c r="R996" s="870"/>
      <c r="S996" s="870"/>
      <c r="T996" s="870"/>
      <c r="U996" s="870"/>
    </row>
    <row r="997" spans="9:21" s="689" customFormat="1">
      <c r="I997" s="870"/>
      <c r="J997" s="870"/>
      <c r="K997" s="870"/>
      <c r="L997" s="870"/>
      <c r="M997" s="870"/>
      <c r="N997" s="870"/>
      <c r="O997" s="870"/>
      <c r="P997" s="870"/>
      <c r="Q997" s="870"/>
      <c r="R997" s="870"/>
      <c r="S997" s="870"/>
      <c r="T997" s="870"/>
      <c r="U997" s="870"/>
    </row>
    <row r="998" spans="9:21" s="689" customFormat="1">
      <c r="I998" s="870"/>
      <c r="J998" s="870"/>
      <c r="K998" s="870"/>
      <c r="L998" s="870"/>
      <c r="M998" s="870"/>
      <c r="N998" s="870"/>
      <c r="O998" s="870"/>
      <c r="P998" s="870"/>
      <c r="Q998" s="870"/>
      <c r="R998" s="870"/>
      <c r="S998" s="870"/>
      <c r="T998" s="870"/>
      <c r="U998" s="870"/>
    </row>
    <row r="999" spans="9:21" s="689" customFormat="1">
      <c r="I999" s="870"/>
      <c r="J999" s="870"/>
      <c r="K999" s="870"/>
      <c r="L999" s="870"/>
      <c r="M999" s="870"/>
      <c r="N999" s="870"/>
      <c r="O999" s="870"/>
      <c r="P999" s="870"/>
      <c r="Q999" s="870"/>
      <c r="R999" s="870"/>
      <c r="S999" s="870"/>
      <c r="T999" s="870"/>
      <c r="U999" s="870"/>
    </row>
    <row r="1000" spans="9:21" s="689" customFormat="1">
      <c r="I1000" s="870"/>
      <c r="J1000" s="870"/>
      <c r="K1000" s="870"/>
      <c r="L1000" s="870"/>
      <c r="M1000" s="870"/>
      <c r="N1000" s="870"/>
      <c r="O1000" s="870"/>
      <c r="P1000" s="870"/>
      <c r="Q1000" s="870"/>
      <c r="R1000" s="870"/>
      <c r="S1000" s="870"/>
      <c r="T1000" s="870"/>
      <c r="U1000" s="870"/>
    </row>
    <row r="1001" spans="9:21" s="689" customFormat="1">
      <c r="I1001" s="870"/>
      <c r="J1001" s="870"/>
      <c r="K1001" s="870"/>
      <c r="L1001" s="870"/>
      <c r="M1001" s="870"/>
      <c r="N1001" s="870"/>
      <c r="O1001" s="870"/>
      <c r="P1001" s="870"/>
      <c r="Q1001" s="870"/>
      <c r="R1001" s="870"/>
      <c r="S1001" s="870"/>
      <c r="T1001" s="870"/>
      <c r="U1001" s="870"/>
    </row>
    <row r="1002" spans="9:21" s="689" customFormat="1">
      <c r="I1002" s="870"/>
      <c r="J1002" s="870"/>
      <c r="K1002" s="870"/>
      <c r="L1002" s="870"/>
      <c r="M1002" s="870"/>
      <c r="N1002" s="870"/>
      <c r="O1002" s="870"/>
      <c r="P1002" s="870"/>
      <c r="Q1002" s="870"/>
      <c r="R1002" s="870"/>
      <c r="S1002" s="870"/>
      <c r="T1002" s="870"/>
      <c r="U1002" s="870"/>
    </row>
    <row r="1003" spans="9:21" s="689" customFormat="1">
      <c r="I1003" s="870"/>
      <c r="J1003" s="870"/>
      <c r="K1003" s="870"/>
      <c r="L1003" s="870"/>
      <c r="M1003" s="870"/>
      <c r="N1003" s="870"/>
      <c r="O1003" s="870"/>
      <c r="P1003" s="870"/>
      <c r="Q1003" s="870"/>
      <c r="R1003" s="870"/>
      <c r="S1003" s="870"/>
      <c r="T1003" s="870"/>
      <c r="U1003" s="870"/>
    </row>
    <row r="1004" spans="9:21" s="689" customFormat="1">
      <c r="I1004" s="870"/>
      <c r="J1004" s="870"/>
      <c r="K1004" s="870"/>
      <c r="L1004" s="870"/>
      <c r="M1004" s="870"/>
      <c r="N1004" s="870"/>
      <c r="O1004" s="870"/>
      <c r="P1004" s="870"/>
      <c r="Q1004" s="870"/>
      <c r="R1004" s="870"/>
      <c r="S1004" s="870"/>
      <c r="T1004" s="870"/>
      <c r="U1004" s="870"/>
    </row>
    <row r="1005" spans="9:21" s="689" customFormat="1">
      <c r="I1005" s="870"/>
      <c r="J1005" s="870"/>
      <c r="K1005" s="870"/>
      <c r="L1005" s="870"/>
      <c r="M1005" s="870"/>
      <c r="N1005" s="870"/>
      <c r="O1005" s="870"/>
      <c r="P1005" s="870"/>
      <c r="Q1005" s="870"/>
      <c r="R1005" s="870"/>
      <c r="S1005" s="870"/>
      <c r="T1005" s="870"/>
      <c r="U1005" s="870"/>
    </row>
    <row r="1006" spans="9:21" s="689" customFormat="1">
      <c r="I1006" s="870"/>
      <c r="J1006" s="870"/>
      <c r="K1006" s="870"/>
      <c r="L1006" s="870"/>
      <c r="M1006" s="870"/>
      <c r="N1006" s="870"/>
      <c r="O1006" s="870"/>
      <c r="P1006" s="870"/>
      <c r="Q1006" s="870"/>
      <c r="R1006" s="870"/>
      <c r="S1006" s="870"/>
      <c r="T1006" s="870"/>
      <c r="U1006" s="870"/>
    </row>
    <row r="1007" spans="9:21" s="689" customFormat="1">
      <c r="I1007" s="870"/>
      <c r="J1007" s="870"/>
      <c r="K1007" s="870"/>
      <c r="L1007" s="870"/>
      <c r="M1007" s="870"/>
      <c r="N1007" s="870"/>
      <c r="O1007" s="870"/>
      <c r="P1007" s="870"/>
      <c r="Q1007" s="870"/>
      <c r="R1007" s="870"/>
      <c r="S1007" s="870"/>
      <c r="T1007" s="870"/>
      <c r="U1007" s="870"/>
    </row>
    <row r="1008" spans="9:21" s="689" customFormat="1">
      <c r="I1008" s="870"/>
      <c r="J1008" s="870"/>
      <c r="K1008" s="870"/>
      <c r="L1008" s="870"/>
      <c r="M1008" s="870"/>
      <c r="N1008" s="870"/>
      <c r="O1008" s="870"/>
      <c r="P1008" s="870"/>
      <c r="Q1008" s="870"/>
      <c r="R1008" s="870"/>
      <c r="S1008" s="870"/>
      <c r="T1008" s="870"/>
      <c r="U1008" s="870"/>
    </row>
    <row r="1009" spans="9:21" s="689" customFormat="1">
      <c r="I1009" s="870"/>
      <c r="J1009" s="870"/>
      <c r="K1009" s="870"/>
      <c r="L1009" s="870"/>
      <c r="M1009" s="870"/>
      <c r="N1009" s="870"/>
      <c r="O1009" s="870"/>
      <c r="P1009" s="870"/>
      <c r="Q1009" s="870"/>
      <c r="R1009" s="870"/>
      <c r="S1009" s="870"/>
      <c r="T1009" s="870"/>
      <c r="U1009" s="870"/>
    </row>
    <row r="1010" spans="9:21" s="689" customFormat="1">
      <c r="I1010" s="870"/>
      <c r="J1010" s="870"/>
      <c r="K1010" s="870"/>
      <c r="L1010" s="870"/>
      <c r="M1010" s="870"/>
      <c r="N1010" s="870"/>
      <c r="O1010" s="870"/>
      <c r="P1010" s="870"/>
      <c r="Q1010" s="870"/>
      <c r="R1010" s="870"/>
      <c r="S1010" s="870"/>
      <c r="T1010" s="870"/>
      <c r="U1010" s="870"/>
    </row>
    <row r="1011" spans="9:21" s="689" customFormat="1">
      <c r="I1011" s="870"/>
      <c r="J1011" s="870"/>
      <c r="K1011" s="870"/>
      <c r="L1011" s="870"/>
      <c r="M1011" s="870"/>
      <c r="N1011" s="870"/>
      <c r="O1011" s="870"/>
      <c r="P1011" s="870"/>
      <c r="Q1011" s="870"/>
      <c r="R1011" s="870"/>
      <c r="S1011" s="870"/>
      <c r="T1011" s="870"/>
      <c r="U1011" s="870"/>
    </row>
    <row r="1012" spans="9:21" s="689" customFormat="1">
      <c r="I1012" s="870"/>
      <c r="J1012" s="870"/>
      <c r="K1012" s="870"/>
      <c r="L1012" s="870"/>
      <c r="M1012" s="870"/>
      <c r="N1012" s="870"/>
      <c r="O1012" s="870"/>
      <c r="P1012" s="870"/>
      <c r="Q1012" s="870"/>
      <c r="R1012" s="870"/>
      <c r="S1012" s="870"/>
      <c r="T1012" s="870"/>
      <c r="U1012" s="870"/>
    </row>
    <row r="1013" spans="9:21" s="689" customFormat="1">
      <c r="I1013" s="870"/>
      <c r="J1013" s="870"/>
      <c r="K1013" s="870"/>
      <c r="L1013" s="870"/>
      <c r="M1013" s="870"/>
      <c r="N1013" s="870"/>
      <c r="O1013" s="870"/>
      <c r="P1013" s="870"/>
      <c r="Q1013" s="870"/>
      <c r="R1013" s="870"/>
      <c r="S1013" s="870"/>
      <c r="T1013" s="870"/>
      <c r="U1013" s="870"/>
    </row>
    <row r="1014" spans="9:21" s="689" customFormat="1">
      <c r="I1014" s="870"/>
      <c r="J1014" s="870"/>
      <c r="K1014" s="870"/>
      <c r="L1014" s="870"/>
      <c r="M1014" s="870"/>
      <c r="N1014" s="870"/>
      <c r="O1014" s="870"/>
      <c r="P1014" s="870"/>
      <c r="Q1014" s="870"/>
      <c r="R1014" s="870"/>
      <c r="S1014" s="870"/>
      <c r="T1014" s="870"/>
      <c r="U1014" s="870"/>
    </row>
    <row r="1015" spans="9:21" s="689" customFormat="1">
      <c r="I1015" s="870"/>
      <c r="J1015" s="870"/>
      <c r="K1015" s="870"/>
      <c r="L1015" s="870"/>
      <c r="M1015" s="870"/>
      <c r="N1015" s="870"/>
      <c r="O1015" s="870"/>
      <c r="P1015" s="870"/>
      <c r="Q1015" s="870"/>
      <c r="R1015" s="870"/>
      <c r="S1015" s="870"/>
      <c r="T1015" s="870"/>
      <c r="U1015" s="870"/>
    </row>
    <row r="1016" spans="9:21" s="689" customFormat="1">
      <c r="I1016" s="870"/>
      <c r="J1016" s="870"/>
      <c r="K1016" s="870"/>
      <c r="L1016" s="870"/>
      <c r="M1016" s="870"/>
      <c r="N1016" s="870"/>
      <c r="O1016" s="870"/>
      <c r="P1016" s="870"/>
      <c r="Q1016" s="870"/>
      <c r="R1016" s="870"/>
      <c r="S1016" s="870"/>
      <c r="T1016" s="870"/>
      <c r="U1016" s="870"/>
    </row>
    <row r="1017" spans="9:21" s="689" customFormat="1">
      <c r="I1017" s="870"/>
      <c r="J1017" s="870"/>
      <c r="K1017" s="870"/>
      <c r="L1017" s="870"/>
      <c r="M1017" s="870"/>
      <c r="N1017" s="870"/>
      <c r="O1017" s="870"/>
      <c r="P1017" s="870"/>
      <c r="Q1017" s="870"/>
      <c r="R1017" s="870"/>
      <c r="S1017" s="870"/>
      <c r="T1017" s="870"/>
      <c r="U1017" s="870"/>
    </row>
    <row r="1018" spans="9:21" s="689" customFormat="1">
      <c r="I1018" s="870"/>
      <c r="J1018" s="870"/>
      <c r="K1018" s="870"/>
      <c r="L1018" s="870"/>
      <c r="M1018" s="870"/>
      <c r="N1018" s="870"/>
      <c r="O1018" s="870"/>
      <c r="P1018" s="870"/>
      <c r="Q1018" s="870"/>
      <c r="R1018" s="870"/>
      <c r="S1018" s="870"/>
      <c r="T1018" s="870"/>
      <c r="U1018" s="870"/>
    </row>
    <row r="1019" spans="9:21" s="689" customFormat="1">
      <c r="I1019" s="870"/>
      <c r="J1019" s="870"/>
      <c r="K1019" s="870"/>
      <c r="L1019" s="870"/>
      <c r="M1019" s="870"/>
      <c r="N1019" s="870"/>
      <c r="O1019" s="870"/>
      <c r="P1019" s="870"/>
      <c r="Q1019" s="870"/>
      <c r="R1019" s="870"/>
      <c r="S1019" s="870"/>
      <c r="T1019" s="870"/>
      <c r="U1019" s="870"/>
    </row>
    <row r="1020" spans="9:21" s="689" customFormat="1">
      <c r="I1020" s="870"/>
      <c r="J1020" s="870"/>
      <c r="K1020" s="870"/>
      <c r="L1020" s="870"/>
      <c r="M1020" s="870"/>
      <c r="N1020" s="870"/>
      <c r="O1020" s="870"/>
      <c r="P1020" s="870"/>
      <c r="Q1020" s="870"/>
      <c r="R1020" s="870"/>
      <c r="S1020" s="870"/>
      <c r="T1020" s="870"/>
      <c r="U1020" s="870"/>
    </row>
    <row r="1021" spans="9:21" s="689" customFormat="1">
      <c r="I1021" s="870"/>
      <c r="J1021" s="870"/>
      <c r="K1021" s="870"/>
      <c r="L1021" s="870"/>
      <c r="M1021" s="870"/>
      <c r="N1021" s="870"/>
      <c r="O1021" s="870"/>
      <c r="P1021" s="870"/>
      <c r="Q1021" s="870"/>
      <c r="R1021" s="870"/>
      <c r="S1021" s="870"/>
      <c r="T1021" s="870"/>
      <c r="U1021" s="870"/>
    </row>
    <row r="1022" spans="9:21" s="689" customFormat="1">
      <c r="I1022" s="870"/>
      <c r="J1022" s="870"/>
      <c r="K1022" s="870"/>
      <c r="L1022" s="870"/>
      <c r="M1022" s="870"/>
      <c r="N1022" s="870"/>
      <c r="O1022" s="870"/>
      <c r="P1022" s="870"/>
      <c r="Q1022" s="870"/>
      <c r="R1022" s="870"/>
      <c r="S1022" s="870"/>
      <c r="T1022" s="870"/>
      <c r="U1022" s="870"/>
    </row>
    <row r="1023" spans="9:21" s="689" customFormat="1">
      <c r="I1023" s="870"/>
      <c r="J1023" s="870"/>
      <c r="K1023" s="870"/>
      <c r="L1023" s="870"/>
      <c r="M1023" s="870"/>
      <c r="N1023" s="870"/>
      <c r="O1023" s="870"/>
      <c r="P1023" s="870"/>
      <c r="Q1023" s="870"/>
      <c r="R1023" s="870"/>
      <c r="S1023" s="870"/>
      <c r="T1023" s="870"/>
      <c r="U1023" s="870"/>
    </row>
    <row r="1024" spans="9:21" s="689" customFormat="1">
      <c r="I1024" s="870"/>
      <c r="J1024" s="870"/>
      <c r="K1024" s="870"/>
      <c r="L1024" s="870"/>
      <c r="M1024" s="870"/>
      <c r="N1024" s="870"/>
      <c r="O1024" s="870"/>
      <c r="P1024" s="870"/>
      <c r="Q1024" s="870"/>
      <c r="R1024" s="870"/>
      <c r="S1024" s="870"/>
      <c r="T1024" s="870"/>
      <c r="U1024" s="870"/>
    </row>
    <row r="1025" spans="9:21" s="689" customFormat="1">
      <c r="I1025" s="870"/>
      <c r="J1025" s="870"/>
      <c r="K1025" s="870"/>
      <c r="L1025" s="870"/>
      <c r="M1025" s="870"/>
      <c r="N1025" s="870"/>
      <c r="O1025" s="870"/>
      <c r="P1025" s="870"/>
      <c r="Q1025" s="870"/>
      <c r="R1025" s="870"/>
      <c r="S1025" s="870"/>
      <c r="T1025" s="870"/>
      <c r="U1025" s="870"/>
    </row>
    <row r="1026" spans="9:21" s="689" customFormat="1">
      <c r="I1026" s="870"/>
      <c r="J1026" s="870"/>
      <c r="K1026" s="870"/>
      <c r="L1026" s="870"/>
      <c r="M1026" s="870"/>
      <c r="N1026" s="870"/>
      <c r="O1026" s="870"/>
      <c r="P1026" s="870"/>
      <c r="Q1026" s="870"/>
      <c r="R1026" s="870"/>
      <c r="S1026" s="870"/>
      <c r="T1026" s="870"/>
      <c r="U1026" s="870"/>
    </row>
    <row r="1027" spans="9:21" s="689" customFormat="1">
      <c r="I1027" s="870"/>
      <c r="J1027" s="870"/>
      <c r="K1027" s="870"/>
      <c r="L1027" s="870"/>
      <c r="M1027" s="870"/>
      <c r="N1027" s="870"/>
      <c r="O1027" s="870"/>
      <c r="P1027" s="870"/>
      <c r="Q1027" s="870"/>
      <c r="R1027" s="870"/>
      <c r="S1027" s="870"/>
      <c r="T1027" s="870"/>
      <c r="U1027" s="870"/>
    </row>
    <row r="1028" spans="9:21" s="689" customFormat="1">
      <c r="I1028" s="870"/>
      <c r="J1028" s="870"/>
      <c r="K1028" s="870"/>
      <c r="L1028" s="870"/>
      <c r="M1028" s="870"/>
      <c r="N1028" s="870"/>
      <c r="O1028" s="870"/>
      <c r="P1028" s="870"/>
      <c r="Q1028" s="870"/>
      <c r="R1028" s="870"/>
      <c r="S1028" s="870"/>
      <c r="T1028" s="870"/>
      <c r="U1028" s="870"/>
    </row>
    <row r="1029" spans="9:21" s="689" customFormat="1">
      <c r="I1029" s="870"/>
      <c r="J1029" s="870"/>
      <c r="K1029" s="870"/>
      <c r="L1029" s="870"/>
      <c r="M1029" s="870"/>
      <c r="N1029" s="870"/>
      <c r="O1029" s="870"/>
      <c r="P1029" s="870"/>
      <c r="Q1029" s="870"/>
      <c r="R1029" s="870"/>
      <c r="S1029" s="870"/>
      <c r="T1029" s="870"/>
      <c r="U1029" s="870"/>
    </row>
    <row r="1030" spans="9:21" s="689" customFormat="1">
      <c r="I1030" s="870"/>
      <c r="J1030" s="870"/>
      <c r="K1030" s="870"/>
      <c r="L1030" s="870"/>
      <c r="M1030" s="870"/>
      <c r="N1030" s="870"/>
      <c r="O1030" s="870"/>
      <c r="P1030" s="870"/>
      <c r="Q1030" s="870"/>
      <c r="R1030" s="870"/>
      <c r="S1030" s="870"/>
      <c r="T1030" s="870"/>
      <c r="U1030" s="870"/>
    </row>
    <row r="1031" spans="9:21" s="689" customFormat="1">
      <c r="I1031" s="870"/>
      <c r="J1031" s="870"/>
      <c r="K1031" s="870"/>
      <c r="L1031" s="870"/>
      <c r="M1031" s="870"/>
      <c r="N1031" s="870"/>
      <c r="O1031" s="870"/>
      <c r="P1031" s="870"/>
      <c r="Q1031" s="870"/>
      <c r="R1031" s="870"/>
      <c r="S1031" s="870"/>
      <c r="T1031" s="870"/>
      <c r="U1031" s="870"/>
    </row>
    <row r="1032" spans="9:21" s="689" customFormat="1">
      <c r="I1032" s="870"/>
      <c r="J1032" s="870"/>
      <c r="K1032" s="870"/>
      <c r="L1032" s="870"/>
      <c r="M1032" s="870"/>
      <c r="N1032" s="870"/>
      <c r="O1032" s="870"/>
      <c r="P1032" s="870"/>
      <c r="Q1032" s="870"/>
      <c r="R1032" s="870"/>
      <c r="S1032" s="870"/>
      <c r="T1032" s="870"/>
      <c r="U1032" s="870"/>
    </row>
    <row r="1033" spans="9:21" s="689" customFormat="1">
      <c r="I1033" s="870"/>
      <c r="J1033" s="870"/>
      <c r="K1033" s="870"/>
      <c r="L1033" s="870"/>
      <c r="M1033" s="870"/>
      <c r="N1033" s="870"/>
      <c r="O1033" s="870"/>
      <c r="P1033" s="870"/>
      <c r="Q1033" s="870"/>
      <c r="R1033" s="870"/>
      <c r="S1033" s="870"/>
      <c r="T1033" s="870"/>
      <c r="U1033" s="870"/>
    </row>
    <row r="1034" spans="9:21" s="689" customFormat="1">
      <c r="I1034" s="870"/>
      <c r="J1034" s="870"/>
      <c r="K1034" s="870"/>
      <c r="L1034" s="870"/>
      <c r="M1034" s="870"/>
      <c r="N1034" s="870"/>
      <c r="O1034" s="870"/>
      <c r="P1034" s="870"/>
      <c r="Q1034" s="870"/>
      <c r="R1034" s="870"/>
      <c r="S1034" s="870"/>
      <c r="T1034" s="870"/>
      <c r="U1034" s="870"/>
    </row>
    <row r="1035" spans="9:21" s="689" customFormat="1">
      <c r="I1035" s="870"/>
      <c r="J1035" s="870"/>
      <c r="K1035" s="870"/>
      <c r="L1035" s="870"/>
      <c r="M1035" s="870"/>
      <c r="N1035" s="870"/>
      <c r="O1035" s="870"/>
      <c r="P1035" s="870"/>
      <c r="Q1035" s="870"/>
      <c r="R1035" s="870"/>
      <c r="S1035" s="870"/>
      <c r="T1035" s="870"/>
      <c r="U1035" s="870"/>
    </row>
    <row r="1036" spans="9:21" s="689" customFormat="1">
      <c r="I1036" s="870"/>
      <c r="J1036" s="870"/>
      <c r="K1036" s="870"/>
      <c r="L1036" s="870"/>
      <c r="M1036" s="870"/>
      <c r="N1036" s="870"/>
      <c r="O1036" s="870"/>
      <c r="P1036" s="870"/>
      <c r="Q1036" s="870"/>
      <c r="R1036" s="870"/>
      <c r="S1036" s="870"/>
      <c r="T1036" s="870"/>
      <c r="U1036" s="870"/>
    </row>
    <row r="1037" spans="9:21" s="689" customFormat="1">
      <c r="I1037" s="870"/>
      <c r="J1037" s="870"/>
      <c r="K1037" s="870"/>
      <c r="L1037" s="870"/>
      <c r="M1037" s="870"/>
      <c r="N1037" s="870"/>
      <c r="O1037" s="870"/>
      <c r="P1037" s="870"/>
      <c r="Q1037" s="870"/>
      <c r="R1037" s="870"/>
      <c r="S1037" s="870"/>
      <c r="T1037" s="870"/>
      <c r="U1037" s="870"/>
    </row>
    <row r="1038" spans="9:21" s="689" customFormat="1">
      <c r="I1038" s="870"/>
      <c r="J1038" s="870"/>
      <c r="K1038" s="870"/>
      <c r="L1038" s="870"/>
      <c r="M1038" s="870"/>
      <c r="N1038" s="870"/>
      <c r="O1038" s="870"/>
      <c r="P1038" s="870"/>
      <c r="Q1038" s="870"/>
      <c r="R1038" s="870"/>
      <c r="S1038" s="870"/>
      <c r="T1038" s="870"/>
      <c r="U1038" s="870"/>
    </row>
    <row r="1039" spans="9:21" s="689" customFormat="1">
      <c r="I1039" s="870"/>
      <c r="J1039" s="870"/>
      <c r="K1039" s="870"/>
      <c r="L1039" s="870"/>
      <c r="M1039" s="870"/>
      <c r="N1039" s="870"/>
      <c r="O1039" s="870"/>
      <c r="P1039" s="870"/>
      <c r="Q1039" s="870"/>
      <c r="R1039" s="870"/>
      <c r="S1039" s="870"/>
      <c r="T1039" s="870"/>
      <c r="U1039" s="870"/>
    </row>
    <row r="1040" spans="9:21" s="689" customFormat="1">
      <c r="I1040" s="870"/>
      <c r="J1040" s="870"/>
      <c r="K1040" s="870"/>
      <c r="L1040" s="870"/>
      <c r="M1040" s="870"/>
      <c r="N1040" s="870"/>
      <c r="O1040" s="870"/>
      <c r="P1040" s="870"/>
      <c r="Q1040" s="870"/>
      <c r="R1040" s="870"/>
      <c r="S1040" s="870"/>
      <c r="T1040" s="870"/>
      <c r="U1040" s="870"/>
    </row>
    <row r="1041" spans="9:21" s="689" customFormat="1">
      <c r="I1041" s="870"/>
      <c r="J1041" s="870"/>
      <c r="K1041" s="870"/>
      <c r="L1041" s="870"/>
      <c r="M1041" s="870"/>
      <c r="N1041" s="870"/>
      <c r="O1041" s="870"/>
      <c r="P1041" s="870"/>
      <c r="Q1041" s="870"/>
      <c r="R1041" s="870"/>
      <c r="S1041" s="870"/>
      <c r="T1041" s="870"/>
      <c r="U1041" s="870"/>
    </row>
    <row r="1042" spans="9:21" s="689" customFormat="1">
      <c r="I1042" s="870"/>
      <c r="J1042" s="870"/>
      <c r="K1042" s="870"/>
      <c r="L1042" s="870"/>
      <c r="M1042" s="870"/>
      <c r="N1042" s="870"/>
      <c r="O1042" s="870"/>
      <c r="P1042" s="870"/>
      <c r="Q1042" s="870"/>
      <c r="R1042" s="870"/>
      <c r="S1042" s="870"/>
      <c r="T1042" s="870"/>
      <c r="U1042" s="870"/>
    </row>
    <row r="1043" spans="9:21" s="689" customFormat="1">
      <c r="I1043" s="870"/>
      <c r="J1043" s="870"/>
      <c r="K1043" s="870"/>
      <c r="L1043" s="870"/>
      <c r="M1043" s="870"/>
      <c r="N1043" s="870"/>
      <c r="O1043" s="870"/>
      <c r="P1043" s="870"/>
      <c r="Q1043" s="870"/>
      <c r="R1043" s="870"/>
      <c r="S1043" s="870"/>
      <c r="T1043" s="870"/>
      <c r="U1043" s="870"/>
    </row>
    <row r="1044" spans="9:21" s="689" customFormat="1">
      <c r="I1044" s="870"/>
      <c r="J1044" s="870"/>
      <c r="K1044" s="870"/>
      <c r="L1044" s="870"/>
      <c r="M1044" s="870"/>
      <c r="N1044" s="870"/>
      <c r="O1044" s="870"/>
      <c r="P1044" s="870"/>
      <c r="Q1044" s="870"/>
      <c r="R1044" s="870"/>
      <c r="S1044" s="870"/>
      <c r="T1044" s="870"/>
      <c r="U1044" s="870"/>
    </row>
    <row r="1045" spans="9:21" s="689" customFormat="1">
      <c r="I1045" s="870"/>
      <c r="J1045" s="870"/>
      <c r="K1045" s="870"/>
      <c r="L1045" s="870"/>
      <c r="M1045" s="870"/>
      <c r="N1045" s="870"/>
      <c r="O1045" s="870"/>
      <c r="P1045" s="870"/>
      <c r="Q1045" s="870"/>
      <c r="R1045" s="870"/>
      <c r="S1045" s="870"/>
      <c r="T1045" s="870"/>
      <c r="U1045" s="870"/>
    </row>
    <row r="1046" spans="9:21" s="689" customFormat="1">
      <c r="I1046" s="870"/>
      <c r="J1046" s="870"/>
      <c r="K1046" s="870"/>
      <c r="L1046" s="870"/>
      <c r="M1046" s="870"/>
      <c r="N1046" s="870"/>
      <c r="O1046" s="870"/>
      <c r="P1046" s="870"/>
      <c r="Q1046" s="870"/>
      <c r="R1046" s="870"/>
      <c r="S1046" s="870"/>
      <c r="T1046" s="870"/>
      <c r="U1046" s="870"/>
    </row>
    <row r="1047" spans="9:21" s="689" customFormat="1">
      <c r="I1047" s="870"/>
      <c r="J1047" s="870"/>
      <c r="K1047" s="870"/>
      <c r="L1047" s="870"/>
      <c r="M1047" s="870"/>
      <c r="N1047" s="870"/>
      <c r="O1047" s="870"/>
      <c r="P1047" s="870"/>
      <c r="Q1047" s="870"/>
      <c r="R1047" s="870"/>
      <c r="S1047" s="870"/>
      <c r="T1047" s="870"/>
      <c r="U1047" s="870"/>
    </row>
    <row r="1048" spans="9:21" s="689" customFormat="1">
      <c r="I1048" s="870"/>
      <c r="J1048" s="870"/>
      <c r="K1048" s="870"/>
      <c r="L1048" s="870"/>
      <c r="M1048" s="870"/>
      <c r="N1048" s="870"/>
      <c r="O1048" s="870"/>
      <c r="P1048" s="870"/>
      <c r="Q1048" s="870"/>
      <c r="R1048" s="870"/>
      <c r="S1048" s="870"/>
      <c r="T1048" s="870"/>
      <c r="U1048" s="870"/>
    </row>
    <row r="1049" spans="9:21" s="689" customFormat="1">
      <c r="I1049" s="870"/>
      <c r="J1049" s="870"/>
      <c r="K1049" s="870"/>
      <c r="L1049" s="870"/>
      <c r="M1049" s="870"/>
      <c r="N1049" s="870"/>
      <c r="O1049" s="870"/>
      <c r="P1049" s="870"/>
      <c r="Q1049" s="870"/>
      <c r="R1049" s="870"/>
      <c r="S1049" s="870"/>
      <c r="T1049" s="870"/>
      <c r="U1049" s="870"/>
    </row>
    <row r="1050" spans="9:21" s="689" customFormat="1">
      <c r="I1050" s="870"/>
      <c r="J1050" s="870"/>
      <c r="K1050" s="870"/>
      <c r="L1050" s="870"/>
      <c r="M1050" s="870"/>
      <c r="N1050" s="870"/>
      <c r="O1050" s="870"/>
      <c r="P1050" s="870"/>
      <c r="Q1050" s="870"/>
      <c r="R1050" s="870"/>
      <c r="S1050" s="870"/>
      <c r="T1050" s="870"/>
      <c r="U1050" s="870"/>
    </row>
    <row r="1051" spans="9:21" s="689" customFormat="1">
      <c r="I1051" s="870"/>
      <c r="J1051" s="870"/>
      <c r="K1051" s="870"/>
      <c r="L1051" s="870"/>
      <c r="M1051" s="870"/>
      <c r="N1051" s="870"/>
      <c r="O1051" s="870"/>
      <c r="P1051" s="870"/>
      <c r="Q1051" s="870"/>
      <c r="R1051" s="870"/>
      <c r="S1051" s="870"/>
      <c r="T1051" s="870"/>
      <c r="U1051" s="870"/>
    </row>
    <row r="1052" spans="9:21" s="689" customFormat="1">
      <c r="I1052" s="870"/>
      <c r="J1052" s="870"/>
      <c r="K1052" s="870"/>
      <c r="L1052" s="870"/>
      <c r="M1052" s="870"/>
      <c r="N1052" s="870"/>
      <c r="O1052" s="870"/>
      <c r="P1052" s="870"/>
      <c r="Q1052" s="870"/>
      <c r="R1052" s="870"/>
      <c r="S1052" s="870"/>
      <c r="T1052" s="870"/>
      <c r="U1052" s="870"/>
    </row>
    <row r="1053" spans="9:21" s="689" customFormat="1">
      <c r="I1053" s="870"/>
      <c r="J1053" s="870"/>
      <c r="K1053" s="870"/>
      <c r="L1053" s="870"/>
      <c r="M1053" s="870"/>
      <c r="N1053" s="870"/>
      <c r="O1053" s="870"/>
      <c r="P1053" s="870"/>
      <c r="Q1053" s="870"/>
      <c r="R1053" s="870"/>
      <c r="S1053" s="870"/>
      <c r="T1053" s="870"/>
      <c r="U1053" s="870"/>
    </row>
    <row r="1054" spans="9:21" s="689" customFormat="1">
      <c r="I1054" s="870"/>
      <c r="J1054" s="870"/>
      <c r="K1054" s="870"/>
      <c r="L1054" s="870"/>
      <c r="M1054" s="870"/>
      <c r="N1054" s="870"/>
      <c r="O1054" s="870"/>
      <c r="P1054" s="870"/>
      <c r="Q1054" s="870"/>
      <c r="R1054" s="870"/>
      <c r="S1054" s="870"/>
      <c r="T1054" s="870"/>
      <c r="U1054" s="870"/>
    </row>
    <row r="1055" spans="9:21" s="689" customFormat="1">
      <c r="I1055" s="870"/>
      <c r="J1055" s="870"/>
      <c r="K1055" s="870"/>
      <c r="L1055" s="870"/>
      <c r="M1055" s="870"/>
      <c r="N1055" s="870"/>
      <c r="O1055" s="870"/>
      <c r="P1055" s="870"/>
      <c r="Q1055" s="870"/>
      <c r="R1055" s="870"/>
      <c r="S1055" s="870"/>
      <c r="T1055" s="870"/>
      <c r="U1055" s="870"/>
    </row>
    <row r="1056" spans="9:21" s="689" customFormat="1">
      <c r="I1056" s="870"/>
      <c r="J1056" s="870"/>
      <c r="K1056" s="870"/>
      <c r="L1056" s="870"/>
      <c r="M1056" s="870"/>
      <c r="N1056" s="870"/>
      <c r="O1056" s="870"/>
      <c r="P1056" s="870"/>
      <c r="Q1056" s="870"/>
      <c r="R1056" s="870"/>
      <c r="S1056" s="870"/>
      <c r="T1056" s="870"/>
      <c r="U1056" s="870"/>
    </row>
    <row r="1057" spans="9:21" s="689" customFormat="1">
      <c r="I1057" s="870"/>
      <c r="J1057" s="870"/>
      <c r="K1057" s="870"/>
      <c r="L1057" s="870"/>
      <c r="M1057" s="870"/>
      <c r="N1057" s="870"/>
      <c r="O1057" s="870"/>
      <c r="P1057" s="870"/>
      <c r="Q1057" s="870"/>
      <c r="R1057" s="870"/>
      <c r="S1057" s="870"/>
      <c r="T1057" s="870"/>
      <c r="U1057" s="870"/>
    </row>
    <row r="1058" spans="9:21" s="689" customFormat="1">
      <c r="I1058" s="870"/>
      <c r="J1058" s="870"/>
      <c r="K1058" s="870"/>
      <c r="L1058" s="870"/>
      <c r="M1058" s="870"/>
      <c r="N1058" s="870"/>
      <c r="O1058" s="870"/>
      <c r="P1058" s="870"/>
      <c r="Q1058" s="870"/>
      <c r="R1058" s="870"/>
      <c r="S1058" s="870"/>
      <c r="T1058" s="870"/>
      <c r="U1058" s="870"/>
    </row>
    <row r="1059" spans="9:21" s="689" customFormat="1">
      <c r="I1059" s="870"/>
      <c r="J1059" s="870"/>
      <c r="K1059" s="870"/>
      <c r="L1059" s="870"/>
      <c r="M1059" s="870"/>
      <c r="N1059" s="870"/>
      <c r="O1059" s="870"/>
      <c r="P1059" s="870"/>
      <c r="Q1059" s="870"/>
      <c r="R1059" s="870"/>
      <c r="S1059" s="870"/>
      <c r="T1059" s="870"/>
      <c r="U1059" s="870"/>
    </row>
    <row r="1060" spans="9:21" s="689" customFormat="1">
      <c r="I1060" s="870"/>
      <c r="J1060" s="870"/>
      <c r="K1060" s="870"/>
      <c r="L1060" s="870"/>
      <c r="M1060" s="870"/>
      <c r="N1060" s="870"/>
      <c r="O1060" s="870"/>
      <c r="P1060" s="870"/>
      <c r="Q1060" s="870"/>
      <c r="R1060" s="870"/>
      <c r="S1060" s="870"/>
      <c r="T1060" s="870"/>
      <c r="U1060" s="870"/>
    </row>
    <row r="1061" spans="9:21" s="689" customFormat="1">
      <c r="I1061" s="870"/>
      <c r="J1061" s="870"/>
      <c r="K1061" s="870"/>
      <c r="L1061" s="870"/>
      <c r="M1061" s="870"/>
      <c r="N1061" s="870"/>
      <c r="O1061" s="870"/>
      <c r="P1061" s="870"/>
      <c r="Q1061" s="870"/>
      <c r="R1061" s="870"/>
      <c r="S1061" s="870"/>
      <c r="T1061" s="870"/>
      <c r="U1061" s="870"/>
    </row>
    <row r="1062" spans="9:21" s="689" customFormat="1">
      <c r="I1062" s="870"/>
      <c r="J1062" s="870"/>
      <c r="K1062" s="870"/>
      <c r="L1062" s="870"/>
      <c r="M1062" s="870"/>
      <c r="N1062" s="870"/>
      <c r="O1062" s="870"/>
      <c r="P1062" s="870"/>
      <c r="Q1062" s="870"/>
      <c r="R1062" s="870"/>
      <c r="S1062" s="870"/>
      <c r="T1062" s="870"/>
      <c r="U1062" s="870"/>
    </row>
    <row r="1063" spans="9:21" s="689" customFormat="1">
      <c r="I1063" s="870"/>
      <c r="J1063" s="870"/>
      <c r="K1063" s="870"/>
      <c r="L1063" s="870"/>
      <c r="M1063" s="870"/>
      <c r="N1063" s="870"/>
      <c r="O1063" s="870"/>
      <c r="P1063" s="870"/>
      <c r="Q1063" s="870"/>
      <c r="R1063" s="870"/>
      <c r="S1063" s="870"/>
      <c r="T1063" s="870"/>
      <c r="U1063" s="870"/>
    </row>
    <row r="1064" spans="9:21" s="689" customFormat="1">
      <c r="I1064" s="870"/>
      <c r="J1064" s="870"/>
      <c r="K1064" s="870"/>
      <c r="L1064" s="870"/>
      <c r="M1064" s="870"/>
      <c r="N1064" s="870"/>
      <c r="O1064" s="870"/>
      <c r="P1064" s="870"/>
      <c r="Q1064" s="870"/>
      <c r="R1064" s="870"/>
      <c r="S1064" s="870"/>
      <c r="T1064" s="870"/>
      <c r="U1064" s="870"/>
    </row>
    <row r="1065" spans="9:21" s="689" customFormat="1">
      <c r="I1065" s="870"/>
      <c r="J1065" s="870"/>
      <c r="K1065" s="870"/>
      <c r="L1065" s="870"/>
      <c r="M1065" s="870"/>
      <c r="N1065" s="870"/>
      <c r="O1065" s="870"/>
      <c r="P1065" s="870"/>
      <c r="Q1065" s="870"/>
      <c r="R1065" s="870"/>
      <c r="S1065" s="870"/>
      <c r="T1065" s="870"/>
      <c r="U1065" s="870"/>
    </row>
    <row r="1066" spans="9:21" s="689" customFormat="1">
      <c r="I1066" s="870"/>
      <c r="J1066" s="870"/>
      <c r="K1066" s="870"/>
      <c r="L1066" s="870"/>
      <c r="M1066" s="870"/>
      <c r="N1066" s="870"/>
      <c r="O1066" s="870"/>
      <c r="P1066" s="870"/>
      <c r="Q1066" s="870"/>
      <c r="R1066" s="870"/>
      <c r="S1066" s="870"/>
      <c r="T1066" s="870"/>
      <c r="U1066" s="870"/>
    </row>
    <row r="1067" spans="9:21" s="689" customFormat="1">
      <c r="I1067" s="870"/>
      <c r="J1067" s="870"/>
      <c r="K1067" s="870"/>
      <c r="L1067" s="870"/>
      <c r="M1067" s="870"/>
      <c r="N1067" s="870"/>
      <c r="O1067" s="870"/>
      <c r="P1067" s="870"/>
      <c r="Q1067" s="870"/>
      <c r="R1067" s="870"/>
      <c r="S1067" s="870"/>
      <c r="T1067" s="870"/>
      <c r="U1067" s="870"/>
    </row>
    <row r="1068" spans="9:21" s="689" customFormat="1">
      <c r="I1068" s="870"/>
      <c r="J1068" s="870"/>
      <c r="K1068" s="870"/>
      <c r="L1068" s="870"/>
      <c r="M1068" s="870"/>
      <c r="N1068" s="870"/>
      <c r="O1068" s="870"/>
      <c r="P1068" s="870"/>
      <c r="Q1068" s="870"/>
      <c r="R1068" s="870"/>
      <c r="S1068" s="870"/>
      <c r="T1068" s="870"/>
      <c r="U1068" s="870"/>
    </row>
    <row r="1069" spans="9:21" s="689" customFormat="1">
      <c r="I1069" s="870"/>
      <c r="J1069" s="870"/>
      <c r="K1069" s="870"/>
      <c r="L1069" s="870"/>
      <c r="M1069" s="870"/>
      <c r="N1069" s="870"/>
      <c r="O1069" s="870"/>
      <c r="P1069" s="870"/>
      <c r="Q1069" s="870"/>
      <c r="R1069" s="870"/>
      <c r="S1069" s="870"/>
      <c r="T1069" s="870"/>
      <c r="U1069" s="870"/>
    </row>
    <row r="1070" spans="9:21" s="689" customFormat="1">
      <c r="I1070" s="870"/>
      <c r="J1070" s="870"/>
      <c r="K1070" s="870"/>
      <c r="L1070" s="870"/>
      <c r="M1070" s="870"/>
      <c r="N1070" s="870"/>
      <c r="O1070" s="870"/>
      <c r="P1070" s="870"/>
      <c r="Q1070" s="870"/>
      <c r="R1070" s="870"/>
      <c r="S1070" s="870"/>
      <c r="T1070" s="870"/>
      <c r="U1070" s="870"/>
    </row>
    <row r="1071" spans="9:21" s="689" customFormat="1">
      <c r="I1071" s="870"/>
      <c r="J1071" s="870"/>
      <c r="K1071" s="870"/>
      <c r="L1071" s="870"/>
      <c r="M1071" s="870"/>
      <c r="N1071" s="870"/>
      <c r="O1071" s="870"/>
      <c r="P1071" s="870"/>
      <c r="Q1071" s="870"/>
      <c r="R1071" s="870"/>
      <c r="S1071" s="870"/>
      <c r="T1071" s="870"/>
      <c r="U1071" s="870"/>
    </row>
    <row r="1072" spans="9:21" s="689" customFormat="1">
      <c r="I1072" s="870"/>
      <c r="J1072" s="870"/>
      <c r="K1072" s="870"/>
      <c r="L1072" s="870"/>
      <c r="M1072" s="870"/>
      <c r="N1072" s="870"/>
      <c r="O1072" s="870"/>
      <c r="P1072" s="870"/>
      <c r="Q1072" s="870"/>
      <c r="R1072" s="870"/>
      <c r="S1072" s="870"/>
      <c r="T1072" s="870"/>
      <c r="U1072" s="870"/>
    </row>
    <row r="1073" spans="9:21" s="689" customFormat="1">
      <c r="I1073" s="870"/>
      <c r="J1073" s="870"/>
      <c r="K1073" s="870"/>
      <c r="L1073" s="870"/>
      <c r="M1073" s="870"/>
      <c r="N1073" s="870"/>
      <c r="O1073" s="870"/>
      <c r="P1073" s="870"/>
      <c r="Q1073" s="870"/>
      <c r="R1073" s="870"/>
      <c r="S1073" s="870"/>
      <c r="T1073" s="870"/>
      <c r="U1073" s="870"/>
    </row>
    <row r="1074" spans="9:21" s="689" customFormat="1">
      <c r="I1074" s="870"/>
      <c r="J1074" s="870"/>
      <c r="K1074" s="870"/>
      <c r="L1074" s="870"/>
      <c r="M1074" s="870"/>
      <c r="N1074" s="870"/>
      <c r="O1074" s="870"/>
      <c r="P1074" s="870"/>
      <c r="Q1074" s="870"/>
      <c r="R1074" s="870"/>
      <c r="S1074" s="870"/>
      <c r="T1074" s="870"/>
      <c r="U1074" s="870"/>
    </row>
    <row r="1075" spans="9:21" s="689" customFormat="1">
      <c r="I1075" s="870"/>
      <c r="J1075" s="870"/>
      <c r="K1075" s="870"/>
      <c r="L1075" s="870"/>
      <c r="M1075" s="870"/>
      <c r="N1075" s="870"/>
      <c r="O1075" s="870"/>
      <c r="P1075" s="870"/>
      <c r="Q1075" s="870"/>
      <c r="R1075" s="870"/>
      <c r="S1075" s="870"/>
      <c r="T1075" s="870"/>
      <c r="U1075" s="870"/>
    </row>
    <row r="1076" spans="9:21" s="689" customFormat="1">
      <c r="I1076" s="870"/>
      <c r="J1076" s="870"/>
      <c r="K1076" s="870"/>
      <c r="L1076" s="870"/>
      <c r="M1076" s="870"/>
      <c r="N1076" s="870"/>
      <c r="O1076" s="870"/>
      <c r="P1076" s="870"/>
      <c r="Q1076" s="870"/>
      <c r="R1076" s="870"/>
      <c r="S1076" s="870"/>
      <c r="T1076" s="870"/>
      <c r="U1076" s="870"/>
    </row>
    <row r="1077" spans="9:21" s="689" customFormat="1">
      <c r="I1077" s="870"/>
      <c r="J1077" s="870"/>
      <c r="K1077" s="870"/>
      <c r="L1077" s="870"/>
      <c r="M1077" s="870"/>
      <c r="N1077" s="870"/>
      <c r="O1077" s="870"/>
      <c r="P1077" s="870"/>
      <c r="Q1077" s="870"/>
      <c r="R1077" s="870"/>
      <c r="S1077" s="870"/>
      <c r="T1077" s="870"/>
      <c r="U1077" s="870"/>
    </row>
    <row r="1078" spans="9:21" s="689" customFormat="1">
      <c r="I1078" s="870"/>
      <c r="J1078" s="870"/>
      <c r="K1078" s="870"/>
      <c r="L1078" s="870"/>
      <c r="M1078" s="870"/>
      <c r="N1078" s="870"/>
      <c r="O1078" s="870"/>
      <c r="P1078" s="870"/>
      <c r="Q1078" s="870"/>
      <c r="R1078" s="870"/>
      <c r="S1078" s="870"/>
      <c r="T1078" s="870"/>
      <c r="U1078" s="870"/>
    </row>
    <row r="1079" spans="9:21" s="689" customFormat="1">
      <c r="I1079" s="870"/>
      <c r="J1079" s="870"/>
      <c r="K1079" s="870"/>
      <c r="L1079" s="870"/>
      <c r="M1079" s="870"/>
      <c r="N1079" s="870"/>
      <c r="O1079" s="870"/>
      <c r="P1079" s="870"/>
      <c r="Q1079" s="870"/>
      <c r="R1079" s="870"/>
      <c r="S1079" s="870"/>
      <c r="T1079" s="870"/>
      <c r="U1079" s="870"/>
    </row>
    <row r="1080" spans="9:21" s="689" customFormat="1">
      <c r="I1080" s="870"/>
      <c r="J1080" s="870"/>
      <c r="K1080" s="870"/>
      <c r="L1080" s="870"/>
      <c r="M1080" s="870"/>
      <c r="N1080" s="870"/>
      <c r="O1080" s="870"/>
      <c r="P1080" s="870"/>
      <c r="Q1080" s="870"/>
      <c r="R1080" s="870"/>
      <c r="S1080" s="870"/>
      <c r="T1080" s="870"/>
      <c r="U1080" s="870"/>
    </row>
    <row r="1081" spans="9:21" s="689" customFormat="1">
      <c r="I1081" s="870"/>
      <c r="J1081" s="870"/>
      <c r="K1081" s="870"/>
      <c r="L1081" s="870"/>
      <c r="M1081" s="870"/>
      <c r="N1081" s="870"/>
      <c r="O1081" s="870"/>
      <c r="P1081" s="870"/>
      <c r="Q1081" s="870"/>
      <c r="R1081" s="870"/>
      <c r="S1081" s="870"/>
      <c r="T1081" s="870"/>
      <c r="U1081" s="870"/>
    </row>
    <row r="1082" spans="9:21" s="689" customFormat="1">
      <c r="I1082" s="870"/>
      <c r="J1082" s="870"/>
      <c r="K1082" s="870"/>
      <c r="L1082" s="870"/>
      <c r="M1082" s="870"/>
      <c r="N1082" s="870"/>
      <c r="O1082" s="870"/>
      <c r="P1082" s="870"/>
      <c r="Q1082" s="870"/>
      <c r="R1082" s="870"/>
      <c r="S1082" s="870"/>
      <c r="T1082" s="870"/>
      <c r="U1082" s="870"/>
    </row>
    <row r="1083" spans="9:21" s="689" customFormat="1">
      <c r="I1083" s="870"/>
      <c r="J1083" s="870"/>
      <c r="K1083" s="870"/>
      <c r="L1083" s="870"/>
      <c r="M1083" s="870"/>
      <c r="N1083" s="870"/>
      <c r="O1083" s="870"/>
      <c r="P1083" s="870"/>
      <c r="Q1083" s="870"/>
      <c r="R1083" s="870"/>
      <c r="S1083" s="870"/>
      <c r="T1083" s="870"/>
      <c r="U1083" s="870"/>
    </row>
    <row r="1084" spans="9:21" s="689" customFormat="1">
      <c r="I1084" s="870"/>
      <c r="J1084" s="870"/>
      <c r="K1084" s="870"/>
      <c r="L1084" s="870"/>
      <c r="M1084" s="870"/>
      <c r="N1084" s="870"/>
      <c r="O1084" s="870"/>
      <c r="P1084" s="870"/>
      <c r="Q1084" s="870"/>
      <c r="R1084" s="870"/>
      <c r="S1084" s="870"/>
      <c r="T1084" s="870"/>
      <c r="U1084" s="870"/>
    </row>
    <row r="1085" spans="9:21" s="689" customFormat="1">
      <c r="I1085" s="870"/>
      <c r="J1085" s="870"/>
      <c r="K1085" s="870"/>
      <c r="L1085" s="870"/>
      <c r="M1085" s="870"/>
      <c r="N1085" s="870"/>
      <c r="O1085" s="870"/>
      <c r="P1085" s="870"/>
      <c r="Q1085" s="870"/>
      <c r="R1085" s="870"/>
      <c r="S1085" s="870"/>
      <c r="T1085" s="870"/>
      <c r="U1085" s="870"/>
    </row>
    <row r="1086" spans="9:21" s="689" customFormat="1">
      <c r="I1086" s="870"/>
      <c r="J1086" s="870"/>
      <c r="K1086" s="870"/>
      <c r="L1086" s="870"/>
      <c r="M1086" s="870"/>
      <c r="N1086" s="870"/>
      <c r="O1086" s="870"/>
      <c r="P1086" s="870"/>
      <c r="Q1086" s="870"/>
      <c r="R1086" s="870"/>
      <c r="S1086" s="870"/>
      <c r="T1086" s="870"/>
      <c r="U1086" s="870"/>
    </row>
    <row r="1087" spans="9:21" s="689" customFormat="1">
      <c r="I1087" s="870"/>
      <c r="J1087" s="870"/>
      <c r="K1087" s="870"/>
      <c r="L1087" s="870"/>
      <c r="M1087" s="870"/>
      <c r="N1087" s="870"/>
      <c r="O1087" s="870"/>
      <c r="P1087" s="870"/>
      <c r="Q1087" s="870"/>
      <c r="R1087" s="870"/>
      <c r="S1087" s="870"/>
      <c r="T1087" s="870"/>
      <c r="U1087" s="870"/>
    </row>
    <row r="1088" spans="9:21" s="689" customFormat="1">
      <c r="I1088" s="870"/>
      <c r="J1088" s="870"/>
      <c r="K1088" s="870"/>
      <c r="L1088" s="870"/>
      <c r="M1088" s="870"/>
      <c r="N1088" s="870"/>
      <c r="O1088" s="870"/>
      <c r="P1088" s="870"/>
      <c r="Q1088" s="870"/>
      <c r="R1088" s="870"/>
      <c r="S1088" s="870"/>
      <c r="T1088" s="870"/>
      <c r="U1088" s="870"/>
    </row>
    <row r="1089" spans="9:21" s="689" customFormat="1">
      <c r="I1089" s="870"/>
      <c r="J1089" s="870"/>
      <c r="K1089" s="870"/>
      <c r="L1089" s="870"/>
      <c r="M1089" s="870"/>
      <c r="N1089" s="870"/>
      <c r="O1089" s="870"/>
      <c r="P1089" s="870"/>
      <c r="Q1089" s="870"/>
      <c r="R1089" s="870"/>
      <c r="S1089" s="870"/>
      <c r="T1089" s="870"/>
      <c r="U1089" s="870"/>
    </row>
    <row r="1090" spans="9:21" s="689" customFormat="1">
      <c r="I1090" s="870"/>
      <c r="J1090" s="870"/>
      <c r="K1090" s="870"/>
      <c r="L1090" s="870"/>
      <c r="M1090" s="870"/>
      <c r="N1090" s="870"/>
      <c r="O1090" s="870"/>
      <c r="P1090" s="870"/>
      <c r="Q1090" s="870"/>
      <c r="R1090" s="870"/>
      <c r="S1090" s="870"/>
      <c r="T1090" s="870"/>
      <c r="U1090" s="870"/>
    </row>
    <row r="1091" spans="9:21" s="689" customFormat="1">
      <c r="I1091" s="870"/>
      <c r="J1091" s="870"/>
      <c r="K1091" s="870"/>
      <c r="L1091" s="870"/>
      <c r="M1091" s="870"/>
      <c r="N1091" s="870"/>
      <c r="O1091" s="870"/>
      <c r="P1091" s="870"/>
      <c r="Q1091" s="870"/>
      <c r="R1091" s="870"/>
      <c r="S1091" s="870"/>
      <c r="T1091" s="870"/>
      <c r="U1091" s="870"/>
    </row>
    <row r="1092" spans="9:21" s="689" customFormat="1">
      <c r="I1092" s="870"/>
      <c r="J1092" s="870"/>
      <c r="K1092" s="870"/>
      <c r="L1092" s="870"/>
      <c r="M1092" s="870"/>
      <c r="N1092" s="870"/>
      <c r="O1092" s="870"/>
      <c r="P1092" s="870"/>
      <c r="Q1092" s="870"/>
      <c r="R1092" s="870"/>
      <c r="S1092" s="870"/>
      <c r="T1092" s="870"/>
      <c r="U1092" s="870"/>
    </row>
    <row r="1093" spans="9:21" s="689" customFormat="1">
      <c r="I1093" s="870"/>
      <c r="J1093" s="870"/>
      <c r="K1093" s="870"/>
      <c r="L1093" s="870"/>
      <c r="M1093" s="870"/>
      <c r="N1093" s="870"/>
      <c r="O1093" s="870"/>
      <c r="P1093" s="870"/>
      <c r="Q1093" s="870"/>
      <c r="R1093" s="870"/>
      <c r="S1093" s="870"/>
      <c r="T1093" s="870"/>
      <c r="U1093" s="870"/>
    </row>
    <row r="1094" spans="9:21" s="689" customFormat="1">
      <c r="I1094" s="870"/>
      <c r="J1094" s="870"/>
      <c r="K1094" s="870"/>
      <c r="L1094" s="870"/>
      <c r="M1094" s="870"/>
      <c r="N1094" s="870"/>
      <c r="O1094" s="870"/>
      <c r="P1094" s="870"/>
      <c r="Q1094" s="870"/>
      <c r="R1094" s="870"/>
      <c r="S1094" s="870"/>
      <c r="T1094" s="870"/>
      <c r="U1094" s="870"/>
    </row>
    <row r="1095" spans="9:21" s="689" customFormat="1">
      <c r="I1095" s="870"/>
      <c r="J1095" s="870"/>
      <c r="K1095" s="870"/>
      <c r="L1095" s="870"/>
      <c r="M1095" s="870"/>
      <c r="N1095" s="870"/>
      <c r="O1095" s="870"/>
      <c r="P1095" s="870"/>
      <c r="Q1095" s="870"/>
      <c r="R1095" s="870"/>
      <c r="S1095" s="870"/>
      <c r="T1095" s="870"/>
      <c r="U1095" s="870"/>
    </row>
    <row r="1096" spans="9:21" s="689" customFormat="1">
      <c r="I1096" s="870"/>
      <c r="J1096" s="870"/>
      <c r="K1096" s="870"/>
      <c r="L1096" s="870"/>
      <c r="M1096" s="870"/>
      <c r="N1096" s="870"/>
      <c r="O1096" s="870"/>
      <c r="P1096" s="870"/>
      <c r="Q1096" s="870"/>
      <c r="R1096" s="870"/>
      <c r="S1096" s="870"/>
      <c r="T1096" s="870"/>
      <c r="U1096" s="870"/>
    </row>
    <row r="1097" spans="9:21" s="689" customFormat="1">
      <c r="I1097" s="870"/>
      <c r="J1097" s="870"/>
      <c r="K1097" s="870"/>
      <c r="L1097" s="870"/>
      <c r="M1097" s="870"/>
      <c r="N1097" s="870"/>
      <c r="O1097" s="870"/>
      <c r="P1097" s="870"/>
      <c r="Q1097" s="870"/>
      <c r="R1097" s="870"/>
      <c r="S1097" s="870"/>
      <c r="T1097" s="870"/>
      <c r="U1097" s="870"/>
    </row>
    <row r="1098" spans="9:21" s="689" customFormat="1">
      <c r="I1098" s="870"/>
      <c r="J1098" s="870"/>
      <c r="K1098" s="870"/>
      <c r="L1098" s="870"/>
      <c r="M1098" s="870"/>
      <c r="N1098" s="870"/>
      <c r="O1098" s="870"/>
      <c r="P1098" s="870"/>
      <c r="Q1098" s="870"/>
      <c r="R1098" s="870"/>
      <c r="S1098" s="870"/>
      <c r="T1098" s="870"/>
      <c r="U1098" s="870"/>
    </row>
    <row r="1099" spans="9:21" s="689" customFormat="1">
      <c r="I1099" s="870"/>
      <c r="J1099" s="870"/>
      <c r="K1099" s="870"/>
      <c r="L1099" s="870"/>
      <c r="M1099" s="870"/>
      <c r="N1099" s="870"/>
      <c r="O1099" s="870"/>
      <c r="P1099" s="870"/>
      <c r="Q1099" s="870"/>
      <c r="R1099" s="870"/>
      <c r="S1099" s="870"/>
      <c r="T1099" s="870"/>
      <c r="U1099" s="870"/>
    </row>
    <row r="1100" spans="9:21" s="689" customFormat="1">
      <c r="I1100" s="870"/>
      <c r="J1100" s="870"/>
      <c r="K1100" s="870"/>
      <c r="L1100" s="870"/>
      <c r="M1100" s="870"/>
      <c r="N1100" s="870"/>
      <c r="O1100" s="870"/>
      <c r="P1100" s="870"/>
      <c r="Q1100" s="870"/>
      <c r="R1100" s="870"/>
      <c r="S1100" s="870"/>
      <c r="T1100" s="870"/>
      <c r="U1100" s="870"/>
    </row>
    <row r="1101" spans="9:21" s="689" customFormat="1">
      <c r="I1101" s="870"/>
      <c r="J1101" s="870"/>
      <c r="K1101" s="870"/>
      <c r="L1101" s="870"/>
      <c r="M1101" s="870"/>
      <c r="N1101" s="870"/>
      <c r="O1101" s="870"/>
      <c r="P1101" s="870"/>
      <c r="Q1101" s="870"/>
      <c r="R1101" s="870"/>
      <c r="S1101" s="870"/>
      <c r="T1101" s="870"/>
      <c r="U1101" s="870"/>
    </row>
    <row r="1102" spans="9:21" s="689" customFormat="1">
      <c r="I1102" s="870"/>
      <c r="J1102" s="870"/>
      <c r="K1102" s="870"/>
      <c r="L1102" s="870"/>
      <c r="M1102" s="870"/>
      <c r="N1102" s="870"/>
      <c r="O1102" s="870"/>
      <c r="P1102" s="870"/>
      <c r="Q1102" s="870"/>
      <c r="R1102" s="870"/>
      <c r="S1102" s="870"/>
      <c r="T1102" s="870"/>
      <c r="U1102" s="870"/>
    </row>
    <row r="1103" spans="9:21" s="689" customFormat="1">
      <c r="I1103" s="870"/>
      <c r="J1103" s="870"/>
      <c r="K1103" s="870"/>
      <c r="L1103" s="870"/>
      <c r="M1103" s="870"/>
      <c r="N1103" s="870"/>
      <c r="O1103" s="870"/>
      <c r="P1103" s="870"/>
      <c r="Q1103" s="870"/>
      <c r="R1103" s="870"/>
      <c r="S1103" s="870"/>
      <c r="T1103" s="870"/>
      <c r="U1103" s="870"/>
    </row>
    <row r="1104" spans="9:21" s="689" customFormat="1">
      <c r="I1104" s="870"/>
      <c r="J1104" s="870"/>
      <c r="K1104" s="870"/>
      <c r="L1104" s="870"/>
      <c r="M1104" s="870"/>
      <c r="N1104" s="870"/>
      <c r="O1104" s="870"/>
      <c r="P1104" s="870"/>
      <c r="Q1104" s="870"/>
      <c r="R1104" s="870"/>
      <c r="S1104" s="870"/>
      <c r="T1104" s="870"/>
      <c r="U1104" s="870"/>
    </row>
    <row r="1105" spans="9:21" s="689" customFormat="1">
      <c r="I1105" s="870"/>
      <c r="J1105" s="870"/>
      <c r="K1105" s="870"/>
      <c r="L1105" s="870"/>
      <c r="M1105" s="870"/>
      <c r="N1105" s="870"/>
      <c r="O1105" s="870"/>
      <c r="P1105" s="870"/>
      <c r="Q1105" s="870"/>
      <c r="R1105" s="870"/>
      <c r="S1105" s="870"/>
      <c r="T1105" s="870"/>
      <c r="U1105" s="870"/>
    </row>
    <row r="1106" spans="9:21" s="689" customFormat="1">
      <c r="I1106" s="870"/>
      <c r="J1106" s="870"/>
      <c r="K1106" s="870"/>
      <c r="L1106" s="870"/>
      <c r="M1106" s="870"/>
      <c r="N1106" s="870"/>
      <c r="O1106" s="870"/>
      <c r="P1106" s="870"/>
      <c r="Q1106" s="870"/>
      <c r="R1106" s="870"/>
      <c r="S1106" s="870"/>
      <c r="T1106" s="870"/>
      <c r="U1106" s="870"/>
    </row>
    <row r="1107" spans="9:21" s="689" customFormat="1">
      <c r="I1107" s="870"/>
      <c r="J1107" s="870"/>
      <c r="K1107" s="870"/>
      <c r="L1107" s="870"/>
      <c r="M1107" s="870"/>
      <c r="N1107" s="870"/>
      <c r="O1107" s="870"/>
      <c r="P1107" s="870"/>
      <c r="Q1107" s="870"/>
      <c r="R1107" s="870"/>
      <c r="S1107" s="870"/>
      <c r="T1107" s="870"/>
      <c r="U1107" s="870"/>
    </row>
    <row r="1108" spans="9:21" s="689" customFormat="1">
      <c r="I1108" s="870"/>
      <c r="J1108" s="870"/>
      <c r="K1108" s="870"/>
      <c r="L1108" s="870"/>
      <c r="M1108" s="870"/>
      <c r="N1108" s="870"/>
      <c r="O1108" s="870"/>
      <c r="P1108" s="870"/>
      <c r="Q1108" s="870"/>
      <c r="R1108" s="870"/>
      <c r="S1108" s="870"/>
      <c r="T1108" s="870"/>
      <c r="U1108" s="870"/>
    </row>
    <row r="1109" spans="9:21" s="689" customFormat="1">
      <c r="I1109" s="870"/>
      <c r="J1109" s="870"/>
      <c r="K1109" s="870"/>
      <c r="L1109" s="870"/>
      <c r="M1109" s="870"/>
      <c r="N1109" s="870"/>
      <c r="O1109" s="870"/>
      <c r="P1109" s="870"/>
      <c r="Q1109" s="870"/>
      <c r="R1109" s="870"/>
      <c r="S1109" s="870"/>
      <c r="T1109" s="870"/>
      <c r="U1109" s="870"/>
    </row>
    <row r="1110" spans="9:21" s="689" customFormat="1">
      <c r="I1110" s="870"/>
      <c r="J1110" s="870"/>
      <c r="K1110" s="870"/>
      <c r="L1110" s="870"/>
      <c r="M1110" s="870"/>
      <c r="N1110" s="870"/>
      <c r="O1110" s="870"/>
      <c r="P1110" s="870"/>
      <c r="Q1110" s="870"/>
      <c r="R1110" s="870"/>
      <c r="S1110" s="870"/>
      <c r="T1110" s="870"/>
      <c r="U1110" s="870"/>
    </row>
    <row r="1111" spans="9:21" s="689" customFormat="1">
      <c r="I1111" s="870"/>
      <c r="J1111" s="870"/>
      <c r="K1111" s="870"/>
      <c r="L1111" s="870"/>
      <c r="M1111" s="870"/>
      <c r="N1111" s="870"/>
      <c r="O1111" s="870"/>
      <c r="P1111" s="870"/>
      <c r="Q1111" s="870"/>
      <c r="R1111" s="870"/>
      <c r="S1111" s="870"/>
      <c r="T1111" s="870"/>
      <c r="U1111" s="870"/>
    </row>
    <row r="1112" spans="9:21" s="689" customFormat="1">
      <c r="I1112" s="870"/>
      <c r="J1112" s="870"/>
      <c r="K1112" s="870"/>
      <c r="L1112" s="870"/>
      <c r="M1112" s="870"/>
      <c r="N1112" s="870"/>
      <c r="O1112" s="870"/>
      <c r="P1112" s="870"/>
      <c r="Q1112" s="870"/>
      <c r="R1112" s="870"/>
      <c r="S1112" s="870"/>
      <c r="T1112" s="870"/>
      <c r="U1112" s="870"/>
    </row>
    <row r="1113" spans="9:21" s="689" customFormat="1">
      <c r="I1113" s="870"/>
      <c r="J1113" s="870"/>
      <c r="K1113" s="870"/>
      <c r="L1113" s="870"/>
      <c r="M1113" s="870"/>
      <c r="N1113" s="870"/>
      <c r="O1113" s="870"/>
      <c r="P1113" s="870"/>
      <c r="Q1113" s="870"/>
      <c r="R1113" s="870"/>
      <c r="S1113" s="870"/>
      <c r="T1113" s="870"/>
      <c r="U1113" s="870"/>
    </row>
    <row r="1114" spans="9:21" s="689" customFormat="1">
      <c r="I1114" s="870"/>
      <c r="J1114" s="870"/>
      <c r="K1114" s="870"/>
      <c r="L1114" s="870"/>
      <c r="M1114" s="870"/>
      <c r="N1114" s="870"/>
      <c r="O1114" s="870"/>
      <c r="P1114" s="870"/>
      <c r="Q1114" s="870"/>
      <c r="R1114" s="870"/>
      <c r="S1114" s="870"/>
      <c r="T1114" s="870"/>
      <c r="U1114" s="870"/>
    </row>
    <row r="1115" spans="9:21" s="689" customFormat="1">
      <c r="I1115" s="870"/>
      <c r="J1115" s="870"/>
      <c r="K1115" s="870"/>
      <c r="L1115" s="870"/>
      <c r="M1115" s="870"/>
      <c r="N1115" s="870"/>
      <c r="O1115" s="870"/>
      <c r="P1115" s="870"/>
      <c r="Q1115" s="870"/>
      <c r="R1115" s="870"/>
      <c r="S1115" s="870"/>
      <c r="T1115" s="870"/>
      <c r="U1115" s="870"/>
    </row>
    <row r="1116" spans="9:21" s="689" customFormat="1">
      <c r="I1116" s="870"/>
      <c r="J1116" s="870"/>
      <c r="K1116" s="870"/>
      <c r="L1116" s="870"/>
      <c r="M1116" s="870"/>
      <c r="N1116" s="870"/>
      <c r="O1116" s="870"/>
      <c r="P1116" s="870"/>
      <c r="Q1116" s="870"/>
      <c r="R1116" s="870"/>
      <c r="S1116" s="870"/>
      <c r="T1116" s="870"/>
      <c r="U1116" s="870"/>
    </row>
    <row r="1117" spans="9:21" s="689" customFormat="1">
      <c r="I1117" s="870"/>
      <c r="J1117" s="870"/>
      <c r="K1117" s="870"/>
      <c r="L1117" s="870"/>
      <c r="M1117" s="870"/>
      <c r="N1117" s="870"/>
      <c r="O1117" s="870"/>
      <c r="P1117" s="870"/>
      <c r="Q1117" s="870"/>
      <c r="R1117" s="870"/>
      <c r="S1117" s="870"/>
      <c r="T1117" s="870"/>
      <c r="U1117" s="870"/>
    </row>
    <row r="1118" spans="9:21" s="689" customFormat="1">
      <c r="I1118" s="870"/>
      <c r="J1118" s="870"/>
      <c r="K1118" s="870"/>
      <c r="L1118" s="870"/>
      <c r="M1118" s="870"/>
      <c r="N1118" s="870"/>
      <c r="O1118" s="870"/>
      <c r="P1118" s="870"/>
      <c r="Q1118" s="870"/>
      <c r="R1118" s="870"/>
      <c r="S1118" s="870"/>
      <c r="T1118" s="870"/>
      <c r="U1118" s="870"/>
    </row>
    <row r="1119" spans="9:21" s="689" customFormat="1">
      <c r="I1119" s="870"/>
      <c r="J1119" s="870"/>
      <c r="K1119" s="870"/>
      <c r="L1119" s="870"/>
      <c r="M1119" s="870"/>
      <c r="N1119" s="870"/>
      <c r="O1119" s="870"/>
      <c r="P1119" s="870"/>
      <c r="Q1119" s="870"/>
      <c r="R1119" s="870"/>
      <c r="S1119" s="870"/>
      <c r="T1119" s="870"/>
      <c r="U1119" s="870"/>
    </row>
    <row r="1120" spans="9:21" s="689" customFormat="1">
      <c r="I1120" s="870"/>
      <c r="J1120" s="870"/>
      <c r="K1120" s="870"/>
      <c r="L1120" s="870"/>
      <c r="M1120" s="870"/>
      <c r="N1120" s="870"/>
      <c r="O1120" s="870"/>
      <c r="P1120" s="870"/>
      <c r="Q1120" s="870"/>
      <c r="R1120" s="870"/>
      <c r="S1120" s="870"/>
      <c r="T1120" s="870"/>
      <c r="U1120" s="870"/>
    </row>
    <row r="1121" spans="9:21" s="689" customFormat="1">
      <c r="I1121" s="870"/>
      <c r="J1121" s="870"/>
      <c r="K1121" s="870"/>
      <c r="L1121" s="870"/>
      <c r="M1121" s="870"/>
      <c r="N1121" s="870"/>
      <c r="O1121" s="870"/>
      <c r="P1121" s="870"/>
      <c r="Q1121" s="870"/>
      <c r="R1121" s="870"/>
      <c r="S1121" s="870"/>
      <c r="T1121" s="870"/>
      <c r="U1121" s="870"/>
    </row>
    <row r="1122" spans="9:21" s="689" customFormat="1">
      <c r="I1122" s="870"/>
      <c r="J1122" s="870"/>
      <c r="K1122" s="870"/>
      <c r="L1122" s="870"/>
      <c r="M1122" s="870"/>
      <c r="N1122" s="870"/>
      <c r="O1122" s="870"/>
      <c r="P1122" s="870"/>
      <c r="Q1122" s="870"/>
      <c r="R1122" s="870"/>
      <c r="S1122" s="870"/>
      <c r="T1122" s="870"/>
      <c r="U1122" s="870"/>
    </row>
    <row r="1123" spans="9:21" s="689" customFormat="1">
      <c r="I1123" s="870"/>
      <c r="J1123" s="870"/>
      <c r="K1123" s="870"/>
      <c r="L1123" s="870"/>
      <c r="M1123" s="870"/>
      <c r="N1123" s="870"/>
      <c r="O1123" s="870"/>
      <c r="P1123" s="870"/>
      <c r="Q1123" s="870"/>
      <c r="R1123" s="870"/>
      <c r="S1123" s="870"/>
      <c r="T1123" s="870"/>
      <c r="U1123" s="870"/>
    </row>
    <row r="1124" spans="9:21" s="689" customFormat="1">
      <c r="I1124" s="870"/>
      <c r="J1124" s="870"/>
      <c r="K1124" s="870"/>
      <c r="L1124" s="870"/>
      <c r="M1124" s="870"/>
      <c r="N1124" s="870"/>
      <c r="O1124" s="870"/>
      <c r="P1124" s="870"/>
      <c r="Q1124" s="870"/>
      <c r="R1124" s="870"/>
      <c r="S1124" s="870"/>
      <c r="T1124" s="870"/>
      <c r="U1124" s="870"/>
    </row>
    <row r="1125" spans="9:21" s="689" customFormat="1">
      <c r="I1125" s="870"/>
      <c r="J1125" s="870"/>
      <c r="K1125" s="870"/>
      <c r="L1125" s="870"/>
      <c r="M1125" s="870"/>
      <c r="N1125" s="870"/>
      <c r="O1125" s="870"/>
      <c r="P1125" s="870"/>
      <c r="Q1125" s="870"/>
      <c r="R1125" s="870"/>
      <c r="S1125" s="870"/>
      <c r="T1125" s="870"/>
      <c r="U1125" s="870"/>
    </row>
    <row r="1126" spans="9:21" s="689" customFormat="1">
      <c r="I1126" s="870"/>
      <c r="J1126" s="870"/>
      <c r="K1126" s="870"/>
      <c r="L1126" s="870"/>
      <c r="M1126" s="870"/>
      <c r="N1126" s="870"/>
      <c r="O1126" s="870"/>
      <c r="P1126" s="870"/>
      <c r="Q1126" s="870"/>
      <c r="R1126" s="870"/>
      <c r="S1126" s="870"/>
      <c r="T1126" s="870"/>
      <c r="U1126" s="870"/>
    </row>
    <row r="1127" spans="9:21" s="689" customFormat="1">
      <c r="I1127" s="870"/>
      <c r="J1127" s="870"/>
      <c r="K1127" s="870"/>
      <c r="L1127" s="870"/>
      <c r="M1127" s="870"/>
      <c r="N1127" s="870"/>
      <c r="O1127" s="870"/>
      <c r="P1127" s="870"/>
      <c r="Q1127" s="870"/>
      <c r="R1127" s="870"/>
      <c r="S1127" s="870"/>
      <c r="T1127" s="870"/>
      <c r="U1127" s="870"/>
    </row>
    <row r="1128" spans="9:21" s="689" customFormat="1">
      <c r="I1128" s="870"/>
      <c r="J1128" s="870"/>
      <c r="K1128" s="870"/>
      <c r="L1128" s="870"/>
      <c r="M1128" s="870"/>
      <c r="N1128" s="870"/>
      <c r="O1128" s="870"/>
      <c r="P1128" s="870"/>
      <c r="Q1128" s="870"/>
      <c r="R1128" s="870"/>
      <c r="S1128" s="870"/>
      <c r="T1128" s="870"/>
      <c r="U1128" s="870"/>
    </row>
    <row r="1129" spans="9:21" s="689" customFormat="1">
      <c r="I1129" s="870"/>
      <c r="J1129" s="870"/>
      <c r="K1129" s="870"/>
      <c r="L1129" s="870"/>
      <c r="M1129" s="870"/>
      <c r="N1129" s="870"/>
      <c r="O1129" s="870"/>
      <c r="P1129" s="870"/>
      <c r="Q1129" s="870"/>
      <c r="R1129" s="870"/>
      <c r="S1129" s="870"/>
      <c r="T1129" s="870"/>
      <c r="U1129" s="870"/>
    </row>
    <row r="1130" spans="9:21" s="689" customFormat="1">
      <c r="I1130" s="870"/>
      <c r="J1130" s="870"/>
      <c r="K1130" s="870"/>
      <c r="L1130" s="870"/>
      <c r="M1130" s="870"/>
      <c r="N1130" s="870"/>
      <c r="O1130" s="870"/>
      <c r="P1130" s="870"/>
      <c r="Q1130" s="870"/>
      <c r="R1130" s="870"/>
      <c r="S1130" s="870"/>
      <c r="T1130" s="870"/>
      <c r="U1130" s="870"/>
    </row>
    <row r="1131" spans="9:21" s="689" customFormat="1">
      <c r="I1131" s="870"/>
      <c r="J1131" s="870"/>
      <c r="K1131" s="870"/>
      <c r="L1131" s="870"/>
      <c r="M1131" s="870"/>
      <c r="N1131" s="870"/>
      <c r="O1131" s="870"/>
      <c r="P1131" s="870"/>
      <c r="Q1131" s="870"/>
      <c r="R1131" s="870"/>
      <c r="S1131" s="870"/>
      <c r="T1131" s="870"/>
      <c r="U1131" s="870"/>
    </row>
    <row r="1132" spans="9:21" s="689" customFormat="1">
      <c r="I1132" s="870"/>
      <c r="J1132" s="870"/>
      <c r="K1132" s="870"/>
      <c r="L1132" s="870"/>
      <c r="M1132" s="870"/>
      <c r="N1132" s="870"/>
      <c r="O1132" s="870"/>
      <c r="P1132" s="870"/>
      <c r="Q1132" s="870"/>
      <c r="R1132" s="870"/>
      <c r="S1132" s="870"/>
      <c r="T1132" s="870"/>
      <c r="U1132" s="870"/>
    </row>
    <row r="1133" spans="9:21" s="689" customFormat="1">
      <c r="I1133" s="870"/>
      <c r="J1133" s="870"/>
      <c r="K1133" s="870"/>
      <c r="L1133" s="870"/>
      <c r="M1133" s="870"/>
      <c r="N1133" s="870"/>
      <c r="O1133" s="870"/>
      <c r="P1133" s="870"/>
      <c r="Q1133" s="870"/>
      <c r="R1133" s="870"/>
      <c r="S1133" s="870"/>
      <c r="T1133" s="870"/>
      <c r="U1133" s="870"/>
    </row>
    <row r="1134" spans="9:21" s="689" customFormat="1">
      <c r="I1134" s="870"/>
      <c r="J1134" s="870"/>
      <c r="K1134" s="870"/>
      <c r="L1134" s="870"/>
      <c r="M1134" s="870"/>
      <c r="N1134" s="870"/>
      <c r="O1134" s="870"/>
      <c r="P1134" s="870"/>
      <c r="Q1134" s="870"/>
      <c r="R1134" s="870"/>
      <c r="S1134" s="870"/>
      <c r="T1134" s="870"/>
      <c r="U1134" s="870"/>
    </row>
    <row r="1135" spans="9:21" s="689" customFormat="1">
      <c r="I1135" s="870"/>
      <c r="J1135" s="870"/>
      <c r="K1135" s="870"/>
      <c r="L1135" s="870"/>
      <c r="M1135" s="870"/>
      <c r="N1135" s="870"/>
      <c r="O1135" s="870"/>
      <c r="P1135" s="870"/>
      <c r="Q1135" s="870"/>
      <c r="R1135" s="870"/>
      <c r="S1135" s="870"/>
      <c r="T1135" s="870"/>
      <c r="U1135" s="870"/>
    </row>
    <row r="1136" spans="9:21" s="689" customFormat="1">
      <c r="I1136" s="870"/>
      <c r="J1136" s="870"/>
      <c r="K1136" s="870"/>
      <c r="L1136" s="870"/>
      <c r="M1136" s="870"/>
      <c r="N1136" s="870"/>
      <c r="O1136" s="870"/>
      <c r="P1136" s="870"/>
      <c r="Q1136" s="870"/>
      <c r="R1136" s="870"/>
      <c r="S1136" s="870"/>
      <c r="T1136" s="870"/>
      <c r="U1136" s="870"/>
    </row>
    <row r="1137" spans="9:21" s="689" customFormat="1">
      <c r="I1137" s="870"/>
      <c r="J1137" s="870"/>
      <c r="K1137" s="870"/>
      <c r="L1137" s="870"/>
      <c r="M1137" s="870"/>
      <c r="N1137" s="870"/>
      <c r="O1137" s="870"/>
      <c r="P1137" s="870"/>
      <c r="Q1137" s="870"/>
      <c r="R1137" s="870"/>
      <c r="S1137" s="870"/>
      <c r="T1137" s="870"/>
      <c r="U1137" s="870"/>
    </row>
    <row r="1138" spans="9:21" s="689" customFormat="1">
      <c r="I1138" s="870"/>
      <c r="J1138" s="870"/>
      <c r="K1138" s="870"/>
      <c r="L1138" s="870"/>
      <c r="M1138" s="870"/>
      <c r="N1138" s="870"/>
      <c r="O1138" s="870"/>
      <c r="P1138" s="870"/>
      <c r="Q1138" s="870"/>
      <c r="R1138" s="870"/>
      <c r="S1138" s="870"/>
      <c r="T1138" s="870"/>
      <c r="U1138" s="870"/>
    </row>
    <row r="1139" spans="9:21" s="689" customFormat="1">
      <c r="I1139" s="870"/>
      <c r="J1139" s="870"/>
      <c r="K1139" s="870"/>
      <c r="L1139" s="870"/>
      <c r="M1139" s="870"/>
      <c r="N1139" s="870"/>
      <c r="O1139" s="870"/>
      <c r="P1139" s="870"/>
      <c r="Q1139" s="870"/>
      <c r="R1139" s="870"/>
      <c r="S1139" s="870"/>
      <c r="T1139" s="870"/>
      <c r="U1139" s="870"/>
    </row>
    <row r="1140" spans="9:21" s="689" customFormat="1">
      <c r="I1140" s="870"/>
      <c r="J1140" s="870"/>
      <c r="K1140" s="870"/>
      <c r="L1140" s="870"/>
      <c r="M1140" s="870"/>
      <c r="N1140" s="870"/>
      <c r="O1140" s="870"/>
      <c r="P1140" s="870"/>
      <c r="Q1140" s="870"/>
      <c r="R1140" s="870"/>
      <c r="S1140" s="870"/>
      <c r="T1140" s="870"/>
      <c r="U1140" s="870"/>
    </row>
    <row r="1141" spans="9:21" s="689" customFormat="1">
      <c r="I1141" s="870"/>
      <c r="J1141" s="870"/>
      <c r="K1141" s="870"/>
      <c r="L1141" s="870"/>
      <c r="M1141" s="870"/>
      <c r="N1141" s="870"/>
      <c r="O1141" s="870"/>
      <c r="P1141" s="870"/>
      <c r="Q1141" s="870"/>
      <c r="R1141" s="870"/>
      <c r="S1141" s="870"/>
      <c r="T1141" s="870"/>
      <c r="U1141" s="870"/>
    </row>
    <row r="1142" spans="9:21" s="689" customFormat="1">
      <c r="I1142" s="870"/>
      <c r="J1142" s="870"/>
      <c r="K1142" s="870"/>
      <c r="L1142" s="870"/>
      <c r="M1142" s="870"/>
      <c r="N1142" s="870"/>
      <c r="O1142" s="870"/>
      <c r="P1142" s="870"/>
      <c r="Q1142" s="870"/>
      <c r="R1142" s="870"/>
      <c r="S1142" s="870"/>
      <c r="T1142" s="870"/>
      <c r="U1142" s="870"/>
    </row>
    <row r="1143" spans="9:21" s="689" customFormat="1">
      <c r="I1143" s="870"/>
      <c r="J1143" s="870"/>
      <c r="K1143" s="870"/>
      <c r="L1143" s="870"/>
      <c r="M1143" s="870"/>
      <c r="N1143" s="870"/>
      <c r="O1143" s="870"/>
      <c r="P1143" s="870"/>
      <c r="Q1143" s="870"/>
      <c r="R1143" s="870"/>
      <c r="S1143" s="870"/>
      <c r="T1143" s="870"/>
      <c r="U1143" s="870"/>
    </row>
    <row r="1144" spans="9:21" s="689" customFormat="1">
      <c r="I1144" s="870"/>
      <c r="J1144" s="870"/>
      <c r="K1144" s="870"/>
      <c r="L1144" s="870"/>
      <c r="M1144" s="870"/>
      <c r="N1144" s="870"/>
      <c r="O1144" s="870"/>
      <c r="P1144" s="870"/>
      <c r="Q1144" s="870"/>
      <c r="R1144" s="870"/>
      <c r="S1144" s="870"/>
      <c r="T1144" s="870"/>
      <c r="U1144" s="870"/>
    </row>
    <row r="1145" spans="9:21" s="689" customFormat="1">
      <c r="I1145" s="870"/>
      <c r="J1145" s="870"/>
      <c r="K1145" s="870"/>
      <c r="L1145" s="870"/>
      <c r="M1145" s="870"/>
      <c r="N1145" s="870"/>
      <c r="O1145" s="870"/>
      <c r="P1145" s="870"/>
      <c r="Q1145" s="870"/>
      <c r="R1145" s="870"/>
      <c r="S1145" s="870"/>
      <c r="T1145" s="870"/>
      <c r="U1145" s="870"/>
    </row>
    <row r="1146" spans="9:21" s="689" customFormat="1">
      <c r="I1146" s="870"/>
      <c r="J1146" s="870"/>
      <c r="K1146" s="870"/>
      <c r="L1146" s="870"/>
      <c r="M1146" s="870"/>
      <c r="N1146" s="870"/>
      <c r="O1146" s="870"/>
      <c r="P1146" s="870"/>
      <c r="Q1146" s="870"/>
      <c r="R1146" s="870"/>
      <c r="S1146" s="870"/>
      <c r="T1146" s="870"/>
      <c r="U1146" s="870"/>
    </row>
    <row r="1147" spans="9:21" s="689" customFormat="1">
      <c r="I1147" s="870"/>
      <c r="J1147" s="870"/>
      <c r="K1147" s="870"/>
      <c r="L1147" s="870"/>
      <c r="M1147" s="870"/>
      <c r="N1147" s="870"/>
      <c r="O1147" s="870"/>
      <c r="P1147" s="870"/>
      <c r="Q1147" s="870"/>
      <c r="R1147" s="870"/>
      <c r="S1147" s="870"/>
      <c r="T1147" s="870"/>
      <c r="U1147" s="870"/>
    </row>
    <row r="1148" spans="9:21" s="689" customFormat="1">
      <c r="I1148" s="870"/>
      <c r="J1148" s="870"/>
      <c r="K1148" s="870"/>
      <c r="L1148" s="870"/>
      <c r="M1148" s="870"/>
      <c r="N1148" s="870"/>
      <c r="O1148" s="870"/>
      <c r="P1148" s="870"/>
      <c r="Q1148" s="870"/>
      <c r="R1148" s="870"/>
      <c r="S1148" s="870"/>
      <c r="T1148" s="870"/>
      <c r="U1148" s="870"/>
    </row>
    <row r="1149" spans="9:21" s="689" customFormat="1">
      <c r="I1149" s="870"/>
      <c r="J1149" s="870"/>
      <c r="K1149" s="870"/>
      <c r="L1149" s="870"/>
      <c r="M1149" s="870"/>
      <c r="N1149" s="870"/>
      <c r="O1149" s="870"/>
      <c r="P1149" s="870"/>
      <c r="Q1149" s="870"/>
      <c r="R1149" s="870"/>
      <c r="S1149" s="870"/>
      <c r="T1149" s="870"/>
      <c r="U1149" s="870"/>
    </row>
    <row r="1150" spans="9:21" s="689" customFormat="1">
      <c r="I1150" s="870"/>
      <c r="J1150" s="870"/>
      <c r="K1150" s="870"/>
      <c r="L1150" s="870"/>
      <c r="M1150" s="870"/>
      <c r="N1150" s="870"/>
      <c r="O1150" s="870"/>
      <c r="P1150" s="870"/>
      <c r="Q1150" s="870"/>
      <c r="R1150" s="870"/>
      <c r="S1150" s="870"/>
      <c r="T1150" s="870"/>
      <c r="U1150" s="870"/>
    </row>
    <row r="1151" spans="9:21" s="689" customFormat="1">
      <c r="I1151" s="870"/>
      <c r="J1151" s="870"/>
      <c r="K1151" s="870"/>
      <c r="L1151" s="870"/>
      <c r="M1151" s="870"/>
      <c r="N1151" s="870"/>
      <c r="O1151" s="870"/>
      <c r="P1151" s="870"/>
      <c r="Q1151" s="870"/>
      <c r="R1151" s="870"/>
      <c r="S1151" s="870"/>
      <c r="T1151" s="870"/>
      <c r="U1151" s="870"/>
    </row>
    <row r="1152" spans="9:21" s="689" customFormat="1">
      <c r="I1152" s="870"/>
      <c r="J1152" s="870"/>
      <c r="K1152" s="870"/>
      <c r="L1152" s="870"/>
      <c r="M1152" s="870"/>
      <c r="N1152" s="870"/>
      <c r="O1152" s="870"/>
      <c r="P1152" s="870"/>
      <c r="Q1152" s="870"/>
      <c r="R1152" s="870"/>
      <c r="S1152" s="870"/>
      <c r="T1152" s="870"/>
      <c r="U1152" s="870"/>
    </row>
    <row r="1153" spans="9:21" s="689" customFormat="1">
      <c r="I1153" s="870"/>
      <c r="J1153" s="870"/>
      <c r="K1153" s="870"/>
      <c r="L1153" s="870"/>
      <c r="M1153" s="870"/>
      <c r="N1153" s="870"/>
      <c r="O1153" s="870"/>
      <c r="P1153" s="870"/>
      <c r="Q1153" s="870"/>
      <c r="R1153" s="870"/>
      <c r="S1153" s="870"/>
      <c r="T1153" s="870"/>
      <c r="U1153" s="870"/>
    </row>
    <row r="1154" spans="9:21" s="689" customFormat="1">
      <c r="I1154" s="870"/>
      <c r="J1154" s="870"/>
      <c r="K1154" s="870"/>
      <c r="L1154" s="870"/>
      <c r="M1154" s="870"/>
      <c r="N1154" s="870"/>
      <c r="O1154" s="870"/>
      <c r="P1154" s="870"/>
      <c r="Q1154" s="870"/>
      <c r="R1154" s="870"/>
      <c r="S1154" s="870"/>
      <c r="T1154" s="870"/>
      <c r="U1154" s="870"/>
    </row>
    <row r="1155" spans="9:21" s="689" customFormat="1">
      <c r="I1155" s="870"/>
      <c r="J1155" s="870"/>
      <c r="K1155" s="870"/>
      <c r="L1155" s="870"/>
      <c r="M1155" s="870"/>
      <c r="N1155" s="870"/>
      <c r="O1155" s="870"/>
      <c r="P1155" s="870"/>
      <c r="Q1155" s="870"/>
      <c r="R1155" s="870"/>
      <c r="S1155" s="870"/>
      <c r="T1155" s="870"/>
      <c r="U1155" s="870"/>
    </row>
    <row r="1156" spans="9:21" s="689" customFormat="1">
      <c r="I1156" s="870"/>
      <c r="J1156" s="870"/>
      <c r="K1156" s="870"/>
      <c r="L1156" s="870"/>
      <c r="M1156" s="870"/>
      <c r="N1156" s="870"/>
      <c r="O1156" s="870"/>
      <c r="P1156" s="870"/>
      <c r="Q1156" s="870"/>
      <c r="R1156" s="870"/>
      <c r="S1156" s="870"/>
      <c r="T1156" s="870"/>
      <c r="U1156" s="870"/>
    </row>
    <row r="1157" spans="9:21" s="689" customFormat="1">
      <c r="I1157" s="870"/>
      <c r="J1157" s="870"/>
      <c r="K1157" s="870"/>
      <c r="L1157" s="870"/>
      <c r="M1157" s="870"/>
      <c r="N1157" s="870"/>
      <c r="O1157" s="870"/>
      <c r="P1157" s="870"/>
      <c r="Q1157" s="870"/>
      <c r="R1157" s="870"/>
      <c r="S1157" s="870"/>
      <c r="T1157" s="870"/>
      <c r="U1157" s="870"/>
    </row>
    <row r="1158" spans="9:21" s="689" customFormat="1">
      <c r="I1158" s="870"/>
      <c r="J1158" s="870"/>
      <c r="K1158" s="870"/>
      <c r="L1158" s="870"/>
      <c r="M1158" s="870"/>
      <c r="N1158" s="870"/>
      <c r="O1158" s="870"/>
      <c r="P1158" s="870"/>
      <c r="Q1158" s="870"/>
      <c r="R1158" s="870"/>
      <c r="S1158" s="870"/>
      <c r="T1158" s="870"/>
      <c r="U1158" s="870"/>
    </row>
    <row r="1159" spans="9:21" s="689" customFormat="1">
      <c r="I1159" s="870"/>
      <c r="J1159" s="870"/>
      <c r="K1159" s="870"/>
      <c r="L1159" s="870"/>
      <c r="M1159" s="870"/>
      <c r="N1159" s="870"/>
      <c r="O1159" s="870"/>
      <c r="P1159" s="870"/>
      <c r="Q1159" s="870"/>
      <c r="R1159" s="870"/>
      <c r="S1159" s="870"/>
      <c r="T1159" s="870"/>
      <c r="U1159" s="870"/>
    </row>
    <row r="1160" spans="9:21" s="689" customFormat="1">
      <c r="I1160" s="870"/>
      <c r="J1160" s="870"/>
      <c r="K1160" s="870"/>
      <c r="L1160" s="870"/>
      <c r="M1160" s="870"/>
      <c r="N1160" s="870"/>
      <c r="O1160" s="870"/>
      <c r="P1160" s="870"/>
      <c r="Q1160" s="870"/>
      <c r="R1160" s="870"/>
      <c r="S1160" s="870"/>
      <c r="T1160" s="870"/>
      <c r="U1160" s="870"/>
    </row>
    <row r="1161" spans="9:21" s="689" customFormat="1">
      <c r="I1161" s="870"/>
      <c r="J1161" s="870"/>
      <c r="K1161" s="870"/>
      <c r="L1161" s="870"/>
      <c r="M1161" s="870"/>
      <c r="N1161" s="870"/>
      <c r="O1161" s="870"/>
      <c r="P1161" s="870"/>
      <c r="Q1161" s="870"/>
      <c r="R1161" s="870"/>
      <c r="S1161" s="870"/>
      <c r="T1161" s="870"/>
      <c r="U1161" s="870"/>
    </row>
    <row r="1162" spans="9:21" s="689" customFormat="1">
      <c r="I1162" s="870"/>
      <c r="J1162" s="870"/>
      <c r="K1162" s="870"/>
      <c r="L1162" s="870"/>
      <c r="M1162" s="870"/>
      <c r="N1162" s="870"/>
      <c r="O1162" s="870"/>
      <c r="P1162" s="870"/>
      <c r="Q1162" s="870"/>
      <c r="R1162" s="870"/>
      <c r="S1162" s="870"/>
      <c r="T1162" s="870"/>
      <c r="U1162" s="870"/>
    </row>
    <row r="1163" spans="9:21" s="689" customFormat="1">
      <c r="I1163" s="870"/>
      <c r="J1163" s="870"/>
      <c r="K1163" s="870"/>
      <c r="L1163" s="870"/>
      <c r="M1163" s="870"/>
      <c r="N1163" s="870"/>
      <c r="O1163" s="870"/>
      <c r="P1163" s="870"/>
      <c r="Q1163" s="870"/>
      <c r="R1163" s="870"/>
      <c r="S1163" s="870"/>
      <c r="T1163" s="870"/>
      <c r="U1163" s="870"/>
    </row>
    <row r="1164" spans="9:21" s="689" customFormat="1">
      <c r="I1164" s="870"/>
      <c r="J1164" s="870"/>
      <c r="K1164" s="870"/>
      <c r="L1164" s="870"/>
      <c r="M1164" s="870"/>
      <c r="N1164" s="870"/>
      <c r="O1164" s="870"/>
      <c r="P1164" s="870"/>
      <c r="Q1164" s="870"/>
      <c r="R1164" s="870"/>
      <c r="S1164" s="870"/>
      <c r="T1164" s="870"/>
      <c r="U1164" s="870"/>
    </row>
    <row r="1165" spans="9:21" s="689" customFormat="1">
      <c r="I1165" s="870"/>
      <c r="J1165" s="870"/>
      <c r="K1165" s="870"/>
      <c r="L1165" s="870"/>
      <c r="M1165" s="870"/>
      <c r="N1165" s="870"/>
      <c r="O1165" s="870"/>
      <c r="P1165" s="870"/>
      <c r="Q1165" s="870"/>
      <c r="R1165" s="870"/>
      <c r="S1165" s="870"/>
      <c r="T1165" s="870"/>
      <c r="U1165" s="870"/>
    </row>
    <row r="1166" spans="9:21" s="689" customFormat="1">
      <c r="I1166" s="870"/>
      <c r="J1166" s="870"/>
      <c r="K1166" s="870"/>
      <c r="L1166" s="870"/>
      <c r="M1166" s="870"/>
      <c r="N1166" s="870"/>
      <c r="O1166" s="870"/>
      <c r="P1166" s="870"/>
      <c r="Q1166" s="870"/>
      <c r="R1166" s="870"/>
      <c r="S1166" s="870"/>
      <c r="T1166" s="870"/>
      <c r="U1166" s="870"/>
    </row>
    <row r="1167" spans="9:21" s="689" customFormat="1">
      <c r="I1167" s="870"/>
      <c r="J1167" s="870"/>
      <c r="K1167" s="870"/>
      <c r="L1167" s="870"/>
      <c r="M1167" s="870"/>
      <c r="N1167" s="870"/>
      <c r="O1167" s="870"/>
      <c r="P1167" s="870"/>
      <c r="Q1167" s="870"/>
      <c r="R1167" s="870"/>
      <c r="S1167" s="870"/>
      <c r="T1167" s="870"/>
      <c r="U1167" s="870"/>
    </row>
    <row r="1168" spans="9:21" s="689" customFormat="1">
      <c r="I1168" s="870"/>
      <c r="J1168" s="870"/>
      <c r="K1168" s="870"/>
      <c r="L1168" s="870"/>
      <c r="M1168" s="870"/>
      <c r="N1168" s="870"/>
      <c r="O1168" s="870"/>
      <c r="P1168" s="870"/>
      <c r="Q1168" s="870"/>
      <c r="R1168" s="870"/>
      <c r="S1168" s="870"/>
      <c r="T1168" s="870"/>
      <c r="U1168" s="870"/>
    </row>
    <row r="1169" spans="9:21" s="689" customFormat="1">
      <c r="I1169" s="870"/>
      <c r="J1169" s="870"/>
      <c r="K1169" s="870"/>
      <c r="L1169" s="870"/>
      <c r="M1169" s="870"/>
      <c r="N1169" s="870"/>
      <c r="O1169" s="870"/>
      <c r="P1169" s="870"/>
      <c r="Q1169" s="870"/>
      <c r="R1169" s="870"/>
      <c r="S1169" s="870"/>
      <c r="T1169" s="870"/>
      <c r="U1169" s="870"/>
    </row>
    <row r="1170" spans="9:21" s="689" customFormat="1">
      <c r="I1170" s="870"/>
      <c r="J1170" s="870"/>
      <c r="K1170" s="870"/>
      <c r="L1170" s="870"/>
      <c r="M1170" s="870"/>
      <c r="N1170" s="870"/>
      <c r="O1170" s="870"/>
      <c r="P1170" s="870"/>
      <c r="Q1170" s="870"/>
      <c r="R1170" s="870"/>
      <c r="S1170" s="870"/>
      <c r="T1170" s="870"/>
      <c r="U1170" s="870"/>
    </row>
    <row r="1171" spans="9:21" s="689" customFormat="1">
      <c r="I1171" s="870"/>
      <c r="J1171" s="870"/>
      <c r="K1171" s="870"/>
      <c r="L1171" s="870"/>
      <c r="M1171" s="870"/>
      <c r="N1171" s="870"/>
      <c r="O1171" s="870"/>
      <c r="P1171" s="870"/>
      <c r="Q1171" s="870"/>
      <c r="R1171" s="870"/>
      <c r="S1171" s="870"/>
      <c r="T1171" s="870"/>
      <c r="U1171" s="870"/>
    </row>
    <row r="1172" spans="9:21" s="689" customFormat="1">
      <c r="I1172" s="870"/>
      <c r="J1172" s="870"/>
      <c r="K1172" s="870"/>
      <c r="L1172" s="870"/>
      <c r="M1172" s="870"/>
      <c r="N1172" s="870"/>
      <c r="O1172" s="870"/>
      <c r="P1172" s="870"/>
      <c r="Q1172" s="870"/>
      <c r="R1172" s="870"/>
      <c r="S1172" s="870"/>
      <c r="T1172" s="870"/>
      <c r="U1172" s="870"/>
    </row>
    <row r="1173" spans="9:21" s="689" customFormat="1">
      <c r="I1173" s="870"/>
      <c r="J1173" s="870"/>
      <c r="K1173" s="870"/>
      <c r="L1173" s="870"/>
      <c r="M1173" s="870"/>
      <c r="N1173" s="870"/>
      <c r="O1173" s="870"/>
      <c r="P1173" s="870"/>
      <c r="Q1173" s="870"/>
      <c r="R1173" s="870"/>
      <c r="S1173" s="870"/>
      <c r="T1173" s="870"/>
      <c r="U1173" s="870"/>
    </row>
    <row r="1174" spans="9:21" s="689" customFormat="1">
      <c r="I1174" s="870"/>
      <c r="J1174" s="870"/>
      <c r="K1174" s="870"/>
      <c r="L1174" s="870"/>
      <c r="M1174" s="870"/>
      <c r="N1174" s="870"/>
      <c r="O1174" s="870"/>
      <c r="P1174" s="870"/>
      <c r="Q1174" s="870"/>
      <c r="R1174" s="870"/>
      <c r="S1174" s="870"/>
      <c r="T1174" s="870"/>
      <c r="U1174" s="870"/>
    </row>
    <row r="1175" spans="9:21" s="689" customFormat="1">
      <c r="I1175" s="870"/>
      <c r="J1175" s="870"/>
      <c r="K1175" s="870"/>
      <c r="L1175" s="870"/>
      <c r="M1175" s="870"/>
      <c r="N1175" s="870"/>
      <c r="O1175" s="870"/>
      <c r="P1175" s="870"/>
      <c r="Q1175" s="870"/>
      <c r="R1175" s="870"/>
      <c r="S1175" s="870"/>
      <c r="T1175" s="870"/>
      <c r="U1175" s="870"/>
    </row>
    <row r="1176" spans="9:21" s="689" customFormat="1">
      <c r="I1176" s="870"/>
      <c r="J1176" s="870"/>
      <c r="K1176" s="870"/>
      <c r="L1176" s="870"/>
      <c r="M1176" s="870"/>
      <c r="N1176" s="870"/>
      <c r="O1176" s="870"/>
      <c r="P1176" s="870"/>
      <c r="Q1176" s="870"/>
      <c r="R1176" s="870"/>
      <c r="S1176" s="870"/>
      <c r="T1176" s="870"/>
      <c r="U1176" s="870"/>
    </row>
    <row r="1177" spans="9:21" s="689" customFormat="1">
      <c r="I1177" s="870"/>
      <c r="J1177" s="870"/>
      <c r="K1177" s="870"/>
      <c r="L1177" s="870"/>
      <c r="M1177" s="870"/>
      <c r="N1177" s="870"/>
      <c r="O1177" s="870"/>
      <c r="P1177" s="870"/>
      <c r="Q1177" s="870"/>
      <c r="R1177" s="870"/>
      <c r="S1177" s="870"/>
      <c r="T1177" s="870"/>
      <c r="U1177" s="870"/>
    </row>
    <row r="1178" spans="9:21" s="689" customFormat="1">
      <c r="I1178" s="870"/>
      <c r="J1178" s="870"/>
      <c r="K1178" s="870"/>
      <c r="L1178" s="870"/>
      <c r="M1178" s="870"/>
      <c r="N1178" s="870"/>
      <c r="O1178" s="870"/>
      <c r="P1178" s="870"/>
      <c r="Q1178" s="870"/>
      <c r="R1178" s="870"/>
      <c r="S1178" s="870"/>
      <c r="T1178" s="870"/>
      <c r="U1178" s="870"/>
    </row>
    <row r="1179" spans="9:21" s="689" customFormat="1">
      <c r="I1179" s="870"/>
      <c r="J1179" s="870"/>
      <c r="K1179" s="870"/>
      <c r="L1179" s="870"/>
      <c r="M1179" s="870"/>
      <c r="N1179" s="870"/>
      <c r="O1179" s="870"/>
      <c r="P1179" s="870"/>
      <c r="Q1179" s="870"/>
      <c r="R1179" s="870"/>
      <c r="S1179" s="870"/>
      <c r="T1179" s="870"/>
      <c r="U1179" s="870"/>
    </row>
    <row r="1180" spans="9:21" s="689" customFormat="1">
      <c r="I1180" s="870"/>
      <c r="J1180" s="870"/>
      <c r="K1180" s="870"/>
      <c r="L1180" s="870"/>
      <c r="M1180" s="870"/>
      <c r="N1180" s="870"/>
      <c r="O1180" s="870"/>
      <c r="P1180" s="870"/>
      <c r="Q1180" s="870"/>
      <c r="R1180" s="870"/>
      <c r="S1180" s="870"/>
      <c r="T1180" s="870"/>
      <c r="U1180" s="870"/>
    </row>
    <row r="1181" spans="9:21" s="689" customFormat="1">
      <c r="I1181" s="870"/>
      <c r="J1181" s="870"/>
      <c r="K1181" s="870"/>
      <c r="L1181" s="870"/>
      <c r="M1181" s="870"/>
      <c r="N1181" s="870"/>
      <c r="O1181" s="870"/>
      <c r="P1181" s="870"/>
      <c r="Q1181" s="870"/>
      <c r="R1181" s="870"/>
      <c r="S1181" s="870"/>
      <c r="T1181" s="870"/>
      <c r="U1181" s="870"/>
    </row>
    <row r="1182" spans="9:21" s="689" customFormat="1">
      <c r="I1182" s="870"/>
      <c r="J1182" s="870"/>
      <c r="K1182" s="870"/>
      <c r="L1182" s="870"/>
      <c r="M1182" s="870"/>
      <c r="N1182" s="870"/>
      <c r="O1182" s="870"/>
      <c r="P1182" s="870"/>
      <c r="Q1182" s="870"/>
      <c r="R1182" s="870"/>
      <c r="S1182" s="870"/>
      <c r="T1182" s="870"/>
      <c r="U1182" s="870"/>
    </row>
    <row r="1183" spans="9:21" s="689" customFormat="1">
      <c r="I1183" s="870"/>
      <c r="J1183" s="870"/>
      <c r="K1183" s="870"/>
      <c r="L1183" s="870"/>
      <c r="M1183" s="870"/>
      <c r="N1183" s="870"/>
      <c r="O1183" s="870"/>
      <c r="P1183" s="870"/>
      <c r="Q1183" s="870"/>
      <c r="R1183" s="870"/>
      <c r="S1183" s="870"/>
      <c r="T1183" s="870"/>
      <c r="U1183" s="870"/>
    </row>
    <row r="1184" spans="9:21" s="689" customFormat="1">
      <c r="I1184" s="870"/>
      <c r="J1184" s="870"/>
      <c r="K1184" s="870"/>
      <c r="L1184" s="870"/>
      <c r="M1184" s="870"/>
      <c r="N1184" s="870"/>
      <c r="O1184" s="870"/>
      <c r="P1184" s="870"/>
      <c r="Q1184" s="870"/>
      <c r="R1184" s="870"/>
      <c r="S1184" s="870"/>
      <c r="T1184" s="870"/>
      <c r="U1184" s="870"/>
    </row>
    <row r="1185" spans="9:21" s="689" customFormat="1">
      <c r="I1185" s="870"/>
      <c r="J1185" s="870"/>
      <c r="K1185" s="870"/>
      <c r="L1185" s="870"/>
      <c r="M1185" s="870"/>
      <c r="N1185" s="870"/>
      <c r="O1185" s="870"/>
      <c r="P1185" s="870"/>
      <c r="Q1185" s="870"/>
      <c r="R1185" s="870"/>
      <c r="S1185" s="870"/>
      <c r="T1185" s="870"/>
      <c r="U1185" s="870"/>
    </row>
    <row r="1186" spans="9:21" s="689" customFormat="1">
      <c r="I1186" s="870"/>
      <c r="J1186" s="870"/>
      <c r="K1186" s="870"/>
      <c r="L1186" s="870"/>
      <c r="M1186" s="870"/>
      <c r="N1186" s="870"/>
      <c r="O1186" s="870"/>
      <c r="P1186" s="870"/>
      <c r="Q1186" s="870"/>
      <c r="R1186" s="870"/>
      <c r="S1186" s="870"/>
      <c r="T1186" s="870"/>
      <c r="U1186" s="870"/>
    </row>
    <row r="1187" spans="9:21" s="689" customFormat="1">
      <c r="I1187" s="870"/>
      <c r="J1187" s="870"/>
      <c r="K1187" s="870"/>
      <c r="L1187" s="870"/>
      <c r="M1187" s="870"/>
      <c r="N1187" s="870"/>
      <c r="O1187" s="870"/>
      <c r="P1187" s="870"/>
      <c r="Q1187" s="870"/>
      <c r="R1187" s="870"/>
      <c r="S1187" s="870"/>
      <c r="T1187" s="870"/>
      <c r="U1187" s="870"/>
    </row>
    <row r="1188" spans="9:21" s="689" customFormat="1">
      <c r="I1188" s="870"/>
      <c r="J1188" s="870"/>
      <c r="K1188" s="870"/>
      <c r="L1188" s="870"/>
      <c r="M1188" s="870"/>
      <c r="N1188" s="870"/>
      <c r="O1188" s="870"/>
      <c r="P1188" s="870"/>
      <c r="Q1188" s="870"/>
      <c r="R1188" s="870"/>
      <c r="S1188" s="870"/>
      <c r="T1188" s="870"/>
      <c r="U1188" s="870"/>
    </row>
    <row r="1189" spans="9:21" s="689" customFormat="1">
      <c r="I1189" s="870"/>
      <c r="J1189" s="870"/>
      <c r="K1189" s="870"/>
      <c r="L1189" s="870"/>
      <c r="M1189" s="870"/>
      <c r="N1189" s="870"/>
      <c r="O1189" s="870"/>
      <c r="P1189" s="870"/>
      <c r="Q1189" s="870"/>
      <c r="R1189" s="870"/>
      <c r="S1189" s="870"/>
      <c r="T1189" s="870"/>
      <c r="U1189" s="870"/>
    </row>
    <row r="1190" spans="9:21" s="689" customFormat="1">
      <c r="I1190" s="870"/>
      <c r="J1190" s="870"/>
      <c r="K1190" s="870"/>
      <c r="L1190" s="870"/>
      <c r="M1190" s="870"/>
      <c r="N1190" s="870"/>
      <c r="O1190" s="870"/>
      <c r="P1190" s="870"/>
      <c r="Q1190" s="870"/>
      <c r="R1190" s="870"/>
      <c r="S1190" s="870"/>
      <c r="T1190" s="870"/>
      <c r="U1190" s="870"/>
    </row>
    <row r="1191" spans="9:21" s="689" customFormat="1">
      <c r="I1191" s="870"/>
      <c r="J1191" s="870"/>
      <c r="K1191" s="870"/>
      <c r="L1191" s="870"/>
      <c r="M1191" s="870"/>
      <c r="N1191" s="870"/>
      <c r="O1191" s="870"/>
      <c r="P1191" s="870"/>
      <c r="Q1191" s="870"/>
      <c r="R1191" s="870"/>
      <c r="S1191" s="870"/>
      <c r="T1191" s="870"/>
      <c r="U1191" s="870"/>
    </row>
    <row r="1192" spans="9:21" s="689" customFormat="1">
      <c r="I1192" s="870"/>
      <c r="J1192" s="870"/>
      <c r="K1192" s="870"/>
      <c r="L1192" s="870"/>
      <c r="M1192" s="870"/>
      <c r="N1192" s="870"/>
      <c r="O1192" s="870"/>
      <c r="P1192" s="870"/>
      <c r="Q1192" s="870"/>
      <c r="R1192" s="870"/>
      <c r="S1192" s="870"/>
      <c r="T1192" s="870"/>
      <c r="U1192" s="870"/>
    </row>
    <row r="1193" spans="9:21" s="689" customFormat="1">
      <c r="I1193" s="870"/>
      <c r="J1193" s="870"/>
      <c r="K1193" s="870"/>
      <c r="L1193" s="870"/>
      <c r="M1193" s="870"/>
      <c r="N1193" s="870"/>
      <c r="O1193" s="870"/>
      <c r="P1193" s="870"/>
      <c r="Q1193" s="870"/>
      <c r="R1193" s="870"/>
      <c r="S1193" s="870"/>
      <c r="T1193" s="870"/>
      <c r="U1193" s="870"/>
    </row>
    <row r="1194" spans="9:21" s="689" customFormat="1">
      <c r="I1194" s="870"/>
      <c r="J1194" s="870"/>
      <c r="K1194" s="870"/>
      <c r="L1194" s="870"/>
      <c r="M1194" s="870"/>
      <c r="N1194" s="870"/>
      <c r="O1194" s="870"/>
      <c r="P1194" s="870"/>
      <c r="Q1194" s="870"/>
      <c r="R1194" s="870"/>
      <c r="S1194" s="870"/>
      <c r="T1194" s="870"/>
      <c r="U1194" s="870"/>
    </row>
    <row r="1195" spans="9:21" s="689" customFormat="1">
      <c r="I1195" s="870"/>
      <c r="J1195" s="870"/>
      <c r="K1195" s="870"/>
      <c r="L1195" s="870"/>
      <c r="M1195" s="870"/>
      <c r="N1195" s="870"/>
      <c r="O1195" s="870"/>
      <c r="P1195" s="870"/>
      <c r="Q1195" s="870"/>
      <c r="R1195" s="870"/>
      <c r="S1195" s="870"/>
      <c r="T1195" s="870"/>
      <c r="U1195" s="870"/>
    </row>
    <row r="1196" spans="9:21" s="689" customFormat="1">
      <c r="I1196" s="870"/>
      <c r="J1196" s="870"/>
      <c r="K1196" s="870"/>
      <c r="L1196" s="870"/>
      <c r="M1196" s="870"/>
      <c r="N1196" s="870"/>
      <c r="O1196" s="870"/>
      <c r="P1196" s="870"/>
      <c r="Q1196" s="870"/>
      <c r="R1196" s="870"/>
      <c r="S1196" s="870"/>
      <c r="T1196" s="870"/>
      <c r="U1196" s="870"/>
    </row>
    <row r="1197" spans="9:21" s="689" customFormat="1">
      <c r="I1197" s="870"/>
      <c r="J1197" s="870"/>
      <c r="K1197" s="870"/>
      <c r="L1197" s="870"/>
      <c r="M1197" s="870"/>
      <c r="N1197" s="870"/>
      <c r="O1197" s="870"/>
      <c r="P1197" s="870"/>
      <c r="Q1197" s="870"/>
      <c r="R1197" s="870"/>
      <c r="S1197" s="870"/>
      <c r="T1197" s="870"/>
      <c r="U1197" s="870"/>
    </row>
    <row r="1198" spans="9:21" s="689" customFormat="1">
      <c r="I1198" s="870"/>
      <c r="J1198" s="870"/>
      <c r="K1198" s="870"/>
      <c r="L1198" s="870"/>
      <c r="M1198" s="870"/>
      <c r="N1198" s="870"/>
      <c r="O1198" s="870"/>
      <c r="P1198" s="870"/>
      <c r="Q1198" s="870"/>
      <c r="R1198" s="870"/>
      <c r="S1198" s="870"/>
      <c r="T1198" s="870"/>
      <c r="U1198" s="870"/>
    </row>
    <row r="1199" spans="9:21" s="689" customFormat="1">
      <c r="I1199" s="870"/>
      <c r="J1199" s="870"/>
      <c r="K1199" s="870"/>
      <c r="L1199" s="870"/>
      <c r="M1199" s="870"/>
      <c r="N1199" s="870"/>
      <c r="O1199" s="870"/>
      <c r="P1199" s="870"/>
      <c r="Q1199" s="870"/>
      <c r="R1199" s="870"/>
      <c r="S1199" s="870"/>
      <c r="T1199" s="870"/>
      <c r="U1199" s="870"/>
    </row>
    <row r="1200" spans="9:21" s="689" customFormat="1">
      <c r="I1200" s="870"/>
      <c r="J1200" s="870"/>
      <c r="K1200" s="870"/>
      <c r="L1200" s="870"/>
      <c r="M1200" s="870"/>
      <c r="N1200" s="870"/>
      <c r="O1200" s="870"/>
      <c r="P1200" s="870"/>
      <c r="Q1200" s="870"/>
      <c r="R1200" s="870"/>
      <c r="S1200" s="870"/>
      <c r="T1200" s="870"/>
      <c r="U1200" s="870"/>
    </row>
    <row r="1201" spans="9:21" s="689" customFormat="1">
      <c r="I1201" s="870"/>
      <c r="J1201" s="870"/>
      <c r="K1201" s="870"/>
      <c r="L1201" s="870"/>
      <c r="M1201" s="870"/>
      <c r="N1201" s="870"/>
      <c r="O1201" s="870"/>
      <c r="P1201" s="870"/>
      <c r="Q1201" s="870"/>
      <c r="R1201" s="870"/>
      <c r="S1201" s="870"/>
      <c r="T1201" s="870"/>
      <c r="U1201" s="870"/>
    </row>
    <row r="1202" spans="9:21" s="689" customFormat="1">
      <c r="I1202" s="870"/>
      <c r="J1202" s="870"/>
      <c r="K1202" s="870"/>
      <c r="L1202" s="870"/>
      <c r="M1202" s="870"/>
      <c r="N1202" s="870"/>
      <c r="O1202" s="870"/>
      <c r="P1202" s="870"/>
      <c r="Q1202" s="870"/>
      <c r="R1202" s="870"/>
      <c r="S1202" s="870"/>
      <c r="T1202" s="870"/>
      <c r="U1202" s="870"/>
    </row>
    <row r="1203" spans="9:21" s="689" customFormat="1">
      <c r="I1203" s="870"/>
      <c r="J1203" s="870"/>
      <c r="K1203" s="870"/>
      <c r="L1203" s="870"/>
      <c r="M1203" s="870"/>
      <c r="N1203" s="870"/>
      <c r="O1203" s="870"/>
      <c r="P1203" s="870"/>
      <c r="Q1203" s="870"/>
      <c r="R1203" s="870"/>
      <c r="S1203" s="870"/>
      <c r="T1203" s="870"/>
      <c r="U1203" s="870"/>
    </row>
    <row r="1204" spans="9:21" s="689" customFormat="1">
      <c r="I1204" s="870"/>
      <c r="J1204" s="870"/>
      <c r="K1204" s="870"/>
      <c r="L1204" s="870"/>
      <c r="M1204" s="870"/>
      <c r="N1204" s="870"/>
      <c r="O1204" s="870"/>
      <c r="P1204" s="870"/>
      <c r="Q1204" s="870"/>
      <c r="R1204" s="870"/>
      <c r="S1204" s="870"/>
      <c r="T1204" s="870"/>
      <c r="U1204" s="870"/>
    </row>
    <row r="1205" spans="9:21" s="689" customFormat="1">
      <c r="I1205" s="870"/>
      <c r="J1205" s="870"/>
      <c r="K1205" s="870"/>
      <c r="L1205" s="870"/>
      <c r="M1205" s="870"/>
      <c r="N1205" s="870"/>
      <c r="O1205" s="870"/>
      <c r="P1205" s="870"/>
      <c r="Q1205" s="870"/>
      <c r="R1205" s="870"/>
      <c r="S1205" s="870"/>
      <c r="T1205" s="870"/>
      <c r="U1205" s="870"/>
    </row>
    <row r="1206" spans="9:21" s="689" customFormat="1">
      <c r="I1206" s="870"/>
      <c r="J1206" s="870"/>
      <c r="K1206" s="870"/>
      <c r="L1206" s="870"/>
      <c r="M1206" s="870"/>
      <c r="N1206" s="870"/>
      <c r="O1206" s="870"/>
      <c r="P1206" s="870"/>
      <c r="Q1206" s="870"/>
      <c r="R1206" s="870"/>
      <c r="S1206" s="870"/>
      <c r="T1206" s="870"/>
      <c r="U1206" s="870"/>
    </row>
    <row r="1207" spans="9:21" s="689" customFormat="1">
      <c r="I1207" s="870"/>
      <c r="J1207" s="870"/>
      <c r="K1207" s="870"/>
      <c r="L1207" s="870"/>
      <c r="M1207" s="870"/>
      <c r="N1207" s="870"/>
      <c r="O1207" s="870"/>
      <c r="P1207" s="870"/>
      <c r="Q1207" s="870"/>
      <c r="R1207" s="870"/>
      <c r="S1207" s="870"/>
      <c r="T1207" s="870"/>
      <c r="U1207" s="870"/>
    </row>
    <row r="1208" spans="9:21" s="689" customFormat="1">
      <c r="I1208" s="870"/>
      <c r="J1208" s="870"/>
      <c r="K1208" s="870"/>
      <c r="L1208" s="870"/>
      <c r="M1208" s="870"/>
      <c r="N1208" s="870"/>
      <c r="O1208" s="870"/>
      <c r="P1208" s="870"/>
      <c r="Q1208" s="870"/>
      <c r="R1208" s="870"/>
      <c r="S1208" s="870"/>
      <c r="T1208" s="870"/>
      <c r="U1208" s="870"/>
    </row>
    <row r="1209" spans="9:21" s="689" customFormat="1">
      <c r="I1209" s="870"/>
      <c r="J1209" s="870"/>
      <c r="K1209" s="870"/>
      <c r="L1209" s="870"/>
      <c r="M1209" s="870"/>
      <c r="N1209" s="870"/>
      <c r="O1209" s="870"/>
      <c r="P1209" s="870"/>
      <c r="Q1209" s="870"/>
      <c r="R1209" s="870"/>
      <c r="S1209" s="870"/>
      <c r="T1209" s="870"/>
      <c r="U1209" s="870"/>
    </row>
    <row r="1210" spans="9:21" s="689" customFormat="1">
      <c r="I1210" s="870"/>
      <c r="J1210" s="870"/>
      <c r="K1210" s="870"/>
      <c r="L1210" s="870"/>
      <c r="M1210" s="870"/>
      <c r="N1210" s="870"/>
      <c r="O1210" s="870"/>
      <c r="P1210" s="870"/>
      <c r="Q1210" s="870"/>
      <c r="R1210" s="870"/>
      <c r="S1210" s="870"/>
      <c r="T1210" s="870"/>
      <c r="U1210" s="870"/>
    </row>
    <row r="1211" spans="9:21" s="689" customFormat="1">
      <c r="I1211" s="870"/>
      <c r="J1211" s="870"/>
      <c r="K1211" s="870"/>
      <c r="L1211" s="870"/>
      <c r="M1211" s="870"/>
      <c r="N1211" s="870"/>
      <c r="O1211" s="870"/>
      <c r="P1211" s="870"/>
      <c r="Q1211" s="870"/>
      <c r="R1211" s="870"/>
      <c r="S1211" s="870"/>
      <c r="T1211" s="870"/>
      <c r="U1211" s="870"/>
    </row>
    <row r="1212" spans="9:21" s="689" customFormat="1">
      <c r="I1212" s="870"/>
      <c r="J1212" s="870"/>
      <c r="K1212" s="870"/>
      <c r="L1212" s="870"/>
      <c r="M1212" s="870"/>
      <c r="N1212" s="870"/>
      <c r="O1212" s="870"/>
      <c r="P1212" s="870"/>
      <c r="Q1212" s="870"/>
      <c r="R1212" s="870"/>
      <c r="S1212" s="870"/>
      <c r="T1212" s="870"/>
      <c r="U1212" s="870"/>
    </row>
    <row r="1213" spans="9:21" s="689" customFormat="1">
      <c r="I1213" s="870"/>
      <c r="J1213" s="870"/>
      <c r="K1213" s="870"/>
      <c r="L1213" s="870"/>
      <c r="M1213" s="870"/>
      <c r="N1213" s="870"/>
      <c r="O1213" s="870"/>
      <c r="P1213" s="870"/>
      <c r="Q1213" s="870"/>
      <c r="R1213" s="870"/>
      <c r="S1213" s="870"/>
      <c r="T1213" s="870"/>
      <c r="U1213" s="870"/>
    </row>
    <row r="1214" spans="9:21" s="689" customFormat="1">
      <c r="I1214" s="870"/>
      <c r="J1214" s="870"/>
      <c r="K1214" s="870"/>
      <c r="L1214" s="870"/>
      <c r="M1214" s="870"/>
      <c r="N1214" s="870"/>
      <c r="O1214" s="870"/>
      <c r="P1214" s="870"/>
      <c r="Q1214" s="870"/>
      <c r="R1214" s="870"/>
      <c r="S1214" s="870"/>
      <c r="T1214" s="870"/>
      <c r="U1214" s="870"/>
    </row>
    <row r="1215" spans="9:21" s="689" customFormat="1">
      <c r="I1215" s="870"/>
      <c r="J1215" s="870"/>
      <c r="K1215" s="870"/>
      <c r="L1215" s="870"/>
      <c r="M1215" s="870"/>
      <c r="N1215" s="870"/>
      <c r="O1215" s="870"/>
      <c r="P1215" s="870"/>
      <c r="Q1215" s="870"/>
      <c r="R1215" s="870"/>
      <c r="S1215" s="870"/>
      <c r="T1215" s="870"/>
      <c r="U1215" s="870"/>
    </row>
    <row r="1216" spans="9:21" s="689" customFormat="1">
      <c r="I1216" s="870"/>
      <c r="J1216" s="870"/>
      <c r="K1216" s="870"/>
      <c r="L1216" s="870"/>
      <c r="M1216" s="870"/>
      <c r="N1216" s="870"/>
      <c r="O1216" s="870"/>
      <c r="P1216" s="870"/>
      <c r="Q1216" s="870"/>
      <c r="R1216" s="870"/>
      <c r="S1216" s="870"/>
      <c r="T1216" s="870"/>
      <c r="U1216" s="870"/>
    </row>
    <row r="1217" spans="9:21" s="689" customFormat="1">
      <c r="I1217" s="870"/>
      <c r="J1217" s="870"/>
      <c r="K1217" s="870"/>
      <c r="L1217" s="870"/>
      <c r="M1217" s="870"/>
      <c r="N1217" s="870"/>
      <c r="O1217" s="870"/>
      <c r="P1217" s="870"/>
      <c r="Q1217" s="870"/>
      <c r="R1217" s="870"/>
      <c r="S1217" s="870"/>
      <c r="T1217" s="870"/>
      <c r="U1217" s="870"/>
    </row>
    <row r="1218" spans="9:21" s="689" customFormat="1">
      <c r="I1218" s="870"/>
      <c r="J1218" s="870"/>
      <c r="K1218" s="870"/>
      <c r="L1218" s="870"/>
      <c r="M1218" s="870"/>
      <c r="N1218" s="870"/>
      <c r="O1218" s="870"/>
      <c r="P1218" s="870"/>
      <c r="Q1218" s="870"/>
      <c r="R1218" s="870"/>
      <c r="S1218" s="870"/>
      <c r="T1218" s="870"/>
      <c r="U1218" s="870"/>
    </row>
    <row r="1219" spans="9:21" s="689" customFormat="1">
      <c r="I1219" s="870"/>
      <c r="J1219" s="870"/>
      <c r="K1219" s="870"/>
      <c r="L1219" s="870"/>
      <c r="M1219" s="870"/>
      <c r="N1219" s="870"/>
      <c r="O1219" s="870"/>
      <c r="P1219" s="870"/>
      <c r="Q1219" s="870"/>
      <c r="R1219" s="870"/>
      <c r="S1219" s="870"/>
      <c r="T1219" s="870"/>
      <c r="U1219" s="870"/>
    </row>
    <row r="1220" spans="9:21" s="689" customFormat="1">
      <c r="I1220" s="870"/>
      <c r="J1220" s="870"/>
      <c r="K1220" s="870"/>
      <c r="L1220" s="870"/>
      <c r="M1220" s="870"/>
      <c r="N1220" s="870"/>
      <c r="O1220" s="870"/>
      <c r="P1220" s="870"/>
      <c r="Q1220" s="870"/>
      <c r="R1220" s="870"/>
      <c r="S1220" s="870"/>
      <c r="T1220" s="870"/>
      <c r="U1220" s="870"/>
    </row>
    <row r="1221" spans="9:21" s="689" customFormat="1">
      <c r="I1221" s="870"/>
      <c r="J1221" s="870"/>
      <c r="K1221" s="870"/>
      <c r="L1221" s="870"/>
      <c r="M1221" s="870"/>
      <c r="N1221" s="870"/>
      <c r="O1221" s="870"/>
      <c r="P1221" s="870"/>
      <c r="Q1221" s="870"/>
      <c r="R1221" s="870"/>
      <c r="S1221" s="870"/>
      <c r="T1221" s="870"/>
      <c r="U1221" s="870"/>
    </row>
    <row r="1222" spans="9:21" s="689" customFormat="1">
      <c r="I1222" s="870"/>
      <c r="J1222" s="870"/>
      <c r="K1222" s="870"/>
      <c r="L1222" s="870"/>
      <c r="M1222" s="870"/>
      <c r="N1222" s="870"/>
      <c r="O1222" s="870"/>
      <c r="P1222" s="870"/>
      <c r="Q1222" s="870"/>
      <c r="R1222" s="870"/>
      <c r="S1222" s="870"/>
      <c r="T1222" s="870"/>
      <c r="U1222" s="870"/>
    </row>
    <row r="1223" spans="9:21" s="689" customFormat="1">
      <c r="I1223" s="870"/>
      <c r="J1223" s="870"/>
      <c r="K1223" s="870"/>
      <c r="L1223" s="870"/>
      <c r="M1223" s="870"/>
      <c r="N1223" s="870"/>
      <c r="O1223" s="870"/>
      <c r="P1223" s="870"/>
      <c r="Q1223" s="870"/>
      <c r="R1223" s="870"/>
      <c r="S1223" s="870"/>
      <c r="T1223" s="870"/>
      <c r="U1223" s="870"/>
    </row>
    <row r="1224" spans="9:21" s="689" customFormat="1">
      <c r="I1224" s="870"/>
      <c r="J1224" s="870"/>
      <c r="K1224" s="870"/>
      <c r="L1224" s="870"/>
      <c r="M1224" s="870"/>
      <c r="N1224" s="870"/>
      <c r="O1224" s="870"/>
      <c r="P1224" s="870"/>
      <c r="Q1224" s="870"/>
      <c r="R1224" s="870"/>
      <c r="S1224" s="870"/>
      <c r="T1224" s="870"/>
      <c r="U1224" s="870"/>
    </row>
    <row r="1225" spans="9:21" s="689" customFormat="1">
      <c r="I1225" s="870"/>
      <c r="J1225" s="870"/>
      <c r="K1225" s="870"/>
      <c r="L1225" s="870"/>
      <c r="M1225" s="870"/>
      <c r="N1225" s="870"/>
      <c r="O1225" s="870"/>
      <c r="P1225" s="870"/>
      <c r="Q1225" s="870"/>
      <c r="R1225" s="870"/>
      <c r="S1225" s="870"/>
      <c r="T1225" s="870"/>
      <c r="U1225" s="870"/>
    </row>
    <row r="1226" spans="9:21" s="689" customFormat="1">
      <c r="I1226" s="870"/>
      <c r="J1226" s="870"/>
      <c r="K1226" s="870"/>
      <c r="L1226" s="870"/>
      <c r="M1226" s="870"/>
      <c r="N1226" s="870"/>
      <c r="O1226" s="870"/>
      <c r="P1226" s="870"/>
      <c r="Q1226" s="870"/>
      <c r="R1226" s="870"/>
      <c r="S1226" s="870"/>
      <c r="T1226" s="870"/>
      <c r="U1226" s="870"/>
    </row>
    <row r="1227" spans="9:21" s="689" customFormat="1">
      <c r="I1227" s="870"/>
      <c r="J1227" s="870"/>
      <c r="K1227" s="870"/>
      <c r="L1227" s="870"/>
      <c r="M1227" s="870"/>
      <c r="N1227" s="870"/>
      <c r="O1227" s="870"/>
      <c r="P1227" s="870"/>
      <c r="Q1227" s="870"/>
      <c r="R1227" s="870"/>
      <c r="S1227" s="870"/>
      <c r="T1227" s="870"/>
      <c r="U1227" s="870"/>
    </row>
    <row r="1228" spans="9:21" s="689" customFormat="1">
      <c r="I1228" s="870"/>
      <c r="J1228" s="870"/>
      <c r="K1228" s="870"/>
      <c r="L1228" s="870"/>
      <c r="M1228" s="870"/>
      <c r="N1228" s="870"/>
      <c r="O1228" s="870"/>
      <c r="P1228" s="870"/>
      <c r="Q1228" s="870"/>
      <c r="R1228" s="870"/>
      <c r="S1228" s="870"/>
      <c r="T1228" s="870"/>
      <c r="U1228" s="870"/>
    </row>
    <row r="1229" spans="9:21" s="689" customFormat="1">
      <c r="I1229" s="870"/>
      <c r="J1229" s="870"/>
      <c r="K1229" s="870"/>
      <c r="L1229" s="870"/>
      <c r="M1229" s="870"/>
      <c r="N1229" s="870"/>
      <c r="O1229" s="870"/>
      <c r="P1229" s="870"/>
      <c r="Q1229" s="870"/>
      <c r="R1229" s="870"/>
      <c r="S1229" s="870"/>
      <c r="T1229" s="870"/>
      <c r="U1229" s="870"/>
    </row>
    <row r="1230" spans="9:21" s="689" customFormat="1">
      <c r="I1230" s="870"/>
      <c r="J1230" s="870"/>
      <c r="K1230" s="870"/>
      <c r="L1230" s="870"/>
      <c r="M1230" s="870"/>
      <c r="N1230" s="870"/>
      <c r="O1230" s="870"/>
      <c r="P1230" s="870"/>
      <c r="Q1230" s="870"/>
      <c r="R1230" s="870"/>
      <c r="S1230" s="870"/>
      <c r="T1230" s="870"/>
      <c r="U1230" s="870"/>
    </row>
    <row r="1231" spans="9:21" s="689" customFormat="1">
      <c r="I1231" s="870"/>
      <c r="J1231" s="870"/>
      <c r="K1231" s="870"/>
      <c r="L1231" s="870"/>
      <c r="M1231" s="870"/>
      <c r="N1231" s="870"/>
      <c r="O1231" s="870"/>
      <c r="P1231" s="870"/>
      <c r="Q1231" s="870"/>
      <c r="R1231" s="870"/>
      <c r="S1231" s="870"/>
      <c r="T1231" s="870"/>
      <c r="U1231" s="870"/>
    </row>
    <row r="1232" spans="9:21" s="689" customFormat="1">
      <c r="I1232" s="870"/>
      <c r="J1232" s="870"/>
      <c r="K1232" s="870"/>
      <c r="L1232" s="870"/>
      <c r="M1232" s="870"/>
      <c r="N1232" s="870"/>
      <c r="O1232" s="870"/>
      <c r="P1232" s="870"/>
      <c r="Q1232" s="870"/>
      <c r="R1232" s="870"/>
      <c r="S1232" s="870"/>
      <c r="T1232" s="870"/>
      <c r="U1232" s="870"/>
    </row>
    <row r="1233" spans="9:21" s="689" customFormat="1">
      <c r="I1233" s="870"/>
      <c r="J1233" s="870"/>
      <c r="K1233" s="870"/>
      <c r="L1233" s="870"/>
      <c r="M1233" s="870"/>
      <c r="N1233" s="870"/>
      <c r="O1233" s="870"/>
      <c r="P1233" s="870"/>
      <c r="Q1233" s="870"/>
      <c r="R1233" s="870"/>
      <c r="S1233" s="870"/>
      <c r="T1233" s="870"/>
      <c r="U1233" s="870"/>
    </row>
    <row r="1234" spans="9:21" s="689" customFormat="1">
      <c r="I1234" s="870"/>
      <c r="J1234" s="870"/>
      <c r="K1234" s="870"/>
      <c r="L1234" s="870"/>
      <c r="M1234" s="870"/>
      <c r="N1234" s="870"/>
      <c r="O1234" s="870"/>
      <c r="P1234" s="870"/>
      <c r="Q1234" s="870"/>
      <c r="R1234" s="870"/>
      <c r="S1234" s="870"/>
      <c r="T1234" s="870"/>
      <c r="U1234" s="870"/>
    </row>
    <row r="1235" spans="9:21" s="689" customFormat="1">
      <c r="I1235" s="870"/>
      <c r="J1235" s="870"/>
      <c r="K1235" s="870"/>
      <c r="L1235" s="870"/>
      <c r="M1235" s="870"/>
      <c r="N1235" s="870"/>
      <c r="O1235" s="870"/>
      <c r="P1235" s="870"/>
      <c r="Q1235" s="870"/>
      <c r="R1235" s="870"/>
      <c r="S1235" s="870"/>
      <c r="T1235" s="870"/>
      <c r="U1235" s="870"/>
    </row>
    <row r="1236" spans="9:21" s="689" customFormat="1">
      <c r="I1236" s="870"/>
      <c r="J1236" s="870"/>
      <c r="K1236" s="870"/>
      <c r="L1236" s="870"/>
      <c r="M1236" s="870"/>
      <c r="N1236" s="870"/>
      <c r="O1236" s="870"/>
      <c r="P1236" s="870"/>
      <c r="Q1236" s="870"/>
      <c r="R1236" s="870"/>
      <c r="S1236" s="870"/>
      <c r="T1236" s="870"/>
      <c r="U1236" s="870"/>
    </row>
    <row r="1237" spans="9:21" s="689" customFormat="1">
      <c r="I1237" s="870"/>
      <c r="J1237" s="870"/>
      <c r="K1237" s="870"/>
      <c r="L1237" s="870"/>
      <c r="M1237" s="870"/>
      <c r="N1237" s="870"/>
      <c r="O1237" s="870"/>
      <c r="P1237" s="870"/>
      <c r="Q1237" s="870"/>
      <c r="R1237" s="870"/>
      <c r="S1237" s="870"/>
      <c r="T1237" s="870"/>
      <c r="U1237" s="870"/>
    </row>
    <row r="1238" spans="9:21" s="689" customFormat="1">
      <c r="I1238" s="870"/>
      <c r="J1238" s="870"/>
      <c r="K1238" s="870"/>
      <c r="L1238" s="870"/>
      <c r="M1238" s="870"/>
      <c r="N1238" s="870"/>
      <c r="O1238" s="870"/>
      <c r="P1238" s="870"/>
      <c r="Q1238" s="870"/>
      <c r="R1238" s="870"/>
      <c r="S1238" s="870"/>
      <c r="T1238" s="870"/>
      <c r="U1238" s="870"/>
    </row>
    <row r="1239" spans="9:21" s="689" customFormat="1">
      <c r="I1239" s="870"/>
      <c r="J1239" s="870"/>
      <c r="K1239" s="870"/>
      <c r="L1239" s="870"/>
      <c r="M1239" s="870"/>
      <c r="N1239" s="870"/>
      <c r="O1239" s="870"/>
      <c r="P1239" s="870"/>
      <c r="Q1239" s="870"/>
      <c r="R1239" s="870"/>
      <c r="S1239" s="870"/>
      <c r="T1239" s="870"/>
      <c r="U1239" s="870"/>
    </row>
    <row r="1240" spans="9:21" s="689" customFormat="1">
      <c r="I1240" s="870"/>
      <c r="J1240" s="870"/>
      <c r="K1240" s="870"/>
      <c r="L1240" s="870"/>
      <c r="M1240" s="870"/>
      <c r="N1240" s="870"/>
      <c r="O1240" s="870"/>
      <c r="P1240" s="870"/>
      <c r="Q1240" s="870"/>
      <c r="R1240" s="870"/>
      <c r="S1240" s="870"/>
      <c r="T1240" s="870"/>
      <c r="U1240" s="870"/>
    </row>
    <row r="1241" spans="9:21" s="689" customFormat="1">
      <c r="I1241" s="870"/>
      <c r="J1241" s="870"/>
      <c r="K1241" s="870"/>
      <c r="L1241" s="870"/>
      <c r="M1241" s="870"/>
      <c r="N1241" s="870"/>
      <c r="O1241" s="870"/>
      <c r="P1241" s="870"/>
      <c r="Q1241" s="870"/>
      <c r="R1241" s="870"/>
      <c r="S1241" s="870"/>
      <c r="T1241" s="870"/>
      <c r="U1241" s="870"/>
    </row>
    <row r="1242" spans="9:21" s="689" customFormat="1">
      <c r="I1242" s="870"/>
      <c r="J1242" s="870"/>
      <c r="K1242" s="870"/>
      <c r="L1242" s="870"/>
      <c r="M1242" s="870"/>
      <c r="N1242" s="870"/>
      <c r="O1242" s="870"/>
      <c r="P1242" s="870"/>
      <c r="Q1242" s="870"/>
      <c r="R1242" s="870"/>
      <c r="S1242" s="870"/>
      <c r="T1242" s="870"/>
      <c r="U1242" s="870"/>
    </row>
    <row r="1243" spans="9:21" s="689" customFormat="1">
      <c r="I1243" s="870"/>
      <c r="J1243" s="870"/>
      <c r="K1243" s="870"/>
      <c r="L1243" s="870"/>
      <c r="M1243" s="870"/>
      <c r="N1243" s="870"/>
      <c r="O1243" s="870"/>
      <c r="P1243" s="870"/>
      <c r="Q1243" s="870"/>
      <c r="R1243" s="870"/>
      <c r="S1243" s="870"/>
      <c r="T1243" s="870"/>
      <c r="U1243" s="870"/>
    </row>
    <row r="1244" spans="9:21" s="689" customFormat="1">
      <c r="I1244" s="870"/>
      <c r="J1244" s="870"/>
      <c r="K1244" s="870"/>
      <c r="L1244" s="870"/>
      <c r="M1244" s="870"/>
      <c r="N1244" s="870"/>
      <c r="O1244" s="870"/>
      <c r="P1244" s="870"/>
      <c r="Q1244" s="870"/>
      <c r="R1244" s="870"/>
      <c r="S1244" s="870"/>
      <c r="T1244" s="870"/>
      <c r="U1244" s="870"/>
    </row>
    <row r="1245" spans="9:21" s="689" customFormat="1">
      <c r="I1245" s="870"/>
      <c r="J1245" s="870"/>
      <c r="K1245" s="870"/>
      <c r="L1245" s="870"/>
      <c r="M1245" s="870"/>
      <c r="N1245" s="870"/>
      <c r="O1245" s="870"/>
      <c r="P1245" s="870"/>
      <c r="Q1245" s="870"/>
      <c r="R1245" s="870"/>
      <c r="S1245" s="870"/>
      <c r="T1245" s="870"/>
      <c r="U1245" s="870"/>
    </row>
    <row r="1246" spans="9:21" s="689" customFormat="1">
      <c r="I1246" s="870"/>
      <c r="J1246" s="870"/>
      <c r="K1246" s="870"/>
      <c r="L1246" s="870"/>
      <c r="M1246" s="870"/>
      <c r="N1246" s="870"/>
      <c r="O1246" s="870"/>
      <c r="P1246" s="870"/>
      <c r="Q1246" s="870"/>
      <c r="R1246" s="870"/>
      <c r="S1246" s="870"/>
      <c r="T1246" s="870"/>
      <c r="U1246" s="870"/>
    </row>
    <row r="1247" spans="9:21" s="689" customFormat="1">
      <c r="I1247" s="870"/>
      <c r="J1247" s="870"/>
      <c r="K1247" s="870"/>
      <c r="L1247" s="870"/>
      <c r="M1247" s="870"/>
      <c r="N1247" s="870"/>
      <c r="O1247" s="870"/>
      <c r="P1247" s="870"/>
      <c r="Q1247" s="870"/>
      <c r="R1247" s="870"/>
      <c r="S1247" s="870"/>
      <c r="T1247" s="870"/>
      <c r="U1247" s="870"/>
    </row>
    <row r="1248" spans="9:21" s="689" customFormat="1">
      <c r="I1248" s="870"/>
      <c r="J1248" s="870"/>
      <c r="K1248" s="870"/>
      <c r="L1248" s="870"/>
      <c r="M1248" s="870"/>
      <c r="N1248" s="870"/>
      <c r="O1248" s="870"/>
      <c r="P1248" s="870"/>
      <c r="Q1248" s="870"/>
      <c r="R1248" s="870"/>
      <c r="S1248" s="870"/>
      <c r="T1248" s="870"/>
      <c r="U1248" s="870"/>
    </row>
    <row r="1249" spans="9:21" s="689" customFormat="1">
      <c r="I1249" s="870"/>
      <c r="J1249" s="870"/>
      <c r="K1249" s="870"/>
      <c r="L1249" s="870"/>
      <c r="M1249" s="870"/>
      <c r="N1249" s="870"/>
      <c r="O1249" s="870"/>
      <c r="P1249" s="870"/>
      <c r="Q1249" s="870"/>
      <c r="R1249" s="870"/>
      <c r="S1249" s="870"/>
      <c r="T1249" s="870"/>
      <c r="U1249" s="870"/>
    </row>
    <row r="1250" spans="9:21" s="689" customFormat="1">
      <c r="I1250" s="870"/>
      <c r="J1250" s="870"/>
      <c r="K1250" s="870"/>
      <c r="L1250" s="870"/>
      <c r="M1250" s="870"/>
      <c r="N1250" s="870"/>
      <c r="O1250" s="870"/>
      <c r="P1250" s="870"/>
      <c r="Q1250" s="870"/>
      <c r="R1250" s="870"/>
      <c r="S1250" s="870"/>
      <c r="T1250" s="870"/>
      <c r="U1250" s="870"/>
    </row>
    <row r="1251" spans="9:21" s="689" customFormat="1">
      <c r="I1251" s="870"/>
      <c r="J1251" s="870"/>
      <c r="K1251" s="870"/>
      <c r="L1251" s="870"/>
      <c r="M1251" s="870"/>
      <c r="N1251" s="870"/>
      <c r="O1251" s="870"/>
      <c r="P1251" s="870"/>
      <c r="Q1251" s="870"/>
      <c r="R1251" s="870"/>
      <c r="S1251" s="870"/>
      <c r="T1251" s="870"/>
      <c r="U1251" s="870"/>
    </row>
    <row r="1252" spans="9:21" s="689" customFormat="1">
      <c r="I1252" s="870"/>
      <c r="J1252" s="870"/>
      <c r="K1252" s="870"/>
      <c r="L1252" s="870"/>
      <c r="M1252" s="870"/>
      <c r="N1252" s="870"/>
      <c r="O1252" s="870"/>
      <c r="P1252" s="870"/>
      <c r="Q1252" s="870"/>
      <c r="R1252" s="870"/>
      <c r="S1252" s="870"/>
      <c r="T1252" s="870"/>
      <c r="U1252" s="870"/>
    </row>
    <row r="1253" spans="9:21" s="689" customFormat="1">
      <c r="I1253" s="870"/>
      <c r="J1253" s="870"/>
      <c r="K1253" s="870"/>
      <c r="L1253" s="870"/>
      <c r="M1253" s="870"/>
      <c r="N1253" s="870"/>
      <c r="O1253" s="870"/>
      <c r="P1253" s="870"/>
      <c r="Q1253" s="870"/>
      <c r="R1253" s="870"/>
      <c r="S1253" s="870"/>
      <c r="T1253" s="870"/>
      <c r="U1253" s="870"/>
    </row>
    <row r="1254" spans="9:21" s="689" customFormat="1">
      <c r="I1254" s="870"/>
      <c r="J1254" s="870"/>
      <c r="K1254" s="870"/>
      <c r="L1254" s="870"/>
      <c r="M1254" s="870"/>
      <c r="N1254" s="870"/>
      <c r="O1254" s="870"/>
      <c r="P1254" s="870"/>
      <c r="Q1254" s="870"/>
      <c r="R1254" s="870"/>
      <c r="S1254" s="870"/>
      <c r="T1254" s="870"/>
      <c r="U1254" s="870"/>
    </row>
    <row r="1255" spans="9:21" s="689" customFormat="1">
      <c r="I1255" s="870"/>
      <c r="J1255" s="870"/>
      <c r="K1255" s="870"/>
      <c r="L1255" s="870"/>
      <c r="M1255" s="870"/>
      <c r="N1255" s="870"/>
      <c r="O1255" s="870"/>
      <c r="P1255" s="870"/>
      <c r="Q1255" s="870"/>
      <c r="R1255" s="870"/>
      <c r="S1255" s="870"/>
      <c r="T1255" s="870"/>
      <c r="U1255" s="870"/>
    </row>
    <row r="1256" spans="9:21" s="689" customFormat="1">
      <c r="I1256" s="870"/>
      <c r="J1256" s="870"/>
      <c r="K1256" s="870"/>
      <c r="L1256" s="870"/>
      <c r="M1256" s="870"/>
      <c r="N1256" s="870"/>
      <c r="O1256" s="870"/>
      <c r="P1256" s="870"/>
      <c r="Q1256" s="870"/>
      <c r="R1256" s="870"/>
      <c r="S1256" s="870"/>
      <c r="T1256" s="870"/>
      <c r="U1256" s="870"/>
    </row>
    <row r="1257" spans="9:21" s="689" customFormat="1">
      <c r="I1257" s="870"/>
      <c r="J1257" s="870"/>
      <c r="K1257" s="870"/>
      <c r="L1257" s="870"/>
      <c r="M1257" s="870"/>
      <c r="N1257" s="870"/>
      <c r="O1257" s="870"/>
      <c r="P1257" s="870"/>
      <c r="Q1257" s="870"/>
      <c r="R1257" s="870"/>
      <c r="S1257" s="870"/>
      <c r="T1257" s="870"/>
      <c r="U1257" s="870"/>
    </row>
    <row r="1258" spans="9:21" s="689" customFormat="1">
      <c r="I1258" s="870"/>
      <c r="J1258" s="870"/>
      <c r="K1258" s="870"/>
      <c r="L1258" s="870"/>
      <c r="M1258" s="870"/>
      <c r="N1258" s="870"/>
      <c r="O1258" s="870"/>
      <c r="P1258" s="870"/>
      <c r="Q1258" s="870"/>
      <c r="R1258" s="870"/>
      <c r="S1258" s="870"/>
      <c r="T1258" s="870"/>
      <c r="U1258" s="870"/>
    </row>
    <row r="1259" spans="9:21" s="689" customFormat="1">
      <c r="I1259" s="870"/>
      <c r="J1259" s="870"/>
      <c r="K1259" s="870"/>
      <c r="L1259" s="870"/>
      <c r="M1259" s="870"/>
      <c r="N1259" s="870"/>
      <c r="O1259" s="870"/>
      <c r="P1259" s="870"/>
      <c r="Q1259" s="870"/>
      <c r="R1259" s="870"/>
      <c r="S1259" s="870"/>
      <c r="T1259" s="870"/>
      <c r="U1259" s="870"/>
    </row>
    <row r="1260" spans="9:21" s="689" customFormat="1">
      <c r="I1260" s="870"/>
      <c r="J1260" s="870"/>
      <c r="K1260" s="870"/>
      <c r="L1260" s="870"/>
      <c r="M1260" s="870"/>
      <c r="N1260" s="870"/>
      <c r="O1260" s="870"/>
      <c r="P1260" s="870"/>
      <c r="Q1260" s="870"/>
      <c r="R1260" s="870"/>
      <c r="S1260" s="870"/>
      <c r="T1260" s="870"/>
      <c r="U1260" s="870"/>
    </row>
    <row r="1261" spans="9:21" s="689" customFormat="1">
      <c r="I1261" s="870"/>
      <c r="J1261" s="870"/>
      <c r="K1261" s="870"/>
      <c r="L1261" s="870"/>
      <c r="M1261" s="870"/>
      <c r="N1261" s="870"/>
      <c r="O1261" s="870"/>
      <c r="P1261" s="870"/>
      <c r="Q1261" s="870"/>
      <c r="R1261" s="870"/>
      <c r="S1261" s="870"/>
      <c r="T1261" s="870"/>
      <c r="U1261" s="870"/>
    </row>
    <row r="1262" spans="9:21" s="689" customFormat="1">
      <c r="I1262" s="870"/>
      <c r="J1262" s="870"/>
      <c r="K1262" s="870"/>
      <c r="L1262" s="870"/>
      <c r="M1262" s="870"/>
      <c r="N1262" s="870"/>
      <c r="O1262" s="870"/>
      <c r="P1262" s="870"/>
      <c r="Q1262" s="870"/>
      <c r="R1262" s="870"/>
      <c r="S1262" s="870"/>
      <c r="T1262" s="870"/>
      <c r="U1262" s="870"/>
    </row>
    <row r="1263" spans="9:21" s="689" customFormat="1">
      <c r="I1263" s="870"/>
      <c r="J1263" s="870"/>
      <c r="K1263" s="870"/>
      <c r="L1263" s="870"/>
      <c r="M1263" s="870"/>
      <c r="N1263" s="870"/>
      <c r="O1263" s="870"/>
      <c r="P1263" s="870"/>
      <c r="Q1263" s="870"/>
      <c r="R1263" s="870"/>
      <c r="S1263" s="870"/>
      <c r="T1263" s="870"/>
      <c r="U1263" s="870"/>
    </row>
    <row r="1264" spans="9:21" s="689" customFormat="1">
      <c r="I1264" s="870"/>
      <c r="J1264" s="870"/>
      <c r="K1264" s="870"/>
      <c r="L1264" s="870"/>
      <c r="M1264" s="870"/>
      <c r="N1264" s="870"/>
      <c r="O1264" s="870"/>
      <c r="P1264" s="870"/>
      <c r="Q1264" s="870"/>
      <c r="R1264" s="870"/>
      <c r="S1264" s="870"/>
      <c r="T1264" s="870"/>
      <c r="U1264" s="870"/>
    </row>
    <row r="1265" spans="9:21" s="689" customFormat="1">
      <c r="I1265" s="870"/>
      <c r="J1265" s="870"/>
      <c r="K1265" s="870"/>
      <c r="L1265" s="870"/>
      <c r="M1265" s="870"/>
      <c r="N1265" s="870"/>
      <c r="O1265" s="870"/>
      <c r="P1265" s="870"/>
      <c r="Q1265" s="870"/>
      <c r="R1265" s="870"/>
      <c r="S1265" s="870"/>
      <c r="T1265" s="870"/>
      <c r="U1265" s="870"/>
    </row>
    <row r="1266" spans="9:21" s="689" customFormat="1">
      <c r="I1266" s="870"/>
      <c r="J1266" s="870"/>
      <c r="K1266" s="870"/>
      <c r="L1266" s="870"/>
      <c r="M1266" s="870"/>
      <c r="N1266" s="870"/>
      <c r="O1266" s="870"/>
      <c r="P1266" s="870"/>
      <c r="Q1266" s="870"/>
      <c r="R1266" s="870"/>
      <c r="S1266" s="870"/>
      <c r="T1266" s="870"/>
      <c r="U1266" s="870"/>
    </row>
    <row r="1267" spans="9:21" s="689" customFormat="1">
      <c r="I1267" s="870"/>
      <c r="J1267" s="870"/>
      <c r="K1267" s="870"/>
      <c r="L1267" s="870"/>
      <c r="M1267" s="870"/>
      <c r="N1267" s="870"/>
      <c r="O1267" s="870"/>
      <c r="P1267" s="870"/>
      <c r="Q1267" s="870"/>
      <c r="R1267" s="870"/>
      <c r="S1267" s="870"/>
      <c r="T1267" s="870"/>
      <c r="U1267" s="870"/>
    </row>
    <row r="1268" spans="9:21" s="689" customFormat="1">
      <c r="I1268" s="870"/>
      <c r="J1268" s="870"/>
      <c r="K1268" s="870"/>
      <c r="L1268" s="870"/>
      <c r="M1268" s="870"/>
      <c r="N1268" s="870"/>
      <c r="O1268" s="870"/>
      <c r="P1268" s="870"/>
      <c r="Q1268" s="870"/>
      <c r="R1268" s="870"/>
      <c r="S1268" s="870"/>
      <c r="T1268" s="870"/>
      <c r="U1268" s="870"/>
    </row>
    <row r="1269" spans="9:21" s="689" customFormat="1">
      <c r="I1269" s="870"/>
      <c r="J1269" s="870"/>
      <c r="K1269" s="870"/>
      <c r="L1269" s="870"/>
      <c r="M1269" s="870"/>
      <c r="N1269" s="870"/>
      <c r="O1269" s="870"/>
      <c r="P1269" s="870"/>
      <c r="Q1269" s="870"/>
      <c r="R1269" s="870"/>
      <c r="S1269" s="870"/>
      <c r="T1269" s="870"/>
      <c r="U1269" s="870"/>
    </row>
    <row r="1270" spans="9:21" s="689" customFormat="1">
      <c r="I1270" s="870"/>
      <c r="J1270" s="870"/>
      <c r="K1270" s="870"/>
      <c r="L1270" s="870"/>
      <c r="M1270" s="870"/>
      <c r="N1270" s="870"/>
      <c r="O1270" s="870"/>
      <c r="P1270" s="870"/>
      <c r="Q1270" s="870"/>
      <c r="R1270" s="870"/>
      <c r="S1270" s="870"/>
      <c r="T1270" s="870"/>
      <c r="U1270" s="870"/>
    </row>
    <row r="1271" spans="9:21" s="689" customFormat="1">
      <c r="I1271" s="870"/>
      <c r="J1271" s="870"/>
      <c r="K1271" s="870"/>
      <c r="L1271" s="870"/>
      <c r="M1271" s="870"/>
      <c r="N1271" s="870"/>
      <c r="O1271" s="870"/>
      <c r="P1271" s="870"/>
      <c r="Q1271" s="870"/>
      <c r="R1271" s="870"/>
      <c r="S1271" s="870"/>
      <c r="T1271" s="870"/>
      <c r="U1271" s="870"/>
    </row>
    <row r="1272" spans="9:21" s="689" customFormat="1">
      <c r="I1272" s="870"/>
      <c r="J1272" s="870"/>
      <c r="K1272" s="870"/>
      <c r="L1272" s="870"/>
      <c r="M1272" s="870"/>
      <c r="N1272" s="870"/>
      <c r="O1272" s="870"/>
      <c r="P1272" s="870"/>
      <c r="Q1272" s="870"/>
      <c r="R1272" s="870"/>
      <c r="S1272" s="870"/>
      <c r="T1272" s="870"/>
      <c r="U1272" s="870"/>
    </row>
    <row r="1273" spans="9:21" s="689" customFormat="1">
      <c r="I1273" s="870"/>
      <c r="J1273" s="870"/>
      <c r="K1273" s="870"/>
      <c r="L1273" s="870"/>
      <c r="M1273" s="870"/>
      <c r="N1273" s="870"/>
      <c r="O1273" s="870"/>
      <c r="P1273" s="870"/>
      <c r="Q1273" s="870"/>
      <c r="R1273" s="870"/>
      <c r="S1273" s="870"/>
      <c r="T1273" s="870"/>
      <c r="U1273" s="870"/>
    </row>
    <row r="1274" spans="9:21" s="689" customFormat="1">
      <c r="I1274" s="870"/>
      <c r="J1274" s="870"/>
      <c r="K1274" s="870"/>
      <c r="L1274" s="870"/>
      <c r="M1274" s="870"/>
      <c r="N1274" s="870"/>
      <c r="O1274" s="870"/>
      <c r="P1274" s="870"/>
      <c r="Q1274" s="870"/>
      <c r="R1274" s="870"/>
      <c r="S1274" s="870"/>
      <c r="T1274" s="870"/>
      <c r="U1274" s="870"/>
    </row>
    <row r="1275" spans="9:21" s="689" customFormat="1">
      <c r="I1275" s="870"/>
      <c r="J1275" s="870"/>
      <c r="K1275" s="870"/>
      <c r="L1275" s="870"/>
      <c r="M1275" s="870"/>
      <c r="N1275" s="870"/>
      <c r="O1275" s="870"/>
      <c r="P1275" s="870"/>
      <c r="Q1275" s="870"/>
      <c r="R1275" s="870"/>
      <c r="S1275" s="870"/>
      <c r="T1275" s="870"/>
      <c r="U1275" s="870"/>
    </row>
    <row r="1276" spans="9:21" s="689" customFormat="1">
      <c r="I1276" s="870"/>
      <c r="J1276" s="870"/>
      <c r="K1276" s="870"/>
      <c r="L1276" s="870"/>
      <c r="M1276" s="870"/>
      <c r="N1276" s="870"/>
      <c r="O1276" s="870"/>
      <c r="P1276" s="870"/>
      <c r="Q1276" s="870"/>
      <c r="R1276" s="870"/>
      <c r="S1276" s="870"/>
      <c r="T1276" s="870"/>
      <c r="U1276" s="870"/>
    </row>
    <row r="1277" spans="9:21" s="689" customFormat="1">
      <c r="I1277" s="870"/>
      <c r="J1277" s="870"/>
      <c r="K1277" s="870"/>
      <c r="L1277" s="870"/>
      <c r="M1277" s="870"/>
      <c r="N1277" s="870"/>
      <c r="O1277" s="870"/>
      <c r="P1277" s="870"/>
      <c r="Q1277" s="870"/>
      <c r="R1277" s="870"/>
      <c r="S1277" s="870"/>
      <c r="T1277" s="870"/>
      <c r="U1277" s="870"/>
    </row>
    <row r="1278" spans="9:21" s="689" customFormat="1">
      <c r="I1278" s="870"/>
      <c r="J1278" s="870"/>
      <c r="K1278" s="870"/>
      <c r="L1278" s="870"/>
      <c r="M1278" s="870"/>
      <c r="N1278" s="870"/>
      <c r="O1278" s="870"/>
      <c r="P1278" s="870"/>
      <c r="Q1278" s="870"/>
      <c r="R1278" s="870"/>
      <c r="S1278" s="870"/>
      <c r="T1278" s="870"/>
      <c r="U1278" s="870"/>
    </row>
    <row r="1279" spans="9:21" s="689" customFormat="1">
      <c r="I1279" s="870"/>
      <c r="J1279" s="870"/>
      <c r="K1279" s="870"/>
      <c r="L1279" s="870"/>
      <c r="M1279" s="870"/>
      <c r="N1279" s="870"/>
      <c r="O1279" s="870"/>
      <c r="P1279" s="870"/>
      <c r="Q1279" s="870"/>
      <c r="R1279" s="870"/>
      <c r="S1279" s="870"/>
      <c r="T1279" s="870"/>
      <c r="U1279" s="870"/>
    </row>
    <row r="1280" spans="9:21" s="689" customFormat="1">
      <c r="I1280" s="870"/>
      <c r="J1280" s="870"/>
      <c r="K1280" s="870"/>
      <c r="L1280" s="870"/>
      <c r="M1280" s="870"/>
      <c r="N1280" s="870"/>
      <c r="O1280" s="870"/>
      <c r="P1280" s="870"/>
      <c r="Q1280" s="870"/>
      <c r="R1280" s="870"/>
      <c r="S1280" s="870"/>
      <c r="T1280" s="870"/>
      <c r="U1280" s="870"/>
    </row>
    <row r="1281" spans="9:21" s="689" customFormat="1">
      <c r="I1281" s="870"/>
      <c r="J1281" s="870"/>
      <c r="K1281" s="870"/>
      <c r="L1281" s="870"/>
      <c r="M1281" s="870"/>
      <c r="N1281" s="870"/>
      <c r="O1281" s="870"/>
      <c r="P1281" s="870"/>
      <c r="Q1281" s="870"/>
      <c r="R1281" s="870"/>
      <c r="S1281" s="870"/>
      <c r="T1281" s="870"/>
      <c r="U1281" s="870"/>
    </row>
    <row r="1282" spans="9:21" s="689" customFormat="1">
      <c r="I1282" s="870"/>
      <c r="J1282" s="870"/>
      <c r="K1282" s="870"/>
      <c r="L1282" s="870"/>
      <c r="M1282" s="870"/>
      <c r="N1282" s="870"/>
      <c r="O1282" s="870"/>
      <c r="P1282" s="870"/>
      <c r="Q1282" s="870"/>
      <c r="R1282" s="870"/>
      <c r="S1282" s="870"/>
      <c r="T1282" s="870"/>
      <c r="U1282" s="870"/>
    </row>
    <row r="1283" spans="9:21" s="689" customFormat="1">
      <c r="I1283" s="870"/>
      <c r="J1283" s="870"/>
      <c r="K1283" s="870"/>
      <c r="L1283" s="870"/>
      <c r="M1283" s="870"/>
      <c r="N1283" s="870"/>
      <c r="O1283" s="870"/>
      <c r="P1283" s="870"/>
      <c r="Q1283" s="870"/>
      <c r="R1283" s="870"/>
      <c r="S1283" s="870"/>
      <c r="T1283" s="870"/>
      <c r="U1283" s="870"/>
    </row>
    <row r="1284" spans="9:21" s="689" customFormat="1">
      <c r="I1284" s="870"/>
      <c r="J1284" s="870"/>
      <c r="K1284" s="870"/>
      <c r="L1284" s="870"/>
      <c r="M1284" s="870"/>
      <c r="N1284" s="870"/>
      <c r="O1284" s="870"/>
      <c r="P1284" s="870"/>
      <c r="Q1284" s="870"/>
      <c r="R1284" s="870"/>
      <c r="S1284" s="870"/>
      <c r="T1284" s="870"/>
      <c r="U1284" s="870"/>
    </row>
    <row r="1285" spans="9:21" s="689" customFormat="1">
      <c r="I1285" s="870"/>
      <c r="J1285" s="870"/>
      <c r="K1285" s="870"/>
      <c r="L1285" s="870"/>
      <c r="M1285" s="870"/>
      <c r="N1285" s="870"/>
      <c r="O1285" s="870"/>
      <c r="P1285" s="870"/>
      <c r="Q1285" s="870"/>
      <c r="R1285" s="870"/>
      <c r="S1285" s="870"/>
      <c r="T1285" s="870"/>
      <c r="U1285" s="870"/>
    </row>
    <row r="1286" spans="9:21" s="689" customFormat="1">
      <c r="I1286" s="870"/>
      <c r="J1286" s="870"/>
      <c r="K1286" s="870"/>
      <c r="L1286" s="870"/>
      <c r="M1286" s="870"/>
      <c r="N1286" s="870"/>
      <c r="O1286" s="870"/>
      <c r="P1286" s="870"/>
      <c r="Q1286" s="870"/>
      <c r="R1286" s="870"/>
      <c r="S1286" s="870"/>
      <c r="T1286" s="870"/>
      <c r="U1286" s="870"/>
    </row>
    <row r="1287" spans="9:21" s="689" customFormat="1">
      <c r="I1287" s="870"/>
      <c r="J1287" s="870"/>
      <c r="K1287" s="870"/>
      <c r="L1287" s="870"/>
      <c r="M1287" s="870"/>
      <c r="N1287" s="870"/>
      <c r="O1287" s="870"/>
      <c r="P1287" s="870"/>
      <c r="Q1287" s="870"/>
      <c r="R1287" s="870"/>
      <c r="S1287" s="870"/>
      <c r="T1287" s="870"/>
      <c r="U1287" s="870"/>
    </row>
    <row r="1288" spans="9:21" s="689" customFormat="1">
      <c r="I1288" s="870"/>
      <c r="J1288" s="870"/>
      <c r="K1288" s="870"/>
      <c r="L1288" s="870"/>
      <c r="M1288" s="870"/>
      <c r="N1288" s="870"/>
      <c r="O1288" s="870"/>
      <c r="P1288" s="870"/>
      <c r="Q1288" s="870"/>
      <c r="R1288" s="870"/>
      <c r="S1288" s="870"/>
      <c r="T1288" s="870"/>
      <c r="U1288" s="870"/>
    </row>
    <row r="1289" spans="9:21" s="689" customFormat="1">
      <c r="I1289" s="870"/>
      <c r="J1289" s="870"/>
      <c r="K1289" s="870"/>
      <c r="L1289" s="870"/>
      <c r="M1289" s="870"/>
      <c r="N1289" s="870"/>
      <c r="O1289" s="870"/>
      <c r="P1289" s="870"/>
      <c r="Q1289" s="870"/>
      <c r="R1289" s="870"/>
      <c r="S1289" s="870"/>
      <c r="T1289" s="870"/>
      <c r="U1289" s="870"/>
    </row>
    <row r="1290" spans="9:21" s="689" customFormat="1">
      <c r="I1290" s="870"/>
      <c r="J1290" s="870"/>
      <c r="K1290" s="870"/>
      <c r="L1290" s="870"/>
      <c r="M1290" s="870"/>
      <c r="N1290" s="870"/>
      <c r="O1290" s="870"/>
      <c r="P1290" s="870"/>
      <c r="Q1290" s="870"/>
      <c r="R1290" s="870"/>
      <c r="S1290" s="870"/>
      <c r="T1290" s="870"/>
      <c r="U1290" s="870"/>
    </row>
    <row r="1291" spans="9:21" s="689" customFormat="1">
      <c r="I1291" s="870"/>
      <c r="J1291" s="870"/>
      <c r="K1291" s="870"/>
      <c r="L1291" s="870"/>
      <c r="M1291" s="870"/>
      <c r="N1291" s="870"/>
      <c r="O1291" s="870"/>
      <c r="P1291" s="870"/>
      <c r="Q1291" s="870"/>
      <c r="R1291" s="870"/>
      <c r="S1291" s="870"/>
      <c r="T1291" s="870"/>
      <c r="U1291" s="870"/>
    </row>
    <row r="1292" spans="9:21" s="689" customFormat="1">
      <c r="I1292" s="870"/>
      <c r="J1292" s="870"/>
      <c r="K1292" s="870"/>
      <c r="L1292" s="870"/>
      <c r="M1292" s="870"/>
      <c r="N1292" s="870"/>
      <c r="O1292" s="870"/>
      <c r="P1292" s="870"/>
      <c r="Q1292" s="870"/>
      <c r="R1292" s="870"/>
      <c r="S1292" s="870"/>
      <c r="T1292" s="870"/>
      <c r="U1292" s="870"/>
    </row>
    <row r="1293" spans="9:21" s="689" customFormat="1">
      <c r="I1293" s="870"/>
      <c r="J1293" s="870"/>
      <c r="K1293" s="870"/>
      <c r="L1293" s="870"/>
      <c r="M1293" s="870"/>
      <c r="N1293" s="870"/>
      <c r="O1293" s="870"/>
      <c r="P1293" s="870"/>
      <c r="Q1293" s="870"/>
      <c r="R1293" s="870"/>
      <c r="S1293" s="870"/>
      <c r="T1293" s="870"/>
      <c r="U1293" s="870"/>
    </row>
    <row r="1294" spans="9:21" s="689" customFormat="1">
      <c r="I1294" s="870"/>
      <c r="J1294" s="870"/>
      <c r="K1294" s="870"/>
      <c r="L1294" s="870"/>
      <c r="M1294" s="870"/>
      <c r="N1294" s="870"/>
      <c r="O1294" s="870"/>
      <c r="P1294" s="870"/>
      <c r="Q1294" s="870"/>
      <c r="R1294" s="870"/>
      <c r="S1294" s="870"/>
      <c r="T1294" s="870"/>
      <c r="U1294" s="870"/>
    </row>
    <row r="1295" spans="9:21" s="689" customFormat="1">
      <c r="I1295" s="870"/>
      <c r="J1295" s="870"/>
      <c r="K1295" s="870"/>
      <c r="L1295" s="870"/>
      <c r="M1295" s="870"/>
      <c r="N1295" s="870"/>
      <c r="O1295" s="870"/>
      <c r="P1295" s="870"/>
      <c r="Q1295" s="870"/>
      <c r="R1295" s="870"/>
      <c r="S1295" s="870"/>
      <c r="T1295" s="870"/>
      <c r="U1295" s="870"/>
    </row>
    <row r="1296" spans="9:21" s="689" customFormat="1">
      <c r="I1296" s="870"/>
      <c r="J1296" s="870"/>
      <c r="K1296" s="870"/>
      <c r="L1296" s="870"/>
      <c r="M1296" s="870"/>
      <c r="N1296" s="870"/>
      <c r="O1296" s="870"/>
      <c r="P1296" s="870"/>
      <c r="Q1296" s="870"/>
      <c r="R1296" s="870"/>
      <c r="S1296" s="870"/>
      <c r="T1296" s="870"/>
      <c r="U1296" s="870"/>
    </row>
    <row r="1297" spans="9:21" s="689" customFormat="1">
      <c r="I1297" s="870"/>
      <c r="J1297" s="870"/>
      <c r="K1297" s="870"/>
      <c r="L1297" s="870"/>
      <c r="M1297" s="870"/>
      <c r="N1297" s="870"/>
      <c r="O1297" s="870"/>
      <c r="P1297" s="870"/>
      <c r="Q1297" s="870"/>
      <c r="R1297" s="870"/>
      <c r="S1297" s="870"/>
      <c r="T1297" s="870"/>
      <c r="U1297" s="870"/>
    </row>
    <row r="1298" spans="9:21" s="689" customFormat="1">
      <c r="I1298" s="870"/>
      <c r="J1298" s="870"/>
      <c r="K1298" s="870"/>
      <c r="L1298" s="870"/>
      <c r="M1298" s="870"/>
      <c r="N1298" s="870"/>
      <c r="O1298" s="870"/>
      <c r="P1298" s="870"/>
      <c r="Q1298" s="870"/>
      <c r="R1298" s="870"/>
      <c r="S1298" s="870"/>
      <c r="T1298" s="870"/>
      <c r="U1298" s="870"/>
    </row>
    <row r="1299" spans="9:21" s="689" customFormat="1">
      <c r="I1299" s="870"/>
      <c r="J1299" s="870"/>
      <c r="K1299" s="870"/>
      <c r="L1299" s="870"/>
      <c r="M1299" s="870"/>
      <c r="N1299" s="870"/>
      <c r="O1299" s="870"/>
      <c r="P1299" s="870"/>
      <c r="Q1299" s="870"/>
      <c r="R1299" s="870"/>
      <c r="S1299" s="870"/>
      <c r="T1299" s="870"/>
      <c r="U1299" s="870"/>
    </row>
    <row r="1300" spans="9:21" s="689" customFormat="1">
      <c r="I1300" s="870"/>
      <c r="J1300" s="870"/>
      <c r="K1300" s="870"/>
      <c r="L1300" s="870"/>
      <c r="M1300" s="870"/>
      <c r="N1300" s="870"/>
      <c r="O1300" s="870"/>
      <c r="P1300" s="870"/>
      <c r="Q1300" s="870"/>
      <c r="R1300" s="870"/>
      <c r="S1300" s="870"/>
      <c r="T1300" s="870"/>
      <c r="U1300" s="870"/>
    </row>
    <row r="1301" spans="9:21" s="689" customFormat="1">
      <c r="I1301" s="870"/>
      <c r="J1301" s="870"/>
      <c r="K1301" s="870"/>
      <c r="L1301" s="870"/>
      <c r="M1301" s="870"/>
      <c r="N1301" s="870"/>
      <c r="O1301" s="870"/>
      <c r="P1301" s="870"/>
      <c r="Q1301" s="870"/>
      <c r="R1301" s="870"/>
      <c r="S1301" s="870"/>
      <c r="T1301" s="870"/>
      <c r="U1301" s="870"/>
    </row>
    <row r="1302" spans="9:21" s="689" customFormat="1">
      <c r="I1302" s="870"/>
      <c r="J1302" s="870"/>
      <c r="K1302" s="870"/>
      <c r="L1302" s="870"/>
      <c r="M1302" s="870"/>
      <c r="N1302" s="870"/>
      <c r="O1302" s="870"/>
      <c r="P1302" s="870"/>
      <c r="Q1302" s="870"/>
      <c r="R1302" s="870"/>
      <c r="S1302" s="870"/>
      <c r="T1302" s="870"/>
      <c r="U1302" s="870"/>
    </row>
    <row r="1303" spans="9:21" s="689" customFormat="1">
      <c r="I1303" s="870"/>
      <c r="J1303" s="870"/>
      <c r="K1303" s="870"/>
      <c r="L1303" s="870"/>
      <c r="M1303" s="870"/>
      <c r="N1303" s="870"/>
      <c r="O1303" s="870"/>
      <c r="P1303" s="870"/>
      <c r="Q1303" s="870"/>
      <c r="R1303" s="870"/>
      <c r="S1303" s="870"/>
      <c r="T1303" s="870"/>
      <c r="U1303" s="870"/>
    </row>
    <row r="1304" spans="9:21" s="689" customFormat="1">
      <c r="I1304" s="870"/>
      <c r="J1304" s="870"/>
      <c r="K1304" s="870"/>
      <c r="L1304" s="870"/>
      <c r="M1304" s="870"/>
      <c r="N1304" s="870"/>
      <c r="O1304" s="870"/>
      <c r="P1304" s="870"/>
      <c r="Q1304" s="870"/>
      <c r="R1304" s="870"/>
      <c r="S1304" s="870"/>
      <c r="T1304" s="870"/>
      <c r="U1304" s="870"/>
    </row>
    <row r="1305" spans="9:21" s="689" customFormat="1">
      <c r="I1305" s="870"/>
      <c r="J1305" s="870"/>
      <c r="K1305" s="870"/>
      <c r="L1305" s="870"/>
      <c r="M1305" s="870"/>
      <c r="N1305" s="870"/>
      <c r="O1305" s="870"/>
      <c r="P1305" s="870"/>
      <c r="Q1305" s="870"/>
      <c r="R1305" s="870"/>
      <c r="S1305" s="870"/>
      <c r="T1305" s="870"/>
      <c r="U1305" s="870"/>
    </row>
    <row r="1306" spans="9:21" s="689" customFormat="1">
      <c r="I1306" s="870"/>
      <c r="J1306" s="870"/>
      <c r="K1306" s="870"/>
      <c r="L1306" s="870"/>
      <c r="M1306" s="870"/>
      <c r="N1306" s="870"/>
      <c r="O1306" s="870"/>
      <c r="P1306" s="870"/>
      <c r="Q1306" s="870"/>
      <c r="R1306" s="870"/>
      <c r="S1306" s="870"/>
      <c r="T1306" s="870"/>
      <c r="U1306" s="870"/>
    </row>
    <row r="1307" spans="9:21" s="689" customFormat="1">
      <c r="I1307" s="870"/>
      <c r="J1307" s="870"/>
      <c r="K1307" s="870"/>
      <c r="L1307" s="870"/>
      <c r="M1307" s="870"/>
      <c r="N1307" s="870"/>
      <c r="O1307" s="870"/>
      <c r="P1307" s="870"/>
      <c r="Q1307" s="870"/>
      <c r="R1307" s="870"/>
      <c r="S1307" s="870"/>
      <c r="T1307" s="870"/>
      <c r="U1307" s="870"/>
    </row>
    <row r="1308" spans="9:21" s="689" customFormat="1">
      <c r="I1308" s="870"/>
      <c r="J1308" s="870"/>
      <c r="K1308" s="870"/>
      <c r="L1308" s="870"/>
      <c r="M1308" s="870"/>
      <c r="N1308" s="870"/>
      <c r="O1308" s="870"/>
      <c r="P1308" s="870"/>
      <c r="Q1308" s="870"/>
      <c r="R1308" s="870"/>
      <c r="S1308" s="870"/>
      <c r="T1308" s="870"/>
      <c r="U1308" s="870"/>
    </row>
    <row r="1309" spans="9:21" s="689" customFormat="1">
      <c r="I1309" s="870"/>
      <c r="J1309" s="870"/>
      <c r="K1309" s="870"/>
      <c r="L1309" s="870"/>
      <c r="M1309" s="870"/>
      <c r="N1309" s="870"/>
      <c r="O1309" s="870"/>
      <c r="P1309" s="870"/>
      <c r="Q1309" s="870"/>
      <c r="R1309" s="870"/>
      <c r="S1309" s="870"/>
      <c r="T1309" s="870"/>
      <c r="U1309" s="870"/>
    </row>
    <row r="1310" spans="9:21" s="689" customFormat="1">
      <c r="I1310" s="870"/>
      <c r="J1310" s="870"/>
      <c r="K1310" s="870"/>
      <c r="L1310" s="870"/>
      <c r="M1310" s="870"/>
      <c r="N1310" s="870"/>
      <c r="O1310" s="870"/>
      <c r="P1310" s="870"/>
      <c r="Q1310" s="870"/>
      <c r="R1310" s="870"/>
      <c r="S1310" s="870"/>
      <c r="T1310" s="870"/>
      <c r="U1310" s="870"/>
    </row>
    <row r="1311" spans="9:21" s="689" customFormat="1">
      <c r="I1311" s="870"/>
      <c r="J1311" s="870"/>
      <c r="K1311" s="870"/>
      <c r="L1311" s="870"/>
      <c r="M1311" s="870"/>
      <c r="N1311" s="870"/>
      <c r="O1311" s="870"/>
      <c r="P1311" s="870"/>
      <c r="Q1311" s="870"/>
      <c r="R1311" s="870"/>
      <c r="S1311" s="870"/>
      <c r="T1311" s="870"/>
      <c r="U1311" s="870"/>
    </row>
    <row r="1312" spans="9:21" s="689" customFormat="1">
      <c r="I1312" s="870"/>
      <c r="J1312" s="870"/>
      <c r="K1312" s="870"/>
      <c r="L1312" s="870"/>
      <c r="M1312" s="870"/>
      <c r="N1312" s="870"/>
      <c r="O1312" s="870"/>
      <c r="P1312" s="870"/>
      <c r="Q1312" s="870"/>
      <c r="R1312" s="870"/>
      <c r="S1312" s="870"/>
      <c r="T1312" s="870"/>
      <c r="U1312" s="870"/>
    </row>
    <row r="1313" spans="9:21" s="689" customFormat="1">
      <c r="I1313" s="870"/>
      <c r="J1313" s="870"/>
      <c r="K1313" s="870"/>
      <c r="L1313" s="870"/>
      <c r="M1313" s="870"/>
      <c r="N1313" s="870"/>
      <c r="O1313" s="870"/>
      <c r="P1313" s="870"/>
      <c r="Q1313" s="870"/>
      <c r="R1313" s="870"/>
      <c r="S1313" s="870"/>
      <c r="T1313" s="870"/>
      <c r="U1313" s="870"/>
    </row>
    <row r="1314" spans="9:21" s="689" customFormat="1">
      <c r="I1314" s="870"/>
      <c r="J1314" s="870"/>
      <c r="K1314" s="870"/>
      <c r="L1314" s="870"/>
      <c r="M1314" s="870"/>
      <c r="N1314" s="870"/>
      <c r="O1314" s="870"/>
      <c r="P1314" s="870"/>
      <c r="Q1314" s="870"/>
      <c r="R1314" s="870"/>
      <c r="S1314" s="870"/>
      <c r="T1314" s="870"/>
      <c r="U1314" s="870"/>
    </row>
    <row r="1315" spans="9:21" s="689" customFormat="1">
      <c r="I1315" s="870"/>
      <c r="J1315" s="870"/>
      <c r="K1315" s="870"/>
      <c r="L1315" s="870"/>
      <c r="M1315" s="870"/>
      <c r="N1315" s="870"/>
      <c r="O1315" s="870"/>
      <c r="P1315" s="870"/>
      <c r="Q1315" s="870"/>
      <c r="R1315" s="870"/>
      <c r="S1315" s="870"/>
      <c r="T1315" s="870"/>
      <c r="U1315" s="870"/>
    </row>
    <row r="1316" spans="9:21" s="689" customFormat="1">
      <c r="I1316" s="870"/>
      <c r="J1316" s="870"/>
      <c r="K1316" s="870"/>
      <c r="L1316" s="870"/>
      <c r="M1316" s="870"/>
      <c r="N1316" s="870"/>
      <c r="O1316" s="870"/>
      <c r="P1316" s="870"/>
      <c r="Q1316" s="870"/>
      <c r="R1316" s="870"/>
      <c r="S1316" s="870"/>
      <c r="T1316" s="870"/>
      <c r="U1316" s="870"/>
    </row>
    <row r="1317" spans="9:21" s="689" customFormat="1">
      <c r="I1317" s="870"/>
      <c r="J1317" s="870"/>
      <c r="K1317" s="870"/>
      <c r="L1317" s="870"/>
      <c r="M1317" s="870"/>
      <c r="N1317" s="870"/>
      <c r="O1317" s="870"/>
      <c r="P1317" s="870"/>
      <c r="Q1317" s="870"/>
      <c r="R1317" s="870"/>
      <c r="S1317" s="870"/>
      <c r="T1317" s="870"/>
      <c r="U1317" s="870"/>
    </row>
    <row r="1318" spans="9:21" s="689" customFormat="1">
      <c r="I1318" s="870"/>
      <c r="J1318" s="870"/>
      <c r="K1318" s="870"/>
      <c r="L1318" s="870"/>
      <c r="M1318" s="870"/>
      <c r="N1318" s="870"/>
      <c r="O1318" s="870"/>
      <c r="P1318" s="870"/>
      <c r="Q1318" s="870"/>
      <c r="R1318" s="870"/>
      <c r="S1318" s="870"/>
      <c r="T1318" s="870"/>
      <c r="U1318" s="870"/>
    </row>
    <row r="1319" spans="9:21" s="689" customFormat="1">
      <c r="I1319" s="870"/>
      <c r="J1319" s="870"/>
      <c r="K1319" s="870"/>
      <c r="L1319" s="870"/>
      <c r="M1319" s="870"/>
      <c r="N1319" s="870"/>
      <c r="O1319" s="870"/>
      <c r="P1319" s="870"/>
      <c r="Q1319" s="870"/>
      <c r="R1319" s="870"/>
      <c r="S1319" s="870"/>
      <c r="T1319" s="870"/>
      <c r="U1319" s="870"/>
    </row>
    <row r="1320" spans="9:21" s="689" customFormat="1">
      <c r="I1320" s="870"/>
      <c r="J1320" s="870"/>
      <c r="K1320" s="870"/>
      <c r="L1320" s="870"/>
      <c r="M1320" s="870"/>
      <c r="N1320" s="870"/>
      <c r="O1320" s="870"/>
      <c r="P1320" s="870"/>
      <c r="Q1320" s="870"/>
      <c r="R1320" s="870"/>
      <c r="S1320" s="870"/>
      <c r="T1320" s="870"/>
      <c r="U1320" s="870"/>
    </row>
    <row r="1321" spans="9:21" s="689" customFormat="1">
      <c r="I1321" s="870"/>
      <c r="J1321" s="870"/>
      <c r="K1321" s="870"/>
      <c r="L1321" s="870"/>
      <c r="M1321" s="870"/>
      <c r="N1321" s="870"/>
      <c r="O1321" s="870"/>
      <c r="P1321" s="870"/>
      <c r="Q1321" s="870"/>
      <c r="R1321" s="870"/>
      <c r="S1321" s="870"/>
      <c r="T1321" s="870"/>
      <c r="U1321" s="870"/>
    </row>
    <row r="1322" spans="9:21" s="689" customFormat="1">
      <c r="I1322" s="870"/>
      <c r="J1322" s="870"/>
      <c r="K1322" s="870"/>
      <c r="L1322" s="870"/>
      <c r="M1322" s="870"/>
      <c r="N1322" s="870"/>
      <c r="O1322" s="870"/>
      <c r="P1322" s="870"/>
      <c r="Q1322" s="870"/>
      <c r="R1322" s="870"/>
      <c r="S1322" s="870"/>
      <c r="T1322" s="870"/>
      <c r="U1322" s="870"/>
    </row>
    <row r="1323" spans="9:21" s="689" customFormat="1">
      <c r="I1323" s="870"/>
      <c r="J1323" s="870"/>
      <c r="K1323" s="870"/>
      <c r="L1323" s="870"/>
      <c r="M1323" s="870"/>
      <c r="N1323" s="870"/>
      <c r="O1323" s="870"/>
      <c r="P1323" s="870"/>
      <c r="Q1323" s="870"/>
      <c r="R1323" s="870"/>
      <c r="S1323" s="870"/>
      <c r="T1323" s="870"/>
      <c r="U1323" s="870"/>
    </row>
    <row r="1324" spans="9:21" s="689" customFormat="1">
      <c r="I1324" s="870"/>
      <c r="J1324" s="870"/>
      <c r="K1324" s="870"/>
      <c r="L1324" s="870"/>
      <c r="M1324" s="870"/>
      <c r="N1324" s="870"/>
      <c r="O1324" s="870"/>
      <c r="P1324" s="870"/>
      <c r="Q1324" s="870"/>
      <c r="R1324" s="870"/>
      <c r="S1324" s="870"/>
      <c r="T1324" s="870"/>
      <c r="U1324" s="870"/>
    </row>
    <row r="1325" spans="9:21" s="689" customFormat="1">
      <c r="I1325" s="870"/>
      <c r="J1325" s="870"/>
      <c r="K1325" s="870"/>
      <c r="L1325" s="870"/>
      <c r="M1325" s="870"/>
      <c r="N1325" s="870"/>
      <c r="O1325" s="870"/>
      <c r="P1325" s="870"/>
      <c r="Q1325" s="870"/>
      <c r="R1325" s="870"/>
      <c r="S1325" s="870"/>
      <c r="T1325" s="870"/>
      <c r="U1325" s="870"/>
    </row>
    <row r="1326" spans="9:21" s="689" customFormat="1">
      <c r="I1326" s="870"/>
      <c r="J1326" s="870"/>
      <c r="K1326" s="870"/>
      <c r="L1326" s="870"/>
      <c r="M1326" s="870"/>
      <c r="N1326" s="870"/>
      <c r="O1326" s="870"/>
      <c r="P1326" s="870"/>
      <c r="Q1326" s="870"/>
      <c r="R1326" s="870"/>
      <c r="S1326" s="870"/>
      <c r="T1326" s="870"/>
      <c r="U1326" s="870"/>
    </row>
    <row r="1327" spans="9:21" s="689" customFormat="1">
      <c r="I1327" s="870"/>
      <c r="J1327" s="870"/>
      <c r="K1327" s="870"/>
      <c r="L1327" s="870"/>
      <c r="M1327" s="870"/>
      <c r="N1327" s="870"/>
      <c r="O1327" s="870"/>
      <c r="P1327" s="870"/>
      <c r="Q1327" s="870"/>
      <c r="R1327" s="870"/>
      <c r="S1327" s="870"/>
      <c r="T1327" s="870"/>
      <c r="U1327" s="870"/>
    </row>
    <row r="1328" spans="9:21" s="689" customFormat="1">
      <c r="I1328" s="870"/>
      <c r="J1328" s="870"/>
      <c r="K1328" s="870"/>
      <c r="L1328" s="870"/>
      <c r="M1328" s="870"/>
      <c r="N1328" s="870"/>
      <c r="O1328" s="870"/>
      <c r="P1328" s="870"/>
      <c r="Q1328" s="870"/>
      <c r="R1328" s="870"/>
      <c r="S1328" s="870"/>
      <c r="T1328" s="870"/>
      <c r="U1328" s="870"/>
    </row>
    <row r="1329" spans="9:21" s="689" customFormat="1">
      <c r="I1329" s="870"/>
      <c r="J1329" s="870"/>
      <c r="K1329" s="870"/>
      <c r="L1329" s="870"/>
      <c r="M1329" s="870"/>
      <c r="N1329" s="870"/>
      <c r="O1329" s="870"/>
      <c r="P1329" s="870"/>
      <c r="Q1329" s="870"/>
      <c r="R1329" s="870"/>
      <c r="S1329" s="870"/>
      <c r="T1329" s="870"/>
      <c r="U1329" s="870"/>
    </row>
    <row r="1330" spans="9:21" s="689" customFormat="1">
      <c r="I1330" s="870"/>
      <c r="J1330" s="870"/>
      <c r="K1330" s="870"/>
      <c r="L1330" s="870"/>
      <c r="M1330" s="870"/>
      <c r="N1330" s="870"/>
      <c r="O1330" s="870"/>
      <c r="P1330" s="870"/>
      <c r="Q1330" s="870"/>
      <c r="R1330" s="870"/>
      <c r="S1330" s="870"/>
      <c r="T1330" s="870"/>
      <c r="U1330" s="870"/>
    </row>
    <row r="1331" spans="9:21" s="689" customFormat="1">
      <c r="I1331" s="870"/>
      <c r="J1331" s="870"/>
      <c r="K1331" s="870"/>
      <c r="L1331" s="870"/>
      <c r="M1331" s="870"/>
      <c r="N1331" s="870"/>
      <c r="O1331" s="870"/>
      <c r="P1331" s="870"/>
      <c r="Q1331" s="870"/>
      <c r="R1331" s="870"/>
      <c r="S1331" s="870"/>
      <c r="T1331" s="870"/>
      <c r="U1331" s="870"/>
    </row>
    <row r="1332" spans="9:21" s="689" customFormat="1">
      <c r="I1332" s="870"/>
      <c r="J1332" s="870"/>
      <c r="K1332" s="870"/>
      <c r="L1332" s="870"/>
      <c r="M1332" s="870"/>
      <c r="N1332" s="870"/>
      <c r="O1332" s="870"/>
      <c r="P1332" s="870"/>
      <c r="Q1332" s="870"/>
      <c r="R1332" s="870"/>
      <c r="S1332" s="870"/>
      <c r="T1332" s="870"/>
      <c r="U1332" s="870"/>
    </row>
    <row r="1333" spans="9:21" s="689" customFormat="1">
      <c r="I1333" s="870"/>
      <c r="J1333" s="870"/>
      <c r="K1333" s="870"/>
      <c r="L1333" s="870"/>
      <c r="M1333" s="870"/>
      <c r="N1333" s="870"/>
      <c r="O1333" s="870"/>
      <c r="P1333" s="870"/>
      <c r="Q1333" s="870"/>
      <c r="R1333" s="870"/>
      <c r="S1333" s="870"/>
      <c r="T1333" s="870"/>
      <c r="U1333" s="870"/>
    </row>
    <row r="1334" spans="9:21" s="689" customFormat="1">
      <c r="I1334" s="870"/>
      <c r="J1334" s="870"/>
      <c r="K1334" s="870"/>
      <c r="L1334" s="870"/>
      <c r="M1334" s="870"/>
      <c r="N1334" s="870"/>
      <c r="O1334" s="870"/>
      <c r="P1334" s="870"/>
      <c r="Q1334" s="870"/>
      <c r="R1334" s="870"/>
      <c r="S1334" s="870"/>
      <c r="T1334" s="870"/>
      <c r="U1334" s="870"/>
    </row>
    <row r="1335" spans="9:21" s="689" customFormat="1">
      <c r="I1335" s="870"/>
      <c r="J1335" s="870"/>
      <c r="K1335" s="870"/>
      <c r="L1335" s="870"/>
      <c r="M1335" s="870"/>
      <c r="N1335" s="870"/>
      <c r="O1335" s="870"/>
      <c r="P1335" s="870"/>
      <c r="Q1335" s="870"/>
      <c r="R1335" s="870"/>
      <c r="S1335" s="870"/>
      <c r="T1335" s="870"/>
      <c r="U1335" s="870"/>
    </row>
    <row r="1336" spans="9:21" s="689" customFormat="1">
      <c r="I1336" s="870"/>
      <c r="J1336" s="870"/>
      <c r="K1336" s="870"/>
      <c r="L1336" s="870"/>
      <c r="M1336" s="870"/>
      <c r="N1336" s="870"/>
      <c r="O1336" s="870"/>
      <c r="P1336" s="870"/>
      <c r="Q1336" s="870"/>
      <c r="R1336" s="870"/>
      <c r="S1336" s="870"/>
      <c r="T1336" s="870"/>
      <c r="U1336" s="870"/>
    </row>
    <row r="1337" spans="9:21" s="689" customFormat="1">
      <c r="I1337" s="870"/>
      <c r="J1337" s="870"/>
      <c r="K1337" s="870"/>
      <c r="L1337" s="870"/>
      <c r="M1337" s="870"/>
      <c r="N1337" s="870"/>
      <c r="O1337" s="870"/>
      <c r="P1337" s="870"/>
      <c r="Q1337" s="870"/>
      <c r="R1337" s="870"/>
      <c r="S1337" s="870"/>
      <c r="T1337" s="870"/>
      <c r="U1337" s="870"/>
    </row>
    <row r="1338" spans="9:21" s="689" customFormat="1">
      <c r="I1338" s="870"/>
      <c r="J1338" s="870"/>
      <c r="K1338" s="870"/>
      <c r="L1338" s="870"/>
      <c r="M1338" s="870"/>
      <c r="N1338" s="870"/>
      <c r="O1338" s="870"/>
      <c r="P1338" s="870"/>
      <c r="Q1338" s="870"/>
      <c r="R1338" s="870"/>
      <c r="S1338" s="870"/>
      <c r="T1338" s="870"/>
      <c r="U1338" s="870"/>
    </row>
    <row r="1339" spans="9:21" s="689" customFormat="1">
      <c r="I1339" s="870"/>
      <c r="J1339" s="870"/>
      <c r="K1339" s="870"/>
      <c r="L1339" s="870"/>
      <c r="M1339" s="870"/>
      <c r="N1339" s="870"/>
      <c r="O1339" s="870"/>
      <c r="P1339" s="870"/>
      <c r="Q1339" s="870"/>
      <c r="R1339" s="870"/>
      <c r="S1339" s="870"/>
      <c r="T1339" s="870"/>
      <c r="U1339" s="870"/>
    </row>
    <row r="1340" spans="9:21" s="689" customFormat="1">
      <c r="I1340" s="870"/>
      <c r="J1340" s="870"/>
      <c r="K1340" s="870"/>
      <c r="L1340" s="870"/>
      <c r="M1340" s="870"/>
      <c r="N1340" s="870"/>
      <c r="O1340" s="870"/>
      <c r="P1340" s="870"/>
      <c r="Q1340" s="870"/>
      <c r="R1340" s="870"/>
      <c r="S1340" s="870"/>
      <c r="T1340" s="870"/>
      <c r="U1340" s="870"/>
    </row>
    <row r="1341" spans="9:21" s="689" customFormat="1">
      <c r="I1341" s="870"/>
      <c r="J1341" s="870"/>
      <c r="K1341" s="870"/>
      <c r="L1341" s="870"/>
      <c r="M1341" s="870"/>
      <c r="N1341" s="870"/>
      <c r="O1341" s="870"/>
      <c r="P1341" s="870"/>
      <c r="Q1341" s="870"/>
      <c r="R1341" s="870"/>
      <c r="S1341" s="870"/>
      <c r="T1341" s="870"/>
      <c r="U1341" s="870"/>
    </row>
    <row r="1342" spans="9:21" s="689" customFormat="1">
      <c r="I1342" s="870"/>
      <c r="J1342" s="870"/>
      <c r="K1342" s="870"/>
      <c r="L1342" s="870"/>
      <c r="M1342" s="870"/>
      <c r="N1342" s="870"/>
      <c r="O1342" s="870"/>
      <c r="P1342" s="870"/>
      <c r="Q1342" s="870"/>
      <c r="R1342" s="870"/>
      <c r="S1342" s="870"/>
      <c r="T1342" s="870"/>
      <c r="U1342" s="870"/>
    </row>
    <row r="1343" spans="9:21" s="689" customFormat="1">
      <c r="I1343" s="870"/>
      <c r="J1343" s="870"/>
      <c r="K1343" s="870"/>
      <c r="L1343" s="870"/>
      <c r="M1343" s="870"/>
      <c r="N1343" s="870"/>
      <c r="O1343" s="870"/>
      <c r="P1343" s="870"/>
      <c r="Q1343" s="870"/>
      <c r="R1343" s="870"/>
      <c r="S1343" s="870"/>
      <c r="T1343" s="870"/>
      <c r="U1343" s="870"/>
    </row>
    <row r="1344" spans="9:21" s="689" customFormat="1">
      <c r="I1344" s="870"/>
      <c r="J1344" s="870"/>
      <c r="K1344" s="870"/>
      <c r="L1344" s="870"/>
      <c r="M1344" s="870"/>
      <c r="N1344" s="870"/>
      <c r="O1344" s="870"/>
      <c r="P1344" s="870"/>
      <c r="Q1344" s="870"/>
      <c r="R1344" s="870"/>
      <c r="S1344" s="870"/>
      <c r="T1344" s="870"/>
      <c r="U1344" s="870"/>
    </row>
    <row r="1345" spans="9:21" s="689" customFormat="1">
      <c r="I1345" s="870"/>
      <c r="J1345" s="870"/>
      <c r="K1345" s="870"/>
      <c r="L1345" s="870"/>
      <c r="M1345" s="870"/>
      <c r="N1345" s="870"/>
      <c r="O1345" s="870"/>
      <c r="P1345" s="870"/>
      <c r="Q1345" s="870"/>
      <c r="R1345" s="870"/>
      <c r="S1345" s="870"/>
      <c r="T1345" s="870"/>
      <c r="U1345" s="870"/>
    </row>
    <row r="1346" spans="9:21" s="689" customFormat="1">
      <c r="I1346" s="870"/>
      <c r="J1346" s="870"/>
      <c r="K1346" s="870"/>
      <c r="L1346" s="870"/>
      <c r="M1346" s="870"/>
      <c r="N1346" s="870"/>
      <c r="O1346" s="870"/>
      <c r="P1346" s="870"/>
      <c r="Q1346" s="870"/>
      <c r="R1346" s="870"/>
      <c r="S1346" s="870"/>
      <c r="T1346" s="870"/>
      <c r="U1346" s="870"/>
    </row>
    <row r="1347" spans="9:21" s="689" customFormat="1">
      <c r="I1347" s="870"/>
      <c r="J1347" s="870"/>
      <c r="K1347" s="870"/>
      <c r="L1347" s="870"/>
      <c r="M1347" s="870"/>
      <c r="N1347" s="870"/>
      <c r="O1347" s="870"/>
      <c r="P1347" s="870"/>
      <c r="Q1347" s="870"/>
      <c r="R1347" s="870"/>
      <c r="S1347" s="870"/>
      <c r="T1347" s="870"/>
      <c r="U1347" s="870"/>
    </row>
    <row r="1348" spans="9:21" s="689" customFormat="1">
      <c r="I1348" s="870"/>
      <c r="J1348" s="870"/>
      <c r="K1348" s="870"/>
      <c r="L1348" s="870"/>
      <c r="M1348" s="870"/>
      <c r="N1348" s="870"/>
      <c r="O1348" s="870"/>
      <c r="P1348" s="870"/>
      <c r="Q1348" s="870"/>
      <c r="R1348" s="870"/>
      <c r="S1348" s="870"/>
      <c r="T1348" s="870"/>
      <c r="U1348" s="870"/>
    </row>
    <row r="1349" spans="9:21" s="689" customFormat="1">
      <c r="I1349" s="870"/>
      <c r="J1349" s="870"/>
      <c r="K1349" s="870"/>
      <c r="L1349" s="870"/>
      <c r="M1349" s="870"/>
      <c r="N1349" s="870"/>
      <c r="O1349" s="870"/>
      <c r="P1349" s="870"/>
      <c r="Q1349" s="870"/>
      <c r="R1349" s="870"/>
      <c r="S1349" s="870"/>
      <c r="T1349" s="870"/>
      <c r="U1349" s="870"/>
    </row>
    <row r="1350" spans="9:21" s="689" customFormat="1">
      <c r="I1350" s="870"/>
      <c r="J1350" s="870"/>
      <c r="K1350" s="870"/>
      <c r="L1350" s="870"/>
      <c r="M1350" s="870"/>
      <c r="N1350" s="870"/>
      <c r="O1350" s="870"/>
      <c r="P1350" s="870"/>
      <c r="Q1350" s="870"/>
      <c r="R1350" s="870"/>
      <c r="S1350" s="870"/>
      <c r="T1350" s="870"/>
      <c r="U1350" s="870"/>
    </row>
    <row r="1351" spans="9:21" s="689" customFormat="1">
      <c r="I1351" s="870"/>
      <c r="J1351" s="870"/>
      <c r="K1351" s="870"/>
      <c r="L1351" s="870"/>
      <c r="M1351" s="870"/>
      <c r="N1351" s="870"/>
      <c r="O1351" s="870"/>
      <c r="P1351" s="870"/>
      <c r="Q1351" s="870"/>
      <c r="R1351" s="870"/>
      <c r="S1351" s="870"/>
      <c r="T1351" s="870"/>
      <c r="U1351" s="870"/>
    </row>
    <row r="1352" spans="9:21" s="689" customFormat="1">
      <c r="I1352" s="870"/>
      <c r="J1352" s="870"/>
      <c r="K1352" s="870"/>
      <c r="L1352" s="870"/>
      <c r="M1352" s="870"/>
      <c r="N1352" s="870"/>
      <c r="O1352" s="870"/>
      <c r="P1352" s="870"/>
      <c r="Q1352" s="870"/>
      <c r="R1352" s="870"/>
      <c r="S1352" s="870"/>
      <c r="T1352" s="870"/>
      <c r="U1352" s="870"/>
    </row>
    <row r="1353" spans="9:21" s="689" customFormat="1">
      <c r="I1353" s="870"/>
      <c r="J1353" s="870"/>
      <c r="K1353" s="870"/>
      <c r="L1353" s="870"/>
      <c r="M1353" s="870"/>
      <c r="N1353" s="870"/>
      <c r="O1353" s="870"/>
      <c r="P1353" s="870"/>
      <c r="Q1353" s="870"/>
      <c r="R1353" s="870"/>
      <c r="S1353" s="870"/>
      <c r="T1353" s="870"/>
      <c r="U1353" s="870"/>
    </row>
    <row r="1354" spans="9:21" s="689" customFormat="1">
      <c r="I1354" s="870"/>
      <c r="J1354" s="870"/>
      <c r="K1354" s="870"/>
      <c r="L1354" s="870"/>
      <c r="M1354" s="870"/>
      <c r="N1354" s="870"/>
      <c r="O1354" s="870"/>
      <c r="P1354" s="870"/>
      <c r="Q1354" s="870"/>
      <c r="R1354" s="870"/>
      <c r="S1354" s="870"/>
      <c r="T1354" s="870"/>
      <c r="U1354" s="870"/>
    </row>
    <row r="1355" spans="9:21" s="689" customFormat="1">
      <c r="I1355" s="870"/>
      <c r="J1355" s="870"/>
      <c r="K1355" s="870"/>
      <c r="L1355" s="870"/>
      <c r="M1355" s="870"/>
      <c r="N1355" s="870"/>
      <c r="O1355" s="870"/>
      <c r="P1355" s="870"/>
      <c r="Q1355" s="870"/>
      <c r="R1355" s="870"/>
      <c r="S1355" s="870"/>
      <c r="T1355" s="870"/>
      <c r="U1355" s="870"/>
    </row>
    <row r="1356" spans="9:21" s="689" customFormat="1">
      <c r="I1356" s="870"/>
      <c r="J1356" s="870"/>
      <c r="K1356" s="870"/>
      <c r="L1356" s="870"/>
      <c r="M1356" s="870"/>
      <c r="N1356" s="870"/>
      <c r="O1356" s="870"/>
      <c r="P1356" s="870"/>
      <c r="Q1356" s="870"/>
      <c r="R1356" s="870"/>
      <c r="S1356" s="870"/>
      <c r="T1356" s="870"/>
      <c r="U1356" s="870"/>
    </row>
    <row r="1357" spans="9:21" s="689" customFormat="1">
      <c r="I1357" s="870"/>
      <c r="J1357" s="870"/>
      <c r="K1357" s="870"/>
      <c r="L1357" s="870"/>
      <c r="M1357" s="870"/>
      <c r="N1357" s="870"/>
      <c r="O1357" s="870"/>
      <c r="P1357" s="870"/>
      <c r="Q1357" s="870"/>
      <c r="R1357" s="870"/>
      <c r="S1357" s="870"/>
      <c r="T1357" s="870"/>
      <c r="U1357" s="870"/>
    </row>
    <row r="1358" spans="9:21" s="689" customFormat="1">
      <c r="I1358" s="870"/>
      <c r="J1358" s="870"/>
      <c r="K1358" s="870"/>
      <c r="L1358" s="870"/>
      <c r="M1358" s="870"/>
      <c r="N1358" s="870"/>
      <c r="O1358" s="870"/>
      <c r="P1358" s="870"/>
      <c r="Q1358" s="870"/>
      <c r="R1358" s="870"/>
      <c r="S1358" s="870"/>
      <c r="T1358" s="870"/>
      <c r="U1358" s="870"/>
    </row>
    <row r="1359" spans="9:21" s="689" customFormat="1">
      <c r="I1359" s="870"/>
      <c r="J1359" s="870"/>
      <c r="K1359" s="870"/>
      <c r="L1359" s="870"/>
      <c r="M1359" s="870"/>
      <c r="N1359" s="870"/>
      <c r="O1359" s="870"/>
      <c r="P1359" s="870"/>
      <c r="Q1359" s="870"/>
      <c r="R1359" s="870"/>
      <c r="S1359" s="870"/>
      <c r="T1359" s="870"/>
      <c r="U1359" s="870"/>
    </row>
    <row r="1360" spans="9:21" s="689" customFormat="1">
      <c r="I1360" s="870"/>
      <c r="J1360" s="870"/>
      <c r="K1360" s="870"/>
      <c r="L1360" s="870"/>
      <c r="M1360" s="870"/>
      <c r="N1360" s="870"/>
      <c r="O1360" s="870"/>
      <c r="P1360" s="870"/>
      <c r="Q1360" s="870"/>
      <c r="R1360" s="870"/>
      <c r="S1360" s="870"/>
      <c r="T1360" s="870"/>
      <c r="U1360" s="870"/>
    </row>
    <row r="1361" spans="9:21" s="689" customFormat="1">
      <c r="I1361" s="870"/>
      <c r="J1361" s="870"/>
      <c r="K1361" s="870"/>
      <c r="L1361" s="870"/>
      <c r="M1361" s="870"/>
      <c r="N1361" s="870"/>
      <c r="O1361" s="870"/>
      <c r="P1361" s="870"/>
      <c r="Q1361" s="870"/>
      <c r="R1361" s="870"/>
      <c r="S1361" s="870"/>
      <c r="T1361" s="870"/>
      <c r="U1361" s="870"/>
    </row>
    <row r="1362" spans="9:21" s="689" customFormat="1">
      <c r="I1362" s="870"/>
      <c r="J1362" s="870"/>
      <c r="K1362" s="870"/>
      <c r="L1362" s="870"/>
      <c r="M1362" s="870"/>
      <c r="N1362" s="870"/>
      <c r="O1362" s="870"/>
      <c r="P1362" s="870"/>
      <c r="Q1362" s="870"/>
      <c r="R1362" s="870"/>
      <c r="S1362" s="870"/>
      <c r="T1362" s="870"/>
      <c r="U1362" s="870"/>
    </row>
    <row r="1363" spans="9:21" s="689" customFormat="1">
      <c r="I1363" s="870"/>
      <c r="J1363" s="870"/>
      <c r="K1363" s="870"/>
      <c r="L1363" s="870"/>
      <c r="M1363" s="870"/>
      <c r="N1363" s="870"/>
      <c r="O1363" s="870"/>
      <c r="P1363" s="870"/>
      <c r="Q1363" s="870"/>
      <c r="R1363" s="870"/>
      <c r="S1363" s="870"/>
      <c r="T1363" s="870"/>
      <c r="U1363" s="870"/>
    </row>
    <row r="1364" spans="9:21" s="689" customFormat="1">
      <c r="I1364" s="870"/>
      <c r="J1364" s="870"/>
      <c r="K1364" s="870"/>
      <c r="L1364" s="870"/>
      <c r="M1364" s="870"/>
      <c r="N1364" s="870"/>
      <c r="O1364" s="870"/>
      <c r="P1364" s="870"/>
      <c r="Q1364" s="870"/>
      <c r="R1364" s="870"/>
      <c r="S1364" s="870"/>
      <c r="T1364" s="870"/>
      <c r="U1364" s="870"/>
    </row>
    <row r="1365" spans="9:21" s="689" customFormat="1">
      <c r="I1365" s="870"/>
      <c r="J1365" s="870"/>
      <c r="K1365" s="870"/>
      <c r="L1365" s="870"/>
      <c r="M1365" s="870"/>
      <c r="N1365" s="870"/>
      <c r="O1365" s="870"/>
      <c r="P1365" s="870"/>
      <c r="Q1365" s="870"/>
      <c r="R1365" s="870"/>
      <c r="S1365" s="870"/>
      <c r="T1365" s="870"/>
      <c r="U1365" s="870"/>
    </row>
    <row r="1366" spans="9:21" s="689" customFormat="1">
      <c r="I1366" s="870"/>
      <c r="J1366" s="870"/>
      <c r="K1366" s="870"/>
      <c r="L1366" s="870"/>
      <c r="M1366" s="870"/>
      <c r="N1366" s="870"/>
      <c r="O1366" s="870"/>
      <c r="P1366" s="870"/>
      <c r="Q1366" s="870"/>
      <c r="R1366" s="870"/>
      <c r="S1366" s="870"/>
      <c r="T1366" s="870"/>
      <c r="U1366" s="870"/>
    </row>
    <row r="1367" spans="9:21" s="689" customFormat="1">
      <c r="I1367" s="870"/>
      <c r="J1367" s="870"/>
      <c r="K1367" s="870"/>
      <c r="L1367" s="870"/>
      <c r="M1367" s="870"/>
      <c r="N1367" s="870"/>
      <c r="O1367" s="870"/>
      <c r="P1367" s="870"/>
      <c r="Q1367" s="870"/>
      <c r="R1367" s="870"/>
      <c r="S1367" s="870"/>
      <c r="T1367" s="870"/>
      <c r="U1367" s="870"/>
    </row>
    <row r="1368" spans="9:21" s="689" customFormat="1">
      <c r="I1368" s="870"/>
      <c r="J1368" s="870"/>
      <c r="K1368" s="870"/>
      <c r="L1368" s="870"/>
      <c r="M1368" s="870"/>
      <c r="N1368" s="870"/>
      <c r="O1368" s="870"/>
      <c r="P1368" s="870"/>
      <c r="Q1368" s="870"/>
      <c r="R1368" s="870"/>
      <c r="S1368" s="870"/>
      <c r="T1368" s="870"/>
      <c r="U1368" s="870"/>
    </row>
    <row r="1369" spans="9:21" s="689" customFormat="1">
      <c r="I1369" s="870"/>
      <c r="J1369" s="870"/>
      <c r="K1369" s="870"/>
      <c r="L1369" s="870"/>
      <c r="M1369" s="870"/>
      <c r="N1369" s="870"/>
      <c r="O1369" s="870"/>
      <c r="P1369" s="870"/>
      <c r="Q1369" s="870"/>
      <c r="R1369" s="870"/>
      <c r="S1369" s="870"/>
      <c r="T1369" s="870"/>
      <c r="U1369" s="870"/>
    </row>
    <row r="1370" spans="9:21" s="689" customFormat="1">
      <c r="I1370" s="870"/>
      <c r="J1370" s="870"/>
      <c r="K1370" s="870"/>
      <c r="L1370" s="870"/>
      <c r="M1370" s="870"/>
      <c r="N1370" s="870"/>
      <c r="O1370" s="870"/>
      <c r="P1370" s="870"/>
      <c r="Q1370" s="870"/>
      <c r="R1370" s="870"/>
      <c r="S1370" s="870"/>
      <c r="T1370" s="870"/>
      <c r="U1370" s="870"/>
    </row>
    <row r="1371" spans="9:21" s="689" customFormat="1">
      <c r="I1371" s="870"/>
      <c r="J1371" s="870"/>
      <c r="K1371" s="870"/>
      <c r="L1371" s="870"/>
      <c r="M1371" s="870"/>
      <c r="N1371" s="870"/>
      <c r="O1371" s="870"/>
      <c r="P1371" s="870"/>
      <c r="Q1371" s="870"/>
      <c r="R1371" s="870"/>
      <c r="S1371" s="870"/>
      <c r="T1371" s="870"/>
      <c r="U1371" s="870"/>
    </row>
    <row r="1372" spans="9:21" s="689" customFormat="1">
      <c r="I1372" s="870"/>
      <c r="J1372" s="870"/>
      <c r="K1372" s="870"/>
      <c r="L1372" s="870"/>
      <c r="M1372" s="870"/>
      <c r="N1372" s="870"/>
      <c r="O1372" s="870"/>
      <c r="P1372" s="870"/>
      <c r="Q1372" s="870"/>
      <c r="R1372" s="870"/>
      <c r="S1372" s="870"/>
      <c r="T1372" s="870"/>
      <c r="U1372" s="870"/>
    </row>
    <row r="1373" spans="9:21" s="689" customFormat="1">
      <c r="I1373" s="870"/>
      <c r="J1373" s="870"/>
      <c r="K1373" s="870"/>
      <c r="L1373" s="870"/>
      <c r="M1373" s="870"/>
      <c r="N1373" s="870"/>
      <c r="O1373" s="870"/>
      <c r="P1373" s="870"/>
      <c r="Q1373" s="870"/>
      <c r="R1373" s="870"/>
      <c r="S1373" s="870"/>
      <c r="T1373" s="870"/>
      <c r="U1373" s="870"/>
    </row>
    <row r="1374" spans="9:21" s="689" customFormat="1">
      <c r="I1374" s="870"/>
      <c r="J1374" s="870"/>
      <c r="K1374" s="870"/>
      <c r="L1374" s="870"/>
      <c r="M1374" s="870"/>
      <c r="N1374" s="870"/>
      <c r="O1374" s="870"/>
      <c r="P1374" s="870"/>
      <c r="Q1374" s="870"/>
      <c r="R1374" s="870"/>
      <c r="S1374" s="870"/>
      <c r="T1374" s="870"/>
      <c r="U1374" s="870"/>
    </row>
    <row r="1375" spans="9:21" s="689" customFormat="1">
      <c r="I1375" s="870"/>
      <c r="J1375" s="870"/>
      <c r="K1375" s="870"/>
      <c r="L1375" s="870"/>
      <c r="M1375" s="870"/>
      <c r="N1375" s="870"/>
      <c r="O1375" s="870"/>
      <c r="P1375" s="870"/>
      <c r="Q1375" s="870"/>
      <c r="R1375" s="870"/>
      <c r="S1375" s="870"/>
      <c r="T1375" s="870"/>
      <c r="U1375" s="870"/>
    </row>
    <row r="1376" spans="9:21" s="689" customFormat="1">
      <c r="I1376" s="870"/>
      <c r="J1376" s="870"/>
      <c r="K1376" s="870"/>
      <c r="L1376" s="870"/>
      <c r="M1376" s="870"/>
      <c r="N1376" s="870"/>
      <c r="O1376" s="870"/>
      <c r="P1376" s="870"/>
      <c r="Q1376" s="870"/>
      <c r="R1376" s="870"/>
      <c r="S1376" s="870"/>
      <c r="T1376" s="870"/>
      <c r="U1376" s="870"/>
    </row>
    <row r="1377" spans="9:21" s="689" customFormat="1">
      <c r="I1377" s="870"/>
      <c r="J1377" s="870"/>
      <c r="K1377" s="870"/>
      <c r="L1377" s="870"/>
      <c r="M1377" s="870"/>
      <c r="N1377" s="870"/>
      <c r="O1377" s="870"/>
      <c r="P1377" s="870"/>
      <c r="Q1377" s="870"/>
      <c r="R1377" s="870"/>
      <c r="S1377" s="870"/>
      <c r="T1377" s="870"/>
      <c r="U1377" s="870"/>
    </row>
    <row r="1378" spans="9:21" s="689" customFormat="1">
      <c r="I1378" s="870"/>
      <c r="J1378" s="870"/>
      <c r="K1378" s="870"/>
      <c r="L1378" s="870"/>
      <c r="M1378" s="870"/>
      <c r="N1378" s="870"/>
      <c r="O1378" s="870"/>
      <c r="P1378" s="870"/>
      <c r="Q1378" s="870"/>
      <c r="R1378" s="870"/>
      <c r="S1378" s="870"/>
      <c r="T1378" s="870"/>
      <c r="U1378" s="870"/>
    </row>
    <row r="1379" spans="9:21" s="689" customFormat="1">
      <c r="I1379" s="870"/>
      <c r="J1379" s="870"/>
      <c r="K1379" s="870"/>
      <c r="L1379" s="870"/>
      <c r="M1379" s="870"/>
      <c r="N1379" s="870"/>
      <c r="O1379" s="870"/>
      <c r="P1379" s="870"/>
      <c r="Q1379" s="870"/>
      <c r="R1379" s="870"/>
      <c r="S1379" s="870"/>
      <c r="T1379" s="870"/>
      <c r="U1379" s="870"/>
    </row>
    <row r="1380" spans="9:21" s="689" customFormat="1">
      <c r="I1380" s="870"/>
      <c r="J1380" s="870"/>
      <c r="K1380" s="870"/>
      <c r="L1380" s="870"/>
      <c r="M1380" s="870"/>
      <c r="N1380" s="870"/>
      <c r="O1380" s="870"/>
      <c r="P1380" s="870"/>
      <c r="Q1380" s="870"/>
      <c r="R1380" s="870"/>
      <c r="S1380" s="870"/>
      <c r="T1380" s="870"/>
      <c r="U1380" s="870"/>
    </row>
    <row r="1381" spans="9:21" s="689" customFormat="1">
      <c r="I1381" s="870"/>
      <c r="J1381" s="870"/>
      <c r="K1381" s="870"/>
      <c r="L1381" s="870"/>
      <c r="M1381" s="870"/>
      <c r="N1381" s="870"/>
      <c r="O1381" s="870"/>
      <c r="P1381" s="870"/>
      <c r="Q1381" s="870"/>
      <c r="R1381" s="870"/>
      <c r="S1381" s="870"/>
      <c r="T1381" s="870"/>
      <c r="U1381" s="870"/>
    </row>
    <row r="1382" spans="9:21" s="689" customFormat="1">
      <c r="I1382" s="870"/>
      <c r="J1382" s="870"/>
      <c r="K1382" s="870"/>
      <c r="L1382" s="870"/>
      <c r="M1382" s="870"/>
      <c r="N1382" s="870"/>
      <c r="O1382" s="870"/>
      <c r="P1382" s="870"/>
      <c r="Q1382" s="870"/>
      <c r="R1382" s="870"/>
      <c r="S1382" s="870"/>
      <c r="T1382" s="870"/>
      <c r="U1382" s="870"/>
    </row>
    <row r="1383" spans="9:21" s="689" customFormat="1">
      <c r="I1383" s="870"/>
      <c r="J1383" s="870"/>
      <c r="K1383" s="870"/>
      <c r="L1383" s="870"/>
      <c r="M1383" s="870"/>
      <c r="N1383" s="870"/>
      <c r="O1383" s="870"/>
      <c r="P1383" s="870"/>
      <c r="Q1383" s="870"/>
      <c r="R1383" s="870"/>
      <c r="S1383" s="870"/>
      <c r="T1383" s="870"/>
      <c r="U1383" s="870"/>
    </row>
    <row r="1384" spans="9:21" s="689" customFormat="1">
      <c r="I1384" s="870"/>
      <c r="J1384" s="870"/>
      <c r="K1384" s="870"/>
      <c r="L1384" s="870"/>
      <c r="M1384" s="870"/>
      <c r="N1384" s="870"/>
      <c r="O1384" s="870"/>
      <c r="P1384" s="870"/>
      <c r="Q1384" s="870"/>
      <c r="R1384" s="870"/>
      <c r="S1384" s="870"/>
      <c r="T1384" s="870"/>
      <c r="U1384" s="870"/>
    </row>
    <row r="1385" spans="9:21" s="689" customFormat="1">
      <c r="I1385" s="870"/>
      <c r="J1385" s="870"/>
      <c r="K1385" s="870"/>
      <c r="L1385" s="870"/>
      <c r="M1385" s="870"/>
      <c r="N1385" s="870"/>
      <c r="O1385" s="870"/>
      <c r="P1385" s="870"/>
      <c r="Q1385" s="870"/>
      <c r="R1385" s="870"/>
      <c r="S1385" s="870"/>
      <c r="T1385" s="870"/>
      <c r="U1385" s="870"/>
    </row>
    <row r="1386" spans="9:21" s="689" customFormat="1">
      <c r="I1386" s="870"/>
      <c r="J1386" s="870"/>
      <c r="K1386" s="870"/>
      <c r="L1386" s="870"/>
      <c r="M1386" s="870"/>
      <c r="N1386" s="870"/>
      <c r="O1386" s="870"/>
      <c r="P1386" s="870"/>
      <c r="Q1386" s="870"/>
      <c r="R1386" s="870"/>
      <c r="S1386" s="870"/>
      <c r="T1386" s="870"/>
      <c r="U1386" s="870"/>
    </row>
    <row r="1387" spans="9:21" s="689" customFormat="1">
      <c r="I1387" s="870"/>
      <c r="J1387" s="870"/>
      <c r="K1387" s="870"/>
      <c r="L1387" s="870"/>
      <c r="M1387" s="870"/>
      <c r="N1387" s="870"/>
      <c r="O1387" s="870"/>
      <c r="P1387" s="870"/>
      <c r="Q1387" s="870"/>
      <c r="R1387" s="870"/>
      <c r="S1387" s="870"/>
      <c r="T1387" s="870"/>
      <c r="U1387" s="870"/>
    </row>
    <row r="1388" spans="9:21" s="689" customFormat="1">
      <c r="I1388" s="870"/>
      <c r="J1388" s="870"/>
      <c r="K1388" s="870"/>
      <c r="L1388" s="870"/>
      <c r="M1388" s="870"/>
      <c r="N1388" s="870"/>
      <c r="O1388" s="870"/>
      <c r="P1388" s="870"/>
      <c r="Q1388" s="870"/>
      <c r="R1388" s="870"/>
      <c r="S1388" s="870"/>
      <c r="T1388" s="870"/>
      <c r="U1388" s="870"/>
    </row>
    <row r="1389" spans="9:21" s="689" customFormat="1">
      <c r="I1389" s="870"/>
      <c r="J1389" s="870"/>
      <c r="K1389" s="870"/>
      <c r="L1389" s="870"/>
      <c r="M1389" s="870"/>
      <c r="N1389" s="870"/>
      <c r="O1389" s="870"/>
      <c r="P1389" s="870"/>
      <c r="Q1389" s="870"/>
      <c r="R1389" s="870"/>
      <c r="S1389" s="870"/>
      <c r="T1389" s="870"/>
      <c r="U1389" s="870"/>
    </row>
    <row r="1390" spans="9:21" s="689" customFormat="1">
      <c r="I1390" s="870"/>
      <c r="J1390" s="870"/>
      <c r="K1390" s="870"/>
      <c r="L1390" s="870"/>
      <c r="M1390" s="870"/>
      <c r="N1390" s="870"/>
      <c r="O1390" s="870"/>
      <c r="P1390" s="870"/>
      <c r="Q1390" s="870"/>
      <c r="R1390" s="870"/>
      <c r="S1390" s="870"/>
      <c r="T1390" s="870"/>
      <c r="U1390" s="870"/>
    </row>
    <row r="1391" spans="9:21" s="689" customFormat="1">
      <c r="I1391" s="870"/>
      <c r="J1391" s="870"/>
      <c r="K1391" s="870"/>
      <c r="L1391" s="870"/>
      <c r="M1391" s="870"/>
      <c r="N1391" s="870"/>
      <c r="O1391" s="870"/>
      <c r="P1391" s="870"/>
      <c r="Q1391" s="870"/>
      <c r="R1391" s="870"/>
      <c r="S1391" s="870"/>
      <c r="T1391" s="870"/>
      <c r="U1391" s="870"/>
    </row>
    <row r="1392" spans="9:21" s="689" customFormat="1">
      <c r="I1392" s="870"/>
      <c r="J1392" s="870"/>
      <c r="K1392" s="870"/>
      <c r="L1392" s="870"/>
      <c r="M1392" s="870"/>
      <c r="N1392" s="870"/>
      <c r="O1392" s="870"/>
      <c r="P1392" s="870"/>
      <c r="Q1392" s="870"/>
      <c r="R1392" s="870"/>
      <c r="S1392" s="870"/>
      <c r="T1392" s="870"/>
      <c r="U1392" s="870"/>
    </row>
    <row r="1393" spans="9:21" s="689" customFormat="1">
      <c r="I1393" s="870"/>
      <c r="J1393" s="870"/>
      <c r="K1393" s="870"/>
      <c r="L1393" s="870"/>
      <c r="M1393" s="870"/>
      <c r="N1393" s="870"/>
      <c r="O1393" s="870"/>
      <c r="P1393" s="870"/>
      <c r="Q1393" s="870"/>
      <c r="R1393" s="870"/>
      <c r="S1393" s="870"/>
      <c r="T1393" s="870"/>
      <c r="U1393" s="870"/>
    </row>
    <row r="1394" spans="9:21" s="689" customFormat="1">
      <c r="I1394" s="870"/>
      <c r="J1394" s="870"/>
      <c r="K1394" s="870"/>
      <c r="L1394" s="870"/>
      <c r="M1394" s="870"/>
      <c r="N1394" s="870"/>
      <c r="O1394" s="870"/>
      <c r="P1394" s="870"/>
      <c r="Q1394" s="870"/>
      <c r="R1394" s="870"/>
      <c r="S1394" s="870"/>
      <c r="T1394" s="870"/>
      <c r="U1394" s="870"/>
    </row>
    <row r="1395" spans="9:21" s="689" customFormat="1">
      <c r="I1395" s="870"/>
      <c r="J1395" s="870"/>
      <c r="K1395" s="870"/>
      <c r="L1395" s="870"/>
      <c r="M1395" s="870"/>
      <c r="N1395" s="870"/>
      <c r="O1395" s="870"/>
      <c r="P1395" s="870"/>
      <c r="Q1395" s="870"/>
      <c r="R1395" s="870"/>
      <c r="S1395" s="870"/>
      <c r="T1395" s="870"/>
      <c r="U1395" s="870"/>
    </row>
    <row r="1396" spans="9:21" s="689" customFormat="1">
      <c r="I1396" s="870"/>
      <c r="J1396" s="870"/>
      <c r="K1396" s="870"/>
      <c r="L1396" s="870"/>
      <c r="M1396" s="870"/>
      <c r="N1396" s="870"/>
      <c r="O1396" s="870"/>
      <c r="P1396" s="870"/>
      <c r="Q1396" s="870"/>
      <c r="R1396" s="870"/>
      <c r="S1396" s="870"/>
      <c r="T1396" s="870"/>
      <c r="U1396" s="870"/>
    </row>
    <row r="1397" spans="9:21" s="689" customFormat="1">
      <c r="I1397" s="870"/>
      <c r="J1397" s="870"/>
      <c r="K1397" s="870"/>
      <c r="L1397" s="870"/>
      <c r="M1397" s="870"/>
      <c r="N1397" s="870"/>
      <c r="O1397" s="870"/>
      <c r="P1397" s="870"/>
      <c r="Q1397" s="870"/>
      <c r="R1397" s="870"/>
      <c r="S1397" s="870"/>
      <c r="T1397" s="870"/>
      <c r="U1397" s="870"/>
    </row>
    <row r="1398" spans="9:21" s="689" customFormat="1">
      <c r="I1398" s="870"/>
      <c r="J1398" s="870"/>
      <c r="K1398" s="870"/>
      <c r="L1398" s="870"/>
      <c r="M1398" s="870"/>
      <c r="N1398" s="870"/>
      <c r="O1398" s="870"/>
      <c r="P1398" s="870"/>
      <c r="Q1398" s="870"/>
      <c r="R1398" s="870"/>
      <c r="S1398" s="870"/>
      <c r="T1398" s="870"/>
      <c r="U1398" s="870"/>
    </row>
    <row r="1399" spans="9:21" s="689" customFormat="1">
      <c r="I1399" s="870"/>
      <c r="J1399" s="870"/>
      <c r="K1399" s="870"/>
      <c r="L1399" s="870"/>
      <c r="M1399" s="870"/>
      <c r="N1399" s="870"/>
      <c r="O1399" s="870"/>
      <c r="P1399" s="870"/>
      <c r="Q1399" s="870"/>
      <c r="R1399" s="870"/>
      <c r="S1399" s="870"/>
      <c r="T1399" s="870"/>
      <c r="U1399" s="870"/>
    </row>
    <row r="1400" spans="9:21" s="689" customFormat="1">
      <c r="I1400" s="870"/>
      <c r="J1400" s="870"/>
      <c r="K1400" s="870"/>
      <c r="L1400" s="870"/>
      <c r="M1400" s="870"/>
      <c r="N1400" s="870"/>
      <c r="O1400" s="870"/>
      <c r="P1400" s="870"/>
      <c r="Q1400" s="870"/>
      <c r="R1400" s="870"/>
      <c r="S1400" s="870"/>
      <c r="T1400" s="870"/>
      <c r="U1400" s="870"/>
    </row>
    <row r="1401" spans="9:21" s="689" customFormat="1">
      <c r="I1401" s="870"/>
      <c r="J1401" s="870"/>
      <c r="K1401" s="870"/>
      <c r="L1401" s="870"/>
      <c r="M1401" s="870"/>
      <c r="N1401" s="870"/>
      <c r="O1401" s="870"/>
      <c r="P1401" s="870"/>
      <c r="Q1401" s="870"/>
      <c r="R1401" s="870"/>
      <c r="S1401" s="870"/>
      <c r="T1401" s="870"/>
      <c r="U1401" s="870"/>
    </row>
    <row r="1402" spans="9:21" s="689" customFormat="1">
      <c r="I1402" s="870"/>
      <c r="J1402" s="870"/>
      <c r="K1402" s="870"/>
      <c r="L1402" s="870"/>
      <c r="M1402" s="870"/>
      <c r="N1402" s="870"/>
      <c r="O1402" s="870"/>
      <c r="P1402" s="870"/>
      <c r="Q1402" s="870"/>
      <c r="R1402" s="870"/>
      <c r="S1402" s="870"/>
      <c r="T1402" s="870"/>
      <c r="U1402" s="870"/>
    </row>
    <row r="1403" spans="9:21" s="689" customFormat="1">
      <c r="I1403" s="870"/>
      <c r="J1403" s="870"/>
      <c r="K1403" s="870"/>
      <c r="L1403" s="870"/>
      <c r="M1403" s="870"/>
      <c r="N1403" s="870"/>
      <c r="O1403" s="870"/>
      <c r="P1403" s="870"/>
      <c r="Q1403" s="870"/>
      <c r="R1403" s="870"/>
      <c r="S1403" s="870"/>
      <c r="T1403" s="870"/>
      <c r="U1403" s="870"/>
    </row>
    <row r="1404" spans="9:21" s="689" customFormat="1">
      <c r="I1404" s="870"/>
      <c r="J1404" s="870"/>
      <c r="K1404" s="870"/>
      <c r="L1404" s="870"/>
      <c r="M1404" s="870"/>
      <c r="N1404" s="870"/>
      <c r="O1404" s="870"/>
      <c r="P1404" s="870"/>
      <c r="Q1404" s="870"/>
      <c r="R1404" s="870"/>
      <c r="S1404" s="870"/>
      <c r="T1404" s="870"/>
      <c r="U1404" s="870"/>
    </row>
    <row r="1405" spans="9:21" s="689" customFormat="1">
      <c r="I1405" s="870"/>
      <c r="J1405" s="870"/>
      <c r="K1405" s="870"/>
      <c r="L1405" s="870"/>
      <c r="M1405" s="870"/>
      <c r="N1405" s="870"/>
      <c r="O1405" s="870"/>
      <c r="P1405" s="870"/>
      <c r="Q1405" s="870"/>
      <c r="R1405" s="870"/>
      <c r="S1405" s="870"/>
      <c r="T1405" s="870"/>
      <c r="U1405" s="870"/>
    </row>
    <row r="1406" spans="9:21" s="689" customFormat="1">
      <c r="I1406" s="870"/>
      <c r="J1406" s="870"/>
      <c r="K1406" s="870"/>
      <c r="L1406" s="870"/>
      <c r="M1406" s="870"/>
      <c r="N1406" s="870"/>
      <c r="O1406" s="870"/>
      <c r="P1406" s="870"/>
      <c r="Q1406" s="870"/>
      <c r="R1406" s="870"/>
      <c r="S1406" s="870"/>
      <c r="T1406" s="870"/>
      <c r="U1406" s="870"/>
    </row>
    <row r="1407" spans="9:21" s="689" customFormat="1">
      <c r="I1407" s="870"/>
      <c r="J1407" s="870"/>
      <c r="K1407" s="870"/>
      <c r="L1407" s="870"/>
      <c r="M1407" s="870"/>
      <c r="N1407" s="870"/>
      <c r="O1407" s="870"/>
      <c r="P1407" s="870"/>
      <c r="Q1407" s="870"/>
      <c r="R1407" s="870"/>
      <c r="S1407" s="870"/>
      <c r="T1407" s="870"/>
      <c r="U1407" s="870"/>
    </row>
    <row r="1408" spans="9:21" s="689" customFormat="1">
      <c r="I1408" s="870"/>
      <c r="J1408" s="870"/>
      <c r="K1408" s="870"/>
      <c r="L1408" s="870"/>
      <c r="M1408" s="870"/>
      <c r="N1408" s="870"/>
      <c r="O1408" s="870"/>
      <c r="P1408" s="870"/>
      <c r="Q1408" s="870"/>
      <c r="R1408" s="870"/>
      <c r="S1408" s="870"/>
      <c r="T1408" s="870"/>
      <c r="U1408" s="870"/>
    </row>
    <row r="1409" spans="9:21" s="689" customFormat="1">
      <c r="I1409" s="870"/>
      <c r="J1409" s="870"/>
      <c r="K1409" s="870"/>
      <c r="L1409" s="870"/>
      <c r="M1409" s="870"/>
      <c r="N1409" s="870"/>
      <c r="O1409" s="870"/>
      <c r="P1409" s="870"/>
      <c r="Q1409" s="870"/>
      <c r="R1409" s="870"/>
      <c r="S1409" s="870"/>
      <c r="T1409" s="870"/>
      <c r="U1409" s="870"/>
    </row>
    <row r="1410" spans="9:21" s="689" customFormat="1">
      <c r="I1410" s="870"/>
      <c r="J1410" s="870"/>
      <c r="K1410" s="870"/>
      <c r="L1410" s="870"/>
      <c r="M1410" s="870"/>
      <c r="N1410" s="870"/>
      <c r="O1410" s="870"/>
      <c r="P1410" s="870"/>
      <c r="Q1410" s="870"/>
      <c r="R1410" s="870"/>
      <c r="S1410" s="870"/>
      <c r="T1410" s="870"/>
      <c r="U1410" s="870"/>
    </row>
    <row r="1411" spans="9:21" s="689" customFormat="1">
      <c r="I1411" s="870"/>
      <c r="J1411" s="870"/>
      <c r="K1411" s="870"/>
      <c r="L1411" s="870"/>
      <c r="M1411" s="870"/>
      <c r="N1411" s="870"/>
      <c r="O1411" s="870"/>
      <c r="P1411" s="870"/>
      <c r="Q1411" s="870"/>
      <c r="R1411" s="870"/>
      <c r="S1411" s="870"/>
      <c r="T1411" s="870"/>
      <c r="U1411" s="870"/>
    </row>
    <row r="1412" spans="9:21" s="689" customFormat="1">
      <c r="I1412" s="870"/>
      <c r="J1412" s="870"/>
      <c r="K1412" s="870"/>
      <c r="L1412" s="870"/>
      <c r="M1412" s="870"/>
      <c r="N1412" s="870"/>
      <c r="O1412" s="870"/>
      <c r="P1412" s="870"/>
      <c r="Q1412" s="870"/>
      <c r="R1412" s="870"/>
      <c r="S1412" s="870"/>
      <c r="T1412" s="870"/>
      <c r="U1412" s="870"/>
    </row>
    <row r="1413" spans="9:21" s="689" customFormat="1">
      <c r="I1413" s="870"/>
      <c r="J1413" s="870"/>
      <c r="K1413" s="870"/>
      <c r="L1413" s="870"/>
      <c r="M1413" s="870"/>
      <c r="N1413" s="870"/>
      <c r="O1413" s="870"/>
      <c r="P1413" s="870"/>
      <c r="Q1413" s="870"/>
      <c r="R1413" s="870"/>
      <c r="S1413" s="870"/>
      <c r="T1413" s="870"/>
      <c r="U1413" s="870"/>
    </row>
    <row r="1414" spans="9:21" s="689" customFormat="1">
      <c r="I1414" s="870"/>
      <c r="J1414" s="870"/>
      <c r="K1414" s="870"/>
      <c r="L1414" s="870"/>
      <c r="M1414" s="870"/>
      <c r="N1414" s="870"/>
      <c r="O1414" s="870"/>
      <c r="P1414" s="870"/>
      <c r="Q1414" s="870"/>
      <c r="R1414" s="870"/>
      <c r="S1414" s="870"/>
      <c r="T1414" s="870"/>
      <c r="U1414" s="870"/>
    </row>
    <row r="1415" spans="9:21" s="689" customFormat="1">
      <c r="I1415" s="870"/>
      <c r="J1415" s="870"/>
      <c r="K1415" s="870"/>
      <c r="L1415" s="870"/>
      <c r="M1415" s="870"/>
      <c r="N1415" s="870"/>
      <c r="O1415" s="870"/>
      <c r="P1415" s="870"/>
      <c r="Q1415" s="870"/>
      <c r="R1415" s="870"/>
      <c r="S1415" s="870"/>
      <c r="T1415" s="870"/>
      <c r="U1415" s="870"/>
    </row>
    <row r="1416" spans="9:21" s="689" customFormat="1">
      <c r="I1416" s="870"/>
      <c r="J1416" s="870"/>
      <c r="K1416" s="870"/>
      <c r="L1416" s="870"/>
      <c r="M1416" s="870"/>
      <c r="N1416" s="870"/>
      <c r="O1416" s="870"/>
      <c r="P1416" s="870"/>
      <c r="Q1416" s="870"/>
      <c r="R1416" s="870"/>
      <c r="S1416" s="870"/>
      <c r="T1416" s="870"/>
      <c r="U1416" s="870"/>
    </row>
    <row r="1417" spans="9:21" s="689" customFormat="1">
      <c r="I1417" s="870"/>
      <c r="J1417" s="870"/>
      <c r="K1417" s="870"/>
      <c r="L1417" s="870"/>
      <c r="M1417" s="870"/>
      <c r="N1417" s="870"/>
      <c r="O1417" s="870"/>
      <c r="P1417" s="870"/>
      <c r="Q1417" s="870"/>
      <c r="R1417" s="870"/>
      <c r="S1417" s="870"/>
      <c r="T1417" s="870"/>
      <c r="U1417" s="870"/>
    </row>
    <row r="1418" spans="9:21" s="689" customFormat="1">
      <c r="I1418" s="870"/>
      <c r="J1418" s="870"/>
      <c r="K1418" s="870"/>
      <c r="L1418" s="870"/>
      <c r="M1418" s="870"/>
      <c r="N1418" s="870"/>
      <c r="O1418" s="870"/>
      <c r="P1418" s="870"/>
      <c r="Q1418" s="870"/>
      <c r="R1418" s="870"/>
      <c r="S1418" s="870"/>
      <c r="T1418" s="870"/>
      <c r="U1418" s="870"/>
    </row>
    <row r="1419" spans="9:21" s="689" customFormat="1">
      <c r="I1419" s="870"/>
      <c r="J1419" s="870"/>
      <c r="K1419" s="870"/>
      <c r="L1419" s="870"/>
      <c r="M1419" s="870"/>
      <c r="N1419" s="870"/>
      <c r="O1419" s="870"/>
      <c r="P1419" s="870"/>
      <c r="Q1419" s="870"/>
      <c r="R1419" s="870"/>
      <c r="S1419" s="870"/>
      <c r="T1419" s="870"/>
      <c r="U1419" s="870"/>
    </row>
    <row r="1420" spans="9:21" s="689" customFormat="1">
      <c r="I1420" s="870"/>
      <c r="J1420" s="870"/>
      <c r="K1420" s="870"/>
      <c r="L1420" s="870"/>
      <c r="M1420" s="870"/>
      <c r="N1420" s="870"/>
      <c r="O1420" s="870"/>
      <c r="P1420" s="870"/>
      <c r="Q1420" s="870"/>
      <c r="R1420" s="870"/>
      <c r="S1420" s="870"/>
      <c r="T1420" s="870"/>
      <c r="U1420" s="870"/>
    </row>
    <row r="1421" spans="9:21" s="689" customFormat="1">
      <c r="I1421" s="870"/>
      <c r="J1421" s="870"/>
      <c r="K1421" s="870"/>
      <c r="L1421" s="870"/>
      <c r="M1421" s="870"/>
      <c r="N1421" s="870"/>
      <c r="O1421" s="870"/>
      <c r="P1421" s="870"/>
      <c r="Q1421" s="870"/>
      <c r="R1421" s="870"/>
      <c r="S1421" s="870"/>
      <c r="T1421" s="870"/>
      <c r="U1421" s="870"/>
    </row>
    <row r="1422" spans="9:21" s="689" customFormat="1">
      <c r="I1422" s="870"/>
      <c r="J1422" s="870"/>
      <c r="K1422" s="870"/>
      <c r="L1422" s="870"/>
      <c r="M1422" s="870"/>
      <c r="N1422" s="870"/>
      <c r="O1422" s="870"/>
      <c r="P1422" s="870"/>
      <c r="Q1422" s="870"/>
      <c r="R1422" s="870"/>
      <c r="S1422" s="870"/>
      <c r="T1422" s="870"/>
      <c r="U1422" s="870"/>
    </row>
    <row r="1423" spans="9:21" s="689" customFormat="1">
      <c r="I1423" s="870"/>
      <c r="J1423" s="870"/>
      <c r="K1423" s="870"/>
      <c r="L1423" s="870"/>
      <c r="M1423" s="870"/>
      <c r="N1423" s="870"/>
      <c r="O1423" s="870"/>
      <c r="P1423" s="870"/>
      <c r="Q1423" s="870"/>
      <c r="R1423" s="870"/>
      <c r="S1423" s="870"/>
      <c r="T1423" s="870"/>
      <c r="U1423" s="870"/>
    </row>
    <row r="1424" spans="9:21" s="689" customFormat="1">
      <c r="I1424" s="870"/>
      <c r="J1424" s="870"/>
      <c r="K1424" s="870"/>
      <c r="L1424" s="870"/>
      <c r="M1424" s="870"/>
      <c r="N1424" s="870"/>
      <c r="O1424" s="870"/>
      <c r="P1424" s="870"/>
      <c r="Q1424" s="870"/>
      <c r="R1424" s="870"/>
      <c r="S1424" s="870"/>
      <c r="T1424" s="870"/>
      <c r="U1424" s="870"/>
    </row>
    <row r="1425" spans="9:21" s="689" customFormat="1">
      <c r="I1425" s="870"/>
      <c r="J1425" s="870"/>
      <c r="K1425" s="870"/>
      <c r="L1425" s="870"/>
      <c r="M1425" s="870"/>
      <c r="N1425" s="870"/>
      <c r="O1425" s="870"/>
      <c r="P1425" s="870"/>
      <c r="Q1425" s="870"/>
      <c r="R1425" s="870"/>
      <c r="S1425" s="870"/>
      <c r="T1425" s="870"/>
      <c r="U1425" s="870"/>
    </row>
    <row r="1426" spans="9:21" s="689" customFormat="1">
      <c r="I1426" s="870"/>
      <c r="J1426" s="870"/>
      <c r="K1426" s="870"/>
      <c r="L1426" s="870"/>
      <c r="M1426" s="870"/>
      <c r="N1426" s="870"/>
      <c r="O1426" s="870"/>
      <c r="P1426" s="870"/>
      <c r="Q1426" s="870"/>
      <c r="R1426" s="870"/>
      <c r="S1426" s="870"/>
      <c r="T1426" s="870"/>
      <c r="U1426" s="870"/>
    </row>
    <row r="1427" spans="9:21" s="689" customFormat="1">
      <c r="I1427" s="870"/>
      <c r="J1427" s="870"/>
      <c r="K1427" s="870"/>
      <c r="L1427" s="870"/>
      <c r="M1427" s="870"/>
      <c r="N1427" s="870"/>
      <c r="O1427" s="870"/>
      <c r="P1427" s="870"/>
      <c r="Q1427" s="870"/>
      <c r="R1427" s="870"/>
      <c r="S1427" s="870"/>
      <c r="T1427" s="870"/>
      <c r="U1427" s="870"/>
    </row>
    <row r="1428" spans="9:21" s="689" customFormat="1">
      <c r="I1428" s="870"/>
      <c r="J1428" s="870"/>
      <c r="K1428" s="870"/>
      <c r="L1428" s="870"/>
      <c r="M1428" s="870"/>
      <c r="N1428" s="870"/>
      <c r="O1428" s="870"/>
      <c r="P1428" s="870"/>
      <c r="Q1428" s="870"/>
      <c r="R1428" s="870"/>
      <c r="S1428" s="870"/>
      <c r="T1428" s="870"/>
      <c r="U1428" s="870"/>
    </row>
    <row r="1429" spans="9:21" s="689" customFormat="1">
      <c r="I1429" s="870"/>
      <c r="J1429" s="870"/>
      <c r="K1429" s="870"/>
      <c r="L1429" s="870"/>
      <c r="M1429" s="870"/>
      <c r="N1429" s="870"/>
      <c r="O1429" s="870"/>
      <c r="P1429" s="870"/>
      <c r="Q1429" s="870"/>
      <c r="R1429" s="870"/>
      <c r="S1429" s="870"/>
      <c r="T1429" s="870"/>
      <c r="U1429" s="870"/>
    </row>
    <row r="1430" spans="9:21" s="689" customFormat="1">
      <c r="I1430" s="870"/>
      <c r="J1430" s="870"/>
      <c r="K1430" s="870"/>
      <c r="L1430" s="870"/>
      <c r="M1430" s="870"/>
      <c r="N1430" s="870"/>
      <c r="O1430" s="870"/>
      <c r="P1430" s="870"/>
      <c r="Q1430" s="870"/>
      <c r="R1430" s="870"/>
      <c r="S1430" s="870"/>
      <c r="T1430" s="870"/>
      <c r="U1430" s="870"/>
    </row>
    <row r="1431" spans="9:21" s="689" customFormat="1">
      <c r="I1431" s="870"/>
      <c r="J1431" s="870"/>
      <c r="K1431" s="870"/>
      <c r="L1431" s="870"/>
      <c r="M1431" s="870"/>
      <c r="N1431" s="870"/>
      <c r="O1431" s="870"/>
      <c r="P1431" s="870"/>
      <c r="Q1431" s="870"/>
      <c r="R1431" s="870"/>
      <c r="S1431" s="870"/>
      <c r="T1431" s="870"/>
      <c r="U1431" s="870"/>
    </row>
    <row r="1432" spans="9:21" s="689" customFormat="1">
      <c r="I1432" s="870"/>
      <c r="J1432" s="870"/>
      <c r="K1432" s="870"/>
      <c r="L1432" s="870"/>
      <c r="M1432" s="870"/>
      <c r="N1432" s="870"/>
      <c r="O1432" s="870"/>
      <c r="P1432" s="870"/>
      <c r="Q1432" s="870"/>
      <c r="R1432" s="870"/>
      <c r="S1432" s="870"/>
      <c r="T1432" s="870"/>
      <c r="U1432" s="870"/>
    </row>
    <row r="1433" spans="9:21" s="689" customFormat="1">
      <c r="I1433" s="870"/>
      <c r="J1433" s="870"/>
      <c r="K1433" s="870"/>
      <c r="L1433" s="870"/>
      <c r="M1433" s="870"/>
      <c r="N1433" s="870"/>
      <c r="O1433" s="870"/>
      <c r="P1433" s="870"/>
      <c r="Q1433" s="870"/>
      <c r="R1433" s="870"/>
      <c r="S1433" s="870"/>
      <c r="T1433" s="870"/>
      <c r="U1433" s="870"/>
    </row>
    <row r="1434" spans="9:21" s="689" customFormat="1">
      <c r="I1434" s="870"/>
      <c r="J1434" s="870"/>
      <c r="K1434" s="870"/>
      <c r="L1434" s="870"/>
      <c r="M1434" s="870"/>
      <c r="N1434" s="870"/>
      <c r="O1434" s="870"/>
      <c r="P1434" s="870"/>
      <c r="Q1434" s="870"/>
      <c r="R1434" s="870"/>
      <c r="S1434" s="870"/>
      <c r="T1434" s="870"/>
      <c r="U1434" s="870"/>
    </row>
    <row r="1435" spans="9:21" s="689" customFormat="1">
      <c r="I1435" s="870"/>
      <c r="J1435" s="870"/>
      <c r="K1435" s="870"/>
      <c r="L1435" s="870"/>
      <c r="M1435" s="870"/>
      <c r="N1435" s="870"/>
      <c r="O1435" s="870"/>
      <c r="P1435" s="870"/>
      <c r="Q1435" s="870"/>
      <c r="R1435" s="870"/>
      <c r="S1435" s="870"/>
      <c r="T1435" s="870"/>
      <c r="U1435" s="870"/>
    </row>
    <row r="1436" spans="9:21" s="689" customFormat="1">
      <c r="I1436" s="870"/>
      <c r="J1436" s="870"/>
      <c r="K1436" s="870"/>
      <c r="L1436" s="870"/>
      <c r="M1436" s="870"/>
      <c r="N1436" s="870"/>
      <c r="O1436" s="870"/>
      <c r="P1436" s="870"/>
      <c r="Q1436" s="870"/>
      <c r="R1436" s="870"/>
      <c r="S1436" s="870"/>
      <c r="T1436" s="870"/>
      <c r="U1436" s="870"/>
    </row>
    <row r="1437" spans="9:21" s="689" customFormat="1">
      <c r="I1437" s="870"/>
      <c r="J1437" s="870"/>
      <c r="K1437" s="870"/>
      <c r="L1437" s="870"/>
      <c r="M1437" s="870"/>
      <c r="N1437" s="870"/>
      <c r="O1437" s="870"/>
      <c r="P1437" s="870"/>
      <c r="Q1437" s="870"/>
      <c r="R1437" s="870"/>
      <c r="S1437" s="870"/>
      <c r="T1437" s="870"/>
      <c r="U1437" s="870"/>
    </row>
    <row r="1438" spans="9:21" s="689" customFormat="1">
      <c r="I1438" s="870"/>
      <c r="J1438" s="870"/>
      <c r="K1438" s="870"/>
      <c r="L1438" s="870"/>
      <c r="M1438" s="870"/>
      <c r="N1438" s="870"/>
      <c r="O1438" s="870"/>
      <c r="P1438" s="870"/>
      <c r="Q1438" s="870"/>
      <c r="R1438" s="870"/>
      <c r="S1438" s="870"/>
      <c r="T1438" s="870"/>
      <c r="U1438" s="870"/>
    </row>
    <row r="1439" spans="9:21" s="689" customFormat="1">
      <c r="I1439" s="870"/>
      <c r="J1439" s="870"/>
      <c r="K1439" s="870"/>
      <c r="L1439" s="870"/>
      <c r="M1439" s="870"/>
      <c r="N1439" s="870"/>
      <c r="O1439" s="870"/>
      <c r="P1439" s="870"/>
      <c r="Q1439" s="870"/>
      <c r="R1439" s="870"/>
      <c r="S1439" s="870"/>
      <c r="T1439" s="870"/>
      <c r="U1439" s="870"/>
    </row>
    <row r="1440" spans="9:21" s="689" customFormat="1">
      <c r="I1440" s="870"/>
      <c r="J1440" s="870"/>
      <c r="K1440" s="870"/>
      <c r="L1440" s="870"/>
      <c r="M1440" s="870"/>
      <c r="N1440" s="870"/>
      <c r="O1440" s="870"/>
      <c r="P1440" s="870"/>
      <c r="Q1440" s="870"/>
      <c r="R1440" s="870"/>
      <c r="S1440" s="870"/>
      <c r="T1440" s="870"/>
      <c r="U1440" s="870"/>
    </row>
    <row r="1441" spans="9:21" s="689" customFormat="1">
      <c r="I1441" s="870"/>
      <c r="J1441" s="870"/>
      <c r="K1441" s="870"/>
      <c r="L1441" s="870"/>
      <c r="M1441" s="870"/>
      <c r="N1441" s="870"/>
      <c r="O1441" s="870"/>
      <c r="P1441" s="870"/>
      <c r="Q1441" s="870"/>
      <c r="R1441" s="870"/>
      <c r="S1441" s="870"/>
      <c r="T1441" s="870"/>
      <c r="U1441" s="870"/>
    </row>
    <row r="1442" spans="9:21" s="689" customFormat="1">
      <c r="I1442" s="870"/>
      <c r="J1442" s="870"/>
      <c r="K1442" s="870"/>
      <c r="L1442" s="870"/>
      <c r="M1442" s="870"/>
      <c r="N1442" s="870"/>
      <c r="O1442" s="870"/>
      <c r="P1442" s="870"/>
      <c r="Q1442" s="870"/>
      <c r="R1442" s="870"/>
      <c r="S1442" s="870"/>
      <c r="T1442" s="870"/>
      <c r="U1442" s="870"/>
    </row>
    <row r="1443" spans="9:21" s="689" customFormat="1">
      <c r="I1443" s="870"/>
      <c r="J1443" s="870"/>
      <c r="K1443" s="870"/>
      <c r="L1443" s="870"/>
      <c r="M1443" s="870"/>
      <c r="N1443" s="870"/>
      <c r="O1443" s="870"/>
      <c r="P1443" s="870"/>
      <c r="Q1443" s="870"/>
      <c r="R1443" s="870"/>
      <c r="S1443" s="870"/>
      <c r="T1443" s="870"/>
      <c r="U1443" s="870"/>
    </row>
    <row r="1444" spans="9:21" s="689" customFormat="1">
      <c r="I1444" s="870"/>
      <c r="J1444" s="870"/>
      <c r="K1444" s="870"/>
      <c r="L1444" s="870"/>
      <c r="M1444" s="870"/>
      <c r="N1444" s="870"/>
      <c r="O1444" s="870"/>
      <c r="P1444" s="870"/>
      <c r="Q1444" s="870"/>
      <c r="R1444" s="870"/>
      <c r="S1444" s="870"/>
      <c r="T1444" s="870"/>
      <c r="U1444" s="870"/>
    </row>
    <row r="1445" spans="9:21" s="689" customFormat="1">
      <c r="I1445" s="870"/>
      <c r="J1445" s="870"/>
      <c r="K1445" s="870"/>
      <c r="L1445" s="870"/>
      <c r="M1445" s="870"/>
      <c r="N1445" s="870"/>
      <c r="O1445" s="870"/>
      <c r="P1445" s="870"/>
      <c r="Q1445" s="870"/>
      <c r="R1445" s="870"/>
      <c r="S1445" s="870"/>
      <c r="T1445" s="870"/>
      <c r="U1445" s="870"/>
    </row>
    <row r="1446" spans="9:21" s="689" customFormat="1">
      <c r="I1446" s="870"/>
      <c r="J1446" s="870"/>
      <c r="K1446" s="870"/>
      <c r="L1446" s="870"/>
      <c r="M1446" s="870"/>
      <c r="N1446" s="870"/>
      <c r="O1446" s="870"/>
      <c r="P1446" s="870"/>
      <c r="Q1446" s="870"/>
      <c r="R1446" s="870"/>
      <c r="S1446" s="870"/>
      <c r="T1446" s="870"/>
      <c r="U1446" s="870"/>
    </row>
    <row r="1447" spans="9:21" s="689" customFormat="1">
      <c r="I1447" s="870"/>
      <c r="J1447" s="870"/>
      <c r="K1447" s="870"/>
      <c r="L1447" s="870"/>
      <c r="M1447" s="870"/>
      <c r="N1447" s="870"/>
      <c r="O1447" s="870"/>
      <c r="P1447" s="870"/>
      <c r="Q1447" s="870"/>
      <c r="R1447" s="870"/>
      <c r="S1447" s="870"/>
      <c r="T1447" s="870"/>
      <c r="U1447" s="870"/>
    </row>
    <row r="1448" spans="9:21" s="689" customFormat="1">
      <c r="I1448" s="870"/>
      <c r="J1448" s="870"/>
      <c r="K1448" s="870"/>
      <c r="L1448" s="870"/>
      <c r="M1448" s="870"/>
      <c r="N1448" s="870"/>
      <c r="O1448" s="870"/>
      <c r="P1448" s="870"/>
      <c r="Q1448" s="870"/>
      <c r="R1448" s="870"/>
      <c r="S1448" s="870"/>
      <c r="T1448" s="870"/>
      <c r="U1448" s="870"/>
    </row>
    <row r="1449" spans="9:21" s="689" customFormat="1">
      <c r="I1449" s="870"/>
      <c r="J1449" s="870"/>
      <c r="K1449" s="870"/>
      <c r="L1449" s="870"/>
      <c r="M1449" s="870"/>
      <c r="N1449" s="870"/>
      <c r="O1449" s="870"/>
      <c r="P1449" s="870"/>
      <c r="Q1449" s="870"/>
      <c r="R1449" s="870"/>
      <c r="S1449" s="870"/>
      <c r="T1449" s="870"/>
      <c r="U1449" s="870"/>
    </row>
    <row r="1450" spans="9:21" s="689" customFormat="1">
      <c r="I1450" s="870"/>
      <c r="J1450" s="870"/>
      <c r="K1450" s="870"/>
      <c r="L1450" s="870"/>
      <c r="M1450" s="870"/>
      <c r="N1450" s="870"/>
      <c r="O1450" s="870"/>
      <c r="P1450" s="870"/>
      <c r="Q1450" s="870"/>
      <c r="R1450" s="870"/>
      <c r="S1450" s="870"/>
      <c r="T1450" s="870"/>
      <c r="U1450" s="870"/>
    </row>
    <row r="1451" spans="9:21" s="689" customFormat="1">
      <c r="I1451" s="870"/>
      <c r="J1451" s="870"/>
      <c r="K1451" s="870"/>
      <c r="L1451" s="870"/>
      <c r="M1451" s="870"/>
      <c r="N1451" s="870"/>
      <c r="O1451" s="870"/>
      <c r="P1451" s="870"/>
      <c r="Q1451" s="870"/>
      <c r="R1451" s="870"/>
      <c r="S1451" s="870"/>
      <c r="T1451" s="870"/>
      <c r="U1451" s="870"/>
    </row>
    <row r="1452" spans="9:21" s="689" customFormat="1">
      <c r="I1452" s="870"/>
      <c r="J1452" s="870"/>
      <c r="K1452" s="870"/>
      <c r="L1452" s="870"/>
      <c r="M1452" s="870"/>
      <c r="N1452" s="870"/>
      <c r="O1452" s="870"/>
      <c r="P1452" s="870"/>
      <c r="Q1452" s="870"/>
      <c r="R1452" s="870"/>
      <c r="S1452" s="870"/>
      <c r="T1452" s="870"/>
      <c r="U1452" s="870"/>
    </row>
    <row r="1453" spans="9:21" s="689" customFormat="1">
      <c r="I1453" s="870"/>
      <c r="J1453" s="870"/>
      <c r="K1453" s="870"/>
      <c r="L1453" s="870"/>
      <c r="M1453" s="870"/>
      <c r="N1453" s="870"/>
      <c r="O1453" s="870"/>
      <c r="P1453" s="870"/>
      <c r="Q1453" s="870"/>
      <c r="R1453" s="870"/>
      <c r="S1453" s="870"/>
      <c r="T1453" s="870"/>
      <c r="U1453" s="870"/>
    </row>
    <row r="1454" spans="9:21" s="689" customFormat="1">
      <c r="I1454" s="870"/>
      <c r="J1454" s="870"/>
      <c r="K1454" s="870"/>
      <c r="L1454" s="870"/>
      <c r="M1454" s="870"/>
      <c r="N1454" s="870"/>
      <c r="O1454" s="870"/>
      <c r="P1454" s="870"/>
      <c r="Q1454" s="870"/>
      <c r="R1454" s="870"/>
      <c r="S1454" s="870"/>
      <c r="T1454" s="870"/>
      <c r="U1454" s="870"/>
    </row>
    <row r="1455" spans="9:21" s="689" customFormat="1">
      <c r="I1455" s="870"/>
      <c r="J1455" s="870"/>
      <c r="K1455" s="870"/>
      <c r="L1455" s="870"/>
      <c r="M1455" s="870"/>
      <c r="N1455" s="870"/>
      <c r="O1455" s="870"/>
      <c r="P1455" s="870"/>
      <c r="Q1455" s="870"/>
      <c r="R1455" s="870"/>
      <c r="S1455" s="870"/>
      <c r="T1455" s="870"/>
      <c r="U1455" s="870"/>
    </row>
    <row r="1456" spans="9:21" s="689" customFormat="1">
      <c r="I1456" s="870"/>
      <c r="J1456" s="870"/>
      <c r="K1456" s="870"/>
      <c r="L1456" s="870"/>
      <c r="M1456" s="870"/>
      <c r="N1456" s="870"/>
      <c r="O1456" s="870"/>
      <c r="P1456" s="870"/>
      <c r="Q1456" s="870"/>
      <c r="R1456" s="870"/>
      <c r="S1456" s="870"/>
      <c r="T1456" s="870"/>
      <c r="U1456" s="870"/>
    </row>
    <row r="1457" spans="9:21" s="689" customFormat="1">
      <c r="I1457" s="870"/>
      <c r="J1457" s="870"/>
      <c r="K1457" s="870"/>
      <c r="L1457" s="870"/>
      <c r="M1457" s="870"/>
      <c r="N1457" s="870"/>
      <c r="O1457" s="870"/>
      <c r="P1457" s="870"/>
      <c r="Q1457" s="870"/>
      <c r="R1457" s="870"/>
      <c r="S1457" s="870"/>
      <c r="T1457" s="870"/>
      <c r="U1457" s="870"/>
    </row>
    <row r="1458" spans="9:21" s="689" customFormat="1">
      <c r="I1458" s="870"/>
      <c r="J1458" s="870"/>
      <c r="K1458" s="870"/>
      <c r="L1458" s="870"/>
      <c r="M1458" s="870"/>
      <c r="N1458" s="870"/>
      <c r="O1458" s="870"/>
      <c r="P1458" s="870"/>
      <c r="Q1458" s="870"/>
      <c r="R1458" s="870"/>
      <c r="S1458" s="870"/>
      <c r="T1458" s="870"/>
      <c r="U1458" s="870"/>
    </row>
    <row r="1459" spans="9:21" s="689" customFormat="1">
      <c r="I1459" s="870"/>
      <c r="J1459" s="870"/>
      <c r="K1459" s="870"/>
      <c r="L1459" s="870"/>
      <c r="M1459" s="870"/>
      <c r="N1459" s="870"/>
      <c r="O1459" s="870"/>
      <c r="P1459" s="870"/>
      <c r="Q1459" s="870"/>
      <c r="R1459" s="870"/>
      <c r="S1459" s="870"/>
      <c r="T1459" s="870"/>
      <c r="U1459" s="870"/>
    </row>
    <row r="1460" spans="9:21" s="689" customFormat="1">
      <c r="I1460" s="870"/>
      <c r="J1460" s="870"/>
      <c r="K1460" s="870"/>
      <c r="L1460" s="870"/>
      <c r="M1460" s="870"/>
      <c r="N1460" s="870"/>
      <c r="O1460" s="870"/>
      <c r="P1460" s="870"/>
      <c r="Q1460" s="870"/>
      <c r="R1460" s="870"/>
      <c r="S1460" s="870"/>
      <c r="T1460" s="870"/>
      <c r="U1460" s="870"/>
    </row>
    <row r="1461" spans="9:21" s="689" customFormat="1">
      <c r="I1461" s="870"/>
      <c r="J1461" s="870"/>
      <c r="K1461" s="870"/>
      <c r="L1461" s="870"/>
      <c r="M1461" s="870"/>
      <c r="N1461" s="870"/>
      <c r="O1461" s="870"/>
      <c r="P1461" s="870"/>
      <c r="Q1461" s="870"/>
      <c r="R1461" s="870"/>
      <c r="S1461" s="870"/>
      <c r="T1461" s="870"/>
      <c r="U1461" s="870"/>
    </row>
    <row r="1462" spans="9:21" s="689" customFormat="1">
      <c r="I1462" s="870"/>
      <c r="J1462" s="870"/>
      <c r="K1462" s="870"/>
      <c r="L1462" s="870"/>
      <c r="M1462" s="870"/>
      <c r="N1462" s="870"/>
      <c r="O1462" s="870"/>
      <c r="P1462" s="870"/>
      <c r="Q1462" s="870"/>
      <c r="R1462" s="870"/>
      <c r="S1462" s="870"/>
      <c r="T1462" s="870"/>
      <c r="U1462" s="870"/>
    </row>
    <row r="1463" spans="9:21" s="689" customFormat="1">
      <c r="I1463" s="870"/>
      <c r="J1463" s="870"/>
      <c r="K1463" s="870"/>
      <c r="L1463" s="870"/>
      <c r="M1463" s="870"/>
      <c r="N1463" s="870"/>
      <c r="O1463" s="870"/>
      <c r="P1463" s="870"/>
      <c r="Q1463" s="870"/>
      <c r="R1463" s="870"/>
      <c r="S1463" s="870"/>
      <c r="T1463" s="870"/>
      <c r="U1463" s="870"/>
    </row>
    <row r="1464" spans="9:21" s="689" customFormat="1">
      <c r="I1464" s="870"/>
      <c r="J1464" s="870"/>
      <c r="K1464" s="870"/>
      <c r="L1464" s="870"/>
      <c r="M1464" s="870"/>
      <c r="N1464" s="870"/>
      <c r="O1464" s="870"/>
      <c r="P1464" s="870"/>
      <c r="Q1464" s="870"/>
      <c r="R1464" s="870"/>
      <c r="S1464" s="870"/>
      <c r="T1464" s="870"/>
      <c r="U1464" s="870"/>
    </row>
    <row r="1465" spans="9:21" s="689" customFormat="1">
      <c r="I1465" s="870"/>
      <c r="J1465" s="870"/>
      <c r="K1465" s="870"/>
      <c r="L1465" s="870"/>
      <c r="M1465" s="870"/>
      <c r="N1465" s="870"/>
      <c r="O1465" s="870"/>
      <c r="P1465" s="870"/>
      <c r="Q1465" s="870"/>
      <c r="R1465" s="870"/>
      <c r="S1465" s="870"/>
      <c r="T1465" s="870"/>
      <c r="U1465" s="870"/>
    </row>
    <row r="1466" spans="9:21" s="689" customFormat="1">
      <c r="I1466" s="870"/>
      <c r="J1466" s="870"/>
      <c r="K1466" s="870"/>
      <c r="L1466" s="870"/>
      <c r="M1466" s="870"/>
      <c r="N1466" s="870"/>
      <c r="O1466" s="870"/>
      <c r="P1466" s="870"/>
      <c r="Q1466" s="870"/>
      <c r="R1466" s="870"/>
      <c r="S1466" s="870"/>
      <c r="T1466" s="870"/>
      <c r="U1466" s="870"/>
    </row>
    <row r="1467" spans="9:21" s="689" customFormat="1">
      <c r="I1467" s="870"/>
      <c r="J1467" s="870"/>
      <c r="K1467" s="870"/>
      <c r="L1467" s="870"/>
      <c r="M1467" s="870"/>
      <c r="N1467" s="870"/>
      <c r="O1467" s="870"/>
      <c r="P1467" s="870"/>
      <c r="Q1467" s="870"/>
      <c r="R1467" s="870"/>
      <c r="S1467" s="870"/>
      <c r="T1467" s="870"/>
      <c r="U1467" s="870"/>
    </row>
    <row r="1468" spans="9:21" s="689" customFormat="1">
      <c r="I1468" s="870"/>
      <c r="J1468" s="870"/>
      <c r="K1468" s="870"/>
      <c r="L1468" s="870"/>
      <c r="M1468" s="870"/>
      <c r="N1468" s="870"/>
      <c r="O1468" s="870"/>
      <c r="P1468" s="870"/>
      <c r="Q1468" s="870"/>
      <c r="R1468" s="870"/>
      <c r="S1468" s="870"/>
      <c r="T1468" s="870"/>
      <c r="U1468" s="870"/>
    </row>
    <row r="1469" spans="9:21" s="689" customFormat="1">
      <c r="I1469" s="870"/>
      <c r="J1469" s="870"/>
      <c r="K1469" s="870"/>
      <c r="L1469" s="870"/>
      <c r="M1469" s="870"/>
      <c r="N1469" s="870"/>
      <c r="O1469" s="870"/>
      <c r="P1469" s="870"/>
      <c r="Q1469" s="870"/>
      <c r="R1469" s="870"/>
      <c r="S1469" s="870"/>
      <c r="T1469" s="870"/>
      <c r="U1469" s="870"/>
    </row>
    <row r="1470" spans="9:21" s="689" customFormat="1">
      <c r="I1470" s="870"/>
      <c r="J1470" s="870"/>
      <c r="K1470" s="870"/>
      <c r="L1470" s="870"/>
      <c r="M1470" s="870"/>
      <c r="N1470" s="870"/>
      <c r="O1470" s="870"/>
      <c r="P1470" s="870"/>
      <c r="Q1470" s="870"/>
      <c r="R1470" s="870"/>
      <c r="S1470" s="870"/>
      <c r="T1470" s="870"/>
      <c r="U1470" s="870"/>
    </row>
    <row r="1471" spans="9:21" s="689" customFormat="1">
      <c r="I1471" s="870"/>
      <c r="J1471" s="870"/>
      <c r="K1471" s="870"/>
      <c r="L1471" s="870"/>
      <c r="M1471" s="870"/>
      <c r="N1471" s="870"/>
      <c r="O1471" s="870"/>
      <c r="P1471" s="870"/>
      <c r="Q1471" s="870"/>
      <c r="R1471" s="870"/>
      <c r="S1471" s="870"/>
      <c r="T1471" s="870"/>
      <c r="U1471" s="870"/>
    </row>
    <row r="1472" spans="9:21" s="689" customFormat="1">
      <c r="I1472" s="870"/>
      <c r="J1472" s="870"/>
      <c r="K1472" s="870"/>
      <c r="L1472" s="870"/>
      <c r="M1472" s="870"/>
      <c r="N1472" s="870"/>
      <c r="O1472" s="870"/>
      <c r="P1472" s="870"/>
      <c r="Q1472" s="870"/>
      <c r="R1472" s="870"/>
      <c r="S1472" s="870"/>
      <c r="T1472" s="870"/>
      <c r="U1472" s="870"/>
    </row>
    <row r="1473" spans="9:21" s="689" customFormat="1">
      <c r="I1473" s="870"/>
      <c r="J1473" s="870"/>
      <c r="K1473" s="870"/>
      <c r="L1473" s="870"/>
      <c r="M1473" s="870"/>
      <c r="N1473" s="870"/>
      <c r="O1473" s="870"/>
      <c r="P1473" s="870"/>
      <c r="Q1473" s="870"/>
      <c r="R1473" s="870"/>
      <c r="S1473" s="870"/>
      <c r="T1473" s="870"/>
      <c r="U1473" s="870"/>
    </row>
    <row r="1474" spans="9:21" s="689" customFormat="1">
      <c r="I1474" s="870"/>
      <c r="J1474" s="870"/>
      <c r="K1474" s="870"/>
      <c r="L1474" s="870"/>
      <c r="M1474" s="870"/>
      <c r="N1474" s="870"/>
      <c r="O1474" s="870"/>
      <c r="P1474" s="870"/>
      <c r="Q1474" s="870"/>
      <c r="R1474" s="870"/>
      <c r="S1474" s="870"/>
      <c r="T1474" s="870"/>
      <c r="U1474" s="870"/>
    </row>
    <row r="1475" spans="9:21" s="689" customFormat="1">
      <c r="I1475" s="870"/>
      <c r="J1475" s="870"/>
      <c r="K1475" s="870"/>
      <c r="L1475" s="870"/>
      <c r="M1475" s="870"/>
      <c r="N1475" s="870"/>
      <c r="O1475" s="870"/>
      <c r="P1475" s="870"/>
      <c r="Q1475" s="870"/>
      <c r="R1475" s="870"/>
      <c r="S1475" s="870"/>
      <c r="T1475" s="870"/>
      <c r="U1475" s="870"/>
    </row>
    <row r="1476" spans="9:21" s="689" customFormat="1">
      <c r="I1476" s="870"/>
      <c r="J1476" s="870"/>
      <c r="K1476" s="870"/>
      <c r="L1476" s="870"/>
      <c r="M1476" s="870"/>
      <c r="N1476" s="870"/>
      <c r="O1476" s="870"/>
      <c r="P1476" s="870"/>
      <c r="Q1476" s="870"/>
      <c r="R1476" s="870"/>
      <c r="S1476" s="870"/>
      <c r="T1476" s="870"/>
      <c r="U1476" s="870"/>
    </row>
    <row r="1477" spans="9:21" s="689" customFormat="1">
      <c r="I1477" s="870"/>
      <c r="J1477" s="870"/>
      <c r="K1477" s="870"/>
      <c r="L1477" s="870"/>
      <c r="M1477" s="870"/>
      <c r="N1477" s="870"/>
      <c r="O1477" s="870"/>
      <c r="P1477" s="870"/>
      <c r="Q1477" s="870"/>
      <c r="R1477" s="870"/>
      <c r="S1477" s="870"/>
      <c r="T1477" s="870"/>
      <c r="U1477" s="870"/>
    </row>
    <row r="1478" spans="9:21" s="689" customFormat="1">
      <c r="I1478" s="870"/>
      <c r="J1478" s="870"/>
      <c r="K1478" s="870"/>
      <c r="L1478" s="870"/>
      <c r="M1478" s="870"/>
      <c r="N1478" s="870"/>
      <c r="O1478" s="870"/>
      <c r="P1478" s="870"/>
      <c r="Q1478" s="870"/>
      <c r="R1478" s="870"/>
      <c r="S1478" s="870"/>
      <c r="T1478" s="870"/>
      <c r="U1478" s="870"/>
    </row>
    <row r="1479" spans="9:21" s="689" customFormat="1">
      <c r="I1479" s="870"/>
      <c r="J1479" s="870"/>
      <c r="K1479" s="870"/>
      <c r="L1479" s="870"/>
      <c r="M1479" s="870"/>
      <c r="N1479" s="870"/>
      <c r="O1479" s="870"/>
      <c r="P1479" s="870"/>
      <c r="Q1479" s="870"/>
      <c r="R1479" s="870"/>
      <c r="S1479" s="870"/>
      <c r="T1479" s="870"/>
      <c r="U1479" s="870"/>
    </row>
    <row r="1480" spans="9:21" s="689" customFormat="1">
      <c r="I1480" s="870"/>
      <c r="J1480" s="870"/>
      <c r="K1480" s="870"/>
      <c r="L1480" s="870"/>
      <c r="M1480" s="870"/>
      <c r="N1480" s="870"/>
      <c r="O1480" s="870"/>
      <c r="P1480" s="870"/>
      <c r="Q1480" s="870"/>
      <c r="R1480" s="870"/>
      <c r="S1480" s="870"/>
      <c r="T1480" s="870"/>
      <c r="U1480" s="870"/>
    </row>
    <row r="1481" spans="9:21" s="689" customFormat="1">
      <c r="I1481" s="870"/>
      <c r="J1481" s="870"/>
      <c r="K1481" s="870"/>
      <c r="L1481" s="870"/>
      <c r="M1481" s="870"/>
      <c r="N1481" s="870"/>
      <c r="O1481" s="870"/>
      <c r="P1481" s="870"/>
      <c r="Q1481" s="870"/>
      <c r="R1481" s="870"/>
      <c r="S1481" s="870"/>
      <c r="T1481" s="870"/>
      <c r="U1481" s="870"/>
    </row>
    <row r="1482" spans="9:21" s="689" customFormat="1">
      <c r="I1482" s="870"/>
      <c r="J1482" s="870"/>
      <c r="K1482" s="870"/>
      <c r="L1482" s="870"/>
      <c r="M1482" s="870"/>
      <c r="N1482" s="870"/>
      <c r="O1482" s="870"/>
      <c r="P1482" s="870"/>
      <c r="Q1482" s="870"/>
      <c r="R1482" s="870"/>
      <c r="S1482" s="870"/>
      <c r="T1482" s="870"/>
      <c r="U1482" s="870"/>
    </row>
    <row r="1483" spans="9:21" s="689" customFormat="1">
      <c r="I1483" s="870"/>
      <c r="J1483" s="870"/>
      <c r="K1483" s="870"/>
      <c r="L1483" s="870"/>
      <c r="M1483" s="870"/>
      <c r="N1483" s="870"/>
      <c r="O1483" s="870"/>
      <c r="P1483" s="870"/>
      <c r="Q1483" s="870"/>
      <c r="R1483" s="870"/>
      <c r="S1483" s="870"/>
      <c r="T1483" s="870"/>
      <c r="U1483" s="870"/>
    </row>
    <row r="1484" spans="9:21" s="689" customFormat="1">
      <c r="I1484" s="870"/>
      <c r="J1484" s="870"/>
      <c r="K1484" s="870"/>
      <c r="L1484" s="870"/>
      <c r="M1484" s="870"/>
      <c r="N1484" s="870"/>
      <c r="O1484" s="870"/>
      <c r="P1484" s="870"/>
      <c r="Q1484" s="870"/>
      <c r="R1484" s="870"/>
      <c r="S1484" s="870"/>
      <c r="T1484" s="870"/>
      <c r="U1484" s="870"/>
    </row>
    <row r="1485" spans="9:21" s="689" customFormat="1">
      <c r="I1485" s="870"/>
      <c r="J1485" s="870"/>
      <c r="K1485" s="870"/>
      <c r="L1485" s="870"/>
      <c r="M1485" s="870"/>
      <c r="N1485" s="870"/>
      <c r="O1485" s="870"/>
      <c r="P1485" s="870"/>
      <c r="Q1485" s="870"/>
      <c r="R1485" s="870"/>
      <c r="S1485" s="870"/>
      <c r="T1485" s="870"/>
      <c r="U1485" s="870"/>
    </row>
    <row r="1486" spans="9:21" s="689" customFormat="1">
      <c r="I1486" s="870"/>
      <c r="J1486" s="870"/>
      <c r="K1486" s="870"/>
      <c r="L1486" s="870"/>
      <c r="M1486" s="870"/>
      <c r="N1486" s="870"/>
      <c r="O1486" s="870"/>
      <c r="P1486" s="870"/>
      <c r="Q1486" s="870"/>
      <c r="R1486" s="870"/>
      <c r="S1486" s="870"/>
      <c r="T1486" s="870"/>
      <c r="U1486" s="870"/>
    </row>
    <row r="1487" spans="9:21" s="689" customFormat="1">
      <c r="I1487" s="870"/>
      <c r="J1487" s="870"/>
      <c r="K1487" s="870"/>
      <c r="L1487" s="870"/>
      <c r="M1487" s="870"/>
      <c r="N1487" s="870"/>
      <c r="O1487" s="870"/>
      <c r="P1487" s="870"/>
      <c r="Q1487" s="870"/>
      <c r="R1487" s="870"/>
      <c r="S1487" s="870"/>
      <c r="T1487" s="870"/>
      <c r="U1487" s="870"/>
    </row>
    <row r="1488" spans="9:21" s="689" customFormat="1">
      <c r="I1488" s="870"/>
      <c r="J1488" s="870"/>
      <c r="K1488" s="870"/>
      <c r="L1488" s="870"/>
      <c r="M1488" s="870"/>
      <c r="N1488" s="870"/>
      <c r="O1488" s="870"/>
      <c r="P1488" s="870"/>
      <c r="Q1488" s="870"/>
      <c r="R1488" s="870"/>
      <c r="S1488" s="870"/>
      <c r="T1488" s="870"/>
      <c r="U1488" s="870"/>
    </row>
    <row r="1489" spans="9:21" s="689" customFormat="1">
      <c r="I1489" s="870"/>
      <c r="J1489" s="870"/>
      <c r="K1489" s="870"/>
      <c r="L1489" s="870"/>
      <c r="M1489" s="870"/>
      <c r="N1489" s="870"/>
      <c r="O1489" s="870"/>
      <c r="P1489" s="870"/>
      <c r="Q1489" s="870"/>
      <c r="R1489" s="870"/>
      <c r="S1489" s="870"/>
      <c r="T1489" s="870"/>
      <c r="U1489" s="870"/>
    </row>
    <row r="1490" spans="9:21" s="689" customFormat="1">
      <c r="I1490" s="870"/>
      <c r="J1490" s="870"/>
      <c r="K1490" s="870"/>
      <c r="L1490" s="870"/>
      <c r="M1490" s="870"/>
      <c r="N1490" s="870"/>
      <c r="O1490" s="870"/>
      <c r="P1490" s="870"/>
      <c r="Q1490" s="870"/>
      <c r="R1490" s="870"/>
      <c r="S1490" s="870"/>
      <c r="T1490" s="870"/>
      <c r="U1490" s="870"/>
    </row>
    <row r="1491" spans="9:21" s="689" customFormat="1">
      <c r="I1491" s="870"/>
      <c r="J1491" s="870"/>
      <c r="K1491" s="870"/>
      <c r="L1491" s="870"/>
      <c r="M1491" s="870"/>
      <c r="N1491" s="870"/>
      <c r="O1491" s="870"/>
      <c r="P1491" s="870"/>
      <c r="Q1491" s="870"/>
      <c r="R1491" s="870"/>
      <c r="S1491" s="870"/>
      <c r="T1491" s="870"/>
      <c r="U1491" s="870"/>
    </row>
    <row r="1492" spans="9:21" s="689" customFormat="1">
      <c r="I1492" s="870"/>
      <c r="J1492" s="870"/>
      <c r="K1492" s="870"/>
      <c r="L1492" s="870"/>
      <c r="M1492" s="870"/>
      <c r="N1492" s="870"/>
      <c r="O1492" s="870"/>
      <c r="P1492" s="870"/>
      <c r="Q1492" s="870"/>
      <c r="R1492" s="870"/>
      <c r="S1492" s="870"/>
      <c r="T1492" s="870"/>
      <c r="U1492" s="870"/>
    </row>
    <row r="1493" spans="9:21" s="689" customFormat="1">
      <c r="I1493" s="870"/>
      <c r="J1493" s="870"/>
      <c r="K1493" s="870"/>
      <c r="L1493" s="870"/>
      <c r="M1493" s="870"/>
      <c r="N1493" s="870"/>
      <c r="O1493" s="870"/>
      <c r="P1493" s="870"/>
      <c r="Q1493" s="870"/>
      <c r="R1493" s="870"/>
      <c r="S1493" s="870"/>
      <c r="T1493" s="870"/>
      <c r="U1493" s="870"/>
    </row>
    <row r="1494" spans="9:21" s="689" customFormat="1">
      <c r="I1494" s="870"/>
      <c r="J1494" s="870"/>
      <c r="K1494" s="870"/>
      <c r="L1494" s="870"/>
      <c r="M1494" s="870"/>
      <c r="N1494" s="870"/>
      <c r="O1494" s="870"/>
      <c r="P1494" s="870"/>
      <c r="Q1494" s="870"/>
      <c r="R1494" s="870"/>
      <c r="S1494" s="870"/>
      <c r="T1494" s="870"/>
      <c r="U1494" s="870"/>
    </row>
    <row r="1495" spans="9:21" s="689" customFormat="1">
      <c r="I1495" s="870"/>
      <c r="J1495" s="870"/>
      <c r="K1495" s="870"/>
      <c r="L1495" s="870"/>
      <c r="M1495" s="870"/>
      <c r="N1495" s="870"/>
      <c r="O1495" s="870"/>
      <c r="P1495" s="870"/>
      <c r="Q1495" s="870"/>
      <c r="R1495" s="870"/>
      <c r="S1495" s="870"/>
      <c r="T1495" s="870"/>
      <c r="U1495" s="870"/>
    </row>
    <row r="1496" spans="9:21" s="689" customFormat="1">
      <c r="I1496" s="870"/>
      <c r="J1496" s="870"/>
      <c r="K1496" s="870"/>
      <c r="L1496" s="870"/>
      <c r="M1496" s="870"/>
      <c r="N1496" s="870"/>
      <c r="O1496" s="870"/>
      <c r="P1496" s="870"/>
      <c r="Q1496" s="870"/>
      <c r="R1496" s="870"/>
      <c r="S1496" s="870"/>
      <c r="T1496" s="870"/>
      <c r="U1496" s="870"/>
    </row>
    <row r="1497" spans="9:21" s="689" customFormat="1">
      <c r="I1497" s="870"/>
      <c r="J1497" s="870"/>
      <c r="K1497" s="870"/>
      <c r="L1497" s="870"/>
      <c r="M1497" s="870"/>
      <c r="N1497" s="870"/>
      <c r="O1497" s="870"/>
      <c r="P1497" s="870"/>
      <c r="Q1497" s="870"/>
      <c r="R1497" s="870"/>
      <c r="S1497" s="870"/>
      <c r="T1497" s="870"/>
      <c r="U1497" s="870"/>
    </row>
    <row r="1498" spans="9:21" s="689" customFormat="1">
      <c r="I1498" s="870"/>
      <c r="J1498" s="870"/>
      <c r="K1498" s="870"/>
      <c r="L1498" s="870"/>
      <c r="M1498" s="870"/>
      <c r="N1498" s="870"/>
      <c r="O1498" s="870"/>
      <c r="P1498" s="870"/>
      <c r="Q1498" s="870"/>
      <c r="R1498" s="870"/>
      <c r="S1498" s="870"/>
      <c r="T1498" s="870"/>
      <c r="U1498" s="870"/>
    </row>
    <row r="1499" spans="9:21" s="689" customFormat="1">
      <c r="I1499" s="870"/>
      <c r="J1499" s="870"/>
      <c r="K1499" s="870"/>
      <c r="L1499" s="870"/>
      <c r="M1499" s="870"/>
      <c r="N1499" s="870"/>
      <c r="O1499" s="870"/>
      <c r="P1499" s="870"/>
      <c r="Q1499" s="870"/>
      <c r="R1499" s="870"/>
      <c r="S1499" s="870"/>
      <c r="T1499" s="870"/>
      <c r="U1499" s="870"/>
    </row>
    <row r="1500" spans="9:21" s="689" customFormat="1">
      <c r="I1500" s="870"/>
      <c r="J1500" s="870"/>
      <c r="K1500" s="870"/>
      <c r="L1500" s="870"/>
      <c r="M1500" s="870"/>
      <c r="N1500" s="870"/>
      <c r="O1500" s="870"/>
      <c r="P1500" s="870"/>
      <c r="Q1500" s="870"/>
      <c r="R1500" s="870"/>
      <c r="S1500" s="870"/>
      <c r="T1500" s="870"/>
      <c r="U1500" s="870"/>
    </row>
    <row r="1501" spans="9:21" s="689" customFormat="1">
      <c r="I1501" s="870"/>
      <c r="J1501" s="870"/>
      <c r="K1501" s="870"/>
      <c r="L1501" s="870"/>
      <c r="M1501" s="870"/>
      <c r="N1501" s="870"/>
      <c r="O1501" s="870"/>
      <c r="P1501" s="870"/>
      <c r="Q1501" s="870"/>
      <c r="R1501" s="870"/>
      <c r="S1501" s="870"/>
      <c r="T1501" s="870"/>
      <c r="U1501" s="870"/>
    </row>
    <row r="1502" spans="9:21" s="689" customFormat="1">
      <c r="I1502" s="870"/>
      <c r="J1502" s="870"/>
      <c r="K1502" s="870"/>
      <c r="L1502" s="870"/>
      <c r="M1502" s="870"/>
      <c r="N1502" s="870"/>
      <c r="O1502" s="870"/>
      <c r="P1502" s="870"/>
      <c r="Q1502" s="870"/>
      <c r="R1502" s="870"/>
      <c r="S1502" s="870"/>
      <c r="T1502" s="870"/>
      <c r="U1502" s="870"/>
    </row>
    <row r="1503" spans="9:21" s="689" customFormat="1">
      <c r="I1503" s="870"/>
      <c r="J1503" s="870"/>
      <c r="K1503" s="870"/>
      <c r="L1503" s="870"/>
      <c r="M1503" s="870"/>
      <c r="N1503" s="870"/>
      <c r="O1503" s="870"/>
      <c r="P1503" s="870"/>
      <c r="Q1503" s="870"/>
      <c r="R1503" s="870"/>
      <c r="S1503" s="870"/>
      <c r="T1503" s="870"/>
      <c r="U1503" s="870"/>
    </row>
    <row r="1504" spans="9:21" s="689" customFormat="1">
      <c r="I1504" s="870"/>
      <c r="J1504" s="870"/>
      <c r="K1504" s="870"/>
      <c r="L1504" s="870"/>
      <c r="M1504" s="870"/>
      <c r="N1504" s="870"/>
      <c r="O1504" s="870"/>
      <c r="P1504" s="870"/>
      <c r="Q1504" s="870"/>
      <c r="R1504" s="870"/>
      <c r="S1504" s="870"/>
      <c r="T1504" s="870"/>
      <c r="U1504" s="870"/>
    </row>
    <row r="1505" spans="9:21" s="689" customFormat="1">
      <c r="I1505" s="870"/>
      <c r="J1505" s="870"/>
      <c r="K1505" s="870"/>
      <c r="L1505" s="870"/>
      <c r="M1505" s="870"/>
      <c r="N1505" s="870"/>
      <c r="O1505" s="870"/>
      <c r="P1505" s="870"/>
      <c r="Q1505" s="870"/>
      <c r="R1505" s="870"/>
      <c r="S1505" s="870"/>
      <c r="T1505" s="870"/>
      <c r="U1505" s="870"/>
    </row>
    <row r="1506" spans="9:21" s="689" customFormat="1">
      <c r="I1506" s="870"/>
      <c r="J1506" s="870"/>
      <c r="K1506" s="870"/>
      <c r="L1506" s="870"/>
      <c r="M1506" s="870"/>
      <c r="N1506" s="870"/>
      <c r="O1506" s="870"/>
      <c r="P1506" s="870"/>
      <c r="Q1506" s="870"/>
      <c r="R1506" s="870"/>
      <c r="S1506" s="870"/>
      <c r="T1506" s="870"/>
      <c r="U1506" s="870"/>
    </row>
    <row r="1507" spans="9:21" s="689" customFormat="1">
      <c r="I1507" s="870"/>
      <c r="J1507" s="870"/>
      <c r="K1507" s="870"/>
      <c r="L1507" s="870"/>
      <c r="M1507" s="870"/>
      <c r="N1507" s="870"/>
      <c r="O1507" s="870"/>
      <c r="P1507" s="870"/>
      <c r="Q1507" s="870"/>
      <c r="R1507" s="870"/>
      <c r="S1507" s="870"/>
      <c r="T1507" s="870"/>
      <c r="U1507" s="870"/>
    </row>
    <row r="1508" spans="9:21" s="689" customFormat="1">
      <c r="I1508" s="870"/>
      <c r="J1508" s="870"/>
      <c r="K1508" s="870"/>
      <c r="L1508" s="870"/>
      <c r="M1508" s="870"/>
      <c r="N1508" s="870"/>
      <c r="O1508" s="870"/>
      <c r="P1508" s="870"/>
      <c r="Q1508" s="870"/>
      <c r="R1508" s="870"/>
      <c r="S1508" s="870"/>
      <c r="T1508" s="870"/>
      <c r="U1508" s="870"/>
    </row>
    <row r="1509" spans="9:21" s="689" customFormat="1">
      <c r="I1509" s="870"/>
      <c r="J1509" s="870"/>
      <c r="K1509" s="870"/>
      <c r="L1509" s="870"/>
      <c r="M1509" s="870"/>
      <c r="N1509" s="870"/>
      <c r="O1509" s="870"/>
      <c r="P1509" s="870"/>
      <c r="Q1509" s="870"/>
      <c r="R1509" s="870"/>
      <c r="S1509" s="870"/>
      <c r="T1509" s="870"/>
      <c r="U1509" s="870"/>
    </row>
    <row r="1510" spans="9:21" s="689" customFormat="1">
      <c r="I1510" s="870"/>
      <c r="J1510" s="870"/>
      <c r="K1510" s="870"/>
      <c r="L1510" s="870"/>
      <c r="M1510" s="870"/>
      <c r="N1510" s="870"/>
      <c r="O1510" s="870"/>
      <c r="P1510" s="870"/>
      <c r="Q1510" s="870"/>
      <c r="R1510" s="870"/>
      <c r="S1510" s="870"/>
      <c r="T1510" s="870"/>
      <c r="U1510" s="870"/>
    </row>
    <row r="1511" spans="9:21" s="689" customFormat="1">
      <c r="I1511" s="870"/>
      <c r="J1511" s="870"/>
      <c r="K1511" s="870"/>
      <c r="L1511" s="870"/>
      <c r="M1511" s="870"/>
      <c r="N1511" s="870"/>
      <c r="O1511" s="870"/>
      <c r="P1511" s="870"/>
      <c r="Q1511" s="870"/>
      <c r="R1511" s="870"/>
      <c r="S1511" s="870"/>
      <c r="T1511" s="870"/>
      <c r="U1511" s="870"/>
    </row>
    <row r="1512" spans="9:21" s="689" customFormat="1">
      <c r="I1512" s="870"/>
      <c r="J1512" s="870"/>
      <c r="K1512" s="870"/>
      <c r="L1512" s="870"/>
      <c r="M1512" s="870"/>
      <c r="N1512" s="870"/>
      <c r="O1512" s="870"/>
      <c r="P1512" s="870"/>
      <c r="Q1512" s="870"/>
      <c r="R1512" s="870"/>
      <c r="S1512" s="870"/>
      <c r="T1512" s="870"/>
      <c r="U1512" s="870"/>
    </row>
    <row r="1513" spans="9:21" s="689" customFormat="1">
      <c r="I1513" s="870"/>
      <c r="J1513" s="870"/>
      <c r="K1513" s="870"/>
      <c r="L1513" s="870"/>
      <c r="M1513" s="870"/>
      <c r="N1513" s="870"/>
      <c r="O1513" s="870"/>
      <c r="P1513" s="870"/>
      <c r="Q1513" s="870"/>
      <c r="R1513" s="870"/>
      <c r="S1513" s="870"/>
      <c r="T1513" s="870"/>
      <c r="U1513" s="870"/>
    </row>
    <row r="1514" spans="9:21" s="689" customFormat="1">
      <c r="I1514" s="870"/>
      <c r="J1514" s="870"/>
      <c r="K1514" s="870"/>
      <c r="L1514" s="870"/>
      <c r="M1514" s="870"/>
      <c r="N1514" s="870"/>
      <c r="O1514" s="870"/>
      <c r="P1514" s="870"/>
      <c r="Q1514" s="870"/>
      <c r="R1514" s="870"/>
      <c r="S1514" s="870"/>
      <c r="T1514" s="870"/>
      <c r="U1514" s="870"/>
    </row>
    <row r="1515" spans="9:21" s="689" customFormat="1">
      <c r="I1515" s="870"/>
      <c r="J1515" s="870"/>
      <c r="K1515" s="870"/>
      <c r="L1515" s="870"/>
      <c r="M1515" s="870"/>
      <c r="N1515" s="870"/>
      <c r="O1515" s="870"/>
      <c r="P1515" s="870"/>
      <c r="Q1515" s="870"/>
      <c r="R1515" s="870"/>
      <c r="S1515" s="870"/>
      <c r="T1515" s="870"/>
      <c r="U1515" s="870"/>
    </row>
    <row r="1516" spans="9:21" s="689" customFormat="1">
      <c r="I1516" s="870"/>
      <c r="J1516" s="870"/>
      <c r="K1516" s="870"/>
      <c r="L1516" s="870"/>
      <c r="M1516" s="870"/>
      <c r="N1516" s="870"/>
      <c r="O1516" s="870"/>
      <c r="P1516" s="870"/>
      <c r="Q1516" s="870"/>
      <c r="R1516" s="870"/>
      <c r="S1516" s="870"/>
      <c r="T1516" s="870"/>
      <c r="U1516" s="870"/>
    </row>
    <row r="1517" spans="9:21" s="689" customFormat="1">
      <c r="I1517" s="870"/>
      <c r="J1517" s="870"/>
      <c r="K1517" s="870"/>
      <c r="L1517" s="870"/>
      <c r="M1517" s="870"/>
      <c r="N1517" s="870"/>
      <c r="O1517" s="870"/>
      <c r="P1517" s="870"/>
      <c r="Q1517" s="870"/>
      <c r="R1517" s="870"/>
      <c r="S1517" s="870"/>
      <c r="T1517" s="870"/>
      <c r="U1517" s="870"/>
    </row>
    <row r="1518" spans="9:21" s="689" customFormat="1">
      <c r="I1518" s="870"/>
      <c r="J1518" s="870"/>
      <c r="K1518" s="870"/>
      <c r="L1518" s="870"/>
      <c r="M1518" s="870"/>
      <c r="N1518" s="870"/>
      <c r="O1518" s="870"/>
      <c r="P1518" s="870"/>
      <c r="Q1518" s="870"/>
      <c r="R1518" s="870"/>
      <c r="S1518" s="870"/>
      <c r="T1518" s="870"/>
      <c r="U1518" s="870"/>
    </row>
    <row r="1519" spans="9:21" s="689" customFormat="1">
      <c r="I1519" s="870"/>
      <c r="J1519" s="870"/>
      <c r="K1519" s="870"/>
      <c r="L1519" s="870"/>
      <c r="M1519" s="870"/>
      <c r="N1519" s="870"/>
      <c r="O1519" s="870"/>
      <c r="P1519" s="870"/>
      <c r="Q1519" s="870"/>
      <c r="R1519" s="870"/>
      <c r="S1519" s="870"/>
      <c r="T1519" s="870"/>
      <c r="U1519" s="870"/>
    </row>
    <row r="1520" spans="9:21" s="689" customFormat="1">
      <c r="I1520" s="870"/>
      <c r="J1520" s="870"/>
      <c r="K1520" s="870"/>
      <c r="L1520" s="870"/>
      <c r="M1520" s="870"/>
      <c r="N1520" s="870"/>
      <c r="O1520" s="870"/>
      <c r="P1520" s="870"/>
      <c r="Q1520" s="870"/>
      <c r="R1520" s="870"/>
      <c r="S1520" s="870"/>
      <c r="T1520" s="870"/>
      <c r="U1520" s="870"/>
    </row>
    <row r="1521" spans="9:21" s="689" customFormat="1">
      <c r="I1521" s="870"/>
      <c r="J1521" s="870"/>
      <c r="K1521" s="870"/>
      <c r="L1521" s="870"/>
      <c r="M1521" s="870"/>
      <c r="N1521" s="870"/>
      <c r="O1521" s="870"/>
      <c r="P1521" s="870"/>
      <c r="Q1521" s="870"/>
      <c r="R1521" s="870"/>
      <c r="S1521" s="870"/>
      <c r="T1521" s="870"/>
      <c r="U1521" s="870"/>
    </row>
    <row r="1522" spans="9:21" s="689" customFormat="1">
      <c r="I1522" s="870"/>
      <c r="J1522" s="870"/>
      <c r="K1522" s="870"/>
      <c r="L1522" s="870"/>
      <c r="M1522" s="870"/>
      <c r="N1522" s="870"/>
      <c r="O1522" s="870"/>
      <c r="P1522" s="870"/>
      <c r="Q1522" s="870"/>
      <c r="R1522" s="870"/>
      <c r="S1522" s="870"/>
      <c r="T1522" s="870"/>
      <c r="U1522" s="870"/>
    </row>
    <row r="1523" spans="9:21" s="689" customFormat="1">
      <c r="I1523" s="870"/>
      <c r="J1523" s="870"/>
      <c r="K1523" s="870"/>
      <c r="L1523" s="870"/>
      <c r="M1523" s="870"/>
      <c r="N1523" s="870"/>
      <c r="O1523" s="870"/>
      <c r="P1523" s="870"/>
      <c r="Q1523" s="870"/>
      <c r="R1523" s="870"/>
      <c r="S1523" s="870"/>
      <c r="T1523" s="870"/>
      <c r="U1523" s="870"/>
    </row>
    <row r="1524" spans="9:21" s="689" customFormat="1">
      <c r="I1524" s="870"/>
      <c r="J1524" s="870"/>
      <c r="K1524" s="870"/>
      <c r="L1524" s="870"/>
      <c r="M1524" s="870"/>
      <c r="N1524" s="870"/>
      <c r="O1524" s="870"/>
      <c r="P1524" s="870"/>
      <c r="Q1524" s="870"/>
      <c r="R1524" s="870"/>
      <c r="S1524" s="870"/>
      <c r="T1524" s="870"/>
      <c r="U1524" s="870"/>
    </row>
    <row r="1525" spans="9:21" s="689" customFormat="1">
      <c r="I1525" s="870"/>
      <c r="J1525" s="870"/>
      <c r="K1525" s="870"/>
      <c r="L1525" s="870"/>
      <c r="M1525" s="870"/>
      <c r="N1525" s="870"/>
      <c r="O1525" s="870"/>
      <c r="P1525" s="870"/>
      <c r="Q1525" s="870"/>
      <c r="R1525" s="870"/>
      <c r="S1525" s="870"/>
      <c r="T1525" s="870"/>
      <c r="U1525" s="870"/>
    </row>
    <row r="1526" spans="9:21" s="689" customFormat="1">
      <c r="I1526" s="870"/>
      <c r="J1526" s="870"/>
      <c r="K1526" s="870"/>
      <c r="L1526" s="870"/>
      <c r="M1526" s="870"/>
      <c r="N1526" s="870"/>
      <c r="O1526" s="870"/>
      <c r="P1526" s="870"/>
      <c r="Q1526" s="870"/>
      <c r="R1526" s="870"/>
      <c r="S1526" s="870"/>
      <c r="T1526" s="870"/>
      <c r="U1526" s="870"/>
    </row>
    <row r="1527" spans="9:21" s="689" customFormat="1">
      <c r="I1527" s="870"/>
      <c r="J1527" s="870"/>
      <c r="K1527" s="870"/>
      <c r="L1527" s="870"/>
      <c r="M1527" s="870"/>
      <c r="N1527" s="870"/>
      <c r="O1527" s="870"/>
      <c r="P1527" s="870"/>
      <c r="Q1527" s="870"/>
      <c r="R1527" s="870"/>
      <c r="S1527" s="870"/>
      <c r="T1527" s="870"/>
      <c r="U1527" s="870"/>
    </row>
    <row r="1528" spans="9:21" s="689" customFormat="1">
      <c r="I1528" s="870"/>
      <c r="J1528" s="870"/>
      <c r="K1528" s="870"/>
      <c r="L1528" s="870"/>
      <c r="M1528" s="870"/>
      <c r="N1528" s="870"/>
      <c r="O1528" s="870"/>
      <c r="P1528" s="870"/>
      <c r="Q1528" s="870"/>
      <c r="R1528" s="870"/>
      <c r="S1528" s="870"/>
      <c r="T1528" s="870"/>
      <c r="U1528" s="870"/>
    </row>
    <row r="1529" spans="9:21" s="689" customFormat="1">
      <c r="I1529" s="870"/>
      <c r="J1529" s="870"/>
      <c r="K1529" s="870"/>
      <c r="L1529" s="870"/>
      <c r="M1529" s="870"/>
      <c r="N1529" s="870"/>
      <c r="O1529" s="870"/>
      <c r="P1529" s="870"/>
      <c r="Q1529" s="870"/>
      <c r="R1529" s="870"/>
      <c r="S1529" s="870"/>
      <c r="T1529" s="870"/>
      <c r="U1529" s="870"/>
    </row>
    <row r="1530" spans="9:21" s="689" customFormat="1">
      <c r="I1530" s="870"/>
      <c r="J1530" s="870"/>
      <c r="K1530" s="870"/>
      <c r="L1530" s="870"/>
      <c r="M1530" s="870"/>
      <c r="N1530" s="870"/>
      <c r="O1530" s="870"/>
      <c r="P1530" s="870"/>
      <c r="Q1530" s="870"/>
      <c r="R1530" s="870"/>
      <c r="S1530" s="870"/>
      <c r="T1530" s="870"/>
      <c r="U1530" s="870"/>
    </row>
    <row r="1531" spans="9:21" s="689" customFormat="1">
      <c r="I1531" s="870"/>
      <c r="J1531" s="870"/>
      <c r="K1531" s="870"/>
      <c r="L1531" s="870"/>
      <c r="M1531" s="870"/>
      <c r="N1531" s="870"/>
      <c r="O1531" s="870"/>
      <c r="P1531" s="870"/>
      <c r="Q1531" s="870"/>
      <c r="R1531" s="870"/>
      <c r="S1531" s="870"/>
      <c r="T1531" s="870"/>
      <c r="U1531" s="870"/>
    </row>
    <row r="1532" spans="9:21" s="689" customFormat="1">
      <c r="I1532" s="870"/>
      <c r="J1532" s="870"/>
      <c r="K1532" s="870"/>
      <c r="L1532" s="870"/>
      <c r="M1532" s="870"/>
      <c r="N1532" s="870"/>
      <c r="O1532" s="870"/>
      <c r="P1532" s="870"/>
      <c r="Q1532" s="870"/>
      <c r="R1532" s="870"/>
      <c r="S1532" s="870"/>
      <c r="T1532" s="870"/>
      <c r="U1532" s="870"/>
    </row>
    <row r="1533" spans="9:21" s="689" customFormat="1">
      <c r="I1533" s="870"/>
      <c r="J1533" s="870"/>
      <c r="K1533" s="870"/>
      <c r="L1533" s="870"/>
      <c r="M1533" s="870"/>
      <c r="N1533" s="870"/>
      <c r="O1533" s="870"/>
      <c r="P1533" s="870"/>
      <c r="Q1533" s="870"/>
      <c r="R1533" s="870"/>
      <c r="S1533" s="870"/>
      <c r="T1533" s="870"/>
      <c r="U1533" s="870"/>
    </row>
    <row r="1534" spans="9:21" s="689" customFormat="1">
      <c r="I1534" s="870"/>
      <c r="J1534" s="870"/>
      <c r="K1534" s="870"/>
      <c r="L1534" s="870"/>
      <c r="M1534" s="870"/>
      <c r="N1534" s="870"/>
      <c r="O1534" s="870"/>
      <c r="P1534" s="870"/>
      <c r="Q1534" s="870"/>
      <c r="R1534" s="870"/>
      <c r="S1534" s="870"/>
      <c r="T1534" s="870"/>
      <c r="U1534" s="870"/>
    </row>
    <row r="1535" spans="9:21" s="689" customFormat="1">
      <c r="I1535" s="870"/>
      <c r="J1535" s="870"/>
      <c r="K1535" s="870"/>
      <c r="L1535" s="870"/>
      <c r="M1535" s="870"/>
      <c r="N1535" s="870"/>
      <c r="O1535" s="870"/>
      <c r="P1535" s="870"/>
      <c r="Q1535" s="870"/>
      <c r="R1535" s="870"/>
      <c r="S1535" s="870"/>
      <c r="T1535" s="870"/>
      <c r="U1535" s="870"/>
    </row>
    <row r="1536" spans="9:21" s="689" customFormat="1">
      <c r="I1536" s="870"/>
      <c r="J1536" s="870"/>
      <c r="K1536" s="870"/>
      <c r="L1536" s="870"/>
      <c r="M1536" s="870"/>
      <c r="N1536" s="870"/>
      <c r="O1536" s="870"/>
      <c r="P1536" s="870"/>
      <c r="Q1536" s="870"/>
      <c r="R1536" s="870"/>
      <c r="S1536" s="870"/>
      <c r="T1536" s="870"/>
      <c r="U1536" s="870"/>
    </row>
    <row r="1537" spans="9:21" s="689" customFormat="1">
      <c r="I1537" s="870"/>
      <c r="J1537" s="870"/>
      <c r="K1537" s="870"/>
      <c r="L1537" s="870"/>
      <c r="M1537" s="870"/>
      <c r="N1537" s="870"/>
      <c r="O1537" s="870"/>
      <c r="P1537" s="870"/>
      <c r="Q1537" s="870"/>
      <c r="R1537" s="870"/>
      <c r="S1537" s="870"/>
      <c r="T1537" s="870"/>
      <c r="U1537" s="870"/>
    </row>
    <row r="1538" spans="9:21" s="689" customFormat="1">
      <c r="I1538" s="870"/>
      <c r="J1538" s="870"/>
      <c r="K1538" s="870"/>
      <c r="L1538" s="870"/>
      <c r="M1538" s="870"/>
      <c r="N1538" s="870"/>
      <c r="O1538" s="870"/>
      <c r="P1538" s="870"/>
      <c r="Q1538" s="870"/>
      <c r="R1538" s="870"/>
      <c r="S1538" s="870"/>
      <c r="T1538" s="870"/>
      <c r="U1538" s="870"/>
    </row>
    <row r="1539" spans="9:21" s="689" customFormat="1">
      <c r="I1539" s="870"/>
      <c r="J1539" s="870"/>
      <c r="K1539" s="870"/>
      <c r="L1539" s="870"/>
      <c r="M1539" s="870"/>
      <c r="N1539" s="870"/>
      <c r="O1539" s="870"/>
      <c r="P1539" s="870"/>
      <c r="Q1539" s="870"/>
      <c r="R1539" s="870"/>
      <c r="S1539" s="870"/>
      <c r="T1539" s="870"/>
      <c r="U1539" s="870"/>
    </row>
    <row r="1540" spans="9:21" s="689" customFormat="1">
      <c r="I1540" s="870"/>
      <c r="J1540" s="870"/>
      <c r="K1540" s="870"/>
      <c r="L1540" s="870"/>
      <c r="M1540" s="870"/>
      <c r="N1540" s="870"/>
      <c r="O1540" s="870"/>
      <c r="P1540" s="870"/>
      <c r="Q1540" s="870"/>
      <c r="R1540" s="870"/>
      <c r="S1540" s="870"/>
      <c r="T1540" s="870"/>
      <c r="U1540" s="870"/>
    </row>
    <row r="1541" spans="9:21" s="689" customFormat="1">
      <c r="I1541" s="870"/>
      <c r="J1541" s="870"/>
      <c r="K1541" s="870"/>
      <c r="L1541" s="870"/>
      <c r="M1541" s="870"/>
      <c r="N1541" s="870"/>
      <c r="O1541" s="870"/>
      <c r="P1541" s="870"/>
      <c r="Q1541" s="870"/>
      <c r="R1541" s="870"/>
      <c r="S1541" s="870"/>
      <c r="T1541" s="870"/>
      <c r="U1541" s="870"/>
    </row>
    <row r="1542" spans="9:21" s="689" customFormat="1">
      <c r="I1542" s="870"/>
      <c r="J1542" s="870"/>
      <c r="K1542" s="870"/>
      <c r="L1542" s="870"/>
      <c r="M1542" s="870"/>
      <c r="N1542" s="870"/>
      <c r="O1542" s="870"/>
      <c r="P1542" s="870"/>
      <c r="Q1542" s="870"/>
      <c r="R1542" s="870"/>
      <c r="S1542" s="870"/>
      <c r="T1542" s="870"/>
      <c r="U1542" s="870"/>
    </row>
    <row r="1543" spans="9:21" s="689" customFormat="1">
      <c r="I1543" s="870"/>
      <c r="J1543" s="870"/>
      <c r="K1543" s="870"/>
      <c r="L1543" s="870"/>
      <c r="M1543" s="870"/>
      <c r="N1543" s="870"/>
      <c r="O1543" s="870"/>
      <c r="P1543" s="870"/>
      <c r="Q1543" s="870"/>
      <c r="R1543" s="870"/>
      <c r="S1543" s="870"/>
      <c r="T1543" s="870"/>
      <c r="U1543" s="870"/>
    </row>
    <row r="1544" spans="9:21" s="689" customFormat="1">
      <c r="I1544" s="870"/>
      <c r="J1544" s="870"/>
      <c r="K1544" s="870"/>
      <c r="L1544" s="870"/>
      <c r="M1544" s="870"/>
      <c r="N1544" s="870"/>
      <c r="O1544" s="870"/>
      <c r="P1544" s="870"/>
      <c r="Q1544" s="870"/>
      <c r="R1544" s="870"/>
      <c r="S1544" s="870"/>
      <c r="T1544" s="870"/>
      <c r="U1544" s="870"/>
    </row>
    <row r="1545" spans="9:21" s="689" customFormat="1">
      <c r="I1545" s="870"/>
      <c r="J1545" s="870"/>
      <c r="K1545" s="870"/>
      <c r="L1545" s="870"/>
      <c r="M1545" s="870"/>
      <c r="N1545" s="870"/>
      <c r="O1545" s="870"/>
      <c r="P1545" s="870"/>
      <c r="Q1545" s="870"/>
      <c r="R1545" s="870"/>
      <c r="S1545" s="870"/>
      <c r="T1545" s="870"/>
      <c r="U1545" s="870"/>
    </row>
    <row r="1546" spans="9:21" s="689" customFormat="1">
      <c r="I1546" s="870"/>
      <c r="J1546" s="870"/>
      <c r="K1546" s="870"/>
      <c r="L1546" s="870"/>
      <c r="M1546" s="870"/>
      <c r="N1546" s="870"/>
      <c r="O1546" s="870"/>
      <c r="P1546" s="870"/>
      <c r="Q1546" s="870"/>
      <c r="R1546" s="870"/>
      <c r="S1546" s="870"/>
      <c r="T1546" s="870"/>
      <c r="U1546" s="870"/>
    </row>
    <row r="1547" spans="9:21" s="689" customFormat="1">
      <c r="I1547" s="870"/>
      <c r="J1547" s="870"/>
      <c r="K1547" s="870"/>
      <c r="L1547" s="870"/>
      <c r="M1547" s="870"/>
      <c r="N1547" s="870"/>
      <c r="O1547" s="870"/>
      <c r="P1547" s="870"/>
      <c r="Q1547" s="870"/>
      <c r="R1547" s="870"/>
      <c r="S1547" s="870"/>
      <c r="T1547" s="870"/>
      <c r="U1547" s="870"/>
    </row>
    <row r="1548" spans="9:21" s="689" customFormat="1">
      <c r="I1548" s="870"/>
      <c r="J1548" s="870"/>
      <c r="K1548" s="870"/>
      <c r="L1548" s="870"/>
      <c r="M1548" s="870"/>
      <c r="N1548" s="870"/>
      <c r="O1548" s="870"/>
      <c r="P1548" s="870"/>
      <c r="Q1548" s="870"/>
      <c r="R1548" s="870"/>
      <c r="S1548" s="870"/>
      <c r="T1548" s="870"/>
      <c r="U1548" s="870"/>
    </row>
    <row r="1549" spans="9:21" s="689" customFormat="1">
      <c r="I1549" s="870"/>
      <c r="J1549" s="870"/>
      <c r="K1549" s="870"/>
      <c r="L1549" s="870"/>
      <c r="M1549" s="870"/>
      <c r="N1549" s="870"/>
      <c r="O1549" s="870"/>
      <c r="P1549" s="870"/>
      <c r="Q1549" s="870"/>
      <c r="R1549" s="870"/>
      <c r="S1549" s="870"/>
      <c r="T1549" s="870"/>
      <c r="U1549" s="870"/>
    </row>
    <row r="1550" spans="9:21" s="689" customFormat="1">
      <c r="I1550" s="870"/>
      <c r="J1550" s="870"/>
      <c r="K1550" s="870"/>
      <c r="L1550" s="870"/>
      <c r="M1550" s="870"/>
      <c r="N1550" s="870"/>
      <c r="O1550" s="870"/>
      <c r="P1550" s="870"/>
      <c r="Q1550" s="870"/>
      <c r="R1550" s="870"/>
      <c r="S1550" s="870"/>
      <c r="T1550" s="870"/>
      <c r="U1550" s="870"/>
    </row>
    <row r="1551" spans="9:21" s="689" customFormat="1">
      <c r="I1551" s="870"/>
      <c r="J1551" s="870"/>
      <c r="K1551" s="870"/>
      <c r="L1551" s="870"/>
      <c r="M1551" s="870"/>
      <c r="N1551" s="870"/>
      <c r="O1551" s="870"/>
      <c r="P1551" s="870"/>
      <c r="Q1551" s="870"/>
      <c r="R1551" s="870"/>
      <c r="S1551" s="870"/>
      <c r="T1551" s="870"/>
      <c r="U1551" s="870"/>
    </row>
    <row r="1552" spans="9:21" s="689" customFormat="1">
      <c r="I1552" s="870"/>
      <c r="J1552" s="870"/>
      <c r="K1552" s="870"/>
      <c r="L1552" s="870"/>
      <c r="M1552" s="870"/>
      <c r="N1552" s="870"/>
      <c r="O1552" s="870"/>
      <c r="P1552" s="870"/>
      <c r="Q1552" s="870"/>
      <c r="R1552" s="870"/>
      <c r="S1552" s="870"/>
      <c r="T1552" s="870"/>
      <c r="U1552" s="870"/>
    </row>
    <row r="1553" spans="9:21" s="689" customFormat="1">
      <c r="I1553" s="870"/>
      <c r="J1553" s="870"/>
      <c r="K1553" s="870"/>
      <c r="L1553" s="870"/>
      <c r="M1553" s="870"/>
      <c r="N1553" s="870"/>
      <c r="O1553" s="870"/>
      <c r="P1553" s="870"/>
      <c r="Q1553" s="870"/>
      <c r="R1553" s="870"/>
      <c r="S1553" s="870"/>
      <c r="T1553" s="870"/>
      <c r="U1553" s="870"/>
    </row>
    <row r="1554" spans="9:21" s="689" customFormat="1">
      <c r="I1554" s="870"/>
      <c r="J1554" s="870"/>
      <c r="K1554" s="870"/>
      <c r="L1554" s="870"/>
      <c r="M1554" s="870"/>
      <c r="N1554" s="870"/>
      <c r="O1554" s="870"/>
      <c r="P1554" s="870"/>
      <c r="Q1554" s="870"/>
      <c r="R1554" s="870"/>
      <c r="S1554" s="870"/>
      <c r="T1554" s="870"/>
      <c r="U1554" s="870"/>
    </row>
    <row r="1555" spans="9:21" s="689" customFormat="1">
      <c r="I1555" s="870"/>
      <c r="J1555" s="870"/>
      <c r="K1555" s="870"/>
      <c r="L1555" s="870"/>
      <c r="M1555" s="870"/>
      <c r="N1555" s="870"/>
      <c r="O1555" s="870"/>
      <c r="P1555" s="870"/>
      <c r="Q1555" s="870"/>
      <c r="R1555" s="870"/>
      <c r="S1555" s="870"/>
      <c r="T1555" s="870"/>
      <c r="U1555" s="870"/>
    </row>
    <row r="1556" spans="9:21" s="689" customFormat="1">
      <c r="I1556" s="870"/>
      <c r="J1556" s="870"/>
      <c r="K1556" s="870"/>
      <c r="L1556" s="870"/>
      <c r="M1556" s="870"/>
      <c r="N1556" s="870"/>
      <c r="O1556" s="870"/>
      <c r="P1556" s="870"/>
      <c r="Q1556" s="870"/>
      <c r="R1556" s="870"/>
      <c r="S1556" s="870"/>
      <c r="T1556" s="870"/>
      <c r="U1556" s="870"/>
    </row>
    <row r="1557" spans="9:21" s="689" customFormat="1">
      <c r="I1557" s="870"/>
      <c r="J1557" s="870"/>
      <c r="K1557" s="870"/>
      <c r="L1557" s="870"/>
      <c r="M1557" s="870"/>
      <c r="N1557" s="870"/>
      <c r="O1557" s="870"/>
      <c r="P1557" s="870"/>
      <c r="Q1557" s="870"/>
      <c r="R1557" s="870"/>
      <c r="S1557" s="870"/>
      <c r="T1557" s="870"/>
      <c r="U1557" s="870"/>
    </row>
    <row r="1558" spans="9:21" s="689" customFormat="1">
      <c r="I1558" s="870"/>
      <c r="J1558" s="870"/>
      <c r="K1558" s="870"/>
      <c r="L1558" s="870"/>
      <c r="M1558" s="870"/>
      <c r="N1558" s="870"/>
      <c r="O1558" s="870"/>
      <c r="P1558" s="870"/>
      <c r="Q1558" s="870"/>
      <c r="R1558" s="870"/>
      <c r="S1558" s="870"/>
      <c r="T1558" s="870"/>
      <c r="U1558" s="870"/>
    </row>
    <row r="1559" spans="9:21" s="689" customFormat="1">
      <c r="I1559" s="870"/>
      <c r="J1559" s="870"/>
      <c r="K1559" s="870"/>
      <c r="L1559" s="870"/>
      <c r="M1559" s="870"/>
      <c r="N1559" s="870"/>
      <c r="O1559" s="870"/>
      <c r="P1559" s="870"/>
      <c r="Q1559" s="870"/>
      <c r="R1559" s="870"/>
      <c r="S1559" s="870"/>
      <c r="T1559" s="870"/>
      <c r="U1559" s="870"/>
    </row>
    <row r="1560" spans="9:21" s="689" customFormat="1">
      <c r="I1560" s="870"/>
      <c r="J1560" s="870"/>
      <c r="K1560" s="870"/>
      <c r="L1560" s="870"/>
      <c r="M1560" s="870"/>
      <c r="N1560" s="870"/>
      <c r="O1560" s="870"/>
      <c r="P1560" s="870"/>
      <c r="Q1560" s="870"/>
      <c r="R1560" s="870"/>
      <c r="S1560" s="870"/>
      <c r="T1560" s="870"/>
      <c r="U1560" s="870"/>
    </row>
    <row r="1561" spans="9:21" s="689" customFormat="1">
      <c r="I1561" s="870"/>
      <c r="J1561" s="870"/>
      <c r="K1561" s="870"/>
      <c r="L1561" s="870"/>
      <c r="M1561" s="870"/>
      <c r="N1561" s="870"/>
      <c r="O1561" s="870"/>
      <c r="P1561" s="870"/>
      <c r="Q1561" s="870"/>
      <c r="R1561" s="870"/>
      <c r="S1561" s="870"/>
      <c r="T1561" s="870"/>
      <c r="U1561" s="870"/>
    </row>
    <row r="1562" spans="9:21" s="689" customFormat="1">
      <c r="I1562" s="870"/>
      <c r="J1562" s="870"/>
      <c r="K1562" s="870"/>
      <c r="L1562" s="870"/>
      <c r="M1562" s="870"/>
      <c r="N1562" s="870"/>
      <c r="O1562" s="870"/>
      <c r="P1562" s="870"/>
      <c r="Q1562" s="870"/>
      <c r="R1562" s="870"/>
      <c r="S1562" s="870"/>
      <c r="T1562" s="870"/>
      <c r="U1562" s="870"/>
    </row>
    <row r="1563" spans="9:21" s="689" customFormat="1">
      <c r="I1563" s="870"/>
      <c r="J1563" s="870"/>
      <c r="K1563" s="870"/>
      <c r="L1563" s="870"/>
      <c r="M1563" s="870"/>
      <c r="N1563" s="870"/>
      <c r="O1563" s="870"/>
      <c r="P1563" s="870"/>
      <c r="Q1563" s="870"/>
      <c r="R1563" s="870"/>
      <c r="S1563" s="870"/>
      <c r="T1563" s="870"/>
      <c r="U1563" s="870"/>
    </row>
    <row r="1564" spans="9:21" s="689" customFormat="1">
      <c r="I1564" s="870"/>
      <c r="J1564" s="870"/>
      <c r="K1564" s="870"/>
      <c r="L1564" s="870"/>
      <c r="M1564" s="870"/>
      <c r="N1564" s="870"/>
      <c r="O1564" s="870"/>
      <c r="P1564" s="870"/>
      <c r="Q1564" s="870"/>
      <c r="R1564" s="870"/>
      <c r="S1564" s="870"/>
      <c r="T1564" s="870"/>
      <c r="U1564" s="870"/>
    </row>
    <row r="1565" spans="9:21" s="689" customFormat="1">
      <c r="I1565" s="870"/>
      <c r="J1565" s="870"/>
      <c r="K1565" s="870"/>
      <c r="L1565" s="870"/>
      <c r="M1565" s="870"/>
      <c r="N1565" s="870"/>
      <c r="O1565" s="870"/>
      <c r="P1565" s="870"/>
      <c r="Q1565" s="870"/>
      <c r="R1565" s="870"/>
      <c r="S1565" s="870"/>
      <c r="T1565" s="870"/>
      <c r="U1565" s="870"/>
    </row>
    <row r="1566" spans="9:21" s="689" customFormat="1">
      <c r="I1566" s="870"/>
      <c r="J1566" s="870"/>
      <c r="K1566" s="870"/>
      <c r="L1566" s="870"/>
      <c r="M1566" s="870"/>
      <c r="N1566" s="870"/>
      <c r="O1566" s="870"/>
      <c r="P1566" s="870"/>
      <c r="Q1566" s="870"/>
      <c r="R1566" s="870"/>
      <c r="S1566" s="870"/>
      <c r="T1566" s="870"/>
      <c r="U1566" s="870"/>
    </row>
    <row r="1567" spans="9:21" s="689" customFormat="1">
      <c r="I1567" s="870"/>
      <c r="J1567" s="870"/>
      <c r="K1567" s="870"/>
      <c r="L1567" s="870"/>
      <c r="M1567" s="870"/>
      <c r="N1567" s="870"/>
      <c r="O1567" s="870"/>
      <c r="P1567" s="870"/>
      <c r="Q1567" s="870"/>
      <c r="R1567" s="870"/>
      <c r="S1567" s="870"/>
      <c r="T1567" s="870"/>
      <c r="U1567" s="870"/>
    </row>
    <row r="1568" spans="9:21" s="689" customFormat="1">
      <c r="I1568" s="870"/>
      <c r="J1568" s="870"/>
      <c r="K1568" s="870"/>
      <c r="L1568" s="870"/>
      <c r="M1568" s="870"/>
      <c r="N1568" s="870"/>
      <c r="O1568" s="870"/>
      <c r="P1568" s="870"/>
      <c r="Q1568" s="870"/>
      <c r="R1568" s="870"/>
      <c r="S1568" s="870"/>
      <c r="T1568" s="870"/>
      <c r="U1568" s="870"/>
    </row>
    <row r="1569" spans="9:21" s="689" customFormat="1">
      <c r="I1569" s="870"/>
      <c r="J1569" s="870"/>
      <c r="K1569" s="870"/>
      <c r="L1569" s="870"/>
      <c r="M1569" s="870"/>
      <c r="N1569" s="870"/>
      <c r="O1569" s="870"/>
      <c r="P1569" s="870"/>
      <c r="Q1569" s="870"/>
      <c r="R1569" s="870"/>
      <c r="S1569" s="870"/>
      <c r="T1569" s="870"/>
      <c r="U1569" s="870"/>
    </row>
    <row r="1570" spans="9:21" s="689" customFormat="1">
      <c r="I1570" s="870"/>
      <c r="J1570" s="870"/>
      <c r="K1570" s="870"/>
      <c r="L1570" s="870"/>
      <c r="M1570" s="870"/>
      <c r="N1570" s="870"/>
      <c r="O1570" s="870"/>
      <c r="P1570" s="870"/>
      <c r="Q1570" s="870"/>
      <c r="R1570" s="870"/>
      <c r="S1570" s="870"/>
      <c r="T1570" s="870"/>
      <c r="U1570" s="870"/>
    </row>
    <row r="1571" spans="9:21" s="689" customFormat="1">
      <c r="I1571" s="870"/>
      <c r="J1571" s="870"/>
      <c r="K1571" s="870"/>
      <c r="L1571" s="870"/>
      <c r="M1571" s="870"/>
      <c r="N1571" s="870"/>
      <c r="O1571" s="870"/>
      <c r="P1571" s="870"/>
      <c r="Q1571" s="870"/>
      <c r="R1571" s="870"/>
      <c r="S1571" s="870"/>
      <c r="T1571" s="870"/>
      <c r="U1571" s="870"/>
    </row>
    <row r="1572" spans="9:21" s="689" customFormat="1">
      <c r="I1572" s="870"/>
      <c r="J1572" s="870"/>
      <c r="K1572" s="870"/>
      <c r="L1572" s="870"/>
      <c r="M1572" s="870"/>
      <c r="N1572" s="870"/>
      <c r="O1572" s="870"/>
      <c r="P1572" s="870"/>
      <c r="Q1572" s="870"/>
      <c r="R1572" s="870"/>
      <c r="S1572" s="870"/>
      <c r="T1572" s="870"/>
      <c r="U1572" s="870"/>
    </row>
    <row r="1573" spans="9:21" s="689" customFormat="1">
      <c r="I1573" s="870"/>
      <c r="J1573" s="870"/>
      <c r="K1573" s="870"/>
      <c r="L1573" s="870"/>
      <c r="M1573" s="870"/>
      <c r="N1573" s="870"/>
      <c r="O1573" s="870"/>
      <c r="P1573" s="870"/>
      <c r="Q1573" s="870"/>
      <c r="R1573" s="870"/>
      <c r="S1573" s="870"/>
      <c r="T1573" s="870"/>
      <c r="U1573" s="870"/>
    </row>
    <row r="1574" spans="9:21" s="689" customFormat="1">
      <c r="I1574" s="870"/>
      <c r="J1574" s="870"/>
      <c r="K1574" s="870"/>
      <c r="L1574" s="870"/>
      <c r="M1574" s="870"/>
      <c r="N1574" s="870"/>
      <c r="O1574" s="870"/>
      <c r="P1574" s="870"/>
      <c r="Q1574" s="870"/>
      <c r="R1574" s="870"/>
      <c r="S1574" s="870"/>
      <c r="T1574" s="870"/>
      <c r="U1574" s="870"/>
    </row>
    <row r="1575" spans="9:21" s="689" customFormat="1">
      <c r="I1575" s="870"/>
      <c r="J1575" s="870"/>
      <c r="K1575" s="870"/>
      <c r="L1575" s="870"/>
      <c r="M1575" s="870"/>
      <c r="N1575" s="870"/>
      <c r="O1575" s="870"/>
      <c r="P1575" s="870"/>
      <c r="Q1575" s="870"/>
      <c r="R1575" s="870"/>
      <c r="S1575" s="870"/>
      <c r="T1575" s="870"/>
      <c r="U1575" s="870"/>
    </row>
    <row r="1576" spans="9:21" s="689" customFormat="1">
      <c r="I1576" s="870"/>
      <c r="J1576" s="870"/>
      <c r="K1576" s="870"/>
      <c r="L1576" s="870"/>
      <c r="M1576" s="870"/>
      <c r="N1576" s="870"/>
      <c r="O1576" s="870"/>
      <c r="P1576" s="870"/>
      <c r="Q1576" s="870"/>
      <c r="R1576" s="870"/>
      <c r="S1576" s="870"/>
      <c r="T1576" s="870"/>
      <c r="U1576" s="870"/>
    </row>
    <row r="1577" spans="9:21" s="689" customFormat="1">
      <c r="I1577" s="870"/>
      <c r="J1577" s="870"/>
      <c r="K1577" s="870"/>
      <c r="L1577" s="870"/>
      <c r="M1577" s="870"/>
      <c r="N1577" s="870"/>
      <c r="O1577" s="870"/>
      <c r="P1577" s="870"/>
      <c r="Q1577" s="870"/>
      <c r="R1577" s="870"/>
      <c r="S1577" s="870"/>
      <c r="T1577" s="870"/>
      <c r="U1577" s="870"/>
    </row>
    <row r="1578" spans="9:21" s="689" customFormat="1">
      <c r="I1578" s="870"/>
      <c r="J1578" s="870"/>
      <c r="K1578" s="870"/>
      <c r="L1578" s="870"/>
      <c r="M1578" s="870"/>
      <c r="N1578" s="870"/>
      <c r="O1578" s="870"/>
      <c r="P1578" s="870"/>
      <c r="Q1578" s="870"/>
      <c r="R1578" s="870"/>
      <c r="S1578" s="870"/>
      <c r="T1578" s="870"/>
      <c r="U1578" s="870"/>
    </row>
    <row r="1579" spans="9:21" s="689" customFormat="1">
      <c r="I1579" s="870"/>
      <c r="J1579" s="870"/>
      <c r="K1579" s="870"/>
      <c r="L1579" s="870"/>
      <c r="M1579" s="870"/>
      <c r="N1579" s="870"/>
      <c r="O1579" s="870"/>
      <c r="P1579" s="870"/>
      <c r="Q1579" s="870"/>
      <c r="R1579" s="870"/>
      <c r="S1579" s="870"/>
      <c r="T1579" s="870"/>
      <c r="U1579" s="870"/>
    </row>
    <row r="1580" spans="9:21" s="689" customFormat="1">
      <c r="I1580" s="870"/>
      <c r="J1580" s="870"/>
      <c r="K1580" s="870"/>
      <c r="L1580" s="870"/>
      <c r="M1580" s="870"/>
      <c r="N1580" s="870"/>
      <c r="O1580" s="870"/>
      <c r="P1580" s="870"/>
      <c r="Q1580" s="870"/>
      <c r="R1580" s="870"/>
      <c r="S1580" s="870"/>
      <c r="T1580" s="870"/>
      <c r="U1580" s="870"/>
    </row>
    <row r="1581" spans="9:21" s="689" customFormat="1">
      <c r="I1581" s="870"/>
      <c r="J1581" s="870"/>
      <c r="K1581" s="870"/>
      <c r="L1581" s="870"/>
      <c r="M1581" s="870"/>
      <c r="N1581" s="870"/>
      <c r="O1581" s="870"/>
      <c r="P1581" s="870"/>
      <c r="Q1581" s="870"/>
      <c r="R1581" s="870"/>
      <c r="S1581" s="870"/>
      <c r="T1581" s="870"/>
      <c r="U1581" s="870"/>
    </row>
    <row r="1582" spans="9:21" s="689" customFormat="1">
      <c r="I1582" s="870"/>
      <c r="J1582" s="870"/>
      <c r="K1582" s="870"/>
      <c r="L1582" s="870"/>
      <c r="M1582" s="870"/>
      <c r="N1582" s="870"/>
      <c r="O1582" s="870"/>
      <c r="P1582" s="870"/>
      <c r="Q1582" s="870"/>
      <c r="R1582" s="870"/>
      <c r="S1582" s="870"/>
      <c r="T1582" s="870"/>
      <c r="U1582" s="870"/>
    </row>
    <row r="1583" spans="9:21" s="689" customFormat="1">
      <c r="I1583" s="870"/>
      <c r="J1583" s="870"/>
      <c r="K1583" s="870"/>
      <c r="L1583" s="870"/>
      <c r="M1583" s="870"/>
      <c r="N1583" s="870"/>
      <c r="O1583" s="870"/>
      <c r="P1583" s="870"/>
      <c r="Q1583" s="870"/>
      <c r="R1583" s="870"/>
      <c r="S1583" s="870"/>
      <c r="T1583" s="870"/>
      <c r="U1583" s="870"/>
    </row>
    <row r="1584" spans="9:21" s="689" customFormat="1">
      <c r="I1584" s="870"/>
      <c r="J1584" s="870"/>
      <c r="K1584" s="870"/>
      <c r="L1584" s="870"/>
      <c r="M1584" s="870"/>
      <c r="N1584" s="870"/>
      <c r="O1584" s="870"/>
      <c r="P1584" s="870"/>
      <c r="Q1584" s="870"/>
      <c r="R1584" s="870"/>
      <c r="S1584" s="870"/>
      <c r="T1584" s="870"/>
      <c r="U1584" s="870"/>
    </row>
    <row r="1585" spans="9:21" s="689" customFormat="1">
      <c r="I1585" s="870"/>
      <c r="J1585" s="870"/>
      <c r="K1585" s="870"/>
      <c r="L1585" s="870"/>
      <c r="M1585" s="870"/>
      <c r="N1585" s="870"/>
      <c r="O1585" s="870"/>
      <c r="P1585" s="870"/>
      <c r="Q1585" s="870"/>
      <c r="R1585" s="870"/>
      <c r="S1585" s="870"/>
      <c r="T1585" s="870"/>
      <c r="U1585" s="870"/>
    </row>
    <row r="1586" spans="9:21" s="689" customFormat="1">
      <c r="I1586" s="870"/>
      <c r="J1586" s="870"/>
      <c r="K1586" s="870"/>
      <c r="L1586" s="870"/>
      <c r="M1586" s="870"/>
      <c r="N1586" s="870"/>
      <c r="O1586" s="870"/>
      <c r="P1586" s="870"/>
      <c r="Q1586" s="870"/>
      <c r="R1586" s="870"/>
      <c r="S1586" s="870"/>
      <c r="T1586" s="870"/>
      <c r="U1586" s="870"/>
    </row>
    <row r="1587" spans="9:21" s="689" customFormat="1">
      <c r="I1587" s="870"/>
      <c r="J1587" s="870"/>
      <c r="K1587" s="870"/>
      <c r="L1587" s="870"/>
      <c r="M1587" s="870"/>
      <c r="N1587" s="870"/>
      <c r="O1587" s="870"/>
      <c r="P1587" s="870"/>
      <c r="Q1587" s="870"/>
      <c r="R1587" s="870"/>
      <c r="S1587" s="870"/>
      <c r="T1587" s="870"/>
      <c r="U1587" s="870"/>
    </row>
    <row r="1588" spans="9:21" s="689" customFormat="1">
      <c r="I1588" s="870"/>
      <c r="J1588" s="870"/>
      <c r="K1588" s="870"/>
      <c r="L1588" s="870"/>
      <c r="M1588" s="870"/>
      <c r="N1588" s="870"/>
      <c r="O1588" s="870"/>
      <c r="P1588" s="870"/>
      <c r="Q1588" s="870"/>
      <c r="R1588" s="870"/>
      <c r="S1588" s="870"/>
      <c r="T1588" s="870"/>
      <c r="U1588" s="870"/>
    </row>
    <row r="1589" spans="9:21" s="689" customFormat="1">
      <c r="I1589" s="870"/>
      <c r="J1589" s="870"/>
      <c r="K1589" s="870"/>
      <c r="L1589" s="870"/>
      <c r="M1589" s="870"/>
      <c r="N1589" s="870"/>
      <c r="O1589" s="870"/>
      <c r="P1589" s="870"/>
      <c r="Q1589" s="870"/>
      <c r="R1589" s="870"/>
      <c r="S1589" s="870"/>
      <c r="T1589" s="870"/>
      <c r="U1589" s="870"/>
    </row>
    <row r="1590" spans="9:21" s="689" customFormat="1">
      <c r="I1590" s="870"/>
      <c r="J1590" s="870"/>
      <c r="K1590" s="870"/>
      <c r="L1590" s="870"/>
      <c r="M1590" s="870"/>
      <c r="N1590" s="870"/>
      <c r="O1590" s="870"/>
      <c r="P1590" s="870"/>
      <c r="Q1590" s="870"/>
      <c r="R1590" s="870"/>
      <c r="S1590" s="870"/>
      <c r="T1590" s="870"/>
      <c r="U1590" s="870"/>
    </row>
    <row r="1591" spans="9:21" s="689" customFormat="1">
      <c r="I1591" s="870"/>
      <c r="J1591" s="870"/>
      <c r="K1591" s="870"/>
      <c r="L1591" s="870"/>
      <c r="M1591" s="870"/>
      <c r="N1591" s="870"/>
      <c r="O1591" s="870"/>
      <c r="P1591" s="870"/>
      <c r="Q1591" s="870"/>
      <c r="R1591" s="870"/>
      <c r="S1591" s="870"/>
      <c r="T1591" s="870"/>
      <c r="U1591" s="870"/>
    </row>
    <row r="1592" spans="9:21" s="689" customFormat="1">
      <c r="I1592" s="870"/>
      <c r="J1592" s="870"/>
      <c r="K1592" s="870"/>
      <c r="L1592" s="870"/>
      <c r="M1592" s="870"/>
      <c r="N1592" s="870"/>
      <c r="O1592" s="870"/>
      <c r="P1592" s="870"/>
      <c r="Q1592" s="870"/>
      <c r="R1592" s="870"/>
      <c r="S1592" s="870"/>
      <c r="T1592" s="870"/>
      <c r="U1592" s="870"/>
    </row>
    <row r="1593" spans="9:21" s="689" customFormat="1">
      <c r="I1593" s="870"/>
      <c r="J1593" s="870"/>
      <c r="K1593" s="870"/>
      <c r="L1593" s="870"/>
      <c r="M1593" s="870"/>
      <c r="N1593" s="870"/>
      <c r="O1593" s="870"/>
      <c r="P1593" s="870"/>
      <c r="Q1593" s="870"/>
      <c r="R1593" s="870"/>
      <c r="S1593" s="870"/>
      <c r="T1593" s="870"/>
      <c r="U1593" s="870"/>
    </row>
    <row r="1594" spans="9:21" s="689" customFormat="1">
      <c r="I1594" s="870"/>
      <c r="J1594" s="870"/>
      <c r="K1594" s="870"/>
      <c r="L1594" s="870"/>
      <c r="M1594" s="870"/>
      <c r="N1594" s="870"/>
      <c r="O1594" s="870"/>
      <c r="P1594" s="870"/>
      <c r="Q1594" s="870"/>
      <c r="R1594" s="870"/>
      <c r="S1594" s="870"/>
      <c r="T1594" s="870"/>
      <c r="U1594" s="870"/>
    </row>
    <row r="1595" spans="9:21" s="689" customFormat="1">
      <c r="I1595" s="870"/>
      <c r="J1595" s="870"/>
      <c r="K1595" s="870"/>
      <c r="L1595" s="870"/>
      <c r="M1595" s="870"/>
      <c r="N1595" s="870"/>
      <c r="O1595" s="870"/>
      <c r="P1595" s="870"/>
      <c r="Q1595" s="870"/>
      <c r="R1595" s="870"/>
      <c r="S1595" s="870"/>
      <c r="T1595" s="870"/>
      <c r="U1595" s="870"/>
    </row>
    <row r="1596" spans="9:21" s="689" customFormat="1">
      <c r="I1596" s="870"/>
      <c r="J1596" s="870"/>
      <c r="K1596" s="870"/>
      <c r="L1596" s="870"/>
      <c r="M1596" s="870"/>
      <c r="N1596" s="870"/>
      <c r="O1596" s="870"/>
      <c r="P1596" s="870"/>
      <c r="Q1596" s="870"/>
      <c r="R1596" s="870"/>
      <c r="S1596" s="870"/>
      <c r="T1596" s="870"/>
      <c r="U1596" s="870"/>
    </row>
    <row r="1597" spans="9:21" s="689" customFormat="1">
      <c r="I1597" s="870"/>
      <c r="J1597" s="870"/>
      <c r="K1597" s="870"/>
      <c r="L1597" s="870"/>
      <c r="M1597" s="870"/>
      <c r="N1597" s="870"/>
      <c r="O1597" s="870"/>
      <c r="P1597" s="870"/>
      <c r="Q1597" s="870"/>
      <c r="R1597" s="870"/>
      <c r="S1597" s="870"/>
      <c r="T1597" s="870"/>
      <c r="U1597" s="870"/>
    </row>
    <row r="1598" spans="9:21" s="689" customFormat="1">
      <c r="I1598" s="870"/>
      <c r="J1598" s="870"/>
      <c r="K1598" s="870"/>
      <c r="L1598" s="870"/>
      <c r="M1598" s="870"/>
      <c r="N1598" s="870"/>
      <c r="O1598" s="870"/>
      <c r="P1598" s="870"/>
      <c r="Q1598" s="870"/>
      <c r="R1598" s="870"/>
      <c r="S1598" s="870"/>
      <c r="T1598" s="870"/>
      <c r="U1598" s="870"/>
    </row>
    <row r="1599" spans="9:21" s="689" customFormat="1">
      <c r="I1599" s="870"/>
      <c r="J1599" s="870"/>
      <c r="K1599" s="870"/>
      <c r="L1599" s="870"/>
      <c r="M1599" s="870"/>
      <c r="N1599" s="870"/>
      <c r="O1599" s="870"/>
      <c r="P1599" s="870"/>
      <c r="Q1599" s="870"/>
      <c r="R1599" s="870"/>
      <c r="S1599" s="870"/>
      <c r="T1599" s="870"/>
      <c r="U1599" s="870"/>
    </row>
    <row r="1600" spans="9:21" s="689" customFormat="1">
      <c r="I1600" s="870"/>
      <c r="J1600" s="870"/>
      <c r="K1600" s="870"/>
      <c r="L1600" s="870"/>
      <c r="M1600" s="870"/>
      <c r="N1600" s="870"/>
      <c r="O1600" s="870"/>
      <c r="P1600" s="870"/>
      <c r="Q1600" s="870"/>
      <c r="R1600" s="870"/>
      <c r="S1600" s="870"/>
      <c r="T1600" s="870"/>
      <c r="U1600" s="870"/>
    </row>
    <row r="1601" spans="9:21" s="689" customFormat="1">
      <c r="I1601" s="870"/>
      <c r="J1601" s="870"/>
      <c r="K1601" s="870"/>
      <c r="L1601" s="870"/>
      <c r="M1601" s="870"/>
      <c r="N1601" s="870"/>
      <c r="O1601" s="870"/>
      <c r="P1601" s="870"/>
      <c r="Q1601" s="870"/>
      <c r="R1601" s="870"/>
      <c r="S1601" s="870"/>
      <c r="T1601" s="870"/>
      <c r="U1601" s="870"/>
    </row>
    <row r="1602" spans="9:21" s="689" customFormat="1">
      <c r="I1602" s="870"/>
      <c r="J1602" s="870"/>
      <c r="K1602" s="870"/>
      <c r="L1602" s="870"/>
      <c r="M1602" s="870"/>
      <c r="N1602" s="870"/>
      <c r="O1602" s="870"/>
      <c r="P1602" s="870"/>
      <c r="Q1602" s="870"/>
      <c r="R1602" s="870"/>
      <c r="S1602" s="870"/>
      <c r="T1602" s="870"/>
      <c r="U1602" s="870"/>
    </row>
    <row r="1603" spans="9:21" s="689" customFormat="1">
      <c r="I1603" s="870"/>
      <c r="J1603" s="870"/>
      <c r="K1603" s="870"/>
      <c r="L1603" s="870"/>
      <c r="M1603" s="870"/>
      <c r="N1603" s="870"/>
      <c r="O1603" s="870"/>
      <c r="P1603" s="870"/>
      <c r="Q1603" s="870"/>
      <c r="R1603" s="870"/>
      <c r="S1603" s="870"/>
      <c r="T1603" s="870"/>
      <c r="U1603" s="870"/>
    </row>
    <row r="1604" spans="9:21" s="689" customFormat="1">
      <c r="I1604" s="870"/>
      <c r="J1604" s="870"/>
      <c r="K1604" s="870"/>
      <c r="L1604" s="870"/>
      <c r="M1604" s="870"/>
      <c r="N1604" s="870"/>
      <c r="O1604" s="870"/>
      <c r="P1604" s="870"/>
      <c r="Q1604" s="870"/>
      <c r="R1604" s="870"/>
      <c r="S1604" s="870"/>
      <c r="T1604" s="870"/>
      <c r="U1604" s="870"/>
    </row>
    <row r="1605" spans="9:21" s="689" customFormat="1">
      <c r="I1605" s="870"/>
      <c r="J1605" s="870"/>
      <c r="K1605" s="870"/>
      <c r="L1605" s="870"/>
      <c r="M1605" s="870"/>
      <c r="N1605" s="870"/>
      <c r="O1605" s="870"/>
      <c r="P1605" s="870"/>
      <c r="Q1605" s="870"/>
      <c r="R1605" s="870"/>
      <c r="S1605" s="870"/>
      <c r="T1605" s="870"/>
      <c r="U1605" s="870"/>
    </row>
    <row r="1606" spans="9:21" s="689" customFormat="1">
      <c r="I1606" s="870"/>
      <c r="J1606" s="870"/>
      <c r="K1606" s="870"/>
      <c r="L1606" s="870"/>
      <c r="M1606" s="870"/>
      <c r="N1606" s="870"/>
      <c r="O1606" s="870"/>
      <c r="P1606" s="870"/>
      <c r="Q1606" s="870"/>
      <c r="R1606" s="870"/>
      <c r="S1606" s="870"/>
      <c r="T1606" s="870"/>
      <c r="U1606" s="870"/>
    </row>
    <row r="1607" spans="9:21" s="689" customFormat="1">
      <c r="I1607" s="870"/>
      <c r="J1607" s="870"/>
      <c r="K1607" s="870"/>
      <c r="L1607" s="870"/>
      <c r="M1607" s="870"/>
      <c r="N1607" s="870"/>
      <c r="O1607" s="870"/>
      <c r="P1607" s="870"/>
      <c r="Q1607" s="870"/>
      <c r="R1607" s="870"/>
      <c r="S1607" s="870"/>
      <c r="T1607" s="870"/>
      <c r="U1607" s="870"/>
    </row>
    <row r="1608" spans="9:21" s="689" customFormat="1">
      <c r="I1608" s="870"/>
      <c r="J1608" s="870"/>
      <c r="K1608" s="870"/>
      <c r="L1608" s="870"/>
      <c r="M1608" s="870"/>
      <c r="N1608" s="870"/>
      <c r="O1608" s="870"/>
      <c r="P1608" s="870"/>
      <c r="Q1608" s="870"/>
      <c r="R1608" s="870"/>
      <c r="S1608" s="870"/>
      <c r="T1608" s="870"/>
      <c r="U1608" s="870"/>
    </row>
    <row r="1609" spans="9:21" s="689" customFormat="1">
      <c r="I1609" s="870"/>
      <c r="J1609" s="870"/>
      <c r="K1609" s="870"/>
      <c r="L1609" s="870"/>
      <c r="M1609" s="870"/>
      <c r="N1609" s="870"/>
      <c r="O1609" s="870"/>
      <c r="P1609" s="870"/>
      <c r="Q1609" s="870"/>
      <c r="R1609" s="870"/>
      <c r="S1609" s="870"/>
      <c r="T1609" s="870"/>
      <c r="U1609" s="870"/>
    </row>
    <row r="1610" spans="9:21" s="689" customFormat="1">
      <c r="I1610" s="870"/>
      <c r="J1610" s="870"/>
      <c r="K1610" s="870"/>
      <c r="L1610" s="870"/>
      <c r="M1610" s="870"/>
      <c r="N1610" s="870"/>
      <c r="O1610" s="870"/>
      <c r="P1610" s="870"/>
      <c r="Q1610" s="870"/>
      <c r="R1610" s="870"/>
      <c r="S1610" s="870"/>
      <c r="T1610" s="870"/>
      <c r="U1610" s="870"/>
    </row>
    <row r="1611" spans="9:21" s="689" customFormat="1">
      <c r="I1611" s="870"/>
      <c r="J1611" s="870"/>
      <c r="K1611" s="870"/>
      <c r="L1611" s="870"/>
      <c r="M1611" s="870"/>
      <c r="N1611" s="870"/>
      <c r="O1611" s="870"/>
      <c r="P1611" s="870"/>
      <c r="Q1611" s="870"/>
      <c r="R1611" s="870"/>
      <c r="S1611" s="870"/>
      <c r="T1611" s="870"/>
      <c r="U1611" s="870"/>
    </row>
    <row r="1612" spans="9:21" s="689" customFormat="1">
      <c r="I1612" s="870"/>
      <c r="J1612" s="870"/>
      <c r="K1612" s="870"/>
      <c r="L1612" s="870"/>
      <c r="M1612" s="870"/>
      <c r="N1612" s="870"/>
      <c r="O1612" s="870"/>
      <c r="P1612" s="870"/>
      <c r="Q1612" s="870"/>
      <c r="R1612" s="870"/>
      <c r="S1612" s="870"/>
      <c r="T1612" s="870"/>
      <c r="U1612" s="870"/>
    </row>
    <row r="1613" spans="9:21" s="689" customFormat="1">
      <c r="I1613" s="870"/>
      <c r="J1613" s="870"/>
      <c r="K1613" s="870"/>
      <c r="L1613" s="870"/>
      <c r="M1613" s="870"/>
      <c r="N1613" s="870"/>
      <c r="O1613" s="870"/>
      <c r="P1613" s="870"/>
      <c r="Q1613" s="870"/>
      <c r="R1613" s="870"/>
      <c r="S1613" s="870"/>
      <c r="T1613" s="870"/>
      <c r="U1613" s="870"/>
    </row>
    <row r="1614" spans="9:21" s="689" customFormat="1">
      <c r="I1614" s="870"/>
      <c r="J1614" s="870"/>
      <c r="K1614" s="870"/>
      <c r="L1614" s="870"/>
      <c r="M1614" s="870"/>
      <c r="N1614" s="870"/>
      <c r="O1614" s="870"/>
      <c r="P1614" s="870"/>
      <c r="Q1614" s="870"/>
      <c r="R1614" s="870"/>
      <c r="S1614" s="870"/>
      <c r="T1614" s="870"/>
      <c r="U1614" s="870"/>
    </row>
    <row r="1615" spans="9:21" s="689" customFormat="1">
      <c r="I1615" s="870"/>
      <c r="J1615" s="870"/>
      <c r="K1615" s="870"/>
      <c r="L1615" s="870"/>
      <c r="M1615" s="870"/>
      <c r="N1615" s="870"/>
      <c r="O1615" s="870"/>
      <c r="P1615" s="870"/>
      <c r="Q1615" s="870"/>
      <c r="R1615" s="870"/>
      <c r="S1615" s="870"/>
      <c r="T1615" s="870"/>
      <c r="U1615" s="870"/>
    </row>
    <row r="1616" spans="9:21" s="689" customFormat="1">
      <c r="I1616" s="870"/>
      <c r="J1616" s="870"/>
      <c r="K1616" s="870"/>
      <c r="L1616" s="870"/>
      <c r="M1616" s="870"/>
      <c r="N1616" s="870"/>
      <c r="O1616" s="870"/>
      <c r="P1616" s="870"/>
      <c r="Q1616" s="870"/>
      <c r="R1616" s="870"/>
      <c r="S1616" s="870"/>
      <c r="T1616" s="870"/>
      <c r="U1616" s="870"/>
    </row>
    <row r="1617" spans="9:21" s="689" customFormat="1">
      <c r="I1617" s="870"/>
      <c r="J1617" s="870"/>
      <c r="K1617" s="870"/>
      <c r="L1617" s="870"/>
      <c r="M1617" s="870"/>
      <c r="N1617" s="870"/>
      <c r="O1617" s="870"/>
      <c r="P1617" s="870"/>
      <c r="Q1617" s="870"/>
      <c r="R1617" s="870"/>
      <c r="S1617" s="870"/>
      <c r="T1617" s="870"/>
      <c r="U1617" s="870"/>
    </row>
    <row r="1618" spans="9:21" s="689" customFormat="1">
      <c r="I1618" s="870"/>
      <c r="J1618" s="870"/>
      <c r="K1618" s="870"/>
      <c r="L1618" s="870"/>
      <c r="M1618" s="870"/>
      <c r="N1618" s="870"/>
      <c r="O1618" s="870"/>
      <c r="P1618" s="870"/>
      <c r="Q1618" s="870"/>
      <c r="R1618" s="870"/>
      <c r="S1618" s="870"/>
      <c r="T1618" s="870"/>
      <c r="U1618" s="870"/>
    </row>
    <row r="1619" spans="9:21" s="689" customFormat="1">
      <c r="I1619" s="870"/>
      <c r="J1619" s="870"/>
      <c r="K1619" s="870"/>
      <c r="L1619" s="870"/>
      <c r="M1619" s="870"/>
      <c r="N1619" s="870"/>
      <c r="O1619" s="870"/>
      <c r="P1619" s="870"/>
      <c r="Q1619" s="870"/>
      <c r="R1619" s="870"/>
      <c r="S1619" s="870"/>
      <c r="T1619" s="870"/>
      <c r="U1619" s="870"/>
    </row>
    <row r="1620" spans="9:21" s="689" customFormat="1">
      <c r="I1620" s="870"/>
      <c r="J1620" s="870"/>
      <c r="K1620" s="870"/>
      <c r="L1620" s="870"/>
      <c r="M1620" s="870"/>
      <c r="N1620" s="870"/>
      <c r="O1620" s="870"/>
      <c r="P1620" s="870"/>
      <c r="Q1620" s="870"/>
      <c r="R1620" s="870"/>
      <c r="S1620" s="870"/>
      <c r="T1620" s="870"/>
      <c r="U1620" s="870"/>
    </row>
    <row r="1621" spans="9:21" s="689" customFormat="1">
      <c r="I1621" s="870"/>
      <c r="J1621" s="870"/>
      <c r="K1621" s="870"/>
      <c r="L1621" s="870"/>
      <c r="M1621" s="870"/>
      <c r="N1621" s="870"/>
      <c r="O1621" s="870"/>
      <c r="P1621" s="870"/>
      <c r="Q1621" s="870"/>
      <c r="R1621" s="870"/>
      <c r="S1621" s="870"/>
      <c r="T1621" s="870"/>
      <c r="U1621" s="870"/>
    </row>
    <row r="1622" spans="9:21" s="689" customFormat="1">
      <c r="I1622" s="870"/>
      <c r="J1622" s="870"/>
      <c r="K1622" s="870"/>
      <c r="L1622" s="870"/>
      <c r="M1622" s="870"/>
      <c r="N1622" s="870"/>
      <c r="O1622" s="870"/>
      <c r="P1622" s="870"/>
      <c r="Q1622" s="870"/>
      <c r="R1622" s="870"/>
      <c r="S1622" s="870"/>
      <c r="T1622" s="870"/>
      <c r="U1622" s="870"/>
    </row>
    <row r="1623" spans="9:21" s="689" customFormat="1">
      <c r="I1623" s="870"/>
      <c r="J1623" s="870"/>
      <c r="K1623" s="870"/>
      <c r="L1623" s="870"/>
      <c r="M1623" s="870"/>
      <c r="N1623" s="870"/>
      <c r="O1623" s="870"/>
      <c r="P1623" s="870"/>
      <c r="Q1623" s="870"/>
      <c r="R1623" s="870"/>
      <c r="S1623" s="870"/>
      <c r="T1623" s="870"/>
      <c r="U1623" s="870"/>
    </row>
    <row r="1624" spans="9:21" s="689" customFormat="1">
      <c r="I1624" s="870"/>
      <c r="J1624" s="870"/>
      <c r="K1624" s="870"/>
      <c r="L1624" s="870"/>
      <c r="M1624" s="870"/>
      <c r="N1624" s="870"/>
      <c r="O1624" s="870"/>
      <c r="P1624" s="870"/>
      <c r="Q1624" s="870"/>
      <c r="R1624" s="870"/>
      <c r="S1624" s="870"/>
      <c r="T1624" s="870"/>
      <c r="U1624" s="870"/>
    </row>
    <row r="1625" spans="9:21" s="689" customFormat="1">
      <c r="I1625" s="870"/>
      <c r="J1625" s="870"/>
      <c r="K1625" s="870"/>
      <c r="L1625" s="870"/>
      <c r="M1625" s="870"/>
      <c r="N1625" s="870"/>
      <c r="O1625" s="870"/>
      <c r="P1625" s="870"/>
      <c r="Q1625" s="870"/>
      <c r="R1625" s="870"/>
      <c r="S1625" s="870"/>
      <c r="T1625" s="870"/>
      <c r="U1625" s="870"/>
    </row>
    <row r="1626" spans="9:21" s="689" customFormat="1">
      <c r="I1626" s="870"/>
      <c r="J1626" s="870"/>
      <c r="K1626" s="870"/>
      <c r="L1626" s="870"/>
      <c r="M1626" s="870"/>
      <c r="N1626" s="870"/>
      <c r="O1626" s="870"/>
      <c r="P1626" s="870"/>
      <c r="Q1626" s="870"/>
      <c r="R1626" s="870"/>
      <c r="S1626" s="870"/>
      <c r="T1626" s="870"/>
      <c r="U1626" s="870"/>
    </row>
    <row r="1627" spans="9:21" s="689" customFormat="1">
      <c r="I1627" s="870"/>
      <c r="J1627" s="870"/>
      <c r="K1627" s="870"/>
      <c r="L1627" s="870"/>
      <c r="M1627" s="870"/>
      <c r="N1627" s="870"/>
      <c r="O1627" s="870"/>
      <c r="P1627" s="870"/>
      <c r="Q1627" s="870"/>
      <c r="R1627" s="870"/>
      <c r="S1627" s="870"/>
      <c r="T1627" s="870"/>
      <c r="U1627" s="870"/>
    </row>
    <row r="1628" spans="9:21" s="689" customFormat="1">
      <c r="I1628" s="870"/>
      <c r="J1628" s="870"/>
      <c r="K1628" s="870"/>
      <c r="L1628" s="870"/>
      <c r="M1628" s="870"/>
      <c r="N1628" s="870"/>
      <c r="O1628" s="870"/>
      <c r="P1628" s="870"/>
      <c r="Q1628" s="870"/>
      <c r="R1628" s="870"/>
      <c r="S1628" s="870"/>
      <c r="T1628" s="870"/>
      <c r="U1628" s="870"/>
    </row>
    <row r="1629" spans="9:21" s="689" customFormat="1">
      <c r="I1629" s="870"/>
      <c r="J1629" s="870"/>
      <c r="K1629" s="870"/>
      <c r="L1629" s="870"/>
      <c r="M1629" s="870"/>
      <c r="N1629" s="870"/>
      <c r="O1629" s="870"/>
      <c r="P1629" s="870"/>
      <c r="Q1629" s="870"/>
      <c r="R1629" s="870"/>
      <c r="S1629" s="870"/>
      <c r="T1629" s="870"/>
      <c r="U1629" s="870"/>
    </row>
    <row r="1630" spans="9:21" s="689" customFormat="1">
      <c r="I1630" s="870"/>
      <c r="J1630" s="870"/>
      <c r="K1630" s="870"/>
      <c r="L1630" s="870"/>
      <c r="M1630" s="870"/>
      <c r="N1630" s="870"/>
      <c r="O1630" s="870"/>
      <c r="P1630" s="870"/>
      <c r="Q1630" s="870"/>
      <c r="R1630" s="870"/>
      <c r="S1630" s="870"/>
      <c r="T1630" s="870"/>
      <c r="U1630" s="870"/>
    </row>
    <row r="1631" spans="9:21" s="689" customFormat="1">
      <c r="I1631" s="870"/>
      <c r="J1631" s="870"/>
      <c r="K1631" s="870"/>
      <c r="L1631" s="870"/>
      <c r="M1631" s="870"/>
      <c r="N1631" s="870"/>
      <c r="O1631" s="870"/>
      <c r="P1631" s="870"/>
      <c r="Q1631" s="870"/>
      <c r="R1631" s="870"/>
      <c r="S1631" s="870"/>
      <c r="T1631" s="870"/>
      <c r="U1631" s="870"/>
    </row>
    <row r="1632" spans="9:21" s="689" customFormat="1">
      <c r="I1632" s="870"/>
      <c r="J1632" s="870"/>
      <c r="K1632" s="870"/>
      <c r="L1632" s="870"/>
      <c r="M1632" s="870"/>
      <c r="N1632" s="870"/>
      <c r="O1632" s="870"/>
      <c r="P1632" s="870"/>
      <c r="Q1632" s="870"/>
      <c r="R1632" s="870"/>
      <c r="S1632" s="870"/>
      <c r="T1632" s="870"/>
      <c r="U1632" s="870"/>
    </row>
    <row r="1633" spans="9:21" s="689" customFormat="1">
      <c r="I1633" s="870"/>
      <c r="J1633" s="870"/>
      <c r="K1633" s="870"/>
      <c r="L1633" s="870"/>
      <c r="M1633" s="870"/>
      <c r="N1633" s="870"/>
      <c r="O1633" s="870"/>
      <c r="P1633" s="870"/>
      <c r="Q1633" s="870"/>
      <c r="R1633" s="870"/>
      <c r="S1633" s="870"/>
      <c r="T1633" s="870"/>
      <c r="U1633" s="870"/>
    </row>
    <row r="1634" spans="9:21" s="689" customFormat="1">
      <c r="I1634" s="870"/>
      <c r="J1634" s="870"/>
      <c r="K1634" s="870"/>
      <c r="L1634" s="870"/>
      <c r="M1634" s="870"/>
      <c r="N1634" s="870"/>
      <c r="O1634" s="870"/>
      <c r="P1634" s="870"/>
      <c r="Q1634" s="870"/>
      <c r="R1634" s="870"/>
      <c r="S1634" s="870"/>
      <c r="T1634" s="870"/>
      <c r="U1634" s="870"/>
    </row>
    <row r="1635" spans="9:21" s="689" customFormat="1">
      <c r="I1635" s="870"/>
      <c r="J1635" s="870"/>
      <c r="K1635" s="870"/>
      <c r="L1635" s="870"/>
      <c r="M1635" s="870"/>
      <c r="N1635" s="870"/>
      <c r="O1635" s="870"/>
      <c r="P1635" s="870"/>
      <c r="Q1635" s="870"/>
      <c r="R1635" s="870"/>
      <c r="S1635" s="870"/>
      <c r="T1635" s="870"/>
      <c r="U1635" s="870"/>
    </row>
    <row r="1636" spans="9:21" s="689" customFormat="1">
      <c r="I1636" s="870"/>
      <c r="J1636" s="870"/>
      <c r="K1636" s="870"/>
      <c r="L1636" s="870"/>
      <c r="M1636" s="870"/>
      <c r="N1636" s="870"/>
      <c r="O1636" s="870"/>
      <c r="P1636" s="870"/>
      <c r="Q1636" s="870"/>
      <c r="R1636" s="870"/>
      <c r="S1636" s="870"/>
      <c r="T1636" s="870"/>
      <c r="U1636" s="870"/>
    </row>
    <row r="1637" spans="9:21" s="689" customFormat="1">
      <c r="I1637" s="870"/>
      <c r="J1637" s="870"/>
      <c r="K1637" s="870"/>
      <c r="L1637" s="870"/>
      <c r="M1637" s="870"/>
      <c r="N1637" s="870"/>
      <c r="O1637" s="870"/>
      <c r="P1637" s="870"/>
      <c r="Q1637" s="870"/>
      <c r="R1637" s="870"/>
      <c r="S1637" s="870"/>
      <c r="T1637" s="870"/>
      <c r="U1637" s="870"/>
    </row>
    <row r="1638" spans="9:21" s="689" customFormat="1">
      <c r="I1638" s="870"/>
      <c r="J1638" s="870"/>
      <c r="K1638" s="870"/>
      <c r="L1638" s="870"/>
      <c r="M1638" s="870"/>
      <c r="N1638" s="870"/>
      <c r="O1638" s="870"/>
      <c r="P1638" s="870"/>
      <c r="Q1638" s="870"/>
      <c r="R1638" s="870"/>
      <c r="S1638" s="870"/>
      <c r="T1638" s="870"/>
      <c r="U1638" s="870"/>
    </row>
    <row r="1639" spans="9:21" s="689" customFormat="1">
      <c r="I1639" s="870"/>
      <c r="J1639" s="870"/>
      <c r="K1639" s="870"/>
      <c r="L1639" s="870"/>
      <c r="M1639" s="870"/>
      <c r="N1639" s="870"/>
      <c r="O1639" s="870"/>
      <c r="P1639" s="870"/>
      <c r="Q1639" s="870"/>
      <c r="R1639" s="870"/>
      <c r="S1639" s="870"/>
      <c r="T1639" s="870"/>
      <c r="U1639" s="870"/>
    </row>
    <row r="1640" spans="9:21" s="689" customFormat="1">
      <c r="I1640" s="870"/>
      <c r="J1640" s="870"/>
      <c r="K1640" s="870"/>
      <c r="L1640" s="870"/>
      <c r="M1640" s="870"/>
      <c r="N1640" s="870"/>
      <c r="O1640" s="870"/>
      <c r="P1640" s="870"/>
      <c r="Q1640" s="870"/>
      <c r="R1640" s="870"/>
      <c r="S1640" s="870"/>
      <c r="T1640" s="870"/>
      <c r="U1640" s="870"/>
    </row>
    <row r="1641" spans="9:21" s="689" customFormat="1">
      <c r="I1641" s="870"/>
      <c r="J1641" s="870"/>
      <c r="K1641" s="870"/>
      <c r="L1641" s="870"/>
      <c r="M1641" s="870"/>
      <c r="N1641" s="870"/>
      <c r="O1641" s="870"/>
      <c r="P1641" s="870"/>
      <c r="Q1641" s="870"/>
      <c r="R1641" s="870"/>
      <c r="S1641" s="870"/>
      <c r="T1641" s="870"/>
      <c r="U1641" s="870"/>
    </row>
    <row r="1642" spans="9:21" s="689" customFormat="1">
      <c r="I1642" s="870"/>
      <c r="J1642" s="870"/>
      <c r="K1642" s="870"/>
      <c r="L1642" s="870"/>
      <c r="M1642" s="870"/>
      <c r="N1642" s="870"/>
      <c r="O1642" s="870"/>
      <c r="P1642" s="870"/>
      <c r="Q1642" s="870"/>
      <c r="R1642" s="870"/>
      <c r="S1642" s="870"/>
      <c r="T1642" s="870"/>
      <c r="U1642" s="870"/>
    </row>
    <row r="1643" spans="9:21" s="689" customFormat="1">
      <c r="I1643" s="870"/>
      <c r="J1643" s="870"/>
      <c r="K1643" s="870"/>
      <c r="L1643" s="870"/>
      <c r="M1643" s="870"/>
      <c r="N1643" s="870"/>
      <c r="O1643" s="870"/>
      <c r="P1643" s="870"/>
      <c r="Q1643" s="870"/>
      <c r="R1643" s="870"/>
      <c r="S1643" s="870"/>
      <c r="T1643" s="870"/>
      <c r="U1643" s="870"/>
    </row>
    <row r="1644" spans="9:21" s="689" customFormat="1">
      <c r="I1644" s="870"/>
      <c r="J1644" s="870"/>
      <c r="K1644" s="870"/>
      <c r="L1644" s="870"/>
      <c r="M1644" s="870"/>
      <c r="N1644" s="870"/>
      <c r="O1644" s="870"/>
      <c r="P1644" s="870"/>
      <c r="Q1644" s="870"/>
      <c r="R1644" s="870"/>
      <c r="S1644" s="870"/>
      <c r="T1644" s="870"/>
      <c r="U1644" s="870"/>
    </row>
    <row r="1645" spans="9:21" s="689" customFormat="1">
      <c r="I1645" s="870"/>
      <c r="J1645" s="870"/>
      <c r="K1645" s="870"/>
      <c r="L1645" s="870"/>
      <c r="M1645" s="870"/>
      <c r="N1645" s="870"/>
      <c r="O1645" s="870"/>
      <c r="P1645" s="870"/>
      <c r="Q1645" s="870"/>
      <c r="R1645" s="870"/>
      <c r="S1645" s="870"/>
      <c r="T1645" s="870"/>
      <c r="U1645" s="870"/>
    </row>
    <row r="1646" spans="9:21" s="689" customFormat="1">
      <c r="I1646" s="870"/>
      <c r="J1646" s="870"/>
      <c r="K1646" s="870"/>
      <c r="L1646" s="870"/>
      <c r="M1646" s="870"/>
      <c r="N1646" s="870"/>
      <c r="O1646" s="870"/>
      <c r="P1646" s="870"/>
      <c r="Q1646" s="870"/>
      <c r="R1646" s="870"/>
      <c r="S1646" s="870"/>
      <c r="T1646" s="870"/>
      <c r="U1646" s="870"/>
    </row>
    <row r="1647" spans="9:21" s="689" customFormat="1">
      <c r="I1647" s="870"/>
      <c r="J1647" s="870"/>
      <c r="K1647" s="870"/>
      <c r="L1647" s="870"/>
      <c r="M1647" s="870"/>
      <c r="N1647" s="870"/>
      <c r="O1647" s="870"/>
      <c r="P1647" s="870"/>
      <c r="Q1647" s="870"/>
      <c r="R1647" s="870"/>
      <c r="S1647" s="870"/>
      <c r="T1647" s="870"/>
      <c r="U1647" s="870"/>
    </row>
    <row r="1648" spans="9:21" s="689" customFormat="1">
      <c r="I1648" s="870"/>
      <c r="J1648" s="870"/>
      <c r="K1648" s="870"/>
      <c r="L1648" s="870"/>
      <c r="M1648" s="870"/>
      <c r="N1648" s="870"/>
      <c r="O1648" s="870"/>
      <c r="P1648" s="870"/>
      <c r="Q1648" s="870"/>
      <c r="R1648" s="870"/>
      <c r="S1648" s="870"/>
      <c r="T1648" s="870"/>
      <c r="U1648" s="870"/>
    </row>
    <row r="1649" spans="9:21" s="689" customFormat="1">
      <c r="I1649" s="870"/>
      <c r="J1649" s="870"/>
      <c r="K1649" s="870"/>
      <c r="L1649" s="870"/>
      <c r="M1649" s="870"/>
      <c r="N1649" s="870"/>
      <c r="O1649" s="870"/>
      <c r="P1649" s="870"/>
      <c r="Q1649" s="870"/>
      <c r="R1649" s="870"/>
      <c r="S1649" s="870"/>
      <c r="T1649" s="870"/>
      <c r="U1649" s="870"/>
    </row>
    <row r="1650" spans="9:21" s="689" customFormat="1">
      <c r="I1650" s="870"/>
      <c r="J1650" s="870"/>
      <c r="K1650" s="870"/>
      <c r="L1650" s="870"/>
      <c r="M1650" s="870"/>
      <c r="N1650" s="870"/>
      <c r="O1650" s="870"/>
      <c r="P1650" s="870"/>
      <c r="Q1650" s="870"/>
      <c r="R1650" s="870"/>
      <c r="S1650" s="870"/>
      <c r="T1650" s="870"/>
      <c r="U1650" s="870"/>
    </row>
    <row r="1651" spans="9:21" s="689" customFormat="1">
      <c r="I1651" s="870"/>
      <c r="J1651" s="870"/>
      <c r="K1651" s="870"/>
      <c r="L1651" s="870"/>
      <c r="M1651" s="870"/>
      <c r="N1651" s="870"/>
      <c r="O1651" s="870"/>
      <c r="P1651" s="870"/>
      <c r="Q1651" s="870"/>
      <c r="R1651" s="870"/>
      <c r="S1651" s="870"/>
      <c r="T1651" s="870"/>
      <c r="U1651" s="870"/>
    </row>
    <row r="1652" spans="9:21" s="689" customFormat="1">
      <c r="I1652" s="870"/>
      <c r="J1652" s="870"/>
      <c r="K1652" s="870"/>
      <c r="L1652" s="870"/>
      <c r="M1652" s="870"/>
      <c r="N1652" s="870"/>
      <c r="O1652" s="870"/>
      <c r="P1652" s="870"/>
      <c r="Q1652" s="870"/>
      <c r="R1652" s="870"/>
      <c r="S1652" s="870"/>
      <c r="T1652" s="870"/>
      <c r="U1652" s="870"/>
    </row>
    <row r="1653" spans="9:21" s="689" customFormat="1">
      <c r="I1653" s="870"/>
      <c r="J1653" s="870"/>
      <c r="K1653" s="870"/>
      <c r="L1653" s="870"/>
      <c r="M1653" s="870"/>
      <c r="N1653" s="870"/>
      <c r="O1653" s="870"/>
      <c r="P1653" s="870"/>
      <c r="Q1653" s="870"/>
      <c r="R1653" s="870"/>
      <c r="S1653" s="870"/>
      <c r="T1653" s="870"/>
      <c r="U1653" s="870"/>
    </row>
    <row r="1654" spans="9:21" s="689" customFormat="1">
      <c r="I1654" s="870"/>
      <c r="J1654" s="870"/>
      <c r="K1654" s="870"/>
      <c r="L1654" s="870"/>
      <c r="M1654" s="870"/>
      <c r="N1654" s="870"/>
      <c r="O1654" s="870"/>
      <c r="P1654" s="870"/>
      <c r="Q1654" s="870"/>
      <c r="R1654" s="870"/>
      <c r="S1654" s="870"/>
      <c r="T1654" s="870"/>
      <c r="U1654" s="870"/>
    </row>
    <row r="1655" spans="9:21" s="689" customFormat="1">
      <c r="I1655" s="870"/>
      <c r="J1655" s="870"/>
      <c r="K1655" s="870"/>
      <c r="L1655" s="870"/>
      <c r="M1655" s="870"/>
      <c r="N1655" s="870"/>
      <c r="O1655" s="870"/>
      <c r="P1655" s="870"/>
      <c r="Q1655" s="870"/>
      <c r="R1655" s="870"/>
      <c r="S1655" s="870"/>
      <c r="T1655" s="870"/>
      <c r="U1655" s="870"/>
    </row>
    <row r="1656" spans="9:21" s="689" customFormat="1">
      <c r="I1656" s="870"/>
      <c r="J1656" s="870"/>
      <c r="K1656" s="870"/>
      <c r="L1656" s="870"/>
      <c r="M1656" s="870"/>
      <c r="N1656" s="870"/>
      <c r="O1656" s="870"/>
      <c r="P1656" s="870"/>
      <c r="Q1656" s="870"/>
      <c r="R1656" s="870"/>
      <c r="S1656" s="870"/>
      <c r="T1656" s="870"/>
      <c r="U1656" s="870"/>
    </row>
    <row r="1657" spans="9:21" s="689" customFormat="1">
      <c r="I1657" s="870"/>
      <c r="J1657" s="870"/>
      <c r="K1657" s="870"/>
      <c r="L1657" s="870"/>
      <c r="M1657" s="870"/>
      <c r="N1657" s="870"/>
      <c r="O1657" s="870"/>
      <c r="P1657" s="870"/>
      <c r="Q1657" s="870"/>
      <c r="R1657" s="870"/>
      <c r="S1657" s="870"/>
      <c r="T1657" s="870"/>
      <c r="U1657" s="870"/>
    </row>
    <row r="1658" spans="9:21" s="689" customFormat="1">
      <c r="I1658" s="870"/>
      <c r="J1658" s="870"/>
      <c r="K1658" s="870"/>
      <c r="L1658" s="870"/>
      <c r="M1658" s="870"/>
      <c r="N1658" s="870"/>
      <c r="O1658" s="870"/>
      <c r="P1658" s="870"/>
      <c r="Q1658" s="870"/>
      <c r="R1658" s="870"/>
      <c r="S1658" s="870"/>
      <c r="T1658" s="870"/>
      <c r="U1658" s="870"/>
    </row>
    <row r="1659" spans="9:21" s="689" customFormat="1">
      <c r="I1659" s="870"/>
      <c r="J1659" s="870"/>
      <c r="K1659" s="870"/>
      <c r="L1659" s="870"/>
      <c r="M1659" s="870"/>
      <c r="N1659" s="870"/>
      <c r="O1659" s="870"/>
      <c r="P1659" s="870"/>
      <c r="Q1659" s="870"/>
      <c r="R1659" s="870"/>
      <c r="S1659" s="870"/>
      <c r="T1659" s="870"/>
      <c r="U1659" s="870"/>
    </row>
    <row r="1660" spans="9:21" s="689" customFormat="1">
      <c r="I1660" s="870"/>
      <c r="J1660" s="870"/>
      <c r="K1660" s="870"/>
      <c r="L1660" s="870"/>
      <c r="M1660" s="870"/>
      <c r="N1660" s="870"/>
      <c r="O1660" s="870"/>
      <c r="P1660" s="870"/>
      <c r="Q1660" s="870"/>
      <c r="R1660" s="870"/>
      <c r="S1660" s="870"/>
      <c r="T1660" s="870"/>
      <c r="U1660" s="870"/>
    </row>
    <row r="1661" spans="9:21" s="689" customFormat="1">
      <c r="I1661" s="870"/>
      <c r="J1661" s="870"/>
      <c r="K1661" s="870"/>
      <c r="L1661" s="870"/>
      <c r="M1661" s="870"/>
      <c r="N1661" s="870"/>
      <c r="O1661" s="870"/>
      <c r="P1661" s="870"/>
      <c r="Q1661" s="870"/>
      <c r="R1661" s="870"/>
      <c r="S1661" s="870"/>
      <c r="T1661" s="870"/>
      <c r="U1661" s="870"/>
    </row>
    <row r="1662" spans="9:21" s="689" customFormat="1">
      <c r="I1662" s="870"/>
      <c r="J1662" s="870"/>
      <c r="K1662" s="870"/>
      <c r="L1662" s="870"/>
      <c r="M1662" s="870"/>
      <c r="N1662" s="870"/>
      <c r="O1662" s="870"/>
      <c r="P1662" s="870"/>
      <c r="Q1662" s="870"/>
      <c r="R1662" s="870"/>
      <c r="S1662" s="870"/>
      <c r="T1662" s="870"/>
      <c r="U1662" s="870"/>
    </row>
    <row r="1663" spans="9:21" s="689" customFormat="1">
      <c r="I1663" s="870"/>
      <c r="J1663" s="870"/>
      <c r="K1663" s="870"/>
      <c r="L1663" s="870"/>
      <c r="M1663" s="870"/>
      <c r="N1663" s="870"/>
      <c r="O1663" s="870"/>
      <c r="P1663" s="870"/>
      <c r="Q1663" s="870"/>
      <c r="R1663" s="870"/>
      <c r="S1663" s="870"/>
      <c r="T1663" s="870"/>
      <c r="U1663" s="870"/>
    </row>
    <row r="1664" spans="9:21" s="689" customFormat="1">
      <c r="I1664" s="870"/>
      <c r="J1664" s="870"/>
      <c r="K1664" s="870"/>
      <c r="L1664" s="870"/>
      <c r="M1664" s="870"/>
      <c r="N1664" s="870"/>
      <c r="O1664" s="870"/>
      <c r="P1664" s="870"/>
      <c r="Q1664" s="870"/>
      <c r="R1664" s="870"/>
      <c r="S1664" s="870"/>
      <c r="T1664" s="870"/>
      <c r="U1664" s="870"/>
    </row>
    <row r="1665" spans="9:21" s="689" customFormat="1">
      <c r="I1665" s="870"/>
      <c r="J1665" s="870"/>
      <c r="K1665" s="870"/>
      <c r="L1665" s="870"/>
      <c r="M1665" s="870"/>
      <c r="N1665" s="870"/>
      <c r="O1665" s="870"/>
      <c r="P1665" s="870"/>
      <c r="Q1665" s="870"/>
      <c r="R1665" s="870"/>
      <c r="S1665" s="870"/>
      <c r="T1665" s="870"/>
      <c r="U1665" s="870"/>
    </row>
    <row r="1666" spans="9:21" s="689" customFormat="1">
      <c r="I1666" s="870"/>
      <c r="J1666" s="870"/>
      <c r="K1666" s="870"/>
      <c r="L1666" s="870"/>
      <c r="M1666" s="870"/>
      <c r="N1666" s="870"/>
      <c r="O1666" s="870"/>
      <c r="P1666" s="870"/>
      <c r="Q1666" s="870"/>
      <c r="R1666" s="870"/>
      <c r="S1666" s="870"/>
      <c r="T1666" s="870"/>
      <c r="U1666" s="870"/>
    </row>
    <row r="1667" spans="9:21" s="689" customFormat="1">
      <c r="I1667" s="870"/>
      <c r="J1667" s="870"/>
      <c r="K1667" s="870"/>
      <c r="L1667" s="870"/>
      <c r="M1667" s="870"/>
      <c r="N1667" s="870"/>
      <c r="O1667" s="870"/>
      <c r="P1667" s="870"/>
      <c r="Q1667" s="870"/>
      <c r="R1667" s="870"/>
      <c r="S1667" s="870"/>
      <c r="T1667" s="870"/>
      <c r="U1667" s="870"/>
    </row>
    <row r="1668" spans="9:21" s="689" customFormat="1">
      <c r="I1668" s="870"/>
      <c r="J1668" s="870"/>
      <c r="K1668" s="870"/>
      <c r="L1668" s="870"/>
      <c r="M1668" s="870"/>
      <c r="N1668" s="870"/>
      <c r="O1668" s="870"/>
      <c r="P1668" s="870"/>
      <c r="Q1668" s="870"/>
      <c r="R1668" s="870"/>
      <c r="S1668" s="870"/>
      <c r="T1668" s="870"/>
      <c r="U1668" s="870"/>
    </row>
    <row r="1669" spans="9:21" s="689" customFormat="1">
      <c r="I1669" s="870"/>
      <c r="J1669" s="870"/>
      <c r="K1669" s="870"/>
      <c r="L1669" s="870"/>
      <c r="M1669" s="870"/>
      <c r="N1669" s="870"/>
      <c r="O1669" s="870"/>
      <c r="P1669" s="870"/>
      <c r="Q1669" s="870"/>
      <c r="R1669" s="870"/>
      <c r="S1669" s="870"/>
      <c r="T1669" s="870"/>
      <c r="U1669" s="870"/>
    </row>
    <row r="1670" spans="9:21" s="689" customFormat="1">
      <c r="I1670" s="870"/>
      <c r="J1670" s="870"/>
      <c r="K1670" s="870"/>
      <c r="L1670" s="870"/>
      <c r="M1670" s="870"/>
      <c r="N1670" s="870"/>
      <c r="O1670" s="870"/>
      <c r="P1670" s="870"/>
      <c r="Q1670" s="870"/>
      <c r="R1670" s="870"/>
      <c r="S1670" s="870"/>
      <c r="T1670" s="870"/>
      <c r="U1670" s="870"/>
    </row>
    <row r="1671" spans="9:21" s="689" customFormat="1">
      <c r="I1671" s="870"/>
      <c r="J1671" s="870"/>
      <c r="K1671" s="870"/>
      <c r="L1671" s="870"/>
      <c r="M1671" s="870"/>
      <c r="N1671" s="870"/>
      <c r="O1671" s="870"/>
      <c r="P1671" s="870"/>
      <c r="Q1671" s="870"/>
      <c r="R1671" s="870"/>
      <c r="S1671" s="870"/>
      <c r="T1671" s="870"/>
      <c r="U1671" s="870"/>
    </row>
    <row r="1672" spans="9:21" s="689" customFormat="1">
      <c r="I1672" s="870"/>
      <c r="J1672" s="870"/>
      <c r="K1672" s="870"/>
      <c r="L1672" s="870"/>
      <c r="M1672" s="870"/>
      <c r="N1672" s="870"/>
      <c r="O1672" s="870"/>
      <c r="P1672" s="870"/>
      <c r="Q1672" s="870"/>
      <c r="R1672" s="870"/>
      <c r="S1672" s="870"/>
      <c r="T1672" s="870"/>
      <c r="U1672" s="870"/>
    </row>
    <row r="1673" spans="9:21" s="689" customFormat="1">
      <c r="I1673" s="870"/>
      <c r="J1673" s="870"/>
      <c r="K1673" s="870"/>
      <c r="L1673" s="870"/>
      <c r="M1673" s="870"/>
      <c r="N1673" s="870"/>
      <c r="O1673" s="870"/>
      <c r="P1673" s="870"/>
      <c r="Q1673" s="870"/>
      <c r="R1673" s="870"/>
      <c r="S1673" s="870"/>
      <c r="T1673" s="870"/>
      <c r="U1673" s="870"/>
    </row>
    <row r="1674" spans="9:21" s="689" customFormat="1">
      <c r="I1674" s="870"/>
      <c r="J1674" s="870"/>
      <c r="K1674" s="870"/>
      <c r="L1674" s="870"/>
      <c r="M1674" s="870"/>
      <c r="N1674" s="870"/>
      <c r="O1674" s="870"/>
      <c r="P1674" s="870"/>
      <c r="Q1674" s="870"/>
      <c r="R1674" s="870"/>
      <c r="S1674" s="870"/>
      <c r="T1674" s="870"/>
      <c r="U1674" s="870"/>
    </row>
    <row r="1675" spans="9:21" s="689" customFormat="1">
      <c r="I1675" s="870"/>
      <c r="J1675" s="870"/>
      <c r="K1675" s="870"/>
      <c r="L1675" s="870"/>
      <c r="M1675" s="870"/>
      <c r="N1675" s="870"/>
      <c r="O1675" s="870"/>
      <c r="P1675" s="870"/>
      <c r="Q1675" s="870"/>
      <c r="R1675" s="870"/>
      <c r="S1675" s="870"/>
      <c r="T1675" s="870"/>
      <c r="U1675" s="870"/>
    </row>
    <row r="1676" spans="9:21" s="689" customFormat="1">
      <c r="I1676" s="870"/>
      <c r="J1676" s="870"/>
      <c r="K1676" s="870"/>
      <c r="L1676" s="870"/>
      <c r="M1676" s="870"/>
      <c r="N1676" s="870"/>
      <c r="O1676" s="870"/>
      <c r="P1676" s="870"/>
      <c r="Q1676" s="870"/>
      <c r="R1676" s="870"/>
      <c r="S1676" s="870"/>
      <c r="T1676" s="870"/>
      <c r="U1676" s="870"/>
    </row>
    <row r="1677" spans="9:21" s="689" customFormat="1">
      <c r="I1677" s="870"/>
      <c r="J1677" s="870"/>
      <c r="K1677" s="870"/>
      <c r="L1677" s="870"/>
      <c r="M1677" s="870"/>
      <c r="N1677" s="870"/>
      <c r="O1677" s="870"/>
      <c r="P1677" s="870"/>
      <c r="Q1677" s="870"/>
      <c r="R1677" s="870"/>
      <c r="S1677" s="870"/>
      <c r="T1677" s="870"/>
      <c r="U1677" s="870"/>
    </row>
    <row r="1678" spans="9:21" s="689" customFormat="1">
      <c r="I1678" s="870"/>
      <c r="J1678" s="870"/>
      <c r="K1678" s="870"/>
      <c r="L1678" s="870"/>
      <c r="M1678" s="870"/>
      <c r="N1678" s="870"/>
      <c r="O1678" s="870"/>
      <c r="P1678" s="870"/>
      <c r="Q1678" s="870"/>
      <c r="R1678" s="870"/>
      <c r="S1678" s="870"/>
      <c r="T1678" s="870"/>
      <c r="U1678" s="870"/>
    </row>
    <row r="1679" spans="9:21" s="689" customFormat="1">
      <c r="I1679" s="870"/>
      <c r="J1679" s="870"/>
      <c r="K1679" s="870"/>
      <c r="L1679" s="870"/>
      <c r="M1679" s="870"/>
      <c r="N1679" s="870"/>
      <c r="O1679" s="870"/>
      <c r="P1679" s="870"/>
      <c r="Q1679" s="870"/>
      <c r="R1679" s="870"/>
      <c r="S1679" s="870"/>
      <c r="T1679" s="870"/>
      <c r="U1679" s="870"/>
    </row>
    <row r="1680" spans="9:21" s="689" customFormat="1">
      <c r="I1680" s="870"/>
      <c r="J1680" s="870"/>
      <c r="K1680" s="870"/>
      <c r="L1680" s="870"/>
      <c r="M1680" s="870"/>
      <c r="N1680" s="870"/>
      <c r="O1680" s="870"/>
      <c r="P1680" s="870"/>
      <c r="Q1680" s="870"/>
      <c r="R1680" s="870"/>
      <c r="S1680" s="870"/>
      <c r="T1680" s="870"/>
      <c r="U1680" s="870"/>
    </row>
    <row r="1681" spans="9:21" s="689" customFormat="1">
      <c r="I1681" s="870"/>
      <c r="J1681" s="870"/>
      <c r="K1681" s="870"/>
      <c r="L1681" s="870"/>
      <c r="M1681" s="870"/>
      <c r="N1681" s="870"/>
      <c r="O1681" s="870"/>
      <c r="P1681" s="870"/>
      <c r="Q1681" s="870"/>
      <c r="R1681" s="870"/>
      <c r="S1681" s="870"/>
      <c r="T1681" s="870"/>
      <c r="U1681" s="870"/>
    </row>
    <row r="1682" spans="9:21" s="689" customFormat="1">
      <c r="I1682" s="870"/>
      <c r="J1682" s="870"/>
      <c r="K1682" s="870"/>
      <c r="L1682" s="870"/>
      <c r="M1682" s="870"/>
      <c r="N1682" s="870"/>
      <c r="O1682" s="870"/>
      <c r="P1682" s="870"/>
      <c r="Q1682" s="870"/>
      <c r="R1682" s="870"/>
      <c r="S1682" s="870"/>
      <c r="T1682" s="870"/>
      <c r="U1682" s="870"/>
    </row>
    <row r="1683" spans="9:21" s="689" customFormat="1">
      <c r="I1683" s="870"/>
      <c r="J1683" s="870"/>
      <c r="K1683" s="870"/>
      <c r="L1683" s="870"/>
      <c r="M1683" s="870"/>
      <c r="N1683" s="870"/>
      <c r="O1683" s="870"/>
      <c r="P1683" s="870"/>
      <c r="Q1683" s="870"/>
      <c r="R1683" s="870"/>
      <c r="S1683" s="870"/>
      <c r="T1683" s="870"/>
      <c r="U1683" s="870"/>
    </row>
    <row r="1684" spans="9:21" s="689" customFormat="1">
      <c r="I1684" s="870"/>
      <c r="J1684" s="870"/>
      <c r="K1684" s="870"/>
      <c r="L1684" s="870"/>
      <c r="M1684" s="870"/>
      <c r="N1684" s="870"/>
      <c r="O1684" s="870"/>
      <c r="P1684" s="870"/>
      <c r="Q1684" s="870"/>
      <c r="R1684" s="870"/>
      <c r="S1684" s="870"/>
      <c r="T1684" s="870"/>
      <c r="U1684" s="870"/>
    </row>
    <row r="1685" spans="9:21" s="689" customFormat="1">
      <c r="I1685" s="870"/>
      <c r="J1685" s="870"/>
      <c r="K1685" s="870"/>
      <c r="L1685" s="870"/>
      <c r="M1685" s="870"/>
      <c r="N1685" s="870"/>
      <c r="O1685" s="870"/>
      <c r="P1685" s="870"/>
      <c r="Q1685" s="870"/>
      <c r="R1685" s="870"/>
      <c r="S1685" s="870"/>
      <c r="T1685" s="870"/>
      <c r="U1685" s="870"/>
    </row>
    <row r="1686" spans="9:21" s="689" customFormat="1">
      <c r="I1686" s="870"/>
      <c r="J1686" s="870"/>
      <c r="K1686" s="870"/>
      <c r="L1686" s="870"/>
      <c r="M1686" s="870"/>
      <c r="N1686" s="870"/>
      <c r="O1686" s="870"/>
      <c r="P1686" s="870"/>
      <c r="Q1686" s="870"/>
      <c r="R1686" s="870"/>
      <c r="S1686" s="870"/>
      <c r="T1686" s="870"/>
      <c r="U1686" s="870"/>
    </row>
    <row r="1687" spans="9:21" s="689" customFormat="1">
      <c r="I1687" s="870"/>
      <c r="J1687" s="870"/>
      <c r="K1687" s="870"/>
      <c r="L1687" s="870"/>
      <c r="M1687" s="870"/>
      <c r="N1687" s="870"/>
      <c r="O1687" s="870"/>
      <c r="P1687" s="870"/>
      <c r="Q1687" s="870"/>
      <c r="R1687" s="870"/>
      <c r="S1687" s="870"/>
      <c r="T1687" s="870"/>
      <c r="U1687" s="870"/>
    </row>
    <row r="1688" spans="9:21" s="689" customFormat="1">
      <c r="I1688" s="870"/>
      <c r="J1688" s="870"/>
      <c r="K1688" s="870"/>
      <c r="L1688" s="870"/>
      <c r="M1688" s="870"/>
      <c r="N1688" s="870"/>
      <c r="O1688" s="870"/>
      <c r="P1688" s="870"/>
      <c r="Q1688" s="870"/>
      <c r="R1688" s="870"/>
      <c r="S1688" s="870"/>
      <c r="T1688" s="870"/>
      <c r="U1688" s="870"/>
    </row>
    <row r="1689" spans="9:21" s="689" customFormat="1">
      <c r="I1689" s="870"/>
      <c r="J1689" s="870"/>
      <c r="K1689" s="870"/>
      <c r="L1689" s="870"/>
      <c r="M1689" s="870"/>
      <c r="N1689" s="870"/>
      <c r="O1689" s="870"/>
      <c r="P1689" s="870"/>
      <c r="Q1689" s="870"/>
      <c r="R1689" s="870"/>
      <c r="S1689" s="870"/>
      <c r="T1689" s="870"/>
      <c r="U1689" s="870"/>
    </row>
    <row r="1690" spans="9:21" s="689" customFormat="1">
      <c r="I1690" s="870"/>
      <c r="J1690" s="870"/>
      <c r="K1690" s="870"/>
      <c r="L1690" s="870"/>
      <c r="M1690" s="870"/>
      <c r="N1690" s="870"/>
      <c r="O1690" s="870"/>
      <c r="P1690" s="870"/>
      <c r="Q1690" s="870"/>
      <c r="R1690" s="870"/>
      <c r="S1690" s="870"/>
      <c r="T1690" s="870"/>
      <c r="U1690" s="870"/>
    </row>
    <row r="1691" spans="9:21" s="689" customFormat="1">
      <c r="I1691" s="870"/>
      <c r="J1691" s="870"/>
      <c r="K1691" s="870"/>
      <c r="L1691" s="870"/>
      <c r="M1691" s="870"/>
      <c r="N1691" s="870"/>
      <c r="O1691" s="870"/>
      <c r="P1691" s="870"/>
      <c r="Q1691" s="870"/>
      <c r="R1691" s="870"/>
      <c r="S1691" s="870"/>
      <c r="T1691" s="870"/>
      <c r="U1691" s="870"/>
    </row>
    <row r="1692" spans="9:21" s="689" customFormat="1">
      <c r="I1692" s="870"/>
      <c r="J1692" s="870"/>
      <c r="K1692" s="870"/>
      <c r="L1692" s="870"/>
      <c r="M1692" s="870"/>
      <c r="N1692" s="870"/>
      <c r="O1692" s="870"/>
      <c r="P1692" s="870"/>
      <c r="Q1692" s="870"/>
      <c r="R1692" s="870"/>
      <c r="S1692" s="870"/>
      <c r="T1692" s="870"/>
      <c r="U1692" s="870"/>
    </row>
    <row r="1693" spans="9:21" s="689" customFormat="1">
      <c r="I1693" s="870"/>
      <c r="J1693" s="870"/>
      <c r="K1693" s="870"/>
      <c r="L1693" s="870"/>
      <c r="M1693" s="870"/>
      <c r="N1693" s="870"/>
      <c r="O1693" s="870"/>
      <c r="P1693" s="870"/>
      <c r="Q1693" s="870"/>
      <c r="R1693" s="870"/>
      <c r="S1693" s="870"/>
      <c r="T1693" s="870"/>
      <c r="U1693" s="870"/>
    </row>
    <row r="1694" spans="9:21" s="689" customFormat="1">
      <c r="I1694" s="870"/>
      <c r="J1694" s="870"/>
      <c r="K1694" s="870"/>
      <c r="L1694" s="870"/>
      <c r="M1694" s="870"/>
      <c r="N1694" s="870"/>
      <c r="O1694" s="870"/>
      <c r="P1694" s="870"/>
      <c r="Q1694" s="870"/>
      <c r="R1694" s="870"/>
      <c r="S1694" s="870"/>
      <c r="T1694" s="870"/>
      <c r="U1694" s="870"/>
    </row>
    <row r="1695" spans="9:21" s="689" customFormat="1">
      <c r="I1695" s="870"/>
      <c r="J1695" s="870"/>
      <c r="K1695" s="870"/>
      <c r="L1695" s="870"/>
      <c r="M1695" s="870"/>
      <c r="N1695" s="870"/>
      <c r="O1695" s="870"/>
      <c r="P1695" s="870"/>
      <c r="Q1695" s="870"/>
      <c r="R1695" s="870"/>
      <c r="S1695" s="870"/>
      <c r="T1695" s="870"/>
      <c r="U1695" s="870"/>
    </row>
    <row r="1696" spans="9:21" s="689" customFormat="1">
      <c r="I1696" s="870"/>
      <c r="J1696" s="870"/>
      <c r="K1696" s="870"/>
      <c r="L1696" s="870"/>
      <c r="M1696" s="870"/>
      <c r="N1696" s="870"/>
      <c r="O1696" s="870"/>
      <c r="P1696" s="870"/>
      <c r="Q1696" s="870"/>
      <c r="R1696" s="870"/>
      <c r="S1696" s="870"/>
      <c r="T1696" s="870"/>
      <c r="U1696" s="870"/>
    </row>
    <row r="1697" spans="9:21" s="689" customFormat="1">
      <c r="I1697" s="870"/>
      <c r="J1697" s="870"/>
      <c r="K1697" s="870"/>
      <c r="L1697" s="870"/>
      <c r="M1697" s="870"/>
      <c r="N1697" s="870"/>
      <c r="O1697" s="870"/>
      <c r="P1697" s="870"/>
      <c r="Q1697" s="870"/>
      <c r="R1697" s="870"/>
      <c r="S1697" s="870"/>
      <c r="T1697" s="870"/>
      <c r="U1697" s="870"/>
    </row>
    <row r="1698" spans="9:21" s="689" customFormat="1">
      <c r="I1698" s="870"/>
      <c r="J1698" s="870"/>
      <c r="K1698" s="870"/>
      <c r="L1698" s="870"/>
      <c r="M1698" s="870"/>
      <c r="N1698" s="870"/>
      <c r="O1698" s="870"/>
      <c r="P1698" s="870"/>
      <c r="Q1698" s="870"/>
      <c r="R1698" s="870"/>
      <c r="S1698" s="870"/>
      <c r="T1698" s="870"/>
      <c r="U1698" s="870"/>
    </row>
    <row r="1699" spans="9:21" s="689" customFormat="1">
      <c r="I1699" s="870"/>
      <c r="J1699" s="870"/>
      <c r="K1699" s="870"/>
      <c r="L1699" s="870"/>
      <c r="M1699" s="870"/>
      <c r="N1699" s="870"/>
      <c r="O1699" s="870"/>
      <c r="P1699" s="870"/>
      <c r="Q1699" s="870"/>
      <c r="R1699" s="870"/>
      <c r="S1699" s="870"/>
      <c r="T1699" s="870"/>
      <c r="U1699" s="870"/>
    </row>
    <row r="1700" spans="9:21" s="689" customFormat="1">
      <c r="I1700" s="870"/>
      <c r="J1700" s="870"/>
      <c r="K1700" s="870"/>
      <c r="L1700" s="870"/>
      <c r="M1700" s="870"/>
      <c r="N1700" s="870"/>
      <c r="O1700" s="870"/>
      <c r="P1700" s="870"/>
      <c r="Q1700" s="870"/>
      <c r="R1700" s="870"/>
      <c r="S1700" s="870"/>
      <c r="T1700" s="870"/>
      <c r="U1700" s="870"/>
    </row>
    <row r="1701" spans="9:21" s="689" customFormat="1">
      <c r="I1701" s="870"/>
      <c r="J1701" s="870"/>
      <c r="K1701" s="870"/>
      <c r="L1701" s="870"/>
      <c r="M1701" s="870"/>
      <c r="N1701" s="870"/>
      <c r="O1701" s="870"/>
      <c r="P1701" s="870"/>
      <c r="Q1701" s="870"/>
      <c r="R1701" s="870"/>
      <c r="S1701" s="870"/>
      <c r="T1701" s="870"/>
      <c r="U1701" s="870"/>
    </row>
    <row r="1702" spans="9:21" s="689" customFormat="1">
      <c r="I1702" s="870"/>
      <c r="J1702" s="870"/>
      <c r="K1702" s="870"/>
      <c r="L1702" s="870"/>
      <c r="M1702" s="870"/>
      <c r="N1702" s="870"/>
      <c r="O1702" s="870"/>
      <c r="P1702" s="870"/>
      <c r="Q1702" s="870"/>
      <c r="R1702" s="870"/>
      <c r="S1702" s="870"/>
      <c r="T1702" s="870"/>
      <c r="U1702" s="870"/>
    </row>
    <row r="1703" spans="9:21" s="689" customFormat="1">
      <c r="I1703" s="870"/>
      <c r="J1703" s="870"/>
      <c r="K1703" s="870"/>
      <c r="L1703" s="870"/>
      <c r="M1703" s="870"/>
      <c r="N1703" s="870"/>
      <c r="O1703" s="870"/>
      <c r="P1703" s="870"/>
      <c r="Q1703" s="870"/>
      <c r="R1703" s="870"/>
      <c r="S1703" s="870"/>
      <c r="T1703" s="870"/>
      <c r="U1703" s="870"/>
    </row>
    <row r="1704" spans="9:21" s="689" customFormat="1">
      <c r="I1704" s="870"/>
      <c r="J1704" s="870"/>
      <c r="K1704" s="870"/>
      <c r="L1704" s="870"/>
      <c r="M1704" s="870"/>
      <c r="N1704" s="870"/>
      <c r="O1704" s="870"/>
      <c r="P1704" s="870"/>
      <c r="Q1704" s="870"/>
      <c r="R1704" s="870"/>
      <c r="S1704" s="870"/>
      <c r="T1704" s="870"/>
      <c r="U1704" s="870"/>
    </row>
    <row r="1705" spans="9:21" s="689" customFormat="1">
      <c r="I1705" s="870"/>
      <c r="J1705" s="870"/>
      <c r="K1705" s="870"/>
      <c r="L1705" s="870"/>
      <c r="M1705" s="870"/>
      <c r="N1705" s="870"/>
      <c r="O1705" s="870"/>
      <c r="P1705" s="870"/>
      <c r="Q1705" s="870"/>
      <c r="R1705" s="870"/>
      <c r="S1705" s="870"/>
      <c r="T1705" s="870"/>
      <c r="U1705" s="870"/>
    </row>
    <row r="1706" spans="9:21" s="689" customFormat="1">
      <c r="I1706" s="870"/>
      <c r="J1706" s="870"/>
      <c r="K1706" s="870"/>
      <c r="L1706" s="870"/>
      <c r="M1706" s="870"/>
      <c r="N1706" s="870"/>
      <c r="O1706" s="870"/>
      <c r="P1706" s="870"/>
      <c r="Q1706" s="870"/>
      <c r="R1706" s="870"/>
      <c r="S1706" s="870"/>
      <c r="T1706" s="870"/>
      <c r="U1706" s="870"/>
    </row>
    <row r="1707" spans="9:21" s="689" customFormat="1">
      <c r="I1707" s="870"/>
      <c r="J1707" s="870"/>
      <c r="K1707" s="870"/>
      <c r="L1707" s="870"/>
      <c r="M1707" s="870"/>
      <c r="N1707" s="870"/>
      <c r="O1707" s="870"/>
      <c r="P1707" s="870"/>
      <c r="Q1707" s="870"/>
      <c r="R1707" s="870"/>
      <c r="S1707" s="870"/>
      <c r="T1707" s="870"/>
      <c r="U1707" s="870"/>
    </row>
    <row r="1708" spans="9:21" s="689" customFormat="1">
      <c r="I1708" s="870"/>
      <c r="J1708" s="870"/>
      <c r="K1708" s="870"/>
      <c r="L1708" s="870"/>
      <c r="M1708" s="870"/>
      <c r="N1708" s="870"/>
      <c r="O1708" s="870"/>
      <c r="P1708" s="870"/>
      <c r="Q1708" s="870"/>
      <c r="R1708" s="870"/>
      <c r="S1708" s="870"/>
      <c r="T1708" s="870"/>
      <c r="U1708" s="870"/>
    </row>
    <row r="1709" spans="9:21" s="689" customFormat="1">
      <c r="I1709" s="870"/>
      <c r="J1709" s="870"/>
      <c r="K1709" s="870"/>
      <c r="L1709" s="870"/>
      <c r="M1709" s="870"/>
      <c r="N1709" s="870"/>
      <c r="O1709" s="870"/>
      <c r="P1709" s="870"/>
      <c r="Q1709" s="870"/>
      <c r="R1709" s="870"/>
      <c r="S1709" s="870"/>
      <c r="T1709" s="870"/>
      <c r="U1709" s="870"/>
    </row>
    <row r="1710" spans="9:21" s="689" customFormat="1">
      <c r="I1710" s="870"/>
      <c r="J1710" s="870"/>
      <c r="K1710" s="870"/>
      <c r="L1710" s="870"/>
      <c r="M1710" s="870"/>
      <c r="N1710" s="870"/>
      <c r="O1710" s="870"/>
      <c r="P1710" s="870"/>
      <c r="Q1710" s="870"/>
      <c r="R1710" s="870"/>
      <c r="S1710" s="870"/>
      <c r="T1710" s="870"/>
      <c r="U1710" s="870"/>
    </row>
    <row r="1711" spans="9:21" s="689" customFormat="1">
      <c r="I1711" s="870"/>
      <c r="J1711" s="870"/>
      <c r="K1711" s="870"/>
      <c r="L1711" s="870"/>
      <c r="M1711" s="870"/>
      <c r="N1711" s="870"/>
      <c r="O1711" s="870"/>
      <c r="P1711" s="870"/>
      <c r="Q1711" s="870"/>
      <c r="R1711" s="870"/>
      <c r="S1711" s="870"/>
      <c r="T1711" s="870"/>
      <c r="U1711" s="870"/>
    </row>
    <row r="1712" spans="9:21" s="689" customFormat="1">
      <c r="I1712" s="870"/>
      <c r="J1712" s="870"/>
      <c r="K1712" s="870"/>
      <c r="L1712" s="870"/>
      <c r="M1712" s="870"/>
      <c r="N1712" s="870"/>
      <c r="O1712" s="870"/>
      <c r="P1712" s="870"/>
      <c r="Q1712" s="870"/>
      <c r="R1712" s="870"/>
      <c r="S1712" s="870"/>
      <c r="T1712" s="870"/>
      <c r="U1712" s="870"/>
    </row>
    <row r="1713" spans="9:21" s="689" customFormat="1">
      <c r="I1713" s="870"/>
      <c r="J1713" s="870"/>
      <c r="K1713" s="870"/>
      <c r="L1713" s="870"/>
      <c r="M1713" s="870"/>
      <c r="N1713" s="870"/>
      <c r="O1713" s="870"/>
      <c r="P1713" s="870"/>
      <c r="Q1713" s="870"/>
      <c r="R1713" s="870"/>
      <c r="S1713" s="870"/>
      <c r="T1713" s="870"/>
      <c r="U1713" s="870"/>
    </row>
    <row r="1714" spans="9:21" s="689" customFormat="1">
      <c r="I1714" s="870"/>
      <c r="J1714" s="870"/>
      <c r="K1714" s="870"/>
      <c r="L1714" s="870"/>
      <c r="M1714" s="870"/>
      <c r="N1714" s="870"/>
      <c r="O1714" s="870"/>
      <c r="P1714" s="870"/>
      <c r="Q1714" s="870"/>
      <c r="R1714" s="870"/>
      <c r="S1714" s="870"/>
      <c r="T1714" s="870"/>
      <c r="U1714" s="870"/>
    </row>
    <row r="1715" spans="9:21" s="689" customFormat="1">
      <c r="I1715" s="870"/>
      <c r="J1715" s="870"/>
      <c r="K1715" s="870"/>
      <c r="L1715" s="870"/>
      <c r="M1715" s="870"/>
      <c r="N1715" s="870"/>
      <c r="O1715" s="870"/>
      <c r="P1715" s="870"/>
      <c r="Q1715" s="870"/>
      <c r="R1715" s="870"/>
      <c r="S1715" s="870"/>
      <c r="T1715" s="870"/>
      <c r="U1715" s="870"/>
    </row>
    <row r="1716" spans="9:21" s="689" customFormat="1">
      <c r="I1716" s="870"/>
      <c r="J1716" s="870"/>
      <c r="K1716" s="870"/>
      <c r="L1716" s="870"/>
      <c r="M1716" s="870"/>
      <c r="N1716" s="870"/>
      <c r="O1716" s="870"/>
      <c r="P1716" s="870"/>
      <c r="Q1716" s="870"/>
      <c r="R1716" s="870"/>
      <c r="S1716" s="870"/>
      <c r="T1716" s="870"/>
      <c r="U1716" s="870"/>
    </row>
    <row r="1717" spans="9:21" s="689" customFormat="1">
      <c r="I1717" s="870"/>
      <c r="J1717" s="870"/>
      <c r="K1717" s="870"/>
      <c r="L1717" s="870"/>
      <c r="M1717" s="870"/>
      <c r="N1717" s="870"/>
      <c r="O1717" s="870"/>
      <c r="P1717" s="870"/>
      <c r="Q1717" s="870"/>
      <c r="R1717" s="870"/>
      <c r="S1717" s="870"/>
      <c r="T1717" s="870"/>
      <c r="U1717" s="870"/>
    </row>
    <row r="1718" spans="9:21" s="689" customFormat="1">
      <c r="I1718" s="870"/>
      <c r="J1718" s="870"/>
      <c r="K1718" s="870"/>
      <c r="L1718" s="870"/>
      <c r="M1718" s="870"/>
      <c r="N1718" s="870"/>
      <c r="O1718" s="870"/>
      <c r="P1718" s="870"/>
      <c r="Q1718" s="870"/>
      <c r="R1718" s="870"/>
      <c r="S1718" s="870"/>
      <c r="T1718" s="870"/>
      <c r="U1718" s="870"/>
    </row>
    <row r="1719" spans="9:21" s="689" customFormat="1">
      <c r="I1719" s="870"/>
      <c r="J1719" s="870"/>
      <c r="K1719" s="870"/>
      <c r="L1719" s="870"/>
      <c r="M1719" s="870"/>
      <c r="N1719" s="870"/>
      <c r="O1719" s="870"/>
      <c r="P1719" s="870"/>
      <c r="Q1719" s="870"/>
      <c r="R1719" s="870"/>
      <c r="S1719" s="870"/>
      <c r="T1719" s="870"/>
      <c r="U1719" s="870"/>
    </row>
    <row r="1720" spans="9:21" s="689" customFormat="1">
      <c r="I1720" s="870"/>
      <c r="J1720" s="870"/>
      <c r="K1720" s="870"/>
      <c r="L1720" s="870"/>
      <c r="M1720" s="870"/>
      <c r="N1720" s="870"/>
      <c r="O1720" s="870"/>
      <c r="P1720" s="870"/>
      <c r="Q1720" s="870"/>
      <c r="R1720" s="870"/>
      <c r="S1720" s="870"/>
      <c r="T1720" s="870"/>
      <c r="U1720" s="870"/>
    </row>
    <row r="1721" spans="9:21" s="689" customFormat="1">
      <c r="I1721" s="870"/>
      <c r="J1721" s="870"/>
      <c r="K1721" s="870"/>
      <c r="L1721" s="870"/>
      <c r="M1721" s="870"/>
      <c r="N1721" s="870"/>
      <c r="O1721" s="870"/>
      <c r="P1721" s="870"/>
      <c r="Q1721" s="870"/>
      <c r="R1721" s="870"/>
      <c r="S1721" s="870"/>
      <c r="T1721" s="870"/>
      <c r="U1721" s="870"/>
    </row>
    <row r="1722" spans="9:21" s="689" customFormat="1">
      <c r="I1722" s="870"/>
      <c r="J1722" s="870"/>
      <c r="K1722" s="870"/>
      <c r="L1722" s="870"/>
      <c r="M1722" s="870"/>
      <c r="N1722" s="870"/>
      <c r="O1722" s="870"/>
      <c r="P1722" s="870"/>
      <c r="Q1722" s="870"/>
      <c r="R1722" s="870"/>
      <c r="S1722" s="870"/>
      <c r="T1722" s="870"/>
      <c r="U1722" s="870"/>
    </row>
    <row r="1723" spans="9:21" s="689" customFormat="1">
      <c r="I1723" s="870"/>
      <c r="J1723" s="870"/>
      <c r="K1723" s="870"/>
      <c r="L1723" s="870"/>
      <c r="M1723" s="870"/>
      <c r="N1723" s="870"/>
      <c r="O1723" s="870"/>
      <c r="P1723" s="870"/>
      <c r="Q1723" s="870"/>
      <c r="R1723" s="870"/>
      <c r="S1723" s="870"/>
      <c r="T1723" s="870"/>
      <c r="U1723" s="870"/>
    </row>
    <row r="1724" spans="9:21" s="689" customFormat="1">
      <c r="I1724" s="870"/>
      <c r="J1724" s="870"/>
      <c r="K1724" s="870"/>
      <c r="L1724" s="870"/>
      <c r="M1724" s="870"/>
      <c r="N1724" s="870"/>
      <c r="O1724" s="870"/>
      <c r="P1724" s="870"/>
      <c r="Q1724" s="870"/>
      <c r="R1724" s="870"/>
      <c r="S1724" s="870"/>
      <c r="T1724" s="870"/>
      <c r="U1724" s="870"/>
    </row>
    <row r="1725" spans="9:21" s="689" customFormat="1">
      <c r="I1725" s="870"/>
      <c r="J1725" s="870"/>
      <c r="K1725" s="870"/>
      <c r="L1725" s="870"/>
      <c r="M1725" s="870"/>
      <c r="N1725" s="870"/>
      <c r="O1725" s="870"/>
      <c r="P1725" s="870"/>
      <c r="Q1725" s="870"/>
      <c r="R1725" s="870"/>
      <c r="S1725" s="870"/>
      <c r="T1725" s="870"/>
      <c r="U1725" s="870"/>
    </row>
    <row r="1726" spans="9:21" s="689" customFormat="1">
      <c r="I1726" s="870"/>
      <c r="J1726" s="870"/>
      <c r="K1726" s="870"/>
      <c r="L1726" s="870"/>
      <c r="M1726" s="870"/>
      <c r="N1726" s="870"/>
      <c r="O1726" s="870"/>
      <c r="P1726" s="870"/>
      <c r="Q1726" s="870"/>
      <c r="R1726" s="870"/>
      <c r="S1726" s="870"/>
      <c r="T1726" s="870"/>
      <c r="U1726" s="870"/>
    </row>
    <row r="1727" spans="9:21" s="689" customFormat="1">
      <c r="I1727" s="870"/>
      <c r="J1727" s="870"/>
      <c r="K1727" s="870"/>
      <c r="L1727" s="870"/>
      <c r="M1727" s="870"/>
      <c r="N1727" s="870"/>
      <c r="O1727" s="870"/>
      <c r="P1727" s="870"/>
      <c r="Q1727" s="870"/>
      <c r="R1727" s="870"/>
      <c r="S1727" s="870"/>
      <c r="T1727" s="870"/>
      <c r="U1727" s="870"/>
    </row>
    <row r="1728" spans="9:21" s="689" customFormat="1">
      <c r="I1728" s="870"/>
      <c r="J1728" s="870"/>
      <c r="K1728" s="870"/>
      <c r="L1728" s="870"/>
      <c r="M1728" s="870"/>
      <c r="N1728" s="870"/>
      <c r="O1728" s="870"/>
      <c r="P1728" s="870"/>
      <c r="Q1728" s="870"/>
      <c r="R1728" s="870"/>
      <c r="S1728" s="870"/>
      <c r="T1728" s="870"/>
      <c r="U1728" s="870"/>
    </row>
    <row r="1729" spans="9:21" s="689" customFormat="1">
      <c r="I1729" s="870"/>
      <c r="J1729" s="870"/>
      <c r="K1729" s="870"/>
      <c r="L1729" s="870"/>
      <c r="M1729" s="870"/>
      <c r="N1729" s="870"/>
      <c r="O1729" s="870"/>
      <c r="P1729" s="870"/>
      <c r="Q1729" s="870"/>
      <c r="R1729" s="870"/>
      <c r="S1729" s="870"/>
      <c r="T1729" s="870"/>
      <c r="U1729" s="870"/>
    </row>
    <row r="1730" spans="9:21" s="689" customFormat="1">
      <c r="I1730" s="870"/>
      <c r="J1730" s="870"/>
      <c r="K1730" s="870"/>
      <c r="L1730" s="870"/>
      <c r="M1730" s="870"/>
      <c r="N1730" s="870"/>
      <c r="O1730" s="870"/>
      <c r="P1730" s="870"/>
      <c r="Q1730" s="870"/>
      <c r="R1730" s="870"/>
      <c r="S1730" s="870"/>
      <c r="T1730" s="870"/>
      <c r="U1730" s="870"/>
    </row>
    <row r="1731" spans="9:21" s="689" customFormat="1">
      <c r="I1731" s="870"/>
      <c r="J1731" s="870"/>
      <c r="K1731" s="870"/>
      <c r="L1731" s="870"/>
      <c r="M1731" s="870"/>
      <c r="N1731" s="870"/>
      <c r="O1731" s="870"/>
      <c r="P1731" s="870"/>
      <c r="Q1731" s="870"/>
      <c r="R1731" s="870"/>
      <c r="S1731" s="870"/>
      <c r="T1731" s="870"/>
      <c r="U1731" s="870"/>
    </row>
    <row r="1732" spans="9:21" s="689" customFormat="1">
      <c r="I1732" s="870"/>
      <c r="J1732" s="870"/>
      <c r="K1732" s="870"/>
      <c r="L1732" s="870"/>
      <c r="M1732" s="870"/>
      <c r="N1732" s="870"/>
      <c r="O1732" s="870"/>
      <c r="P1732" s="870"/>
      <c r="Q1732" s="870"/>
      <c r="R1732" s="870"/>
      <c r="S1732" s="870"/>
      <c r="T1732" s="870"/>
      <c r="U1732" s="870"/>
    </row>
    <row r="1733" spans="9:21" s="689" customFormat="1">
      <c r="I1733" s="870"/>
      <c r="J1733" s="870"/>
      <c r="K1733" s="870"/>
      <c r="L1733" s="870"/>
      <c r="M1733" s="870"/>
      <c r="N1733" s="870"/>
      <c r="O1733" s="870"/>
      <c r="P1733" s="870"/>
      <c r="Q1733" s="870"/>
      <c r="R1733" s="870"/>
      <c r="S1733" s="870"/>
      <c r="T1733" s="870"/>
      <c r="U1733" s="870"/>
    </row>
    <row r="1734" spans="9:21" s="689" customFormat="1">
      <c r="I1734" s="870"/>
      <c r="J1734" s="870"/>
      <c r="K1734" s="870"/>
      <c r="L1734" s="870"/>
      <c r="M1734" s="870"/>
      <c r="N1734" s="870"/>
      <c r="O1734" s="870"/>
      <c r="P1734" s="870"/>
      <c r="Q1734" s="870"/>
      <c r="R1734" s="870"/>
      <c r="S1734" s="870"/>
      <c r="T1734" s="870"/>
      <c r="U1734" s="870"/>
    </row>
    <row r="1735" spans="9:21" s="689" customFormat="1">
      <c r="I1735" s="870"/>
      <c r="J1735" s="870"/>
      <c r="K1735" s="870"/>
      <c r="L1735" s="870"/>
      <c r="M1735" s="870"/>
      <c r="N1735" s="870"/>
      <c r="O1735" s="870"/>
      <c r="P1735" s="870"/>
      <c r="Q1735" s="870"/>
      <c r="R1735" s="870"/>
      <c r="S1735" s="870"/>
      <c r="T1735" s="870"/>
      <c r="U1735" s="870"/>
    </row>
    <row r="1736" spans="9:21" s="689" customFormat="1">
      <c r="I1736" s="870"/>
      <c r="J1736" s="870"/>
      <c r="K1736" s="870"/>
      <c r="L1736" s="870"/>
      <c r="M1736" s="870"/>
      <c r="N1736" s="870"/>
      <c r="O1736" s="870"/>
      <c r="P1736" s="870"/>
      <c r="Q1736" s="870"/>
      <c r="R1736" s="870"/>
      <c r="S1736" s="870"/>
      <c r="T1736" s="870"/>
      <c r="U1736" s="870"/>
    </row>
    <row r="1737" spans="9:21" s="689" customFormat="1">
      <c r="I1737" s="870"/>
      <c r="J1737" s="870"/>
      <c r="K1737" s="870"/>
      <c r="L1737" s="870"/>
      <c r="M1737" s="870"/>
      <c r="N1737" s="870"/>
      <c r="O1737" s="870"/>
      <c r="P1737" s="870"/>
      <c r="Q1737" s="870"/>
      <c r="R1737" s="870"/>
      <c r="S1737" s="870"/>
      <c r="T1737" s="870"/>
      <c r="U1737" s="870"/>
    </row>
    <row r="1738" spans="9:21" s="689" customFormat="1">
      <c r="I1738" s="870"/>
      <c r="J1738" s="870"/>
      <c r="K1738" s="870"/>
      <c r="L1738" s="870"/>
      <c r="M1738" s="870"/>
      <c r="N1738" s="870"/>
      <c r="O1738" s="870"/>
      <c r="P1738" s="870"/>
      <c r="Q1738" s="870"/>
      <c r="R1738" s="870"/>
      <c r="S1738" s="870"/>
      <c r="T1738" s="870"/>
      <c r="U1738" s="870"/>
    </row>
    <row r="1739" spans="9:21" s="689" customFormat="1">
      <c r="I1739" s="870"/>
      <c r="J1739" s="870"/>
      <c r="K1739" s="870"/>
      <c r="L1739" s="870"/>
      <c r="M1739" s="870"/>
      <c r="N1739" s="870"/>
      <c r="O1739" s="870"/>
      <c r="P1739" s="870"/>
      <c r="Q1739" s="870"/>
      <c r="R1739" s="870"/>
      <c r="S1739" s="870"/>
      <c r="T1739" s="870"/>
      <c r="U1739" s="870"/>
    </row>
    <row r="1740" spans="9:21" s="689" customFormat="1">
      <c r="I1740" s="870"/>
      <c r="J1740" s="870"/>
      <c r="K1740" s="870"/>
      <c r="L1740" s="870"/>
      <c r="M1740" s="870"/>
      <c r="N1740" s="870"/>
      <c r="O1740" s="870"/>
      <c r="P1740" s="870"/>
      <c r="Q1740" s="870"/>
      <c r="R1740" s="870"/>
      <c r="S1740" s="870"/>
      <c r="T1740" s="870"/>
      <c r="U1740" s="870"/>
    </row>
    <row r="1741" spans="9:21" s="689" customFormat="1">
      <c r="I1741" s="870"/>
      <c r="J1741" s="870"/>
      <c r="K1741" s="870"/>
      <c r="L1741" s="870"/>
      <c r="M1741" s="870"/>
      <c r="N1741" s="870"/>
      <c r="O1741" s="870"/>
      <c r="P1741" s="870"/>
      <c r="Q1741" s="870"/>
      <c r="R1741" s="870"/>
      <c r="S1741" s="870"/>
      <c r="T1741" s="870"/>
      <c r="U1741" s="870"/>
    </row>
    <row r="1742" spans="9:21" s="689" customFormat="1">
      <c r="I1742" s="870"/>
      <c r="J1742" s="870"/>
      <c r="K1742" s="870"/>
      <c r="L1742" s="870"/>
      <c r="M1742" s="870"/>
      <c r="N1742" s="870"/>
      <c r="O1742" s="870"/>
      <c r="P1742" s="870"/>
      <c r="Q1742" s="870"/>
      <c r="R1742" s="870"/>
      <c r="S1742" s="870"/>
      <c r="T1742" s="870"/>
      <c r="U1742" s="870"/>
    </row>
    <row r="1743" spans="9:21" s="689" customFormat="1">
      <c r="I1743" s="870"/>
      <c r="J1743" s="870"/>
      <c r="K1743" s="870"/>
      <c r="L1743" s="870"/>
      <c r="M1743" s="870"/>
      <c r="N1743" s="870"/>
      <c r="O1743" s="870"/>
      <c r="P1743" s="870"/>
      <c r="Q1743" s="870"/>
      <c r="R1743" s="870"/>
      <c r="S1743" s="870"/>
      <c r="T1743" s="870"/>
      <c r="U1743" s="870"/>
    </row>
    <row r="1744" spans="9:21" s="689" customFormat="1">
      <c r="I1744" s="870"/>
      <c r="J1744" s="870"/>
      <c r="K1744" s="870"/>
      <c r="L1744" s="870"/>
      <c r="M1744" s="870"/>
      <c r="N1744" s="870"/>
      <c r="O1744" s="870"/>
      <c r="P1744" s="870"/>
      <c r="Q1744" s="870"/>
      <c r="R1744" s="870"/>
      <c r="S1744" s="870"/>
      <c r="T1744" s="870"/>
      <c r="U1744" s="870"/>
    </row>
    <row r="1745" spans="9:21" s="689" customFormat="1">
      <c r="I1745" s="870"/>
      <c r="J1745" s="870"/>
      <c r="K1745" s="870"/>
      <c r="L1745" s="870"/>
      <c r="M1745" s="870"/>
      <c r="N1745" s="870"/>
      <c r="O1745" s="870"/>
      <c r="P1745" s="870"/>
      <c r="Q1745" s="870"/>
      <c r="R1745" s="870"/>
      <c r="S1745" s="870"/>
      <c r="T1745" s="870"/>
      <c r="U1745" s="870"/>
    </row>
    <row r="1746" spans="9:21" s="689" customFormat="1">
      <c r="I1746" s="870"/>
      <c r="J1746" s="870"/>
      <c r="K1746" s="870"/>
      <c r="L1746" s="870"/>
      <c r="M1746" s="870"/>
      <c r="N1746" s="870"/>
      <c r="O1746" s="870"/>
      <c r="P1746" s="870"/>
      <c r="Q1746" s="870"/>
      <c r="R1746" s="870"/>
      <c r="S1746" s="870"/>
      <c r="T1746" s="870"/>
      <c r="U1746" s="870"/>
    </row>
    <row r="1747" spans="9:21" s="689" customFormat="1">
      <c r="I1747" s="870"/>
      <c r="J1747" s="870"/>
      <c r="K1747" s="870"/>
      <c r="L1747" s="870"/>
      <c r="M1747" s="870"/>
      <c r="N1747" s="870"/>
      <c r="O1747" s="870"/>
      <c r="P1747" s="870"/>
      <c r="Q1747" s="870"/>
      <c r="R1747" s="870"/>
      <c r="S1747" s="870"/>
      <c r="T1747" s="870"/>
      <c r="U1747" s="870"/>
    </row>
    <row r="1748" spans="9:21" s="689" customFormat="1">
      <c r="I1748" s="870"/>
      <c r="J1748" s="870"/>
      <c r="K1748" s="870"/>
      <c r="L1748" s="870"/>
      <c r="M1748" s="870"/>
      <c r="N1748" s="870"/>
      <c r="O1748" s="870"/>
      <c r="P1748" s="870"/>
      <c r="Q1748" s="870"/>
      <c r="R1748" s="870"/>
      <c r="S1748" s="870"/>
      <c r="T1748" s="870"/>
      <c r="U1748" s="870"/>
    </row>
    <row r="1749" spans="9:21" s="689" customFormat="1">
      <c r="I1749" s="870"/>
      <c r="J1749" s="870"/>
      <c r="K1749" s="870"/>
      <c r="L1749" s="870"/>
      <c r="M1749" s="870"/>
      <c r="N1749" s="870"/>
      <c r="O1749" s="870"/>
      <c r="P1749" s="870"/>
      <c r="Q1749" s="870"/>
      <c r="R1749" s="870"/>
      <c r="S1749" s="870"/>
      <c r="T1749" s="870"/>
      <c r="U1749" s="870"/>
    </row>
    <row r="1750" spans="9:21" s="689" customFormat="1">
      <c r="I1750" s="870"/>
      <c r="J1750" s="870"/>
      <c r="K1750" s="870"/>
      <c r="L1750" s="870"/>
      <c r="M1750" s="870"/>
      <c r="N1750" s="870"/>
      <c r="O1750" s="870"/>
      <c r="P1750" s="870"/>
      <c r="Q1750" s="870"/>
      <c r="R1750" s="870"/>
      <c r="S1750" s="870"/>
      <c r="T1750" s="870"/>
      <c r="U1750" s="870"/>
    </row>
    <row r="1751" spans="9:21" s="689" customFormat="1">
      <c r="I1751" s="870"/>
      <c r="J1751" s="870"/>
      <c r="K1751" s="870"/>
      <c r="L1751" s="870"/>
      <c r="M1751" s="870"/>
      <c r="N1751" s="870"/>
      <c r="O1751" s="870"/>
      <c r="P1751" s="870"/>
      <c r="Q1751" s="870"/>
      <c r="R1751" s="870"/>
      <c r="S1751" s="870"/>
      <c r="T1751" s="870"/>
      <c r="U1751" s="870"/>
    </row>
    <row r="1752" spans="9:21" s="689" customFormat="1">
      <c r="I1752" s="870"/>
      <c r="J1752" s="870"/>
      <c r="K1752" s="870"/>
      <c r="L1752" s="870"/>
      <c r="M1752" s="870"/>
      <c r="N1752" s="870"/>
      <c r="O1752" s="870"/>
      <c r="P1752" s="870"/>
      <c r="Q1752" s="870"/>
      <c r="R1752" s="870"/>
      <c r="S1752" s="870"/>
      <c r="T1752" s="870"/>
      <c r="U1752" s="870"/>
    </row>
    <row r="1753" spans="9:21" s="689" customFormat="1">
      <c r="I1753" s="870"/>
      <c r="J1753" s="870"/>
      <c r="K1753" s="870"/>
      <c r="L1753" s="870"/>
      <c r="M1753" s="870"/>
      <c r="N1753" s="870"/>
      <c r="O1753" s="870"/>
      <c r="P1753" s="870"/>
      <c r="Q1753" s="870"/>
      <c r="R1753" s="870"/>
      <c r="S1753" s="870"/>
      <c r="T1753" s="870"/>
      <c r="U1753" s="870"/>
    </row>
    <row r="1754" spans="9:21" s="689" customFormat="1">
      <c r="I1754" s="870"/>
      <c r="J1754" s="870"/>
      <c r="K1754" s="870"/>
      <c r="L1754" s="870"/>
      <c r="M1754" s="870"/>
      <c r="N1754" s="870"/>
      <c r="O1754" s="870"/>
      <c r="P1754" s="870"/>
      <c r="Q1754" s="870"/>
      <c r="R1754" s="870"/>
      <c r="S1754" s="870"/>
      <c r="T1754" s="870"/>
      <c r="U1754" s="870"/>
    </row>
    <row r="1755" spans="9:21" s="689" customFormat="1">
      <c r="I1755" s="870"/>
      <c r="J1755" s="870"/>
      <c r="K1755" s="870"/>
      <c r="L1755" s="870"/>
      <c r="M1755" s="870"/>
      <c r="N1755" s="870"/>
      <c r="O1755" s="870"/>
      <c r="P1755" s="870"/>
      <c r="Q1755" s="870"/>
      <c r="R1755" s="870"/>
      <c r="S1755" s="870"/>
      <c r="T1755" s="870"/>
      <c r="U1755" s="870"/>
    </row>
    <row r="1756" spans="9:21" s="689" customFormat="1">
      <c r="I1756" s="870"/>
      <c r="J1756" s="870"/>
      <c r="K1756" s="870"/>
      <c r="L1756" s="870"/>
      <c r="M1756" s="870"/>
      <c r="N1756" s="870"/>
      <c r="O1756" s="870"/>
      <c r="P1756" s="870"/>
      <c r="Q1756" s="870"/>
      <c r="R1756" s="870"/>
      <c r="S1756" s="870"/>
      <c r="T1756" s="870"/>
      <c r="U1756" s="870"/>
    </row>
    <row r="1757" spans="9:21" s="689" customFormat="1">
      <c r="I1757" s="870"/>
      <c r="J1757" s="870"/>
      <c r="K1757" s="870"/>
      <c r="L1757" s="870"/>
      <c r="M1757" s="870"/>
      <c r="N1757" s="870"/>
      <c r="O1757" s="870"/>
      <c r="P1757" s="870"/>
      <c r="Q1757" s="870"/>
      <c r="R1757" s="870"/>
      <c r="S1757" s="870"/>
      <c r="T1757" s="870"/>
      <c r="U1757" s="870"/>
    </row>
    <row r="1758" spans="9:21" s="689" customFormat="1">
      <c r="I1758" s="870"/>
      <c r="J1758" s="870"/>
      <c r="K1758" s="870"/>
      <c r="L1758" s="870"/>
      <c r="M1758" s="870"/>
      <c r="N1758" s="870"/>
      <c r="O1758" s="870"/>
      <c r="P1758" s="870"/>
      <c r="Q1758" s="870"/>
      <c r="R1758" s="870"/>
      <c r="S1758" s="870"/>
      <c r="T1758" s="870"/>
      <c r="U1758" s="870"/>
    </row>
    <row r="1759" spans="9:21" s="689" customFormat="1">
      <c r="I1759" s="870"/>
      <c r="J1759" s="870"/>
      <c r="K1759" s="870"/>
      <c r="L1759" s="870"/>
      <c r="M1759" s="870"/>
      <c r="N1759" s="870"/>
      <c r="O1759" s="870"/>
      <c r="P1759" s="870"/>
      <c r="Q1759" s="870"/>
      <c r="R1759" s="870"/>
      <c r="S1759" s="870"/>
      <c r="T1759" s="870"/>
      <c r="U1759" s="870"/>
    </row>
    <row r="1760" spans="9:21" s="689" customFormat="1">
      <c r="I1760" s="870"/>
      <c r="J1760" s="870"/>
      <c r="K1760" s="870"/>
      <c r="L1760" s="870"/>
      <c r="M1760" s="870"/>
      <c r="N1760" s="870"/>
      <c r="O1760" s="870"/>
      <c r="P1760" s="870"/>
      <c r="Q1760" s="870"/>
      <c r="R1760" s="870"/>
      <c r="S1760" s="870"/>
      <c r="T1760" s="870"/>
      <c r="U1760" s="870"/>
    </row>
    <row r="1761" spans="9:21" s="689" customFormat="1">
      <c r="I1761" s="870"/>
      <c r="J1761" s="870"/>
      <c r="K1761" s="870"/>
      <c r="L1761" s="870"/>
      <c r="M1761" s="870"/>
      <c r="N1761" s="870"/>
      <c r="O1761" s="870"/>
      <c r="P1761" s="870"/>
      <c r="Q1761" s="870"/>
      <c r="R1761" s="870"/>
      <c r="S1761" s="870"/>
      <c r="T1761" s="870"/>
      <c r="U1761" s="870"/>
    </row>
    <row r="1762" spans="9:21" s="689" customFormat="1">
      <c r="I1762" s="870"/>
      <c r="J1762" s="870"/>
      <c r="K1762" s="870"/>
      <c r="L1762" s="870"/>
      <c r="M1762" s="870"/>
      <c r="N1762" s="870"/>
      <c r="O1762" s="870"/>
      <c r="P1762" s="870"/>
      <c r="Q1762" s="870"/>
      <c r="R1762" s="870"/>
      <c r="S1762" s="870"/>
      <c r="T1762" s="870"/>
      <c r="U1762" s="870"/>
    </row>
    <row r="1763" spans="9:21" s="689" customFormat="1">
      <c r="I1763" s="870"/>
      <c r="J1763" s="870"/>
      <c r="K1763" s="870"/>
      <c r="L1763" s="870"/>
      <c r="M1763" s="870"/>
      <c r="N1763" s="870"/>
      <c r="O1763" s="870"/>
      <c r="P1763" s="870"/>
      <c r="Q1763" s="870"/>
      <c r="R1763" s="870"/>
      <c r="S1763" s="870"/>
      <c r="T1763" s="870"/>
      <c r="U1763" s="870"/>
    </row>
    <row r="1764" spans="9:21" s="689" customFormat="1">
      <c r="I1764" s="870"/>
      <c r="J1764" s="870"/>
      <c r="K1764" s="870"/>
      <c r="L1764" s="870"/>
      <c r="M1764" s="870"/>
      <c r="N1764" s="870"/>
      <c r="O1764" s="870"/>
      <c r="P1764" s="870"/>
      <c r="Q1764" s="870"/>
      <c r="R1764" s="870"/>
      <c r="S1764" s="870"/>
      <c r="T1764" s="870"/>
      <c r="U1764" s="870"/>
    </row>
    <row r="1765" spans="9:21" s="689" customFormat="1">
      <c r="I1765" s="870"/>
      <c r="J1765" s="870"/>
      <c r="K1765" s="870"/>
      <c r="L1765" s="870"/>
      <c r="M1765" s="870"/>
      <c r="N1765" s="870"/>
      <c r="O1765" s="870"/>
      <c r="P1765" s="870"/>
      <c r="Q1765" s="870"/>
      <c r="R1765" s="870"/>
      <c r="S1765" s="870"/>
      <c r="T1765" s="870"/>
      <c r="U1765" s="870"/>
    </row>
    <row r="1766" spans="9:21" s="689" customFormat="1">
      <c r="I1766" s="870"/>
      <c r="J1766" s="870"/>
      <c r="K1766" s="870"/>
      <c r="L1766" s="870"/>
      <c r="M1766" s="870"/>
      <c r="N1766" s="870"/>
      <c r="O1766" s="870"/>
      <c r="P1766" s="870"/>
      <c r="Q1766" s="870"/>
      <c r="R1766" s="870"/>
      <c r="S1766" s="870"/>
      <c r="T1766" s="870"/>
      <c r="U1766" s="870"/>
    </row>
    <row r="1767" spans="9:21" s="689" customFormat="1">
      <c r="I1767" s="870"/>
      <c r="J1767" s="870"/>
      <c r="K1767" s="870"/>
      <c r="L1767" s="870"/>
      <c r="M1767" s="870"/>
      <c r="N1767" s="870"/>
      <c r="O1767" s="870"/>
      <c r="P1767" s="870"/>
      <c r="Q1767" s="870"/>
      <c r="R1767" s="870"/>
      <c r="S1767" s="870"/>
      <c r="T1767" s="870"/>
      <c r="U1767" s="870"/>
    </row>
    <row r="1768" spans="9:21" s="689" customFormat="1">
      <c r="I1768" s="870"/>
      <c r="J1768" s="870"/>
      <c r="K1768" s="870"/>
      <c r="L1768" s="870"/>
      <c r="M1768" s="870"/>
      <c r="N1768" s="870"/>
      <c r="O1768" s="870"/>
      <c r="P1768" s="870"/>
      <c r="Q1768" s="870"/>
      <c r="R1768" s="870"/>
      <c r="S1768" s="870"/>
      <c r="T1768" s="870"/>
      <c r="U1768" s="870"/>
    </row>
    <row r="1769" spans="9:21" s="689" customFormat="1">
      <c r="I1769" s="870"/>
      <c r="J1769" s="870"/>
      <c r="K1769" s="870"/>
      <c r="L1769" s="870"/>
      <c r="M1769" s="870"/>
      <c r="N1769" s="870"/>
      <c r="O1769" s="870"/>
      <c r="P1769" s="870"/>
      <c r="Q1769" s="870"/>
      <c r="R1769" s="870"/>
      <c r="S1769" s="870"/>
      <c r="T1769" s="870"/>
      <c r="U1769" s="870"/>
    </row>
    <row r="1770" spans="9:21" s="689" customFormat="1">
      <c r="I1770" s="870"/>
      <c r="J1770" s="870"/>
      <c r="K1770" s="870"/>
      <c r="L1770" s="870"/>
      <c r="M1770" s="870"/>
      <c r="N1770" s="870"/>
      <c r="O1770" s="870"/>
      <c r="P1770" s="870"/>
      <c r="Q1770" s="870"/>
      <c r="R1770" s="870"/>
      <c r="S1770" s="870"/>
      <c r="T1770" s="870"/>
      <c r="U1770" s="870"/>
    </row>
    <row r="1771" spans="9:21" s="689" customFormat="1">
      <c r="I1771" s="870"/>
      <c r="J1771" s="870"/>
      <c r="K1771" s="870"/>
      <c r="L1771" s="870"/>
      <c r="M1771" s="870"/>
      <c r="N1771" s="870"/>
      <c r="O1771" s="870"/>
      <c r="P1771" s="870"/>
      <c r="Q1771" s="870"/>
      <c r="R1771" s="870"/>
      <c r="S1771" s="870"/>
      <c r="T1771" s="870"/>
      <c r="U1771" s="870"/>
    </row>
    <row r="1772" spans="9:21" s="689" customFormat="1">
      <c r="I1772" s="870"/>
      <c r="J1772" s="870"/>
      <c r="K1772" s="870"/>
      <c r="L1772" s="870"/>
      <c r="M1772" s="870"/>
      <c r="N1772" s="870"/>
      <c r="O1772" s="870"/>
      <c r="P1772" s="870"/>
      <c r="Q1772" s="870"/>
      <c r="R1772" s="870"/>
      <c r="S1772" s="870"/>
      <c r="T1772" s="870"/>
      <c r="U1772" s="870"/>
    </row>
    <row r="1773" spans="9:21" s="689" customFormat="1">
      <c r="I1773" s="870"/>
      <c r="J1773" s="870"/>
      <c r="K1773" s="870"/>
      <c r="L1773" s="870"/>
      <c r="M1773" s="870"/>
      <c r="N1773" s="870"/>
      <c r="O1773" s="870"/>
      <c r="P1773" s="870"/>
      <c r="Q1773" s="870"/>
      <c r="R1773" s="870"/>
      <c r="S1773" s="870"/>
      <c r="T1773" s="870"/>
      <c r="U1773" s="870"/>
    </row>
    <row r="1774" spans="9:21" s="689" customFormat="1">
      <c r="I1774" s="870"/>
      <c r="J1774" s="870"/>
      <c r="K1774" s="870"/>
      <c r="L1774" s="870"/>
      <c r="M1774" s="870"/>
      <c r="N1774" s="870"/>
      <c r="O1774" s="870"/>
      <c r="P1774" s="870"/>
      <c r="Q1774" s="870"/>
      <c r="R1774" s="870"/>
      <c r="S1774" s="870"/>
      <c r="T1774" s="870"/>
      <c r="U1774" s="870"/>
    </row>
    <row r="1775" spans="9:21" s="689" customFormat="1">
      <c r="I1775" s="870"/>
      <c r="J1775" s="870"/>
      <c r="K1775" s="870"/>
      <c r="L1775" s="870"/>
      <c r="M1775" s="870"/>
      <c r="N1775" s="870"/>
      <c r="O1775" s="870"/>
      <c r="P1775" s="870"/>
      <c r="Q1775" s="870"/>
      <c r="R1775" s="870"/>
      <c r="S1775" s="870"/>
      <c r="T1775" s="870"/>
      <c r="U1775" s="870"/>
    </row>
    <row r="1776" spans="9:21" s="689" customFormat="1">
      <c r="I1776" s="870"/>
      <c r="J1776" s="870"/>
      <c r="K1776" s="870"/>
      <c r="L1776" s="870"/>
      <c r="M1776" s="870"/>
      <c r="N1776" s="870"/>
      <c r="O1776" s="870"/>
      <c r="P1776" s="870"/>
      <c r="Q1776" s="870"/>
      <c r="R1776" s="870"/>
      <c r="S1776" s="870"/>
      <c r="T1776" s="870"/>
      <c r="U1776" s="870"/>
    </row>
    <row r="1777" spans="9:21" s="689" customFormat="1">
      <c r="I1777" s="870"/>
      <c r="J1777" s="870"/>
      <c r="K1777" s="870"/>
      <c r="L1777" s="870"/>
      <c r="M1777" s="870"/>
      <c r="N1777" s="870"/>
      <c r="O1777" s="870"/>
      <c r="P1777" s="870"/>
      <c r="Q1777" s="870"/>
      <c r="R1777" s="870"/>
      <c r="S1777" s="870"/>
      <c r="T1777" s="870"/>
      <c r="U1777" s="870"/>
    </row>
    <row r="1778" spans="9:21" s="689" customFormat="1">
      <c r="I1778" s="870"/>
      <c r="J1778" s="870"/>
      <c r="K1778" s="870"/>
      <c r="L1778" s="870"/>
      <c r="M1778" s="870"/>
      <c r="N1778" s="870"/>
      <c r="O1778" s="870"/>
      <c r="P1778" s="870"/>
      <c r="Q1778" s="870"/>
      <c r="R1778" s="870"/>
      <c r="S1778" s="870"/>
      <c r="T1778" s="870"/>
      <c r="U1778" s="870"/>
    </row>
    <row r="1779" spans="9:21" s="689" customFormat="1">
      <c r="I1779" s="870"/>
      <c r="J1779" s="870"/>
      <c r="K1779" s="870"/>
      <c r="L1779" s="870"/>
      <c r="M1779" s="870"/>
      <c r="N1779" s="870"/>
      <c r="O1779" s="870"/>
      <c r="P1779" s="870"/>
      <c r="Q1779" s="870"/>
      <c r="R1779" s="870"/>
      <c r="S1779" s="870"/>
      <c r="T1779" s="870"/>
      <c r="U1779" s="870"/>
    </row>
    <row r="1780" spans="9:21" s="689" customFormat="1">
      <c r="I1780" s="870"/>
      <c r="J1780" s="870"/>
      <c r="K1780" s="870"/>
      <c r="L1780" s="870"/>
      <c r="M1780" s="870"/>
      <c r="N1780" s="870"/>
      <c r="O1780" s="870"/>
      <c r="P1780" s="870"/>
      <c r="Q1780" s="870"/>
      <c r="R1780" s="870"/>
      <c r="S1780" s="870"/>
      <c r="T1780" s="870"/>
      <c r="U1780" s="870"/>
    </row>
    <row r="1781" spans="9:21" s="689" customFormat="1">
      <c r="I1781" s="870"/>
      <c r="J1781" s="870"/>
      <c r="K1781" s="870"/>
      <c r="L1781" s="870"/>
      <c r="M1781" s="870"/>
      <c r="N1781" s="870"/>
      <c r="O1781" s="870"/>
      <c r="P1781" s="870"/>
      <c r="Q1781" s="870"/>
      <c r="R1781" s="870"/>
      <c r="S1781" s="870"/>
      <c r="T1781" s="870"/>
      <c r="U1781" s="870"/>
    </row>
    <row r="1782" spans="9:21" s="689" customFormat="1">
      <c r="I1782" s="870"/>
      <c r="J1782" s="870"/>
      <c r="K1782" s="870"/>
      <c r="L1782" s="870"/>
      <c r="M1782" s="870"/>
      <c r="N1782" s="870"/>
      <c r="O1782" s="870"/>
      <c r="P1782" s="870"/>
      <c r="Q1782" s="870"/>
      <c r="R1782" s="870"/>
      <c r="S1782" s="870"/>
      <c r="T1782" s="870"/>
      <c r="U1782" s="870"/>
    </row>
    <row r="1783" spans="9:21" s="689" customFormat="1">
      <c r="I1783" s="870"/>
      <c r="J1783" s="870"/>
      <c r="K1783" s="870"/>
      <c r="L1783" s="870"/>
      <c r="M1783" s="870"/>
      <c r="N1783" s="870"/>
      <c r="O1783" s="870"/>
      <c r="P1783" s="870"/>
      <c r="Q1783" s="870"/>
      <c r="R1783" s="870"/>
      <c r="S1783" s="870"/>
      <c r="T1783" s="870"/>
      <c r="U1783" s="870"/>
    </row>
    <row r="1784" spans="9:21" s="689" customFormat="1">
      <c r="I1784" s="870"/>
      <c r="J1784" s="870"/>
      <c r="K1784" s="870"/>
      <c r="L1784" s="870"/>
      <c r="M1784" s="870"/>
      <c r="N1784" s="870"/>
      <c r="O1784" s="870"/>
      <c r="P1784" s="870"/>
      <c r="Q1784" s="870"/>
      <c r="R1784" s="870"/>
      <c r="S1784" s="870"/>
      <c r="T1784" s="870"/>
      <c r="U1784" s="870"/>
    </row>
    <row r="1785" spans="9:21" s="689" customFormat="1">
      <c r="I1785" s="870"/>
      <c r="J1785" s="870"/>
      <c r="K1785" s="870"/>
      <c r="L1785" s="870"/>
      <c r="M1785" s="870"/>
      <c r="N1785" s="870"/>
      <c r="O1785" s="870"/>
      <c r="P1785" s="870"/>
      <c r="Q1785" s="870"/>
      <c r="R1785" s="870"/>
      <c r="S1785" s="870"/>
      <c r="T1785" s="870"/>
      <c r="U1785" s="870"/>
    </row>
    <row r="1786" spans="9:21" s="689" customFormat="1">
      <c r="I1786" s="870"/>
      <c r="J1786" s="870"/>
      <c r="K1786" s="870"/>
      <c r="L1786" s="870"/>
      <c r="M1786" s="870"/>
      <c r="N1786" s="870"/>
      <c r="O1786" s="870"/>
      <c r="P1786" s="870"/>
      <c r="Q1786" s="870"/>
      <c r="R1786" s="870"/>
      <c r="S1786" s="870"/>
      <c r="T1786" s="870"/>
      <c r="U1786" s="870"/>
    </row>
    <row r="1787" spans="9:21" s="689" customFormat="1">
      <c r="I1787" s="870"/>
      <c r="J1787" s="870"/>
      <c r="K1787" s="870"/>
      <c r="L1787" s="870"/>
      <c r="M1787" s="870"/>
      <c r="N1787" s="870"/>
      <c r="O1787" s="870"/>
      <c r="P1787" s="870"/>
      <c r="Q1787" s="870"/>
      <c r="R1787" s="870"/>
      <c r="S1787" s="870"/>
      <c r="T1787" s="870"/>
      <c r="U1787" s="870"/>
    </row>
    <row r="1788" spans="9:21" s="689" customFormat="1">
      <c r="I1788" s="870"/>
      <c r="J1788" s="870"/>
      <c r="K1788" s="870"/>
      <c r="L1788" s="870"/>
      <c r="M1788" s="870"/>
      <c r="N1788" s="870"/>
      <c r="O1788" s="870"/>
      <c r="P1788" s="870"/>
      <c r="Q1788" s="870"/>
      <c r="R1788" s="870"/>
      <c r="S1788" s="870"/>
      <c r="T1788" s="870"/>
      <c r="U1788" s="870"/>
    </row>
    <row r="1789" spans="9:21" s="689" customFormat="1">
      <c r="I1789" s="870"/>
      <c r="J1789" s="870"/>
      <c r="K1789" s="870"/>
      <c r="L1789" s="870"/>
      <c r="M1789" s="870"/>
      <c r="N1789" s="870"/>
      <c r="O1789" s="870"/>
      <c r="P1789" s="870"/>
      <c r="Q1789" s="870"/>
      <c r="R1789" s="870"/>
      <c r="S1789" s="870"/>
      <c r="T1789" s="870"/>
      <c r="U1789" s="870"/>
    </row>
    <row r="1790" spans="9:21" s="689" customFormat="1">
      <c r="I1790" s="870"/>
      <c r="J1790" s="870"/>
      <c r="K1790" s="870"/>
      <c r="L1790" s="870"/>
      <c r="M1790" s="870"/>
      <c r="N1790" s="870"/>
      <c r="O1790" s="870"/>
      <c r="P1790" s="870"/>
      <c r="Q1790" s="870"/>
      <c r="R1790" s="870"/>
      <c r="S1790" s="870"/>
      <c r="T1790" s="870"/>
      <c r="U1790" s="870"/>
    </row>
    <row r="1791" spans="9:21" s="689" customFormat="1">
      <c r="I1791" s="870"/>
      <c r="J1791" s="870"/>
      <c r="K1791" s="870"/>
      <c r="L1791" s="870"/>
      <c r="M1791" s="870"/>
      <c r="N1791" s="870"/>
      <c r="O1791" s="870"/>
      <c r="P1791" s="870"/>
      <c r="Q1791" s="870"/>
      <c r="R1791" s="870"/>
      <c r="S1791" s="870"/>
      <c r="T1791" s="870"/>
      <c r="U1791" s="870"/>
    </row>
    <row r="1792" spans="9:21" s="689" customFormat="1">
      <c r="I1792" s="870"/>
      <c r="J1792" s="870"/>
      <c r="K1792" s="870"/>
      <c r="L1792" s="870"/>
      <c r="M1792" s="870"/>
      <c r="N1792" s="870"/>
      <c r="O1792" s="870"/>
      <c r="P1792" s="870"/>
      <c r="Q1792" s="870"/>
      <c r="R1792" s="870"/>
      <c r="S1792" s="870"/>
      <c r="T1792" s="870"/>
      <c r="U1792" s="870"/>
    </row>
    <row r="1793" spans="9:21" s="689" customFormat="1">
      <c r="I1793" s="870"/>
      <c r="J1793" s="870"/>
      <c r="K1793" s="870"/>
      <c r="L1793" s="870"/>
      <c r="M1793" s="870"/>
      <c r="N1793" s="870"/>
      <c r="O1793" s="870"/>
      <c r="P1793" s="870"/>
      <c r="Q1793" s="870"/>
      <c r="R1793" s="870"/>
      <c r="S1793" s="870"/>
      <c r="T1793" s="870"/>
      <c r="U1793" s="870"/>
    </row>
    <row r="1794" spans="9:21" s="689" customFormat="1">
      <c r="I1794" s="870"/>
      <c r="J1794" s="870"/>
      <c r="K1794" s="870"/>
      <c r="L1794" s="870"/>
      <c r="M1794" s="870"/>
      <c r="N1794" s="870"/>
      <c r="O1794" s="870"/>
      <c r="P1794" s="870"/>
      <c r="Q1794" s="870"/>
      <c r="R1794" s="870"/>
      <c r="S1794" s="870"/>
      <c r="T1794" s="870"/>
      <c r="U1794" s="870"/>
    </row>
    <row r="1795" spans="9:21" s="689" customFormat="1">
      <c r="I1795" s="870"/>
      <c r="J1795" s="870"/>
      <c r="K1795" s="870"/>
      <c r="L1795" s="870"/>
      <c r="M1795" s="870"/>
      <c r="N1795" s="870"/>
      <c r="O1795" s="870"/>
      <c r="P1795" s="870"/>
      <c r="Q1795" s="870"/>
      <c r="R1795" s="870"/>
      <c r="S1795" s="870"/>
      <c r="T1795" s="870"/>
      <c r="U1795" s="870"/>
    </row>
    <row r="1796" spans="9:21" s="689" customFormat="1">
      <c r="I1796" s="870"/>
      <c r="J1796" s="870"/>
      <c r="K1796" s="870"/>
      <c r="L1796" s="870"/>
      <c r="M1796" s="870"/>
      <c r="N1796" s="870"/>
      <c r="O1796" s="870"/>
      <c r="P1796" s="870"/>
      <c r="Q1796" s="870"/>
      <c r="R1796" s="870"/>
      <c r="S1796" s="870"/>
      <c r="T1796" s="870"/>
      <c r="U1796" s="870"/>
    </row>
    <row r="1797" spans="9:21" s="689" customFormat="1">
      <c r="I1797" s="870"/>
      <c r="J1797" s="870"/>
      <c r="K1797" s="870"/>
      <c r="L1797" s="870"/>
      <c r="M1797" s="870"/>
      <c r="N1797" s="870"/>
      <c r="O1797" s="870"/>
      <c r="P1797" s="870"/>
      <c r="Q1797" s="870"/>
      <c r="R1797" s="870"/>
      <c r="S1797" s="870"/>
      <c r="T1797" s="870"/>
      <c r="U1797" s="870"/>
    </row>
    <row r="1798" spans="9:21" s="689" customFormat="1">
      <c r="I1798" s="870"/>
      <c r="J1798" s="870"/>
      <c r="K1798" s="870"/>
      <c r="L1798" s="870"/>
      <c r="M1798" s="870"/>
      <c r="N1798" s="870"/>
      <c r="O1798" s="870"/>
      <c r="P1798" s="870"/>
      <c r="Q1798" s="870"/>
      <c r="R1798" s="870"/>
      <c r="S1798" s="870"/>
      <c r="T1798" s="870"/>
      <c r="U1798" s="870"/>
    </row>
    <row r="1799" spans="9:21" s="689" customFormat="1">
      <c r="I1799" s="870"/>
      <c r="J1799" s="870"/>
      <c r="K1799" s="870"/>
      <c r="L1799" s="870"/>
      <c r="M1799" s="870"/>
      <c r="N1799" s="870"/>
      <c r="O1799" s="870"/>
      <c r="P1799" s="870"/>
      <c r="Q1799" s="870"/>
      <c r="R1799" s="870"/>
      <c r="S1799" s="870"/>
      <c r="T1799" s="870"/>
      <c r="U1799" s="870"/>
    </row>
    <row r="1800" spans="9:21" s="689" customFormat="1">
      <c r="I1800" s="870"/>
      <c r="J1800" s="870"/>
      <c r="K1800" s="870"/>
      <c r="L1800" s="870"/>
      <c r="M1800" s="870"/>
      <c r="N1800" s="870"/>
      <c r="O1800" s="870"/>
      <c r="P1800" s="870"/>
      <c r="Q1800" s="870"/>
      <c r="R1800" s="870"/>
      <c r="S1800" s="870"/>
      <c r="T1800" s="870"/>
      <c r="U1800" s="870"/>
    </row>
    <row r="1801" spans="9:21" s="689" customFormat="1">
      <c r="I1801" s="870"/>
      <c r="J1801" s="870"/>
      <c r="K1801" s="870"/>
      <c r="L1801" s="870"/>
      <c r="M1801" s="870"/>
      <c r="N1801" s="870"/>
      <c r="O1801" s="870"/>
      <c r="P1801" s="870"/>
      <c r="Q1801" s="870"/>
      <c r="R1801" s="870"/>
      <c r="S1801" s="870"/>
      <c r="T1801" s="870"/>
      <c r="U1801" s="870"/>
    </row>
    <row r="1802" spans="9:21" s="689" customFormat="1">
      <c r="I1802" s="870"/>
      <c r="J1802" s="870"/>
      <c r="K1802" s="870"/>
      <c r="L1802" s="870"/>
      <c r="M1802" s="870"/>
      <c r="N1802" s="870"/>
      <c r="O1802" s="870"/>
      <c r="P1802" s="870"/>
      <c r="Q1802" s="870"/>
      <c r="R1802" s="870"/>
      <c r="S1802" s="870"/>
      <c r="T1802" s="870"/>
      <c r="U1802" s="870"/>
    </row>
    <row r="1803" spans="9:21" s="689" customFormat="1">
      <c r="I1803" s="870"/>
      <c r="J1803" s="870"/>
      <c r="K1803" s="870"/>
      <c r="L1803" s="870"/>
      <c r="M1803" s="870"/>
      <c r="N1803" s="870"/>
      <c r="O1803" s="870"/>
      <c r="P1803" s="870"/>
      <c r="Q1803" s="870"/>
      <c r="R1803" s="870"/>
      <c r="S1803" s="870"/>
      <c r="T1803" s="870"/>
      <c r="U1803" s="870"/>
    </row>
    <row r="1804" spans="9:21" s="689" customFormat="1">
      <c r="I1804" s="870"/>
      <c r="J1804" s="870"/>
      <c r="K1804" s="870"/>
      <c r="L1804" s="870"/>
      <c r="M1804" s="870"/>
      <c r="N1804" s="870"/>
      <c r="O1804" s="870"/>
      <c r="P1804" s="870"/>
      <c r="Q1804" s="870"/>
      <c r="R1804" s="870"/>
      <c r="S1804" s="870"/>
      <c r="T1804" s="870"/>
      <c r="U1804" s="870"/>
    </row>
    <row r="1805" spans="9:21" s="689" customFormat="1">
      <c r="I1805" s="870"/>
      <c r="J1805" s="870"/>
      <c r="K1805" s="870"/>
      <c r="L1805" s="870"/>
      <c r="M1805" s="870"/>
      <c r="N1805" s="870"/>
      <c r="O1805" s="870"/>
      <c r="P1805" s="870"/>
      <c r="Q1805" s="870"/>
      <c r="R1805" s="870"/>
      <c r="S1805" s="870"/>
      <c r="T1805" s="870"/>
      <c r="U1805" s="870"/>
    </row>
    <row r="1806" spans="9:21" s="689" customFormat="1">
      <c r="I1806" s="870"/>
      <c r="J1806" s="870"/>
      <c r="K1806" s="870"/>
      <c r="L1806" s="870"/>
      <c r="M1806" s="870"/>
      <c r="N1806" s="870"/>
      <c r="O1806" s="870"/>
      <c r="P1806" s="870"/>
      <c r="Q1806" s="870"/>
      <c r="R1806" s="870"/>
      <c r="S1806" s="870"/>
      <c r="T1806" s="870"/>
      <c r="U1806" s="870"/>
    </row>
    <row r="1807" spans="9:21" s="689" customFormat="1">
      <c r="I1807" s="870"/>
      <c r="J1807" s="870"/>
      <c r="K1807" s="870"/>
      <c r="L1807" s="870"/>
      <c r="M1807" s="870"/>
      <c r="N1807" s="870"/>
      <c r="O1807" s="870"/>
      <c r="P1807" s="870"/>
      <c r="Q1807" s="870"/>
      <c r="R1807" s="870"/>
      <c r="S1807" s="870"/>
      <c r="T1807" s="870"/>
      <c r="U1807" s="870"/>
    </row>
    <row r="1808" spans="9:21" s="689" customFormat="1">
      <c r="I1808" s="870"/>
      <c r="J1808" s="870"/>
      <c r="K1808" s="870"/>
      <c r="L1808" s="870"/>
      <c r="M1808" s="870"/>
      <c r="N1808" s="870"/>
      <c r="O1808" s="870"/>
      <c r="P1808" s="870"/>
      <c r="Q1808" s="870"/>
      <c r="R1808" s="870"/>
      <c r="S1808" s="870"/>
      <c r="T1808" s="870"/>
      <c r="U1808" s="870"/>
    </row>
    <row r="1809" spans="9:21" s="689" customFormat="1">
      <c r="I1809" s="870"/>
      <c r="J1809" s="870"/>
      <c r="K1809" s="870"/>
      <c r="L1809" s="870"/>
      <c r="M1809" s="870"/>
      <c r="N1809" s="870"/>
      <c r="O1809" s="870"/>
      <c r="P1809" s="870"/>
      <c r="Q1809" s="870"/>
      <c r="R1809" s="870"/>
      <c r="S1809" s="870"/>
      <c r="T1809" s="870"/>
      <c r="U1809" s="870"/>
    </row>
    <row r="1810" spans="9:21" s="689" customFormat="1">
      <c r="I1810" s="870"/>
      <c r="J1810" s="870"/>
      <c r="K1810" s="870"/>
      <c r="L1810" s="870"/>
      <c r="M1810" s="870"/>
      <c r="N1810" s="870"/>
      <c r="O1810" s="870"/>
      <c r="P1810" s="870"/>
      <c r="Q1810" s="870"/>
      <c r="R1810" s="870"/>
      <c r="S1810" s="870"/>
      <c r="T1810" s="870"/>
      <c r="U1810" s="870"/>
    </row>
    <row r="1811" spans="9:21" s="689" customFormat="1">
      <c r="I1811" s="870"/>
      <c r="J1811" s="870"/>
      <c r="K1811" s="870"/>
      <c r="L1811" s="870"/>
      <c r="M1811" s="870"/>
      <c r="N1811" s="870"/>
      <c r="O1811" s="870"/>
      <c r="P1811" s="870"/>
      <c r="Q1811" s="870"/>
      <c r="R1811" s="870"/>
      <c r="S1811" s="870"/>
      <c r="T1811" s="870"/>
      <c r="U1811" s="870"/>
    </row>
    <row r="1812" spans="9:21" s="689" customFormat="1">
      <c r="I1812" s="870"/>
      <c r="J1812" s="870"/>
      <c r="K1812" s="870"/>
      <c r="L1812" s="870"/>
      <c r="M1812" s="870"/>
      <c r="N1812" s="870"/>
      <c r="O1812" s="870"/>
      <c r="P1812" s="870"/>
      <c r="Q1812" s="870"/>
      <c r="R1812" s="870"/>
      <c r="S1812" s="870"/>
      <c r="T1812" s="870"/>
      <c r="U1812" s="870"/>
    </row>
    <row r="1813" spans="9:21" s="689" customFormat="1">
      <c r="I1813" s="870"/>
      <c r="J1813" s="870"/>
      <c r="K1813" s="870"/>
      <c r="L1813" s="870"/>
      <c r="M1813" s="870"/>
      <c r="N1813" s="870"/>
      <c r="O1813" s="870"/>
      <c r="P1813" s="870"/>
      <c r="Q1813" s="870"/>
      <c r="R1813" s="870"/>
      <c r="S1813" s="870"/>
      <c r="T1813" s="870"/>
      <c r="U1813" s="870"/>
    </row>
    <row r="1814" spans="9:21" s="689" customFormat="1">
      <c r="I1814" s="870"/>
      <c r="J1814" s="870"/>
      <c r="K1814" s="870"/>
      <c r="L1814" s="870"/>
      <c r="M1814" s="870"/>
      <c r="N1814" s="870"/>
      <c r="O1814" s="870"/>
      <c r="P1814" s="870"/>
      <c r="Q1814" s="870"/>
      <c r="R1814" s="870"/>
      <c r="S1814" s="870"/>
      <c r="T1814" s="870"/>
      <c r="U1814" s="870"/>
    </row>
    <row r="1815" spans="9:21" s="689" customFormat="1">
      <c r="I1815" s="870"/>
      <c r="J1815" s="870"/>
      <c r="K1815" s="870"/>
      <c r="L1815" s="870"/>
      <c r="M1815" s="870"/>
      <c r="N1815" s="870"/>
      <c r="O1815" s="870"/>
      <c r="P1815" s="870"/>
      <c r="Q1815" s="870"/>
      <c r="R1815" s="870"/>
      <c r="S1815" s="870"/>
      <c r="T1815" s="870"/>
      <c r="U1815" s="870"/>
    </row>
    <row r="1816" spans="9:21" s="689" customFormat="1">
      <c r="I1816" s="870"/>
      <c r="J1816" s="870"/>
      <c r="K1816" s="870"/>
      <c r="L1816" s="870"/>
      <c r="M1816" s="870"/>
      <c r="N1816" s="870"/>
      <c r="O1816" s="870"/>
      <c r="P1816" s="870"/>
      <c r="Q1816" s="870"/>
      <c r="R1816" s="870"/>
      <c r="S1816" s="870"/>
      <c r="T1816" s="870"/>
      <c r="U1816" s="870"/>
    </row>
    <row r="1817" spans="9:21" s="689" customFormat="1">
      <c r="I1817" s="870"/>
      <c r="J1817" s="870"/>
      <c r="K1817" s="870"/>
      <c r="L1817" s="870"/>
      <c r="M1817" s="870"/>
      <c r="N1817" s="870"/>
      <c r="O1817" s="870"/>
      <c r="P1817" s="870"/>
      <c r="Q1817" s="870"/>
      <c r="R1817" s="870"/>
      <c r="S1817" s="870"/>
      <c r="T1817" s="870"/>
      <c r="U1817" s="870"/>
    </row>
    <row r="1818" spans="9:21" s="689" customFormat="1">
      <c r="I1818" s="870"/>
      <c r="J1818" s="870"/>
      <c r="K1818" s="870"/>
      <c r="L1818" s="870"/>
      <c r="M1818" s="870"/>
      <c r="N1818" s="870"/>
      <c r="O1818" s="870"/>
      <c r="P1818" s="870"/>
      <c r="Q1818" s="870"/>
      <c r="R1818" s="870"/>
      <c r="S1818" s="870"/>
      <c r="T1818" s="870"/>
      <c r="U1818" s="870"/>
    </row>
    <row r="1819" spans="9:21" s="689" customFormat="1">
      <c r="I1819" s="870"/>
      <c r="J1819" s="870"/>
      <c r="K1819" s="870"/>
      <c r="L1819" s="870"/>
      <c r="M1819" s="870"/>
      <c r="N1819" s="870"/>
      <c r="O1819" s="870"/>
      <c r="P1819" s="870"/>
      <c r="Q1819" s="870"/>
      <c r="R1819" s="870"/>
      <c r="S1819" s="870"/>
      <c r="T1819" s="870"/>
      <c r="U1819" s="870"/>
    </row>
    <row r="1820" spans="9:21" s="689" customFormat="1">
      <c r="I1820" s="870"/>
      <c r="J1820" s="870"/>
      <c r="K1820" s="870"/>
      <c r="L1820" s="870"/>
      <c r="M1820" s="870"/>
      <c r="N1820" s="870"/>
      <c r="O1820" s="870"/>
      <c r="P1820" s="870"/>
      <c r="Q1820" s="870"/>
      <c r="R1820" s="870"/>
      <c r="S1820" s="870"/>
      <c r="T1820" s="870"/>
      <c r="U1820" s="870"/>
    </row>
    <row r="1821" spans="9:21" s="689" customFormat="1">
      <c r="I1821" s="870"/>
      <c r="J1821" s="870"/>
      <c r="K1821" s="870"/>
      <c r="L1821" s="870"/>
      <c r="M1821" s="870"/>
      <c r="N1821" s="870"/>
      <c r="O1821" s="870"/>
      <c r="P1821" s="870"/>
      <c r="Q1821" s="870"/>
      <c r="R1821" s="870"/>
      <c r="S1821" s="870"/>
      <c r="T1821" s="870"/>
      <c r="U1821" s="870"/>
    </row>
    <row r="1822" spans="9:21" s="689" customFormat="1">
      <c r="I1822" s="870"/>
      <c r="J1822" s="870"/>
      <c r="K1822" s="870"/>
      <c r="L1822" s="870"/>
      <c r="M1822" s="870"/>
      <c r="N1822" s="870"/>
      <c r="O1822" s="870"/>
      <c r="P1822" s="870"/>
      <c r="Q1822" s="870"/>
      <c r="R1822" s="870"/>
      <c r="S1822" s="870"/>
      <c r="T1822" s="870"/>
      <c r="U1822" s="870"/>
    </row>
    <row r="1823" spans="9:21" s="689" customFormat="1">
      <c r="I1823" s="870"/>
      <c r="J1823" s="870"/>
      <c r="K1823" s="870"/>
      <c r="L1823" s="870"/>
      <c r="M1823" s="870"/>
      <c r="N1823" s="870"/>
      <c r="O1823" s="870"/>
      <c r="P1823" s="870"/>
      <c r="Q1823" s="870"/>
      <c r="R1823" s="870"/>
      <c r="S1823" s="870"/>
      <c r="T1823" s="870"/>
      <c r="U1823" s="870"/>
    </row>
    <row r="1824" spans="9:21" s="689" customFormat="1">
      <c r="I1824" s="870"/>
      <c r="J1824" s="870"/>
      <c r="K1824" s="870"/>
      <c r="L1824" s="870"/>
      <c r="M1824" s="870"/>
      <c r="N1824" s="870"/>
      <c r="O1824" s="870"/>
      <c r="P1824" s="870"/>
      <c r="Q1824" s="870"/>
      <c r="R1824" s="870"/>
      <c r="S1824" s="870"/>
      <c r="T1824" s="870"/>
      <c r="U1824" s="870"/>
    </row>
    <row r="1825" spans="9:21" s="689" customFormat="1">
      <c r="I1825" s="870"/>
      <c r="J1825" s="870"/>
      <c r="K1825" s="870"/>
      <c r="L1825" s="870"/>
      <c r="M1825" s="870"/>
      <c r="N1825" s="870"/>
      <c r="O1825" s="870"/>
      <c r="P1825" s="870"/>
      <c r="Q1825" s="870"/>
      <c r="R1825" s="870"/>
      <c r="S1825" s="870"/>
      <c r="T1825" s="870"/>
      <c r="U1825" s="870"/>
    </row>
    <row r="1826" spans="9:21" s="689" customFormat="1">
      <c r="I1826" s="870"/>
      <c r="J1826" s="870"/>
      <c r="K1826" s="870"/>
      <c r="L1826" s="870"/>
      <c r="M1826" s="870"/>
      <c r="N1826" s="870"/>
      <c r="O1826" s="870"/>
      <c r="P1826" s="870"/>
      <c r="Q1826" s="870"/>
      <c r="R1826" s="870"/>
      <c r="S1826" s="870"/>
      <c r="T1826" s="870"/>
      <c r="U1826" s="870"/>
    </row>
    <row r="1827" spans="9:21" s="689" customFormat="1">
      <c r="I1827" s="870"/>
      <c r="J1827" s="870"/>
      <c r="K1827" s="870"/>
      <c r="L1827" s="870"/>
      <c r="M1827" s="870"/>
      <c r="N1827" s="870"/>
      <c r="O1827" s="870"/>
      <c r="P1827" s="870"/>
      <c r="Q1827" s="870"/>
      <c r="R1827" s="870"/>
      <c r="S1827" s="870"/>
      <c r="T1827" s="870"/>
      <c r="U1827" s="870"/>
    </row>
    <row r="1828" spans="9:21" s="689" customFormat="1">
      <c r="I1828" s="870"/>
      <c r="J1828" s="870"/>
      <c r="K1828" s="870"/>
      <c r="L1828" s="870"/>
      <c r="M1828" s="870"/>
      <c r="N1828" s="870"/>
      <c r="O1828" s="870"/>
      <c r="P1828" s="870"/>
      <c r="Q1828" s="870"/>
      <c r="R1828" s="870"/>
      <c r="S1828" s="870"/>
      <c r="T1828" s="870"/>
      <c r="U1828" s="870"/>
    </row>
    <row r="1829" spans="9:21" s="689" customFormat="1">
      <c r="I1829" s="870"/>
      <c r="J1829" s="870"/>
      <c r="K1829" s="870"/>
      <c r="L1829" s="870"/>
      <c r="M1829" s="870"/>
      <c r="N1829" s="870"/>
      <c r="O1829" s="870"/>
      <c r="P1829" s="870"/>
      <c r="Q1829" s="870"/>
      <c r="R1829" s="870"/>
      <c r="S1829" s="870"/>
      <c r="T1829" s="870"/>
      <c r="U1829" s="870"/>
    </row>
    <row r="1830" spans="9:21" s="689" customFormat="1">
      <c r="I1830" s="870"/>
      <c r="J1830" s="870"/>
      <c r="K1830" s="870"/>
      <c r="L1830" s="870"/>
      <c r="M1830" s="870"/>
      <c r="N1830" s="870"/>
      <c r="O1830" s="870"/>
      <c r="P1830" s="870"/>
      <c r="Q1830" s="870"/>
      <c r="R1830" s="870"/>
      <c r="S1830" s="870"/>
      <c r="T1830" s="870"/>
      <c r="U1830" s="870"/>
    </row>
    <row r="1831" spans="9:21" s="689" customFormat="1">
      <c r="I1831" s="870"/>
      <c r="J1831" s="870"/>
      <c r="K1831" s="870"/>
      <c r="L1831" s="870"/>
      <c r="M1831" s="870"/>
      <c r="N1831" s="870"/>
      <c r="O1831" s="870"/>
      <c r="P1831" s="870"/>
      <c r="Q1831" s="870"/>
      <c r="R1831" s="870"/>
      <c r="S1831" s="870"/>
      <c r="T1831" s="870"/>
      <c r="U1831" s="870"/>
    </row>
    <row r="1832" spans="9:21" s="689" customFormat="1">
      <c r="I1832" s="870"/>
      <c r="J1832" s="870"/>
      <c r="K1832" s="870"/>
      <c r="L1832" s="870"/>
      <c r="M1832" s="870"/>
      <c r="N1832" s="870"/>
      <c r="O1832" s="870"/>
      <c r="P1832" s="870"/>
      <c r="Q1832" s="870"/>
      <c r="R1832" s="870"/>
      <c r="S1832" s="870"/>
      <c r="T1832" s="870"/>
      <c r="U1832" s="870"/>
    </row>
    <row r="1833" spans="9:21" s="689" customFormat="1">
      <c r="I1833" s="870"/>
      <c r="J1833" s="870"/>
      <c r="K1833" s="870"/>
      <c r="L1833" s="870"/>
      <c r="M1833" s="870"/>
      <c r="N1833" s="870"/>
      <c r="O1833" s="870"/>
      <c r="P1833" s="870"/>
      <c r="Q1833" s="870"/>
      <c r="R1833" s="870"/>
      <c r="S1833" s="870"/>
      <c r="T1833" s="870"/>
      <c r="U1833" s="870"/>
    </row>
    <row r="1834" spans="9:21" s="689" customFormat="1">
      <c r="I1834" s="870"/>
      <c r="J1834" s="870"/>
      <c r="K1834" s="870"/>
      <c r="L1834" s="870"/>
      <c r="M1834" s="870"/>
      <c r="N1834" s="870"/>
      <c r="O1834" s="870"/>
      <c r="P1834" s="870"/>
      <c r="Q1834" s="870"/>
      <c r="R1834" s="870"/>
      <c r="S1834" s="870"/>
      <c r="T1834" s="870"/>
      <c r="U1834" s="870"/>
    </row>
    <row r="1835" spans="9:21" s="689" customFormat="1">
      <c r="I1835" s="870"/>
      <c r="J1835" s="870"/>
      <c r="K1835" s="870"/>
      <c r="L1835" s="870"/>
      <c r="M1835" s="870"/>
      <c r="N1835" s="870"/>
      <c r="O1835" s="870"/>
      <c r="P1835" s="870"/>
      <c r="Q1835" s="870"/>
      <c r="R1835" s="870"/>
      <c r="S1835" s="870"/>
      <c r="T1835" s="870"/>
      <c r="U1835" s="870"/>
    </row>
    <row r="1836" spans="9:21" s="689" customFormat="1">
      <c r="I1836" s="870"/>
      <c r="J1836" s="870"/>
      <c r="K1836" s="870"/>
      <c r="L1836" s="870"/>
      <c r="M1836" s="870"/>
      <c r="N1836" s="870"/>
      <c r="O1836" s="870"/>
      <c r="P1836" s="870"/>
      <c r="Q1836" s="870"/>
      <c r="R1836" s="870"/>
      <c r="S1836" s="870"/>
      <c r="T1836" s="870"/>
      <c r="U1836" s="870"/>
    </row>
    <row r="1837" spans="9:21" s="689" customFormat="1">
      <c r="I1837" s="870"/>
      <c r="J1837" s="870"/>
      <c r="K1837" s="870"/>
      <c r="L1837" s="870"/>
      <c r="M1837" s="870"/>
      <c r="N1837" s="870"/>
      <c r="O1837" s="870"/>
      <c r="P1837" s="870"/>
      <c r="Q1837" s="870"/>
      <c r="R1837" s="870"/>
      <c r="S1837" s="870"/>
      <c r="T1837" s="870"/>
      <c r="U1837" s="870"/>
    </row>
    <row r="1838" spans="9:21" s="689" customFormat="1">
      <c r="I1838" s="870"/>
      <c r="J1838" s="870"/>
      <c r="K1838" s="870"/>
      <c r="L1838" s="870"/>
      <c r="M1838" s="870"/>
      <c r="N1838" s="870"/>
      <c r="O1838" s="870"/>
      <c r="P1838" s="870"/>
      <c r="Q1838" s="870"/>
      <c r="R1838" s="870"/>
      <c r="S1838" s="870"/>
      <c r="T1838" s="870"/>
      <c r="U1838" s="870"/>
    </row>
    <row r="1839" spans="9:21" s="689" customFormat="1">
      <c r="I1839" s="870"/>
      <c r="J1839" s="870"/>
      <c r="K1839" s="870"/>
      <c r="L1839" s="870"/>
      <c r="M1839" s="870"/>
      <c r="N1839" s="870"/>
      <c r="O1839" s="870"/>
      <c r="P1839" s="870"/>
      <c r="Q1839" s="870"/>
      <c r="R1839" s="870"/>
      <c r="S1839" s="870"/>
      <c r="T1839" s="870"/>
      <c r="U1839" s="870"/>
    </row>
    <row r="1840" spans="9:21" s="689" customFormat="1">
      <c r="I1840" s="870"/>
      <c r="J1840" s="870"/>
      <c r="K1840" s="870"/>
      <c r="L1840" s="870"/>
      <c r="M1840" s="870"/>
      <c r="N1840" s="870"/>
      <c r="O1840" s="870"/>
      <c r="P1840" s="870"/>
      <c r="Q1840" s="870"/>
      <c r="R1840" s="870"/>
      <c r="S1840" s="870"/>
      <c r="T1840" s="870"/>
      <c r="U1840" s="870"/>
    </row>
    <row r="1841" spans="9:21" s="689" customFormat="1">
      <c r="I1841" s="870"/>
      <c r="J1841" s="870"/>
      <c r="K1841" s="870"/>
      <c r="L1841" s="870"/>
      <c r="M1841" s="870"/>
      <c r="N1841" s="870"/>
      <c r="O1841" s="870"/>
      <c r="P1841" s="870"/>
      <c r="Q1841" s="870"/>
      <c r="R1841" s="870"/>
      <c r="S1841" s="870"/>
      <c r="T1841" s="870"/>
      <c r="U1841" s="870"/>
    </row>
    <row r="1842" spans="9:21" s="689" customFormat="1">
      <c r="I1842" s="870"/>
      <c r="J1842" s="870"/>
      <c r="K1842" s="870"/>
      <c r="L1842" s="870"/>
      <c r="M1842" s="870"/>
      <c r="N1842" s="870"/>
      <c r="O1842" s="870"/>
      <c r="P1842" s="870"/>
      <c r="Q1842" s="870"/>
      <c r="R1842" s="870"/>
      <c r="S1842" s="870"/>
      <c r="T1842" s="870"/>
      <c r="U1842" s="870"/>
    </row>
    <row r="1843" spans="9:21" s="689" customFormat="1">
      <c r="I1843" s="870"/>
      <c r="J1843" s="870"/>
      <c r="K1843" s="870"/>
      <c r="L1843" s="870"/>
      <c r="M1843" s="870"/>
      <c r="N1843" s="870"/>
      <c r="O1843" s="870"/>
      <c r="P1843" s="870"/>
      <c r="Q1843" s="870"/>
      <c r="R1843" s="870"/>
      <c r="S1843" s="870"/>
      <c r="T1843" s="870"/>
      <c r="U1843" s="870"/>
    </row>
    <row r="1844" spans="9:21" s="689" customFormat="1">
      <c r="I1844" s="870"/>
      <c r="J1844" s="870"/>
      <c r="K1844" s="870"/>
      <c r="L1844" s="870"/>
      <c r="M1844" s="870"/>
      <c r="N1844" s="870"/>
      <c r="O1844" s="870"/>
      <c r="P1844" s="870"/>
      <c r="Q1844" s="870"/>
      <c r="R1844" s="870"/>
      <c r="S1844" s="870"/>
      <c r="T1844" s="870"/>
      <c r="U1844" s="870"/>
    </row>
    <row r="1845" spans="9:21" s="689" customFormat="1">
      <c r="I1845" s="870"/>
      <c r="J1845" s="870"/>
      <c r="K1845" s="870"/>
      <c r="L1845" s="870"/>
      <c r="M1845" s="870"/>
      <c r="N1845" s="870"/>
      <c r="O1845" s="870"/>
      <c r="P1845" s="870"/>
      <c r="Q1845" s="870"/>
      <c r="R1845" s="870"/>
      <c r="S1845" s="870"/>
      <c r="T1845" s="870"/>
      <c r="U1845" s="870"/>
    </row>
    <row r="1846" spans="9:21" s="689" customFormat="1">
      <c r="I1846" s="870"/>
      <c r="J1846" s="870"/>
      <c r="K1846" s="870"/>
      <c r="L1846" s="870"/>
      <c r="M1846" s="870"/>
      <c r="N1846" s="870"/>
      <c r="O1846" s="870"/>
      <c r="P1846" s="870"/>
      <c r="Q1846" s="870"/>
      <c r="R1846" s="870"/>
      <c r="S1846" s="870"/>
      <c r="T1846" s="870"/>
      <c r="U1846" s="870"/>
    </row>
    <row r="1847" spans="9:21" s="689" customFormat="1">
      <c r="I1847" s="870"/>
      <c r="J1847" s="870"/>
      <c r="K1847" s="870"/>
      <c r="L1847" s="870"/>
      <c r="M1847" s="870"/>
      <c r="N1847" s="870"/>
      <c r="O1847" s="870"/>
      <c r="P1847" s="870"/>
      <c r="Q1847" s="870"/>
      <c r="R1847" s="870"/>
      <c r="S1847" s="870"/>
      <c r="T1847" s="870"/>
      <c r="U1847" s="870"/>
    </row>
    <row r="1848" spans="9:21" s="689" customFormat="1">
      <c r="I1848" s="870"/>
      <c r="J1848" s="870"/>
      <c r="K1848" s="870"/>
      <c r="L1848" s="870"/>
      <c r="M1848" s="870"/>
      <c r="N1848" s="870"/>
      <c r="O1848" s="870"/>
      <c r="P1848" s="870"/>
      <c r="Q1848" s="870"/>
      <c r="R1848" s="870"/>
      <c r="S1848" s="870"/>
      <c r="T1848" s="870"/>
      <c r="U1848" s="870"/>
    </row>
    <row r="1849" spans="9:21" s="689" customFormat="1">
      <c r="I1849" s="870"/>
      <c r="J1849" s="870"/>
      <c r="K1849" s="870"/>
      <c r="L1849" s="870"/>
      <c r="M1849" s="870"/>
      <c r="N1849" s="870"/>
      <c r="O1849" s="870"/>
      <c r="P1849" s="870"/>
      <c r="Q1849" s="870"/>
      <c r="R1849" s="870"/>
      <c r="S1849" s="870"/>
      <c r="T1849" s="870"/>
      <c r="U1849" s="870"/>
    </row>
    <row r="1850" spans="9:21" s="689" customFormat="1">
      <c r="I1850" s="870"/>
      <c r="J1850" s="870"/>
      <c r="K1850" s="870"/>
      <c r="L1850" s="870"/>
      <c r="M1850" s="870"/>
      <c r="N1850" s="870"/>
      <c r="O1850" s="870"/>
      <c r="P1850" s="870"/>
      <c r="Q1850" s="870"/>
      <c r="R1850" s="870"/>
      <c r="S1850" s="870"/>
      <c r="T1850" s="870"/>
      <c r="U1850" s="870"/>
    </row>
    <row r="1851" spans="9:21" s="689" customFormat="1">
      <c r="I1851" s="870"/>
      <c r="J1851" s="870"/>
      <c r="K1851" s="870"/>
      <c r="L1851" s="870"/>
      <c r="M1851" s="870"/>
      <c r="N1851" s="870"/>
      <c r="O1851" s="870"/>
      <c r="P1851" s="870"/>
      <c r="Q1851" s="870"/>
      <c r="R1851" s="870"/>
      <c r="S1851" s="870"/>
      <c r="T1851" s="870"/>
      <c r="U1851" s="870"/>
    </row>
    <row r="1852" spans="9:21" s="689" customFormat="1">
      <c r="I1852" s="870"/>
      <c r="J1852" s="870"/>
      <c r="K1852" s="870"/>
      <c r="L1852" s="870"/>
      <c r="M1852" s="870"/>
      <c r="N1852" s="870"/>
      <c r="O1852" s="870"/>
      <c r="P1852" s="870"/>
      <c r="Q1852" s="870"/>
      <c r="R1852" s="870"/>
      <c r="S1852" s="870"/>
      <c r="T1852" s="870"/>
      <c r="U1852" s="870"/>
    </row>
    <row r="1853" spans="9:21" s="689" customFormat="1">
      <c r="I1853" s="870"/>
      <c r="J1853" s="870"/>
      <c r="K1853" s="870"/>
      <c r="L1853" s="870"/>
      <c r="M1853" s="870"/>
      <c r="N1853" s="870"/>
      <c r="O1853" s="870"/>
      <c r="P1853" s="870"/>
      <c r="Q1853" s="870"/>
      <c r="R1853" s="870"/>
      <c r="S1853" s="870"/>
      <c r="T1853" s="870"/>
      <c r="U1853" s="870"/>
    </row>
    <row r="1854" spans="9:21" s="689" customFormat="1">
      <c r="I1854" s="870"/>
      <c r="J1854" s="870"/>
      <c r="K1854" s="870"/>
      <c r="L1854" s="870"/>
      <c r="M1854" s="870"/>
      <c r="N1854" s="870"/>
      <c r="O1854" s="870"/>
      <c r="P1854" s="870"/>
      <c r="Q1854" s="870"/>
      <c r="R1854" s="870"/>
      <c r="S1854" s="870"/>
      <c r="T1854" s="870"/>
      <c r="U1854" s="870"/>
    </row>
    <row r="1855" spans="9:21" s="689" customFormat="1">
      <c r="I1855" s="870"/>
      <c r="J1855" s="870"/>
      <c r="K1855" s="870"/>
      <c r="L1855" s="870"/>
      <c r="M1855" s="870"/>
      <c r="N1855" s="870"/>
      <c r="O1855" s="870"/>
      <c r="P1855" s="870"/>
      <c r="Q1855" s="870"/>
      <c r="R1855" s="870"/>
      <c r="S1855" s="870"/>
      <c r="T1855" s="870"/>
      <c r="U1855" s="870"/>
    </row>
    <row r="1856" spans="9:21" s="689" customFormat="1">
      <c r="I1856" s="870"/>
      <c r="J1856" s="870"/>
      <c r="K1856" s="870"/>
      <c r="L1856" s="870"/>
      <c r="M1856" s="870"/>
      <c r="N1856" s="870"/>
      <c r="O1856" s="870"/>
      <c r="P1856" s="870"/>
      <c r="Q1856" s="870"/>
      <c r="R1856" s="870"/>
      <c r="S1856" s="870"/>
      <c r="T1856" s="870"/>
      <c r="U1856" s="870"/>
    </row>
    <row r="1857" spans="9:21" s="689" customFormat="1">
      <c r="I1857" s="870"/>
      <c r="J1857" s="870"/>
      <c r="K1857" s="870"/>
      <c r="L1857" s="870"/>
      <c r="M1857" s="870"/>
      <c r="N1857" s="870"/>
      <c r="O1857" s="870"/>
      <c r="P1857" s="870"/>
      <c r="Q1857" s="870"/>
      <c r="R1857" s="870"/>
      <c r="S1857" s="870"/>
      <c r="T1857" s="870"/>
      <c r="U1857" s="870"/>
    </row>
    <row r="1858" spans="9:21" s="689" customFormat="1">
      <c r="I1858" s="870"/>
      <c r="J1858" s="870"/>
      <c r="K1858" s="870"/>
      <c r="L1858" s="870"/>
      <c r="M1858" s="870"/>
      <c r="N1858" s="870"/>
      <c r="O1858" s="870"/>
      <c r="P1858" s="870"/>
      <c r="Q1858" s="870"/>
      <c r="R1858" s="870"/>
      <c r="S1858" s="870"/>
      <c r="T1858" s="870"/>
      <c r="U1858" s="870"/>
    </row>
    <row r="1859" spans="9:21" s="689" customFormat="1">
      <c r="I1859" s="870"/>
      <c r="J1859" s="870"/>
      <c r="K1859" s="870"/>
      <c r="L1859" s="870"/>
      <c r="M1859" s="870"/>
      <c r="N1859" s="870"/>
      <c r="O1859" s="870"/>
      <c r="P1859" s="870"/>
      <c r="Q1859" s="870"/>
      <c r="R1859" s="870"/>
      <c r="S1859" s="870"/>
      <c r="T1859" s="870"/>
      <c r="U1859" s="870"/>
    </row>
    <row r="1860" spans="9:21" s="689" customFormat="1">
      <c r="I1860" s="870"/>
      <c r="J1860" s="870"/>
      <c r="K1860" s="870"/>
      <c r="L1860" s="870"/>
      <c r="M1860" s="870"/>
      <c r="N1860" s="870"/>
      <c r="O1860" s="870"/>
      <c r="P1860" s="870"/>
      <c r="Q1860" s="870"/>
      <c r="R1860" s="870"/>
      <c r="S1860" s="870"/>
      <c r="T1860" s="870"/>
      <c r="U1860" s="870"/>
    </row>
    <row r="1861" spans="9:21" s="689" customFormat="1">
      <c r="I1861" s="870"/>
      <c r="J1861" s="870"/>
      <c r="K1861" s="870"/>
      <c r="L1861" s="870"/>
      <c r="M1861" s="870"/>
      <c r="N1861" s="870"/>
      <c r="O1861" s="870"/>
      <c r="P1861" s="870"/>
      <c r="Q1861" s="870"/>
      <c r="R1861" s="870"/>
      <c r="S1861" s="870"/>
      <c r="T1861" s="870"/>
      <c r="U1861" s="870"/>
    </row>
    <row r="1862" spans="9:21" s="689" customFormat="1">
      <c r="I1862" s="870"/>
      <c r="J1862" s="870"/>
      <c r="K1862" s="870"/>
      <c r="L1862" s="870"/>
      <c r="M1862" s="870"/>
      <c r="N1862" s="870"/>
      <c r="O1862" s="870"/>
      <c r="P1862" s="870"/>
      <c r="Q1862" s="870"/>
      <c r="R1862" s="870"/>
      <c r="S1862" s="870"/>
      <c r="T1862" s="870"/>
      <c r="U1862" s="870"/>
    </row>
    <row r="1863" spans="9:21" s="689" customFormat="1">
      <c r="I1863" s="870"/>
      <c r="J1863" s="870"/>
      <c r="K1863" s="870"/>
      <c r="L1863" s="870"/>
      <c r="M1863" s="870"/>
      <c r="N1863" s="870"/>
      <c r="O1863" s="870"/>
      <c r="P1863" s="870"/>
      <c r="Q1863" s="870"/>
      <c r="R1863" s="870"/>
      <c r="S1863" s="870"/>
      <c r="T1863" s="870"/>
      <c r="U1863" s="870"/>
    </row>
    <row r="1864" spans="9:21" s="689" customFormat="1">
      <c r="I1864" s="870"/>
      <c r="J1864" s="870"/>
      <c r="K1864" s="870"/>
      <c r="L1864" s="870"/>
      <c r="M1864" s="870"/>
      <c r="N1864" s="870"/>
      <c r="O1864" s="870"/>
      <c r="P1864" s="870"/>
      <c r="Q1864" s="870"/>
      <c r="R1864" s="870"/>
      <c r="S1864" s="870"/>
      <c r="T1864" s="870"/>
      <c r="U1864" s="870"/>
    </row>
    <row r="1865" spans="9:21" s="689" customFormat="1">
      <c r="I1865" s="870"/>
      <c r="J1865" s="870"/>
      <c r="K1865" s="870"/>
      <c r="L1865" s="870"/>
      <c r="M1865" s="870"/>
      <c r="N1865" s="870"/>
      <c r="O1865" s="870"/>
      <c r="P1865" s="870"/>
      <c r="Q1865" s="870"/>
      <c r="R1865" s="870"/>
      <c r="S1865" s="870"/>
      <c r="T1865" s="870"/>
      <c r="U1865" s="870"/>
    </row>
    <row r="1866" spans="9:21" s="689" customFormat="1">
      <c r="I1866" s="870"/>
      <c r="J1866" s="870"/>
      <c r="K1866" s="870"/>
      <c r="L1866" s="870"/>
      <c r="M1866" s="870"/>
      <c r="N1866" s="870"/>
      <c r="O1866" s="870"/>
      <c r="P1866" s="870"/>
      <c r="Q1866" s="870"/>
      <c r="R1866" s="870"/>
      <c r="S1866" s="870"/>
      <c r="T1866" s="870"/>
      <c r="U1866" s="870"/>
    </row>
    <row r="1867" spans="9:21" s="689" customFormat="1">
      <c r="I1867" s="870"/>
      <c r="J1867" s="870"/>
      <c r="K1867" s="870"/>
      <c r="L1867" s="870"/>
      <c r="M1867" s="870"/>
      <c r="N1867" s="870"/>
      <c r="O1867" s="870"/>
      <c r="P1867" s="870"/>
      <c r="Q1867" s="870"/>
      <c r="R1867" s="870"/>
      <c r="S1867" s="870"/>
      <c r="T1867" s="870"/>
      <c r="U1867" s="870"/>
    </row>
    <row r="1868" spans="9:21" s="689" customFormat="1">
      <c r="I1868" s="870"/>
      <c r="J1868" s="870"/>
      <c r="K1868" s="870"/>
      <c r="L1868" s="870"/>
      <c r="M1868" s="870"/>
      <c r="N1868" s="870"/>
      <c r="O1868" s="870"/>
      <c r="P1868" s="870"/>
      <c r="Q1868" s="870"/>
      <c r="R1868" s="870"/>
      <c r="S1868" s="870"/>
      <c r="T1868" s="870"/>
      <c r="U1868" s="870"/>
    </row>
    <row r="1869" spans="9:21" s="689" customFormat="1">
      <c r="I1869" s="870"/>
      <c r="J1869" s="870"/>
      <c r="K1869" s="870"/>
      <c r="L1869" s="870"/>
      <c r="M1869" s="870"/>
      <c r="N1869" s="870"/>
      <c r="O1869" s="870"/>
      <c r="P1869" s="870"/>
      <c r="Q1869" s="870"/>
      <c r="R1869" s="870"/>
      <c r="S1869" s="870"/>
      <c r="T1869" s="870"/>
      <c r="U1869" s="870"/>
    </row>
    <row r="1870" spans="9:21" s="689" customFormat="1">
      <c r="I1870" s="870"/>
      <c r="J1870" s="870"/>
      <c r="K1870" s="870"/>
      <c r="L1870" s="870"/>
      <c r="M1870" s="870"/>
      <c r="N1870" s="870"/>
      <c r="O1870" s="870"/>
      <c r="P1870" s="870"/>
      <c r="Q1870" s="870"/>
      <c r="R1870" s="870"/>
      <c r="S1870" s="870"/>
      <c r="T1870" s="870"/>
      <c r="U1870" s="870"/>
    </row>
    <row r="1871" spans="9:21" s="689" customFormat="1">
      <c r="I1871" s="870"/>
      <c r="J1871" s="870"/>
      <c r="K1871" s="870"/>
      <c r="L1871" s="870"/>
      <c r="M1871" s="870"/>
      <c r="N1871" s="870"/>
      <c r="O1871" s="870"/>
      <c r="P1871" s="870"/>
      <c r="Q1871" s="870"/>
      <c r="R1871" s="870"/>
      <c r="S1871" s="870"/>
      <c r="T1871" s="870"/>
      <c r="U1871" s="870"/>
    </row>
    <row r="1872" spans="9:21" s="689" customFormat="1">
      <c r="I1872" s="870"/>
      <c r="J1872" s="870"/>
      <c r="K1872" s="870"/>
      <c r="L1872" s="870"/>
      <c r="M1872" s="870"/>
      <c r="N1872" s="870"/>
      <c r="O1872" s="870"/>
      <c r="P1872" s="870"/>
      <c r="Q1872" s="870"/>
      <c r="R1872" s="870"/>
      <c r="S1872" s="870"/>
      <c r="T1872" s="870"/>
      <c r="U1872" s="870"/>
    </row>
    <row r="1873" spans="9:21" s="689" customFormat="1">
      <c r="I1873" s="870"/>
      <c r="J1873" s="870"/>
      <c r="K1873" s="870"/>
      <c r="L1873" s="870"/>
      <c r="M1873" s="870"/>
      <c r="N1873" s="870"/>
      <c r="O1873" s="870"/>
      <c r="P1873" s="870"/>
      <c r="Q1873" s="870"/>
      <c r="R1873" s="870"/>
      <c r="S1873" s="870"/>
      <c r="T1873" s="870"/>
      <c r="U1873" s="870"/>
    </row>
    <row r="1874" spans="9:21" s="689" customFormat="1">
      <c r="I1874" s="870"/>
      <c r="J1874" s="870"/>
      <c r="K1874" s="870"/>
      <c r="L1874" s="870"/>
      <c r="M1874" s="870"/>
      <c r="N1874" s="870"/>
      <c r="O1874" s="870"/>
      <c r="P1874" s="870"/>
      <c r="Q1874" s="870"/>
      <c r="R1874" s="870"/>
      <c r="S1874" s="870"/>
      <c r="T1874" s="870"/>
      <c r="U1874" s="870"/>
    </row>
    <row r="1875" spans="9:21" s="689" customFormat="1">
      <c r="I1875" s="870"/>
      <c r="J1875" s="870"/>
      <c r="K1875" s="870"/>
      <c r="L1875" s="870"/>
      <c r="M1875" s="870"/>
      <c r="N1875" s="870"/>
      <c r="O1875" s="870"/>
      <c r="P1875" s="870"/>
      <c r="Q1875" s="870"/>
      <c r="R1875" s="870"/>
      <c r="S1875" s="870"/>
      <c r="T1875" s="870"/>
      <c r="U1875" s="870"/>
    </row>
    <row r="1876" spans="9:21" s="689" customFormat="1">
      <c r="I1876" s="870"/>
      <c r="J1876" s="870"/>
      <c r="K1876" s="870"/>
      <c r="L1876" s="870"/>
      <c r="M1876" s="870"/>
      <c r="N1876" s="870"/>
      <c r="O1876" s="870"/>
      <c r="P1876" s="870"/>
      <c r="Q1876" s="870"/>
      <c r="R1876" s="870"/>
      <c r="S1876" s="870"/>
      <c r="T1876" s="870"/>
      <c r="U1876" s="870"/>
    </row>
    <row r="1877" spans="9:21" s="689" customFormat="1">
      <c r="I1877" s="870"/>
      <c r="J1877" s="870"/>
      <c r="K1877" s="870"/>
      <c r="L1877" s="870"/>
      <c r="M1877" s="870"/>
      <c r="N1877" s="870"/>
      <c r="O1877" s="870"/>
      <c r="P1877" s="870"/>
      <c r="Q1877" s="870"/>
      <c r="R1877" s="870"/>
      <c r="S1877" s="870"/>
      <c r="T1877" s="870"/>
      <c r="U1877" s="870"/>
    </row>
    <row r="1878" spans="9:21" s="689" customFormat="1">
      <c r="I1878" s="870"/>
      <c r="J1878" s="870"/>
      <c r="K1878" s="870"/>
      <c r="L1878" s="870"/>
      <c r="M1878" s="870"/>
      <c r="N1878" s="870"/>
      <c r="O1878" s="870"/>
      <c r="P1878" s="870"/>
      <c r="Q1878" s="870"/>
      <c r="R1878" s="870"/>
      <c r="S1878" s="870"/>
      <c r="T1878" s="870"/>
      <c r="U1878" s="870"/>
    </row>
    <row r="1879" spans="9:21" s="689" customFormat="1">
      <c r="I1879" s="870"/>
      <c r="J1879" s="870"/>
      <c r="K1879" s="870"/>
      <c r="L1879" s="870"/>
      <c r="M1879" s="870"/>
      <c r="N1879" s="870"/>
      <c r="O1879" s="870"/>
      <c r="P1879" s="870"/>
      <c r="Q1879" s="870"/>
      <c r="R1879" s="870"/>
      <c r="S1879" s="870"/>
      <c r="T1879" s="870"/>
      <c r="U1879" s="870"/>
    </row>
    <row r="1880" spans="9:21" s="689" customFormat="1">
      <c r="I1880" s="870"/>
      <c r="J1880" s="870"/>
      <c r="K1880" s="870"/>
      <c r="L1880" s="870"/>
      <c r="M1880" s="870"/>
      <c r="N1880" s="870"/>
      <c r="O1880" s="870"/>
      <c r="P1880" s="870"/>
      <c r="Q1880" s="870"/>
      <c r="R1880" s="870"/>
      <c r="S1880" s="870"/>
      <c r="T1880" s="870"/>
      <c r="U1880" s="870"/>
    </row>
    <row r="1881" spans="9:21" s="689" customFormat="1">
      <c r="I1881" s="870"/>
      <c r="J1881" s="870"/>
      <c r="K1881" s="870"/>
      <c r="L1881" s="870"/>
      <c r="M1881" s="870"/>
      <c r="N1881" s="870"/>
      <c r="O1881" s="870"/>
      <c r="P1881" s="870"/>
      <c r="Q1881" s="870"/>
      <c r="R1881" s="870"/>
      <c r="S1881" s="870"/>
      <c r="T1881" s="870"/>
      <c r="U1881" s="870"/>
    </row>
    <row r="1882" spans="9:21" s="689" customFormat="1">
      <c r="I1882" s="870"/>
      <c r="J1882" s="870"/>
      <c r="K1882" s="870"/>
      <c r="L1882" s="870"/>
      <c r="M1882" s="870"/>
      <c r="N1882" s="870"/>
      <c r="O1882" s="870"/>
      <c r="P1882" s="870"/>
      <c r="Q1882" s="870"/>
      <c r="R1882" s="870"/>
      <c r="S1882" s="870"/>
      <c r="T1882" s="870"/>
      <c r="U1882" s="870"/>
    </row>
    <row r="1883" spans="9:21" s="689" customFormat="1">
      <c r="I1883" s="870"/>
      <c r="J1883" s="870"/>
      <c r="K1883" s="870"/>
      <c r="L1883" s="870"/>
      <c r="M1883" s="870"/>
      <c r="N1883" s="870"/>
      <c r="O1883" s="870"/>
      <c r="P1883" s="870"/>
      <c r="Q1883" s="870"/>
      <c r="R1883" s="870"/>
      <c r="S1883" s="870"/>
      <c r="T1883" s="870"/>
      <c r="U1883" s="870"/>
    </row>
    <row r="1884" spans="9:21" s="689" customFormat="1">
      <c r="I1884" s="870"/>
      <c r="J1884" s="870"/>
      <c r="K1884" s="870"/>
      <c r="L1884" s="870"/>
      <c r="M1884" s="870"/>
      <c r="N1884" s="870"/>
      <c r="O1884" s="870"/>
      <c r="P1884" s="870"/>
      <c r="Q1884" s="870"/>
      <c r="R1884" s="870"/>
      <c r="S1884" s="870"/>
      <c r="T1884" s="870"/>
      <c r="U1884" s="870"/>
    </row>
    <row r="1885" spans="9:21" s="689" customFormat="1">
      <c r="I1885" s="870"/>
      <c r="J1885" s="870"/>
      <c r="K1885" s="870"/>
      <c r="L1885" s="870"/>
      <c r="M1885" s="870"/>
      <c r="N1885" s="870"/>
      <c r="O1885" s="870"/>
      <c r="P1885" s="870"/>
      <c r="Q1885" s="870"/>
      <c r="R1885" s="870"/>
      <c r="S1885" s="870"/>
      <c r="T1885" s="870"/>
      <c r="U1885" s="870"/>
    </row>
    <row r="1886" spans="9:21" s="689" customFormat="1">
      <c r="I1886" s="870"/>
      <c r="J1886" s="870"/>
      <c r="K1886" s="870"/>
      <c r="L1886" s="870"/>
      <c r="M1886" s="870"/>
      <c r="N1886" s="870"/>
      <c r="O1886" s="870"/>
      <c r="P1886" s="870"/>
      <c r="Q1886" s="870"/>
      <c r="R1886" s="870"/>
      <c r="S1886" s="870"/>
      <c r="T1886" s="870"/>
      <c r="U1886" s="870"/>
    </row>
    <row r="1887" spans="9:21" s="689" customFormat="1">
      <c r="I1887" s="870"/>
      <c r="J1887" s="870"/>
      <c r="K1887" s="870"/>
      <c r="L1887" s="870"/>
      <c r="M1887" s="870"/>
      <c r="N1887" s="870"/>
      <c r="O1887" s="870"/>
      <c r="P1887" s="870"/>
      <c r="Q1887" s="870"/>
      <c r="R1887" s="870"/>
      <c r="S1887" s="870"/>
      <c r="T1887" s="870"/>
      <c r="U1887" s="870"/>
    </row>
    <row r="1888" spans="9:21" s="689" customFormat="1">
      <c r="I1888" s="870"/>
      <c r="J1888" s="870"/>
      <c r="K1888" s="870"/>
      <c r="L1888" s="870"/>
      <c r="M1888" s="870"/>
      <c r="N1888" s="870"/>
      <c r="O1888" s="870"/>
      <c r="P1888" s="870"/>
      <c r="Q1888" s="870"/>
      <c r="R1888" s="870"/>
      <c r="S1888" s="870"/>
      <c r="T1888" s="870"/>
      <c r="U1888" s="870"/>
    </row>
    <row r="1889" spans="9:21" s="689" customFormat="1">
      <c r="I1889" s="870"/>
      <c r="J1889" s="870"/>
      <c r="K1889" s="870"/>
      <c r="L1889" s="870"/>
      <c r="M1889" s="870"/>
      <c r="N1889" s="870"/>
      <c r="O1889" s="870"/>
      <c r="P1889" s="870"/>
      <c r="Q1889" s="870"/>
      <c r="R1889" s="870"/>
      <c r="S1889" s="870"/>
      <c r="T1889" s="870"/>
      <c r="U1889" s="870"/>
    </row>
    <row r="1890" spans="9:21" s="689" customFormat="1">
      <c r="I1890" s="870"/>
      <c r="J1890" s="870"/>
      <c r="K1890" s="870"/>
      <c r="L1890" s="870"/>
      <c r="M1890" s="870"/>
      <c r="N1890" s="870"/>
      <c r="O1890" s="870"/>
      <c r="P1890" s="870"/>
      <c r="Q1890" s="870"/>
      <c r="R1890" s="870"/>
      <c r="S1890" s="870"/>
      <c r="T1890" s="870"/>
      <c r="U1890" s="870"/>
    </row>
    <row r="1891" spans="9:21" s="689" customFormat="1">
      <c r="I1891" s="870"/>
      <c r="J1891" s="870"/>
      <c r="K1891" s="870"/>
      <c r="L1891" s="870"/>
      <c r="M1891" s="870"/>
      <c r="N1891" s="870"/>
      <c r="O1891" s="870"/>
      <c r="P1891" s="870"/>
      <c r="Q1891" s="870"/>
      <c r="R1891" s="870"/>
      <c r="S1891" s="870"/>
      <c r="T1891" s="870"/>
      <c r="U1891" s="870"/>
    </row>
    <row r="1892" spans="9:21" s="689" customFormat="1">
      <c r="I1892" s="870"/>
      <c r="J1892" s="870"/>
      <c r="K1892" s="870"/>
      <c r="L1892" s="870"/>
      <c r="M1892" s="870"/>
      <c r="N1892" s="870"/>
      <c r="O1892" s="870"/>
      <c r="P1892" s="870"/>
      <c r="Q1892" s="870"/>
      <c r="R1892" s="870"/>
      <c r="S1892" s="870"/>
      <c r="T1892" s="870"/>
      <c r="U1892" s="870"/>
    </row>
    <row r="1893" spans="9:21" s="689" customFormat="1">
      <c r="I1893" s="870"/>
      <c r="J1893" s="870"/>
      <c r="K1893" s="870"/>
      <c r="L1893" s="870"/>
      <c r="M1893" s="870"/>
      <c r="N1893" s="870"/>
      <c r="O1893" s="870"/>
      <c r="P1893" s="870"/>
      <c r="Q1893" s="870"/>
      <c r="R1893" s="870"/>
      <c r="S1893" s="870"/>
      <c r="T1893" s="870"/>
      <c r="U1893" s="870"/>
    </row>
    <row r="1894" spans="9:21" s="689" customFormat="1">
      <c r="I1894" s="870"/>
      <c r="J1894" s="870"/>
      <c r="K1894" s="870"/>
      <c r="L1894" s="870"/>
      <c r="M1894" s="870"/>
      <c r="N1894" s="870"/>
      <c r="O1894" s="870"/>
      <c r="P1894" s="870"/>
      <c r="Q1894" s="870"/>
      <c r="R1894" s="870"/>
      <c r="S1894" s="870"/>
      <c r="T1894" s="870"/>
      <c r="U1894" s="870"/>
    </row>
    <row r="1895" spans="9:21" s="689" customFormat="1">
      <c r="I1895" s="870"/>
      <c r="J1895" s="870"/>
      <c r="K1895" s="870"/>
      <c r="L1895" s="870"/>
      <c r="M1895" s="870"/>
      <c r="N1895" s="870"/>
      <c r="O1895" s="870"/>
      <c r="P1895" s="870"/>
      <c r="Q1895" s="870"/>
      <c r="R1895" s="870"/>
      <c r="S1895" s="870"/>
      <c r="T1895" s="870"/>
      <c r="U1895" s="870"/>
    </row>
    <row r="1896" spans="9:21" s="689" customFormat="1">
      <c r="I1896" s="870"/>
      <c r="J1896" s="870"/>
      <c r="K1896" s="870"/>
      <c r="L1896" s="870"/>
      <c r="M1896" s="870"/>
      <c r="N1896" s="870"/>
      <c r="O1896" s="870"/>
      <c r="P1896" s="870"/>
      <c r="Q1896" s="870"/>
      <c r="R1896" s="870"/>
      <c r="S1896" s="870"/>
      <c r="T1896" s="870"/>
      <c r="U1896" s="870"/>
    </row>
    <row r="1897" spans="9:21" s="689" customFormat="1">
      <c r="I1897" s="870"/>
      <c r="J1897" s="870"/>
      <c r="K1897" s="870"/>
      <c r="L1897" s="870"/>
      <c r="M1897" s="870"/>
      <c r="N1897" s="870"/>
      <c r="O1897" s="870"/>
      <c r="P1897" s="870"/>
      <c r="Q1897" s="870"/>
      <c r="R1897" s="870"/>
      <c r="S1897" s="870"/>
      <c r="T1897" s="870"/>
      <c r="U1897" s="870"/>
    </row>
    <row r="1898" spans="9:21" s="689" customFormat="1">
      <c r="I1898" s="870"/>
      <c r="J1898" s="870"/>
      <c r="K1898" s="870"/>
      <c r="L1898" s="870"/>
      <c r="M1898" s="870"/>
      <c r="N1898" s="870"/>
      <c r="O1898" s="870"/>
      <c r="P1898" s="870"/>
      <c r="Q1898" s="870"/>
      <c r="R1898" s="870"/>
      <c r="S1898" s="870"/>
      <c r="T1898" s="870"/>
      <c r="U1898" s="870"/>
    </row>
    <row r="1899" spans="9:21" s="689" customFormat="1">
      <c r="I1899" s="870"/>
      <c r="J1899" s="870"/>
      <c r="K1899" s="870"/>
      <c r="L1899" s="870"/>
      <c r="M1899" s="870"/>
      <c r="N1899" s="870"/>
      <c r="O1899" s="870"/>
      <c r="P1899" s="870"/>
      <c r="Q1899" s="870"/>
      <c r="R1899" s="870"/>
      <c r="S1899" s="870"/>
      <c r="T1899" s="870"/>
      <c r="U1899" s="870"/>
    </row>
    <row r="1900" spans="9:21" s="689" customFormat="1">
      <c r="I1900" s="870"/>
      <c r="J1900" s="870"/>
      <c r="K1900" s="870"/>
      <c r="L1900" s="870"/>
      <c r="M1900" s="870"/>
      <c r="N1900" s="870"/>
      <c r="O1900" s="870"/>
      <c r="P1900" s="870"/>
      <c r="Q1900" s="870"/>
      <c r="R1900" s="870"/>
      <c r="S1900" s="870"/>
      <c r="T1900" s="870"/>
      <c r="U1900" s="870"/>
    </row>
    <row r="1901" spans="9:21" s="689" customFormat="1">
      <c r="I1901" s="870"/>
      <c r="J1901" s="870"/>
      <c r="K1901" s="870"/>
      <c r="L1901" s="870"/>
      <c r="M1901" s="870"/>
      <c r="N1901" s="870"/>
      <c r="O1901" s="870"/>
      <c r="P1901" s="870"/>
      <c r="Q1901" s="870"/>
      <c r="R1901" s="870"/>
      <c r="S1901" s="870"/>
      <c r="T1901" s="870"/>
      <c r="U1901" s="870"/>
    </row>
    <row r="1902" spans="9:21" s="689" customFormat="1">
      <c r="I1902" s="870"/>
      <c r="J1902" s="870"/>
      <c r="K1902" s="870"/>
      <c r="L1902" s="870"/>
      <c r="M1902" s="870"/>
      <c r="N1902" s="870"/>
      <c r="O1902" s="870"/>
      <c r="P1902" s="870"/>
      <c r="Q1902" s="870"/>
      <c r="R1902" s="870"/>
      <c r="S1902" s="870"/>
      <c r="T1902" s="870"/>
      <c r="U1902" s="870"/>
    </row>
    <row r="1903" spans="9:21" s="689" customFormat="1">
      <c r="I1903" s="870"/>
      <c r="J1903" s="870"/>
      <c r="K1903" s="870"/>
      <c r="L1903" s="870"/>
      <c r="M1903" s="870"/>
      <c r="N1903" s="870"/>
      <c r="O1903" s="870"/>
      <c r="P1903" s="870"/>
      <c r="Q1903" s="870"/>
      <c r="R1903" s="870"/>
      <c r="S1903" s="870"/>
      <c r="T1903" s="870"/>
      <c r="U1903" s="870"/>
    </row>
    <row r="1904" spans="9:21" s="689" customFormat="1">
      <c r="I1904" s="870"/>
      <c r="J1904" s="870"/>
      <c r="K1904" s="870"/>
      <c r="L1904" s="870"/>
      <c r="M1904" s="870"/>
      <c r="N1904" s="870"/>
      <c r="O1904" s="870"/>
      <c r="P1904" s="870"/>
      <c r="Q1904" s="870"/>
      <c r="R1904" s="870"/>
      <c r="S1904" s="870"/>
      <c r="T1904" s="870"/>
      <c r="U1904" s="870"/>
    </row>
    <row r="1905" spans="9:21" s="689" customFormat="1">
      <c r="I1905" s="870"/>
      <c r="J1905" s="870"/>
      <c r="K1905" s="870"/>
      <c r="L1905" s="870"/>
      <c r="M1905" s="870"/>
      <c r="N1905" s="870"/>
      <c r="O1905" s="870"/>
      <c r="P1905" s="870"/>
      <c r="Q1905" s="870"/>
      <c r="R1905" s="870"/>
      <c r="S1905" s="870"/>
      <c r="T1905" s="870"/>
      <c r="U1905" s="870"/>
    </row>
    <row r="1906" spans="9:21" s="689" customFormat="1">
      <c r="I1906" s="870"/>
      <c r="J1906" s="870"/>
      <c r="K1906" s="870"/>
      <c r="L1906" s="870"/>
      <c r="M1906" s="870"/>
      <c r="N1906" s="870"/>
      <c r="O1906" s="870"/>
      <c r="P1906" s="870"/>
      <c r="Q1906" s="870"/>
      <c r="R1906" s="870"/>
      <c r="S1906" s="870"/>
      <c r="T1906" s="870"/>
      <c r="U1906" s="870"/>
    </row>
    <row r="1907" spans="9:21" s="689" customFormat="1">
      <c r="I1907" s="870"/>
      <c r="J1907" s="870"/>
      <c r="K1907" s="870"/>
      <c r="L1907" s="870"/>
      <c r="M1907" s="870"/>
      <c r="N1907" s="870"/>
      <c r="O1907" s="870"/>
      <c r="P1907" s="870"/>
      <c r="Q1907" s="870"/>
      <c r="R1907" s="870"/>
      <c r="S1907" s="870"/>
      <c r="T1907" s="870"/>
      <c r="U1907" s="870"/>
    </row>
    <row r="1908" spans="9:21" s="689" customFormat="1">
      <c r="I1908" s="870"/>
      <c r="J1908" s="870"/>
      <c r="K1908" s="870"/>
      <c r="L1908" s="870"/>
      <c r="M1908" s="870"/>
      <c r="N1908" s="870"/>
      <c r="O1908" s="870"/>
      <c r="P1908" s="870"/>
      <c r="Q1908" s="870"/>
      <c r="R1908" s="870"/>
      <c r="S1908" s="870"/>
      <c r="T1908" s="870"/>
      <c r="U1908" s="870"/>
    </row>
    <row r="1909" spans="9:21" s="689" customFormat="1">
      <c r="I1909" s="870"/>
      <c r="J1909" s="870"/>
      <c r="K1909" s="870"/>
      <c r="L1909" s="870"/>
      <c r="M1909" s="870"/>
      <c r="N1909" s="870"/>
      <c r="O1909" s="870"/>
      <c r="P1909" s="870"/>
      <c r="Q1909" s="870"/>
      <c r="R1909" s="870"/>
      <c r="S1909" s="870"/>
      <c r="T1909" s="870"/>
      <c r="U1909" s="870"/>
    </row>
    <row r="1910" spans="9:21" s="689" customFormat="1">
      <c r="I1910" s="870"/>
      <c r="J1910" s="870"/>
      <c r="K1910" s="870"/>
      <c r="L1910" s="870"/>
      <c r="M1910" s="870"/>
      <c r="N1910" s="870"/>
      <c r="O1910" s="870"/>
      <c r="P1910" s="870"/>
      <c r="Q1910" s="870"/>
      <c r="R1910" s="870"/>
      <c r="S1910" s="870"/>
      <c r="T1910" s="870"/>
      <c r="U1910" s="870"/>
    </row>
    <row r="1911" spans="9:21" s="689" customFormat="1">
      <c r="I1911" s="870"/>
      <c r="J1911" s="870"/>
      <c r="K1911" s="870"/>
      <c r="L1911" s="870"/>
      <c r="M1911" s="870"/>
      <c r="N1911" s="870"/>
      <c r="O1911" s="870"/>
      <c r="P1911" s="870"/>
      <c r="Q1911" s="870"/>
      <c r="R1911" s="870"/>
      <c r="S1911" s="870"/>
      <c r="T1911" s="870"/>
      <c r="U1911" s="870"/>
    </row>
    <row r="1912" spans="9:21" s="689" customFormat="1">
      <c r="I1912" s="870"/>
      <c r="J1912" s="870"/>
      <c r="K1912" s="870"/>
      <c r="L1912" s="870"/>
      <c r="M1912" s="870"/>
      <c r="N1912" s="870"/>
      <c r="O1912" s="870"/>
      <c r="P1912" s="870"/>
      <c r="Q1912" s="870"/>
      <c r="R1912" s="870"/>
      <c r="S1912" s="870"/>
      <c r="T1912" s="870"/>
      <c r="U1912" s="870"/>
    </row>
    <row r="1913" spans="9:21" s="689" customFormat="1">
      <c r="I1913" s="870"/>
      <c r="J1913" s="870"/>
      <c r="K1913" s="870"/>
      <c r="L1913" s="870"/>
      <c r="M1913" s="870"/>
      <c r="N1913" s="870"/>
      <c r="O1913" s="870"/>
      <c r="P1913" s="870"/>
      <c r="Q1913" s="870"/>
      <c r="R1913" s="870"/>
      <c r="S1913" s="870"/>
      <c r="T1913" s="870"/>
      <c r="U1913" s="870"/>
    </row>
    <row r="1914" spans="9:21" s="689" customFormat="1">
      <c r="I1914" s="870"/>
      <c r="J1914" s="870"/>
      <c r="K1914" s="870"/>
      <c r="L1914" s="870"/>
      <c r="M1914" s="870"/>
      <c r="N1914" s="870"/>
      <c r="O1914" s="870"/>
      <c r="P1914" s="870"/>
      <c r="Q1914" s="870"/>
      <c r="R1914" s="870"/>
      <c r="S1914" s="870"/>
      <c r="T1914" s="870"/>
      <c r="U1914" s="870"/>
    </row>
    <row r="1915" spans="9:21" s="689" customFormat="1">
      <c r="I1915" s="870"/>
      <c r="J1915" s="870"/>
      <c r="K1915" s="870"/>
      <c r="L1915" s="870"/>
      <c r="M1915" s="870"/>
      <c r="N1915" s="870"/>
      <c r="O1915" s="870"/>
      <c r="P1915" s="870"/>
      <c r="Q1915" s="870"/>
      <c r="R1915" s="870"/>
      <c r="S1915" s="870"/>
      <c r="T1915" s="870"/>
      <c r="U1915" s="870"/>
    </row>
    <row r="1916" spans="9:21" s="689" customFormat="1">
      <c r="I1916" s="870"/>
      <c r="J1916" s="870"/>
      <c r="K1916" s="870"/>
      <c r="L1916" s="870"/>
      <c r="M1916" s="870"/>
      <c r="N1916" s="870"/>
      <c r="O1916" s="870"/>
      <c r="P1916" s="870"/>
      <c r="Q1916" s="870"/>
      <c r="R1916" s="870"/>
      <c r="S1916" s="870"/>
      <c r="T1916" s="870"/>
      <c r="U1916" s="870"/>
    </row>
    <row r="1917" spans="9:21" s="689" customFormat="1">
      <c r="I1917" s="870"/>
      <c r="J1917" s="870"/>
      <c r="K1917" s="870"/>
      <c r="L1917" s="870"/>
      <c r="M1917" s="870"/>
      <c r="N1917" s="870"/>
      <c r="O1917" s="870"/>
      <c r="P1917" s="870"/>
      <c r="Q1917" s="870"/>
      <c r="R1917" s="870"/>
      <c r="S1917" s="870"/>
      <c r="T1917" s="870"/>
      <c r="U1917" s="870"/>
    </row>
    <row r="1918" spans="9:21" s="689" customFormat="1">
      <c r="I1918" s="870"/>
      <c r="J1918" s="870"/>
      <c r="K1918" s="870"/>
      <c r="L1918" s="870"/>
      <c r="M1918" s="870"/>
      <c r="N1918" s="870"/>
      <c r="O1918" s="870"/>
      <c r="P1918" s="870"/>
      <c r="Q1918" s="870"/>
      <c r="R1918" s="870"/>
      <c r="S1918" s="870"/>
      <c r="T1918" s="870"/>
      <c r="U1918" s="870"/>
    </row>
    <row r="1919" spans="9:21" s="689" customFormat="1">
      <c r="I1919" s="870"/>
      <c r="J1919" s="870"/>
      <c r="K1919" s="870"/>
      <c r="L1919" s="870"/>
      <c r="M1919" s="870"/>
      <c r="N1919" s="870"/>
      <c r="O1919" s="870"/>
      <c r="P1919" s="870"/>
      <c r="Q1919" s="870"/>
      <c r="R1919" s="870"/>
      <c r="S1919" s="870"/>
      <c r="T1919" s="870"/>
      <c r="U1919" s="870"/>
    </row>
    <row r="1920" spans="9:21" s="689" customFormat="1">
      <c r="I1920" s="870"/>
      <c r="J1920" s="870"/>
      <c r="K1920" s="870"/>
      <c r="L1920" s="870"/>
      <c r="M1920" s="870"/>
      <c r="N1920" s="870"/>
      <c r="O1920" s="870"/>
      <c r="P1920" s="870"/>
      <c r="Q1920" s="870"/>
      <c r="R1920" s="870"/>
      <c r="S1920" s="870"/>
      <c r="T1920" s="870"/>
      <c r="U1920" s="870"/>
    </row>
    <row r="1921" spans="9:21" s="689" customFormat="1">
      <c r="I1921" s="870"/>
      <c r="J1921" s="870"/>
      <c r="K1921" s="870"/>
      <c r="L1921" s="870"/>
      <c r="M1921" s="870"/>
      <c r="N1921" s="870"/>
      <c r="O1921" s="870"/>
      <c r="P1921" s="870"/>
      <c r="Q1921" s="870"/>
      <c r="R1921" s="870"/>
      <c r="S1921" s="870"/>
      <c r="T1921" s="870"/>
      <c r="U1921" s="870"/>
    </row>
    <row r="1922" spans="9:21" s="689" customFormat="1">
      <c r="I1922" s="870"/>
      <c r="J1922" s="870"/>
      <c r="K1922" s="870"/>
      <c r="L1922" s="870"/>
      <c r="M1922" s="870"/>
      <c r="N1922" s="870"/>
      <c r="O1922" s="870"/>
      <c r="P1922" s="870"/>
      <c r="Q1922" s="870"/>
      <c r="R1922" s="870"/>
      <c r="S1922" s="870"/>
      <c r="T1922" s="870"/>
      <c r="U1922" s="870"/>
    </row>
    <row r="1923" spans="9:21" s="689" customFormat="1">
      <c r="I1923" s="870"/>
      <c r="J1923" s="870"/>
      <c r="K1923" s="870"/>
      <c r="L1923" s="870"/>
      <c r="M1923" s="870"/>
      <c r="N1923" s="870"/>
      <c r="O1923" s="870"/>
      <c r="P1923" s="870"/>
      <c r="Q1923" s="870"/>
      <c r="R1923" s="870"/>
      <c r="S1923" s="870"/>
      <c r="T1923" s="870"/>
      <c r="U1923" s="870"/>
    </row>
    <row r="1924" spans="9:21" s="689" customFormat="1">
      <c r="I1924" s="870"/>
      <c r="J1924" s="870"/>
      <c r="K1924" s="870"/>
      <c r="L1924" s="870"/>
      <c r="M1924" s="870"/>
      <c r="N1924" s="870"/>
      <c r="O1924" s="870"/>
      <c r="P1924" s="870"/>
      <c r="Q1924" s="870"/>
      <c r="R1924" s="870"/>
      <c r="S1924" s="870"/>
      <c r="T1924" s="870"/>
      <c r="U1924" s="870"/>
    </row>
    <row r="1925" spans="9:21" s="689" customFormat="1">
      <c r="I1925" s="870"/>
      <c r="J1925" s="870"/>
      <c r="K1925" s="870"/>
      <c r="L1925" s="870"/>
      <c r="M1925" s="870"/>
      <c r="N1925" s="870"/>
      <c r="O1925" s="870"/>
      <c r="P1925" s="870"/>
      <c r="Q1925" s="870"/>
      <c r="R1925" s="870"/>
      <c r="S1925" s="870"/>
      <c r="T1925" s="870"/>
      <c r="U1925" s="870"/>
    </row>
    <row r="1926" spans="9:21" s="689" customFormat="1">
      <c r="I1926" s="870"/>
      <c r="J1926" s="870"/>
      <c r="K1926" s="870"/>
      <c r="L1926" s="870"/>
      <c r="M1926" s="870"/>
      <c r="N1926" s="870"/>
      <c r="O1926" s="870"/>
      <c r="P1926" s="870"/>
      <c r="Q1926" s="870"/>
      <c r="R1926" s="870"/>
      <c r="S1926" s="870"/>
      <c r="T1926" s="870"/>
      <c r="U1926" s="870"/>
    </row>
    <row r="1927" spans="9:21" s="689" customFormat="1">
      <c r="I1927" s="870"/>
      <c r="J1927" s="870"/>
      <c r="K1927" s="870"/>
      <c r="L1927" s="870"/>
      <c r="M1927" s="870"/>
      <c r="N1927" s="870"/>
      <c r="O1927" s="870"/>
      <c r="P1927" s="870"/>
      <c r="Q1927" s="870"/>
      <c r="R1927" s="870"/>
      <c r="S1927" s="870"/>
      <c r="T1927" s="870"/>
      <c r="U1927" s="870"/>
    </row>
    <row r="1928" spans="9:21" s="689" customFormat="1">
      <c r="I1928" s="870"/>
      <c r="J1928" s="870"/>
      <c r="K1928" s="870"/>
      <c r="L1928" s="870"/>
      <c r="M1928" s="870"/>
      <c r="N1928" s="870"/>
      <c r="O1928" s="870"/>
      <c r="P1928" s="870"/>
      <c r="Q1928" s="870"/>
      <c r="R1928" s="870"/>
      <c r="S1928" s="870"/>
      <c r="T1928" s="870"/>
      <c r="U1928" s="870"/>
    </row>
    <row r="1929" spans="9:21" s="689" customFormat="1">
      <c r="I1929" s="870"/>
      <c r="J1929" s="870"/>
      <c r="K1929" s="870"/>
      <c r="L1929" s="870"/>
      <c r="M1929" s="870"/>
      <c r="N1929" s="870"/>
      <c r="O1929" s="870"/>
      <c r="P1929" s="870"/>
      <c r="Q1929" s="870"/>
      <c r="R1929" s="870"/>
      <c r="S1929" s="870"/>
      <c r="T1929" s="870"/>
      <c r="U1929" s="870"/>
    </row>
    <row r="1930" spans="9:21" s="689" customFormat="1">
      <c r="I1930" s="870"/>
      <c r="J1930" s="870"/>
      <c r="K1930" s="870"/>
      <c r="L1930" s="870"/>
      <c r="M1930" s="870"/>
      <c r="N1930" s="870"/>
      <c r="O1930" s="870"/>
      <c r="P1930" s="870"/>
      <c r="Q1930" s="870"/>
      <c r="R1930" s="870"/>
      <c r="S1930" s="870"/>
      <c r="T1930" s="870"/>
      <c r="U1930" s="870"/>
    </row>
    <row r="1931" spans="9:21" s="689" customFormat="1">
      <c r="I1931" s="870"/>
      <c r="J1931" s="870"/>
      <c r="K1931" s="870"/>
      <c r="L1931" s="870"/>
      <c r="M1931" s="870"/>
      <c r="N1931" s="870"/>
      <c r="O1931" s="870"/>
      <c r="P1931" s="870"/>
      <c r="Q1931" s="870"/>
      <c r="R1931" s="870"/>
      <c r="S1931" s="870"/>
      <c r="T1931" s="870"/>
      <c r="U1931" s="870"/>
    </row>
    <row r="1932" spans="9:21" s="689" customFormat="1">
      <c r="I1932" s="870"/>
      <c r="J1932" s="870"/>
      <c r="K1932" s="870"/>
      <c r="L1932" s="870"/>
      <c r="M1932" s="870"/>
      <c r="N1932" s="870"/>
      <c r="O1932" s="870"/>
      <c r="P1932" s="870"/>
      <c r="Q1932" s="870"/>
      <c r="R1932" s="870"/>
      <c r="S1932" s="870"/>
      <c r="T1932" s="870"/>
      <c r="U1932" s="870"/>
    </row>
    <row r="1933" spans="9:21" s="689" customFormat="1">
      <c r="I1933" s="870"/>
      <c r="J1933" s="870"/>
      <c r="K1933" s="870"/>
      <c r="L1933" s="870"/>
      <c r="M1933" s="870"/>
      <c r="N1933" s="870"/>
      <c r="O1933" s="870"/>
      <c r="P1933" s="870"/>
      <c r="Q1933" s="870"/>
      <c r="R1933" s="870"/>
      <c r="S1933" s="870"/>
      <c r="T1933" s="870"/>
      <c r="U1933" s="870"/>
    </row>
    <row r="1934" spans="9:21" s="689" customFormat="1">
      <c r="I1934" s="870"/>
      <c r="J1934" s="870"/>
      <c r="K1934" s="870"/>
      <c r="L1934" s="870"/>
      <c r="M1934" s="870"/>
      <c r="N1934" s="870"/>
      <c r="O1934" s="870"/>
      <c r="P1934" s="870"/>
      <c r="Q1934" s="870"/>
      <c r="R1934" s="870"/>
      <c r="S1934" s="870"/>
      <c r="T1934" s="870"/>
      <c r="U1934" s="870"/>
    </row>
    <row r="1935" spans="9:21" s="689" customFormat="1">
      <c r="I1935" s="870"/>
      <c r="J1935" s="870"/>
      <c r="K1935" s="870"/>
      <c r="L1935" s="870"/>
      <c r="M1935" s="870"/>
      <c r="N1935" s="870"/>
      <c r="O1935" s="870"/>
      <c r="P1935" s="870"/>
      <c r="Q1935" s="870"/>
      <c r="R1935" s="870"/>
      <c r="S1935" s="870"/>
      <c r="T1935" s="870"/>
      <c r="U1935" s="870"/>
    </row>
    <row r="1936" spans="9:21" s="689" customFormat="1">
      <c r="I1936" s="870"/>
      <c r="J1936" s="870"/>
      <c r="K1936" s="870"/>
      <c r="L1936" s="870"/>
      <c r="M1936" s="870"/>
      <c r="N1936" s="870"/>
      <c r="O1936" s="870"/>
      <c r="P1936" s="870"/>
      <c r="Q1936" s="870"/>
      <c r="R1936" s="870"/>
      <c r="S1936" s="870"/>
      <c r="T1936" s="870"/>
      <c r="U1936" s="870"/>
    </row>
    <row r="1937" spans="9:21" s="689" customFormat="1">
      <c r="I1937" s="870"/>
      <c r="J1937" s="870"/>
      <c r="K1937" s="870"/>
      <c r="L1937" s="870"/>
      <c r="M1937" s="870"/>
      <c r="N1937" s="870"/>
      <c r="O1937" s="870"/>
      <c r="P1937" s="870"/>
      <c r="Q1937" s="870"/>
      <c r="R1937" s="870"/>
      <c r="S1937" s="870"/>
      <c r="T1937" s="870"/>
      <c r="U1937" s="870"/>
    </row>
    <row r="1938" spans="9:21" s="689" customFormat="1">
      <c r="I1938" s="870"/>
      <c r="J1938" s="870"/>
      <c r="K1938" s="870"/>
      <c r="L1938" s="870"/>
      <c r="M1938" s="870"/>
      <c r="N1938" s="870"/>
      <c r="O1938" s="870"/>
      <c r="P1938" s="870"/>
      <c r="Q1938" s="870"/>
      <c r="R1938" s="870"/>
      <c r="S1938" s="870"/>
      <c r="T1938" s="870"/>
      <c r="U1938" s="870"/>
    </row>
    <row r="1939" spans="9:21" s="689" customFormat="1">
      <c r="I1939" s="870"/>
      <c r="J1939" s="870"/>
      <c r="K1939" s="870"/>
      <c r="L1939" s="870"/>
      <c r="M1939" s="870"/>
      <c r="N1939" s="870"/>
      <c r="O1939" s="870"/>
      <c r="P1939" s="870"/>
      <c r="Q1939" s="870"/>
      <c r="R1939" s="870"/>
      <c r="S1939" s="870"/>
      <c r="T1939" s="870"/>
      <c r="U1939" s="870"/>
    </row>
    <row r="1940" spans="9:21" s="689" customFormat="1">
      <c r="I1940" s="870"/>
      <c r="J1940" s="870"/>
      <c r="K1940" s="870"/>
      <c r="L1940" s="870"/>
      <c r="M1940" s="870"/>
      <c r="N1940" s="870"/>
      <c r="O1940" s="870"/>
      <c r="P1940" s="870"/>
      <c r="Q1940" s="870"/>
      <c r="R1940" s="870"/>
      <c r="S1940" s="870"/>
      <c r="T1940" s="870"/>
      <c r="U1940" s="870"/>
    </row>
    <row r="1941" spans="9:21" s="689" customFormat="1">
      <c r="I1941" s="870"/>
      <c r="J1941" s="870"/>
      <c r="K1941" s="870"/>
      <c r="L1941" s="870"/>
      <c r="M1941" s="870"/>
      <c r="N1941" s="870"/>
      <c r="O1941" s="870"/>
      <c r="P1941" s="870"/>
      <c r="Q1941" s="870"/>
      <c r="R1941" s="870"/>
      <c r="S1941" s="870"/>
      <c r="T1941" s="870"/>
      <c r="U1941" s="870"/>
    </row>
    <row r="1942" spans="9:21" s="689" customFormat="1">
      <c r="I1942" s="870"/>
      <c r="J1942" s="870"/>
      <c r="K1942" s="870"/>
      <c r="L1942" s="870"/>
      <c r="M1942" s="870"/>
      <c r="N1942" s="870"/>
      <c r="O1942" s="870"/>
      <c r="P1942" s="870"/>
      <c r="Q1942" s="870"/>
      <c r="R1942" s="870"/>
      <c r="S1942" s="870"/>
      <c r="T1942" s="870"/>
      <c r="U1942" s="870"/>
    </row>
    <row r="1943" spans="9:21" s="689" customFormat="1">
      <c r="I1943" s="870"/>
      <c r="J1943" s="870"/>
      <c r="K1943" s="870"/>
      <c r="L1943" s="870"/>
      <c r="M1943" s="870"/>
      <c r="N1943" s="870"/>
      <c r="O1943" s="870"/>
      <c r="P1943" s="870"/>
      <c r="Q1943" s="870"/>
      <c r="R1943" s="870"/>
      <c r="S1943" s="870"/>
      <c r="T1943" s="870"/>
      <c r="U1943" s="870"/>
    </row>
    <row r="1944" spans="9:21" s="689" customFormat="1">
      <c r="I1944" s="870"/>
      <c r="J1944" s="870"/>
      <c r="K1944" s="870"/>
      <c r="L1944" s="870"/>
      <c r="M1944" s="870"/>
      <c r="N1944" s="870"/>
      <c r="O1944" s="870"/>
      <c r="P1944" s="870"/>
      <c r="Q1944" s="870"/>
      <c r="R1944" s="870"/>
      <c r="S1944" s="870"/>
      <c r="T1944" s="870"/>
      <c r="U1944" s="870"/>
    </row>
    <row r="1945" spans="9:21" s="689" customFormat="1">
      <c r="I1945" s="870"/>
      <c r="J1945" s="870"/>
      <c r="K1945" s="870"/>
      <c r="L1945" s="870"/>
      <c r="M1945" s="870"/>
      <c r="N1945" s="870"/>
      <c r="O1945" s="870"/>
      <c r="P1945" s="870"/>
      <c r="Q1945" s="870"/>
      <c r="R1945" s="870"/>
      <c r="S1945" s="870"/>
      <c r="T1945" s="870"/>
      <c r="U1945" s="870"/>
    </row>
    <row r="1946" spans="9:21" s="689" customFormat="1">
      <c r="I1946" s="870"/>
      <c r="J1946" s="870"/>
      <c r="K1946" s="870"/>
      <c r="L1946" s="870"/>
      <c r="M1946" s="870"/>
      <c r="N1946" s="870"/>
      <c r="O1946" s="870"/>
      <c r="P1946" s="870"/>
      <c r="Q1946" s="870"/>
      <c r="R1946" s="870"/>
      <c r="S1946" s="870"/>
      <c r="T1946" s="870"/>
      <c r="U1946" s="870"/>
    </row>
    <row r="1947" spans="9:21" s="689" customFormat="1">
      <c r="I1947" s="870"/>
      <c r="J1947" s="870"/>
      <c r="K1947" s="870"/>
      <c r="L1947" s="870"/>
      <c r="M1947" s="870"/>
      <c r="N1947" s="870"/>
      <c r="O1947" s="870"/>
      <c r="P1947" s="870"/>
      <c r="Q1947" s="870"/>
      <c r="R1947" s="870"/>
      <c r="S1947" s="870"/>
      <c r="T1947" s="870"/>
      <c r="U1947" s="870"/>
    </row>
    <row r="1948" spans="9:21" s="689" customFormat="1">
      <c r="I1948" s="870"/>
      <c r="J1948" s="870"/>
      <c r="K1948" s="870"/>
      <c r="L1948" s="870"/>
      <c r="M1948" s="870"/>
      <c r="N1948" s="870"/>
      <c r="O1948" s="870"/>
      <c r="P1948" s="870"/>
      <c r="Q1948" s="870"/>
      <c r="R1948" s="870"/>
      <c r="S1948" s="870"/>
      <c r="T1948" s="870"/>
      <c r="U1948" s="870"/>
    </row>
    <row r="1949" spans="9:21" s="689" customFormat="1">
      <c r="I1949" s="870"/>
      <c r="J1949" s="870"/>
      <c r="K1949" s="870"/>
      <c r="L1949" s="870"/>
      <c r="M1949" s="870"/>
      <c r="N1949" s="870"/>
      <c r="O1949" s="870"/>
      <c r="P1949" s="870"/>
      <c r="Q1949" s="870"/>
      <c r="R1949" s="870"/>
      <c r="S1949" s="870"/>
      <c r="T1949" s="870"/>
      <c r="U1949" s="870"/>
    </row>
    <row r="1950" spans="9:21" s="689" customFormat="1">
      <c r="I1950" s="870"/>
      <c r="J1950" s="870"/>
      <c r="K1950" s="870"/>
      <c r="L1950" s="870"/>
      <c r="M1950" s="870"/>
      <c r="N1950" s="870"/>
      <c r="O1950" s="870"/>
      <c r="P1950" s="870"/>
      <c r="Q1950" s="870"/>
      <c r="R1950" s="870"/>
      <c r="S1950" s="870"/>
      <c r="T1950" s="870"/>
      <c r="U1950" s="870"/>
    </row>
    <row r="1951" spans="9:21" s="689" customFormat="1">
      <c r="I1951" s="870"/>
      <c r="J1951" s="870"/>
      <c r="K1951" s="870"/>
      <c r="L1951" s="870"/>
      <c r="M1951" s="870"/>
      <c r="N1951" s="870"/>
      <c r="O1951" s="870"/>
      <c r="P1951" s="870"/>
      <c r="Q1951" s="870"/>
      <c r="R1951" s="870"/>
      <c r="S1951" s="870"/>
      <c r="T1951" s="870"/>
      <c r="U1951" s="870"/>
    </row>
    <row r="1952" spans="9:21" s="689" customFormat="1">
      <c r="I1952" s="870"/>
      <c r="J1952" s="870"/>
      <c r="K1952" s="870"/>
      <c r="L1952" s="870"/>
      <c r="M1952" s="870"/>
      <c r="N1952" s="870"/>
      <c r="O1952" s="870"/>
      <c r="P1952" s="870"/>
      <c r="Q1952" s="870"/>
      <c r="R1952" s="870"/>
      <c r="S1952" s="870"/>
      <c r="T1952" s="870"/>
      <c r="U1952" s="870"/>
    </row>
    <row r="1953" spans="9:21" s="689" customFormat="1">
      <c r="I1953" s="870"/>
      <c r="J1953" s="870"/>
      <c r="K1953" s="870"/>
      <c r="L1953" s="870"/>
      <c r="M1953" s="870"/>
      <c r="N1953" s="870"/>
      <c r="O1953" s="870"/>
      <c r="P1953" s="870"/>
      <c r="Q1953" s="870"/>
      <c r="R1953" s="870"/>
      <c r="S1953" s="870"/>
      <c r="T1953" s="870"/>
      <c r="U1953" s="870"/>
    </row>
    <row r="1954" spans="9:21" s="689" customFormat="1">
      <c r="I1954" s="870"/>
      <c r="J1954" s="870"/>
      <c r="K1954" s="870"/>
      <c r="L1954" s="870"/>
      <c r="M1954" s="870"/>
      <c r="N1954" s="870"/>
      <c r="O1954" s="870"/>
      <c r="P1954" s="870"/>
      <c r="Q1954" s="870"/>
      <c r="R1954" s="870"/>
      <c r="S1954" s="870"/>
      <c r="T1954" s="870"/>
      <c r="U1954" s="870"/>
    </row>
    <row r="1955" spans="9:21" s="689" customFormat="1">
      <c r="I1955" s="870"/>
      <c r="J1955" s="870"/>
      <c r="K1955" s="870"/>
      <c r="L1955" s="870"/>
      <c r="M1955" s="870"/>
      <c r="N1955" s="870"/>
      <c r="O1955" s="870"/>
      <c r="P1955" s="870"/>
      <c r="Q1955" s="870"/>
      <c r="R1955" s="870"/>
      <c r="S1955" s="870"/>
      <c r="T1955" s="870"/>
      <c r="U1955" s="870"/>
    </row>
    <row r="1956" spans="9:21" s="689" customFormat="1">
      <c r="I1956" s="870"/>
      <c r="J1956" s="870"/>
      <c r="K1956" s="870"/>
      <c r="L1956" s="870"/>
      <c r="M1956" s="870"/>
      <c r="N1956" s="870"/>
      <c r="O1956" s="870"/>
      <c r="P1956" s="870"/>
      <c r="Q1956" s="870"/>
      <c r="R1956" s="870"/>
      <c r="S1956" s="870"/>
      <c r="T1956" s="870"/>
      <c r="U1956" s="870"/>
    </row>
    <row r="1957" spans="9:21" s="689" customFormat="1">
      <c r="I1957" s="870"/>
      <c r="J1957" s="870"/>
      <c r="K1957" s="870"/>
      <c r="L1957" s="870"/>
      <c r="M1957" s="870"/>
      <c r="N1957" s="870"/>
      <c r="O1957" s="870"/>
      <c r="P1957" s="870"/>
      <c r="Q1957" s="870"/>
      <c r="R1957" s="870"/>
      <c r="S1957" s="870"/>
      <c r="T1957" s="870"/>
      <c r="U1957" s="870"/>
    </row>
    <row r="1958" spans="9:21" s="689" customFormat="1">
      <c r="I1958" s="870"/>
      <c r="J1958" s="870"/>
      <c r="K1958" s="870"/>
      <c r="L1958" s="870"/>
      <c r="M1958" s="870"/>
      <c r="N1958" s="870"/>
      <c r="O1958" s="870"/>
      <c r="P1958" s="870"/>
      <c r="Q1958" s="870"/>
      <c r="R1958" s="870"/>
      <c r="S1958" s="870"/>
      <c r="T1958" s="870"/>
      <c r="U1958" s="870"/>
    </row>
    <row r="1959" spans="9:21" s="689" customFormat="1">
      <c r="I1959" s="870"/>
      <c r="J1959" s="870"/>
      <c r="K1959" s="870"/>
      <c r="L1959" s="870"/>
      <c r="M1959" s="870"/>
      <c r="N1959" s="870"/>
      <c r="O1959" s="870"/>
      <c r="P1959" s="870"/>
      <c r="Q1959" s="870"/>
      <c r="R1959" s="870"/>
      <c r="S1959" s="870"/>
      <c r="T1959" s="870"/>
      <c r="U1959" s="870"/>
    </row>
    <row r="1960" spans="9:21" s="689" customFormat="1">
      <c r="I1960" s="870"/>
      <c r="J1960" s="870"/>
      <c r="K1960" s="870"/>
      <c r="L1960" s="870"/>
      <c r="M1960" s="870"/>
      <c r="N1960" s="870"/>
      <c r="O1960" s="870"/>
      <c r="P1960" s="870"/>
      <c r="Q1960" s="870"/>
      <c r="R1960" s="870"/>
      <c r="S1960" s="870"/>
      <c r="T1960" s="870"/>
      <c r="U1960" s="870"/>
    </row>
    <row r="1961" spans="9:21" s="689" customFormat="1">
      <c r="I1961" s="870"/>
      <c r="J1961" s="870"/>
      <c r="K1961" s="870"/>
      <c r="L1961" s="870"/>
      <c r="M1961" s="870"/>
      <c r="N1961" s="870"/>
      <c r="O1961" s="870"/>
      <c r="P1961" s="870"/>
      <c r="Q1961" s="870"/>
      <c r="R1961" s="870"/>
      <c r="S1961" s="870"/>
      <c r="T1961" s="870"/>
      <c r="U1961" s="870"/>
    </row>
    <row r="1962" spans="9:21" s="689" customFormat="1">
      <c r="I1962" s="870"/>
      <c r="J1962" s="870"/>
      <c r="K1962" s="870"/>
      <c r="L1962" s="870"/>
      <c r="M1962" s="870"/>
      <c r="N1962" s="870"/>
      <c r="O1962" s="870"/>
      <c r="P1962" s="870"/>
      <c r="Q1962" s="870"/>
      <c r="R1962" s="870"/>
      <c r="S1962" s="870"/>
      <c r="T1962" s="870"/>
      <c r="U1962" s="870"/>
    </row>
    <row r="1963" spans="9:21" s="689" customFormat="1">
      <c r="I1963" s="870"/>
      <c r="J1963" s="870"/>
      <c r="K1963" s="870"/>
      <c r="L1963" s="870"/>
      <c r="M1963" s="870"/>
      <c r="N1963" s="870"/>
      <c r="O1963" s="870"/>
      <c r="P1963" s="870"/>
      <c r="Q1963" s="870"/>
      <c r="R1963" s="870"/>
      <c r="S1963" s="870"/>
      <c r="T1963" s="870"/>
      <c r="U1963" s="870"/>
    </row>
    <row r="1964" spans="9:21" s="689" customFormat="1">
      <c r="I1964" s="870"/>
      <c r="J1964" s="870"/>
      <c r="K1964" s="870"/>
      <c r="L1964" s="870"/>
      <c r="M1964" s="870"/>
      <c r="N1964" s="870"/>
      <c r="O1964" s="870"/>
      <c r="P1964" s="870"/>
      <c r="Q1964" s="870"/>
      <c r="R1964" s="870"/>
      <c r="S1964" s="870"/>
      <c r="T1964" s="870"/>
      <c r="U1964" s="870"/>
    </row>
    <row r="1965" spans="9:21" s="689" customFormat="1">
      <c r="I1965" s="870"/>
      <c r="J1965" s="870"/>
      <c r="K1965" s="870"/>
      <c r="L1965" s="870"/>
      <c r="M1965" s="870"/>
      <c r="N1965" s="870"/>
      <c r="O1965" s="870"/>
      <c r="P1965" s="870"/>
      <c r="Q1965" s="870"/>
      <c r="R1965" s="870"/>
      <c r="S1965" s="870"/>
      <c r="T1965" s="870"/>
      <c r="U1965" s="870"/>
    </row>
    <row r="1966" spans="9:21" s="689" customFormat="1">
      <c r="I1966" s="870"/>
      <c r="J1966" s="870"/>
      <c r="K1966" s="870"/>
      <c r="L1966" s="870"/>
      <c r="M1966" s="870"/>
      <c r="N1966" s="870"/>
      <c r="O1966" s="870"/>
      <c r="P1966" s="870"/>
      <c r="Q1966" s="870"/>
      <c r="R1966" s="870"/>
      <c r="S1966" s="870"/>
      <c r="T1966" s="870"/>
      <c r="U1966" s="870"/>
    </row>
    <row r="1967" spans="9:21" s="689" customFormat="1">
      <c r="I1967" s="870"/>
      <c r="J1967" s="870"/>
      <c r="K1967" s="870"/>
      <c r="L1967" s="870"/>
      <c r="M1967" s="870"/>
      <c r="N1967" s="870"/>
      <c r="O1967" s="870"/>
      <c r="P1967" s="870"/>
      <c r="Q1967" s="870"/>
      <c r="R1967" s="870"/>
      <c r="S1967" s="870"/>
      <c r="T1967" s="870"/>
      <c r="U1967" s="870"/>
    </row>
    <row r="1968" spans="9:21" s="689" customFormat="1">
      <c r="I1968" s="870"/>
      <c r="J1968" s="870"/>
      <c r="K1968" s="870"/>
      <c r="L1968" s="870"/>
      <c r="M1968" s="870"/>
      <c r="N1968" s="870"/>
      <c r="O1968" s="870"/>
      <c r="P1968" s="870"/>
      <c r="Q1968" s="870"/>
      <c r="R1968" s="870"/>
      <c r="S1968" s="870"/>
      <c r="T1968" s="870"/>
      <c r="U1968" s="870"/>
    </row>
    <row r="1969" spans="9:21" s="689" customFormat="1">
      <c r="I1969" s="870"/>
      <c r="J1969" s="870"/>
      <c r="K1969" s="870"/>
      <c r="L1969" s="870"/>
      <c r="M1969" s="870"/>
      <c r="N1969" s="870"/>
      <c r="O1969" s="870"/>
      <c r="P1969" s="870"/>
      <c r="Q1969" s="870"/>
      <c r="R1969" s="870"/>
      <c r="S1969" s="870"/>
      <c r="T1969" s="870"/>
      <c r="U1969" s="870"/>
    </row>
    <row r="1970" spans="9:21" s="689" customFormat="1">
      <c r="I1970" s="870"/>
      <c r="J1970" s="870"/>
      <c r="K1970" s="870"/>
      <c r="L1970" s="870"/>
      <c r="M1970" s="870"/>
      <c r="N1970" s="870"/>
      <c r="O1970" s="870"/>
      <c r="P1970" s="870"/>
      <c r="Q1970" s="870"/>
      <c r="R1970" s="870"/>
      <c r="S1970" s="870"/>
      <c r="T1970" s="870"/>
      <c r="U1970" s="870"/>
    </row>
    <row r="1971" spans="9:21" s="689" customFormat="1">
      <c r="I1971" s="870"/>
      <c r="J1971" s="870"/>
      <c r="K1971" s="870"/>
      <c r="L1971" s="870"/>
      <c r="M1971" s="870"/>
      <c r="N1971" s="870"/>
      <c r="O1971" s="870"/>
      <c r="P1971" s="870"/>
      <c r="Q1971" s="870"/>
      <c r="R1971" s="870"/>
      <c r="S1971" s="870"/>
      <c r="T1971" s="870"/>
      <c r="U1971" s="870"/>
    </row>
    <row r="1972" spans="9:21" s="689" customFormat="1">
      <c r="I1972" s="870"/>
      <c r="J1972" s="870"/>
      <c r="K1972" s="870"/>
      <c r="L1972" s="870"/>
      <c r="M1972" s="870"/>
      <c r="N1972" s="870"/>
      <c r="O1972" s="870"/>
      <c r="P1972" s="870"/>
      <c r="Q1972" s="870"/>
      <c r="R1972" s="870"/>
      <c r="S1972" s="870"/>
      <c r="T1972" s="870"/>
      <c r="U1972" s="870"/>
    </row>
    <row r="1973" spans="9:21" s="689" customFormat="1">
      <c r="I1973" s="870"/>
      <c r="J1973" s="870"/>
      <c r="K1973" s="870"/>
      <c r="L1973" s="870"/>
      <c r="M1973" s="870"/>
      <c r="N1973" s="870"/>
      <c r="O1973" s="870"/>
      <c r="P1973" s="870"/>
      <c r="Q1973" s="870"/>
      <c r="R1973" s="870"/>
      <c r="S1973" s="870"/>
      <c r="T1973" s="870"/>
      <c r="U1973" s="870"/>
    </row>
    <row r="1974" spans="9:21" s="689" customFormat="1">
      <c r="I1974" s="870"/>
      <c r="J1974" s="870"/>
      <c r="K1974" s="870"/>
      <c r="L1974" s="870"/>
      <c r="M1974" s="870"/>
      <c r="N1974" s="870"/>
      <c r="O1974" s="870"/>
      <c r="P1974" s="870"/>
      <c r="Q1974" s="870"/>
      <c r="R1974" s="870"/>
      <c r="S1974" s="870"/>
      <c r="T1974" s="870"/>
      <c r="U1974" s="870"/>
    </row>
    <row r="1975" spans="9:21" s="689" customFormat="1">
      <c r="I1975" s="870"/>
      <c r="J1975" s="870"/>
      <c r="K1975" s="870"/>
      <c r="L1975" s="870"/>
      <c r="M1975" s="870"/>
      <c r="N1975" s="870"/>
      <c r="O1975" s="870"/>
      <c r="P1975" s="870"/>
      <c r="Q1975" s="870"/>
      <c r="R1975" s="870"/>
      <c r="S1975" s="870"/>
      <c r="T1975" s="870"/>
      <c r="U1975" s="870"/>
    </row>
    <row r="1976" spans="9:21" s="689" customFormat="1">
      <c r="I1976" s="870"/>
      <c r="J1976" s="870"/>
      <c r="K1976" s="870"/>
      <c r="L1976" s="870"/>
      <c r="M1976" s="870"/>
      <c r="N1976" s="870"/>
      <c r="O1976" s="870"/>
      <c r="P1976" s="870"/>
      <c r="Q1976" s="870"/>
      <c r="R1976" s="870"/>
      <c r="S1976" s="870"/>
      <c r="T1976" s="870"/>
      <c r="U1976" s="870"/>
    </row>
    <row r="1977" spans="9:21" s="689" customFormat="1">
      <c r="I1977" s="870"/>
      <c r="J1977" s="870"/>
      <c r="K1977" s="870"/>
      <c r="L1977" s="870"/>
      <c r="M1977" s="870"/>
      <c r="N1977" s="870"/>
      <c r="O1977" s="870"/>
      <c r="P1977" s="870"/>
      <c r="Q1977" s="870"/>
      <c r="R1977" s="870"/>
      <c r="S1977" s="870"/>
      <c r="T1977" s="870"/>
      <c r="U1977" s="870"/>
    </row>
    <row r="1978" spans="9:21" s="689" customFormat="1">
      <c r="I1978" s="870"/>
      <c r="J1978" s="870"/>
      <c r="K1978" s="870"/>
      <c r="L1978" s="870"/>
      <c r="M1978" s="870"/>
      <c r="N1978" s="870"/>
      <c r="O1978" s="870"/>
      <c r="P1978" s="870"/>
      <c r="Q1978" s="870"/>
      <c r="R1978" s="870"/>
      <c r="S1978" s="870"/>
      <c r="T1978" s="870"/>
      <c r="U1978" s="870"/>
    </row>
    <row r="1979" spans="9:21" s="689" customFormat="1">
      <c r="I1979" s="870"/>
      <c r="J1979" s="870"/>
      <c r="K1979" s="870"/>
      <c r="L1979" s="870"/>
      <c r="M1979" s="870"/>
      <c r="N1979" s="870"/>
      <c r="O1979" s="870"/>
      <c r="P1979" s="870"/>
      <c r="Q1979" s="870"/>
      <c r="R1979" s="870"/>
      <c r="S1979" s="870"/>
      <c r="T1979" s="870"/>
      <c r="U1979" s="870"/>
    </row>
    <row r="1980" spans="9:21" s="689" customFormat="1">
      <c r="I1980" s="870"/>
      <c r="J1980" s="870"/>
      <c r="K1980" s="870"/>
      <c r="L1980" s="870"/>
      <c r="M1980" s="870"/>
      <c r="N1980" s="870"/>
      <c r="O1980" s="870"/>
      <c r="P1980" s="870"/>
      <c r="Q1980" s="870"/>
      <c r="R1980" s="870"/>
      <c r="S1980" s="870"/>
      <c r="T1980" s="870"/>
      <c r="U1980" s="870"/>
    </row>
    <row r="1981" spans="9:21" s="689" customFormat="1">
      <c r="I1981" s="870"/>
      <c r="J1981" s="870"/>
      <c r="K1981" s="870"/>
      <c r="L1981" s="870"/>
      <c r="M1981" s="870"/>
      <c r="N1981" s="870"/>
      <c r="O1981" s="870"/>
      <c r="P1981" s="870"/>
      <c r="Q1981" s="870"/>
      <c r="R1981" s="870"/>
      <c r="S1981" s="870"/>
      <c r="T1981" s="870"/>
      <c r="U1981" s="870"/>
    </row>
    <row r="1982" spans="9:21" s="689" customFormat="1">
      <c r="I1982" s="870"/>
      <c r="J1982" s="870"/>
      <c r="K1982" s="870"/>
      <c r="L1982" s="870"/>
      <c r="M1982" s="870"/>
      <c r="N1982" s="870"/>
      <c r="O1982" s="870"/>
      <c r="P1982" s="870"/>
      <c r="Q1982" s="870"/>
      <c r="R1982" s="870"/>
      <c r="S1982" s="870"/>
      <c r="T1982" s="870"/>
      <c r="U1982" s="870"/>
    </row>
    <row r="1983" spans="9:21" s="689" customFormat="1">
      <c r="I1983" s="870"/>
      <c r="J1983" s="870"/>
      <c r="K1983" s="870"/>
      <c r="L1983" s="870"/>
      <c r="M1983" s="870"/>
      <c r="N1983" s="870"/>
      <c r="O1983" s="870"/>
      <c r="P1983" s="870"/>
      <c r="Q1983" s="870"/>
      <c r="R1983" s="870"/>
      <c r="S1983" s="870"/>
      <c r="T1983" s="870"/>
      <c r="U1983" s="870"/>
    </row>
    <row r="1984" spans="9:21" s="689" customFormat="1">
      <c r="I1984" s="870"/>
      <c r="J1984" s="870"/>
      <c r="K1984" s="870"/>
      <c r="L1984" s="870"/>
      <c r="M1984" s="870"/>
      <c r="N1984" s="870"/>
      <c r="O1984" s="870"/>
      <c r="P1984" s="870"/>
      <c r="Q1984" s="870"/>
      <c r="R1984" s="870"/>
      <c r="S1984" s="870"/>
      <c r="T1984" s="870"/>
      <c r="U1984" s="870"/>
    </row>
    <row r="1985" spans="9:21" s="689" customFormat="1">
      <c r="I1985" s="870"/>
      <c r="J1985" s="870"/>
      <c r="K1985" s="870"/>
      <c r="L1985" s="870"/>
      <c r="M1985" s="870"/>
      <c r="N1985" s="870"/>
      <c r="O1985" s="870"/>
      <c r="P1985" s="870"/>
      <c r="Q1985" s="870"/>
      <c r="R1985" s="870"/>
      <c r="S1985" s="870"/>
      <c r="T1985" s="870"/>
      <c r="U1985" s="870"/>
    </row>
    <row r="1986" spans="9:21" s="689" customFormat="1">
      <c r="I1986" s="870"/>
      <c r="J1986" s="870"/>
      <c r="K1986" s="870"/>
      <c r="L1986" s="870"/>
      <c r="M1986" s="870"/>
      <c r="N1986" s="870"/>
      <c r="O1986" s="870"/>
      <c r="P1986" s="870"/>
      <c r="Q1986" s="870"/>
      <c r="R1986" s="870"/>
      <c r="S1986" s="870"/>
      <c r="T1986" s="870"/>
      <c r="U1986" s="870"/>
    </row>
    <row r="1987" spans="9:21" s="689" customFormat="1">
      <c r="I1987" s="870"/>
      <c r="J1987" s="870"/>
      <c r="K1987" s="870"/>
      <c r="L1987" s="870"/>
      <c r="M1987" s="870"/>
      <c r="N1987" s="870"/>
      <c r="O1987" s="870"/>
      <c r="P1987" s="870"/>
      <c r="Q1987" s="870"/>
      <c r="R1987" s="870"/>
      <c r="S1987" s="870"/>
      <c r="T1987" s="870"/>
      <c r="U1987" s="870"/>
    </row>
    <row r="1988" spans="9:21" s="689" customFormat="1">
      <c r="I1988" s="870"/>
      <c r="J1988" s="870"/>
      <c r="K1988" s="870"/>
      <c r="L1988" s="870"/>
      <c r="M1988" s="870"/>
      <c r="N1988" s="870"/>
      <c r="O1988" s="870"/>
      <c r="P1988" s="870"/>
      <c r="Q1988" s="870"/>
      <c r="R1988" s="870"/>
      <c r="S1988" s="870"/>
      <c r="T1988" s="870"/>
      <c r="U1988" s="870"/>
    </row>
    <row r="1989" spans="9:21" s="689" customFormat="1">
      <c r="I1989" s="870"/>
      <c r="J1989" s="870"/>
      <c r="K1989" s="870"/>
      <c r="L1989" s="870"/>
      <c r="M1989" s="870"/>
      <c r="N1989" s="870"/>
      <c r="O1989" s="870"/>
      <c r="P1989" s="870"/>
      <c r="Q1989" s="870"/>
      <c r="R1989" s="870"/>
      <c r="S1989" s="870"/>
      <c r="T1989" s="870"/>
      <c r="U1989" s="870"/>
    </row>
    <row r="1990" spans="9:21" s="689" customFormat="1">
      <c r="I1990" s="870"/>
      <c r="J1990" s="870"/>
      <c r="K1990" s="870"/>
      <c r="L1990" s="870"/>
      <c r="M1990" s="870"/>
      <c r="N1990" s="870"/>
      <c r="O1990" s="870"/>
      <c r="P1990" s="870"/>
      <c r="Q1990" s="870"/>
      <c r="R1990" s="870"/>
      <c r="S1990" s="870"/>
      <c r="T1990" s="870"/>
      <c r="U1990" s="870"/>
    </row>
    <row r="1991" spans="9:21" s="689" customFormat="1">
      <c r="I1991" s="870"/>
      <c r="J1991" s="870"/>
      <c r="K1991" s="870"/>
      <c r="L1991" s="870"/>
      <c r="M1991" s="870"/>
      <c r="N1991" s="870"/>
      <c r="O1991" s="870"/>
      <c r="P1991" s="870"/>
      <c r="Q1991" s="870"/>
      <c r="R1991" s="870"/>
      <c r="S1991" s="870"/>
      <c r="T1991" s="870"/>
      <c r="U1991" s="870"/>
    </row>
    <row r="1992" spans="9:21" s="689" customFormat="1">
      <c r="I1992" s="870"/>
      <c r="J1992" s="870"/>
      <c r="K1992" s="870"/>
      <c r="L1992" s="870"/>
      <c r="M1992" s="870"/>
      <c r="N1992" s="870"/>
      <c r="O1992" s="870"/>
      <c r="P1992" s="870"/>
      <c r="Q1992" s="870"/>
      <c r="R1992" s="870"/>
      <c r="S1992" s="870"/>
      <c r="T1992" s="870"/>
      <c r="U1992" s="870"/>
    </row>
    <row r="1993" spans="9:21" s="689" customFormat="1">
      <c r="I1993" s="870"/>
      <c r="J1993" s="870"/>
      <c r="K1993" s="870"/>
      <c r="L1993" s="870"/>
      <c r="M1993" s="870"/>
      <c r="N1993" s="870"/>
      <c r="O1993" s="870"/>
      <c r="P1993" s="870"/>
      <c r="Q1993" s="870"/>
      <c r="R1993" s="870"/>
      <c r="S1993" s="870"/>
      <c r="T1993" s="870"/>
      <c r="U1993" s="870"/>
    </row>
    <row r="1994" spans="9:21" s="689" customFormat="1">
      <c r="I1994" s="870"/>
      <c r="J1994" s="870"/>
      <c r="K1994" s="870"/>
      <c r="L1994" s="870"/>
      <c r="M1994" s="870"/>
      <c r="N1994" s="870"/>
      <c r="O1994" s="870"/>
      <c r="P1994" s="870"/>
      <c r="Q1994" s="870"/>
      <c r="R1994" s="870"/>
      <c r="S1994" s="870"/>
      <c r="T1994" s="870"/>
      <c r="U1994" s="870"/>
    </row>
    <row r="1995" spans="9:21" s="689" customFormat="1">
      <c r="I1995" s="870"/>
      <c r="J1995" s="870"/>
      <c r="K1995" s="870"/>
      <c r="L1995" s="870"/>
      <c r="M1995" s="870"/>
      <c r="N1995" s="870"/>
      <c r="O1995" s="870"/>
      <c r="P1995" s="870"/>
      <c r="Q1995" s="870"/>
      <c r="R1995" s="870"/>
      <c r="S1995" s="870"/>
      <c r="T1995" s="870"/>
      <c r="U1995" s="870"/>
    </row>
    <row r="1996" spans="9:21" s="689" customFormat="1">
      <c r="I1996" s="870"/>
      <c r="J1996" s="870"/>
      <c r="K1996" s="870"/>
      <c r="L1996" s="870"/>
      <c r="M1996" s="870"/>
      <c r="N1996" s="870"/>
      <c r="O1996" s="870"/>
      <c r="P1996" s="870"/>
      <c r="Q1996" s="870"/>
      <c r="R1996" s="870"/>
      <c r="S1996" s="870"/>
      <c r="T1996" s="870"/>
      <c r="U1996" s="870"/>
    </row>
    <row r="1997" spans="9:21" s="689" customFormat="1">
      <c r="I1997" s="870"/>
      <c r="J1997" s="870"/>
      <c r="K1997" s="870"/>
      <c r="L1997" s="870"/>
      <c r="M1997" s="870"/>
      <c r="N1997" s="870"/>
      <c r="O1997" s="870"/>
      <c r="P1997" s="870"/>
      <c r="Q1997" s="870"/>
      <c r="R1997" s="870"/>
      <c r="S1997" s="870"/>
      <c r="T1997" s="870"/>
      <c r="U1997" s="870"/>
    </row>
    <row r="1998" spans="9:21" s="689" customFormat="1">
      <c r="I1998" s="870"/>
      <c r="J1998" s="870"/>
      <c r="K1998" s="870"/>
      <c r="L1998" s="870"/>
      <c r="M1998" s="870"/>
      <c r="N1998" s="870"/>
      <c r="O1998" s="870"/>
      <c r="P1998" s="870"/>
      <c r="Q1998" s="870"/>
      <c r="R1998" s="870"/>
      <c r="S1998" s="870"/>
      <c r="T1998" s="870"/>
      <c r="U1998" s="870"/>
    </row>
    <row r="1999" spans="9:21" s="689" customFormat="1">
      <c r="I1999" s="870"/>
      <c r="J1999" s="870"/>
      <c r="K1999" s="870"/>
      <c r="L1999" s="870"/>
      <c r="M1999" s="870"/>
      <c r="N1999" s="870"/>
      <c r="O1999" s="870"/>
      <c r="P1999" s="870"/>
      <c r="Q1999" s="870"/>
      <c r="R1999" s="870"/>
      <c r="S1999" s="870"/>
      <c r="T1999" s="870"/>
      <c r="U1999" s="870"/>
    </row>
    <row r="2000" spans="9:21" s="689" customFormat="1">
      <c r="I2000" s="870"/>
      <c r="J2000" s="870"/>
      <c r="K2000" s="870"/>
      <c r="L2000" s="870"/>
      <c r="M2000" s="870"/>
      <c r="N2000" s="870"/>
      <c r="O2000" s="870"/>
      <c r="P2000" s="870"/>
      <c r="Q2000" s="870"/>
      <c r="R2000" s="870"/>
      <c r="S2000" s="870"/>
      <c r="T2000" s="870"/>
      <c r="U2000" s="870"/>
    </row>
    <row r="2001" spans="9:21" s="689" customFormat="1">
      <c r="I2001" s="870"/>
      <c r="J2001" s="870"/>
      <c r="K2001" s="870"/>
      <c r="L2001" s="870"/>
      <c r="M2001" s="870"/>
      <c r="N2001" s="870"/>
      <c r="O2001" s="870"/>
      <c r="P2001" s="870"/>
      <c r="Q2001" s="870"/>
      <c r="R2001" s="870"/>
      <c r="S2001" s="870"/>
      <c r="T2001" s="870"/>
      <c r="U2001" s="870"/>
    </row>
    <row r="2002" spans="9:21" s="689" customFormat="1">
      <c r="I2002" s="870"/>
      <c r="J2002" s="870"/>
      <c r="K2002" s="870"/>
      <c r="L2002" s="870"/>
      <c r="M2002" s="870"/>
      <c r="N2002" s="870"/>
      <c r="O2002" s="870"/>
      <c r="P2002" s="870"/>
      <c r="Q2002" s="870"/>
      <c r="R2002" s="870"/>
      <c r="S2002" s="870"/>
      <c r="T2002" s="870"/>
      <c r="U2002" s="870"/>
    </row>
    <row r="2003" spans="9:21" s="689" customFormat="1">
      <c r="I2003" s="870"/>
      <c r="J2003" s="870"/>
      <c r="K2003" s="870"/>
      <c r="L2003" s="870"/>
      <c r="M2003" s="870"/>
      <c r="N2003" s="870"/>
      <c r="O2003" s="870"/>
      <c r="P2003" s="870"/>
      <c r="Q2003" s="870"/>
      <c r="R2003" s="870"/>
      <c r="S2003" s="870"/>
      <c r="T2003" s="870"/>
      <c r="U2003" s="870"/>
    </row>
    <row r="2004" spans="9:21" s="689" customFormat="1">
      <c r="I2004" s="870"/>
      <c r="J2004" s="870"/>
      <c r="K2004" s="870"/>
      <c r="L2004" s="870"/>
      <c r="M2004" s="870"/>
      <c r="N2004" s="870"/>
      <c r="O2004" s="870"/>
      <c r="P2004" s="870"/>
      <c r="Q2004" s="870"/>
      <c r="R2004" s="870"/>
      <c r="S2004" s="870"/>
      <c r="T2004" s="870"/>
      <c r="U2004" s="870"/>
    </row>
    <row r="2005" spans="9:21" s="689" customFormat="1">
      <c r="I2005" s="870"/>
      <c r="J2005" s="870"/>
      <c r="K2005" s="870"/>
      <c r="L2005" s="870"/>
      <c r="M2005" s="870"/>
      <c r="N2005" s="870"/>
      <c r="O2005" s="870"/>
      <c r="P2005" s="870"/>
      <c r="Q2005" s="870"/>
      <c r="R2005" s="870"/>
      <c r="S2005" s="870"/>
      <c r="T2005" s="870"/>
      <c r="U2005" s="870"/>
    </row>
    <row r="2006" spans="9:21" s="689" customFormat="1">
      <c r="I2006" s="870"/>
      <c r="J2006" s="870"/>
      <c r="K2006" s="870"/>
      <c r="L2006" s="870"/>
      <c r="M2006" s="870"/>
      <c r="N2006" s="870"/>
      <c r="O2006" s="870"/>
      <c r="P2006" s="870"/>
      <c r="Q2006" s="870"/>
      <c r="R2006" s="870"/>
      <c r="S2006" s="870"/>
      <c r="T2006" s="870"/>
      <c r="U2006" s="870"/>
    </row>
    <row r="2007" spans="9:21" s="689" customFormat="1">
      <c r="I2007" s="870"/>
      <c r="J2007" s="870"/>
      <c r="K2007" s="870"/>
      <c r="L2007" s="870"/>
      <c r="M2007" s="870"/>
      <c r="N2007" s="870"/>
      <c r="O2007" s="870"/>
      <c r="P2007" s="870"/>
      <c r="Q2007" s="870"/>
      <c r="R2007" s="870"/>
      <c r="S2007" s="870"/>
      <c r="T2007" s="870"/>
      <c r="U2007" s="870"/>
    </row>
    <row r="2008" spans="9:21" s="689" customFormat="1">
      <c r="I2008" s="870"/>
      <c r="J2008" s="870"/>
      <c r="K2008" s="870"/>
      <c r="L2008" s="870"/>
      <c r="M2008" s="870"/>
      <c r="N2008" s="870"/>
      <c r="O2008" s="870"/>
      <c r="P2008" s="870"/>
      <c r="Q2008" s="870"/>
      <c r="R2008" s="870"/>
      <c r="S2008" s="870"/>
      <c r="T2008" s="870"/>
      <c r="U2008" s="870"/>
    </row>
    <row r="2009" spans="9:21" s="689" customFormat="1">
      <c r="I2009" s="870"/>
      <c r="J2009" s="870"/>
      <c r="K2009" s="870"/>
      <c r="L2009" s="870"/>
      <c r="M2009" s="870"/>
      <c r="N2009" s="870"/>
      <c r="O2009" s="870"/>
      <c r="P2009" s="870"/>
      <c r="Q2009" s="870"/>
      <c r="R2009" s="870"/>
      <c r="S2009" s="870"/>
      <c r="T2009" s="870"/>
      <c r="U2009" s="870"/>
    </row>
    <row r="2010" spans="9:21" s="689" customFormat="1">
      <c r="I2010" s="870"/>
      <c r="J2010" s="870"/>
      <c r="K2010" s="870"/>
      <c r="L2010" s="870"/>
      <c r="M2010" s="870"/>
      <c r="N2010" s="870"/>
      <c r="O2010" s="870"/>
      <c r="P2010" s="870"/>
      <c r="Q2010" s="870"/>
      <c r="R2010" s="870"/>
      <c r="S2010" s="870"/>
      <c r="T2010" s="870"/>
      <c r="U2010" s="870"/>
    </row>
    <row r="2011" spans="9:21" s="689" customFormat="1">
      <c r="I2011" s="870"/>
      <c r="J2011" s="870"/>
      <c r="K2011" s="870"/>
      <c r="L2011" s="870"/>
      <c r="M2011" s="870"/>
      <c r="N2011" s="870"/>
      <c r="O2011" s="870"/>
      <c r="P2011" s="870"/>
      <c r="Q2011" s="870"/>
      <c r="R2011" s="870"/>
      <c r="S2011" s="870"/>
      <c r="T2011" s="870"/>
      <c r="U2011" s="870"/>
    </row>
    <row r="2012" spans="9:21" s="689" customFormat="1">
      <c r="I2012" s="870"/>
      <c r="J2012" s="870"/>
      <c r="K2012" s="870"/>
      <c r="L2012" s="870"/>
      <c r="M2012" s="870"/>
      <c r="N2012" s="870"/>
      <c r="O2012" s="870"/>
      <c r="P2012" s="870"/>
      <c r="Q2012" s="870"/>
      <c r="R2012" s="870"/>
      <c r="S2012" s="870"/>
      <c r="T2012" s="870"/>
      <c r="U2012" s="870"/>
    </row>
    <row r="2013" spans="9:21" s="689" customFormat="1">
      <c r="I2013" s="870"/>
      <c r="J2013" s="870"/>
      <c r="K2013" s="870"/>
      <c r="L2013" s="870"/>
      <c r="M2013" s="870"/>
      <c r="N2013" s="870"/>
      <c r="O2013" s="870"/>
      <c r="P2013" s="870"/>
      <c r="Q2013" s="870"/>
      <c r="R2013" s="870"/>
      <c r="S2013" s="870"/>
      <c r="T2013" s="870"/>
      <c r="U2013" s="870"/>
    </row>
    <row r="2014" spans="9:21" s="689" customFormat="1">
      <c r="I2014" s="870"/>
      <c r="J2014" s="870"/>
      <c r="K2014" s="870"/>
      <c r="L2014" s="870"/>
      <c r="M2014" s="870"/>
      <c r="N2014" s="870"/>
      <c r="O2014" s="870"/>
      <c r="P2014" s="870"/>
      <c r="Q2014" s="870"/>
      <c r="R2014" s="870"/>
      <c r="S2014" s="870"/>
      <c r="T2014" s="870"/>
      <c r="U2014" s="870"/>
    </row>
    <row r="2015" spans="9:21" s="689" customFormat="1">
      <c r="I2015" s="870"/>
      <c r="J2015" s="870"/>
      <c r="K2015" s="870"/>
      <c r="L2015" s="870"/>
      <c r="M2015" s="870"/>
      <c r="N2015" s="870"/>
      <c r="O2015" s="870"/>
      <c r="P2015" s="870"/>
      <c r="Q2015" s="870"/>
      <c r="R2015" s="870"/>
      <c r="S2015" s="870"/>
      <c r="T2015" s="870"/>
      <c r="U2015" s="870"/>
    </row>
    <row r="2016" spans="9:21" s="689" customFormat="1">
      <c r="I2016" s="870"/>
      <c r="J2016" s="870"/>
      <c r="K2016" s="870"/>
      <c r="L2016" s="870"/>
      <c r="M2016" s="870"/>
      <c r="N2016" s="870"/>
      <c r="O2016" s="870"/>
      <c r="P2016" s="870"/>
      <c r="Q2016" s="870"/>
      <c r="R2016" s="870"/>
      <c r="S2016" s="870"/>
      <c r="T2016" s="870"/>
      <c r="U2016" s="870"/>
    </row>
    <row r="2017" spans="9:21" s="689" customFormat="1">
      <c r="I2017" s="870"/>
      <c r="J2017" s="870"/>
      <c r="K2017" s="870"/>
      <c r="L2017" s="870"/>
      <c r="M2017" s="870"/>
      <c r="N2017" s="870"/>
      <c r="O2017" s="870"/>
      <c r="P2017" s="870"/>
      <c r="Q2017" s="870"/>
      <c r="R2017" s="870"/>
      <c r="S2017" s="870"/>
      <c r="T2017" s="870"/>
      <c r="U2017" s="870"/>
    </row>
    <row r="2018" spans="9:21" s="689" customFormat="1">
      <c r="I2018" s="870"/>
      <c r="J2018" s="870"/>
      <c r="K2018" s="870"/>
      <c r="L2018" s="870"/>
      <c r="M2018" s="870"/>
      <c r="N2018" s="870"/>
      <c r="O2018" s="870"/>
      <c r="P2018" s="870"/>
      <c r="Q2018" s="870"/>
      <c r="R2018" s="870"/>
      <c r="S2018" s="870"/>
      <c r="T2018" s="870"/>
      <c r="U2018" s="870"/>
    </row>
    <row r="2019" spans="9:21" s="689" customFormat="1">
      <c r="I2019" s="870"/>
      <c r="J2019" s="870"/>
      <c r="K2019" s="870"/>
      <c r="L2019" s="870"/>
      <c r="M2019" s="870"/>
      <c r="N2019" s="870"/>
      <c r="O2019" s="870"/>
      <c r="P2019" s="870"/>
      <c r="Q2019" s="870"/>
      <c r="R2019" s="870"/>
      <c r="S2019" s="870"/>
      <c r="T2019" s="870"/>
      <c r="U2019" s="870"/>
    </row>
    <row r="2020" spans="9:21" s="689" customFormat="1">
      <c r="I2020" s="870"/>
      <c r="J2020" s="870"/>
      <c r="K2020" s="870"/>
      <c r="L2020" s="870"/>
      <c r="M2020" s="870"/>
      <c r="N2020" s="870"/>
      <c r="O2020" s="870"/>
      <c r="P2020" s="870"/>
      <c r="Q2020" s="870"/>
      <c r="R2020" s="870"/>
      <c r="S2020" s="870"/>
      <c r="T2020" s="870"/>
      <c r="U2020" s="870"/>
    </row>
    <row r="2021" spans="9:21" s="689" customFormat="1">
      <c r="I2021" s="870"/>
      <c r="J2021" s="870"/>
      <c r="K2021" s="870"/>
      <c r="L2021" s="870"/>
      <c r="M2021" s="870"/>
      <c r="N2021" s="870"/>
      <c r="O2021" s="870"/>
      <c r="P2021" s="870"/>
      <c r="Q2021" s="870"/>
      <c r="R2021" s="870"/>
      <c r="S2021" s="870"/>
      <c r="T2021" s="870"/>
      <c r="U2021" s="870"/>
    </row>
    <row r="2022" spans="9:21" s="689" customFormat="1">
      <c r="I2022" s="870"/>
      <c r="J2022" s="870"/>
      <c r="K2022" s="870"/>
      <c r="L2022" s="870"/>
      <c r="M2022" s="870"/>
      <c r="N2022" s="870"/>
      <c r="O2022" s="870"/>
      <c r="P2022" s="870"/>
      <c r="Q2022" s="870"/>
      <c r="R2022" s="870"/>
      <c r="S2022" s="870"/>
      <c r="T2022" s="870"/>
      <c r="U2022" s="870"/>
    </row>
    <row r="2023" spans="9:21" s="689" customFormat="1">
      <c r="I2023" s="870"/>
      <c r="J2023" s="870"/>
      <c r="K2023" s="870"/>
      <c r="L2023" s="870"/>
      <c r="M2023" s="870"/>
      <c r="N2023" s="870"/>
      <c r="O2023" s="870"/>
      <c r="P2023" s="870"/>
      <c r="Q2023" s="870"/>
      <c r="R2023" s="870"/>
      <c r="S2023" s="870"/>
      <c r="T2023" s="870"/>
      <c r="U2023" s="870"/>
    </row>
    <row r="2024" spans="9:21" s="689" customFormat="1">
      <c r="I2024" s="870"/>
      <c r="J2024" s="870"/>
      <c r="K2024" s="870"/>
      <c r="L2024" s="870"/>
      <c r="M2024" s="870"/>
      <c r="N2024" s="870"/>
      <c r="O2024" s="870"/>
      <c r="P2024" s="870"/>
      <c r="Q2024" s="870"/>
      <c r="R2024" s="870"/>
      <c r="S2024" s="870"/>
      <c r="T2024" s="870"/>
      <c r="U2024" s="870"/>
    </row>
    <row r="2025" spans="9:21" s="689" customFormat="1">
      <c r="I2025" s="870"/>
      <c r="J2025" s="870"/>
      <c r="K2025" s="870"/>
      <c r="L2025" s="870"/>
      <c r="M2025" s="870"/>
      <c r="N2025" s="870"/>
      <c r="O2025" s="870"/>
      <c r="P2025" s="870"/>
      <c r="Q2025" s="870"/>
      <c r="R2025" s="870"/>
      <c r="S2025" s="870"/>
      <c r="T2025" s="870"/>
      <c r="U2025" s="870"/>
    </row>
    <row r="2026" spans="9:21" s="689" customFormat="1">
      <c r="I2026" s="870"/>
      <c r="J2026" s="870"/>
      <c r="K2026" s="870"/>
      <c r="L2026" s="870"/>
      <c r="M2026" s="870"/>
      <c r="N2026" s="870"/>
      <c r="O2026" s="870"/>
      <c r="P2026" s="870"/>
      <c r="Q2026" s="870"/>
      <c r="R2026" s="870"/>
      <c r="S2026" s="870"/>
      <c r="T2026" s="870"/>
      <c r="U2026" s="870"/>
    </row>
    <row r="2027" spans="9:21" s="689" customFormat="1">
      <c r="I2027" s="870"/>
      <c r="J2027" s="870"/>
      <c r="K2027" s="870"/>
      <c r="L2027" s="870"/>
      <c r="M2027" s="870"/>
      <c r="N2027" s="870"/>
      <c r="O2027" s="870"/>
      <c r="P2027" s="870"/>
      <c r="Q2027" s="870"/>
      <c r="R2027" s="870"/>
      <c r="S2027" s="870"/>
      <c r="T2027" s="870"/>
      <c r="U2027" s="870"/>
    </row>
    <row r="2028" spans="9:21" s="689" customFormat="1">
      <c r="I2028" s="870"/>
      <c r="J2028" s="870"/>
      <c r="K2028" s="870"/>
      <c r="L2028" s="870"/>
      <c r="M2028" s="870"/>
      <c r="N2028" s="870"/>
      <c r="O2028" s="870"/>
      <c r="P2028" s="870"/>
      <c r="Q2028" s="870"/>
      <c r="R2028" s="870"/>
      <c r="S2028" s="870"/>
      <c r="T2028" s="870"/>
      <c r="U2028" s="870"/>
    </row>
    <row r="2029" spans="9:21" s="689" customFormat="1">
      <c r="I2029" s="870"/>
      <c r="J2029" s="870"/>
      <c r="K2029" s="870"/>
      <c r="L2029" s="870"/>
      <c r="M2029" s="870"/>
      <c r="N2029" s="870"/>
      <c r="O2029" s="870"/>
      <c r="P2029" s="870"/>
      <c r="Q2029" s="870"/>
      <c r="R2029" s="870"/>
      <c r="S2029" s="870"/>
      <c r="T2029" s="870"/>
      <c r="U2029" s="870"/>
    </row>
    <row r="2030" spans="9:21" s="689" customFormat="1">
      <c r="I2030" s="870"/>
      <c r="J2030" s="870"/>
      <c r="K2030" s="870"/>
      <c r="L2030" s="870"/>
      <c r="M2030" s="870"/>
      <c r="N2030" s="870"/>
      <c r="O2030" s="870"/>
      <c r="P2030" s="870"/>
      <c r="Q2030" s="870"/>
      <c r="R2030" s="870"/>
      <c r="S2030" s="870"/>
      <c r="T2030" s="870"/>
      <c r="U2030" s="870"/>
    </row>
    <row r="2031" spans="9:21" s="689" customFormat="1">
      <c r="I2031" s="870"/>
      <c r="J2031" s="870"/>
      <c r="K2031" s="870"/>
      <c r="L2031" s="870"/>
      <c r="M2031" s="870"/>
      <c r="N2031" s="870"/>
      <c r="O2031" s="870"/>
      <c r="P2031" s="870"/>
      <c r="Q2031" s="870"/>
      <c r="R2031" s="870"/>
      <c r="S2031" s="870"/>
      <c r="T2031" s="870"/>
      <c r="U2031" s="870"/>
    </row>
    <row r="2032" spans="9:21" s="689" customFormat="1">
      <c r="I2032" s="870"/>
      <c r="J2032" s="870"/>
      <c r="K2032" s="870"/>
      <c r="L2032" s="870"/>
      <c r="M2032" s="870"/>
      <c r="N2032" s="870"/>
      <c r="O2032" s="870"/>
      <c r="P2032" s="870"/>
      <c r="Q2032" s="870"/>
      <c r="R2032" s="870"/>
      <c r="S2032" s="870"/>
      <c r="T2032" s="870"/>
      <c r="U2032" s="870"/>
    </row>
    <row r="2033" spans="9:21" s="689" customFormat="1">
      <c r="I2033" s="870"/>
      <c r="J2033" s="870"/>
      <c r="K2033" s="870"/>
      <c r="L2033" s="870"/>
      <c r="M2033" s="870"/>
      <c r="N2033" s="870"/>
      <c r="O2033" s="870"/>
      <c r="P2033" s="870"/>
      <c r="Q2033" s="870"/>
      <c r="R2033" s="870"/>
      <c r="S2033" s="870"/>
      <c r="T2033" s="870"/>
      <c r="U2033" s="870"/>
    </row>
    <row r="2034" spans="9:21" s="689" customFormat="1">
      <c r="I2034" s="870"/>
      <c r="J2034" s="870"/>
      <c r="K2034" s="870"/>
      <c r="L2034" s="870"/>
      <c r="M2034" s="870"/>
      <c r="N2034" s="870"/>
      <c r="O2034" s="870"/>
      <c r="P2034" s="870"/>
      <c r="Q2034" s="870"/>
      <c r="R2034" s="870"/>
      <c r="S2034" s="870"/>
      <c r="T2034" s="870"/>
      <c r="U2034" s="870"/>
    </row>
    <row r="2035" spans="9:21" s="689" customFormat="1">
      <c r="I2035" s="870"/>
      <c r="J2035" s="870"/>
      <c r="K2035" s="870"/>
      <c r="L2035" s="870"/>
      <c r="M2035" s="870"/>
      <c r="N2035" s="870"/>
      <c r="O2035" s="870"/>
      <c r="P2035" s="870"/>
      <c r="Q2035" s="870"/>
      <c r="R2035" s="870"/>
      <c r="S2035" s="870"/>
      <c r="T2035" s="870"/>
      <c r="U2035" s="870"/>
    </row>
    <row r="2036" spans="9:21" s="689" customFormat="1">
      <c r="I2036" s="870"/>
      <c r="J2036" s="870"/>
      <c r="K2036" s="870"/>
      <c r="L2036" s="870"/>
      <c r="M2036" s="870"/>
      <c r="N2036" s="870"/>
      <c r="O2036" s="870"/>
      <c r="P2036" s="870"/>
      <c r="Q2036" s="870"/>
      <c r="R2036" s="870"/>
      <c r="S2036" s="870"/>
      <c r="T2036" s="870"/>
      <c r="U2036" s="870"/>
    </row>
    <row r="2037" spans="9:21" s="689" customFormat="1">
      <c r="I2037" s="870"/>
      <c r="J2037" s="870"/>
      <c r="K2037" s="870"/>
      <c r="L2037" s="870"/>
      <c r="M2037" s="870"/>
      <c r="N2037" s="870"/>
      <c r="O2037" s="870"/>
      <c r="P2037" s="870"/>
      <c r="Q2037" s="870"/>
      <c r="R2037" s="870"/>
      <c r="S2037" s="870"/>
      <c r="T2037" s="870"/>
      <c r="U2037" s="870"/>
    </row>
    <row r="2038" spans="9:21" s="689" customFormat="1">
      <c r="I2038" s="870"/>
      <c r="J2038" s="870"/>
      <c r="K2038" s="870"/>
      <c r="L2038" s="870"/>
      <c r="M2038" s="870"/>
      <c r="N2038" s="870"/>
      <c r="O2038" s="870"/>
      <c r="P2038" s="870"/>
      <c r="Q2038" s="870"/>
      <c r="R2038" s="870"/>
      <c r="S2038" s="870"/>
      <c r="T2038" s="870"/>
      <c r="U2038" s="870"/>
    </row>
    <row r="2039" spans="9:21" s="689" customFormat="1">
      <c r="I2039" s="870"/>
      <c r="J2039" s="870"/>
      <c r="K2039" s="870"/>
      <c r="L2039" s="870"/>
      <c r="M2039" s="870"/>
      <c r="N2039" s="870"/>
      <c r="O2039" s="870"/>
      <c r="P2039" s="870"/>
      <c r="Q2039" s="870"/>
      <c r="R2039" s="870"/>
      <c r="S2039" s="870"/>
      <c r="T2039" s="870"/>
      <c r="U2039" s="870"/>
    </row>
    <row r="2040" spans="9:21" s="689" customFormat="1">
      <c r="I2040" s="870"/>
      <c r="J2040" s="870"/>
      <c r="K2040" s="870"/>
      <c r="L2040" s="870"/>
      <c r="M2040" s="870"/>
      <c r="N2040" s="870"/>
      <c r="O2040" s="870"/>
      <c r="P2040" s="870"/>
      <c r="Q2040" s="870"/>
      <c r="R2040" s="870"/>
      <c r="S2040" s="870"/>
      <c r="T2040" s="870"/>
      <c r="U2040" s="870"/>
    </row>
    <row r="2041" spans="9:21" s="689" customFormat="1">
      <c r="I2041" s="870"/>
      <c r="J2041" s="870"/>
      <c r="K2041" s="870"/>
      <c r="L2041" s="870"/>
      <c r="M2041" s="870"/>
      <c r="N2041" s="870"/>
      <c r="O2041" s="870"/>
      <c r="P2041" s="870"/>
      <c r="Q2041" s="870"/>
      <c r="R2041" s="870"/>
      <c r="S2041" s="870"/>
      <c r="T2041" s="870"/>
      <c r="U2041" s="870"/>
    </row>
    <row r="2042" spans="9:21" s="689" customFormat="1">
      <c r="I2042" s="870"/>
      <c r="J2042" s="870"/>
      <c r="K2042" s="870"/>
      <c r="L2042" s="870"/>
      <c r="M2042" s="870"/>
      <c r="N2042" s="870"/>
      <c r="O2042" s="870"/>
      <c r="P2042" s="870"/>
      <c r="Q2042" s="870"/>
      <c r="R2042" s="870"/>
      <c r="S2042" s="870"/>
      <c r="T2042" s="870"/>
      <c r="U2042" s="870"/>
    </row>
    <row r="2043" spans="9:21" s="689" customFormat="1">
      <c r="I2043" s="870"/>
      <c r="J2043" s="870"/>
      <c r="K2043" s="870"/>
      <c r="L2043" s="870"/>
      <c r="M2043" s="870"/>
      <c r="N2043" s="870"/>
      <c r="O2043" s="870"/>
      <c r="P2043" s="870"/>
      <c r="Q2043" s="870"/>
      <c r="R2043" s="870"/>
      <c r="S2043" s="870"/>
      <c r="T2043" s="870"/>
      <c r="U2043" s="870"/>
    </row>
    <row r="2044" spans="9:21" s="689" customFormat="1">
      <c r="I2044" s="870"/>
      <c r="J2044" s="870"/>
      <c r="K2044" s="870"/>
      <c r="L2044" s="870"/>
      <c r="M2044" s="870"/>
      <c r="N2044" s="870"/>
      <c r="O2044" s="870"/>
      <c r="P2044" s="870"/>
      <c r="Q2044" s="870"/>
      <c r="R2044" s="870"/>
      <c r="S2044" s="870"/>
      <c r="T2044" s="870"/>
      <c r="U2044" s="870"/>
    </row>
    <row r="2045" spans="9:21" s="689" customFormat="1">
      <c r="I2045" s="870"/>
      <c r="J2045" s="870"/>
      <c r="K2045" s="870"/>
      <c r="L2045" s="870"/>
      <c r="M2045" s="870"/>
      <c r="N2045" s="870"/>
      <c r="O2045" s="870"/>
      <c r="P2045" s="870"/>
      <c r="Q2045" s="870"/>
      <c r="R2045" s="870"/>
      <c r="S2045" s="870"/>
      <c r="T2045" s="870"/>
      <c r="U2045" s="870"/>
    </row>
    <row r="2046" spans="9:21" s="689" customFormat="1">
      <c r="I2046" s="870"/>
      <c r="J2046" s="870"/>
      <c r="K2046" s="870"/>
      <c r="L2046" s="870"/>
      <c r="M2046" s="870"/>
      <c r="N2046" s="870"/>
      <c r="O2046" s="870"/>
      <c r="P2046" s="870"/>
      <c r="Q2046" s="870"/>
      <c r="R2046" s="870"/>
      <c r="S2046" s="870"/>
      <c r="T2046" s="870"/>
      <c r="U2046" s="870"/>
    </row>
    <row r="2047" spans="9:21" s="689" customFormat="1">
      <c r="I2047" s="870"/>
      <c r="J2047" s="870"/>
      <c r="K2047" s="870"/>
      <c r="L2047" s="870"/>
      <c r="M2047" s="870"/>
      <c r="N2047" s="870"/>
      <c r="O2047" s="870"/>
      <c r="P2047" s="870"/>
      <c r="Q2047" s="870"/>
      <c r="R2047" s="870"/>
      <c r="S2047" s="870"/>
      <c r="T2047" s="870"/>
      <c r="U2047" s="870"/>
    </row>
    <row r="2048" spans="9:21" s="689" customFormat="1">
      <c r="I2048" s="870"/>
      <c r="J2048" s="870"/>
      <c r="K2048" s="870"/>
      <c r="L2048" s="870"/>
      <c r="M2048" s="870"/>
      <c r="N2048" s="870"/>
      <c r="O2048" s="870"/>
      <c r="P2048" s="870"/>
      <c r="Q2048" s="870"/>
      <c r="R2048" s="870"/>
      <c r="S2048" s="870"/>
      <c r="T2048" s="870"/>
      <c r="U2048" s="870"/>
    </row>
    <row r="2049" spans="9:21" s="689" customFormat="1">
      <c r="I2049" s="870"/>
      <c r="J2049" s="870"/>
      <c r="K2049" s="870"/>
      <c r="L2049" s="870"/>
      <c r="M2049" s="870"/>
      <c r="N2049" s="870"/>
      <c r="O2049" s="870"/>
      <c r="P2049" s="870"/>
      <c r="Q2049" s="870"/>
      <c r="R2049" s="870"/>
      <c r="S2049" s="870"/>
      <c r="T2049" s="870"/>
      <c r="U2049" s="870"/>
    </row>
    <row r="2050" spans="9:21" s="689" customFormat="1">
      <c r="I2050" s="870"/>
      <c r="J2050" s="870"/>
      <c r="K2050" s="870"/>
      <c r="L2050" s="870"/>
      <c r="M2050" s="870"/>
      <c r="N2050" s="870"/>
      <c r="O2050" s="870"/>
      <c r="P2050" s="870"/>
      <c r="Q2050" s="870"/>
      <c r="R2050" s="870"/>
      <c r="S2050" s="870"/>
      <c r="T2050" s="870"/>
      <c r="U2050" s="870"/>
    </row>
    <row r="2051" spans="9:21" s="689" customFormat="1">
      <c r="I2051" s="870"/>
      <c r="J2051" s="870"/>
      <c r="K2051" s="870"/>
      <c r="L2051" s="870"/>
      <c r="M2051" s="870"/>
      <c r="N2051" s="870"/>
      <c r="O2051" s="870"/>
      <c r="P2051" s="870"/>
      <c r="Q2051" s="870"/>
      <c r="R2051" s="870"/>
      <c r="S2051" s="870"/>
      <c r="T2051" s="870"/>
      <c r="U2051" s="870"/>
    </row>
    <row r="2052" spans="9:21" s="689" customFormat="1">
      <c r="I2052" s="870"/>
      <c r="J2052" s="870"/>
      <c r="K2052" s="870"/>
      <c r="L2052" s="870"/>
      <c r="M2052" s="870"/>
      <c r="N2052" s="870"/>
      <c r="O2052" s="870"/>
      <c r="P2052" s="870"/>
      <c r="Q2052" s="870"/>
      <c r="R2052" s="870"/>
      <c r="S2052" s="870"/>
      <c r="T2052" s="870"/>
      <c r="U2052" s="870"/>
    </row>
    <row r="2053" spans="9:21" s="689" customFormat="1">
      <c r="I2053" s="870"/>
      <c r="J2053" s="870"/>
      <c r="K2053" s="870"/>
      <c r="L2053" s="870"/>
      <c r="M2053" s="870"/>
      <c r="N2053" s="870"/>
      <c r="O2053" s="870"/>
      <c r="P2053" s="870"/>
      <c r="Q2053" s="870"/>
      <c r="R2053" s="870"/>
      <c r="S2053" s="870"/>
      <c r="T2053" s="870"/>
      <c r="U2053" s="870"/>
    </row>
    <row r="2054" spans="9:21" s="689" customFormat="1">
      <c r="I2054" s="870"/>
      <c r="J2054" s="870"/>
      <c r="K2054" s="870"/>
      <c r="L2054" s="870"/>
      <c r="M2054" s="870"/>
      <c r="N2054" s="870"/>
      <c r="O2054" s="870"/>
      <c r="P2054" s="870"/>
      <c r="Q2054" s="870"/>
      <c r="R2054" s="870"/>
      <c r="S2054" s="870"/>
      <c r="T2054" s="870"/>
      <c r="U2054" s="870"/>
    </row>
    <row r="2055" spans="9:21" s="689" customFormat="1">
      <c r="I2055" s="870"/>
      <c r="J2055" s="870"/>
      <c r="K2055" s="870"/>
      <c r="L2055" s="870"/>
      <c r="M2055" s="870"/>
      <c r="N2055" s="870"/>
      <c r="O2055" s="870"/>
      <c r="P2055" s="870"/>
      <c r="Q2055" s="870"/>
      <c r="R2055" s="870"/>
      <c r="S2055" s="870"/>
      <c r="T2055" s="870"/>
      <c r="U2055" s="870"/>
    </row>
    <row r="2056" spans="9:21" s="689" customFormat="1">
      <c r="I2056" s="870"/>
      <c r="J2056" s="870"/>
      <c r="K2056" s="870"/>
      <c r="L2056" s="870"/>
      <c r="M2056" s="870"/>
      <c r="N2056" s="870"/>
      <c r="O2056" s="870"/>
      <c r="P2056" s="870"/>
      <c r="Q2056" s="870"/>
      <c r="R2056" s="870"/>
      <c r="S2056" s="870"/>
      <c r="T2056" s="870"/>
      <c r="U2056" s="870"/>
    </row>
    <row r="2057" spans="9:21" s="689" customFormat="1">
      <c r="I2057" s="870"/>
      <c r="J2057" s="870"/>
      <c r="K2057" s="870"/>
      <c r="L2057" s="870"/>
      <c r="M2057" s="870"/>
      <c r="N2057" s="870"/>
      <c r="O2057" s="870"/>
      <c r="P2057" s="870"/>
      <c r="Q2057" s="870"/>
      <c r="R2057" s="870"/>
      <c r="S2057" s="870"/>
      <c r="T2057" s="870"/>
      <c r="U2057" s="870"/>
    </row>
    <row r="2058" spans="9:21" s="689" customFormat="1">
      <c r="I2058" s="870"/>
      <c r="J2058" s="870"/>
      <c r="K2058" s="870"/>
      <c r="L2058" s="870"/>
      <c r="M2058" s="870"/>
      <c r="N2058" s="870"/>
      <c r="O2058" s="870"/>
      <c r="P2058" s="870"/>
      <c r="Q2058" s="870"/>
      <c r="R2058" s="870"/>
      <c r="S2058" s="870"/>
      <c r="T2058" s="870"/>
      <c r="U2058" s="870"/>
    </row>
    <row r="2059" spans="9:21" s="689" customFormat="1">
      <c r="I2059" s="870"/>
      <c r="J2059" s="870"/>
      <c r="K2059" s="870"/>
      <c r="L2059" s="870"/>
      <c r="M2059" s="870"/>
      <c r="N2059" s="870"/>
      <c r="O2059" s="870"/>
      <c r="P2059" s="870"/>
      <c r="Q2059" s="870"/>
      <c r="R2059" s="870"/>
      <c r="S2059" s="870"/>
      <c r="T2059" s="870"/>
      <c r="U2059" s="870"/>
    </row>
    <row r="2060" spans="9:21" s="689" customFormat="1">
      <c r="I2060" s="870"/>
      <c r="J2060" s="870"/>
      <c r="K2060" s="870"/>
      <c r="L2060" s="870"/>
      <c r="M2060" s="870"/>
      <c r="N2060" s="870"/>
      <c r="O2060" s="870"/>
      <c r="P2060" s="870"/>
      <c r="Q2060" s="870"/>
      <c r="R2060" s="870"/>
      <c r="S2060" s="870"/>
      <c r="T2060" s="870"/>
      <c r="U2060" s="870"/>
    </row>
    <row r="2061" spans="9:21" s="689" customFormat="1">
      <c r="I2061" s="870"/>
      <c r="J2061" s="870"/>
      <c r="K2061" s="870"/>
      <c r="L2061" s="870"/>
      <c r="M2061" s="870"/>
      <c r="N2061" s="870"/>
      <c r="O2061" s="870"/>
      <c r="P2061" s="870"/>
      <c r="Q2061" s="870"/>
      <c r="R2061" s="870"/>
      <c r="S2061" s="870"/>
      <c r="T2061" s="870"/>
      <c r="U2061" s="870"/>
    </row>
    <row r="2062" spans="9:21" s="689" customFormat="1">
      <c r="I2062" s="870"/>
      <c r="J2062" s="870"/>
      <c r="K2062" s="870"/>
      <c r="L2062" s="870"/>
      <c r="M2062" s="870"/>
      <c r="N2062" s="870"/>
      <c r="O2062" s="870"/>
      <c r="P2062" s="870"/>
      <c r="Q2062" s="870"/>
      <c r="R2062" s="870"/>
      <c r="S2062" s="870"/>
      <c r="T2062" s="870"/>
      <c r="U2062" s="870"/>
    </row>
    <row r="2063" spans="9:21" s="689" customFormat="1">
      <c r="I2063" s="870"/>
      <c r="J2063" s="870"/>
      <c r="K2063" s="870"/>
      <c r="L2063" s="870"/>
      <c r="M2063" s="870"/>
      <c r="N2063" s="870"/>
      <c r="O2063" s="870"/>
      <c r="P2063" s="870"/>
      <c r="Q2063" s="870"/>
      <c r="R2063" s="870"/>
      <c r="S2063" s="870"/>
      <c r="T2063" s="870"/>
      <c r="U2063" s="870"/>
    </row>
    <row r="2064" spans="9:21" s="689" customFormat="1">
      <c r="I2064" s="870"/>
      <c r="J2064" s="870"/>
      <c r="K2064" s="870"/>
      <c r="L2064" s="870"/>
      <c r="M2064" s="870"/>
      <c r="N2064" s="870"/>
      <c r="O2064" s="870"/>
      <c r="P2064" s="870"/>
      <c r="Q2064" s="870"/>
      <c r="R2064" s="870"/>
      <c r="S2064" s="870"/>
      <c r="T2064" s="870"/>
      <c r="U2064" s="870"/>
    </row>
    <row r="2065" spans="9:21" s="689" customFormat="1">
      <c r="I2065" s="870"/>
      <c r="J2065" s="870"/>
      <c r="K2065" s="870"/>
      <c r="L2065" s="870"/>
      <c r="M2065" s="870"/>
      <c r="N2065" s="870"/>
      <c r="O2065" s="870"/>
      <c r="P2065" s="870"/>
      <c r="Q2065" s="870"/>
      <c r="R2065" s="870"/>
      <c r="S2065" s="870"/>
      <c r="T2065" s="870"/>
      <c r="U2065" s="870"/>
    </row>
    <row r="2066" spans="9:21" s="689" customFormat="1">
      <c r="I2066" s="870"/>
      <c r="J2066" s="870"/>
      <c r="K2066" s="870"/>
      <c r="L2066" s="870"/>
      <c r="M2066" s="870"/>
      <c r="N2066" s="870"/>
      <c r="O2066" s="870"/>
      <c r="P2066" s="870"/>
      <c r="Q2066" s="870"/>
      <c r="R2066" s="870"/>
      <c r="S2066" s="870"/>
      <c r="T2066" s="870"/>
      <c r="U2066" s="870"/>
    </row>
    <row r="2067" spans="9:21" s="689" customFormat="1">
      <c r="I2067" s="870"/>
      <c r="J2067" s="870"/>
      <c r="K2067" s="870"/>
      <c r="L2067" s="870"/>
      <c r="M2067" s="870"/>
      <c r="N2067" s="870"/>
      <c r="O2067" s="870"/>
      <c r="P2067" s="870"/>
      <c r="Q2067" s="870"/>
      <c r="R2067" s="870"/>
      <c r="S2067" s="870"/>
      <c r="T2067" s="870"/>
      <c r="U2067" s="870"/>
    </row>
    <row r="2068" spans="9:21" s="689" customFormat="1">
      <c r="I2068" s="870"/>
      <c r="J2068" s="870"/>
      <c r="K2068" s="870"/>
      <c r="L2068" s="870"/>
      <c r="M2068" s="870"/>
      <c r="N2068" s="870"/>
      <c r="O2068" s="870"/>
      <c r="P2068" s="870"/>
      <c r="Q2068" s="870"/>
      <c r="R2068" s="870"/>
      <c r="S2068" s="870"/>
      <c r="T2068" s="870"/>
      <c r="U2068" s="870"/>
    </row>
    <row r="2069" spans="9:21" s="689" customFormat="1">
      <c r="I2069" s="870"/>
      <c r="J2069" s="870"/>
      <c r="K2069" s="870"/>
      <c r="L2069" s="870"/>
      <c r="M2069" s="870"/>
      <c r="N2069" s="870"/>
      <c r="O2069" s="870"/>
      <c r="P2069" s="870"/>
      <c r="Q2069" s="870"/>
      <c r="R2069" s="870"/>
      <c r="S2069" s="870"/>
      <c r="T2069" s="870"/>
      <c r="U2069" s="870"/>
    </row>
    <row r="2070" spans="9:21" s="689" customFormat="1">
      <c r="I2070" s="870"/>
      <c r="J2070" s="870"/>
      <c r="K2070" s="870"/>
      <c r="L2070" s="870"/>
      <c r="M2070" s="870"/>
      <c r="N2070" s="870"/>
      <c r="O2070" s="870"/>
      <c r="P2070" s="870"/>
      <c r="Q2070" s="870"/>
      <c r="R2070" s="870"/>
      <c r="S2070" s="870"/>
      <c r="T2070" s="870"/>
      <c r="U2070" s="870"/>
    </row>
    <row r="2071" spans="9:21" s="689" customFormat="1">
      <c r="I2071" s="870"/>
      <c r="J2071" s="870"/>
      <c r="K2071" s="870"/>
      <c r="L2071" s="870"/>
      <c r="M2071" s="870"/>
      <c r="N2071" s="870"/>
      <c r="O2071" s="870"/>
      <c r="P2071" s="870"/>
      <c r="Q2071" s="870"/>
      <c r="R2071" s="870"/>
      <c r="S2071" s="870"/>
      <c r="T2071" s="870"/>
      <c r="U2071" s="870"/>
    </row>
    <row r="2072" spans="9:21" s="689" customFormat="1">
      <c r="I2072" s="870"/>
      <c r="J2072" s="870"/>
      <c r="K2072" s="870"/>
      <c r="L2072" s="870"/>
      <c r="M2072" s="870"/>
      <c r="N2072" s="870"/>
      <c r="O2072" s="870"/>
      <c r="P2072" s="870"/>
      <c r="Q2072" s="870"/>
      <c r="R2072" s="870"/>
      <c r="S2072" s="870"/>
      <c r="T2072" s="870"/>
      <c r="U2072" s="870"/>
    </row>
    <row r="2073" spans="9:21" s="689" customFormat="1">
      <c r="I2073" s="870"/>
      <c r="J2073" s="870"/>
      <c r="K2073" s="870"/>
      <c r="L2073" s="870"/>
      <c r="M2073" s="870"/>
      <c r="N2073" s="870"/>
      <c r="O2073" s="870"/>
      <c r="P2073" s="870"/>
      <c r="Q2073" s="870"/>
      <c r="R2073" s="870"/>
      <c r="S2073" s="870"/>
      <c r="T2073" s="870"/>
      <c r="U2073" s="870"/>
    </row>
    <row r="2074" spans="9:21" s="689" customFormat="1">
      <c r="I2074" s="870"/>
      <c r="J2074" s="870"/>
      <c r="K2074" s="870"/>
      <c r="L2074" s="870"/>
      <c r="M2074" s="870"/>
      <c r="N2074" s="870"/>
      <c r="O2074" s="870"/>
      <c r="P2074" s="870"/>
      <c r="Q2074" s="870"/>
      <c r="R2074" s="870"/>
      <c r="S2074" s="870"/>
      <c r="T2074" s="870"/>
      <c r="U2074" s="870"/>
    </row>
    <row r="2075" spans="9:21" s="689" customFormat="1">
      <c r="I2075" s="870"/>
      <c r="J2075" s="870"/>
      <c r="K2075" s="870"/>
      <c r="L2075" s="870"/>
      <c r="M2075" s="870"/>
      <c r="N2075" s="870"/>
      <c r="O2075" s="870"/>
      <c r="P2075" s="870"/>
      <c r="Q2075" s="870"/>
      <c r="R2075" s="870"/>
      <c r="S2075" s="870"/>
      <c r="T2075" s="870"/>
      <c r="U2075" s="870"/>
    </row>
    <row r="2076" spans="9:21" s="689" customFormat="1">
      <c r="I2076" s="870"/>
      <c r="J2076" s="870"/>
      <c r="K2076" s="870"/>
      <c r="L2076" s="870"/>
      <c r="M2076" s="870"/>
      <c r="N2076" s="870"/>
      <c r="O2076" s="870"/>
      <c r="P2076" s="870"/>
      <c r="Q2076" s="870"/>
      <c r="R2076" s="870"/>
      <c r="S2076" s="870"/>
      <c r="T2076" s="870"/>
      <c r="U2076" s="870"/>
    </row>
    <row r="2077" spans="9:21" s="689" customFormat="1">
      <c r="I2077" s="870"/>
      <c r="J2077" s="870"/>
      <c r="K2077" s="870"/>
      <c r="L2077" s="870"/>
      <c r="M2077" s="870"/>
      <c r="N2077" s="870"/>
      <c r="O2077" s="870"/>
      <c r="P2077" s="870"/>
      <c r="Q2077" s="870"/>
      <c r="R2077" s="870"/>
      <c r="S2077" s="870"/>
      <c r="T2077" s="870"/>
      <c r="U2077" s="870"/>
    </row>
    <row r="2078" spans="9:21" s="689" customFormat="1">
      <c r="I2078" s="870"/>
      <c r="J2078" s="870"/>
      <c r="K2078" s="870"/>
      <c r="L2078" s="870"/>
      <c r="M2078" s="870"/>
      <c r="N2078" s="870"/>
      <c r="O2078" s="870"/>
      <c r="P2078" s="870"/>
      <c r="Q2078" s="870"/>
      <c r="R2078" s="870"/>
      <c r="S2078" s="870"/>
      <c r="T2078" s="870"/>
      <c r="U2078" s="870"/>
    </row>
    <row r="2079" spans="9:21" s="689" customFormat="1">
      <c r="I2079" s="870"/>
      <c r="J2079" s="870"/>
      <c r="K2079" s="870"/>
      <c r="L2079" s="870"/>
      <c r="M2079" s="870"/>
      <c r="N2079" s="870"/>
      <c r="O2079" s="870"/>
      <c r="P2079" s="870"/>
      <c r="Q2079" s="870"/>
      <c r="R2079" s="870"/>
      <c r="S2079" s="870"/>
      <c r="T2079" s="870"/>
      <c r="U2079" s="870"/>
    </row>
    <row r="2080" spans="9:21" s="689" customFormat="1">
      <c r="I2080" s="870"/>
      <c r="J2080" s="870"/>
      <c r="K2080" s="870"/>
      <c r="L2080" s="870"/>
      <c r="M2080" s="870"/>
      <c r="N2080" s="870"/>
      <c r="O2080" s="870"/>
      <c r="P2080" s="870"/>
      <c r="Q2080" s="870"/>
      <c r="R2080" s="870"/>
      <c r="S2080" s="870"/>
      <c r="T2080" s="870"/>
      <c r="U2080" s="870"/>
    </row>
    <row r="2081" spans="9:21" s="689" customFormat="1">
      <c r="I2081" s="870"/>
      <c r="J2081" s="870"/>
      <c r="K2081" s="870"/>
      <c r="L2081" s="870"/>
      <c r="M2081" s="870"/>
      <c r="N2081" s="870"/>
      <c r="O2081" s="870"/>
      <c r="P2081" s="870"/>
      <c r="Q2081" s="870"/>
      <c r="R2081" s="870"/>
      <c r="S2081" s="870"/>
      <c r="T2081" s="870"/>
      <c r="U2081" s="870"/>
    </row>
    <row r="2082" spans="9:21" s="689" customFormat="1">
      <c r="I2082" s="870"/>
      <c r="J2082" s="870"/>
      <c r="K2082" s="870"/>
      <c r="L2082" s="870"/>
      <c r="M2082" s="870"/>
      <c r="N2082" s="870"/>
      <c r="O2082" s="870"/>
      <c r="P2082" s="870"/>
      <c r="Q2082" s="870"/>
      <c r="R2082" s="870"/>
      <c r="S2082" s="870"/>
      <c r="T2082" s="870"/>
      <c r="U2082" s="870"/>
    </row>
    <row r="2083" spans="9:21" s="689" customFormat="1">
      <c r="I2083" s="870"/>
      <c r="J2083" s="870"/>
      <c r="K2083" s="870"/>
      <c r="L2083" s="870"/>
      <c r="M2083" s="870"/>
      <c r="N2083" s="870"/>
      <c r="O2083" s="870"/>
      <c r="P2083" s="870"/>
      <c r="Q2083" s="870"/>
      <c r="R2083" s="870"/>
      <c r="S2083" s="870"/>
      <c r="T2083" s="870"/>
      <c r="U2083" s="870"/>
    </row>
    <row r="2084" spans="9:21" s="689" customFormat="1">
      <c r="I2084" s="870"/>
      <c r="J2084" s="870"/>
      <c r="K2084" s="870"/>
      <c r="L2084" s="870"/>
      <c r="M2084" s="870"/>
      <c r="N2084" s="870"/>
      <c r="O2084" s="870"/>
      <c r="P2084" s="870"/>
      <c r="Q2084" s="870"/>
      <c r="R2084" s="870"/>
      <c r="S2084" s="870"/>
      <c r="T2084" s="870"/>
      <c r="U2084" s="870"/>
    </row>
    <row r="2085" spans="9:21" s="689" customFormat="1">
      <c r="I2085" s="870"/>
      <c r="J2085" s="870"/>
      <c r="K2085" s="870"/>
      <c r="L2085" s="870"/>
      <c r="M2085" s="870"/>
      <c r="N2085" s="870"/>
      <c r="O2085" s="870"/>
      <c r="P2085" s="870"/>
      <c r="Q2085" s="870"/>
      <c r="R2085" s="870"/>
      <c r="S2085" s="870"/>
      <c r="T2085" s="870"/>
      <c r="U2085" s="870"/>
    </row>
    <row r="2086" spans="9:21" s="689" customFormat="1">
      <c r="I2086" s="870"/>
      <c r="J2086" s="870"/>
      <c r="K2086" s="870"/>
      <c r="L2086" s="870"/>
      <c r="M2086" s="870"/>
      <c r="N2086" s="870"/>
      <c r="O2086" s="870"/>
      <c r="P2086" s="870"/>
      <c r="Q2086" s="870"/>
      <c r="R2086" s="870"/>
      <c r="S2086" s="870"/>
      <c r="T2086" s="870"/>
      <c r="U2086" s="870"/>
    </row>
    <row r="2087" spans="9:21" s="689" customFormat="1">
      <c r="I2087" s="870"/>
      <c r="J2087" s="870"/>
      <c r="K2087" s="870"/>
      <c r="L2087" s="870"/>
      <c r="M2087" s="870"/>
      <c r="N2087" s="870"/>
      <c r="O2087" s="870"/>
      <c r="P2087" s="870"/>
      <c r="Q2087" s="870"/>
      <c r="R2087" s="870"/>
      <c r="S2087" s="870"/>
      <c r="T2087" s="870"/>
      <c r="U2087" s="870"/>
    </row>
    <row r="2088" spans="9:21" s="689" customFormat="1">
      <c r="I2088" s="870"/>
      <c r="J2088" s="870"/>
      <c r="K2088" s="870"/>
      <c r="L2088" s="870"/>
      <c r="M2088" s="870"/>
      <c r="N2088" s="870"/>
      <c r="O2088" s="870"/>
      <c r="P2088" s="870"/>
      <c r="Q2088" s="870"/>
      <c r="R2088" s="870"/>
      <c r="S2088" s="870"/>
      <c r="T2088" s="870"/>
      <c r="U2088" s="870"/>
    </row>
    <row r="2089" spans="9:21" s="689" customFormat="1">
      <c r="I2089" s="870"/>
      <c r="J2089" s="870"/>
      <c r="K2089" s="870"/>
      <c r="L2089" s="870"/>
      <c r="M2089" s="870"/>
      <c r="N2089" s="870"/>
      <c r="O2089" s="870"/>
      <c r="P2089" s="870"/>
      <c r="Q2089" s="870"/>
      <c r="R2089" s="870"/>
      <c r="S2089" s="870"/>
      <c r="T2089" s="870"/>
      <c r="U2089" s="870"/>
    </row>
    <row r="2090" spans="9:21" s="689" customFormat="1">
      <c r="I2090" s="870"/>
      <c r="J2090" s="870"/>
      <c r="K2090" s="870"/>
      <c r="L2090" s="870"/>
      <c r="M2090" s="870"/>
      <c r="N2090" s="870"/>
      <c r="O2090" s="870"/>
      <c r="P2090" s="870"/>
      <c r="Q2090" s="870"/>
      <c r="R2090" s="870"/>
      <c r="S2090" s="870"/>
      <c r="T2090" s="870"/>
      <c r="U2090" s="870"/>
    </row>
    <row r="2091" spans="9:21" s="689" customFormat="1">
      <c r="I2091" s="870"/>
      <c r="J2091" s="870"/>
      <c r="K2091" s="870"/>
      <c r="L2091" s="870"/>
      <c r="M2091" s="870"/>
      <c r="N2091" s="870"/>
      <c r="O2091" s="870"/>
      <c r="P2091" s="870"/>
      <c r="Q2091" s="870"/>
      <c r="R2091" s="870"/>
      <c r="S2091" s="870"/>
      <c r="T2091" s="870"/>
      <c r="U2091" s="870"/>
    </row>
    <row r="2092" spans="9:21" s="689" customFormat="1">
      <c r="I2092" s="870"/>
      <c r="J2092" s="870"/>
      <c r="K2092" s="870"/>
      <c r="L2092" s="870"/>
      <c r="M2092" s="870"/>
      <c r="N2092" s="870"/>
      <c r="O2092" s="870"/>
      <c r="P2092" s="870"/>
      <c r="Q2092" s="870"/>
      <c r="R2092" s="870"/>
      <c r="S2092" s="870"/>
      <c r="T2092" s="870"/>
      <c r="U2092" s="870"/>
    </row>
    <row r="2093" spans="9:21" s="689" customFormat="1">
      <c r="I2093" s="870"/>
      <c r="J2093" s="870"/>
      <c r="K2093" s="870"/>
      <c r="L2093" s="870"/>
      <c r="M2093" s="870"/>
      <c r="N2093" s="870"/>
      <c r="O2093" s="870"/>
      <c r="P2093" s="870"/>
      <c r="Q2093" s="870"/>
      <c r="R2093" s="870"/>
      <c r="S2093" s="870"/>
      <c r="T2093" s="870"/>
      <c r="U2093" s="870"/>
    </row>
    <row r="2094" spans="9:21" s="689" customFormat="1">
      <c r="I2094" s="870"/>
      <c r="J2094" s="870"/>
      <c r="K2094" s="870"/>
      <c r="L2094" s="870"/>
      <c r="M2094" s="870"/>
      <c r="N2094" s="870"/>
      <c r="O2094" s="870"/>
      <c r="P2094" s="870"/>
      <c r="Q2094" s="870"/>
      <c r="R2094" s="870"/>
      <c r="S2094" s="870"/>
      <c r="T2094" s="870"/>
      <c r="U2094" s="870"/>
    </row>
    <row r="2095" spans="9:21" s="689" customFormat="1">
      <c r="I2095" s="870"/>
      <c r="J2095" s="870"/>
      <c r="K2095" s="870"/>
      <c r="L2095" s="870"/>
      <c r="M2095" s="870"/>
      <c r="N2095" s="870"/>
      <c r="O2095" s="870"/>
      <c r="P2095" s="870"/>
      <c r="Q2095" s="870"/>
      <c r="R2095" s="870"/>
      <c r="S2095" s="870"/>
      <c r="T2095" s="870"/>
      <c r="U2095" s="870"/>
    </row>
    <row r="2096" spans="9:21" s="689" customFormat="1">
      <c r="I2096" s="870"/>
      <c r="J2096" s="870"/>
      <c r="K2096" s="870"/>
      <c r="L2096" s="870"/>
      <c r="M2096" s="870"/>
      <c r="N2096" s="870"/>
      <c r="O2096" s="870"/>
      <c r="P2096" s="870"/>
      <c r="Q2096" s="870"/>
      <c r="R2096" s="870"/>
      <c r="S2096" s="870"/>
      <c r="T2096" s="870"/>
      <c r="U2096" s="870"/>
    </row>
    <row r="2097" spans="9:21" s="689" customFormat="1">
      <c r="I2097" s="870"/>
      <c r="J2097" s="870"/>
      <c r="K2097" s="870"/>
      <c r="L2097" s="870"/>
      <c r="M2097" s="870"/>
      <c r="N2097" s="870"/>
      <c r="O2097" s="870"/>
      <c r="P2097" s="870"/>
      <c r="Q2097" s="870"/>
      <c r="R2097" s="870"/>
      <c r="S2097" s="870"/>
      <c r="T2097" s="870"/>
      <c r="U2097" s="870"/>
    </row>
    <row r="2098" spans="9:21" s="689" customFormat="1">
      <c r="I2098" s="870"/>
      <c r="J2098" s="870"/>
      <c r="K2098" s="870"/>
      <c r="L2098" s="870"/>
      <c r="M2098" s="870"/>
      <c r="N2098" s="870"/>
      <c r="O2098" s="870"/>
      <c r="P2098" s="870"/>
      <c r="Q2098" s="870"/>
      <c r="R2098" s="870"/>
      <c r="S2098" s="870"/>
      <c r="T2098" s="870"/>
      <c r="U2098" s="870"/>
    </row>
    <row r="2099" spans="9:21" s="689" customFormat="1">
      <c r="I2099" s="870"/>
      <c r="J2099" s="870"/>
      <c r="K2099" s="870"/>
      <c r="L2099" s="870"/>
      <c r="M2099" s="870"/>
      <c r="N2099" s="870"/>
      <c r="O2099" s="870"/>
      <c r="P2099" s="870"/>
      <c r="Q2099" s="870"/>
      <c r="R2099" s="870"/>
      <c r="S2099" s="870"/>
      <c r="T2099" s="870"/>
      <c r="U2099" s="870"/>
    </row>
    <row r="2100" spans="9:21" s="689" customFormat="1">
      <c r="I2100" s="870"/>
      <c r="J2100" s="870"/>
      <c r="K2100" s="870"/>
      <c r="L2100" s="870"/>
      <c r="M2100" s="870"/>
      <c r="N2100" s="870"/>
      <c r="O2100" s="870"/>
      <c r="P2100" s="870"/>
      <c r="Q2100" s="870"/>
      <c r="R2100" s="870"/>
      <c r="S2100" s="870"/>
      <c r="T2100" s="870"/>
      <c r="U2100" s="870"/>
    </row>
    <row r="2101" spans="9:21" s="689" customFormat="1">
      <c r="I2101" s="870"/>
      <c r="J2101" s="870"/>
      <c r="K2101" s="870"/>
      <c r="L2101" s="870"/>
      <c r="M2101" s="870"/>
      <c r="N2101" s="870"/>
      <c r="O2101" s="870"/>
      <c r="P2101" s="870"/>
      <c r="Q2101" s="870"/>
      <c r="R2101" s="870"/>
      <c r="S2101" s="870"/>
      <c r="T2101" s="870"/>
      <c r="U2101" s="870"/>
    </row>
    <row r="2102" spans="9:21" s="689" customFormat="1">
      <c r="I2102" s="870"/>
      <c r="J2102" s="870"/>
      <c r="K2102" s="870"/>
      <c r="L2102" s="870"/>
      <c r="M2102" s="870"/>
      <c r="N2102" s="870"/>
      <c r="O2102" s="870"/>
      <c r="P2102" s="870"/>
      <c r="Q2102" s="870"/>
      <c r="R2102" s="870"/>
      <c r="S2102" s="870"/>
      <c r="T2102" s="870"/>
      <c r="U2102" s="870"/>
    </row>
    <row r="2103" spans="9:21" s="689" customFormat="1">
      <c r="I2103" s="870"/>
      <c r="J2103" s="870"/>
      <c r="K2103" s="870"/>
      <c r="L2103" s="870"/>
      <c r="M2103" s="870"/>
      <c r="N2103" s="870"/>
      <c r="O2103" s="870"/>
      <c r="P2103" s="870"/>
      <c r="Q2103" s="870"/>
      <c r="R2103" s="870"/>
      <c r="S2103" s="870"/>
      <c r="T2103" s="870"/>
      <c r="U2103" s="870"/>
    </row>
    <row r="2104" spans="9:21" s="689" customFormat="1">
      <c r="I2104" s="870"/>
      <c r="J2104" s="870"/>
      <c r="K2104" s="870"/>
      <c r="L2104" s="870"/>
      <c r="M2104" s="870"/>
      <c r="N2104" s="870"/>
      <c r="O2104" s="870"/>
      <c r="P2104" s="870"/>
      <c r="Q2104" s="870"/>
      <c r="R2104" s="870"/>
      <c r="S2104" s="870"/>
      <c r="T2104" s="870"/>
      <c r="U2104" s="870"/>
    </row>
    <row r="2105" spans="9:21" s="689" customFormat="1">
      <c r="I2105" s="870"/>
      <c r="J2105" s="870"/>
      <c r="K2105" s="870"/>
      <c r="L2105" s="870"/>
      <c r="M2105" s="870"/>
      <c r="N2105" s="870"/>
      <c r="O2105" s="870"/>
      <c r="P2105" s="870"/>
      <c r="Q2105" s="870"/>
      <c r="R2105" s="870"/>
      <c r="S2105" s="870"/>
      <c r="T2105" s="870"/>
      <c r="U2105" s="870"/>
    </row>
    <row r="2106" spans="9:21" s="689" customFormat="1">
      <c r="I2106" s="870"/>
      <c r="J2106" s="870"/>
      <c r="K2106" s="870"/>
      <c r="L2106" s="870"/>
      <c r="M2106" s="870"/>
      <c r="N2106" s="870"/>
      <c r="O2106" s="870"/>
      <c r="P2106" s="870"/>
      <c r="Q2106" s="870"/>
      <c r="R2106" s="870"/>
      <c r="S2106" s="870"/>
      <c r="T2106" s="870"/>
      <c r="U2106" s="870"/>
    </row>
    <row r="2107" spans="9:21" s="689" customFormat="1">
      <c r="I2107" s="870"/>
      <c r="J2107" s="870"/>
      <c r="K2107" s="870"/>
      <c r="L2107" s="870"/>
      <c r="M2107" s="870"/>
      <c r="N2107" s="870"/>
      <c r="O2107" s="870"/>
      <c r="P2107" s="870"/>
      <c r="Q2107" s="870"/>
      <c r="R2107" s="870"/>
      <c r="S2107" s="870"/>
      <c r="T2107" s="870"/>
      <c r="U2107" s="870"/>
    </row>
    <row r="2108" spans="9:21" s="689" customFormat="1">
      <c r="I2108" s="870"/>
      <c r="J2108" s="870"/>
      <c r="K2108" s="870"/>
      <c r="L2108" s="870"/>
      <c r="M2108" s="870"/>
      <c r="N2108" s="870"/>
      <c r="O2108" s="870"/>
      <c r="P2108" s="870"/>
      <c r="Q2108" s="870"/>
      <c r="R2108" s="870"/>
      <c r="S2108" s="870"/>
      <c r="T2108" s="870"/>
      <c r="U2108" s="870"/>
    </row>
    <row r="2109" spans="9:21" s="689" customFormat="1">
      <c r="I2109" s="870"/>
      <c r="J2109" s="870"/>
      <c r="K2109" s="870"/>
      <c r="L2109" s="870"/>
      <c r="M2109" s="870"/>
      <c r="N2109" s="870"/>
      <c r="O2109" s="870"/>
      <c r="P2109" s="870"/>
      <c r="Q2109" s="870"/>
      <c r="R2109" s="870"/>
      <c r="S2109" s="870"/>
      <c r="T2109" s="870"/>
      <c r="U2109" s="870"/>
    </row>
    <row r="2110" spans="9:21" s="689" customFormat="1">
      <c r="I2110" s="870"/>
      <c r="J2110" s="870"/>
      <c r="K2110" s="870"/>
      <c r="L2110" s="870"/>
      <c r="M2110" s="870"/>
      <c r="N2110" s="870"/>
      <c r="O2110" s="870"/>
      <c r="P2110" s="870"/>
      <c r="Q2110" s="870"/>
      <c r="R2110" s="870"/>
      <c r="S2110" s="870"/>
      <c r="T2110" s="870"/>
      <c r="U2110" s="870"/>
    </row>
    <row r="2111" spans="9:21" s="689" customFormat="1">
      <c r="I2111" s="870"/>
      <c r="J2111" s="870"/>
      <c r="K2111" s="870"/>
      <c r="L2111" s="870"/>
      <c r="M2111" s="870"/>
      <c r="N2111" s="870"/>
      <c r="O2111" s="870"/>
      <c r="P2111" s="870"/>
      <c r="Q2111" s="870"/>
      <c r="R2111" s="870"/>
      <c r="S2111" s="870"/>
      <c r="T2111" s="870"/>
      <c r="U2111" s="870"/>
    </row>
    <row r="2112" spans="9:21" s="689" customFormat="1">
      <c r="I2112" s="870"/>
      <c r="J2112" s="870"/>
      <c r="K2112" s="870"/>
      <c r="L2112" s="870"/>
      <c r="M2112" s="870"/>
      <c r="N2112" s="870"/>
      <c r="O2112" s="870"/>
      <c r="P2112" s="870"/>
      <c r="Q2112" s="870"/>
      <c r="R2112" s="870"/>
      <c r="S2112" s="870"/>
      <c r="T2112" s="870"/>
      <c r="U2112" s="870"/>
    </row>
    <row r="2113" spans="9:21" s="689" customFormat="1">
      <c r="I2113" s="870"/>
      <c r="J2113" s="870"/>
      <c r="K2113" s="870"/>
      <c r="L2113" s="870"/>
      <c r="M2113" s="870"/>
      <c r="N2113" s="870"/>
      <c r="O2113" s="870"/>
      <c r="P2113" s="870"/>
      <c r="Q2113" s="870"/>
      <c r="R2113" s="870"/>
      <c r="S2113" s="870"/>
      <c r="T2113" s="870"/>
      <c r="U2113" s="870"/>
    </row>
    <row r="2114" spans="9:21" s="689" customFormat="1">
      <c r="I2114" s="870"/>
      <c r="J2114" s="870"/>
      <c r="K2114" s="870"/>
      <c r="L2114" s="870"/>
      <c r="M2114" s="870"/>
      <c r="N2114" s="870"/>
      <c r="O2114" s="870"/>
      <c r="P2114" s="870"/>
      <c r="Q2114" s="870"/>
      <c r="R2114" s="870"/>
      <c r="S2114" s="870"/>
      <c r="T2114" s="870"/>
      <c r="U2114" s="870"/>
    </row>
    <row r="2115" spans="9:21" s="689" customFormat="1">
      <c r="I2115" s="870"/>
      <c r="J2115" s="870"/>
      <c r="K2115" s="870"/>
      <c r="L2115" s="870"/>
      <c r="M2115" s="870"/>
      <c r="N2115" s="870"/>
      <c r="O2115" s="870"/>
      <c r="P2115" s="870"/>
      <c r="Q2115" s="870"/>
      <c r="R2115" s="870"/>
      <c r="S2115" s="870"/>
      <c r="T2115" s="870"/>
      <c r="U2115" s="870"/>
    </row>
    <row r="2116" spans="9:21" s="689" customFormat="1">
      <c r="I2116" s="870"/>
      <c r="J2116" s="870"/>
      <c r="K2116" s="870"/>
      <c r="L2116" s="870"/>
      <c r="M2116" s="870"/>
      <c r="N2116" s="870"/>
      <c r="O2116" s="870"/>
      <c r="P2116" s="870"/>
      <c r="Q2116" s="870"/>
      <c r="R2116" s="870"/>
      <c r="S2116" s="870"/>
      <c r="T2116" s="870"/>
      <c r="U2116" s="870"/>
    </row>
    <row r="2117" spans="9:21" s="689" customFormat="1">
      <c r="I2117" s="870"/>
      <c r="J2117" s="870"/>
      <c r="K2117" s="870"/>
      <c r="L2117" s="870"/>
      <c r="M2117" s="870"/>
      <c r="N2117" s="870"/>
      <c r="O2117" s="870"/>
      <c r="P2117" s="870"/>
      <c r="Q2117" s="870"/>
      <c r="R2117" s="870"/>
      <c r="S2117" s="870"/>
      <c r="T2117" s="870"/>
      <c r="U2117" s="870"/>
    </row>
    <row r="2118" spans="9:21" s="689" customFormat="1">
      <c r="I2118" s="870"/>
      <c r="J2118" s="870"/>
      <c r="K2118" s="870"/>
      <c r="L2118" s="870"/>
      <c r="M2118" s="870"/>
      <c r="N2118" s="870"/>
      <c r="O2118" s="870"/>
      <c r="P2118" s="870"/>
      <c r="Q2118" s="870"/>
      <c r="R2118" s="870"/>
      <c r="S2118" s="870"/>
      <c r="T2118" s="870"/>
      <c r="U2118" s="870"/>
    </row>
    <row r="2119" spans="9:21" s="689" customFormat="1">
      <c r="I2119" s="870"/>
      <c r="J2119" s="870"/>
      <c r="K2119" s="870"/>
      <c r="L2119" s="870"/>
      <c r="M2119" s="870"/>
      <c r="N2119" s="870"/>
      <c r="O2119" s="870"/>
      <c r="P2119" s="870"/>
      <c r="Q2119" s="870"/>
      <c r="R2119" s="870"/>
      <c r="S2119" s="870"/>
      <c r="T2119" s="870"/>
      <c r="U2119" s="870"/>
    </row>
    <row r="2120" spans="9:21" s="689" customFormat="1">
      <c r="I2120" s="870"/>
      <c r="J2120" s="870"/>
      <c r="K2120" s="870"/>
      <c r="L2120" s="870"/>
      <c r="M2120" s="870"/>
      <c r="N2120" s="870"/>
      <c r="O2120" s="870"/>
      <c r="P2120" s="870"/>
      <c r="Q2120" s="870"/>
      <c r="R2120" s="870"/>
      <c r="S2120" s="870"/>
      <c r="T2120" s="870"/>
      <c r="U2120" s="870"/>
    </row>
    <row r="2121" spans="9:21" s="689" customFormat="1">
      <c r="I2121" s="870"/>
      <c r="J2121" s="870"/>
      <c r="K2121" s="870"/>
      <c r="L2121" s="870"/>
      <c r="M2121" s="870"/>
      <c r="N2121" s="870"/>
      <c r="O2121" s="870"/>
      <c r="P2121" s="870"/>
      <c r="Q2121" s="870"/>
      <c r="R2121" s="870"/>
      <c r="S2121" s="870"/>
      <c r="T2121" s="870"/>
      <c r="U2121" s="870"/>
    </row>
    <row r="2122" spans="9:21" s="689" customFormat="1">
      <c r="I2122" s="870"/>
      <c r="J2122" s="870"/>
      <c r="K2122" s="870"/>
      <c r="L2122" s="870"/>
      <c r="M2122" s="870"/>
      <c r="N2122" s="870"/>
      <c r="O2122" s="870"/>
      <c r="P2122" s="870"/>
      <c r="Q2122" s="870"/>
      <c r="R2122" s="870"/>
      <c r="S2122" s="870"/>
      <c r="T2122" s="870"/>
      <c r="U2122" s="870"/>
    </row>
    <row r="2123" spans="9:21" s="689" customFormat="1">
      <c r="I2123" s="870"/>
      <c r="J2123" s="870"/>
      <c r="K2123" s="870"/>
      <c r="L2123" s="870"/>
      <c r="M2123" s="870"/>
      <c r="N2123" s="870"/>
      <c r="O2123" s="870"/>
      <c r="P2123" s="870"/>
      <c r="Q2123" s="870"/>
      <c r="R2123" s="870"/>
      <c r="S2123" s="870"/>
      <c r="T2123" s="870"/>
      <c r="U2123" s="870"/>
    </row>
    <row r="2124" spans="9:21" s="689" customFormat="1">
      <c r="I2124" s="870"/>
      <c r="J2124" s="870"/>
      <c r="K2124" s="870"/>
      <c r="L2124" s="870"/>
      <c r="M2124" s="870"/>
      <c r="N2124" s="870"/>
      <c r="O2124" s="870"/>
      <c r="P2124" s="870"/>
      <c r="Q2124" s="870"/>
      <c r="R2124" s="870"/>
      <c r="S2124" s="870"/>
      <c r="T2124" s="870"/>
      <c r="U2124" s="870"/>
    </row>
    <row r="2125" spans="9:21" s="689" customFormat="1">
      <c r="I2125" s="870"/>
      <c r="J2125" s="870"/>
      <c r="K2125" s="870"/>
      <c r="L2125" s="870"/>
      <c r="M2125" s="870"/>
      <c r="N2125" s="870"/>
      <c r="O2125" s="870"/>
      <c r="P2125" s="870"/>
      <c r="Q2125" s="870"/>
      <c r="R2125" s="870"/>
      <c r="S2125" s="870"/>
      <c r="T2125" s="870"/>
      <c r="U2125" s="870"/>
    </row>
    <row r="2126" spans="9:21" s="689" customFormat="1">
      <c r="I2126" s="870"/>
      <c r="J2126" s="870"/>
      <c r="K2126" s="870"/>
      <c r="L2126" s="870"/>
      <c r="M2126" s="870"/>
      <c r="N2126" s="870"/>
      <c r="O2126" s="870"/>
      <c r="P2126" s="870"/>
      <c r="Q2126" s="870"/>
      <c r="R2126" s="870"/>
      <c r="S2126" s="870"/>
      <c r="T2126" s="870"/>
      <c r="U2126" s="870"/>
    </row>
    <row r="2127" spans="9:21" s="689" customFormat="1">
      <c r="I2127" s="870"/>
      <c r="J2127" s="870"/>
      <c r="K2127" s="870"/>
      <c r="L2127" s="870"/>
      <c r="M2127" s="870"/>
      <c r="N2127" s="870"/>
      <c r="O2127" s="870"/>
      <c r="P2127" s="870"/>
      <c r="Q2127" s="870"/>
      <c r="R2127" s="870"/>
      <c r="S2127" s="870"/>
      <c r="T2127" s="870"/>
      <c r="U2127" s="870"/>
    </row>
    <row r="2128" spans="9:21" s="689" customFormat="1">
      <c r="I2128" s="870"/>
      <c r="J2128" s="870"/>
      <c r="K2128" s="870"/>
      <c r="L2128" s="870"/>
      <c r="M2128" s="870"/>
      <c r="N2128" s="870"/>
      <c r="O2128" s="870"/>
      <c r="P2128" s="870"/>
      <c r="Q2128" s="870"/>
      <c r="R2128" s="870"/>
      <c r="S2128" s="870"/>
      <c r="T2128" s="870"/>
      <c r="U2128" s="870"/>
    </row>
    <row r="2129" spans="9:21" s="689" customFormat="1">
      <c r="I2129" s="870"/>
      <c r="J2129" s="870"/>
      <c r="K2129" s="870"/>
      <c r="L2129" s="870"/>
      <c r="M2129" s="870"/>
      <c r="N2129" s="870"/>
      <c r="O2129" s="870"/>
      <c r="P2129" s="870"/>
      <c r="Q2129" s="870"/>
      <c r="R2129" s="870"/>
      <c r="S2129" s="870"/>
      <c r="T2129" s="870"/>
      <c r="U2129" s="870"/>
    </row>
    <row r="2130" spans="9:21" s="689" customFormat="1">
      <c r="I2130" s="870"/>
      <c r="J2130" s="870"/>
      <c r="K2130" s="870"/>
      <c r="L2130" s="870"/>
      <c r="M2130" s="870"/>
      <c r="N2130" s="870"/>
      <c r="O2130" s="870"/>
      <c r="P2130" s="870"/>
      <c r="Q2130" s="870"/>
      <c r="R2130" s="870"/>
      <c r="S2130" s="870"/>
      <c r="T2130" s="870"/>
      <c r="U2130" s="870"/>
    </row>
    <row r="2131" spans="9:21" s="689" customFormat="1">
      <c r="I2131" s="870"/>
      <c r="J2131" s="870"/>
      <c r="K2131" s="870"/>
      <c r="L2131" s="870"/>
      <c r="M2131" s="870"/>
      <c r="N2131" s="870"/>
      <c r="O2131" s="870"/>
      <c r="P2131" s="870"/>
      <c r="Q2131" s="870"/>
      <c r="R2131" s="870"/>
      <c r="S2131" s="870"/>
      <c r="T2131" s="870"/>
      <c r="U2131" s="870"/>
    </row>
    <row r="2132" spans="9:21" s="689" customFormat="1">
      <c r="I2132" s="870"/>
      <c r="J2132" s="870"/>
      <c r="K2132" s="870"/>
      <c r="L2132" s="870"/>
      <c r="M2132" s="870"/>
      <c r="N2132" s="870"/>
      <c r="O2132" s="870"/>
      <c r="P2132" s="870"/>
      <c r="Q2132" s="870"/>
      <c r="R2132" s="870"/>
      <c r="S2132" s="870"/>
      <c r="T2132" s="870"/>
      <c r="U2132" s="870"/>
    </row>
    <row r="2133" spans="9:21" s="689" customFormat="1">
      <c r="I2133" s="870"/>
      <c r="J2133" s="870"/>
      <c r="K2133" s="870"/>
      <c r="L2133" s="870"/>
      <c r="M2133" s="870"/>
      <c r="N2133" s="870"/>
      <c r="O2133" s="870"/>
      <c r="P2133" s="870"/>
      <c r="Q2133" s="870"/>
      <c r="R2133" s="870"/>
      <c r="S2133" s="870"/>
      <c r="T2133" s="870"/>
      <c r="U2133" s="870"/>
    </row>
    <row r="2134" spans="9:21" s="689" customFormat="1">
      <c r="I2134" s="870"/>
      <c r="J2134" s="870"/>
      <c r="K2134" s="870"/>
      <c r="L2134" s="870"/>
      <c r="M2134" s="870"/>
      <c r="N2134" s="870"/>
      <c r="O2134" s="870"/>
      <c r="P2134" s="870"/>
      <c r="Q2134" s="870"/>
      <c r="R2134" s="870"/>
      <c r="S2134" s="870"/>
      <c r="T2134" s="870"/>
      <c r="U2134" s="870"/>
    </row>
    <row r="2135" spans="9:21" s="689" customFormat="1">
      <c r="I2135" s="870"/>
      <c r="J2135" s="870"/>
      <c r="K2135" s="870"/>
      <c r="L2135" s="870"/>
      <c r="M2135" s="870"/>
      <c r="N2135" s="870"/>
      <c r="O2135" s="870"/>
      <c r="P2135" s="870"/>
      <c r="Q2135" s="870"/>
      <c r="R2135" s="870"/>
      <c r="S2135" s="870"/>
      <c r="T2135" s="870"/>
      <c r="U2135" s="870"/>
    </row>
    <row r="2136" spans="9:21" s="689" customFormat="1">
      <c r="I2136" s="870"/>
      <c r="J2136" s="870"/>
      <c r="K2136" s="870"/>
      <c r="L2136" s="870"/>
      <c r="M2136" s="870"/>
      <c r="N2136" s="870"/>
      <c r="O2136" s="870"/>
      <c r="P2136" s="870"/>
      <c r="Q2136" s="870"/>
      <c r="R2136" s="870"/>
      <c r="S2136" s="870"/>
      <c r="T2136" s="870"/>
      <c r="U2136" s="870"/>
    </row>
    <row r="2137" spans="9:21" s="689" customFormat="1">
      <c r="I2137" s="870"/>
      <c r="J2137" s="870"/>
      <c r="K2137" s="870"/>
      <c r="L2137" s="870"/>
      <c r="M2137" s="870"/>
      <c r="N2137" s="870"/>
      <c r="O2137" s="870"/>
      <c r="P2137" s="870"/>
      <c r="Q2137" s="870"/>
      <c r="R2137" s="870"/>
      <c r="S2137" s="870"/>
      <c r="T2137" s="870"/>
      <c r="U2137" s="870"/>
    </row>
    <row r="2138" spans="9:21" s="689" customFormat="1">
      <c r="I2138" s="870"/>
      <c r="J2138" s="870"/>
      <c r="K2138" s="870"/>
      <c r="L2138" s="870"/>
      <c r="M2138" s="870"/>
      <c r="N2138" s="870"/>
      <c r="O2138" s="870"/>
      <c r="P2138" s="870"/>
      <c r="Q2138" s="870"/>
      <c r="R2138" s="870"/>
      <c r="S2138" s="870"/>
      <c r="T2138" s="870"/>
      <c r="U2138" s="870"/>
    </row>
    <row r="2139" spans="9:21" s="689" customFormat="1">
      <c r="I2139" s="870"/>
      <c r="J2139" s="870"/>
      <c r="K2139" s="870"/>
      <c r="L2139" s="870"/>
      <c r="M2139" s="870"/>
      <c r="N2139" s="870"/>
      <c r="O2139" s="870"/>
      <c r="P2139" s="870"/>
      <c r="Q2139" s="870"/>
      <c r="R2139" s="870"/>
      <c r="S2139" s="870"/>
      <c r="T2139" s="870"/>
      <c r="U2139" s="870"/>
    </row>
    <row r="2140" spans="9:21" s="689" customFormat="1">
      <c r="I2140" s="870"/>
      <c r="J2140" s="870"/>
      <c r="K2140" s="870"/>
      <c r="L2140" s="870"/>
      <c r="M2140" s="870"/>
      <c r="N2140" s="870"/>
      <c r="O2140" s="870"/>
      <c r="P2140" s="870"/>
      <c r="Q2140" s="870"/>
      <c r="R2140" s="870"/>
      <c r="S2140" s="870"/>
      <c r="T2140" s="870"/>
      <c r="U2140" s="870"/>
    </row>
    <row r="2141" spans="9:21" s="689" customFormat="1">
      <c r="I2141" s="870"/>
      <c r="J2141" s="870"/>
      <c r="K2141" s="870"/>
      <c r="L2141" s="870"/>
      <c r="M2141" s="870"/>
      <c r="N2141" s="870"/>
      <c r="O2141" s="870"/>
      <c r="P2141" s="870"/>
      <c r="Q2141" s="870"/>
      <c r="R2141" s="870"/>
      <c r="S2141" s="870"/>
      <c r="T2141" s="870"/>
      <c r="U2141" s="870"/>
    </row>
    <row r="2142" spans="9:21" s="689" customFormat="1">
      <c r="I2142" s="870"/>
      <c r="J2142" s="870"/>
      <c r="K2142" s="870"/>
      <c r="L2142" s="870"/>
      <c r="M2142" s="870"/>
      <c r="N2142" s="870"/>
      <c r="O2142" s="870"/>
      <c r="P2142" s="870"/>
      <c r="Q2142" s="870"/>
      <c r="R2142" s="870"/>
      <c r="S2142" s="870"/>
      <c r="T2142" s="870"/>
      <c r="U2142" s="870"/>
    </row>
    <row r="2143" spans="9:21" s="689" customFormat="1">
      <c r="I2143" s="870"/>
      <c r="J2143" s="870"/>
      <c r="K2143" s="870"/>
      <c r="L2143" s="870"/>
      <c r="M2143" s="870"/>
      <c r="N2143" s="870"/>
      <c r="O2143" s="870"/>
      <c r="P2143" s="870"/>
      <c r="Q2143" s="870"/>
      <c r="R2143" s="870"/>
      <c r="S2143" s="870"/>
      <c r="T2143" s="870"/>
      <c r="U2143" s="870"/>
    </row>
    <row r="2144" spans="9:21" s="689" customFormat="1">
      <c r="I2144" s="870"/>
      <c r="J2144" s="870"/>
      <c r="K2144" s="870"/>
      <c r="L2144" s="870"/>
      <c r="M2144" s="870"/>
      <c r="N2144" s="870"/>
      <c r="O2144" s="870"/>
      <c r="P2144" s="870"/>
      <c r="Q2144" s="870"/>
      <c r="R2144" s="870"/>
      <c r="S2144" s="870"/>
      <c r="T2144" s="870"/>
      <c r="U2144" s="870"/>
    </row>
    <row r="2145" spans="9:21" s="689" customFormat="1">
      <c r="I2145" s="870"/>
      <c r="J2145" s="870"/>
      <c r="K2145" s="870"/>
      <c r="L2145" s="870"/>
      <c r="M2145" s="870"/>
      <c r="N2145" s="870"/>
      <c r="O2145" s="870"/>
      <c r="P2145" s="870"/>
      <c r="Q2145" s="870"/>
      <c r="R2145" s="870"/>
      <c r="S2145" s="870"/>
      <c r="T2145" s="870"/>
      <c r="U2145" s="870"/>
    </row>
    <row r="2146" spans="9:21" s="689" customFormat="1">
      <c r="I2146" s="870"/>
      <c r="J2146" s="870"/>
      <c r="K2146" s="870"/>
      <c r="L2146" s="870"/>
      <c r="M2146" s="870"/>
      <c r="N2146" s="870"/>
      <c r="O2146" s="870"/>
      <c r="P2146" s="870"/>
      <c r="Q2146" s="870"/>
      <c r="R2146" s="870"/>
      <c r="S2146" s="870"/>
      <c r="T2146" s="870"/>
      <c r="U2146" s="870"/>
    </row>
    <row r="2147" spans="9:21" s="689" customFormat="1">
      <c r="I2147" s="870"/>
      <c r="J2147" s="870"/>
      <c r="K2147" s="870"/>
      <c r="L2147" s="870"/>
      <c r="M2147" s="870"/>
      <c r="N2147" s="870"/>
      <c r="O2147" s="870"/>
      <c r="P2147" s="870"/>
      <c r="Q2147" s="870"/>
      <c r="R2147" s="870"/>
      <c r="S2147" s="870"/>
      <c r="T2147" s="870"/>
      <c r="U2147" s="870"/>
    </row>
    <row r="2148" spans="9:21" s="689" customFormat="1">
      <c r="I2148" s="870"/>
      <c r="J2148" s="870"/>
      <c r="K2148" s="870"/>
      <c r="L2148" s="870"/>
      <c r="M2148" s="870"/>
      <c r="N2148" s="870"/>
      <c r="O2148" s="870"/>
      <c r="P2148" s="870"/>
      <c r="Q2148" s="870"/>
      <c r="R2148" s="870"/>
      <c r="S2148" s="870"/>
      <c r="T2148" s="870"/>
      <c r="U2148" s="870"/>
    </row>
    <row r="2149" spans="9:21" s="689" customFormat="1">
      <c r="I2149" s="870"/>
      <c r="J2149" s="870"/>
      <c r="K2149" s="870"/>
      <c r="L2149" s="870"/>
      <c r="M2149" s="870"/>
      <c r="N2149" s="870"/>
      <c r="O2149" s="870"/>
      <c r="P2149" s="870"/>
      <c r="Q2149" s="870"/>
      <c r="R2149" s="870"/>
      <c r="S2149" s="870"/>
      <c r="T2149" s="870"/>
      <c r="U2149" s="870"/>
    </row>
    <row r="2150" spans="9:21" s="689" customFormat="1">
      <c r="I2150" s="870"/>
      <c r="J2150" s="870"/>
      <c r="K2150" s="870"/>
      <c r="L2150" s="870"/>
      <c r="M2150" s="870"/>
      <c r="N2150" s="870"/>
      <c r="O2150" s="870"/>
      <c r="P2150" s="870"/>
      <c r="Q2150" s="870"/>
      <c r="R2150" s="870"/>
      <c r="S2150" s="870"/>
      <c r="T2150" s="870"/>
      <c r="U2150" s="870"/>
    </row>
    <row r="2151" spans="9:21" s="689" customFormat="1">
      <c r="I2151" s="870"/>
      <c r="J2151" s="870"/>
      <c r="K2151" s="870"/>
      <c r="L2151" s="870"/>
      <c r="M2151" s="870"/>
      <c r="N2151" s="870"/>
      <c r="O2151" s="870"/>
      <c r="P2151" s="870"/>
      <c r="Q2151" s="870"/>
      <c r="R2151" s="870"/>
      <c r="S2151" s="870"/>
      <c r="T2151" s="870"/>
      <c r="U2151" s="870"/>
    </row>
    <row r="2152" spans="9:21" s="689" customFormat="1">
      <c r="I2152" s="870"/>
      <c r="J2152" s="870"/>
      <c r="K2152" s="870"/>
      <c r="L2152" s="870"/>
      <c r="M2152" s="870"/>
      <c r="N2152" s="870"/>
      <c r="O2152" s="870"/>
      <c r="P2152" s="870"/>
      <c r="Q2152" s="870"/>
      <c r="R2152" s="870"/>
      <c r="S2152" s="870"/>
      <c r="T2152" s="870"/>
      <c r="U2152" s="870"/>
    </row>
    <row r="2153" spans="9:21" s="689" customFormat="1">
      <c r="I2153" s="870"/>
      <c r="J2153" s="870"/>
      <c r="K2153" s="870"/>
      <c r="L2153" s="870"/>
      <c r="M2153" s="870"/>
      <c r="N2153" s="870"/>
      <c r="O2153" s="870"/>
      <c r="P2153" s="870"/>
      <c r="Q2153" s="870"/>
      <c r="R2153" s="870"/>
      <c r="S2153" s="870"/>
      <c r="T2153" s="870"/>
      <c r="U2153" s="870"/>
    </row>
    <row r="2154" spans="9:21" s="689" customFormat="1">
      <c r="I2154" s="870"/>
      <c r="J2154" s="870"/>
      <c r="K2154" s="870"/>
      <c r="L2154" s="870"/>
      <c r="M2154" s="870"/>
      <c r="N2154" s="870"/>
      <c r="O2154" s="870"/>
      <c r="P2154" s="870"/>
      <c r="Q2154" s="870"/>
      <c r="R2154" s="870"/>
      <c r="S2154" s="870"/>
      <c r="T2154" s="870"/>
      <c r="U2154" s="870"/>
    </row>
    <row r="2155" spans="9:21" s="689" customFormat="1">
      <c r="I2155" s="870"/>
      <c r="J2155" s="870"/>
      <c r="K2155" s="870"/>
      <c r="L2155" s="870"/>
      <c r="M2155" s="870"/>
      <c r="N2155" s="870"/>
      <c r="O2155" s="870"/>
      <c r="P2155" s="870"/>
      <c r="Q2155" s="870"/>
      <c r="R2155" s="870"/>
      <c r="S2155" s="870"/>
      <c r="T2155" s="870"/>
      <c r="U2155" s="870"/>
    </row>
    <row r="2156" spans="9:21" s="689" customFormat="1">
      <c r="I2156" s="870"/>
      <c r="J2156" s="870"/>
      <c r="K2156" s="870"/>
      <c r="L2156" s="870"/>
      <c r="M2156" s="870"/>
      <c r="N2156" s="870"/>
      <c r="O2156" s="870"/>
      <c r="P2156" s="870"/>
      <c r="Q2156" s="870"/>
      <c r="R2156" s="870"/>
      <c r="S2156" s="870"/>
      <c r="T2156" s="870"/>
      <c r="U2156" s="870"/>
    </row>
    <row r="2157" spans="9:21" s="689" customFormat="1">
      <c r="I2157" s="870"/>
      <c r="J2157" s="870"/>
      <c r="K2157" s="870"/>
      <c r="L2157" s="870"/>
      <c r="M2157" s="870"/>
      <c r="N2157" s="870"/>
      <c r="O2157" s="870"/>
      <c r="P2157" s="870"/>
      <c r="Q2157" s="870"/>
      <c r="R2157" s="870"/>
      <c r="S2157" s="870"/>
      <c r="T2157" s="870"/>
      <c r="U2157" s="870"/>
    </row>
    <row r="2158" spans="9:21" s="689" customFormat="1">
      <c r="I2158" s="870"/>
      <c r="J2158" s="870"/>
      <c r="K2158" s="870"/>
      <c r="L2158" s="870"/>
      <c r="M2158" s="870"/>
      <c r="N2158" s="870"/>
      <c r="O2158" s="870"/>
      <c r="P2158" s="870"/>
      <c r="Q2158" s="870"/>
      <c r="R2158" s="870"/>
      <c r="S2158" s="870"/>
      <c r="T2158" s="870"/>
      <c r="U2158" s="870"/>
    </row>
    <row r="2159" spans="9:21" s="689" customFormat="1">
      <c r="I2159" s="870"/>
      <c r="J2159" s="870"/>
      <c r="K2159" s="870"/>
      <c r="L2159" s="870"/>
      <c r="M2159" s="870"/>
      <c r="N2159" s="870"/>
      <c r="O2159" s="870"/>
      <c r="P2159" s="870"/>
      <c r="Q2159" s="870"/>
      <c r="R2159" s="870"/>
      <c r="S2159" s="870"/>
      <c r="T2159" s="870"/>
      <c r="U2159" s="870"/>
    </row>
    <row r="2160" spans="9:21" s="689" customFormat="1">
      <c r="I2160" s="870"/>
      <c r="J2160" s="870"/>
      <c r="K2160" s="870"/>
      <c r="L2160" s="870"/>
      <c r="M2160" s="870"/>
      <c r="N2160" s="870"/>
      <c r="O2160" s="870"/>
      <c r="P2160" s="870"/>
      <c r="Q2160" s="870"/>
      <c r="R2160" s="870"/>
      <c r="S2160" s="870"/>
      <c r="T2160" s="870"/>
      <c r="U2160" s="870"/>
    </row>
    <row r="2161" spans="9:21" s="689" customFormat="1">
      <c r="I2161" s="870"/>
      <c r="J2161" s="870"/>
      <c r="K2161" s="870"/>
      <c r="L2161" s="870"/>
      <c r="M2161" s="870"/>
      <c r="N2161" s="870"/>
      <c r="O2161" s="870"/>
      <c r="P2161" s="870"/>
      <c r="Q2161" s="870"/>
      <c r="R2161" s="870"/>
      <c r="S2161" s="870"/>
      <c r="T2161" s="870"/>
      <c r="U2161" s="870"/>
    </row>
    <row r="2162" spans="9:21" s="689" customFormat="1">
      <c r="I2162" s="870"/>
      <c r="J2162" s="870"/>
      <c r="K2162" s="870"/>
      <c r="L2162" s="870"/>
      <c r="M2162" s="870"/>
      <c r="N2162" s="870"/>
      <c r="O2162" s="870"/>
      <c r="P2162" s="870"/>
      <c r="Q2162" s="870"/>
      <c r="R2162" s="870"/>
      <c r="S2162" s="870"/>
      <c r="T2162" s="870"/>
      <c r="U2162" s="870"/>
    </row>
    <row r="2163" spans="9:21" s="689" customFormat="1">
      <c r="I2163" s="870"/>
      <c r="J2163" s="870"/>
      <c r="K2163" s="870"/>
      <c r="L2163" s="870"/>
      <c r="M2163" s="870"/>
      <c r="N2163" s="870"/>
      <c r="O2163" s="870"/>
      <c r="P2163" s="870"/>
      <c r="Q2163" s="870"/>
      <c r="R2163" s="870"/>
      <c r="S2163" s="870"/>
      <c r="T2163" s="870"/>
      <c r="U2163" s="870"/>
    </row>
    <row r="2164" spans="9:21" s="689" customFormat="1">
      <c r="I2164" s="870"/>
      <c r="J2164" s="870"/>
      <c r="K2164" s="870"/>
      <c r="L2164" s="870"/>
      <c r="M2164" s="870"/>
      <c r="N2164" s="870"/>
      <c r="O2164" s="870"/>
      <c r="P2164" s="870"/>
      <c r="Q2164" s="870"/>
      <c r="R2164" s="870"/>
      <c r="S2164" s="870"/>
      <c r="T2164" s="870"/>
      <c r="U2164" s="870"/>
    </row>
    <row r="2165" spans="9:21" s="689" customFormat="1">
      <c r="I2165" s="870"/>
      <c r="J2165" s="870"/>
      <c r="K2165" s="870"/>
      <c r="L2165" s="870"/>
      <c r="M2165" s="870"/>
      <c r="N2165" s="870"/>
      <c r="O2165" s="870"/>
      <c r="P2165" s="870"/>
      <c r="Q2165" s="870"/>
      <c r="R2165" s="870"/>
      <c r="S2165" s="870"/>
      <c r="T2165" s="870"/>
      <c r="U2165" s="870"/>
    </row>
    <row r="2166" spans="9:21" s="689" customFormat="1">
      <c r="I2166" s="870"/>
      <c r="J2166" s="870"/>
      <c r="K2166" s="870"/>
      <c r="L2166" s="870"/>
      <c r="M2166" s="870"/>
      <c r="N2166" s="870"/>
      <c r="O2166" s="870"/>
      <c r="P2166" s="870"/>
      <c r="Q2166" s="870"/>
      <c r="R2166" s="870"/>
      <c r="S2166" s="870"/>
      <c r="T2166" s="870"/>
      <c r="U2166" s="870"/>
    </row>
    <row r="2167" spans="9:21" s="689" customFormat="1">
      <c r="I2167" s="870"/>
      <c r="J2167" s="870"/>
      <c r="K2167" s="870"/>
      <c r="L2167" s="870"/>
      <c r="M2167" s="870"/>
      <c r="N2167" s="870"/>
      <c r="O2167" s="870"/>
      <c r="P2167" s="870"/>
      <c r="Q2167" s="870"/>
      <c r="R2167" s="870"/>
      <c r="S2167" s="870"/>
      <c r="T2167" s="870"/>
      <c r="U2167" s="870"/>
    </row>
    <row r="2168" spans="9:21" s="689" customFormat="1">
      <c r="I2168" s="870"/>
      <c r="J2168" s="870"/>
      <c r="K2168" s="870"/>
      <c r="L2168" s="870"/>
      <c r="M2168" s="870"/>
      <c r="N2168" s="870"/>
      <c r="O2168" s="870"/>
      <c r="P2168" s="870"/>
      <c r="Q2168" s="870"/>
      <c r="R2168" s="870"/>
      <c r="S2168" s="870"/>
      <c r="T2168" s="870"/>
      <c r="U2168" s="870"/>
    </row>
    <row r="2169" spans="9:21" s="689" customFormat="1">
      <c r="I2169" s="870"/>
      <c r="J2169" s="870"/>
      <c r="K2169" s="870"/>
      <c r="L2169" s="870"/>
      <c r="M2169" s="870"/>
      <c r="N2169" s="870"/>
      <c r="O2169" s="870"/>
      <c r="P2169" s="870"/>
      <c r="Q2169" s="870"/>
      <c r="R2169" s="870"/>
      <c r="S2169" s="870"/>
      <c r="T2169" s="870"/>
      <c r="U2169" s="870"/>
    </row>
    <row r="2170" spans="9:21" s="689" customFormat="1">
      <c r="I2170" s="870"/>
      <c r="J2170" s="870"/>
      <c r="K2170" s="870"/>
      <c r="L2170" s="870"/>
      <c r="M2170" s="870"/>
      <c r="N2170" s="870"/>
      <c r="O2170" s="870"/>
      <c r="P2170" s="870"/>
      <c r="Q2170" s="870"/>
      <c r="R2170" s="870"/>
      <c r="S2170" s="870"/>
      <c r="T2170" s="870"/>
      <c r="U2170" s="870"/>
    </row>
    <row r="2171" spans="9:21" s="689" customFormat="1">
      <c r="I2171" s="870"/>
      <c r="J2171" s="870"/>
      <c r="K2171" s="870"/>
      <c r="L2171" s="870"/>
      <c r="M2171" s="870"/>
      <c r="N2171" s="870"/>
      <c r="O2171" s="870"/>
      <c r="P2171" s="870"/>
      <c r="Q2171" s="870"/>
      <c r="R2171" s="870"/>
      <c r="S2171" s="870"/>
      <c r="T2171" s="870"/>
      <c r="U2171" s="870"/>
    </row>
    <row r="2172" spans="9:21" s="689" customFormat="1">
      <c r="I2172" s="870"/>
      <c r="J2172" s="870"/>
      <c r="K2172" s="870"/>
      <c r="L2172" s="870"/>
      <c r="M2172" s="870"/>
      <c r="N2172" s="870"/>
      <c r="O2172" s="870"/>
      <c r="P2172" s="870"/>
      <c r="Q2172" s="870"/>
      <c r="R2172" s="870"/>
      <c r="S2172" s="870"/>
      <c r="T2172" s="870"/>
      <c r="U2172" s="870"/>
    </row>
    <row r="2173" spans="9:21" s="689" customFormat="1">
      <c r="I2173" s="870"/>
      <c r="J2173" s="870"/>
      <c r="K2173" s="870"/>
      <c r="L2173" s="870"/>
      <c r="M2173" s="870"/>
      <c r="N2173" s="870"/>
      <c r="O2173" s="870"/>
      <c r="P2173" s="870"/>
      <c r="Q2173" s="870"/>
      <c r="R2173" s="870"/>
      <c r="S2173" s="870"/>
      <c r="T2173" s="870"/>
      <c r="U2173" s="870"/>
    </row>
    <row r="2174" spans="9:21" s="689" customFormat="1">
      <c r="I2174" s="870"/>
      <c r="J2174" s="870"/>
      <c r="K2174" s="870"/>
      <c r="L2174" s="870"/>
      <c r="M2174" s="870"/>
      <c r="N2174" s="870"/>
      <c r="O2174" s="870"/>
      <c r="P2174" s="870"/>
      <c r="Q2174" s="870"/>
      <c r="R2174" s="870"/>
      <c r="S2174" s="870"/>
      <c r="T2174" s="870"/>
      <c r="U2174" s="870"/>
    </row>
    <row r="2175" spans="9:21" s="689" customFormat="1">
      <c r="I2175" s="870"/>
      <c r="J2175" s="870"/>
      <c r="K2175" s="870"/>
      <c r="L2175" s="870"/>
      <c r="M2175" s="870"/>
      <c r="N2175" s="870"/>
      <c r="O2175" s="870"/>
      <c r="P2175" s="870"/>
      <c r="Q2175" s="870"/>
      <c r="R2175" s="870"/>
      <c r="S2175" s="870"/>
      <c r="T2175" s="870"/>
      <c r="U2175" s="870"/>
    </row>
    <row r="2176" spans="9:21" s="689" customFormat="1">
      <c r="I2176" s="870"/>
      <c r="J2176" s="870"/>
      <c r="K2176" s="870"/>
      <c r="L2176" s="870"/>
      <c r="M2176" s="870"/>
      <c r="N2176" s="870"/>
      <c r="O2176" s="870"/>
      <c r="P2176" s="870"/>
      <c r="Q2176" s="870"/>
      <c r="R2176" s="870"/>
      <c r="S2176" s="870"/>
      <c r="T2176" s="870"/>
      <c r="U2176" s="870"/>
    </row>
    <row r="2177" spans="9:21" s="689" customFormat="1">
      <c r="I2177" s="870"/>
      <c r="J2177" s="870"/>
      <c r="K2177" s="870"/>
      <c r="L2177" s="870"/>
      <c r="M2177" s="870"/>
      <c r="N2177" s="870"/>
      <c r="O2177" s="870"/>
      <c r="P2177" s="870"/>
      <c r="Q2177" s="870"/>
      <c r="R2177" s="870"/>
      <c r="S2177" s="870"/>
      <c r="T2177" s="870"/>
      <c r="U2177" s="870"/>
    </row>
    <row r="2178" spans="9:21" s="689" customFormat="1">
      <c r="I2178" s="870"/>
      <c r="J2178" s="870"/>
      <c r="K2178" s="870"/>
      <c r="L2178" s="870"/>
      <c r="M2178" s="870"/>
      <c r="N2178" s="870"/>
      <c r="O2178" s="870"/>
      <c r="P2178" s="870"/>
      <c r="Q2178" s="870"/>
      <c r="R2178" s="870"/>
      <c r="S2178" s="870"/>
      <c r="T2178" s="870"/>
      <c r="U2178" s="870"/>
    </row>
    <row r="2179" spans="9:21" s="689" customFormat="1">
      <c r="I2179" s="870"/>
      <c r="J2179" s="870"/>
      <c r="K2179" s="870"/>
      <c r="L2179" s="870"/>
      <c r="M2179" s="870"/>
      <c r="N2179" s="870"/>
      <c r="O2179" s="870"/>
      <c r="P2179" s="870"/>
      <c r="Q2179" s="870"/>
      <c r="R2179" s="870"/>
      <c r="S2179" s="870"/>
      <c r="T2179" s="870"/>
      <c r="U2179" s="870"/>
    </row>
    <row r="2180" spans="9:21" s="689" customFormat="1">
      <c r="I2180" s="870"/>
      <c r="J2180" s="870"/>
      <c r="K2180" s="870"/>
      <c r="L2180" s="870"/>
      <c r="M2180" s="870"/>
      <c r="N2180" s="870"/>
      <c r="O2180" s="870"/>
      <c r="P2180" s="870"/>
      <c r="Q2180" s="870"/>
      <c r="R2180" s="870"/>
      <c r="S2180" s="870"/>
      <c r="T2180" s="870"/>
      <c r="U2180" s="870"/>
    </row>
    <row r="2181" spans="9:21" s="689" customFormat="1">
      <c r="I2181" s="870"/>
      <c r="J2181" s="870"/>
      <c r="K2181" s="870"/>
      <c r="L2181" s="870"/>
      <c r="M2181" s="870"/>
      <c r="N2181" s="870"/>
      <c r="O2181" s="870"/>
      <c r="P2181" s="870"/>
      <c r="Q2181" s="870"/>
      <c r="R2181" s="870"/>
      <c r="S2181" s="870"/>
      <c r="T2181" s="870"/>
      <c r="U2181" s="870"/>
    </row>
    <row r="2182" spans="9:21" s="689" customFormat="1">
      <c r="I2182" s="870"/>
      <c r="J2182" s="870"/>
      <c r="K2182" s="870"/>
      <c r="L2182" s="870"/>
      <c r="M2182" s="870"/>
      <c r="N2182" s="870"/>
      <c r="O2182" s="870"/>
      <c r="P2182" s="870"/>
      <c r="Q2182" s="870"/>
      <c r="R2182" s="870"/>
      <c r="S2182" s="870"/>
      <c r="T2182" s="870"/>
      <c r="U2182" s="870"/>
    </row>
    <row r="2183" spans="9:21" s="689" customFormat="1">
      <c r="I2183" s="870"/>
      <c r="J2183" s="870"/>
      <c r="K2183" s="870"/>
      <c r="L2183" s="870"/>
      <c r="M2183" s="870"/>
      <c r="N2183" s="870"/>
      <c r="O2183" s="870"/>
      <c r="P2183" s="870"/>
      <c r="Q2183" s="870"/>
      <c r="R2183" s="870"/>
      <c r="S2183" s="870"/>
      <c r="T2183" s="870"/>
      <c r="U2183" s="870"/>
    </row>
    <row r="2184" spans="9:21" s="689" customFormat="1">
      <c r="I2184" s="870"/>
      <c r="J2184" s="870"/>
      <c r="K2184" s="870"/>
      <c r="L2184" s="870"/>
      <c r="M2184" s="870"/>
      <c r="N2184" s="870"/>
      <c r="O2184" s="870"/>
      <c r="P2184" s="870"/>
      <c r="Q2184" s="870"/>
      <c r="R2184" s="870"/>
      <c r="S2184" s="870"/>
      <c r="T2184" s="870"/>
      <c r="U2184" s="870"/>
    </row>
    <row r="2185" spans="9:21" s="689" customFormat="1">
      <c r="I2185" s="870"/>
      <c r="J2185" s="870"/>
      <c r="K2185" s="870"/>
      <c r="L2185" s="870"/>
      <c r="M2185" s="870"/>
      <c r="N2185" s="870"/>
      <c r="O2185" s="870"/>
      <c r="P2185" s="870"/>
      <c r="Q2185" s="870"/>
      <c r="R2185" s="870"/>
      <c r="S2185" s="870"/>
      <c r="T2185" s="870"/>
      <c r="U2185" s="870"/>
    </row>
    <row r="2186" spans="9:21" s="689" customFormat="1">
      <c r="I2186" s="870"/>
      <c r="J2186" s="870"/>
      <c r="K2186" s="870"/>
      <c r="L2186" s="870"/>
      <c r="M2186" s="870"/>
      <c r="N2186" s="870"/>
      <c r="O2186" s="870"/>
      <c r="P2186" s="870"/>
      <c r="Q2186" s="870"/>
      <c r="R2186" s="870"/>
      <c r="S2186" s="870"/>
      <c r="T2186" s="870"/>
      <c r="U2186" s="870"/>
    </row>
    <row r="2187" spans="9:21" s="689" customFormat="1">
      <c r="I2187" s="870"/>
      <c r="J2187" s="870"/>
      <c r="K2187" s="870"/>
      <c r="L2187" s="870"/>
      <c r="M2187" s="870"/>
      <c r="N2187" s="870"/>
      <c r="O2187" s="870"/>
      <c r="P2187" s="870"/>
      <c r="Q2187" s="870"/>
      <c r="R2187" s="870"/>
      <c r="S2187" s="870"/>
      <c r="T2187" s="870"/>
      <c r="U2187" s="870"/>
    </row>
    <row r="2188" spans="9:21" s="689" customFormat="1">
      <c r="I2188" s="870"/>
      <c r="J2188" s="870"/>
      <c r="K2188" s="870"/>
      <c r="L2188" s="870"/>
      <c r="M2188" s="870"/>
      <c r="N2188" s="870"/>
      <c r="O2188" s="870"/>
      <c r="P2188" s="870"/>
      <c r="Q2188" s="870"/>
      <c r="R2188" s="870"/>
      <c r="S2188" s="870"/>
      <c r="T2188" s="870"/>
      <c r="U2188" s="870"/>
    </row>
    <row r="2189" spans="9:21" s="689" customFormat="1">
      <c r="I2189" s="870"/>
      <c r="J2189" s="870"/>
      <c r="K2189" s="870"/>
      <c r="L2189" s="870"/>
      <c r="M2189" s="870"/>
      <c r="N2189" s="870"/>
      <c r="O2189" s="870"/>
      <c r="P2189" s="870"/>
      <c r="Q2189" s="870"/>
      <c r="R2189" s="870"/>
      <c r="S2189" s="870"/>
      <c r="T2189" s="870"/>
      <c r="U2189" s="870"/>
    </row>
    <row r="2190" spans="9:21" s="689" customFormat="1">
      <c r="I2190" s="870"/>
      <c r="J2190" s="870"/>
      <c r="K2190" s="870"/>
      <c r="L2190" s="870"/>
      <c r="M2190" s="870"/>
      <c r="N2190" s="870"/>
      <c r="O2190" s="870"/>
      <c r="P2190" s="870"/>
      <c r="Q2190" s="870"/>
      <c r="R2190" s="870"/>
      <c r="S2190" s="870"/>
      <c r="T2190" s="870"/>
      <c r="U2190" s="870"/>
    </row>
    <row r="2191" spans="9:21" s="689" customFormat="1">
      <c r="I2191" s="870"/>
      <c r="J2191" s="870"/>
      <c r="K2191" s="870"/>
      <c r="L2191" s="870"/>
      <c r="M2191" s="870"/>
      <c r="N2191" s="870"/>
      <c r="O2191" s="870"/>
      <c r="P2191" s="870"/>
      <c r="Q2191" s="870"/>
      <c r="R2191" s="870"/>
      <c r="S2191" s="870"/>
      <c r="T2191" s="870"/>
      <c r="U2191" s="870"/>
    </row>
    <row r="2192" spans="9:21" s="689" customFormat="1">
      <c r="I2192" s="870"/>
      <c r="J2192" s="870"/>
      <c r="K2192" s="870"/>
      <c r="L2192" s="870"/>
      <c r="M2192" s="870"/>
      <c r="N2192" s="870"/>
      <c r="O2192" s="870"/>
      <c r="P2192" s="870"/>
      <c r="Q2192" s="870"/>
      <c r="R2192" s="870"/>
      <c r="S2192" s="870"/>
      <c r="T2192" s="870"/>
      <c r="U2192" s="870"/>
    </row>
    <row r="2193" spans="9:21" s="689" customFormat="1">
      <c r="I2193" s="870"/>
      <c r="J2193" s="870"/>
      <c r="K2193" s="870"/>
      <c r="L2193" s="870"/>
      <c r="M2193" s="870"/>
      <c r="N2193" s="870"/>
      <c r="O2193" s="870"/>
      <c r="P2193" s="870"/>
      <c r="Q2193" s="870"/>
      <c r="R2193" s="870"/>
      <c r="S2193" s="870"/>
      <c r="T2193" s="870"/>
      <c r="U2193" s="870"/>
    </row>
    <row r="2194" spans="9:21" s="689" customFormat="1">
      <c r="I2194" s="870"/>
      <c r="J2194" s="870"/>
      <c r="K2194" s="870"/>
      <c r="L2194" s="870"/>
      <c r="M2194" s="870"/>
      <c r="N2194" s="870"/>
      <c r="O2194" s="870"/>
      <c r="P2194" s="870"/>
      <c r="Q2194" s="870"/>
      <c r="R2194" s="870"/>
      <c r="S2194" s="870"/>
      <c r="T2194" s="870"/>
      <c r="U2194" s="870"/>
    </row>
    <row r="2195" spans="9:21" s="689" customFormat="1">
      <c r="I2195" s="870"/>
      <c r="J2195" s="870"/>
      <c r="K2195" s="870"/>
      <c r="L2195" s="870"/>
      <c r="M2195" s="870"/>
      <c r="N2195" s="870"/>
      <c r="O2195" s="870"/>
      <c r="P2195" s="870"/>
      <c r="Q2195" s="870"/>
      <c r="R2195" s="870"/>
      <c r="S2195" s="870"/>
      <c r="T2195" s="870"/>
      <c r="U2195" s="870"/>
    </row>
    <row r="2196" spans="9:21" s="689" customFormat="1">
      <c r="I2196" s="870"/>
      <c r="J2196" s="870"/>
      <c r="K2196" s="870"/>
      <c r="L2196" s="870"/>
      <c r="M2196" s="870"/>
      <c r="N2196" s="870"/>
      <c r="O2196" s="870"/>
      <c r="P2196" s="870"/>
      <c r="Q2196" s="870"/>
      <c r="R2196" s="870"/>
      <c r="S2196" s="870"/>
      <c r="T2196" s="870"/>
      <c r="U2196" s="870"/>
    </row>
    <row r="2197" spans="9:21" s="689" customFormat="1">
      <c r="I2197" s="870"/>
      <c r="J2197" s="870"/>
      <c r="K2197" s="870"/>
      <c r="L2197" s="870"/>
      <c r="M2197" s="870"/>
      <c r="N2197" s="870"/>
      <c r="O2197" s="870"/>
      <c r="P2197" s="870"/>
      <c r="Q2197" s="870"/>
      <c r="R2197" s="870"/>
      <c r="S2197" s="870"/>
      <c r="T2197" s="870"/>
      <c r="U2197" s="870"/>
    </row>
    <row r="2198" spans="9:21" s="689" customFormat="1">
      <c r="I2198" s="870"/>
      <c r="J2198" s="870"/>
      <c r="K2198" s="870"/>
      <c r="L2198" s="870"/>
      <c r="M2198" s="870"/>
      <c r="N2198" s="870"/>
      <c r="O2198" s="870"/>
      <c r="P2198" s="870"/>
      <c r="Q2198" s="870"/>
      <c r="R2198" s="870"/>
      <c r="S2198" s="870"/>
      <c r="T2198" s="870"/>
      <c r="U2198" s="870"/>
    </row>
    <row r="2199" spans="9:21" s="689" customFormat="1">
      <c r="I2199" s="870"/>
      <c r="J2199" s="870"/>
      <c r="K2199" s="870"/>
      <c r="L2199" s="870"/>
      <c r="M2199" s="870"/>
      <c r="N2199" s="870"/>
      <c r="O2199" s="870"/>
      <c r="P2199" s="870"/>
      <c r="Q2199" s="870"/>
      <c r="R2199" s="870"/>
      <c r="S2199" s="870"/>
      <c r="T2199" s="870"/>
      <c r="U2199" s="870"/>
    </row>
    <row r="2200" spans="9:21" s="689" customFormat="1">
      <c r="I2200" s="870"/>
      <c r="J2200" s="870"/>
      <c r="K2200" s="870"/>
      <c r="L2200" s="870"/>
      <c r="M2200" s="870"/>
      <c r="N2200" s="870"/>
      <c r="O2200" s="870"/>
      <c r="P2200" s="870"/>
      <c r="Q2200" s="870"/>
      <c r="R2200" s="870"/>
      <c r="S2200" s="870"/>
      <c r="T2200" s="870"/>
      <c r="U2200" s="870"/>
    </row>
    <row r="2201" spans="9:21" s="689" customFormat="1">
      <c r="I2201" s="870"/>
      <c r="J2201" s="870"/>
      <c r="K2201" s="870"/>
      <c r="L2201" s="870"/>
      <c r="M2201" s="870"/>
      <c r="N2201" s="870"/>
      <c r="O2201" s="870"/>
      <c r="P2201" s="870"/>
      <c r="Q2201" s="870"/>
      <c r="R2201" s="870"/>
      <c r="S2201" s="870"/>
      <c r="T2201" s="870"/>
      <c r="U2201" s="870"/>
    </row>
    <row r="2202" spans="9:21" s="689" customFormat="1">
      <c r="I2202" s="870"/>
      <c r="J2202" s="870"/>
      <c r="K2202" s="870"/>
      <c r="L2202" s="870"/>
      <c r="M2202" s="870"/>
      <c r="N2202" s="870"/>
      <c r="O2202" s="870"/>
      <c r="P2202" s="870"/>
      <c r="Q2202" s="870"/>
      <c r="R2202" s="870"/>
      <c r="S2202" s="870"/>
      <c r="T2202" s="870"/>
      <c r="U2202" s="870"/>
    </row>
    <row r="2203" spans="9:21" s="689" customFormat="1">
      <c r="I2203" s="870"/>
      <c r="J2203" s="870"/>
      <c r="K2203" s="870"/>
      <c r="L2203" s="870"/>
      <c r="M2203" s="870"/>
      <c r="N2203" s="870"/>
      <c r="O2203" s="870"/>
      <c r="P2203" s="870"/>
      <c r="Q2203" s="870"/>
      <c r="R2203" s="870"/>
      <c r="S2203" s="870"/>
      <c r="T2203" s="870"/>
      <c r="U2203" s="870"/>
    </row>
    <row r="2204" spans="9:21" s="689" customFormat="1">
      <c r="I2204" s="870"/>
      <c r="J2204" s="870"/>
      <c r="K2204" s="870"/>
      <c r="L2204" s="870"/>
      <c r="M2204" s="870"/>
      <c r="N2204" s="870"/>
      <c r="O2204" s="870"/>
      <c r="P2204" s="870"/>
      <c r="Q2204" s="870"/>
      <c r="R2204" s="870"/>
      <c r="S2204" s="870"/>
      <c r="T2204" s="870"/>
      <c r="U2204" s="870"/>
    </row>
    <row r="2205" spans="9:21" s="689" customFormat="1">
      <c r="I2205" s="870"/>
      <c r="J2205" s="870"/>
      <c r="K2205" s="870"/>
      <c r="L2205" s="870"/>
      <c r="M2205" s="870"/>
      <c r="N2205" s="870"/>
      <c r="O2205" s="870"/>
      <c r="P2205" s="870"/>
      <c r="Q2205" s="870"/>
      <c r="R2205" s="870"/>
      <c r="S2205" s="870"/>
      <c r="T2205" s="870"/>
      <c r="U2205" s="870"/>
    </row>
    <row r="2206" spans="9:21" s="689" customFormat="1">
      <c r="I2206" s="870"/>
      <c r="J2206" s="870"/>
      <c r="K2206" s="870"/>
      <c r="L2206" s="870"/>
      <c r="M2206" s="870"/>
      <c r="N2206" s="870"/>
      <c r="O2206" s="870"/>
      <c r="P2206" s="870"/>
      <c r="Q2206" s="870"/>
      <c r="R2206" s="870"/>
      <c r="S2206" s="870"/>
      <c r="T2206" s="870"/>
      <c r="U2206" s="870"/>
    </row>
    <row r="2207" spans="9:21" s="689" customFormat="1">
      <c r="I2207" s="870"/>
      <c r="J2207" s="870"/>
      <c r="K2207" s="870"/>
      <c r="L2207" s="870"/>
      <c r="M2207" s="870"/>
      <c r="N2207" s="870"/>
      <c r="O2207" s="870"/>
      <c r="P2207" s="870"/>
      <c r="Q2207" s="870"/>
      <c r="R2207" s="870"/>
      <c r="S2207" s="870"/>
      <c r="T2207" s="870"/>
      <c r="U2207" s="870"/>
    </row>
    <row r="2208" spans="9:21" s="689" customFormat="1">
      <c r="I2208" s="870"/>
      <c r="J2208" s="870"/>
      <c r="K2208" s="870"/>
      <c r="L2208" s="870"/>
      <c r="M2208" s="870"/>
      <c r="N2208" s="870"/>
      <c r="O2208" s="870"/>
      <c r="P2208" s="870"/>
      <c r="Q2208" s="870"/>
      <c r="R2208" s="870"/>
      <c r="S2208" s="870"/>
      <c r="T2208" s="870"/>
      <c r="U2208" s="870"/>
    </row>
    <row r="2209" spans="9:21" s="689" customFormat="1">
      <c r="I2209" s="870"/>
      <c r="J2209" s="870"/>
      <c r="K2209" s="870"/>
      <c r="L2209" s="870"/>
      <c r="M2209" s="870"/>
      <c r="N2209" s="870"/>
      <c r="O2209" s="870"/>
      <c r="P2209" s="870"/>
      <c r="Q2209" s="870"/>
      <c r="R2209" s="870"/>
      <c r="S2209" s="870"/>
      <c r="T2209" s="870"/>
      <c r="U2209" s="870"/>
    </row>
    <row r="2210" spans="9:21" s="689" customFormat="1">
      <c r="I2210" s="870"/>
      <c r="J2210" s="870"/>
      <c r="K2210" s="870"/>
      <c r="L2210" s="870"/>
      <c r="M2210" s="870"/>
      <c r="N2210" s="870"/>
      <c r="O2210" s="870"/>
      <c r="P2210" s="870"/>
      <c r="Q2210" s="870"/>
      <c r="R2210" s="870"/>
      <c r="S2210" s="870"/>
      <c r="T2210" s="870"/>
      <c r="U2210" s="870"/>
    </row>
    <row r="2211" spans="9:21" s="689" customFormat="1">
      <c r="I2211" s="870"/>
      <c r="J2211" s="870"/>
      <c r="K2211" s="870"/>
      <c r="L2211" s="870"/>
      <c r="M2211" s="870"/>
      <c r="N2211" s="870"/>
      <c r="O2211" s="870"/>
      <c r="P2211" s="870"/>
      <c r="Q2211" s="870"/>
      <c r="R2211" s="870"/>
      <c r="S2211" s="870"/>
      <c r="T2211" s="870"/>
      <c r="U2211" s="870"/>
    </row>
    <row r="2212" spans="9:21" s="689" customFormat="1">
      <c r="I2212" s="870"/>
      <c r="J2212" s="870"/>
      <c r="K2212" s="870"/>
      <c r="L2212" s="870"/>
      <c r="M2212" s="870"/>
      <c r="N2212" s="870"/>
      <c r="O2212" s="870"/>
      <c r="P2212" s="870"/>
      <c r="Q2212" s="870"/>
      <c r="R2212" s="870"/>
      <c r="S2212" s="870"/>
      <c r="T2212" s="870"/>
      <c r="U2212" s="870"/>
    </row>
    <row r="2213" spans="9:21" s="689" customFormat="1">
      <c r="I2213" s="870"/>
      <c r="J2213" s="870"/>
      <c r="K2213" s="870"/>
      <c r="L2213" s="870"/>
      <c r="M2213" s="870"/>
      <c r="N2213" s="870"/>
      <c r="O2213" s="870"/>
      <c r="P2213" s="870"/>
      <c r="Q2213" s="870"/>
      <c r="R2213" s="870"/>
      <c r="S2213" s="870"/>
      <c r="T2213" s="870"/>
      <c r="U2213" s="870"/>
    </row>
    <row r="2214" spans="9:21" s="689" customFormat="1">
      <c r="I2214" s="870"/>
      <c r="J2214" s="870"/>
      <c r="K2214" s="870"/>
      <c r="L2214" s="870"/>
      <c r="M2214" s="870"/>
      <c r="N2214" s="870"/>
      <c r="O2214" s="870"/>
      <c r="P2214" s="870"/>
      <c r="Q2214" s="870"/>
      <c r="R2214" s="870"/>
      <c r="S2214" s="870"/>
      <c r="T2214" s="870"/>
      <c r="U2214" s="870"/>
    </row>
    <row r="2215" spans="9:21" s="689" customFormat="1">
      <c r="I2215" s="870"/>
      <c r="J2215" s="870"/>
      <c r="K2215" s="870"/>
      <c r="L2215" s="870"/>
      <c r="M2215" s="870"/>
      <c r="N2215" s="870"/>
      <c r="O2215" s="870"/>
      <c r="P2215" s="870"/>
      <c r="Q2215" s="870"/>
      <c r="R2215" s="870"/>
      <c r="S2215" s="870"/>
      <c r="T2215" s="870"/>
      <c r="U2215" s="870"/>
    </row>
    <row r="2216" spans="9:21" s="689" customFormat="1">
      <c r="I2216" s="870"/>
      <c r="J2216" s="870"/>
      <c r="K2216" s="870"/>
      <c r="L2216" s="870"/>
      <c r="M2216" s="870"/>
      <c r="N2216" s="870"/>
      <c r="O2216" s="870"/>
      <c r="P2216" s="870"/>
      <c r="Q2216" s="870"/>
      <c r="R2216" s="870"/>
      <c r="S2216" s="870"/>
      <c r="T2216" s="870"/>
      <c r="U2216" s="870"/>
    </row>
    <row r="2217" spans="9:21" s="689" customFormat="1">
      <c r="I2217" s="870"/>
      <c r="J2217" s="870"/>
      <c r="K2217" s="870"/>
      <c r="L2217" s="870"/>
      <c r="M2217" s="870"/>
      <c r="N2217" s="870"/>
      <c r="O2217" s="870"/>
      <c r="P2217" s="870"/>
      <c r="Q2217" s="870"/>
      <c r="R2217" s="870"/>
      <c r="S2217" s="870"/>
      <c r="T2217" s="870"/>
      <c r="U2217" s="870"/>
    </row>
    <row r="2218" spans="9:21" s="689" customFormat="1">
      <c r="I2218" s="870"/>
      <c r="J2218" s="870"/>
      <c r="K2218" s="870"/>
      <c r="L2218" s="870"/>
      <c r="M2218" s="870"/>
      <c r="N2218" s="870"/>
      <c r="O2218" s="870"/>
      <c r="P2218" s="870"/>
      <c r="Q2218" s="870"/>
      <c r="R2218" s="870"/>
      <c r="S2218" s="870"/>
      <c r="T2218" s="870"/>
      <c r="U2218" s="870"/>
    </row>
    <row r="2219" spans="9:21" s="689" customFormat="1">
      <c r="I2219" s="870"/>
      <c r="J2219" s="870"/>
      <c r="K2219" s="870"/>
      <c r="L2219" s="870"/>
      <c r="M2219" s="870"/>
      <c r="N2219" s="870"/>
      <c r="O2219" s="870"/>
      <c r="P2219" s="870"/>
      <c r="Q2219" s="870"/>
      <c r="R2219" s="870"/>
      <c r="S2219" s="870"/>
      <c r="T2219" s="870"/>
      <c r="U2219" s="870"/>
    </row>
    <row r="2220" spans="9:21" s="689" customFormat="1">
      <c r="I2220" s="870"/>
      <c r="J2220" s="870"/>
      <c r="K2220" s="870"/>
      <c r="L2220" s="870"/>
      <c r="M2220" s="870"/>
      <c r="N2220" s="870"/>
      <c r="O2220" s="870"/>
      <c r="P2220" s="870"/>
      <c r="Q2220" s="870"/>
      <c r="R2220" s="870"/>
      <c r="S2220" s="870"/>
      <c r="T2220" s="870"/>
      <c r="U2220" s="870"/>
    </row>
    <row r="2221" spans="9:21" s="689" customFormat="1">
      <c r="I2221" s="870"/>
      <c r="J2221" s="870"/>
      <c r="K2221" s="870"/>
      <c r="L2221" s="870"/>
      <c r="M2221" s="870"/>
      <c r="N2221" s="870"/>
      <c r="O2221" s="870"/>
      <c r="P2221" s="870"/>
      <c r="Q2221" s="870"/>
      <c r="R2221" s="870"/>
      <c r="S2221" s="870"/>
      <c r="T2221" s="870"/>
      <c r="U2221" s="870"/>
    </row>
    <row r="2222" spans="9:21" s="689" customFormat="1">
      <c r="I2222" s="870"/>
      <c r="J2222" s="870"/>
      <c r="K2222" s="870"/>
      <c r="L2222" s="870"/>
      <c r="M2222" s="870"/>
      <c r="N2222" s="870"/>
      <c r="O2222" s="870"/>
      <c r="P2222" s="870"/>
      <c r="Q2222" s="870"/>
      <c r="R2222" s="870"/>
      <c r="S2222" s="870"/>
      <c r="T2222" s="870"/>
      <c r="U2222" s="870"/>
    </row>
    <row r="2223" spans="9:21" s="689" customFormat="1">
      <c r="I2223" s="870"/>
      <c r="J2223" s="870"/>
      <c r="K2223" s="870"/>
      <c r="L2223" s="870"/>
      <c r="M2223" s="870"/>
      <c r="N2223" s="870"/>
      <c r="O2223" s="870"/>
      <c r="P2223" s="870"/>
      <c r="Q2223" s="870"/>
      <c r="R2223" s="870"/>
      <c r="S2223" s="870"/>
      <c r="T2223" s="870"/>
      <c r="U2223" s="870"/>
    </row>
    <row r="2224" spans="9:21" s="689" customFormat="1">
      <c r="I2224" s="870"/>
      <c r="J2224" s="870"/>
      <c r="K2224" s="870"/>
      <c r="L2224" s="870"/>
      <c r="M2224" s="870"/>
      <c r="N2224" s="870"/>
      <c r="O2224" s="870"/>
      <c r="P2224" s="870"/>
      <c r="Q2224" s="870"/>
      <c r="R2224" s="870"/>
      <c r="S2224" s="870"/>
      <c r="T2224" s="870"/>
      <c r="U2224" s="870"/>
    </row>
    <row r="2225" spans="9:21" s="689" customFormat="1">
      <c r="I2225" s="870"/>
      <c r="J2225" s="870"/>
      <c r="K2225" s="870"/>
      <c r="L2225" s="870"/>
      <c r="M2225" s="870"/>
      <c r="N2225" s="870"/>
      <c r="O2225" s="870"/>
      <c r="P2225" s="870"/>
      <c r="Q2225" s="870"/>
      <c r="R2225" s="870"/>
      <c r="S2225" s="870"/>
      <c r="T2225" s="870"/>
      <c r="U2225" s="870"/>
    </row>
    <row r="2226" spans="9:21" s="689" customFormat="1">
      <c r="I2226" s="870"/>
      <c r="J2226" s="870"/>
      <c r="K2226" s="870"/>
      <c r="L2226" s="870"/>
      <c r="M2226" s="870"/>
      <c r="N2226" s="870"/>
      <c r="O2226" s="870"/>
      <c r="P2226" s="870"/>
      <c r="Q2226" s="870"/>
      <c r="R2226" s="870"/>
      <c r="S2226" s="870"/>
      <c r="T2226" s="870"/>
      <c r="U2226" s="870"/>
    </row>
    <row r="2227" spans="9:21" s="689" customFormat="1">
      <c r="I2227" s="870"/>
      <c r="J2227" s="870"/>
      <c r="K2227" s="870"/>
      <c r="L2227" s="870"/>
      <c r="M2227" s="870"/>
      <c r="N2227" s="870"/>
      <c r="O2227" s="870"/>
      <c r="P2227" s="870"/>
      <c r="Q2227" s="870"/>
      <c r="R2227" s="870"/>
      <c r="S2227" s="870"/>
      <c r="T2227" s="870"/>
      <c r="U2227" s="870"/>
    </row>
    <row r="2228" spans="9:21" s="689" customFormat="1">
      <c r="I2228" s="870"/>
      <c r="J2228" s="870"/>
      <c r="K2228" s="870"/>
      <c r="L2228" s="870"/>
      <c r="M2228" s="870"/>
      <c r="N2228" s="870"/>
      <c r="O2228" s="870"/>
      <c r="P2228" s="870"/>
      <c r="Q2228" s="870"/>
      <c r="R2228" s="870"/>
      <c r="S2228" s="870"/>
      <c r="T2228" s="870"/>
      <c r="U2228" s="870"/>
    </row>
    <row r="2229" spans="9:21" s="689" customFormat="1">
      <c r="I2229" s="870"/>
      <c r="J2229" s="870"/>
      <c r="K2229" s="870"/>
      <c r="L2229" s="870"/>
      <c r="M2229" s="870"/>
      <c r="N2229" s="870"/>
      <c r="O2229" s="870"/>
      <c r="P2229" s="870"/>
      <c r="Q2229" s="870"/>
      <c r="R2229" s="870"/>
      <c r="S2229" s="870"/>
      <c r="T2229" s="870"/>
      <c r="U2229" s="870"/>
    </row>
    <row r="2230" spans="9:21" s="689" customFormat="1">
      <c r="I2230" s="870"/>
      <c r="J2230" s="870"/>
      <c r="K2230" s="870"/>
      <c r="L2230" s="870"/>
      <c r="M2230" s="870"/>
      <c r="N2230" s="870"/>
      <c r="O2230" s="870"/>
      <c r="P2230" s="870"/>
      <c r="Q2230" s="870"/>
      <c r="R2230" s="870"/>
      <c r="S2230" s="870"/>
      <c r="T2230" s="870"/>
      <c r="U2230" s="870"/>
    </row>
    <row r="2231" spans="9:21" s="689" customFormat="1">
      <c r="I2231" s="870"/>
      <c r="J2231" s="870"/>
      <c r="K2231" s="870"/>
      <c r="L2231" s="870"/>
      <c r="M2231" s="870"/>
      <c r="N2231" s="870"/>
      <c r="O2231" s="870"/>
      <c r="P2231" s="870"/>
      <c r="Q2231" s="870"/>
      <c r="R2231" s="870"/>
      <c r="S2231" s="870"/>
      <c r="T2231" s="870"/>
      <c r="U2231" s="870"/>
    </row>
    <row r="2232" spans="9:21" s="689" customFormat="1">
      <c r="I2232" s="870"/>
      <c r="J2232" s="870"/>
      <c r="K2232" s="870"/>
      <c r="L2232" s="870"/>
      <c r="M2232" s="870"/>
      <c r="N2232" s="870"/>
      <c r="O2232" s="870"/>
      <c r="P2232" s="870"/>
      <c r="Q2232" s="870"/>
      <c r="R2232" s="870"/>
      <c r="S2232" s="870"/>
      <c r="T2232" s="870"/>
      <c r="U2232" s="870"/>
    </row>
    <row r="2233" spans="9:21" s="689" customFormat="1">
      <c r="I2233" s="870"/>
      <c r="J2233" s="870"/>
      <c r="K2233" s="870"/>
      <c r="L2233" s="870"/>
      <c r="M2233" s="870"/>
      <c r="N2233" s="870"/>
      <c r="O2233" s="870"/>
      <c r="P2233" s="870"/>
      <c r="Q2233" s="870"/>
      <c r="R2233" s="870"/>
      <c r="S2233" s="870"/>
      <c r="T2233" s="870"/>
      <c r="U2233" s="870"/>
    </row>
    <row r="2234" spans="9:21" s="689" customFormat="1">
      <c r="I2234" s="870"/>
      <c r="J2234" s="870"/>
      <c r="K2234" s="870"/>
      <c r="L2234" s="870"/>
      <c r="M2234" s="870"/>
      <c r="N2234" s="870"/>
      <c r="O2234" s="870"/>
      <c r="P2234" s="870"/>
      <c r="Q2234" s="870"/>
      <c r="R2234" s="870"/>
      <c r="S2234" s="870"/>
      <c r="T2234" s="870"/>
      <c r="U2234" s="870"/>
    </row>
    <row r="2235" spans="9:21" s="689" customFormat="1">
      <c r="I2235" s="870"/>
      <c r="J2235" s="870"/>
      <c r="K2235" s="870"/>
      <c r="L2235" s="870"/>
      <c r="M2235" s="870"/>
      <c r="N2235" s="870"/>
      <c r="O2235" s="870"/>
      <c r="P2235" s="870"/>
      <c r="Q2235" s="870"/>
      <c r="R2235" s="870"/>
      <c r="S2235" s="870"/>
      <c r="T2235" s="870"/>
      <c r="U2235" s="870"/>
    </row>
    <row r="2236" spans="9:21" s="689" customFormat="1">
      <c r="I2236" s="870"/>
      <c r="J2236" s="870"/>
      <c r="K2236" s="870"/>
      <c r="L2236" s="870"/>
      <c r="M2236" s="870"/>
      <c r="N2236" s="870"/>
      <c r="O2236" s="870"/>
      <c r="P2236" s="870"/>
      <c r="Q2236" s="870"/>
      <c r="R2236" s="870"/>
      <c r="S2236" s="870"/>
      <c r="T2236" s="870"/>
      <c r="U2236" s="870"/>
    </row>
    <row r="2237" spans="9:21" s="689" customFormat="1">
      <c r="I2237" s="870"/>
      <c r="J2237" s="870"/>
      <c r="K2237" s="870"/>
      <c r="L2237" s="870"/>
      <c r="M2237" s="870"/>
      <c r="N2237" s="870"/>
      <c r="O2237" s="870"/>
      <c r="P2237" s="870"/>
      <c r="Q2237" s="870"/>
      <c r="R2237" s="870"/>
      <c r="S2237" s="870"/>
      <c r="T2237" s="870"/>
      <c r="U2237" s="870"/>
    </row>
    <row r="2238" spans="9:21" s="689" customFormat="1">
      <c r="I2238" s="870"/>
      <c r="J2238" s="870"/>
      <c r="K2238" s="870"/>
      <c r="L2238" s="870"/>
      <c r="M2238" s="870"/>
      <c r="N2238" s="870"/>
      <c r="O2238" s="870"/>
      <c r="P2238" s="870"/>
      <c r="Q2238" s="870"/>
      <c r="R2238" s="870"/>
      <c r="S2238" s="870"/>
      <c r="T2238" s="870"/>
      <c r="U2238" s="870"/>
    </row>
    <row r="2239" spans="9:21" s="689" customFormat="1">
      <c r="I2239" s="870"/>
      <c r="J2239" s="870"/>
      <c r="K2239" s="870"/>
      <c r="L2239" s="870"/>
      <c r="M2239" s="870"/>
      <c r="N2239" s="870"/>
      <c r="O2239" s="870"/>
      <c r="P2239" s="870"/>
      <c r="Q2239" s="870"/>
      <c r="R2239" s="870"/>
      <c r="S2239" s="870"/>
      <c r="T2239" s="870"/>
      <c r="U2239" s="870"/>
    </row>
    <row r="2240" spans="9:21" s="689" customFormat="1">
      <c r="I2240" s="870"/>
      <c r="J2240" s="870"/>
      <c r="K2240" s="870"/>
      <c r="L2240" s="870"/>
      <c r="M2240" s="870"/>
      <c r="N2240" s="870"/>
      <c r="O2240" s="870"/>
      <c r="P2240" s="870"/>
      <c r="Q2240" s="870"/>
      <c r="R2240" s="870"/>
      <c r="S2240" s="870"/>
      <c r="T2240" s="870"/>
      <c r="U2240" s="870"/>
    </row>
    <row r="2241" spans="9:21" s="689" customFormat="1">
      <c r="I2241" s="870"/>
      <c r="J2241" s="870"/>
      <c r="K2241" s="870"/>
      <c r="L2241" s="870"/>
      <c r="M2241" s="870"/>
      <c r="N2241" s="870"/>
      <c r="O2241" s="870"/>
      <c r="P2241" s="870"/>
      <c r="Q2241" s="870"/>
      <c r="R2241" s="870"/>
      <c r="S2241" s="870"/>
      <c r="T2241" s="870"/>
      <c r="U2241" s="870"/>
    </row>
    <row r="2242" spans="9:21" s="689" customFormat="1">
      <c r="I2242" s="870"/>
      <c r="J2242" s="870"/>
      <c r="K2242" s="870"/>
      <c r="L2242" s="870"/>
      <c r="M2242" s="870"/>
      <c r="N2242" s="870"/>
      <c r="O2242" s="870"/>
      <c r="P2242" s="870"/>
      <c r="Q2242" s="870"/>
      <c r="R2242" s="870"/>
      <c r="S2242" s="870"/>
      <c r="T2242" s="870"/>
      <c r="U2242" s="870"/>
    </row>
    <row r="2243" spans="9:21" s="689" customFormat="1">
      <c r="I2243" s="870"/>
      <c r="J2243" s="870"/>
      <c r="K2243" s="870"/>
      <c r="L2243" s="870"/>
      <c r="M2243" s="870"/>
      <c r="N2243" s="870"/>
      <c r="O2243" s="870"/>
      <c r="P2243" s="870"/>
      <c r="Q2243" s="870"/>
      <c r="R2243" s="870"/>
      <c r="S2243" s="870"/>
      <c r="T2243" s="870"/>
      <c r="U2243" s="870"/>
    </row>
    <row r="2244" spans="9:21" s="689" customFormat="1">
      <c r="I2244" s="870"/>
      <c r="J2244" s="870"/>
      <c r="K2244" s="870"/>
      <c r="L2244" s="870"/>
      <c r="M2244" s="870"/>
      <c r="N2244" s="870"/>
      <c r="O2244" s="870"/>
      <c r="P2244" s="870"/>
      <c r="Q2244" s="870"/>
      <c r="R2244" s="870"/>
      <c r="S2244" s="870"/>
      <c r="T2244" s="870"/>
      <c r="U2244" s="870"/>
    </row>
    <row r="2245" spans="9:21" s="689" customFormat="1">
      <c r="I2245" s="870"/>
      <c r="J2245" s="870"/>
      <c r="K2245" s="870"/>
      <c r="L2245" s="870"/>
      <c r="M2245" s="870"/>
      <c r="N2245" s="870"/>
      <c r="O2245" s="870"/>
      <c r="P2245" s="870"/>
      <c r="Q2245" s="870"/>
      <c r="R2245" s="870"/>
      <c r="S2245" s="870"/>
      <c r="T2245" s="870"/>
      <c r="U2245" s="870"/>
    </row>
    <row r="2246" spans="9:21" s="689" customFormat="1">
      <c r="I2246" s="870"/>
      <c r="J2246" s="870"/>
      <c r="K2246" s="870"/>
      <c r="L2246" s="870"/>
      <c r="M2246" s="870"/>
      <c r="N2246" s="870"/>
      <c r="O2246" s="870"/>
      <c r="P2246" s="870"/>
      <c r="Q2246" s="870"/>
      <c r="R2246" s="870"/>
      <c r="S2246" s="870"/>
      <c r="T2246" s="870"/>
      <c r="U2246" s="870"/>
    </row>
    <row r="2247" spans="9:21" s="689" customFormat="1">
      <c r="I2247" s="870"/>
      <c r="J2247" s="870"/>
      <c r="K2247" s="870"/>
      <c r="L2247" s="870"/>
      <c r="M2247" s="870"/>
      <c r="N2247" s="870"/>
      <c r="O2247" s="870"/>
      <c r="P2247" s="870"/>
      <c r="Q2247" s="870"/>
      <c r="R2247" s="870"/>
      <c r="S2247" s="870"/>
      <c r="T2247" s="870"/>
      <c r="U2247" s="870"/>
    </row>
    <row r="2248" spans="9:21" s="689" customFormat="1">
      <c r="I2248" s="870"/>
      <c r="J2248" s="870"/>
      <c r="K2248" s="870"/>
      <c r="L2248" s="870"/>
      <c r="M2248" s="870"/>
      <c r="N2248" s="870"/>
      <c r="O2248" s="870"/>
      <c r="P2248" s="870"/>
      <c r="Q2248" s="870"/>
      <c r="R2248" s="870"/>
      <c r="S2248" s="870"/>
      <c r="T2248" s="870"/>
      <c r="U2248" s="870"/>
    </row>
    <row r="2249" spans="9:21" s="689" customFormat="1">
      <c r="I2249" s="870"/>
      <c r="J2249" s="870"/>
      <c r="K2249" s="870"/>
      <c r="L2249" s="870"/>
      <c r="M2249" s="870"/>
      <c r="N2249" s="870"/>
      <c r="O2249" s="870"/>
      <c r="P2249" s="870"/>
      <c r="Q2249" s="870"/>
      <c r="R2249" s="870"/>
      <c r="S2249" s="870"/>
      <c r="T2249" s="870"/>
      <c r="U2249" s="870"/>
    </row>
    <row r="2250" spans="9:21" s="689" customFormat="1">
      <c r="I2250" s="870"/>
      <c r="J2250" s="870"/>
      <c r="K2250" s="870"/>
      <c r="L2250" s="870"/>
      <c r="M2250" s="870"/>
      <c r="N2250" s="870"/>
      <c r="O2250" s="870"/>
      <c r="P2250" s="870"/>
      <c r="Q2250" s="870"/>
      <c r="R2250" s="870"/>
      <c r="S2250" s="870"/>
      <c r="T2250" s="870"/>
      <c r="U2250" s="870"/>
    </row>
    <row r="2251" spans="9:21" s="689" customFormat="1">
      <c r="I2251" s="870"/>
      <c r="J2251" s="870"/>
      <c r="K2251" s="870"/>
      <c r="L2251" s="870"/>
      <c r="M2251" s="870"/>
      <c r="N2251" s="870"/>
      <c r="O2251" s="870"/>
      <c r="P2251" s="870"/>
      <c r="Q2251" s="870"/>
      <c r="R2251" s="870"/>
      <c r="S2251" s="870"/>
      <c r="T2251" s="870"/>
      <c r="U2251" s="870"/>
    </row>
    <row r="2252" spans="9:21" s="689" customFormat="1">
      <c r="I2252" s="870"/>
      <c r="J2252" s="870"/>
      <c r="K2252" s="870"/>
      <c r="L2252" s="870"/>
      <c r="M2252" s="870"/>
      <c r="N2252" s="870"/>
      <c r="O2252" s="870"/>
      <c r="P2252" s="870"/>
      <c r="Q2252" s="870"/>
      <c r="R2252" s="870"/>
      <c r="S2252" s="870"/>
      <c r="T2252" s="870"/>
      <c r="U2252" s="870"/>
    </row>
    <row r="2253" spans="9:21" s="689" customFormat="1">
      <c r="I2253" s="870"/>
      <c r="J2253" s="870"/>
      <c r="K2253" s="870"/>
      <c r="L2253" s="870"/>
      <c r="M2253" s="870"/>
      <c r="N2253" s="870"/>
      <c r="O2253" s="870"/>
      <c r="P2253" s="870"/>
      <c r="Q2253" s="870"/>
      <c r="R2253" s="870"/>
      <c r="S2253" s="870"/>
      <c r="T2253" s="870"/>
      <c r="U2253" s="870"/>
    </row>
    <row r="2254" spans="9:21" s="689" customFormat="1">
      <c r="I2254" s="870"/>
      <c r="J2254" s="870"/>
      <c r="K2254" s="870"/>
      <c r="L2254" s="870"/>
      <c r="M2254" s="870"/>
      <c r="N2254" s="870"/>
      <c r="O2254" s="870"/>
      <c r="P2254" s="870"/>
      <c r="Q2254" s="870"/>
      <c r="R2254" s="870"/>
      <c r="S2254" s="870"/>
      <c r="T2254" s="870"/>
      <c r="U2254" s="870"/>
    </row>
    <row r="2255" spans="9:21" s="689" customFormat="1">
      <c r="I2255" s="870"/>
      <c r="J2255" s="870"/>
      <c r="K2255" s="870"/>
      <c r="L2255" s="870"/>
      <c r="M2255" s="870"/>
      <c r="N2255" s="870"/>
      <c r="O2255" s="870"/>
      <c r="P2255" s="870"/>
      <c r="Q2255" s="870"/>
      <c r="R2255" s="870"/>
      <c r="S2255" s="870"/>
      <c r="T2255" s="870"/>
      <c r="U2255" s="870"/>
    </row>
    <row r="2256" spans="9:21" s="689" customFormat="1">
      <c r="I2256" s="870"/>
      <c r="J2256" s="870"/>
      <c r="K2256" s="870"/>
      <c r="L2256" s="870"/>
      <c r="M2256" s="870"/>
      <c r="N2256" s="870"/>
      <c r="O2256" s="870"/>
      <c r="P2256" s="870"/>
      <c r="Q2256" s="870"/>
      <c r="R2256" s="870"/>
      <c r="S2256" s="870"/>
      <c r="T2256" s="870"/>
      <c r="U2256" s="870"/>
    </row>
    <row r="2257" spans="9:21" s="689" customFormat="1">
      <c r="I2257" s="870"/>
      <c r="J2257" s="870"/>
      <c r="K2257" s="870"/>
      <c r="L2257" s="870"/>
      <c r="M2257" s="870"/>
      <c r="N2257" s="870"/>
      <c r="O2257" s="870"/>
      <c r="P2257" s="870"/>
      <c r="Q2257" s="870"/>
      <c r="R2257" s="870"/>
      <c r="S2257" s="870"/>
      <c r="T2257" s="870"/>
      <c r="U2257" s="870"/>
    </row>
    <row r="2258" spans="9:21" s="689" customFormat="1">
      <c r="I2258" s="870"/>
      <c r="J2258" s="870"/>
      <c r="K2258" s="870"/>
      <c r="L2258" s="870"/>
      <c r="M2258" s="870"/>
      <c r="N2258" s="870"/>
      <c r="O2258" s="870"/>
      <c r="P2258" s="870"/>
      <c r="Q2258" s="870"/>
      <c r="R2258" s="870"/>
      <c r="S2258" s="870"/>
      <c r="T2258" s="870"/>
      <c r="U2258" s="870"/>
    </row>
    <row r="2259" spans="9:21" s="689" customFormat="1">
      <c r="I2259" s="870"/>
      <c r="J2259" s="870"/>
      <c r="K2259" s="870"/>
      <c r="L2259" s="870"/>
      <c r="M2259" s="870"/>
      <c r="N2259" s="870"/>
      <c r="O2259" s="870"/>
      <c r="P2259" s="870"/>
      <c r="Q2259" s="870"/>
      <c r="R2259" s="870"/>
      <c r="S2259" s="870"/>
      <c r="T2259" s="870"/>
      <c r="U2259" s="870"/>
    </row>
    <row r="2260" spans="9:21" s="689" customFormat="1">
      <c r="I2260" s="870"/>
      <c r="J2260" s="870"/>
      <c r="K2260" s="870"/>
      <c r="L2260" s="870"/>
      <c r="M2260" s="870"/>
      <c r="N2260" s="870"/>
      <c r="O2260" s="870"/>
      <c r="P2260" s="870"/>
      <c r="Q2260" s="870"/>
      <c r="R2260" s="870"/>
      <c r="S2260" s="870"/>
      <c r="T2260" s="870"/>
      <c r="U2260" s="870"/>
    </row>
    <row r="2261" spans="9:21" s="689" customFormat="1">
      <c r="I2261" s="870"/>
      <c r="J2261" s="870"/>
      <c r="K2261" s="870"/>
      <c r="L2261" s="870"/>
      <c r="M2261" s="870"/>
      <c r="N2261" s="870"/>
      <c r="O2261" s="870"/>
      <c r="P2261" s="870"/>
      <c r="Q2261" s="870"/>
      <c r="R2261" s="870"/>
      <c r="S2261" s="870"/>
      <c r="T2261" s="870"/>
      <c r="U2261" s="870"/>
    </row>
    <row r="2262" spans="9:21" s="689" customFormat="1">
      <c r="I2262" s="870"/>
      <c r="J2262" s="870"/>
      <c r="K2262" s="870"/>
      <c r="L2262" s="870"/>
      <c r="M2262" s="870"/>
      <c r="N2262" s="870"/>
      <c r="O2262" s="870"/>
      <c r="P2262" s="870"/>
      <c r="Q2262" s="870"/>
      <c r="R2262" s="870"/>
      <c r="S2262" s="870"/>
      <c r="T2262" s="870"/>
      <c r="U2262" s="870"/>
    </row>
    <row r="2263" spans="9:21" s="689" customFormat="1">
      <c r="I2263" s="870"/>
      <c r="J2263" s="870"/>
      <c r="K2263" s="870"/>
      <c r="L2263" s="870"/>
      <c r="M2263" s="870"/>
      <c r="N2263" s="870"/>
      <c r="O2263" s="870"/>
      <c r="P2263" s="870"/>
      <c r="Q2263" s="870"/>
      <c r="R2263" s="870"/>
      <c r="S2263" s="870"/>
      <c r="T2263" s="870"/>
      <c r="U2263" s="870"/>
    </row>
    <row r="2264" spans="9:21" s="689" customFormat="1">
      <c r="I2264" s="870"/>
      <c r="J2264" s="870"/>
      <c r="K2264" s="870"/>
      <c r="L2264" s="870"/>
      <c r="M2264" s="870"/>
      <c r="N2264" s="870"/>
      <c r="O2264" s="870"/>
      <c r="P2264" s="870"/>
      <c r="Q2264" s="870"/>
      <c r="R2264" s="870"/>
      <c r="S2264" s="870"/>
      <c r="T2264" s="870"/>
      <c r="U2264" s="870"/>
    </row>
    <row r="2265" spans="9:21" s="689" customFormat="1">
      <c r="I2265" s="870"/>
      <c r="J2265" s="870"/>
      <c r="K2265" s="870"/>
      <c r="L2265" s="870"/>
      <c r="M2265" s="870"/>
      <c r="N2265" s="870"/>
      <c r="O2265" s="870"/>
      <c r="P2265" s="870"/>
      <c r="Q2265" s="870"/>
      <c r="R2265" s="870"/>
      <c r="S2265" s="870"/>
      <c r="T2265" s="870"/>
      <c r="U2265" s="870"/>
    </row>
    <row r="2266" spans="9:21" s="689" customFormat="1">
      <c r="I2266" s="870"/>
      <c r="J2266" s="870"/>
      <c r="K2266" s="870"/>
      <c r="L2266" s="870"/>
      <c r="M2266" s="870"/>
      <c r="N2266" s="870"/>
      <c r="O2266" s="870"/>
      <c r="P2266" s="870"/>
      <c r="Q2266" s="870"/>
      <c r="R2266" s="870"/>
      <c r="S2266" s="870"/>
      <c r="T2266" s="870"/>
      <c r="U2266" s="870"/>
    </row>
    <row r="2267" spans="9:21" s="689" customFormat="1">
      <c r="I2267" s="870"/>
      <c r="J2267" s="870"/>
      <c r="K2267" s="870"/>
      <c r="L2267" s="870"/>
      <c r="M2267" s="870"/>
      <c r="N2267" s="870"/>
      <c r="O2267" s="870"/>
      <c r="P2267" s="870"/>
      <c r="Q2267" s="870"/>
      <c r="R2267" s="870"/>
      <c r="S2267" s="870"/>
      <c r="T2267" s="870"/>
      <c r="U2267" s="870"/>
    </row>
    <row r="2268" spans="9:21" s="689" customFormat="1">
      <c r="I2268" s="870"/>
      <c r="J2268" s="870"/>
      <c r="K2268" s="870"/>
      <c r="L2268" s="870"/>
      <c r="M2268" s="870"/>
      <c r="N2268" s="870"/>
      <c r="O2268" s="870"/>
      <c r="P2268" s="870"/>
      <c r="Q2268" s="870"/>
      <c r="R2268" s="870"/>
      <c r="S2268" s="870"/>
      <c r="T2268" s="870"/>
      <c r="U2268" s="870"/>
    </row>
    <row r="2269" spans="9:21" s="689" customFormat="1">
      <c r="I2269" s="870"/>
      <c r="J2269" s="870"/>
      <c r="K2269" s="870"/>
      <c r="L2269" s="870"/>
      <c r="M2269" s="870"/>
      <c r="N2269" s="870"/>
      <c r="O2269" s="870"/>
      <c r="P2269" s="870"/>
      <c r="Q2269" s="870"/>
      <c r="R2269" s="870"/>
      <c r="S2269" s="870"/>
      <c r="T2269" s="870"/>
      <c r="U2269" s="870"/>
    </row>
    <row r="2270" spans="9:21" s="689" customFormat="1">
      <c r="I2270" s="870"/>
      <c r="J2270" s="870"/>
      <c r="K2270" s="870"/>
      <c r="L2270" s="870"/>
      <c r="M2270" s="870"/>
      <c r="N2270" s="870"/>
      <c r="O2270" s="870"/>
      <c r="P2270" s="870"/>
      <c r="Q2270" s="870"/>
      <c r="R2270" s="870"/>
      <c r="S2270" s="870"/>
      <c r="T2270" s="870"/>
      <c r="U2270" s="870"/>
    </row>
    <row r="2271" spans="9:21" s="689" customFormat="1">
      <c r="I2271" s="870"/>
      <c r="J2271" s="870"/>
      <c r="K2271" s="870"/>
      <c r="L2271" s="870"/>
      <c r="M2271" s="870"/>
      <c r="N2271" s="870"/>
      <c r="O2271" s="870"/>
      <c r="P2271" s="870"/>
      <c r="Q2271" s="870"/>
      <c r="R2271" s="870"/>
      <c r="S2271" s="870"/>
      <c r="T2271" s="870"/>
      <c r="U2271" s="870"/>
    </row>
    <row r="2272" spans="9:21" s="689" customFormat="1">
      <c r="I2272" s="870"/>
      <c r="J2272" s="870"/>
      <c r="K2272" s="870"/>
      <c r="L2272" s="870"/>
      <c r="M2272" s="870"/>
      <c r="N2272" s="870"/>
      <c r="O2272" s="870"/>
      <c r="P2272" s="870"/>
      <c r="Q2272" s="870"/>
      <c r="R2272" s="870"/>
      <c r="S2272" s="870"/>
      <c r="T2272" s="870"/>
      <c r="U2272" s="870"/>
    </row>
    <row r="2273" spans="9:21" s="689" customFormat="1">
      <c r="I2273" s="870"/>
      <c r="J2273" s="870"/>
      <c r="K2273" s="870"/>
      <c r="L2273" s="870"/>
      <c r="M2273" s="870"/>
      <c r="N2273" s="870"/>
      <c r="O2273" s="870"/>
      <c r="P2273" s="870"/>
      <c r="Q2273" s="870"/>
      <c r="R2273" s="870"/>
      <c r="S2273" s="870"/>
      <c r="T2273" s="870"/>
      <c r="U2273" s="870"/>
    </row>
    <row r="2274" spans="9:21" s="689" customFormat="1">
      <c r="I2274" s="870"/>
      <c r="J2274" s="870"/>
      <c r="K2274" s="870"/>
      <c r="L2274" s="870"/>
      <c r="M2274" s="870"/>
      <c r="N2274" s="870"/>
      <c r="O2274" s="870"/>
      <c r="P2274" s="870"/>
      <c r="Q2274" s="870"/>
      <c r="R2274" s="870"/>
      <c r="S2274" s="870"/>
      <c r="T2274" s="870"/>
      <c r="U2274" s="870"/>
    </row>
    <row r="2275" spans="9:21" s="689" customFormat="1">
      <c r="I2275" s="870"/>
      <c r="J2275" s="870"/>
      <c r="K2275" s="870"/>
      <c r="L2275" s="870"/>
      <c r="M2275" s="870"/>
      <c r="N2275" s="870"/>
      <c r="O2275" s="870"/>
      <c r="P2275" s="870"/>
      <c r="Q2275" s="870"/>
      <c r="R2275" s="870"/>
      <c r="S2275" s="870"/>
      <c r="T2275" s="870"/>
      <c r="U2275" s="870"/>
    </row>
    <row r="2276" spans="9:21" s="689" customFormat="1">
      <c r="I2276" s="870"/>
      <c r="J2276" s="870"/>
      <c r="K2276" s="870"/>
      <c r="L2276" s="870"/>
      <c r="M2276" s="870"/>
      <c r="N2276" s="870"/>
      <c r="O2276" s="870"/>
      <c r="P2276" s="870"/>
      <c r="Q2276" s="870"/>
      <c r="R2276" s="870"/>
      <c r="S2276" s="870"/>
      <c r="T2276" s="870"/>
      <c r="U2276" s="870"/>
    </row>
    <row r="2277" spans="9:21" s="689" customFormat="1">
      <c r="I2277" s="870"/>
      <c r="J2277" s="870"/>
      <c r="K2277" s="870"/>
      <c r="L2277" s="870"/>
      <c r="M2277" s="870"/>
      <c r="N2277" s="870"/>
      <c r="O2277" s="870"/>
      <c r="P2277" s="870"/>
      <c r="Q2277" s="870"/>
      <c r="R2277" s="870"/>
      <c r="S2277" s="870"/>
      <c r="T2277" s="870"/>
      <c r="U2277" s="870"/>
    </row>
    <row r="2278" spans="9:21" s="689" customFormat="1">
      <c r="I2278" s="870"/>
      <c r="J2278" s="870"/>
      <c r="K2278" s="870"/>
      <c r="L2278" s="870"/>
      <c r="M2278" s="870"/>
      <c r="N2278" s="870"/>
      <c r="O2278" s="870"/>
      <c r="P2278" s="870"/>
      <c r="Q2278" s="870"/>
      <c r="R2278" s="870"/>
      <c r="S2278" s="870"/>
      <c r="T2278" s="870"/>
      <c r="U2278" s="870"/>
    </row>
    <row r="2279" spans="9:21" s="689" customFormat="1">
      <c r="I2279" s="870"/>
      <c r="J2279" s="870"/>
      <c r="K2279" s="870"/>
      <c r="L2279" s="870"/>
      <c r="M2279" s="870"/>
      <c r="N2279" s="870"/>
      <c r="O2279" s="870"/>
      <c r="P2279" s="870"/>
      <c r="Q2279" s="870"/>
      <c r="R2279" s="870"/>
      <c r="S2279" s="870"/>
      <c r="T2279" s="870"/>
      <c r="U2279" s="870"/>
    </row>
    <row r="2280" spans="9:21" s="689" customFormat="1">
      <c r="I2280" s="870"/>
      <c r="J2280" s="870"/>
      <c r="K2280" s="870"/>
      <c r="L2280" s="870"/>
      <c r="M2280" s="870"/>
      <c r="N2280" s="870"/>
      <c r="O2280" s="870"/>
      <c r="P2280" s="870"/>
      <c r="Q2280" s="870"/>
      <c r="R2280" s="870"/>
      <c r="S2280" s="870"/>
      <c r="T2280" s="870"/>
      <c r="U2280" s="870"/>
    </row>
    <row r="2281" spans="9:21" s="689" customFormat="1">
      <c r="I2281" s="870"/>
      <c r="J2281" s="870"/>
      <c r="K2281" s="870"/>
      <c r="L2281" s="870"/>
      <c r="M2281" s="870"/>
      <c r="N2281" s="870"/>
      <c r="O2281" s="870"/>
      <c r="P2281" s="870"/>
      <c r="Q2281" s="870"/>
      <c r="R2281" s="870"/>
      <c r="S2281" s="870"/>
      <c r="T2281" s="870"/>
      <c r="U2281" s="870"/>
    </row>
    <row r="2282" spans="9:21" s="689" customFormat="1">
      <c r="I2282" s="870"/>
      <c r="J2282" s="870"/>
      <c r="K2282" s="870"/>
      <c r="L2282" s="870"/>
      <c r="M2282" s="870"/>
      <c r="N2282" s="870"/>
      <c r="O2282" s="870"/>
      <c r="P2282" s="870"/>
      <c r="Q2282" s="870"/>
      <c r="R2282" s="870"/>
      <c r="S2282" s="870"/>
      <c r="T2282" s="870"/>
      <c r="U2282" s="870"/>
    </row>
    <row r="2283" spans="9:21" s="689" customFormat="1">
      <c r="I2283" s="870"/>
      <c r="J2283" s="870"/>
      <c r="K2283" s="870"/>
      <c r="L2283" s="870"/>
      <c r="M2283" s="870"/>
      <c r="N2283" s="870"/>
      <c r="O2283" s="870"/>
      <c r="P2283" s="870"/>
      <c r="Q2283" s="870"/>
      <c r="R2283" s="870"/>
      <c r="S2283" s="870"/>
      <c r="T2283" s="870"/>
      <c r="U2283" s="870"/>
    </row>
    <row r="2284" spans="9:21" s="689" customFormat="1">
      <c r="I2284" s="870"/>
      <c r="J2284" s="870"/>
      <c r="K2284" s="870"/>
      <c r="L2284" s="870"/>
      <c r="M2284" s="870"/>
      <c r="N2284" s="870"/>
      <c r="O2284" s="870"/>
      <c r="P2284" s="870"/>
      <c r="Q2284" s="870"/>
      <c r="R2284" s="870"/>
      <c r="S2284" s="870"/>
      <c r="T2284" s="870"/>
      <c r="U2284" s="870"/>
    </row>
    <row r="2285" spans="9:21" s="689" customFormat="1">
      <c r="I2285" s="870"/>
      <c r="J2285" s="870"/>
      <c r="K2285" s="870"/>
      <c r="L2285" s="870"/>
      <c r="M2285" s="870"/>
      <c r="N2285" s="870"/>
      <c r="O2285" s="870"/>
      <c r="P2285" s="870"/>
      <c r="Q2285" s="870"/>
      <c r="R2285" s="870"/>
      <c r="S2285" s="870"/>
      <c r="T2285" s="870"/>
      <c r="U2285" s="870"/>
    </row>
    <row r="2286" spans="9:21" s="689" customFormat="1">
      <c r="I2286" s="870"/>
      <c r="J2286" s="870"/>
      <c r="K2286" s="870"/>
      <c r="L2286" s="870"/>
      <c r="M2286" s="870"/>
      <c r="N2286" s="870"/>
      <c r="O2286" s="870"/>
      <c r="P2286" s="870"/>
      <c r="Q2286" s="870"/>
      <c r="R2286" s="870"/>
      <c r="S2286" s="870"/>
      <c r="T2286" s="870"/>
      <c r="U2286" s="870"/>
    </row>
    <row r="2287" spans="9:21" s="689" customFormat="1">
      <c r="I2287" s="870"/>
      <c r="J2287" s="870"/>
      <c r="K2287" s="870"/>
      <c r="L2287" s="870"/>
      <c r="M2287" s="870"/>
      <c r="N2287" s="870"/>
      <c r="O2287" s="870"/>
      <c r="P2287" s="870"/>
      <c r="Q2287" s="870"/>
      <c r="R2287" s="870"/>
      <c r="S2287" s="870"/>
      <c r="T2287" s="870"/>
      <c r="U2287" s="870"/>
    </row>
    <row r="2288" spans="9:21" s="689" customFormat="1">
      <c r="I2288" s="870"/>
      <c r="J2288" s="870"/>
      <c r="K2288" s="870"/>
      <c r="L2288" s="870"/>
      <c r="M2288" s="870"/>
      <c r="N2288" s="870"/>
      <c r="O2288" s="870"/>
      <c r="P2288" s="870"/>
      <c r="Q2288" s="870"/>
      <c r="R2288" s="870"/>
      <c r="S2288" s="870"/>
      <c r="T2288" s="870"/>
      <c r="U2288" s="870"/>
    </row>
    <row r="2289" spans="9:21" s="689" customFormat="1">
      <c r="I2289" s="870"/>
      <c r="J2289" s="870"/>
      <c r="K2289" s="870"/>
      <c r="L2289" s="870"/>
      <c r="M2289" s="870"/>
      <c r="N2289" s="870"/>
      <c r="O2289" s="870"/>
      <c r="P2289" s="870"/>
      <c r="Q2289" s="870"/>
      <c r="R2289" s="870"/>
      <c r="S2289" s="870"/>
      <c r="T2289" s="870"/>
      <c r="U2289" s="870"/>
    </row>
    <row r="2290" spans="9:21" s="689" customFormat="1">
      <c r="I2290" s="870"/>
      <c r="J2290" s="870"/>
      <c r="K2290" s="870"/>
      <c r="L2290" s="870"/>
      <c r="M2290" s="870"/>
      <c r="N2290" s="870"/>
      <c r="O2290" s="870"/>
      <c r="P2290" s="870"/>
      <c r="Q2290" s="870"/>
      <c r="R2290" s="870"/>
      <c r="S2290" s="870"/>
      <c r="T2290" s="870"/>
      <c r="U2290" s="870"/>
    </row>
    <row r="2291" spans="9:21" s="689" customFormat="1">
      <c r="I2291" s="870"/>
      <c r="J2291" s="870"/>
      <c r="K2291" s="870"/>
      <c r="L2291" s="870"/>
      <c r="M2291" s="870"/>
      <c r="N2291" s="870"/>
      <c r="O2291" s="870"/>
      <c r="P2291" s="870"/>
      <c r="Q2291" s="870"/>
      <c r="R2291" s="870"/>
      <c r="S2291" s="870"/>
      <c r="T2291" s="870"/>
      <c r="U2291" s="870"/>
    </row>
    <row r="2292" spans="9:21" s="689" customFormat="1">
      <c r="I2292" s="870"/>
      <c r="J2292" s="870"/>
      <c r="K2292" s="870"/>
      <c r="L2292" s="870"/>
      <c r="M2292" s="870"/>
      <c r="N2292" s="870"/>
      <c r="O2292" s="870"/>
      <c r="P2292" s="870"/>
      <c r="Q2292" s="870"/>
      <c r="R2292" s="870"/>
      <c r="S2292" s="870"/>
      <c r="T2292" s="870"/>
      <c r="U2292" s="870"/>
    </row>
    <row r="2293" spans="9:21" s="689" customFormat="1">
      <c r="I2293" s="870"/>
      <c r="J2293" s="870"/>
      <c r="K2293" s="870"/>
      <c r="L2293" s="870"/>
      <c r="M2293" s="870"/>
      <c r="N2293" s="870"/>
      <c r="O2293" s="870"/>
      <c r="P2293" s="870"/>
      <c r="Q2293" s="870"/>
      <c r="R2293" s="870"/>
      <c r="S2293" s="870"/>
      <c r="T2293" s="870"/>
      <c r="U2293" s="870"/>
    </row>
    <row r="2294" spans="9:21" s="689" customFormat="1">
      <c r="I2294" s="870"/>
      <c r="J2294" s="870"/>
      <c r="K2294" s="870"/>
      <c r="L2294" s="870"/>
      <c r="M2294" s="870"/>
      <c r="N2294" s="870"/>
      <c r="O2294" s="870"/>
      <c r="P2294" s="870"/>
      <c r="Q2294" s="870"/>
      <c r="R2294" s="870"/>
      <c r="S2294" s="870"/>
      <c r="T2294" s="870"/>
      <c r="U2294" s="870"/>
    </row>
    <row r="2295" spans="9:21" s="689" customFormat="1">
      <c r="I2295" s="870"/>
      <c r="J2295" s="870"/>
      <c r="K2295" s="870"/>
      <c r="L2295" s="870"/>
      <c r="M2295" s="870"/>
      <c r="N2295" s="870"/>
      <c r="O2295" s="870"/>
      <c r="P2295" s="870"/>
      <c r="Q2295" s="870"/>
      <c r="R2295" s="870"/>
      <c r="S2295" s="870"/>
      <c r="T2295" s="870"/>
      <c r="U2295" s="870"/>
    </row>
    <row r="2296" spans="9:21" s="689" customFormat="1">
      <c r="I2296" s="870"/>
      <c r="J2296" s="870"/>
      <c r="K2296" s="870"/>
      <c r="L2296" s="870"/>
      <c r="M2296" s="870"/>
      <c r="N2296" s="870"/>
      <c r="O2296" s="870"/>
      <c r="P2296" s="870"/>
      <c r="Q2296" s="870"/>
      <c r="R2296" s="870"/>
      <c r="S2296" s="870"/>
      <c r="T2296" s="870"/>
      <c r="U2296" s="870"/>
    </row>
    <row r="2297" spans="9:21" s="689" customFormat="1">
      <c r="I2297" s="870"/>
      <c r="J2297" s="870"/>
      <c r="K2297" s="870"/>
      <c r="L2297" s="870"/>
      <c r="M2297" s="870"/>
      <c r="N2297" s="870"/>
      <c r="O2297" s="870"/>
      <c r="P2297" s="870"/>
      <c r="Q2297" s="870"/>
      <c r="R2297" s="870"/>
      <c r="S2297" s="870"/>
      <c r="T2297" s="870"/>
      <c r="U2297" s="870"/>
    </row>
    <row r="2298" spans="9:21" s="689" customFormat="1">
      <c r="I2298" s="870"/>
      <c r="J2298" s="870"/>
      <c r="K2298" s="870"/>
      <c r="L2298" s="870"/>
      <c r="M2298" s="870"/>
      <c r="N2298" s="870"/>
      <c r="O2298" s="870"/>
      <c r="P2298" s="870"/>
      <c r="Q2298" s="870"/>
      <c r="R2298" s="870"/>
      <c r="S2298" s="870"/>
      <c r="T2298" s="870"/>
      <c r="U2298" s="870"/>
    </row>
    <row r="2299" spans="9:21" s="689" customFormat="1">
      <c r="I2299" s="870"/>
      <c r="J2299" s="870"/>
      <c r="K2299" s="870"/>
      <c r="L2299" s="870"/>
      <c r="M2299" s="870"/>
      <c r="N2299" s="870"/>
      <c r="O2299" s="870"/>
      <c r="P2299" s="870"/>
      <c r="Q2299" s="870"/>
      <c r="R2299" s="870"/>
      <c r="S2299" s="870"/>
      <c r="T2299" s="870"/>
      <c r="U2299" s="870"/>
    </row>
    <row r="2300" spans="9:21" s="689" customFormat="1">
      <c r="I2300" s="870"/>
      <c r="J2300" s="870"/>
      <c r="K2300" s="870"/>
      <c r="L2300" s="870"/>
      <c r="M2300" s="870"/>
      <c r="N2300" s="870"/>
      <c r="O2300" s="870"/>
      <c r="P2300" s="870"/>
      <c r="Q2300" s="870"/>
      <c r="R2300" s="870"/>
      <c r="S2300" s="870"/>
      <c r="T2300" s="870"/>
      <c r="U2300" s="870"/>
    </row>
    <row r="2301" spans="9:21" s="689" customFormat="1">
      <c r="I2301" s="870"/>
      <c r="J2301" s="870"/>
      <c r="K2301" s="870"/>
      <c r="L2301" s="870"/>
      <c r="M2301" s="870"/>
      <c r="N2301" s="870"/>
      <c r="O2301" s="870"/>
      <c r="P2301" s="870"/>
      <c r="Q2301" s="870"/>
      <c r="R2301" s="870"/>
      <c r="S2301" s="870"/>
      <c r="T2301" s="870"/>
      <c r="U2301" s="870"/>
    </row>
    <row r="2302" spans="9:21" s="689" customFormat="1">
      <c r="I2302" s="870"/>
      <c r="J2302" s="870"/>
      <c r="K2302" s="870"/>
      <c r="L2302" s="870"/>
      <c r="M2302" s="870"/>
      <c r="N2302" s="870"/>
      <c r="O2302" s="870"/>
      <c r="P2302" s="870"/>
      <c r="Q2302" s="870"/>
      <c r="R2302" s="870"/>
      <c r="S2302" s="870"/>
      <c r="T2302" s="870"/>
      <c r="U2302" s="870"/>
    </row>
    <row r="2303" spans="9:21" s="689" customFormat="1">
      <c r="I2303" s="870"/>
      <c r="J2303" s="870"/>
      <c r="K2303" s="870"/>
      <c r="L2303" s="870"/>
      <c r="M2303" s="870"/>
      <c r="N2303" s="870"/>
      <c r="O2303" s="870"/>
      <c r="P2303" s="870"/>
      <c r="Q2303" s="870"/>
      <c r="R2303" s="870"/>
      <c r="S2303" s="870"/>
      <c r="T2303" s="870"/>
      <c r="U2303" s="870"/>
    </row>
    <row r="2304" spans="9:21" s="689" customFormat="1">
      <c r="I2304" s="870"/>
      <c r="J2304" s="870"/>
      <c r="K2304" s="870"/>
      <c r="L2304" s="870"/>
      <c r="M2304" s="870"/>
      <c r="N2304" s="870"/>
      <c r="O2304" s="870"/>
      <c r="P2304" s="870"/>
      <c r="Q2304" s="870"/>
      <c r="R2304" s="870"/>
      <c r="S2304" s="870"/>
      <c r="T2304" s="870"/>
      <c r="U2304" s="870"/>
    </row>
    <row r="2305" spans="9:21" s="689" customFormat="1">
      <c r="I2305" s="870"/>
      <c r="J2305" s="870"/>
      <c r="K2305" s="870"/>
      <c r="L2305" s="870"/>
      <c r="M2305" s="870"/>
      <c r="N2305" s="870"/>
      <c r="O2305" s="870"/>
      <c r="P2305" s="870"/>
      <c r="Q2305" s="870"/>
      <c r="R2305" s="870"/>
      <c r="S2305" s="870"/>
      <c r="T2305" s="870"/>
      <c r="U2305" s="870"/>
    </row>
    <row r="2306" spans="9:21" s="689" customFormat="1">
      <c r="I2306" s="870"/>
      <c r="J2306" s="870"/>
      <c r="K2306" s="870"/>
      <c r="L2306" s="870"/>
      <c r="M2306" s="870"/>
      <c r="N2306" s="870"/>
      <c r="O2306" s="870"/>
      <c r="P2306" s="870"/>
      <c r="Q2306" s="870"/>
      <c r="R2306" s="870"/>
      <c r="S2306" s="870"/>
      <c r="T2306" s="870"/>
      <c r="U2306" s="870"/>
    </row>
    <row r="2307" spans="9:21" s="689" customFormat="1">
      <c r="I2307" s="870"/>
      <c r="J2307" s="870"/>
      <c r="K2307" s="870"/>
      <c r="L2307" s="870"/>
      <c r="M2307" s="870"/>
      <c r="N2307" s="870"/>
      <c r="O2307" s="870"/>
      <c r="P2307" s="870"/>
      <c r="Q2307" s="870"/>
      <c r="R2307" s="870"/>
      <c r="S2307" s="870"/>
      <c r="T2307" s="870"/>
      <c r="U2307" s="870"/>
    </row>
    <row r="2308" spans="9:21" s="689" customFormat="1">
      <c r="I2308" s="870"/>
      <c r="J2308" s="870"/>
      <c r="K2308" s="870"/>
      <c r="L2308" s="870"/>
      <c r="M2308" s="870"/>
      <c r="N2308" s="870"/>
      <c r="O2308" s="870"/>
      <c r="P2308" s="870"/>
      <c r="Q2308" s="870"/>
      <c r="R2308" s="870"/>
      <c r="S2308" s="870"/>
      <c r="T2308" s="870"/>
      <c r="U2308" s="870"/>
    </row>
    <row r="2309" spans="9:21" s="689" customFormat="1">
      <c r="I2309" s="870"/>
      <c r="J2309" s="870"/>
      <c r="K2309" s="870"/>
      <c r="L2309" s="870"/>
      <c r="M2309" s="870"/>
      <c r="N2309" s="870"/>
      <c r="O2309" s="870"/>
      <c r="P2309" s="870"/>
      <c r="Q2309" s="870"/>
      <c r="R2309" s="870"/>
      <c r="S2309" s="870"/>
      <c r="T2309" s="870"/>
      <c r="U2309" s="870"/>
    </row>
    <row r="2310" spans="9:21" s="689" customFormat="1">
      <c r="I2310" s="870"/>
      <c r="J2310" s="870"/>
      <c r="K2310" s="870"/>
      <c r="L2310" s="870"/>
      <c r="M2310" s="870"/>
      <c r="N2310" s="870"/>
      <c r="O2310" s="870"/>
      <c r="P2310" s="870"/>
      <c r="Q2310" s="870"/>
      <c r="R2310" s="870"/>
      <c r="S2310" s="870"/>
      <c r="T2310" s="870"/>
      <c r="U2310" s="870"/>
    </row>
    <row r="2311" spans="9:21" s="689" customFormat="1">
      <c r="I2311" s="870"/>
      <c r="J2311" s="870"/>
      <c r="K2311" s="870"/>
      <c r="L2311" s="870"/>
      <c r="M2311" s="870"/>
      <c r="N2311" s="870"/>
      <c r="O2311" s="870"/>
      <c r="P2311" s="870"/>
      <c r="Q2311" s="870"/>
      <c r="R2311" s="870"/>
      <c r="S2311" s="870"/>
      <c r="T2311" s="870"/>
      <c r="U2311" s="870"/>
    </row>
    <row r="2312" spans="9:21" s="689" customFormat="1">
      <c r="I2312" s="870"/>
      <c r="J2312" s="870"/>
      <c r="K2312" s="870"/>
      <c r="L2312" s="870"/>
      <c r="M2312" s="870"/>
      <c r="N2312" s="870"/>
      <c r="O2312" s="870"/>
      <c r="P2312" s="870"/>
      <c r="Q2312" s="870"/>
      <c r="R2312" s="870"/>
      <c r="S2312" s="870"/>
      <c r="T2312" s="870"/>
      <c r="U2312" s="870"/>
    </row>
    <row r="2313" spans="9:21" s="689" customFormat="1">
      <c r="I2313" s="870"/>
      <c r="J2313" s="870"/>
      <c r="K2313" s="870"/>
      <c r="L2313" s="870"/>
      <c r="M2313" s="870"/>
      <c r="N2313" s="870"/>
      <c r="O2313" s="870"/>
      <c r="P2313" s="870"/>
      <c r="Q2313" s="870"/>
      <c r="R2313" s="870"/>
      <c r="S2313" s="870"/>
      <c r="T2313" s="870"/>
      <c r="U2313" s="870"/>
    </row>
    <row r="2314" spans="9:21" s="689" customFormat="1">
      <c r="I2314" s="870"/>
      <c r="J2314" s="870"/>
      <c r="K2314" s="870"/>
      <c r="L2314" s="870"/>
      <c r="M2314" s="870"/>
      <c r="N2314" s="870"/>
      <c r="O2314" s="870"/>
      <c r="P2314" s="870"/>
      <c r="Q2314" s="870"/>
      <c r="R2314" s="870"/>
      <c r="S2314" s="870"/>
      <c r="T2314" s="870"/>
      <c r="U2314" s="870"/>
    </row>
    <row r="2315" spans="9:21" s="689" customFormat="1">
      <c r="I2315" s="870"/>
      <c r="J2315" s="870"/>
      <c r="K2315" s="870"/>
      <c r="L2315" s="870"/>
      <c r="M2315" s="870"/>
      <c r="N2315" s="870"/>
      <c r="O2315" s="870"/>
      <c r="P2315" s="870"/>
      <c r="Q2315" s="870"/>
      <c r="R2315" s="870"/>
      <c r="S2315" s="870"/>
      <c r="T2315" s="870"/>
      <c r="U2315" s="870"/>
    </row>
    <row r="2316" spans="9:21" s="689" customFormat="1">
      <c r="I2316" s="870"/>
      <c r="J2316" s="870"/>
      <c r="K2316" s="870"/>
      <c r="L2316" s="870"/>
      <c r="M2316" s="870"/>
      <c r="N2316" s="870"/>
      <c r="O2316" s="870"/>
      <c r="P2316" s="870"/>
      <c r="Q2316" s="870"/>
      <c r="R2316" s="870"/>
      <c r="S2316" s="870"/>
      <c r="T2316" s="870"/>
      <c r="U2316" s="870"/>
    </row>
    <row r="2317" spans="9:21" s="689" customFormat="1">
      <c r="I2317" s="870"/>
      <c r="J2317" s="870"/>
      <c r="K2317" s="870"/>
      <c r="L2317" s="870"/>
      <c r="M2317" s="870"/>
      <c r="N2317" s="870"/>
      <c r="O2317" s="870"/>
      <c r="P2317" s="870"/>
      <c r="Q2317" s="870"/>
      <c r="R2317" s="870"/>
      <c r="S2317" s="870"/>
      <c r="T2317" s="870"/>
      <c r="U2317" s="870"/>
    </row>
    <row r="2318" spans="9:21" s="689" customFormat="1">
      <c r="I2318" s="870"/>
      <c r="J2318" s="870"/>
      <c r="K2318" s="870"/>
      <c r="L2318" s="870"/>
      <c r="M2318" s="870"/>
      <c r="N2318" s="870"/>
      <c r="O2318" s="870"/>
      <c r="P2318" s="870"/>
      <c r="Q2318" s="870"/>
      <c r="R2318" s="870"/>
      <c r="S2318" s="870"/>
      <c r="T2318" s="870"/>
      <c r="U2318" s="870"/>
    </row>
    <row r="2319" spans="9:21" s="689" customFormat="1">
      <c r="I2319" s="870"/>
      <c r="J2319" s="870"/>
      <c r="K2319" s="870"/>
      <c r="L2319" s="870"/>
      <c r="M2319" s="870"/>
      <c r="N2319" s="870"/>
      <c r="O2319" s="870"/>
      <c r="P2319" s="870"/>
      <c r="Q2319" s="870"/>
      <c r="R2319" s="870"/>
      <c r="S2319" s="870"/>
      <c r="T2319" s="870"/>
      <c r="U2319" s="870"/>
    </row>
    <row r="2320" spans="9:21" s="689" customFormat="1">
      <c r="I2320" s="870"/>
      <c r="J2320" s="870"/>
      <c r="K2320" s="870"/>
      <c r="L2320" s="870"/>
      <c r="M2320" s="870"/>
      <c r="N2320" s="870"/>
      <c r="O2320" s="870"/>
      <c r="P2320" s="870"/>
      <c r="Q2320" s="870"/>
      <c r="R2320" s="870"/>
      <c r="S2320" s="870"/>
      <c r="T2320" s="870"/>
      <c r="U2320" s="870"/>
    </row>
    <row r="2321" spans="9:21" s="689" customFormat="1">
      <c r="I2321" s="870"/>
      <c r="J2321" s="870"/>
      <c r="K2321" s="870"/>
      <c r="L2321" s="870"/>
      <c r="M2321" s="870"/>
      <c r="N2321" s="870"/>
      <c r="O2321" s="870"/>
      <c r="P2321" s="870"/>
      <c r="Q2321" s="870"/>
      <c r="R2321" s="870"/>
      <c r="S2321" s="870"/>
      <c r="T2321" s="870"/>
      <c r="U2321" s="870"/>
    </row>
    <row r="2322" spans="9:21" s="689" customFormat="1">
      <c r="I2322" s="870"/>
      <c r="J2322" s="870"/>
      <c r="K2322" s="870"/>
      <c r="L2322" s="870"/>
      <c r="M2322" s="870"/>
      <c r="N2322" s="870"/>
      <c r="O2322" s="870"/>
      <c r="P2322" s="870"/>
      <c r="Q2322" s="870"/>
      <c r="R2322" s="870"/>
      <c r="S2322" s="870"/>
      <c r="T2322" s="870"/>
      <c r="U2322" s="870"/>
    </row>
    <row r="2323" spans="9:21" s="689" customFormat="1">
      <c r="I2323" s="870"/>
      <c r="J2323" s="870"/>
      <c r="K2323" s="870"/>
      <c r="L2323" s="870"/>
      <c r="M2323" s="870"/>
      <c r="N2323" s="870"/>
      <c r="O2323" s="870"/>
      <c r="P2323" s="870"/>
      <c r="Q2323" s="870"/>
      <c r="R2323" s="870"/>
      <c r="S2323" s="870"/>
      <c r="T2323" s="870"/>
      <c r="U2323" s="870"/>
    </row>
    <row r="2324" spans="9:21" s="689" customFormat="1">
      <c r="I2324" s="870"/>
      <c r="J2324" s="870"/>
      <c r="K2324" s="870"/>
      <c r="L2324" s="870"/>
      <c r="M2324" s="870"/>
      <c r="N2324" s="870"/>
      <c r="O2324" s="870"/>
      <c r="P2324" s="870"/>
      <c r="Q2324" s="870"/>
      <c r="R2324" s="870"/>
      <c r="S2324" s="870"/>
      <c r="T2324" s="870"/>
      <c r="U2324" s="870"/>
    </row>
    <row r="2325" spans="9:21" s="689" customFormat="1">
      <c r="I2325" s="870"/>
      <c r="J2325" s="870"/>
      <c r="K2325" s="870"/>
      <c r="L2325" s="870"/>
      <c r="M2325" s="870"/>
      <c r="N2325" s="870"/>
      <c r="O2325" s="870"/>
      <c r="P2325" s="870"/>
      <c r="Q2325" s="870"/>
      <c r="R2325" s="870"/>
      <c r="S2325" s="870"/>
      <c r="T2325" s="870"/>
      <c r="U2325" s="870"/>
    </row>
    <row r="2326" spans="9:21" s="689" customFormat="1">
      <c r="I2326" s="870"/>
      <c r="J2326" s="870"/>
      <c r="K2326" s="870"/>
      <c r="L2326" s="870"/>
      <c r="M2326" s="870"/>
      <c r="N2326" s="870"/>
      <c r="O2326" s="870"/>
      <c r="P2326" s="870"/>
      <c r="Q2326" s="870"/>
      <c r="R2326" s="870"/>
      <c r="S2326" s="870"/>
      <c r="T2326" s="870"/>
      <c r="U2326" s="870"/>
    </row>
    <row r="2327" spans="9:21" s="689" customFormat="1">
      <c r="I2327" s="870"/>
      <c r="J2327" s="870"/>
      <c r="K2327" s="870"/>
      <c r="L2327" s="870"/>
      <c r="M2327" s="870"/>
      <c r="N2327" s="870"/>
      <c r="O2327" s="870"/>
      <c r="P2327" s="870"/>
      <c r="Q2327" s="870"/>
      <c r="R2327" s="870"/>
      <c r="S2327" s="870"/>
      <c r="T2327" s="870"/>
      <c r="U2327" s="870"/>
    </row>
    <row r="2328" spans="9:21" s="689" customFormat="1">
      <c r="I2328" s="870"/>
      <c r="J2328" s="870"/>
      <c r="K2328" s="870"/>
      <c r="L2328" s="870"/>
      <c r="M2328" s="870"/>
      <c r="N2328" s="870"/>
      <c r="O2328" s="870"/>
      <c r="P2328" s="870"/>
      <c r="Q2328" s="870"/>
      <c r="R2328" s="870"/>
      <c r="S2328" s="870"/>
      <c r="T2328" s="870"/>
      <c r="U2328" s="870"/>
    </row>
    <row r="2329" spans="9:21" s="689" customFormat="1">
      <c r="I2329" s="870"/>
      <c r="J2329" s="870"/>
      <c r="K2329" s="870"/>
      <c r="L2329" s="870"/>
      <c r="M2329" s="870"/>
      <c r="N2329" s="870"/>
      <c r="O2329" s="870"/>
      <c r="P2329" s="870"/>
      <c r="Q2329" s="870"/>
      <c r="R2329" s="870"/>
      <c r="S2329" s="870"/>
      <c r="T2329" s="870"/>
      <c r="U2329" s="870"/>
    </row>
    <row r="2330" spans="9:21" s="689" customFormat="1">
      <c r="I2330" s="870"/>
      <c r="J2330" s="870"/>
      <c r="K2330" s="870"/>
      <c r="L2330" s="870"/>
      <c r="M2330" s="870"/>
      <c r="N2330" s="870"/>
      <c r="O2330" s="870"/>
      <c r="P2330" s="870"/>
      <c r="Q2330" s="870"/>
      <c r="R2330" s="870"/>
      <c r="S2330" s="870"/>
      <c r="T2330" s="870"/>
      <c r="U2330" s="870"/>
    </row>
    <row r="2331" spans="9:21" s="689" customFormat="1">
      <c r="I2331" s="870"/>
      <c r="J2331" s="870"/>
      <c r="K2331" s="870"/>
      <c r="L2331" s="870"/>
      <c r="M2331" s="870"/>
      <c r="N2331" s="870"/>
      <c r="O2331" s="870"/>
      <c r="P2331" s="870"/>
      <c r="Q2331" s="870"/>
      <c r="R2331" s="870"/>
      <c r="S2331" s="870"/>
      <c r="T2331" s="870"/>
      <c r="U2331" s="870"/>
    </row>
    <row r="2332" spans="9:21" s="689" customFormat="1">
      <c r="I2332" s="870"/>
      <c r="J2332" s="870"/>
      <c r="K2332" s="870"/>
      <c r="L2332" s="870"/>
      <c r="M2332" s="870"/>
      <c r="N2332" s="870"/>
      <c r="O2332" s="870"/>
      <c r="P2332" s="870"/>
      <c r="Q2332" s="870"/>
      <c r="R2332" s="870"/>
      <c r="S2332" s="870"/>
      <c r="T2332" s="870"/>
      <c r="U2332" s="870"/>
    </row>
    <row r="2333" spans="9:21" s="689" customFormat="1">
      <c r="I2333" s="870"/>
      <c r="J2333" s="870"/>
      <c r="K2333" s="870"/>
      <c r="L2333" s="870"/>
      <c r="M2333" s="870"/>
      <c r="N2333" s="870"/>
      <c r="O2333" s="870"/>
      <c r="P2333" s="870"/>
      <c r="Q2333" s="870"/>
      <c r="R2333" s="870"/>
      <c r="S2333" s="870"/>
      <c r="T2333" s="870"/>
      <c r="U2333" s="870"/>
    </row>
    <row r="2334" spans="9:21" s="689" customFormat="1">
      <c r="I2334" s="870"/>
      <c r="J2334" s="870"/>
      <c r="K2334" s="870"/>
      <c r="L2334" s="870"/>
      <c r="M2334" s="870"/>
      <c r="N2334" s="870"/>
      <c r="O2334" s="870"/>
      <c r="P2334" s="870"/>
      <c r="Q2334" s="870"/>
      <c r="R2334" s="870"/>
      <c r="S2334" s="870"/>
      <c r="T2334" s="870"/>
      <c r="U2334" s="870"/>
    </row>
    <row r="2335" spans="9:21" s="689" customFormat="1">
      <c r="I2335" s="870"/>
      <c r="J2335" s="870"/>
      <c r="K2335" s="870"/>
      <c r="L2335" s="870"/>
      <c r="M2335" s="870"/>
      <c r="N2335" s="870"/>
      <c r="O2335" s="870"/>
      <c r="P2335" s="870"/>
      <c r="Q2335" s="870"/>
      <c r="R2335" s="870"/>
      <c r="S2335" s="870"/>
      <c r="T2335" s="870"/>
      <c r="U2335" s="870"/>
    </row>
    <row r="2336" spans="9:21" s="689" customFormat="1">
      <c r="I2336" s="870"/>
      <c r="J2336" s="870"/>
      <c r="K2336" s="870"/>
      <c r="L2336" s="870"/>
      <c r="M2336" s="870"/>
      <c r="N2336" s="870"/>
      <c r="O2336" s="870"/>
      <c r="P2336" s="870"/>
      <c r="Q2336" s="870"/>
      <c r="R2336" s="870"/>
      <c r="S2336" s="870"/>
      <c r="T2336" s="870"/>
      <c r="U2336" s="870"/>
    </row>
    <row r="2337" spans="9:21" s="689" customFormat="1">
      <c r="I2337" s="870"/>
      <c r="J2337" s="870"/>
      <c r="K2337" s="870"/>
      <c r="L2337" s="870"/>
      <c r="M2337" s="870"/>
      <c r="N2337" s="870"/>
      <c r="O2337" s="870"/>
      <c r="P2337" s="870"/>
      <c r="Q2337" s="870"/>
      <c r="R2337" s="870"/>
      <c r="S2337" s="870"/>
      <c r="T2337" s="870"/>
      <c r="U2337" s="870"/>
    </row>
    <row r="2338" spans="9:21" s="689" customFormat="1">
      <c r="I2338" s="870"/>
      <c r="J2338" s="870"/>
      <c r="K2338" s="870"/>
      <c r="L2338" s="870"/>
      <c r="M2338" s="870"/>
      <c r="N2338" s="870"/>
      <c r="O2338" s="870"/>
      <c r="P2338" s="870"/>
      <c r="Q2338" s="870"/>
      <c r="R2338" s="870"/>
      <c r="S2338" s="870"/>
      <c r="T2338" s="870"/>
      <c r="U2338" s="870"/>
    </row>
    <row r="2339" spans="9:21" s="689" customFormat="1">
      <c r="I2339" s="870"/>
      <c r="J2339" s="870"/>
      <c r="K2339" s="870"/>
      <c r="L2339" s="870"/>
      <c r="M2339" s="870"/>
      <c r="N2339" s="870"/>
      <c r="O2339" s="870"/>
      <c r="P2339" s="870"/>
      <c r="Q2339" s="870"/>
      <c r="R2339" s="870"/>
      <c r="S2339" s="870"/>
      <c r="T2339" s="870"/>
      <c r="U2339" s="870"/>
    </row>
    <row r="2340" spans="9:21" s="689" customFormat="1">
      <c r="I2340" s="870"/>
      <c r="J2340" s="870"/>
      <c r="K2340" s="870"/>
      <c r="L2340" s="870"/>
      <c r="M2340" s="870"/>
      <c r="N2340" s="870"/>
      <c r="O2340" s="870"/>
      <c r="P2340" s="870"/>
      <c r="Q2340" s="870"/>
      <c r="R2340" s="870"/>
      <c r="S2340" s="870"/>
      <c r="T2340" s="870"/>
      <c r="U2340" s="870"/>
    </row>
    <row r="2341" spans="9:21" s="689" customFormat="1">
      <c r="I2341" s="870"/>
      <c r="J2341" s="870"/>
      <c r="K2341" s="870"/>
      <c r="L2341" s="870"/>
      <c r="M2341" s="870"/>
      <c r="N2341" s="870"/>
      <c r="O2341" s="870"/>
      <c r="P2341" s="870"/>
      <c r="Q2341" s="870"/>
      <c r="R2341" s="870"/>
      <c r="S2341" s="870"/>
      <c r="T2341" s="870"/>
      <c r="U2341" s="870"/>
    </row>
    <row r="2342" spans="9:21" s="689" customFormat="1">
      <c r="I2342" s="870"/>
      <c r="J2342" s="870"/>
      <c r="K2342" s="870"/>
      <c r="L2342" s="870"/>
      <c r="M2342" s="870"/>
      <c r="N2342" s="870"/>
      <c r="O2342" s="870"/>
      <c r="P2342" s="870"/>
      <c r="Q2342" s="870"/>
      <c r="R2342" s="870"/>
      <c r="S2342" s="870"/>
      <c r="T2342" s="870"/>
      <c r="U2342" s="870"/>
    </row>
    <row r="2343" spans="9:21" s="689" customFormat="1">
      <c r="I2343" s="870"/>
      <c r="J2343" s="870"/>
      <c r="K2343" s="870"/>
      <c r="L2343" s="870"/>
      <c r="M2343" s="870"/>
      <c r="N2343" s="870"/>
      <c r="O2343" s="870"/>
      <c r="P2343" s="870"/>
      <c r="Q2343" s="870"/>
      <c r="R2343" s="870"/>
      <c r="S2343" s="870"/>
      <c r="T2343" s="870"/>
      <c r="U2343" s="870"/>
    </row>
    <row r="2344" spans="9:21" s="689" customFormat="1">
      <c r="I2344" s="870"/>
      <c r="J2344" s="870"/>
      <c r="K2344" s="870"/>
      <c r="L2344" s="870"/>
      <c r="M2344" s="870"/>
      <c r="N2344" s="870"/>
      <c r="O2344" s="870"/>
      <c r="P2344" s="870"/>
      <c r="Q2344" s="870"/>
      <c r="R2344" s="870"/>
      <c r="S2344" s="870"/>
      <c r="T2344" s="870"/>
      <c r="U2344" s="870"/>
    </row>
    <row r="2345" spans="9:21" s="689" customFormat="1">
      <c r="I2345" s="870"/>
      <c r="J2345" s="870"/>
      <c r="K2345" s="870"/>
      <c r="L2345" s="870"/>
      <c r="M2345" s="870"/>
      <c r="N2345" s="870"/>
      <c r="O2345" s="870"/>
      <c r="P2345" s="870"/>
      <c r="Q2345" s="870"/>
      <c r="R2345" s="870"/>
      <c r="S2345" s="870"/>
      <c r="T2345" s="870"/>
      <c r="U2345" s="870"/>
    </row>
    <row r="2346" spans="9:21" s="689" customFormat="1">
      <c r="I2346" s="870"/>
      <c r="J2346" s="870"/>
      <c r="K2346" s="870"/>
      <c r="L2346" s="870"/>
      <c r="M2346" s="870"/>
      <c r="N2346" s="870"/>
      <c r="O2346" s="870"/>
      <c r="P2346" s="870"/>
      <c r="Q2346" s="870"/>
      <c r="R2346" s="870"/>
      <c r="S2346" s="870"/>
      <c r="T2346" s="870"/>
      <c r="U2346" s="870"/>
    </row>
    <row r="2347" spans="9:21" s="689" customFormat="1">
      <c r="I2347" s="870"/>
      <c r="J2347" s="870"/>
      <c r="K2347" s="870"/>
      <c r="L2347" s="870"/>
      <c r="M2347" s="870"/>
      <c r="N2347" s="870"/>
      <c r="O2347" s="870"/>
      <c r="P2347" s="870"/>
      <c r="Q2347" s="870"/>
      <c r="R2347" s="870"/>
      <c r="S2347" s="870"/>
      <c r="T2347" s="870"/>
      <c r="U2347" s="870"/>
    </row>
    <row r="2348" spans="9:21" s="689" customFormat="1">
      <c r="I2348" s="870"/>
      <c r="J2348" s="870"/>
      <c r="K2348" s="870"/>
      <c r="L2348" s="870"/>
      <c r="M2348" s="870"/>
      <c r="N2348" s="870"/>
      <c r="O2348" s="870"/>
      <c r="P2348" s="870"/>
      <c r="Q2348" s="870"/>
      <c r="R2348" s="870"/>
      <c r="S2348" s="870"/>
      <c r="T2348" s="870"/>
      <c r="U2348" s="870"/>
    </row>
    <row r="2349" spans="9:21" s="689" customFormat="1">
      <c r="I2349" s="870"/>
      <c r="J2349" s="870"/>
      <c r="K2349" s="870"/>
      <c r="L2349" s="870"/>
      <c r="M2349" s="870"/>
      <c r="N2349" s="870"/>
      <c r="O2349" s="870"/>
      <c r="P2349" s="870"/>
      <c r="Q2349" s="870"/>
      <c r="R2349" s="870"/>
      <c r="S2349" s="870"/>
      <c r="T2349" s="870"/>
      <c r="U2349" s="870"/>
    </row>
    <row r="2350" spans="9:21" s="689" customFormat="1">
      <c r="I2350" s="870"/>
      <c r="J2350" s="870"/>
      <c r="K2350" s="870"/>
      <c r="L2350" s="870"/>
      <c r="M2350" s="870"/>
      <c r="N2350" s="870"/>
      <c r="O2350" s="870"/>
      <c r="P2350" s="870"/>
      <c r="Q2350" s="870"/>
      <c r="R2350" s="870"/>
      <c r="S2350" s="870"/>
      <c r="T2350" s="870"/>
      <c r="U2350" s="870"/>
    </row>
    <row r="2351" spans="9:21" s="689" customFormat="1">
      <c r="I2351" s="870"/>
      <c r="J2351" s="870"/>
      <c r="K2351" s="870"/>
      <c r="L2351" s="870"/>
      <c r="M2351" s="870"/>
      <c r="N2351" s="870"/>
      <c r="O2351" s="870"/>
      <c r="P2351" s="870"/>
      <c r="Q2351" s="870"/>
      <c r="R2351" s="870"/>
      <c r="S2351" s="870"/>
      <c r="T2351" s="870"/>
      <c r="U2351" s="870"/>
    </row>
    <row r="2352" spans="9:21" s="689" customFormat="1">
      <c r="I2352" s="870"/>
      <c r="J2352" s="870"/>
      <c r="K2352" s="870"/>
      <c r="L2352" s="870"/>
      <c r="M2352" s="870"/>
      <c r="N2352" s="870"/>
      <c r="O2352" s="870"/>
      <c r="P2352" s="870"/>
      <c r="Q2352" s="870"/>
      <c r="R2352" s="870"/>
      <c r="S2352" s="870"/>
      <c r="T2352" s="870"/>
      <c r="U2352" s="870"/>
    </row>
    <row r="2353" spans="9:21" s="689" customFormat="1">
      <c r="I2353" s="870"/>
      <c r="J2353" s="870"/>
      <c r="K2353" s="870"/>
      <c r="L2353" s="870"/>
      <c r="M2353" s="870"/>
      <c r="N2353" s="870"/>
      <c r="O2353" s="870"/>
      <c r="P2353" s="870"/>
      <c r="Q2353" s="870"/>
      <c r="R2353" s="870"/>
      <c r="S2353" s="870"/>
      <c r="T2353" s="870"/>
      <c r="U2353" s="870"/>
    </row>
    <row r="2354" spans="9:21" s="689" customFormat="1">
      <c r="I2354" s="870"/>
      <c r="J2354" s="870"/>
      <c r="K2354" s="870"/>
      <c r="L2354" s="870"/>
      <c r="M2354" s="870"/>
      <c r="N2354" s="870"/>
      <c r="O2354" s="870"/>
      <c r="P2354" s="870"/>
      <c r="Q2354" s="870"/>
      <c r="R2354" s="870"/>
      <c r="S2354" s="870"/>
      <c r="T2354" s="870"/>
      <c r="U2354" s="870"/>
    </row>
    <row r="2355" spans="9:21" s="689" customFormat="1">
      <c r="I2355" s="870"/>
      <c r="J2355" s="870"/>
      <c r="K2355" s="870"/>
      <c r="L2355" s="870"/>
      <c r="M2355" s="870"/>
      <c r="N2355" s="870"/>
      <c r="O2355" s="870"/>
      <c r="P2355" s="870"/>
      <c r="Q2355" s="870"/>
      <c r="R2355" s="870"/>
      <c r="S2355" s="870"/>
      <c r="T2355" s="870"/>
      <c r="U2355" s="870"/>
    </row>
    <row r="2356" spans="9:21" s="689" customFormat="1">
      <c r="I2356" s="870"/>
      <c r="J2356" s="870"/>
      <c r="K2356" s="870"/>
      <c r="L2356" s="870"/>
      <c r="M2356" s="870"/>
      <c r="N2356" s="870"/>
      <c r="O2356" s="870"/>
      <c r="P2356" s="870"/>
      <c r="Q2356" s="870"/>
      <c r="R2356" s="870"/>
      <c r="S2356" s="870"/>
      <c r="T2356" s="870"/>
      <c r="U2356" s="870"/>
    </row>
    <row r="2357" spans="9:21" s="689" customFormat="1">
      <c r="I2357" s="870"/>
      <c r="J2357" s="870"/>
      <c r="K2357" s="870"/>
      <c r="L2357" s="870"/>
      <c r="M2357" s="870"/>
      <c r="N2357" s="870"/>
      <c r="O2357" s="870"/>
      <c r="P2357" s="870"/>
      <c r="Q2357" s="870"/>
      <c r="R2357" s="870"/>
      <c r="S2357" s="870"/>
      <c r="T2357" s="870"/>
      <c r="U2357" s="870"/>
    </row>
    <row r="2358" spans="9:21" s="689" customFormat="1">
      <c r="I2358" s="870"/>
      <c r="J2358" s="870"/>
      <c r="K2358" s="870"/>
      <c r="L2358" s="870"/>
      <c r="M2358" s="870"/>
      <c r="N2358" s="870"/>
      <c r="O2358" s="870"/>
      <c r="P2358" s="870"/>
      <c r="Q2358" s="870"/>
      <c r="R2358" s="870"/>
      <c r="S2358" s="870"/>
      <c r="T2358" s="870"/>
      <c r="U2358" s="870"/>
    </row>
    <row r="2359" spans="9:21" s="689" customFormat="1">
      <c r="I2359" s="870"/>
      <c r="J2359" s="870"/>
      <c r="K2359" s="870"/>
      <c r="L2359" s="870"/>
      <c r="M2359" s="870"/>
      <c r="N2359" s="870"/>
      <c r="O2359" s="870"/>
      <c r="P2359" s="870"/>
      <c r="Q2359" s="870"/>
      <c r="R2359" s="870"/>
      <c r="S2359" s="870"/>
      <c r="T2359" s="870"/>
      <c r="U2359" s="870"/>
    </row>
    <row r="2360" spans="9:21" s="689" customFormat="1">
      <c r="I2360" s="870"/>
      <c r="J2360" s="870"/>
      <c r="K2360" s="870"/>
      <c r="L2360" s="870"/>
      <c r="M2360" s="870"/>
      <c r="N2360" s="870"/>
      <c r="O2360" s="870"/>
      <c r="P2360" s="870"/>
      <c r="Q2360" s="870"/>
      <c r="R2360" s="870"/>
      <c r="S2360" s="870"/>
      <c r="T2360" s="870"/>
      <c r="U2360" s="870"/>
    </row>
    <row r="2361" spans="9:21" s="689" customFormat="1">
      <c r="I2361" s="870"/>
      <c r="J2361" s="870"/>
      <c r="K2361" s="870"/>
      <c r="L2361" s="870"/>
      <c r="M2361" s="870"/>
      <c r="N2361" s="870"/>
      <c r="O2361" s="870"/>
      <c r="P2361" s="870"/>
      <c r="Q2361" s="870"/>
      <c r="R2361" s="870"/>
      <c r="S2361" s="870"/>
      <c r="T2361" s="870"/>
      <c r="U2361" s="870"/>
    </row>
    <row r="2362" spans="9:21" s="689" customFormat="1">
      <c r="I2362" s="870"/>
      <c r="J2362" s="870"/>
      <c r="K2362" s="870"/>
      <c r="L2362" s="870"/>
      <c r="M2362" s="870"/>
      <c r="N2362" s="870"/>
      <c r="O2362" s="870"/>
      <c r="P2362" s="870"/>
      <c r="Q2362" s="870"/>
      <c r="R2362" s="870"/>
      <c r="S2362" s="870"/>
      <c r="T2362" s="870"/>
      <c r="U2362" s="870"/>
    </row>
    <row r="2363" spans="9:21" s="689" customFormat="1">
      <c r="I2363" s="870"/>
      <c r="J2363" s="870"/>
      <c r="K2363" s="870"/>
      <c r="L2363" s="870"/>
      <c r="M2363" s="870"/>
      <c r="N2363" s="870"/>
      <c r="O2363" s="870"/>
      <c r="P2363" s="870"/>
      <c r="Q2363" s="870"/>
      <c r="R2363" s="870"/>
      <c r="S2363" s="870"/>
      <c r="T2363" s="870"/>
      <c r="U2363" s="870"/>
    </row>
    <row r="2364" spans="9:21" s="689" customFormat="1">
      <c r="I2364" s="870"/>
      <c r="J2364" s="870"/>
      <c r="K2364" s="870"/>
      <c r="L2364" s="870"/>
      <c r="M2364" s="870"/>
      <c r="N2364" s="870"/>
      <c r="O2364" s="870"/>
      <c r="P2364" s="870"/>
      <c r="Q2364" s="870"/>
      <c r="R2364" s="870"/>
      <c r="S2364" s="870"/>
      <c r="T2364" s="870"/>
      <c r="U2364" s="870"/>
    </row>
    <row r="2365" spans="9:21" s="689" customFormat="1">
      <c r="I2365" s="870"/>
      <c r="J2365" s="870"/>
      <c r="K2365" s="870"/>
      <c r="L2365" s="870"/>
      <c r="M2365" s="870"/>
      <c r="N2365" s="870"/>
      <c r="O2365" s="870"/>
      <c r="P2365" s="870"/>
      <c r="Q2365" s="870"/>
      <c r="R2365" s="870"/>
      <c r="S2365" s="870"/>
      <c r="T2365" s="870"/>
      <c r="U2365" s="870"/>
    </row>
    <row r="2366" spans="9:21" s="689" customFormat="1">
      <c r="I2366" s="870"/>
      <c r="J2366" s="870"/>
      <c r="K2366" s="870"/>
      <c r="L2366" s="870"/>
      <c r="M2366" s="870"/>
      <c r="N2366" s="870"/>
      <c r="O2366" s="870"/>
      <c r="P2366" s="870"/>
      <c r="Q2366" s="870"/>
      <c r="R2366" s="870"/>
      <c r="S2366" s="870"/>
      <c r="T2366" s="870"/>
      <c r="U2366" s="870"/>
    </row>
    <row r="2367" spans="9:21" s="689" customFormat="1">
      <c r="I2367" s="870"/>
      <c r="J2367" s="870"/>
      <c r="K2367" s="870"/>
      <c r="L2367" s="870"/>
      <c r="M2367" s="870"/>
      <c r="N2367" s="870"/>
      <c r="O2367" s="870"/>
      <c r="P2367" s="870"/>
      <c r="Q2367" s="870"/>
      <c r="R2367" s="870"/>
      <c r="S2367" s="870"/>
      <c r="T2367" s="870"/>
      <c r="U2367" s="870"/>
    </row>
    <row r="2368" spans="9:21" s="689" customFormat="1">
      <c r="I2368" s="870"/>
      <c r="J2368" s="870"/>
      <c r="K2368" s="870"/>
      <c r="L2368" s="870"/>
      <c r="M2368" s="870"/>
      <c r="N2368" s="870"/>
      <c r="O2368" s="870"/>
      <c r="P2368" s="870"/>
      <c r="Q2368" s="870"/>
      <c r="R2368" s="870"/>
      <c r="S2368" s="870"/>
      <c r="T2368" s="870"/>
      <c r="U2368" s="870"/>
    </row>
    <row r="2369" spans="9:21" s="689" customFormat="1">
      <c r="I2369" s="870"/>
      <c r="J2369" s="870"/>
      <c r="K2369" s="870"/>
      <c r="L2369" s="870"/>
      <c r="M2369" s="870"/>
      <c r="N2369" s="870"/>
      <c r="O2369" s="870"/>
      <c r="P2369" s="870"/>
      <c r="Q2369" s="870"/>
      <c r="R2369" s="870"/>
      <c r="S2369" s="870"/>
      <c r="T2369" s="870"/>
      <c r="U2369" s="870"/>
    </row>
    <row r="2370" spans="9:21" s="689" customFormat="1">
      <c r="I2370" s="870"/>
      <c r="J2370" s="870"/>
      <c r="K2370" s="870"/>
      <c r="L2370" s="870"/>
      <c r="M2370" s="870"/>
      <c r="N2370" s="870"/>
      <c r="O2370" s="870"/>
      <c r="P2370" s="870"/>
      <c r="Q2370" s="870"/>
      <c r="R2370" s="870"/>
      <c r="S2370" s="870"/>
      <c r="T2370" s="870"/>
      <c r="U2370" s="870"/>
    </row>
    <row r="2371" spans="9:21" s="689" customFormat="1">
      <c r="I2371" s="870"/>
      <c r="J2371" s="870"/>
      <c r="K2371" s="870"/>
      <c r="L2371" s="870"/>
      <c r="M2371" s="870"/>
      <c r="N2371" s="870"/>
      <c r="O2371" s="870"/>
      <c r="P2371" s="870"/>
      <c r="Q2371" s="870"/>
      <c r="R2371" s="870"/>
      <c r="S2371" s="870"/>
      <c r="T2371" s="870"/>
      <c r="U2371" s="870"/>
    </row>
    <row r="2372" spans="9:21" s="689" customFormat="1">
      <c r="I2372" s="870"/>
      <c r="J2372" s="870"/>
      <c r="K2372" s="870"/>
      <c r="L2372" s="870"/>
      <c r="M2372" s="870"/>
      <c r="N2372" s="870"/>
      <c r="O2372" s="870"/>
      <c r="P2372" s="870"/>
      <c r="Q2372" s="870"/>
      <c r="R2372" s="870"/>
      <c r="S2372" s="870"/>
      <c r="T2372" s="870"/>
      <c r="U2372" s="870"/>
    </row>
    <row r="2373" spans="9:21" s="689" customFormat="1">
      <c r="I2373" s="870"/>
      <c r="J2373" s="870"/>
      <c r="K2373" s="870"/>
      <c r="L2373" s="870"/>
      <c r="M2373" s="870"/>
      <c r="N2373" s="870"/>
      <c r="O2373" s="870"/>
      <c r="P2373" s="870"/>
      <c r="Q2373" s="870"/>
      <c r="R2373" s="870"/>
      <c r="S2373" s="870"/>
      <c r="T2373" s="870"/>
      <c r="U2373" s="870"/>
    </row>
    <row r="2374" spans="9:21" s="689" customFormat="1">
      <c r="I2374" s="870"/>
      <c r="J2374" s="870"/>
      <c r="K2374" s="870"/>
      <c r="L2374" s="870"/>
      <c r="M2374" s="870"/>
      <c r="N2374" s="870"/>
      <c r="O2374" s="870"/>
      <c r="P2374" s="870"/>
      <c r="Q2374" s="870"/>
      <c r="R2374" s="870"/>
      <c r="S2374" s="870"/>
      <c r="T2374" s="870"/>
      <c r="U2374" s="870"/>
    </row>
    <row r="2375" spans="9:21" s="689" customFormat="1">
      <c r="I2375" s="870"/>
      <c r="J2375" s="870"/>
      <c r="K2375" s="870"/>
      <c r="L2375" s="870"/>
      <c r="M2375" s="870"/>
      <c r="N2375" s="870"/>
      <c r="O2375" s="870"/>
      <c r="P2375" s="870"/>
      <c r="Q2375" s="870"/>
      <c r="R2375" s="870"/>
      <c r="S2375" s="870"/>
      <c r="T2375" s="870"/>
      <c r="U2375" s="870"/>
    </row>
    <row r="2376" spans="9:21" s="689" customFormat="1">
      <c r="I2376" s="870"/>
      <c r="J2376" s="870"/>
      <c r="K2376" s="870"/>
      <c r="L2376" s="870"/>
      <c r="M2376" s="870"/>
      <c r="N2376" s="870"/>
      <c r="O2376" s="870"/>
      <c r="P2376" s="870"/>
      <c r="Q2376" s="870"/>
      <c r="R2376" s="870"/>
      <c r="S2376" s="870"/>
      <c r="T2376" s="870"/>
      <c r="U2376" s="870"/>
    </row>
    <row r="2377" spans="9:21" s="689" customFormat="1">
      <c r="I2377" s="870"/>
      <c r="J2377" s="870"/>
      <c r="K2377" s="870"/>
      <c r="L2377" s="870"/>
      <c r="M2377" s="870"/>
      <c r="N2377" s="870"/>
      <c r="O2377" s="870"/>
      <c r="P2377" s="870"/>
      <c r="Q2377" s="870"/>
      <c r="R2377" s="870"/>
      <c r="S2377" s="870"/>
      <c r="T2377" s="870"/>
      <c r="U2377" s="870"/>
    </row>
    <row r="2378" spans="9:21" s="689" customFormat="1">
      <c r="I2378" s="870"/>
      <c r="J2378" s="870"/>
      <c r="K2378" s="870"/>
      <c r="L2378" s="870"/>
      <c r="M2378" s="870"/>
      <c r="N2378" s="870"/>
      <c r="O2378" s="870"/>
      <c r="P2378" s="870"/>
      <c r="Q2378" s="870"/>
      <c r="R2378" s="870"/>
      <c r="S2378" s="870"/>
      <c r="T2378" s="870"/>
      <c r="U2378" s="870"/>
    </row>
    <row r="2379" spans="9:21" s="689" customFormat="1">
      <c r="I2379" s="870"/>
      <c r="J2379" s="870"/>
      <c r="K2379" s="870"/>
      <c r="L2379" s="870"/>
      <c r="M2379" s="870"/>
      <c r="N2379" s="870"/>
      <c r="O2379" s="870"/>
      <c r="P2379" s="870"/>
      <c r="Q2379" s="870"/>
      <c r="R2379" s="870"/>
      <c r="S2379" s="870"/>
      <c r="T2379" s="870"/>
      <c r="U2379" s="870"/>
    </row>
    <row r="2380" spans="9:21" s="689" customFormat="1">
      <c r="I2380" s="870"/>
      <c r="J2380" s="870"/>
      <c r="K2380" s="870"/>
      <c r="L2380" s="870"/>
      <c r="M2380" s="870"/>
      <c r="N2380" s="870"/>
      <c r="O2380" s="870"/>
      <c r="P2380" s="870"/>
      <c r="Q2380" s="870"/>
      <c r="R2380" s="870"/>
      <c r="S2380" s="870"/>
      <c r="T2380" s="870"/>
      <c r="U2380" s="870"/>
    </row>
    <row r="2381" spans="9:21" s="689" customFormat="1">
      <c r="I2381" s="870"/>
      <c r="J2381" s="870"/>
      <c r="K2381" s="870"/>
      <c r="L2381" s="870"/>
      <c r="M2381" s="870"/>
      <c r="N2381" s="870"/>
      <c r="O2381" s="870"/>
      <c r="P2381" s="870"/>
      <c r="Q2381" s="870"/>
      <c r="R2381" s="870"/>
      <c r="S2381" s="870"/>
      <c r="T2381" s="870"/>
      <c r="U2381" s="870"/>
    </row>
    <row r="2382" spans="9:21" s="689" customFormat="1">
      <c r="I2382" s="870"/>
      <c r="J2382" s="870"/>
      <c r="K2382" s="870"/>
      <c r="L2382" s="870"/>
      <c r="M2382" s="870"/>
      <c r="N2382" s="870"/>
      <c r="O2382" s="870"/>
      <c r="P2382" s="870"/>
      <c r="Q2382" s="870"/>
      <c r="R2382" s="870"/>
      <c r="S2382" s="870"/>
      <c r="T2382" s="870"/>
      <c r="U2382" s="870"/>
    </row>
    <row r="2383" spans="9:21" s="689" customFormat="1">
      <c r="I2383" s="870"/>
      <c r="J2383" s="870"/>
      <c r="K2383" s="870"/>
      <c r="L2383" s="870"/>
      <c r="M2383" s="870"/>
      <c r="N2383" s="870"/>
      <c r="O2383" s="870"/>
      <c r="P2383" s="870"/>
      <c r="Q2383" s="870"/>
      <c r="R2383" s="870"/>
      <c r="S2383" s="870"/>
      <c r="T2383" s="870"/>
      <c r="U2383" s="870"/>
    </row>
    <row r="2384" spans="9:21" s="689" customFormat="1">
      <c r="I2384" s="870"/>
      <c r="J2384" s="870"/>
      <c r="K2384" s="870"/>
      <c r="L2384" s="870"/>
      <c r="M2384" s="870"/>
      <c r="N2384" s="870"/>
      <c r="O2384" s="870"/>
      <c r="P2384" s="870"/>
      <c r="Q2384" s="870"/>
      <c r="R2384" s="870"/>
      <c r="S2384" s="870"/>
      <c r="T2384" s="870"/>
      <c r="U2384" s="870"/>
    </row>
    <row r="2385" spans="9:21" s="689" customFormat="1">
      <c r="I2385" s="870"/>
      <c r="J2385" s="870"/>
      <c r="K2385" s="870"/>
      <c r="L2385" s="870"/>
      <c r="M2385" s="870"/>
      <c r="N2385" s="870"/>
      <c r="O2385" s="870"/>
      <c r="P2385" s="870"/>
      <c r="Q2385" s="870"/>
      <c r="R2385" s="870"/>
      <c r="S2385" s="870"/>
      <c r="T2385" s="870"/>
      <c r="U2385" s="870"/>
    </row>
    <row r="2386" spans="9:21" s="689" customFormat="1">
      <c r="I2386" s="870"/>
      <c r="J2386" s="870"/>
      <c r="K2386" s="870"/>
      <c r="L2386" s="870"/>
      <c r="M2386" s="870"/>
      <c r="N2386" s="870"/>
      <c r="O2386" s="870"/>
      <c r="P2386" s="870"/>
      <c r="Q2386" s="870"/>
      <c r="R2386" s="870"/>
      <c r="S2386" s="870"/>
      <c r="T2386" s="870"/>
      <c r="U2386" s="870"/>
    </row>
    <row r="2387" spans="9:21" s="689" customFormat="1">
      <c r="I2387" s="870"/>
      <c r="J2387" s="870"/>
      <c r="K2387" s="870"/>
      <c r="L2387" s="870"/>
      <c r="M2387" s="870"/>
      <c r="N2387" s="870"/>
      <c r="O2387" s="870"/>
      <c r="P2387" s="870"/>
      <c r="Q2387" s="870"/>
      <c r="R2387" s="870"/>
      <c r="S2387" s="870"/>
      <c r="T2387" s="870"/>
      <c r="U2387" s="870"/>
    </row>
    <row r="2388" spans="9:21" s="689" customFormat="1">
      <c r="I2388" s="870"/>
      <c r="J2388" s="870"/>
      <c r="K2388" s="870"/>
      <c r="L2388" s="870"/>
      <c r="M2388" s="870"/>
      <c r="N2388" s="870"/>
      <c r="O2388" s="870"/>
      <c r="P2388" s="870"/>
      <c r="Q2388" s="870"/>
      <c r="R2388" s="870"/>
      <c r="S2388" s="870"/>
      <c r="T2388" s="870"/>
      <c r="U2388" s="870"/>
    </row>
    <row r="2389" spans="9:21" s="689" customFormat="1">
      <c r="I2389" s="870"/>
      <c r="J2389" s="870"/>
      <c r="K2389" s="870"/>
      <c r="L2389" s="870"/>
      <c r="M2389" s="870"/>
      <c r="N2389" s="870"/>
      <c r="O2389" s="870"/>
      <c r="P2389" s="870"/>
      <c r="Q2389" s="870"/>
      <c r="R2389" s="870"/>
      <c r="S2389" s="870"/>
      <c r="T2389" s="870"/>
      <c r="U2389" s="870"/>
    </row>
    <row r="2390" spans="9:21" s="689" customFormat="1">
      <c r="I2390" s="870"/>
      <c r="J2390" s="870"/>
      <c r="K2390" s="870"/>
      <c r="L2390" s="870"/>
      <c r="M2390" s="870"/>
      <c r="N2390" s="870"/>
      <c r="O2390" s="870"/>
      <c r="P2390" s="870"/>
      <c r="Q2390" s="870"/>
      <c r="R2390" s="870"/>
      <c r="S2390" s="870"/>
      <c r="T2390" s="870"/>
      <c r="U2390" s="870"/>
    </row>
    <row r="2391" spans="9:21" s="689" customFormat="1">
      <c r="I2391" s="870"/>
      <c r="J2391" s="870"/>
      <c r="K2391" s="870"/>
      <c r="L2391" s="870"/>
      <c r="M2391" s="870"/>
      <c r="N2391" s="870"/>
      <c r="O2391" s="870"/>
      <c r="P2391" s="870"/>
      <c r="Q2391" s="870"/>
      <c r="R2391" s="870"/>
      <c r="S2391" s="870"/>
      <c r="T2391" s="870"/>
      <c r="U2391" s="870"/>
    </row>
    <row r="2392" spans="9:21" s="689" customFormat="1">
      <c r="I2392" s="870"/>
      <c r="J2392" s="870"/>
      <c r="K2392" s="870"/>
      <c r="L2392" s="870"/>
      <c r="M2392" s="870"/>
      <c r="N2392" s="870"/>
      <c r="O2392" s="870"/>
      <c r="P2392" s="870"/>
      <c r="Q2392" s="870"/>
      <c r="R2392" s="870"/>
      <c r="S2392" s="870"/>
      <c r="T2392" s="870"/>
      <c r="U2392" s="870"/>
    </row>
    <row r="2393" spans="9:21" s="689" customFormat="1">
      <c r="I2393" s="870"/>
      <c r="J2393" s="870"/>
      <c r="K2393" s="870"/>
      <c r="L2393" s="870"/>
      <c r="M2393" s="870"/>
      <c r="N2393" s="870"/>
      <c r="O2393" s="870"/>
      <c r="P2393" s="870"/>
      <c r="Q2393" s="870"/>
      <c r="R2393" s="870"/>
      <c r="S2393" s="870"/>
      <c r="T2393" s="870"/>
      <c r="U2393" s="870"/>
    </row>
    <row r="2394" spans="9:21" s="689" customFormat="1">
      <c r="I2394" s="870"/>
      <c r="J2394" s="870"/>
      <c r="K2394" s="870"/>
      <c r="L2394" s="870"/>
      <c r="M2394" s="870"/>
      <c r="N2394" s="870"/>
      <c r="O2394" s="870"/>
      <c r="P2394" s="870"/>
      <c r="Q2394" s="870"/>
      <c r="R2394" s="870"/>
      <c r="S2394" s="870"/>
      <c r="T2394" s="870"/>
      <c r="U2394" s="870"/>
    </row>
    <row r="2395" spans="9:21" s="689" customFormat="1">
      <c r="I2395" s="870"/>
      <c r="J2395" s="870"/>
      <c r="K2395" s="870"/>
      <c r="L2395" s="870"/>
      <c r="M2395" s="870"/>
      <c r="N2395" s="870"/>
      <c r="O2395" s="870"/>
      <c r="P2395" s="870"/>
      <c r="Q2395" s="870"/>
      <c r="R2395" s="870"/>
      <c r="S2395" s="870"/>
      <c r="T2395" s="870"/>
      <c r="U2395" s="870"/>
    </row>
    <row r="2396" spans="9:21" s="689" customFormat="1">
      <c r="I2396" s="870"/>
      <c r="J2396" s="870"/>
      <c r="K2396" s="870"/>
      <c r="L2396" s="870"/>
      <c r="M2396" s="870"/>
      <c r="N2396" s="870"/>
      <c r="O2396" s="870"/>
      <c r="P2396" s="870"/>
      <c r="Q2396" s="870"/>
      <c r="R2396" s="870"/>
      <c r="S2396" s="870"/>
      <c r="T2396" s="870"/>
      <c r="U2396" s="870"/>
    </row>
    <row r="2397" spans="9:21" s="689" customFormat="1">
      <c r="I2397" s="870"/>
      <c r="J2397" s="870"/>
      <c r="K2397" s="870"/>
      <c r="L2397" s="870"/>
      <c r="M2397" s="870"/>
      <c r="N2397" s="870"/>
      <c r="O2397" s="870"/>
      <c r="P2397" s="870"/>
      <c r="Q2397" s="870"/>
      <c r="R2397" s="870"/>
      <c r="S2397" s="870"/>
      <c r="T2397" s="870"/>
      <c r="U2397" s="870"/>
    </row>
    <row r="2398" spans="9:21" s="689" customFormat="1">
      <c r="I2398" s="870"/>
      <c r="J2398" s="870"/>
      <c r="K2398" s="870"/>
      <c r="L2398" s="870"/>
      <c r="M2398" s="870"/>
      <c r="N2398" s="870"/>
      <c r="O2398" s="870"/>
      <c r="P2398" s="870"/>
      <c r="Q2398" s="870"/>
      <c r="R2398" s="870"/>
      <c r="S2398" s="870"/>
      <c r="T2398" s="870"/>
      <c r="U2398" s="870"/>
    </row>
    <row r="2399" spans="9:21" s="689" customFormat="1">
      <c r="I2399" s="870"/>
      <c r="J2399" s="870"/>
      <c r="K2399" s="870"/>
      <c r="L2399" s="870"/>
      <c r="M2399" s="870"/>
      <c r="N2399" s="870"/>
      <c r="O2399" s="870"/>
      <c r="P2399" s="870"/>
      <c r="Q2399" s="870"/>
      <c r="R2399" s="870"/>
      <c r="S2399" s="870"/>
      <c r="T2399" s="870"/>
      <c r="U2399" s="870"/>
    </row>
    <row r="2400" spans="9:21" s="689" customFormat="1">
      <c r="I2400" s="870"/>
      <c r="J2400" s="870"/>
      <c r="K2400" s="870"/>
      <c r="L2400" s="870"/>
      <c r="M2400" s="870"/>
      <c r="N2400" s="870"/>
      <c r="O2400" s="870"/>
      <c r="P2400" s="870"/>
      <c r="Q2400" s="870"/>
      <c r="R2400" s="870"/>
      <c r="S2400" s="870"/>
      <c r="T2400" s="870"/>
      <c r="U2400" s="870"/>
    </row>
    <row r="2401" spans="9:21" s="689" customFormat="1">
      <c r="I2401" s="870"/>
      <c r="J2401" s="870"/>
      <c r="K2401" s="870"/>
      <c r="L2401" s="870"/>
      <c r="M2401" s="870"/>
      <c r="N2401" s="870"/>
      <c r="O2401" s="870"/>
      <c r="P2401" s="870"/>
      <c r="Q2401" s="870"/>
      <c r="R2401" s="870"/>
      <c r="S2401" s="870"/>
      <c r="T2401" s="870"/>
      <c r="U2401" s="870"/>
    </row>
    <row r="2402" spans="9:21" s="689" customFormat="1">
      <c r="I2402" s="870"/>
      <c r="J2402" s="870"/>
      <c r="K2402" s="870"/>
      <c r="L2402" s="870"/>
      <c r="M2402" s="870"/>
      <c r="N2402" s="870"/>
      <c r="O2402" s="870"/>
      <c r="P2402" s="870"/>
      <c r="Q2402" s="870"/>
      <c r="R2402" s="870"/>
      <c r="S2402" s="870"/>
      <c r="T2402" s="870"/>
      <c r="U2402" s="870"/>
    </row>
    <row r="2403" spans="9:21" s="689" customFormat="1">
      <c r="I2403" s="870"/>
      <c r="J2403" s="870"/>
      <c r="K2403" s="870"/>
      <c r="L2403" s="870"/>
      <c r="M2403" s="870"/>
      <c r="N2403" s="870"/>
      <c r="O2403" s="870"/>
      <c r="P2403" s="870"/>
      <c r="Q2403" s="870"/>
      <c r="R2403" s="870"/>
      <c r="S2403" s="870"/>
      <c r="T2403" s="870"/>
      <c r="U2403" s="870"/>
    </row>
    <row r="2404" spans="9:21" s="689" customFormat="1">
      <c r="I2404" s="870"/>
      <c r="J2404" s="870"/>
      <c r="K2404" s="870"/>
      <c r="L2404" s="870"/>
      <c r="M2404" s="870"/>
      <c r="N2404" s="870"/>
      <c r="O2404" s="870"/>
      <c r="P2404" s="870"/>
      <c r="Q2404" s="870"/>
      <c r="R2404" s="870"/>
      <c r="S2404" s="870"/>
      <c r="T2404" s="870"/>
      <c r="U2404" s="870"/>
    </row>
    <row r="2405" spans="9:21" s="689" customFormat="1">
      <c r="I2405" s="870"/>
      <c r="J2405" s="870"/>
      <c r="K2405" s="870"/>
      <c r="L2405" s="870"/>
      <c r="M2405" s="870"/>
      <c r="N2405" s="870"/>
      <c r="O2405" s="870"/>
      <c r="P2405" s="870"/>
      <c r="Q2405" s="870"/>
      <c r="R2405" s="870"/>
      <c r="S2405" s="870"/>
      <c r="T2405" s="870"/>
      <c r="U2405" s="870"/>
    </row>
    <row r="2406" spans="9:21" s="689" customFormat="1">
      <c r="I2406" s="870"/>
      <c r="J2406" s="870"/>
      <c r="K2406" s="870"/>
      <c r="L2406" s="870"/>
      <c r="M2406" s="870"/>
      <c r="N2406" s="870"/>
      <c r="O2406" s="870"/>
      <c r="P2406" s="870"/>
      <c r="Q2406" s="870"/>
      <c r="R2406" s="870"/>
      <c r="S2406" s="870"/>
      <c r="T2406" s="870"/>
      <c r="U2406" s="870"/>
    </row>
    <row r="2407" spans="9:21" s="689" customFormat="1">
      <c r="I2407" s="870"/>
      <c r="J2407" s="870"/>
      <c r="K2407" s="870"/>
      <c r="L2407" s="870"/>
      <c r="M2407" s="870"/>
      <c r="N2407" s="870"/>
      <c r="O2407" s="870"/>
      <c r="P2407" s="870"/>
      <c r="Q2407" s="870"/>
      <c r="R2407" s="870"/>
      <c r="S2407" s="870"/>
      <c r="T2407" s="870"/>
      <c r="U2407" s="870"/>
    </row>
    <row r="2408" spans="9:21" s="689" customFormat="1">
      <c r="I2408" s="870"/>
      <c r="J2408" s="870"/>
      <c r="K2408" s="870"/>
      <c r="L2408" s="870"/>
      <c r="M2408" s="870"/>
      <c r="N2408" s="870"/>
      <c r="O2408" s="870"/>
      <c r="P2408" s="870"/>
      <c r="Q2408" s="870"/>
      <c r="R2408" s="870"/>
      <c r="S2408" s="870"/>
      <c r="T2408" s="870"/>
      <c r="U2408" s="870"/>
    </row>
    <row r="2409" spans="9:21" s="689" customFormat="1">
      <c r="I2409" s="870"/>
      <c r="J2409" s="870"/>
      <c r="K2409" s="870"/>
      <c r="L2409" s="870"/>
      <c r="M2409" s="870"/>
      <c r="N2409" s="870"/>
      <c r="O2409" s="870"/>
      <c r="P2409" s="870"/>
      <c r="Q2409" s="870"/>
      <c r="R2409" s="870"/>
      <c r="S2409" s="870"/>
      <c r="T2409" s="870"/>
      <c r="U2409" s="870"/>
    </row>
    <row r="2410" spans="9:21" s="689" customFormat="1">
      <c r="I2410" s="870"/>
      <c r="J2410" s="870"/>
      <c r="K2410" s="870"/>
      <c r="L2410" s="870"/>
      <c r="M2410" s="870"/>
      <c r="N2410" s="870"/>
      <c r="O2410" s="870"/>
      <c r="P2410" s="870"/>
      <c r="Q2410" s="870"/>
      <c r="R2410" s="870"/>
      <c r="S2410" s="870"/>
      <c r="T2410" s="870"/>
      <c r="U2410" s="870"/>
    </row>
    <row r="2411" spans="9:21" s="689" customFormat="1">
      <c r="I2411" s="870"/>
      <c r="J2411" s="870"/>
      <c r="K2411" s="870"/>
      <c r="L2411" s="870"/>
      <c r="M2411" s="870"/>
      <c r="N2411" s="870"/>
      <c r="O2411" s="870"/>
      <c r="P2411" s="870"/>
      <c r="Q2411" s="870"/>
      <c r="R2411" s="870"/>
      <c r="S2411" s="870"/>
      <c r="T2411" s="870"/>
      <c r="U2411" s="870"/>
    </row>
    <row r="2412" spans="9:21" s="689" customFormat="1">
      <c r="I2412" s="870"/>
      <c r="J2412" s="870"/>
      <c r="K2412" s="870"/>
      <c r="L2412" s="870"/>
      <c r="M2412" s="870"/>
      <c r="N2412" s="870"/>
      <c r="O2412" s="870"/>
      <c r="P2412" s="870"/>
      <c r="Q2412" s="870"/>
      <c r="R2412" s="870"/>
      <c r="S2412" s="870"/>
      <c r="T2412" s="870"/>
      <c r="U2412" s="870"/>
    </row>
    <row r="2413" spans="9:21" s="689" customFormat="1">
      <c r="I2413" s="870"/>
      <c r="J2413" s="870"/>
      <c r="K2413" s="870"/>
      <c r="L2413" s="870"/>
      <c r="M2413" s="870"/>
      <c r="N2413" s="870"/>
      <c r="O2413" s="870"/>
      <c r="P2413" s="870"/>
      <c r="Q2413" s="870"/>
      <c r="R2413" s="870"/>
      <c r="S2413" s="870"/>
      <c r="T2413" s="870"/>
      <c r="U2413" s="870"/>
    </row>
    <row r="2414" spans="9:21" s="689" customFormat="1">
      <c r="I2414" s="870"/>
      <c r="J2414" s="870"/>
      <c r="K2414" s="870"/>
      <c r="L2414" s="870"/>
      <c r="M2414" s="870"/>
      <c r="N2414" s="870"/>
      <c r="O2414" s="870"/>
      <c r="P2414" s="870"/>
      <c r="Q2414" s="870"/>
      <c r="R2414" s="870"/>
      <c r="S2414" s="870"/>
      <c r="T2414" s="870"/>
      <c r="U2414" s="870"/>
    </row>
    <row r="2415" spans="9:21" s="689" customFormat="1">
      <c r="I2415" s="870"/>
      <c r="J2415" s="870"/>
      <c r="K2415" s="870"/>
      <c r="L2415" s="870"/>
      <c r="M2415" s="870"/>
      <c r="N2415" s="870"/>
      <c r="O2415" s="870"/>
      <c r="P2415" s="870"/>
      <c r="Q2415" s="870"/>
      <c r="R2415" s="870"/>
      <c r="S2415" s="870"/>
      <c r="T2415" s="870"/>
      <c r="U2415" s="870"/>
    </row>
    <row r="2416" spans="9:21" s="689" customFormat="1">
      <c r="I2416" s="870"/>
      <c r="J2416" s="870"/>
      <c r="K2416" s="870"/>
      <c r="L2416" s="870"/>
      <c r="M2416" s="870"/>
      <c r="N2416" s="870"/>
      <c r="O2416" s="870"/>
      <c r="P2416" s="870"/>
      <c r="Q2416" s="870"/>
      <c r="R2416" s="870"/>
      <c r="S2416" s="870"/>
      <c r="T2416" s="870"/>
      <c r="U2416" s="870"/>
    </row>
    <row r="2417" spans="9:21" s="689" customFormat="1">
      <c r="I2417" s="870"/>
      <c r="J2417" s="870"/>
      <c r="K2417" s="870"/>
      <c r="L2417" s="870"/>
      <c r="M2417" s="870"/>
      <c r="N2417" s="870"/>
      <c r="O2417" s="870"/>
      <c r="P2417" s="870"/>
      <c r="Q2417" s="870"/>
      <c r="R2417" s="870"/>
      <c r="S2417" s="870"/>
      <c r="T2417" s="870"/>
      <c r="U2417" s="870"/>
    </row>
    <row r="2418" spans="9:21" s="689" customFormat="1">
      <c r="I2418" s="870"/>
      <c r="J2418" s="870"/>
      <c r="K2418" s="870"/>
      <c r="L2418" s="870"/>
      <c r="M2418" s="870"/>
      <c r="N2418" s="870"/>
      <c r="O2418" s="870"/>
      <c r="P2418" s="870"/>
      <c r="Q2418" s="870"/>
      <c r="R2418" s="870"/>
      <c r="S2418" s="870"/>
      <c r="T2418" s="870"/>
      <c r="U2418" s="870"/>
    </row>
    <row r="2419" spans="9:21" s="689" customFormat="1">
      <c r="I2419" s="870"/>
      <c r="J2419" s="870"/>
      <c r="K2419" s="870"/>
      <c r="L2419" s="870"/>
      <c r="M2419" s="870"/>
      <c r="N2419" s="870"/>
      <c r="O2419" s="870"/>
      <c r="P2419" s="870"/>
      <c r="Q2419" s="870"/>
      <c r="R2419" s="870"/>
      <c r="S2419" s="870"/>
      <c r="T2419" s="870"/>
      <c r="U2419" s="870"/>
    </row>
    <row r="2420" spans="9:21" s="689" customFormat="1">
      <c r="I2420" s="870"/>
      <c r="J2420" s="870"/>
      <c r="K2420" s="870"/>
      <c r="L2420" s="870"/>
      <c r="M2420" s="870"/>
      <c r="N2420" s="870"/>
      <c r="O2420" s="870"/>
      <c r="P2420" s="870"/>
      <c r="Q2420" s="870"/>
      <c r="R2420" s="870"/>
      <c r="S2420" s="870"/>
      <c r="T2420" s="870"/>
      <c r="U2420" s="870"/>
    </row>
    <row r="2421" spans="9:21" s="689" customFormat="1">
      <c r="I2421" s="870"/>
      <c r="J2421" s="870"/>
      <c r="K2421" s="870"/>
      <c r="L2421" s="870"/>
      <c r="M2421" s="870"/>
      <c r="N2421" s="870"/>
      <c r="O2421" s="870"/>
      <c r="P2421" s="870"/>
      <c r="Q2421" s="870"/>
      <c r="R2421" s="870"/>
      <c r="S2421" s="870"/>
      <c r="T2421" s="870"/>
      <c r="U2421" s="870"/>
    </row>
    <row r="2422" spans="9:21" s="689" customFormat="1">
      <c r="I2422" s="870"/>
      <c r="J2422" s="870"/>
      <c r="K2422" s="870"/>
      <c r="L2422" s="870"/>
      <c r="M2422" s="870"/>
      <c r="N2422" s="870"/>
      <c r="O2422" s="870"/>
      <c r="P2422" s="870"/>
      <c r="Q2422" s="870"/>
      <c r="R2422" s="870"/>
      <c r="S2422" s="870"/>
      <c r="T2422" s="870"/>
      <c r="U2422" s="870"/>
    </row>
    <row r="2423" spans="9:21" s="689" customFormat="1">
      <c r="I2423" s="870"/>
      <c r="J2423" s="870"/>
      <c r="K2423" s="870"/>
      <c r="L2423" s="870"/>
      <c r="M2423" s="870"/>
      <c r="N2423" s="870"/>
      <c r="O2423" s="870"/>
      <c r="P2423" s="870"/>
      <c r="Q2423" s="870"/>
      <c r="R2423" s="870"/>
      <c r="S2423" s="870"/>
      <c r="T2423" s="870"/>
      <c r="U2423" s="870"/>
    </row>
    <row r="2424" spans="9:21" s="689" customFormat="1">
      <c r="I2424" s="870"/>
      <c r="J2424" s="870"/>
      <c r="K2424" s="870"/>
      <c r="L2424" s="870"/>
      <c r="M2424" s="870"/>
      <c r="N2424" s="870"/>
      <c r="O2424" s="870"/>
      <c r="P2424" s="870"/>
      <c r="Q2424" s="870"/>
      <c r="R2424" s="870"/>
      <c r="S2424" s="870"/>
      <c r="T2424" s="870"/>
      <c r="U2424" s="870"/>
    </row>
    <row r="2425" spans="9:21" s="689" customFormat="1">
      <c r="I2425" s="870"/>
      <c r="J2425" s="870"/>
      <c r="K2425" s="870"/>
      <c r="L2425" s="870"/>
      <c r="M2425" s="870"/>
      <c r="N2425" s="870"/>
      <c r="O2425" s="870"/>
      <c r="P2425" s="870"/>
      <c r="Q2425" s="870"/>
      <c r="R2425" s="870"/>
      <c r="S2425" s="870"/>
      <c r="T2425" s="870"/>
      <c r="U2425" s="870"/>
    </row>
    <row r="2426" spans="9:21" s="689" customFormat="1">
      <c r="I2426" s="870"/>
      <c r="J2426" s="870"/>
      <c r="K2426" s="870"/>
      <c r="L2426" s="870"/>
      <c r="M2426" s="870"/>
      <c r="N2426" s="870"/>
      <c r="O2426" s="870"/>
      <c r="P2426" s="870"/>
      <c r="Q2426" s="870"/>
      <c r="R2426" s="870"/>
      <c r="S2426" s="870"/>
      <c r="T2426" s="870"/>
      <c r="U2426" s="870"/>
    </row>
    <row r="2427" spans="9:21" s="689" customFormat="1">
      <c r="I2427" s="870"/>
      <c r="J2427" s="870"/>
      <c r="K2427" s="870"/>
      <c r="L2427" s="870"/>
      <c r="M2427" s="870"/>
      <c r="N2427" s="870"/>
      <c r="O2427" s="870"/>
      <c r="P2427" s="870"/>
      <c r="Q2427" s="870"/>
      <c r="R2427" s="870"/>
      <c r="S2427" s="870"/>
      <c r="T2427" s="870"/>
      <c r="U2427" s="870"/>
    </row>
    <row r="2428" spans="9:21" s="689" customFormat="1">
      <c r="I2428" s="870"/>
      <c r="J2428" s="870"/>
      <c r="K2428" s="870"/>
      <c r="L2428" s="870"/>
      <c r="M2428" s="870"/>
      <c r="N2428" s="870"/>
      <c r="O2428" s="870"/>
      <c r="P2428" s="870"/>
      <c r="Q2428" s="870"/>
      <c r="R2428" s="870"/>
      <c r="S2428" s="870"/>
      <c r="T2428" s="870"/>
      <c r="U2428" s="870"/>
    </row>
    <row r="2429" spans="9:21" s="689" customFormat="1">
      <c r="I2429" s="870"/>
      <c r="J2429" s="870"/>
      <c r="K2429" s="870"/>
      <c r="L2429" s="870"/>
      <c r="M2429" s="870"/>
      <c r="N2429" s="870"/>
      <c r="O2429" s="870"/>
      <c r="P2429" s="870"/>
      <c r="Q2429" s="870"/>
      <c r="R2429" s="870"/>
      <c r="S2429" s="870"/>
      <c r="T2429" s="870"/>
      <c r="U2429" s="870"/>
    </row>
    <row r="2430" spans="9:21" s="689" customFormat="1">
      <c r="I2430" s="870"/>
      <c r="J2430" s="870"/>
      <c r="K2430" s="870"/>
      <c r="L2430" s="870"/>
      <c r="M2430" s="870"/>
      <c r="N2430" s="870"/>
      <c r="O2430" s="870"/>
      <c r="P2430" s="870"/>
      <c r="Q2430" s="870"/>
      <c r="R2430" s="870"/>
      <c r="S2430" s="870"/>
      <c r="T2430" s="870"/>
      <c r="U2430" s="870"/>
    </row>
    <row r="2431" spans="9:21" s="689" customFormat="1">
      <c r="I2431" s="870"/>
      <c r="J2431" s="870"/>
      <c r="K2431" s="870"/>
      <c r="L2431" s="870"/>
      <c r="M2431" s="870"/>
      <c r="N2431" s="870"/>
      <c r="O2431" s="870"/>
      <c r="P2431" s="870"/>
      <c r="Q2431" s="870"/>
      <c r="R2431" s="870"/>
      <c r="S2431" s="870"/>
      <c r="T2431" s="870"/>
      <c r="U2431" s="870"/>
    </row>
    <row r="2432" spans="9:21" s="689" customFormat="1">
      <c r="I2432" s="870"/>
      <c r="J2432" s="870"/>
      <c r="K2432" s="870"/>
      <c r="L2432" s="870"/>
      <c r="M2432" s="870"/>
      <c r="N2432" s="870"/>
      <c r="O2432" s="870"/>
      <c r="P2432" s="870"/>
      <c r="Q2432" s="870"/>
      <c r="R2432" s="870"/>
      <c r="S2432" s="870"/>
      <c r="T2432" s="870"/>
      <c r="U2432" s="870"/>
    </row>
    <row r="2433" spans="9:21" s="689" customFormat="1">
      <c r="I2433" s="870"/>
      <c r="J2433" s="870"/>
      <c r="K2433" s="870"/>
      <c r="L2433" s="870"/>
      <c r="M2433" s="870"/>
      <c r="N2433" s="870"/>
      <c r="O2433" s="870"/>
      <c r="P2433" s="870"/>
      <c r="Q2433" s="870"/>
      <c r="R2433" s="870"/>
      <c r="S2433" s="870"/>
      <c r="T2433" s="870"/>
      <c r="U2433" s="870"/>
    </row>
    <row r="2434" spans="9:21" s="689" customFormat="1">
      <c r="I2434" s="870"/>
      <c r="J2434" s="870"/>
      <c r="K2434" s="870"/>
      <c r="L2434" s="870"/>
      <c r="M2434" s="870"/>
      <c r="N2434" s="870"/>
      <c r="O2434" s="870"/>
      <c r="P2434" s="870"/>
      <c r="Q2434" s="870"/>
      <c r="R2434" s="870"/>
      <c r="S2434" s="870"/>
      <c r="T2434" s="870"/>
      <c r="U2434" s="870"/>
    </row>
    <row r="2435" spans="9:21" s="689" customFormat="1">
      <c r="I2435" s="870"/>
      <c r="J2435" s="870"/>
      <c r="K2435" s="870"/>
      <c r="L2435" s="870"/>
      <c r="M2435" s="870"/>
      <c r="N2435" s="870"/>
      <c r="O2435" s="870"/>
      <c r="P2435" s="870"/>
      <c r="Q2435" s="870"/>
      <c r="R2435" s="870"/>
      <c r="S2435" s="870"/>
      <c r="T2435" s="870"/>
      <c r="U2435" s="870"/>
    </row>
    <row r="2436" spans="9:21" s="689" customFormat="1">
      <c r="I2436" s="870"/>
      <c r="J2436" s="870"/>
      <c r="K2436" s="870"/>
      <c r="L2436" s="870"/>
      <c r="M2436" s="870"/>
      <c r="N2436" s="870"/>
      <c r="O2436" s="870"/>
      <c r="P2436" s="870"/>
      <c r="Q2436" s="870"/>
      <c r="R2436" s="870"/>
      <c r="S2436" s="870"/>
      <c r="T2436" s="870"/>
      <c r="U2436" s="870"/>
    </row>
    <row r="2437" spans="9:21" s="689" customFormat="1">
      <c r="I2437" s="870"/>
      <c r="J2437" s="870"/>
      <c r="K2437" s="870"/>
      <c r="L2437" s="870"/>
      <c r="M2437" s="870"/>
      <c r="N2437" s="870"/>
      <c r="O2437" s="870"/>
      <c r="P2437" s="870"/>
      <c r="Q2437" s="870"/>
      <c r="R2437" s="870"/>
      <c r="S2437" s="870"/>
      <c r="T2437" s="870"/>
      <c r="U2437" s="870"/>
    </row>
    <row r="2438" spans="9:21" s="689" customFormat="1">
      <c r="I2438" s="870"/>
      <c r="J2438" s="870"/>
      <c r="K2438" s="870"/>
      <c r="L2438" s="870"/>
      <c r="M2438" s="870"/>
      <c r="N2438" s="870"/>
      <c r="O2438" s="870"/>
      <c r="P2438" s="870"/>
      <c r="Q2438" s="870"/>
      <c r="R2438" s="870"/>
      <c r="S2438" s="870"/>
      <c r="T2438" s="870"/>
      <c r="U2438" s="870"/>
    </row>
    <row r="2439" spans="9:21" s="689" customFormat="1">
      <c r="I2439" s="870"/>
      <c r="J2439" s="870"/>
      <c r="K2439" s="870"/>
      <c r="L2439" s="870"/>
      <c r="M2439" s="870"/>
      <c r="N2439" s="870"/>
      <c r="O2439" s="870"/>
      <c r="P2439" s="870"/>
      <c r="Q2439" s="870"/>
      <c r="R2439" s="870"/>
      <c r="S2439" s="870"/>
      <c r="T2439" s="870"/>
      <c r="U2439" s="870"/>
    </row>
    <row r="2440" spans="9:21" s="689" customFormat="1">
      <c r="I2440" s="870"/>
      <c r="J2440" s="870"/>
      <c r="K2440" s="870"/>
      <c r="L2440" s="870"/>
      <c r="M2440" s="870"/>
      <c r="N2440" s="870"/>
      <c r="O2440" s="870"/>
      <c r="P2440" s="870"/>
      <c r="Q2440" s="870"/>
      <c r="R2440" s="870"/>
      <c r="S2440" s="870"/>
      <c r="T2440" s="870"/>
      <c r="U2440" s="870"/>
    </row>
    <row r="2441" spans="9:21" s="689" customFormat="1">
      <c r="I2441" s="870"/>
      <c r="J2441" s="870"/>
      <c r="K2441" s="870"/>
      <c r="L2441" s="870"/>
      <c r="M2441" s="870"/>
      <c r="N2441" s="870"/>
      <c r="O2441" s="870"/>
      <c r="P2441" s="870"/>
      <c r="Q2441" s="870"/>
      <c r="R2441" s="870"/>
      <c r="S2441" s="870"/>
      <c r="T2441" s="870"/>
      <c r="U2441" s="870"/>
    </row>
    <row r="2442" spans="9:21" s="689" customFormat="1">
      <c r="I2442" s="870"/>
      <c r="J2442" s="870"/>
      <c r="K2442" s="870"/>
      <c r="L2442" s="870"/>
      <c r="M2442" s="870"/>
      <c r="N2442" s="870"/>
      <c r="O2442" s="870"/>
      <c r="P2442" s="870"/>
      <c r="Q2442" s="870"/>
      <c r="R2442" s="870"/>
      <c r="S2442" s="870"/>
      <c r="T2442" s="870"/>
      <c r="U2442" s="870"/>
    </row>
    <row r="2443" spans="9:21" s="689" customFormat="1">
      <c r="I2443" s="870"/>
      <c r="J2443" s="870"/>
      <c r="K2443" s="870"/>
      <c r="L2443" s="870"/>
      <c r="M2443" s="870"/>
      <c r="N2443" s="870"/>
      <c r="O2443" s="870"/>
      <c r="P2443" s="870"/>
      <c r="Q2443" s="870"/>
      <c r="R2443" s="870"/>
      <c r="S2443" s="870"/>
      <c r="T2443" s="870"/>
      <c r="U2443" s="870"/>
    </row>
    <row r="2444" spans="9:21" s="689" customFormat="1">
      <c r="I2444" s="870"/>
      <c r="J2444" s="870"/>
      <c r="K2444" s="870"/>
      <c r="L2444" s="870"/>
      <c r="M2444" s="870"/>
      <c r="N2444" s="870"/>
      <c r="O2444" s="870"/>
      <c r="P2444" s="870"/>
      <c r="Q2444" s="870"/>
      <c r="R2444" s="870"/>
      <c r="S2444" s="870"/>
      <c r="T2444" s="870"/>
      <c r="U2444" s="870"/>
    </row>
    <row r="2445" spans="9:21" s="689" customFormat="1">
      <c r="I2445" s="870"/>
      <c r="J2445" s="870"/>
      <c r="K2445" s="870"/>
      <c r="L2445" s="870"/>
      <c r="M2445" s="870"/>
      <c r="N2445" s="870"/>
      <c r="O2445" s="870"/>
      <c r="P2445" s="870"/>
      <c r="Q2445" s="870"/>
      <c r="R2445" s="870"/>
      <c r="S2445" s="870"/>
      <c r="T2445" s="870"/>
      <c r="U2445" s="870"/>
    </row>
    <row r="2446" spans="9:21" s="689" customFormat="1">
      <c r="I2446" s="870"/>
      <c r="J2446" s="870"/>
      <c r="K2446" s="870"/>
      <c r="L2446" s="870"/>
      <c r="M2446" s="870"/>
      <c r="N2446" s="870"/>
      <c r="O2446" s="870"/>
      <c r="P2446" s="870"/>
      <c r="Q2446" s="870"/>
      <c r="R2446" s="870"/>
      <c r="S2446" s="870"/>
      <c r="T2446" s="870"/>
      <c r="U2446" s="870"/>
    </row>
    <row r="2447" spans="9:21" s="689" customFormat="1">
      <c r="I2447" s="870"/>
      <c r="J2447" s="870"/>
      <c r="K2447" s="870"/>
      <c r="L2447" s="870"/>
      <c r="M2447" s="870"/>
      <c r="N2447" s="870"/>
      <c r="O2447" s="870"/>
      <c r="P2447" s="870"/>
      <c r="Q2447" s="870"/>
      <c r="R2447" s="870"/>
      <c r="S2447" s="870"/>
      <c r="T2447" s="870"/>
      <c r="U2447" s="870"/>
    </row>
    <row r="2448" spans="9:21" s="689" customFormat="1">
      <c r="I2448" s="870"/>
      <c r="J2448" s="870"/>
      <c r="K2448" s="870"/>
      <c r="L2448" s="870"/>
      <c r="M2448" s="870"/>
      <c r="N2448" s="870"/>
      <c r="O2448" s="870"/>
      <c r="P2448" s="870"/>
      <c r="Q2448" s="870"/>
      <c r="R2448" s="870"/>
      <c r="S2448" s="870"/>
      <c r="T2448" s="870"/>
      <c r="U2448" s="870"/>
    </row>
    <row r="2449" spans="9:21" s="689" customFormat="1">
      <c r="I2449" s="870"/>
      <c r="J2449" s="870"/>
      <c r="K2449" s="870"/>
      <c r="L2449" s="870"/>
      <c r="M2449" s="870"/>
      <c r="N2449" s="870"/>
      <c r="O2449" s="870"/>
      <c r="P2449" s="870"/>
      <c r="Q2449" s="870"/>
      <c r="R2449" s="870"/>
      <c r="S2449" s="870"/>
      <c r="T2449" s="870"/>
      <c r="U2449" s="870"/>
    </row>
    <row r="2450" spans="9:21" s="689" customFormat="1">
      <c r="I2450" s="870"/>
      <c r="J2450" s="870"/>
      <c r="K2450" s="870"/>
      <c r="L2450" s="870"/>
      <c r="M2450" s="870"/>
      <c r="N2450" s="870"/>
      <c r="O2450" s="870"/>
      <c r="P2450" s="870"/>
      <c r="Q2450" s="870"/>
      <c r="R2450" s="870"/>
      <c r="S2450" s="870"/>
      <c r="T2450" s="870"/>
      <c r="U2450" s="870"/>
    </row>
    <row r="2451" spans="9:21" s="689" customFormat="1">
      <c r="I2451" s="870"/>
      <c r="J2451" s="870"/>
      <c r="K2451" s="870"/>
      <c r="L2451" s="870"/>
      <c r="M2451" s="870"/>
      <c r="N2451" s="870"/>
      <c r="O2451" s="870"/>
      <c r="P2451" s="870"/>
      <c r="Q2451" s="870"/>
      <c r="R2451" s="870"/>
      <c r="S2451" s="870"/>
      <c r="T2451" s="870"/>
      <c r="U2451" s="870"/>
    </row>
    <row r="2452" spans="9:21" s="689" customFormat="1">
      <c r="I2452" s="870"/>
      <c r="J2452" s="870"/>
      <c r="K2452" s="870"/>
      <c r="L2452" s="870"/>
      <c r="M2452" s="870"/>
      <c r="N2452" s="870"/>
      <c r="O2452" s="870"/>
      <c r="P2452" s="870"/>
      <c r="Q2452" s="870"/>
      <c r="R2452" s="870"/>
      <c r="S2452" s="870"/>
      <c r="T2452" s="870"/>
      <c r="U2452" s="870"/>
    </row>
    <row r="2453" spans="9:21" s="689" customFormat="1">
      <c r="I2453" s="870"/>
      <c r="J2453" s="870"/>
      <c r="K2453" s="870"/>
      <c r="L2453" s="870"/>
      <c r="M2453" s="870"/>
      <c r="N2453" s="870"/>
      <c r="O2453" s="870"/>
      <c r="P2453" s="870"/>
      <c r="Q2453" s="870"/>
      <c r="R2453" s="870"/>
      <c r="S2453" s="870"/>
      <c r="T2453" s="870"/>
      <c r="U2453" s="870"/>
    </row>
    <row r="2454" spans="9:21" s="689" customFormat="1">
      <c r="I2454" s="870"/>
      <c r="J2454" s="870"/>
      <c r="K2454" s="870"/>
      <c r="L2454" s="870"/>
      <c r="M2454" s="870"/>
      <c r="N2454" s="870"/>
      <c r="O2454" s="870"/>
      <c r="P2454" s="870"/>
      <c r="Q2454" s="870"/>
      <c r="R2454" s="870"/>
      <c r="S2454" s="870"/>
      <c r="T2454" s="870"/>
      <c r="U2454" s="870"/>
    </row>
    <row r="2455" spans="9:21" s="689" customFormat="1">
      <c r="I2455" s="870"/>
      <c r="J2455" s="870"/>
      <c r="K2455" s="870"/>
      <c r="L2455" s="870"/>
      <c r="M2455" s="870"/>
      <c r="N2455" s="870"/>
      <c r="O2455" s="870"/>
      <c r="P2455" s="870"/>
      <c r="Q2455" s="870"/>
      <c r="R2455" s="870"/>
      <c r="S2455" s="870"/>
      <c r="T2455" s="870"/>
      <c r="U2455" s="870"/>
    </row>
    <row r="2456" spans="9:21" s="689" customFormat="1">
      <c r="I2456" s="870"/>
      <c r="J2456" s="870"/>
      <c r="K2456" s="870"/>
      <c r="L2456" s="870"/>
      <c r="M2456" s="870"/>
      <c r="N2456" s="870"/>
      <c r="O2456" s="870"/>
      <c r="P2456" s="870"/>
      <c r="Q2456" s="870"/>
      <c r="R2456" s="870"/>
      <c r="S2456" s="870"/>
      <c r="T2456" s="870"/>
      <c r="U2456" s="870"/>
    </row>
    <row r="2457" spans="9:21" s="689" customFormat="1">
      <c r="I2457" s="870"/>
      <c r="J2457" s="870"/>
      <c r="K2457" s="870"/>
      <c r="L2457" s="870"/>
      <c r="M2457" s="870"/>
      <c r="N2457" s="870"/>
      <c r="O2457" s="870"/>
      <c r="P2457" s="870"/>
      <c r="Q2457" s="870"/>
      <c r="R2457" s="870"/>
      <c r="S2457" s="870"/>
      <c r="T2457" s="870"/>
      <c r="U2457" s="870"/>
    </row>
    <row r="2458" spans="9:21" s="689" customFormat="1">
      <c r="I2458" s="870"/>
      <c r="J2458" s="870"/>
      <c r="K2458" s="870"/>
      <c r="L2458" s="870"/>
      <c r="M2458" s="870"/>
      <c r="N2458" s="870"/>
      <c r="O2458" s="870"/>
      <c r="P2458" s="870"/>
      <c r="Q2458" s="870"/>
      <c r="R2458" s="870"/>
      <c r="S2458" s="870"/>
      <c r="T2458" s="870"/>
      <c r="U2458" s="870"/>
    </row>
    <row r="2459" spans="9:21" s="689" customFormat="1">
      <c r="I2459" s="870"/>
      <c r="J2459" s="870"/>
      <c r="K2459" s="870"/>
      <c r="L2459" s="870"/>
      <c r="M2459" s="870"/>
      <c r="N2459" s="870"/>
      <c r="O2459" s="870"/>
      <c r="P2459" s="870"/>
      <c r="Q2459" s="870"/>
      <c r="R2459" s="870"/>
      <c r="S2459" s="870"/>
      <c r="T2459" s="870"/>
      <c r="U2459" s="870"/>
    </row>
    <row r="2460" spans="9:21" s="689" customFormat="1">
      <c r="I2460" s="870"/>
      <c r="J2460" s="870"/>
      <c r="K2460" s="870"/>
      <c r="L2460" s="870"/>
      <c r="M2460" s="870"/>
      <c r="N2460" s="870"/>
      <c r="O2460" s="870"/>
      <c r="P2460" s="870"/>
      <c r="Q2460" s="870"/>
      <c r="R2460" s="870"/>
      <c r="S2460" s="870"/>
      <c r="T2460" s="870"/>
      <c r="U2460" s="870"/>
    </row>
    <row r="2461" spans="9:21" s="689" customFormat="1">
      <c r="I2461" s="870"/>
      <c r="J2461" s="870"/>
      <c r="K2461" s="870"/>
      <c r="L2461" s="870"/>
      <c r="M2461" s="870"/>
      <c r="N2461" s="870"/>
      <c r="O2461" s="870"/>
      <c r="P2461" s="870"/>
      <c r="Q2461" s="870"/>
      <c r="R2461" s="870"/>
      <c r="S2461" s="870"/>
      <c r="T2461" s="870"/>
      <c r="U2461" s="870"/>
    </row>
    <row r="2462" spans="9:21" s="689" customFormat="1">
      <c r="I2462" s="870"/>
      <c r="J2462" s="870"/>
      <c r="K2462" s="870"/>
      <c r="L2462" s="870"/>
      <c r="M2462" s="870"/>
      <c r="N2462" s="870"/>
      <c r="O2462" s="870"/>
      <c r="P2462" s="870"/>
      <c r="Q2462" s="870"/>
      <c r="R2462" s="870"/>
      <c r="S2462" s="870"/>
      <c r="T2462" s="870"/>
      <c r="U2462" s="870"/>
    </row>
    <row r="2463" spans="9:21" s="689" customFormat="1">
      <c r="I2463" s="870"/>
      <c r="J2463" s="870"/>
      <c r="K2463" s="870"/>
      <c r="L2463" s="870"/>
      <c r="M2463" s="870"/>
      <c r="N2463" s="870"/>
      <c r="O2463" s="870"/>
      <c r="P2463" s="870"/>
      <c r="Q2463" s="870"/>
      <c r="R2463" s="870"/>
      <c r="S2463" s="870"/>
      <c r="T2463" s="870"/>
      <c r="U2463" s="870"/>
    </row>
    <row r="2464" spans="9:21" s="689" customFormat="1">
      <c r="I2464" s="870"/>
      <c r="J2464" s="870"/>
      <c r="K2464" s="870"/>
      <c r="L2464" s="870"/>
      <c r="M2464" s="870"/>
      <c r="N2464" s="870"/>
      <c r="O2464" s="870"/>
      <c r="P2464" s="870"/>
      <c r="Q2464" s="870"/>
      <c r="R2464" s="870"/>
      <c r="S2464" s="870"/>
      <c r="T2464" s="870"/>
      <c r="U2464" s="870"/>
    </row>
    <row r="2465" spans="9:21" s="689" customFormat="1">
      <c r="I2465" s="870"/>
      <c r="J2465" s="870"/>
      <c r="K2465" s="870"/>
      <c r="L2465" s="870"/>
      <c r="M2465" s="870"/>
      <c r="N2465" s="870"/>
      <c r="O2465" s="870"/>
      <c r="P2465" s="870"/>
      <c r="Q2465" s="870"/>
      <c r="R2465" s="870"/>
      <c r="S2465" s="870"/>
      <c r="T2465" s="870"/>
      <c r="U2465" s="870"/>
    </row>
    <row r="2466" spans="9:21" s="689" customFormat="1">
      <c r="I2466" s="870"/>
      <c r="J2466" s="870"/>
      <c r="K2466" s="870"/>
      <c r="L2466" s="870"/>
      <c r="M2466" s="870"/>
      <c r="N2466" s="870"/>
      <c r="O2466" s="870"/>
      <c r="P2466" s="870"/>
      <c r="Q2466" s="870"/>
      <c r="R2466" s="870"/>
      <c r="S2466" s="870"/>
      <c r="T2466" s="870"/>
      <c r="U2466" s="870"/>
    </row>
    <row r="2467" spans="9:21" s="689" customFormat="1">
      <c r="I2467" s="870"/>
      <c r="J2467" s="870"/>
      <c r="K2467" s="870"/>
      <c r="L2467" s="870"/>
      <c r="M2467" s="870"/>
      <c r="N2467" s="870"/>
      <c r="O2467" s="870"/>
      <c r="P2467" s="870"/>
      <c r="Q2467" s="870"/>
      <c r="R2467" s="870"/>
      <c r="S2467" s="870"/>
      <c r="T2467" s="870"/>
      <c r="U2467" s="870"/>
    </row>
    <row r="2468" spans="9:21" s="689" customFormat="1">
      <c r="I2468" s="870"/>
      <c r="J2468" s="870"/>
      <c r="K2468" s="870"/>
      <c r="L2468" s="870"/>
      <c r="M2468" s="870"/>
      <c r="N2468" s="870"/>
      <c r="O2468" s="870"/>
      <c r="P2468" s="870"/>
      <c r="Q2468" s="870"/>
      <c r="R2468" s="870"/>
      <c r="S2468" s="870"/>
      <c r="T2468" s="870"/>
      <c r="U2468" s="870"/>
    </row>
    <row r="2469" spans="9:21" s="689" customFormat="1">
      <c r="I2469" s="870"/>
      <c r="J2469" s="870"/>
      <c r="K2469" s="870"/>
      <c r="L2469" s="870"/>
      <c r="M2469" s="870"/>
      <c r="N2469" s="870"/>
      <c r="O2469" s="870"/>
      <c r="P2469" s="870"/>
      <c r="Q2469" s="870"/>
      <c r="R2469" s="870"/>
      <c r="S2469" s="870"/>
      <c r="T2469" s="870"/>
      <c r="U2469" s="870"/>
    </row>
    <row r="2470" spans="9:21" s="689" customFormat="1">
      <c r="I2470" s="870"/>
      <c r="J2470" s="870"/>
      <c r="K2470" s="870"/>
      <c r="L2470" s="870"/>
      <c r="M2470" s="870"/>
      <c r="N2470" s="870"/>
      <c r="O2470" s="870"/>
      <c r="P2470" s="870"/>
      <c r="Q2470" s="870"/>
      <c r="R2470" s="870"/>
      <c r="S2470" s="870"/>
      <c r="T2470" s="870"/>
      <c r="U2470" s="870"/>
    </row>
    <row r="2471" spans="9:21" s="689" customFormat="1">
      <c r="I2471" s="870"/>
      <c r="J2471" s="870"/>
      <c r="K2471" s="870"/>
      <c r="L2471" s="870"/>
      <c r="M2471" s="870"/>
      <c r="N2471" s="870"/>
      <c r="O2471" s="870"/>
      <c r="P2471" s="870"/>
      <c r="Q2471" s="870"/>
      <c r="R2471" s="870"/>
      <c r="S2471" s="870"/>
      <c r="T2471" s="870"/>
      <c r="U2471" s="870"/>
    </row>
    <row r="2472" spans="9:21" s="689" customFormat="1">
      <c r="I2472" s="870"/>
      <c r="J2472" s="870"/>
      <c r="K2472" s="870"/>
      <c r="L2472" s="870"/>
      <c r="M2472" s="870"/>
      <c r="N2472" s="870"/>
      <c r="O2472" s="870"/>
      <c r="P2472" s="870"/>
      <c r="Q2472" s="870"/>
      <c r="R2472" s="870"/>
      <c r="S2472" s="870"/>
      <c r="T2472" s="870"/>
      <c r="U2472" s="870"/>
    </row>
    <row r="2473" spans="9:21" s="689" customFormat="1">
      <c r="I2473" s="870"/>
      <c r="J2473" s="870"/>
      <c r="K2473" s="870"/>
      <c r="L2473" s="870"/>
      <c r="M2473" s="870"/>
      <c r="N2473" s="870"/>
      <c r="O2473" s="870"/>
      <c r="P2473" s="870"/>
      <c r="Q2473" s="870"/>
      <c r="R2473" s="870"/>
      <c r="S2473" s="870"/>
      <c r="T2473" s="870"/>
      <c r="U2473" s="870"/>
    </row>
    <row r="2474" spans="9:21" s="689" customFormat="1">
      <c r="I2474" s="870"/>
      <c r="J2474" s="870"/>
      <c r="K2474" s="870"/>
      <c r="L2474" s="870"/>
      <c r="M2474" s="870"/>
      <c r="N2474" s="870"/>
      <c r="O2474" s="870"/>
      <c r="P2474" s="870"/>
      <c r="Q2474" s="870"/>
      <c r="R2474" s="870"/>
      <c r="S2474" s="870"/>
      <c r="T2474" s="870"/>
      <c r="U2474" s="870"/>
    </row>
    <row r="2475" spans="9:21" s="689" customFormat="1">
      <c r="I2475" s="870"/>
      <c r="J2475" s="870"/>
      <c r="K2475" s="870"/>
      <c r="L2475" s="870"/>
      <c r="M2475" s="870"/>
      <c r="N2475" s="870"/>
      <c r="O2475" s="870"/>
      <c r="P2475" s="870"/>
      <c r="Q2475" s="870"/>
      <c r="R2475" s="870"/>
      <c r="S2475" s="870"/>
      <c r="T2475" s="870"/>
      <c r="U2475" s="870"/>
    </row>
    <row r="2476" spans="9:21" s="689" customFormat="1">
      <c r="I2476" s="870"/>
      <c r="J2476" s="870"/>
      <c r="K2476" s="870"/>
      <c r="L2476" s="870"/>
      <c r="M2476" s="870"/>
      <c r="N2476" s="870"/>
      <c r="O2476" s="870"/>
      <c r="P2476" s="870"/>
      <c r="Q2476" s="870"/>
      <c r="R2476" s="870"/>
      <c r="S2476" s="870"/>
      <c r="T2476" s="870"/>
      <c r="U2476" s="870"/>
    </row>
    <row r="2477" spans="9:21" s="689" customFormat="1">
      <c r="I2477" s="870"/>
      <c r="J2477" s="870"/>
      <c r="K2477" s="870"/>
      <c r="L2477" s="870"/>
      <c r="M2477" s="870"/>
      <c r="N2477" s="870"/>
      <c r="O2477" s="870"/>
      <c r="P2477" s="870"/>
      <c r="Q2477" s="870"/>
      <c r="R2477" s="870"/>
      <c r="S2477" s="870"/>
      <c r="T2477" s="870"/>
      <c r="U2477" s="870"/>
    </row>
    <row r="2478" spans="9:21" s="689" customFormat="1">
      <c r="I2478" s="870"/>
      <c r="J2478" s="870"/>
      <c r="K2478" s="870"/>
      <c r="L2478" s="870"/>
      <c r="M2478" s="870"/>
      <c r="N2478" s="870"/>
      <c r="O2478" s="870"/>
      <c r="P2478" s="870"/>
      <c r="Q2478" s="870"/>
      <c r="R2478" s="870"/>
      <c r="S2478" s="870"/>
      <c r="T2478" s="870"/>
      <c r="U2478" s="870"/>
    </row>
    <row r="2479" spans="9:21" s="689" customFormat="1">
      <c r="I2479" s="870"/>
      <c r="J2479" s="870"/>
      <c r="K2479" s="870"/>
      <c r="L2479" s="870"/>
      <c r="M2479" s="870"/>
      <c r="N2479" s="870"/>
      <c r="O2479" s="870"/>
      <c r="P2479" s="870"/>
      <c r="Q2479" s="870"/>
      <c r="R2479" s="870"/>
      <c r="S2479" s="870"/>
      <c r="T2479" s="870"/>
      <c r="U2479" s="870"/>
    </row>
    <row r="2480" spans="9:21" s="689" customFormat="1">
      <c r="I2480" s="870"/>
      <c r="J2480" s="870"/>
      <c r="K2480" s="870"/>
      <c r="L2480" s="870"/>
      <c r="M2480" s="870"/>
      <c r="N2480" s="870"/>
      <c r="O2480" s="870"/>
      <c r="P2480" s="870"/>
      <c r="Q2480" s="870"/>
      <c r="R2480" s="870"/>
      <c r="S2480" s="870"/>
      <c r="T2480" s="870"/>
      <c r="U2480" s="870"/>
    </row>
    <row r="2481" spans="9:21" s="689" customFormat="1">
      <c r="I2481" s="870"/>
      <c r="J2481" s="870"/>
      <c r="K2481" s="870"/>
      <c r="L2481" s="870"/>
      <c r="M2481" s="870"/>
      <c r="N2481" s="870"/>
      <c r="O2481" s="870"/>
      <c r="P2481" s="870"/>
      <c r="Q2481" s="870"/>
      <c r="R2481" s="870"/>
      <c r="S2481" s="870"/>
      <c r="T2481" s="870"/>
      <c r="U2481" s="870"/>
    </row>
    <row r="2482" spans="9:21" s="689" customFormat="1">
      <c r="I2482" s="870"/>
      <c r="J2482" s="870"/>
      <c r="K2482" s="870"/>
      <c r="L2482" s="870"/>
      <c r="M2482" s="870"/>
      <c r="N2482" s="870"/>
      <c r="O2482" s="870"/>
      <c r="P2482" s="870"/>
      <c r="Q2482" s="870"/>
      <c r="R2482" s="870"/>
      <c r="S2482" s="870"/>
      <c r="T2482" s="870"/>
      <c r="U2482" s="870"/>
    </row>
    <row r="2483" spans="9:21" s="689" customFormat="1">
      <c r="I2483" s="870"/>
      <c r="J2483" s="870"/>
      <c r="K2483" s="870"/>
      <c r="L2483" s="870"/>
      <c r="M2483" s="870"/>
      <c r="N2483" s="870"/>
      <c r="O2483" s="870"/>
      <c r="P2483" s="870"/>
      <c r="Q2483" s="870"/>
      <c r="R2483" s="870"/>
      <c r="S2483" s="870"/>
      <c r="T2483" s="870"/>
      <c r="U2483" s="870"/>
    </row>
    <row r="2484" spans="9:21" s="689" customFormat="1">
      <c r="I2484" s="870"/>
      <c r="J2484" s="870"/>
      <c r="K2484" s="870"/>
      <c r="L2484" s="870"/>
      <c r="M2484" s="870"/>
      <c r="N2484" s="870"/>
      <c r="O2484" s="870"/>
      <c r="P2484" s="870"/>
      <c r="Q2484" s="870"/>
      <c r="R2484" s="870"/>
      <c r="S2484" s="870"/>
      <c r="T2484" s="870"/>
      <c r="U2484" s="870"/>
    </row>
    <row r="2485" spans="9:21" s="689" customFormat="1">
      <c r="I2485" s="870"/>
      <c r="J2485" s="870"/>
      <c r="K2485" s="870"/>
      <c r="L2485" s="870"/>
      <c r="M2485" s="870"/>
      <c r="N2485" s="870"/>
      <c r="O2485" s="870"/>
      <c r="P2485" s="870"/>
      <c r="Q2485" s="870"/>
      <c r="R2485" s="870"/>
      <c r="S2485" s="870"/>
      <c r="T2485" s="870"/>
      <c r="U2485" s="870"/>
    </row>
    <row r="2486" spans="9:21" s="689" customFormat="1">
      <c r="I2486" s="870"/>
      <c r="J2486" s="870"/>
      <c r="K2486" s="870"/>
      <c r="L2486" s="870"/>
      <c r="M2486" s="870"/>
      <c r="N2486" s="870"/>
      <c r="O2486" s="870"/>
      <c r="P2486" s="870"/>
      <c r="Q2486" s="870"/>
      <c r="R2486" s="870"/>
      <c r="S2486" s="870"/>
      <c r="T2486" s="870"/>
      <c r="U2486" s="870"/>
    </row>
    <row r="2487" spans="9:21" s="689" customFormat="1">
      <c r="I2487" s="870"/>
      <c r="J2487" s="870"/>
      <c r="K2487" s="870"/>
      <c r="L2487" s="870"/>
      <c r="M2487" s="870"/>
      <c r="N2487" s="870"/>
      <c r="O2487" s="870"/>
      <c r="P2487" s="870"/>
      <c r="Q2487" s="870"/>
      <c r="R2487" s="870"/>
      <c r="S2487" s="870"/>
      <c r="T2487" s="870"/>
      <c r="U2487" s="870"/>
    </row>
    <row r="2488" spans="9:21" s="689" customFormat="1">
      <c r="I2488" s="870"/>
      <c r="J2488" s="870"/>
      <c r="K2488" s="870"/>
      <c r="L2488" s="870"/>
      <c r="M2488" s="870"/>
      <c r="N2488" s="870"/>
      <c r="O2488" s="870"/>
      <c r="P2488" s="870"/>
      <c r="Q2488" s="870"/>
      <c r="R2488" s="870"/>
      <c r="S2488" s="870"/>
      <c r="T2488" s="870"/>
      <c r="U2488" s="870"/>
    </row>
    <row r="2489" spans="9:21" s="689" customFormat="1">
      <c r="I2489" s="870"/>
      <c r="J2489" s="870"/>
      <c r="K2489" s="870"/>
      <c r="L2489" s="870"/>
      <c r="M2489" s="870"/>
      <c r="N2489" s="870"/>
      <c r="O2489" s="870"/>
      <c r="P2489" s="870"/>
      <c r="Q2489" s="870"/>
      <c r="R2489" s="870"/>
      <c r="S2489" s="870"/>
      <c r="T2489" s="870"/>
      <c r="U2489" s="870"/>
    </row>
    <row r="2490" spans="9:21" s="689" customFormat="1">
      <c r="I2490" s="870"/>
      <c r="J2490" s="870"/>
      <c r="K2490" s="870"/>
      <c r="L2490" s="870"/>
      <c r="M2490" s="870"/>
      <c r="N2490" s="870"/>
      <c r="O2490" s="870"/>
      <c r="P2490" s="870"/>
      <c r="Q2490" s="870"/>
      <c r="R2490" s="870"/>
      <c r="S2490" s="870"/>
      <c r="T2490" s="870"/>
      <c r="U2490" s="870"/>
    </row>
    <row r="2491" spans="9:21" s="689" customFormat="1">
      <c r="I2491" s="870"/>
      <c r="J2491" s="870"/>
      <c r="K2491" s="870"/>
      <c r="L2491" s="870"/>
      <c r="M2491" s="870"/>
      <c r="N2491" s="870"/>
      <c r="O2491" s="870"/>
      <c r="P2491" s="870"/>
      <c r="Q2491" s="870"/>
      <c r="R2491" s="870"/>
      <c r="S2491" s="870"/>
      <c r="T2491" s="870"/>
      <c r="U2491" s="870"/>
    </row>
    <row r="2492" spans="9:21" s="689" customFormat="1">
      <c r="I2492" s="870"/>
      <c r="J2492" s="870"/>
      <c r="K2492" s="870"/>
      <c r="L2492" s="870"/>
      <c r="M2492" s="870"/>
      <c r="N2492" s="870"/>
      <c r="O2492" s="870"/>
      <c r="P2492" s="870"/>
      <c r="Q2492" s="870"/>
      <c r="R2492" s="870"/>
      <c r="S2492" s="870"/>
      <c r="T2492" s="870"/>
      <c r="U2492" s="870"/>
    </row>
    <row r="2493" spans="9:21" s="689" customFormat="1">
      <c r="I2493" s="870"/>
      <c r="J2493" s="870"/>
      <c r="K2493" s="870"/>
      <c r="L2493" s="870"/>
      <c r="M2493" s="870"/>
      <c r="N2493" s="870"/>
      <c r="O2493" s="870"/>
      <c r="P2493" s="870"/>
      <c r="Q2493" s="870"/>
      <c r="R2493" s="870"/>
      <c r="S2493" s="870"/>
      <c r="T2493" s="870"/>
      <c r="U2493" s="870"/>
    </row>
    <row r="2494" spans="9:21" s="689" customFormat="1">
      <c r="I2494" s="870"/>
      <c r="J2494" s="870"/>
      <c r="K2494" s="870"/>
      <c r="L2494" s="870"/>
      <c r="M2494" s="870"/>
      <c r="N2494" s="870"/>
      <c r="O2494" s="870"/>
      <c r="P2494" s="870"/>
      <c r="Q2494" s="870"/>
      <c r="R2494" s="870"/>
      <c r="S2494" s="870"/>
      <c r="T2494" s="870"/>
      <c r="U2494" s="870"/>
    </row>
    <row r="2495" spans="9:21" s="689" customFormat="1">
      <c r="I2495" s="870"/>
      <c r="J2495" s="870"/>
      <c r="K2495" s="870"/>
      <c r="L2495" s="870"/>
      <c r="M2495" s="870"/>
      <c r="N2495" s="870"/>
      <c r="O2495" s="870"/>
      <c r="P2495" s="870"/>
      <c r="Q2495" s="870"/>
      <c r="R2495" s="870"/>
      <c r="S2495" s="870"/>
      <c r="T2495" s="870"/>
      <c r="U2495" s="870"/>
    </row>
    <row r="2496" spans="9:21" s="689" customFormat="1">
      <c r="I2496" s="870"/>
      <c r="J2496" s="870"/>
      <c r="K2496" s="870"/>
      <c r="L2496" s="870"/>
      <c r="M2496" s="870"/>
      <c r="N2496" s="870"/>
      <c r="O2496" s="870"/>
      <c r="P2496" s="870"/>
      <c r="Q2496" s="870"/>
      <c r="R2496" s="870"/>
      <c r="S2496" s="870"/>
      <c r="T2496" s="870"/>
      <c r="U2496" s="870"/>
    </row>
    <row r="2497" spans="9:21" s="689" customFormat="1">
      <c r="I2497" s="870"/>
      <c r="J2497" s="870"/>
      <c r="K2497" s="870"/>
      <c r="L2497" s="870"/>
      <c r="M2497" s="870"/>
      <c r="N2497" s="870"/>
      <c r="O2497" s="870"/>
      <c r="P2497" s="870"/>
      <c r="Q2497" s="870"/>
      <c r="R2497" s="870"/>
      <c r="S2497" s="870"/>
      <c r="T2497" s="870"/>
      <c r="U2497" s="870"/>
    </row>
    <row r="2498" spans="9:21" s="689" customFormat="1">
      <c r="I2498" s="870"/>
      <c r="J2498" s="870"/>
      <c r="K2498" s="870"/>
      <c r="L2498" s="870"/>
      <c r="M2498" s="870"/>
      <c r="N2498" s="870"/>
      <c r="O2498" s="870"/>
      <c r="P2498" s="870"/>
      <c r="Q2498" s="870"/>
      <c r="R2498" s="870"/>
      <c r="S2498" s="870"/>
      <c r="T2498" s="870"/>
      <c r="U2498" s="870"/>
    </row>
    <row r="2499" spans="9:21" s="689" customFormat="1">
      <c r="I2499" s="870"/>
      <c r="J2499" s="870"/>
      <c r="K2499" s="870"/>
      <c r="L2499" s="870"/>
      <c r="M2499" s="870"/>
      <c r="N2499" s="870"/>
      <c r="O2499" s="870"/>
      <c r="P2499" s="870"/>
      <c r="Q2499" s="870"/>
      <c r="R2499" s="870"/>
      <c r="S2499" s="870"/>
      <c r="T2499" s="870"/>
      <c r="U2499" s="870"/>
    </row>
    <row r="2500" spans="9:21" s="689" customFormat="1">
      <c r="I2500" s="870"/>
      <c r="J2500" s="870"/>
      <c r="K2500" s="870"/>
      <c r="L2500" s="870"/>
      <c r="M2500" s="870"/>
      <c r="N2500" s="870"/>
      <c r="O2500" s="870"/>
      <c r="P2500" s="870"/>
      <c r="Q2500" s="870"/>
      <c r="R2500" s="870"/>
      <c r="S2500" s="870"/>
      <c r="T2500" s="870"/>
      <c r="U2500" s="870"/>
    </row>
    <row r="2501" spans="9:21" s="689" customFormat="1">
      <c r="I2501" s="870"/>
      <c r="J2501" s="870"/>
      <c r="K2501" s="870"/>
      <c r="L2501" s="870"/>
      <c r="M2501" s="870"/>
      <c r="N2501" s="870"/>
      <c r="O2501" s="870"/>
      <c r="P2501" s="870"/>
      <c r="Q2501" s="870"/>
      <c r="R2501" s="870"/>
      <c r="S2501" s="870"/>
      <c r="T2501" s="870"/>
      <c r="U2501" s="870"/>
    </row>
    <row r="2502" spans="9:21" s="689" customFormat="1">
      <c r="I2502" s="870"/>
      <c r="J2502" s="870"/>
      <c r="K2502" s="870"/>
      <c r="L2502" s="870"/>
      <c r="M2502" s="870"/>
      <c r="N2502" s="870"/>
      <c r="O2502" s="870"/>
      <c r="P2502" s="870"/>
      <c r="Q2502" s="870"/>
      <c r="R2502" s="870"/>
      <c r="S2502" s="870"/>
      <c r="T2502" s="870"/>
      <c r="U2502" s="870"/>
    </row>
    <row r="2503" spans="9:21" s="689" customFormat="1">
      <c r="I2503" s="870"/>
      <c r="J2503" s="870"/>
      <c r="K2503" s="870"/>
      <c r="L2503" s="870"/>
      <c r="M2503" s="870"/>
      <c r="N2503" s="870"/>
      <c r="O2503" s="870"/>
      <c r="P2503" s="870"/>
      <c r="Q2503" s="870"/>
      <c r="R2503" s="870"/>
      <c r="S2503" s="870"/>
      <c r="T2503" s="870"/>
      <c r="U2503" s="870"/>
    </row>
    <row r="2504" spans="9:21" s="689" customFormat="1">
      <c r="I2504" s="870"/>
      <c r="J2504" s="870"/>
      <c r="K2504" s="870"/>
      <c r="L2504" s="870"/>
      <c r="M2504" s="870"/>
      <c r="N2504" s="870"/>
      <c r="O2504" s="870"/>
      <c r="P2504" s="870"/>
      <c r="Q2504" s="870"/>
      <c r="R2504" s="870"/>
      <c r="S2504" s="870"/>
      <c r="T2504" s="870"/>
      <c r="U2504" s="870"/>
    </row>
    <row r="2505" spans="9:21" s="689" customFormat="1">
      <c r="I2505" s="870"/>
      <c r="J2505" s="870"/>
      <c r="K2505" s="870"/>
      <c r="L2505" s="870"/>
      <c r="M2505" s="870"/>
      <c r="N2505" s="870"/>
      <c r="O2505" s="870"/>
      <c r="P2505" s="870"/>
      <c r="Q2505" s="870"/>
      <c r="R2505" s="870"/>
      <c r="S2505" s="870"/>
      <c r="T2505" s="870"/>
      <c r="U2505" s="870"/>
    </row>
    <row r="2506" spans="9:21" s="689" customFormat="1">
      <c r="I2506" s="870"/>
      <c r="J2506" s="870"/>
      <c r="K2506" s="870"/>
      <c r="L2506" s="870"/>
      <c r="M2506" s="870"/>
      <c r="N2506" s="870"/>
      <c r="O2506" s="870"/>
      <c r="P2506" s="870"/>
      <c r="Q2506" s="870"/>
      <c r="R2506" s="870"/>
      <c r="S2506" s="870"/>
      <c r="T2506" s="870"/>
      <c r="U2506" s="870"/>
    </row>
    <row r="2507" spans="9:21" s="689" customFormat="1">
      <c r="I2507" s="870"/>
      <c r="J2507" s="870"/>
      <c r="K2507" s="870"/>
      <c r="L2507" s="870"/>
      <c r="M2507" s="870"/>
      <c r="N2507" s="870"/>
      <c r="O2507" s="870"/>
      <c r="P2507" s="870"/>
      <c r="Q2507" s="870"/>
      <c r="R2507" s="870"/>
      <c r="S2507" s="870"/>
      <c r="T2507" s="870"/>
      <c r="U2507" s="870"/>
    </row>
    <row r="2508" spans="9:21" s="689" customFormat="1">
      <c r="I2508" s="870"/>
      <c r="J2508" s="870"/>
      <c r="K2508" s="870"/>
      <c r="L2508" s="870"/>
      <c r="M2508" s="870"/>
      <c r="N2508" s="870"/>
      <c r="O2508" s="870"/>
      <c r="P2508" s="870"/>
      <c r="Q2508" s="870"/>
      <c r="R2508" s="870"/>
      <c r="S2508" s="870"/>
      <c r="T2508" s="870"/>
      <c r="U2508" s="870"/>
    </row>
    <row r="2509" spans="9:21" s="689" customFormat="1">
      <c r="I2509" s="870"/>
      <c r="J2509" s="870"/>
      <c r="K2509" s="870"/>
      <c r="L2509" s="870"/>
      <c r="M2509" s="870"/>
      <c r="N2509" s="870"/>
      <c r="O2509" s="870"/>
      <c r="P2509" s="870"/>
      <c r="Q2509" s="870"/>
      <c r="R2509" s="870"/>
      <c r="S2509" s="870"/>
      <c r="T2509" s="870"/>
      <c r="U2509" s="870"/>
    </row>
    <row r="2510" spans="9:21" s="689" customFormat="1">
      <c r="I2510" s="870"/>
      <c r="J2510" s="870"/>
      <c r="K2510" s="870"/>
      <c r="L2510" s="870"/>
      <c r="M2510" s="870"/>
      <c r="N2510" s="870"/>
      <c r="O2510" s="870"/>
      <c r="P2510" s="870"/>
      <c r="Q2510" s="870"/>
      <c r="R2510" s="870"/>
      <c r="S2510" s="870"/>
      <c r="T2510" s="870"/>
      <c r="U2510" s="870"/>
    </row>
    <row r="2511" spans="9:21" s="689" customFormat="1">
      <c r="I2511" s="870"/>
      <c r="J2511" s="870"/>
      <c r="K2511" s="870"/>
      <c r="L2511" s="870"/>
      <c r="M2511" s="870"/>
      <c r="N2511" s="870"/>
      <c r="O2511" s="870"/>
      <c r="P2511" s="870"/>
      <c r="Q2511" s="870"/>
      <c r="R2511" s="870"/>
      <c r="S2511" s="870"/>
      <c r="T2511" s="870"/>
      <c r="U2511" s="870"/>
    </row>
    <row r="2512" spans="9:21" s="689" customFormat="1">
      <c r="I2512" s="870"/>
      <c r="J2512" s="870"/>
      <c r="K2512" s="870"/>
      <c r="L2512" s="870"/>
      <c r="M2512" s="870"/>
      <c r="N2512" s="870"/>
      <c r="O2512" s="870"/>
      <c r="P2512" s="870"/>
      <c r="Q2512" s="870"/>
      <c r="R2512" s="870"/>
      <c r="S2512" s="870"/>
      <c r="T2512" s="870"/>
      <c r="U2512" s="870"/>
    </row>
    <row r="2513" spans="9:21" s="689" customFormat="1">
      <c r="I2513" s="870"/>
      <c r="J2513" s="870"/>
      <c r="K2513" s="870"/>
      <c r="L2513" s="870"/>
      <c r="M2513" s="870"/>
      <c r="N2513" s="870"/>
      <c r="O2513" s="870"/>
      <c r="P2513" s="870"/>
      <c r="Q2513" s="870"/>
      <c r="R2513" s="870"/>
      <c r="S2513" s="870"/>
      <c r="T2513" s="870"/>
      <c r="U2513" s="870"/>
    </row>
    <row r="2514" spans="9:21" s="689" customFormat="1">
      <c r="I2514" s="870"/>
      <c r="J2514" s="870"/>
      <c r="K2514" s="870"/>
      <c r="L2514" s="870"/>
      <c r="M2514" s="870"/>
      <c r="N2514" s="870"/>
      <c r="O2514" s="870"/>
      <c r="P2514" s="870"/>
      <c r="Q2514" s="870"/>
      <c r="R2514" s="870"/>
      <c r="S2514" s="870"/>
      <c r="T2514" s="870"/>
      <c r="U2514" s="870"/>
    </row>
    <row r="2515" spans="9:21" s="689" customFormat="1">
      <c r="I2515" s="870"/>
      <c r="J2515" s="870"/>
      <c r="K2515" s="870"/>
      <c r="L2515" s="870"/>
      <c r="M2515" s="870"/>
      <c r="N2515" s="870"/>
      <c r="O2515" s="870"/>
      <c r="P2515" s="870"/>
      <c r="Q2515" s="870"/>
      <c r="R2515" s="870"/>
      <c r="S2515" s="870"/>
      <c r="T2515" s="870"/>
      <c r="U2515" s="870"/>
    </row>
    <row r="2516" spans="9:21" s="689" customFormat="1">
      <c r="I2516" s="870"/>
      <c r="J2516" s="870"/>
      <c r="K2516" s="870"/>
      <c r="L2516" s="870"/>
      <c r="M2516" s="870"/>
      <c r="N2516" s="870"/>
      <c r="O2516" s="870"/>
      <c r="P2516" s="870"/>
      <c r="Q2516" s="870"/>
      <c r="R2516" s="870"/>
      <c r="S2516" s="870"/>
      <c r="T2516" s="870"/>
      <c r="U2516" s="870"/>
    </row>
    <row r="2517" spans="9:21" s="689" customFormat="1">
      <c r="I2517" s="870"/>
      <c r="J2517" s="870"/>
      <c r="K2517" s="870"/>
      <c r="L2517" s="870"/>
      <c r="M2517" s="870"/>
      <c r="N2517" s="870"/>
      <c r="O2517" s="870"/>
      <c r="P2517" s="870"/>
      <c r="Q2517" s="870"/>
      <c r="R2517" s="870"/>
      <c r="S2517" s="870"/>
      <c r="T2517" s="870"/>
      <c r="U2517" s="870"/>
    </row>
    <row r="2518" spans="9:21" s="689" customFormat="1">
      <c r="I2518" s="870"/>
      <c r="J2518" s="870"/>
      <c r="K2518" s="870"/>
      <c r="L2518" s="870"/>
      <c r="M2518" s="870"/>
      <c r="N2518" s="870"/>
      <c r="O2518" s="870"/>
      <c r="P2518" s="870"/>
      <c r="Q2518" s="870"/>
      <c r="R2518" s="870"/>
      <c r="S2518" s="870"/>
      <c r="T2518" s="870"/>
      <c r="U2518" s="870"/>
    </row>
    <row r="2519" spans="9:21" s="689" customFormat="1">
      <c r="I2519" s="870"/>
      <c r="J2519" s="870"/>
      <c r="K2519" s="870"/>
      <c r="L2519" s="870"/>
      <c r="M2519" s="870"/>
      <c r="N2519" s="870"/>
      <c r="O2519" s="870"/>
      <c r="P2519" s="870"/>
      <c r="Q2519" s="870"/>
      <c r="R2519" s="870"/>
      <c r="S2519" s="870"/>
      <c r="T2519" s="870"/>
      <c r="U2519" s="870"/>
    </row>
    <row r="2520" spans="9:21" s="689" customFormat="1">
      <c r="I2520" s="870"/>
      <c r="J2520" s="870"/>
      <c r="K2520" s="870"/>
      <c r="L2520" s="870"/>
      <c r="M2520" s="870"/>
      <c r="N2520" s="870"/>
      <c r="O2520" s="870"/>
      <c r="P2520" s="870"/>
      <c r="Q2520" s="870"/>
      <c r="R2520" s="870"/>
      <c r="S2520" s="870"/>
      <c r="T2520" s="870"/>
      <c r="U2520" s="870"/>
    </row>
    <row r="2521" spans="9:21" s="689" customFormat="1">
      <c r="I2521" s="870"/>
      <c r="J2521" s="870"/>
      <c r="K2521" s="870"/>
      <c r="L2521" s="870"/>
      <c r="M2521" s="870"/>
      <c r="N2521" s="870"/>
      <c r="O2521" s="870"/>
      <c r="P2521" s="870"/>
      <c r="Q2521" s="870"/>
      <c r="R2521" s="870"/>
      <c r="S2521" s="870"/>
      <c r="T2521" s="870"/>
      <c r="U2521" s="870"/>
    </row>
    <row r="2522" spans="9:21" s="689" customFormat="1">
      <c r="I2522" s="870"/>
      <c r="J2522" s="870"/>
      <c r="K2522" s="870"/>
      <c r="L2522" s="870"/>
      <c r="M2522" s="870"/>
      <c r="N2522" s="870"/>
      <c r="O2522" s="870"/>
      <c r="P2522" s="870"/>
      <c r="Q2522" s="870"/>
      <c r="R2522" s="870"/>
      <c r="S2522" s="870"/>
      <c r="T2522" s="870"/>
      <c r="U2522" s="870"/>
    </row>
    <row r="2523" spans="9:21" s="689" customFormat="1">
      <c r="I2523" s="870"/>
      <c r="J2523" s="870"/>
      <c r="K2523" s="870"/>
      <c r="L2523" s="870"/>
      <c r="M2523" s="870"/>
      <c r="N2523" s="870"/>
      <c r="O2523" s="870"/>
      <c r="P2523" s="870"/>
      <c r="Q2523" s="870"/>
      <c r="R2523" s="870"/>
      <c r="S2523" s="870"/>
      <c r="T2523" s="870"/>
      <c r="U2523" s="870"/>
    </row>
    <row r="2524" spans="9:21" s="689" customFormat="1">
      <c r="I2524" s="870"/>
      <c r="J2524" s="870"/>
      <c r="K2524" s="870"/>
      <c r="L2524" s="870"/>
      <c r="M2524" s="870"/>
      <c r="N2524" s="870"/>
      <c r="O2524" s="870"/>
      <c r="P2524" s="870"/>
      <c r="Q2524" s="870"/>
      <c r="R2524" s="870"/>
      <c r="S2524" s="870"/>
      <c r="T2524" s="870"/>
      <c r="U2524" s="870"/>
    </row>
    <row r="2525" spans="9:21" s="689" customFormat="1">
      <c r="I2525" s="870"/>
      <c r="J2525" s="870"/>
      <c r="K2525" s="870"/>
      <c r="L2525" s="870"/>
      <c r="M2525" s="870"/>
      <c r="N2525" s="870"/>
      <c r="O2525" s="870"/>
      <c r="P2525" s="870"/>
      <c r="Q2525" s="870"/>
      <c r="R2525" s="870"/>
      <c r="S2525" s="870"/>
      <c r="T2525" s="870"/>
      <c r="U2525" s="870"/>
    </row>
    <row r="2526" spans="9:21" s="689" customFormat="1">
      <c r="I2526" s="870"/>
      <c r="J2526" s="870"/>
      <c r="K2526" s="870"/>
      <c r="L2526" s="870"/>
      <c r="M2526" s="870"/>
      <c r="N2526" s="870"/>
      <c r="O2526" s="870"/>
      <c r="P2526" s="870"/>
      <c r="Q2526" s="870"/>
      <c r="R2526" s="870"/>
      <c r="S2526" s="870"/>
      <c r="T2526" s="870"/>
      <c r="U2526" s="870"/>
    </row>
    <row r="2527" spans="9:21" s="689" customFormat="1">
      <c r="I2527" s="870"/>
      <c r="J2527" s="870"/>
      <c r="K2527" s="870"/>
      <c r="L2527" s="870"/>
      <c r="M2527" s="870"/>
      <c r="N2527" s="870"/>
      <c r="O2527" s="870"/>
      <c r="P2527" s="870"/>
      <c r="Q2527" s="870"/>
      <c r="R2527" s="870"/>
      <c r="S2527" s="870"/>
      <c r="T2527" s="870"/>
      <c r="U2527" s="870"/>
    </row>
    <row r="2528" spans="9:21" s="689" customFormat="1">
      <c r="I2528" s="870"/>
      <c r="J2528" s="870"/>
      <c r="K2528" s="870"/>
      <c r="L2528" s="870"/>
      <c r="M2528" s="870"/>
      <c r="N2528" s="870"/>
      <c r="O2528" s="870"/>
      <c r="P2528" s="870"/>
      <c r="Q2528" s="870"/>
      <c r="R2528" s="870"/>
      <c r="S2528" s="870"/>
      <c r="T2528" s="870"/>
      <c r="U2528" s="870"/>
    </row>
    <row r="2529" spans="9:21" s="689" customFormat="1">
      <c r="I2529" s="870"/>
      <c r="J2529" s="870"/>
      <c r="K2529" s="870"/>
      <c r="L2529" s="870"/>
      <c r="M2529" s="870"/>
      <c r="N2529" s="870"/>
      <c r="O2529" s="870"/>
      <c r="P2529" s="870"/>
      <c r="Q2529" s="870"/>
      <c r="R2529" s="870"/>
      <c r="S2529" s="870"/>
      <c r="T2529" s="870"/>
      <c r="U2529" s="870"/>
    </row>
    <row r="2530" spans="9:21" s="689" customFormat="1">
      <c r="I2530" s="870"/>
      <c r="J2530" s="870"/>
      <c r="K2530" s="870"/>
      <c r="L2530" s="870"/>
      <c r="M2530" s="870"/>
      <c r="N2530" s="870"/>
      <c r="O2530" s="870"/>
      <c r="P2530" s="870"/>
      <c r="Q2530" s="870"/>
      <c r="R2530" s="870"/>
      <c r="S2530" s="870"/>
      <c r="T2530" s="870"/>
      <c r="U2530" s="870"/>
    </row>
    <row r="2531" spans="9:21" s="689" customFormat="1">
      <c r="I2531" s="870"/>
      <c r="J2531" s="870"/>
      <c r="K2531" s="870"/>
      <c r="L2531" s="870"/>
      <c r="M2531" s="870"/>
      <c r="N2531" s="870"/>
      <c r="O2531" s="870"/>
      <c r="P2531" s="870"/>
      <c r="Q2531" s="870"/>
      <c r="R2531" s="870"/>
      <c r="S2531" s="870"/>
      <c r="T2531" s="870"/>
      <c r="U2531" s="870"/>
    </row>
    <row r="2532" spans="9:21" s="689" customFormat="1">
      <c r="I2532" s="870"/>
      <c r="J2532" s="870"/>
      <c r="K2532" s="870"/>
      <c r="L2532" s="870"/>
      <c r="M2532" s="870"/>
      <c r="N2532" s="870"/>
      <c r="O2532" s="870"/>
      <c r="P2532" s="870"/>
      <c r="Q2532" s="870"/>
      <c r="R2532" s="870"/>
      <c r="S2532" s="870"/>
      <c r="T2532" s="870"/>
      <c r="U2532" s="870"/>
    </row>
    <row r="2533" spans="9:21" s="689" customFormat="1">
      <c r="I2533" s="870"/>
      <c r="J2533" s="870"/>
      <c r="K2533" s="870"/>
      <c r="L2533" s="870"/>
      <c r="M2533" s="870"/>
      <c r="N2533" s="870"/>
      <c r="O2533" s="870"/>
      <c r="P2533" s="870"/>
      <c r="Q2533" s="870"/>
      <c r="R2533" s="870"/>
      <c r="S2533" s="870"/>
      <c r="T2533" s="870"/>
      <c r="U2533" s="870"/>
    </row>
    <row r="2534" spans="9:21" s="689" customFormat="1">
      <c r="I2534" s="870"/>
      <c r="J2534" s="870"/>
      <c r="K2534" s="870"/>
      <c r="L2534" s="870"/>
      <c r="M2534" s="870"/>
      <c r="N2534" s="870"/>
      <c r="O2534" s="870"/>
      <c r="P2534" s="870"/>
      <c r="Q2534" s="870"/>
      <c r="R2534" s="870"/>
      <c r="S2534" s="870"/>
      <c r="T2534" s="870"/>
      <c r="U2534" s="870"/>
    </row>
    <row r="2535" spans="9:21" s="689" customFormat="1">
      <c r="I2535" s="870"/>
      <c r="J2535" s="870"/>
      <c r="K2535" s="870"/>
      <c r="L2535" s="870"/>
      <c r="M2535" s="870"/>
      <c r="N2535" s="870"/>
      <c r="O2535" s="870"/>
      <c r="P2535" s="870"/>
      <c r="Q2535" s="870"/>
      <c r="R2535" s="870"/>
      <c r="S2535" s="870"/>
      <c r="T2535" s="870"/>
      <c r="U2535" s="870"/>
    </row>
    <row r="2536" spans="9:21" s="689" customFormat="1">
      <c r="I2536" s="870"/>
      <c r="J2536" s="870"/>
      <c r="K2536" s="870"/>
      <c r="L2536" s="870"/>
      <c r="M2536" s="870"/>
      <c r="N2536" s="870"/>
      <c r="O2536" s="870"/>
      <c r="P2536" s="870"/>
      <c r="Q2536" s="870"/>
      <c r="R2536" s="870"/>
      <c r="S2536" s="870"/>
      <c r="T2536" s="870"/>
      <c r="U2536" s="870"/>
    </row>
    <row r="2537" spans="9:21" s="689" customFormat="1">
      <c r="I2537" s="870"/>
      <c r="J2537" s="870"/>
      <c r="K2537" s="870"/>
      <c r="L2537" s="870"/>
      <c r="M2537" s="870"/>
      <c r="N2537" s="870"/>
      <c r="O2537" s="870"/>
      <c r="P2537" s="870"/>
      <c r="Q2537" s="870"/>
      <c r="R2537" s="870"/>
      <c r="S2537" s="870"/>
      <c r="T2537" s="870"/>
      <c r="U2537" s="870"/>
    </row>
    <row r="2538" spans="9:21" s="689" customFormat="1">
      <c r="I2538" s="870"/>
      <c r="J2538" s="870"/>
      <c r="K2538" s="870"/>
      <c r="L2538" s="870"/>
      <c r="M2538" s="870"/>
      <c r="N2538" s="870"/>
      <c r="O2538" s="870"/>
      <c r="P2538" s="870"/>
      <c r="Q2538" s="870"/>
      <c r="R2538" s="870"/>
      <c r="S2538" s="870"/>
      <c r="T2538" s="870"/>
      <c r="U2538" s="870"/>
    </row>
    <row r="2539" spans="9:21" s="689" customFormat="1">
      <c r="I2539" s="870"/>
      <c r="J2539" s="870"/>
      <c r="K2539" s="870"/>
      <c r="L2539" s="870"/>
      <c r="M2539" s="870"/>
      <c r="N2539" s="870"/>
      <c r="O2539" s="870"/>
      <c r="P2539" s="870"/>
      <c r="Q2539" s="870"/>
      <c r="R2539" s="870"/>
      <c r="S2539" s="870"/>
      <c r="T2539" s="870"/>
      <c r="U2539" s="870"/>
    </row>
    <row r="2540" spans="9:21" s="689" customFormat="1">
      <c r="I2540" s="870"/>
      <c r="J2540" s="870"/>
      <c r="K2540" s="870"/>
      <c r="L2540" s="870"/>
      <c r="M2540" s="870"/>
      <c r="N2540" s="870"/>
      <c r="O2540" s="870"/>
      <c r="P2540" s="870"/>
      <c r="Q2540" s="870"/>
      <c r="R2540" s="870"/>
      <c r="S2540" s="870"/>
      <c r="T2540" s="870"/>
      <c r="U2540" s="870"/>
    </row>
    <row r="2541" spans="9:21" s="689" customFormat="1">
      <c r="I2541" s="870"/>
      <c r="J2541" s="870"/>
      <c r="K2541" s="870"/>
      <c r="L2541" s="870"/>
      <c r="M2541" s="870"/>
      <c r="N2541" s="870"/>
      <c r="O2541" s="870"/>
      <c r="P2541" s="870"/>
      <c r="Q2541" s="870"/>
      <c r="R2541" s="870"/>
      <c r="S2541" s="870"/>
      <c r="T2541" s="870"/>
      <c r="U2541" s="870"/>
    </row>
    <row r="2542" spans="9:21" s="689" customFormat="1">
      <c r="I2542" s="870"/>
      <c r="J2542" s="870"/>
      <c r="K2542" s="870"/>
      <c r="L2542" s="870"/>
      <c r="M2542" s="870"/>
      <c r="N2542" s="870"/>
      <c r="O2542" s="870"/>
      <c r="P2542" s="870"/>
      <c r="Q2542" s="870"/>
      <c r="R2542" s="870"/>
      <c r="S2542" s="870"/>
      <c r="T2542" s="870"/>
      <c r="U2542" s="870"/>
    </row>
    <row r="2543" spans="9:21" s="689" customFormat="1">
      <c r="I2543" s="870"/>
      <c r="J2543" s="870"/>
      <c r="K2543" s="870"/>
      <c r="L2543" s="870"/>
      <c r="M2543" s="870"/>
      <c r="N2543" s="870"/>
      <c r="O2543" s="870"/>
      <c r="P2543" s="870"/>
      <c r="Q2543" s="870"/>
      <c r="R2543" s="870"/>
      <c r="S2543" s="870"/>
      <c r="T2543" s="870"/>
      <c r="U2543" s="870"/>
    </row>
    <row r="2544" spans="9:21" s="689" customFormat="1">
      <c r="I2544" s="870"/>
      <c r="J2544" s="870"/>
      <c r="K2544" s="870"/>
      <c r="L2544" s="870"/>
      <c r="M2544" s="870"/>
      <c r="N2544" s="870"/>
      <c r="O2544" s="870"/>
      <c r="P2544" s="870"/>
      <c r="Q2544" s="870"/>
      <c r="R2544" s="870"/>
      <c r="S2544" s="870"/>
      <c r="T2544" s="870"/>
      <c r="U2544" s="870"/>
    </row>
    <row r="2545" spans="9:21" s="689" customFormat="1">
      <c r="I2545" s="870"/>
      <c r="J2545" s="870"/>
      <c r="K2545" s="870"/>
      <c r="L2545" s="870"/>
      <c r="M2545" s="870"/>
      <c r="N2545" s="870"/>
      <c r="O2545" s="870"/>
      <c r="P2545" s="870"/>
      <c r="Q2545" s="870"/>
      <c r="R2545" s="870"/>
      <c r="S2545" s="870"/>
      <c r="T2545" s="870"/>
      <c r="U2545" s="870"/>
    </row>
    <row r="2546" spans="9:21" s="689" customFormat="1">
      <c r="I2546" s="870"/>
      <c r="J2546" s="870"/>
      <c r="K2546" s="870"/>
      <c r="L2546" s="870"/>
      <c r="M2546" s="870"/>
      <c r="N2546" s="870"/>
      <c r="O2546" s="870"/>
      <c r="P2546" s="870"/>
      <c r="Q2546" s="870"/>
      <c r="R2546" s="870"/>
      <c r="S2546" s="870"/>
      <c r="T2546" s="870"/>
      <c r="U2546" s="870"/>
    </row>
    <row r="2547" spans="9:21" s="689" customFormat="1">
      <c r="I2547" s="870"/>
      <c r="J2547" s="870"/>
      <c r="K2547" s="870"/>
      <c r="L2547" s="870"/>
      <c r="M2547" s="870"/>
      <c r="N2547" s="870"/>
      <c r="O2547" s="870"/>
      <c r="P2547" s="870"/>
      <c r="Q2547" s="870"/>
      <c r="R2547" s="870"/>
      <c r="S2547" s="870"/>
      <c r="T2547" s="870"/>
      <c r="U2547" s="870"/>
    </row>
    <row r="2548" spans="9:21" s="689" customFormat="1">
      <c r="I2548" s="870"/>
      <c r="J2548" s="870"/>
      <c r="K2548" s="870"/>
      <c r="L2548" s="870"/>
      <c r="M2548" s="870"/>
      <c r="N2548" s="870"/>
      <c r="O2548" s="870"/>
      <c r="P2548" s="870"/>
      <c r="Q2548" s="870"/>
      <c r="R2548" s="870"/>
      <c r="S2548" s="870"/>
      <c r="T2548" s="870"/>
      <c r="U2548" s="870"/>
    </row>
    <row r="2549" spans="9:21" s="689" customFormat="1">
      <c r="I2549" s="870"/>
      <c r="J2549" s="870"/>
      <c r="K2549" s="870"/>
      <c r="L2549" s="870"/>
      <c r="M2549" s="870"/>
      <c r="N2549" s="870"/>
      <c r="O2549" s="870"/>
      <c r="P2549" s="870"/>
      <c r="Q2549" s="870"/>
      <c r="R2549" s="870"/>
      <c r="S2549" s="870"/>
      <c r="T2549" s="870"/>
      <c r="U2549" s="870"/>
    </row>
    <row r="2550" spans="9:21" s="689" customFormat="1">
      <c r="I2550" s="870"/>
      <c r="J2550" s="870"/>
      <c r="K2550" s="870"/>
      <c r="L2550" s="870"/>
      <c r="M2550" s="870"/>
      <c r="N2550" s="870"/>
      <c r="O2550" s="870"/>
      <c r="P2550" s="870"/>
      <c r="Q2550" s="870"/>
      <c r="R2550" s="870"/>
      <c r="S2550" s="870"/>
      <c r="T2550" s="870"/>
      <c r="U2550" s="870"/>
    </row>
    <row r="2551" spans="9:21" s="689" customFormat="1">
      <c r="I2551" s="870"/>
      <c r="J2551" s="870"/>
      <c r="K2551" s="870"/>
      <c r="L2551" s="870"/>
      <c r="M2551" s="870"/>
      <c r="N2551" s="870"/>
      <c r="O2551" s="870"/>
      <c r="P2551" s="870"/>
      <c r="Q2551" s="870"/>
      <c r="R2551" s="870"/>
      <c r="S2551" s="870"/>
      <c r="T2551" s="870"/>
      <c r="U2551" s="870"/>
    </row>
    <row r="2552" spans="9:21" s="689" customFormat="1">
      <c r="I2552" s="870"/>
      <c r="J2552" s="870"/>
      <c r="K2552" s="870"/>
      <c r="L2552" s="870"/>
      <c r="M2552" s="870"/>
      <c r="N2552" s="870"/>
      <c r="O2552" s="870"/>
      <c r="P2552" s="870"/>
      <c r="Q2552" s="870"/>
      <c r="R2552" s="870"/>
      <c r="S2552" s="870"/>
      <c r="T2552" s="870"/>
      <c r="U2552" s="870"/>
    </row>
    <row r="2553" spans="9:21" s="689" customFormat="1">
      <c r="I2553" s="870"/>
      <c r="J2553" s="870"/>
      <c r="K2553" s="870"/>
      <c r="L2553" s="870"/>
      <c r="M2553" s="870"/>
      <c r="N2553" s="870"/>
      <c r="O2553" s="870"/>
      <c r="P2553" s="870"/>
      <c r="Q2553" s="870"/>
      <c r="R2553" s="870"/>
      <c r="S2553" s="870"/>
      <c r="T2553" s="870"/>
      <c r="U2553" s="870"/>
    </row>
    <row r="2554" spans="9:21" s="689" customFormat="1">
      <c r="I2554" s="870"/>
      <c r="J2554" s="870"/>
      <c r="K2554" s="870"/>
      <c r="L2554" s="870"/>
      <c r="M2554" s="870"/>
      <c r="N2554" s="870"/>
      <c r="O2554" s="870"/>
      <c r="P2554" s="870"/>
      <c r="Q2554" s="870"/>
      <c r="R2554" s="870"/>
      <c r="S2554" s="870"/>
      <c r="T2554" s="870"/>
      <c r="U2554" s="870"/>
    </row>
    <row r="2555" spans="9:21" s="689" customFormat="1">
      <c r="I2555" s="870"/>
      <c r="J2555" s="870"/>
      <c r="K2555" s="870"/>
      <c r="L2555" s="870"/>
      <c r="M2555" s="870"/>
      <c r="N2555" s="870"/>
      <c r="O2555" s="870"/>
      <c r="P2555" s="870"/>
      <c r="Q2555" s="870"/>
      <c r="R2555" s="870"/>
      <c r="S2555" s="870"/>
      <c r="T2555" s="870"/>
      <c r="U2555" s="870"/>
    </row>
    <row r="2556" spans="9:21" s="689" customFormat="1">
      <c r="I2556" s="870"/>
      <c r="J2556" s="870"/>
      <c r="K2556" s="870"/>
      <c r="L2556" s="870"/>
      <c r="M2556" s="870"/>
      <c r="N2556" s="870"/>
      <c r="O2556" s="870"/>
      <c r="P2556" s="870"/>
      <c r="Q2556" s="870"/>
      <c r="R2556" s="870"/>
      <c r="S2556" s="870"/>
      <c r="T2556" s="870"/>
      <c r="U2556" s="870"/>
    </row>
    <row r="2557" spans="9:21" s="689" customFormat="1">
      <c r="I2557" s="870"/>
      <c r="J2557" s="870"/>
      <c r="K2557" s="870"/>
      <c r="L2557" s="870"/>
      <c r="M2557" s="870"/>
      <c r="N2557" s="870"/>
      <c r="O2557" s="870"/>
      <c r="P2557" s="870"/>
      <c r="Q2557" s="870"/>
      <c r="R2557" s="870"/>
      <c r="S2557" s="870"/>
      <c r="T2557" s="870"/>
      <c r="U2557" s="870"/>
    </row>
    <row r="2558" spans="9:21" s="689" customFormat="1">
      <c r="I2558" s="870"/>
      <c r="J2558" s="870"/>
      <c r="K2558" s="870"/>
      <c r="L2558" s="870"/>
      <c r="M2558" s="870"/>
      <c r="N2558" s="870"/>
      <c r="O2558" s="870"/>
      <c r="P2558" s="870"/>
      <c r="Q2558" s="870"/>
      <c r="R2558" s="870"/>
      <c r="S2558" s="870"/>
      <c r="T2558" s="870"/>
      <c r="U2558" s="870"/>
    </row>
    <row r="2559" spans="9:21" s="689" customFormat="1">
      <c r="I2559" s="870"/>
      <c r="J2559" s="870"/>
      <c r="K2559" s="870"/>
      <c r="L2559" s="870"/>
      <c r="M2559" s="870"/>
      <c r="N2559" s="870"/>
      <c r="O2559" s="870"/>
      <c r="P2559" s="870"/>
      <c r="Q2559" s="870"/>
      <c r="R2559" s="870"/>
      <c r="S2559" s="870"/>
      <c r="T2559" s="870"/>
      <c r="U2559" s="870"/>
    </row>
    <row r="2560" spans="9:21" s="689" customFormat="1">
      <c r="I2560" s="870"/>
      <c r="J2560" s="870"/>
      <c r="K2560" s="870"/>
      <c r="L2560" s="870"/>
      <c r="M2560" s="870"/>
      <c r="N2560" s="870"/>
      <c r="O2560" s="870"/>
      <c r="P2560" s="870"/>
      <c r="Q2560" s="870"/>
      <c r="R2560" s="870"/>
      <c r="S2560" s="870"/>
      <c r="T2560" s="870"/>
      <c r="U2560" s="870"/>
    </row>
    <row r="2561" spans="9:21" s="689" customFormat="1">
      <c r="I2561" s="870"/>
      <c r="J2561" s="870"/>
      <c r="K2561" s="870"/>
      <c r="L2561" s="870"/>
      <c r="M2561" s="870"/>
      <c r="N2561" s="870"/>
      <c r="O2561" s="870"/>
      <c r="P2561" s="870"/>
      <c r="Q2561" s="870"/>
      <c r="R2561" s="870"/>
      <c r="S2561" s="870"/>
      <c r="T2561" s="870"/>
      <c r="U2561" s="870"/>
    </row>
    <row r="2562" spans="9:21" s="689" customFormat="1">
      <c r="I2562" s="870"/>
      <c r="J2562" s="870"/>
      <c r="K2562" s="870"/>
      <c r="L2562" s="870"/>
      <c r="M2562" s="870"/>
      <c r="N2562" s="870"/>
      <c r="O2562" s="870"/>
      <c r="P2562" s="870"/>
      <c r="Q2562" s="870"/>
      <c r="R2562" s="870"/>
      <c r="S2562" s="870"/>
      <c r="T2562" s="870"/>
      <c r="U2562" s="870"/>
    </row>
    <row r="2563" spans="9:21" s="689" customFormat="1">
      <c r="I2563" s="870"/>
      <c r="J2563" s="870"/>
      <c r="K2563" s="870"/>
      <c r="L2563" s="870"/>
      <c r="M2563" s="870"/>
      <c r="N2563" s="870"/>
      <c r="O2563" s="870"/>
      <c r="P2563" s="870"/>
      <c r="Q2563" s="870"/>
      <c r="R2563" s="870"/>
      <c r="S2563" s="870"/>
      <c r="T2563" s="870"/>
      <c r="U2563" s="870"/>
    </row>
    <row r="2564" spans="9:21" s="689" customFormat="1">
      <c r="I2564" s="870"/>
      <c r="J2564" s="870"/>
      <c r="K2564" s="870"/>
      <c r="L2564" s="870"/>
      <c r="M2564" s="870"/>
      <c r="N2564" s="870"/>
      <c r="O2564" s="870"/>
      <c r="P2564" s="870"/>
      <c r="Q2564" s="870"/>
      <c r="R2564" s="870"/>
      <c r="S2564" s="870"/>
      <c r="T2564" s="870"/>
      <c r="U2564" s="870"/>
    </row>
    <row r="2565" spans="9:21" s="689" customFormat="1">
      <c r="I2565" s="870"/>
      <c r="J2565" s="870"/>
      <c r="K2565" s="870"/>
      <c r="L2565" s="870"/>
      <c r="M2565" s="870"/>
      <c r="N2565" s="870"/>
      <c r="O2565" s="870"/>
      <c r="P2565" s="870"/>
      <c r="Q2565" s="870"/>
      <c r="R2565" s="870"/>
      <c r="S2565" s="870"/>
      <c r="T2565" s="870"/>
      <c r="U2565" s="870"/>
    </row>
    <row r="2566" spans="9:21" s="689" customFormat="1">
      <c r="I2566" s="870"/>
      <c r="J2566" s="870"/>
      <c r="K2566" s="870"/>
      <c r="L2566" s="870"/>
      <c r="M2566" s="870"/>
      <c r="N2566" s="870"/>
      <c r="O2566" s="870"/>
      <c r="P2566" s="870"/>
      <c r="Q2566" s="870"/>
      <c r="R2566" s="870"/>
      <c r="S2566" s="870"/>
      <c r="T2566" s="870"/>
      <c r="U2566" s="870"/>
    </row>
    <row r="2567" spans="9:21" s="689" customFormat="1">
      <c r="I2567" s="870"/>
      <c r="J2567" s="870"/>
      <c r="K2567" s="870"/>
      <c r="L2567" s="870"/>
      <c r="M2567" s="870"/>
      <c r="N2567" s="870"/>
      <c r="O2567" s="870"/>
      <c r="P2567" s="870"/>
      <c r="Q2567" s="870"/>
      <c r="R2567" s="870"/>
      <c r="S2567" s="870"/>
      <c r="T2567" s="870"/>
      <c r="U2567" s="870"/>
    </row>
    <row r="2568" spans="9:21" s="689" customFormat="1">
      <c r="I2568" s="870"/>
      <c r="J2568" s="870"/>
      <c r="K2568" s="870"/>
      <c r="L2568" s="870"/>
      <c r="M2568" s="870"/>
      <c r="N2568" s="870"/>
      <c r="O2568" s="870"/>
      <c r="P2568" s="870"/>
      <c r="Q2568" s="870"/>
      <c r="R2568" s="870"/>
      <c r="S2568" s="870"/>
      <c r="T2568" s="870"/>
      <c r="U2568" s="870"/>
    </row>
    <row r="2569" spans="9:21" s="689" customFormat="1">
      <c r="I2569" s="870"/>
      <c r="J2569" s="870"/>
      <c r="K2569" s="870"/>
      <c r="L2569" s="870"/>
      <c r="M2569" s="870"/>
      <c r="N2569" s="870"/>
      <c r="O2569" s="870"/>
      <c r="P2569" s="870"/>
      <c r="Q2569" s="870"/>
      <c r="R2569" s="870"/>
      <c r="S2569" s="870"/>
      <c r="T2569" s="870"/>
      <c r="U2569" s="870"/>
    </row>
    <row r="2570" spans="9:21" s="689" customFormat="1">
      <c r="I2570" s="870"/>
      <c r="J2570" s="870"/>
      <c r="K2570" s="870"/>
      <c r="L2570" s="870"/>
      <c r="M2570" s="870"/>
      <c r="N2570" s="870"/>
      <c r="O2570" s="870"/>
      <c r="P2570" s="870"/>
      <c r="Q2570" s="870"/>
      <c r="R2570" s="870"/>
      <c r="S2570" s="870"/>
      <c r="T2570" s="870"/>
      <c r="U2570" s="870"/>
    </row>
    <row r="2571" spans="9:21" s="689" customFormat="1">
      <c r="I2571" s="870"/>
      <c r="J2571" s="870"/>
      <c r="K2571" s="870"/>
      <c r="L2571" s="870"/>
      <c r="M2571" s="870"/>
      <c r="N2571" s="870"/>
      <c r="O2571" s="870"/>
      <c r="P2571" s="870"/>
      <c r="Q2571" s="870"/>
      <c r="R2571" s="870"/>
      <c r="S2571" s="870"/>
      <c r="T2571" s="870"/>
      <c r="U2571" s="870"/>
    </row>
    <row r="2572" spans="9:21" s="689" customFormat="1">
      <c r="I2572" s="870"/>
      <c r="J2572" s="870"/>
      <c r="K2572" s="870"/>
      <c r="L2572" s="870"/>
      <c r="M2572" s="870"/>
      <c r="N2572" s="870"/>
      <c r="O2572" s="870"/>
      <c r="P2572" s="870"/>
      <c r="Q2572" s="870"/>
      <c r="R2572" s="870"/>
      <c r="S2572" s="870"/>
      <c r="T2572" s="870"/>
      <c r="U2572" s="870"/>
    </row>
    <row r="2573" spans="9:21" s="689" customFormat="1">
      <c r="I2573" s="870"/>
      <c r="J2573" s="870"/>
      <c r="K2573" s="870"/>
      <c r="L2573" s="870"/>
      <c r="M2573" s="870"/>
      <c r="N2573" s="870"/>
      <c r="O2573" s="870"/>
      <c r="P2573" s="870"/>
      <c r="Q2573" s="870"/>
      <c r="R2573" s="870"/>
      <c r="S2573" s="870"/>
      <c r="T2573" s="870"/>
      <c r="U2573" s="870"/>
    </row>
    <row r="2574" spans="9:21" s="689" customFormat="1">
      <c r="I2574" s="870"/>
      <c r="J2574" s="870"/>
      <c r="K2574" s="870"/>
      <c r="L2574" s="870"/>
      <c r="M2574" s="870"/>
      <c r="N2574" s="870"/>
      <c r="O2574" s="870"/>
      <c r="P2574" s="870"/>
      <c r="Q2574" s="870"/>
      <c r="R2574" s="870"/>
      <c r="S2574" s="870"/>
      <c r="T2574" s="870"/>
      <c r="U2574" s="870"/>
    </row>
    <row r="2575" spans="9:21" s="689" customFormat="1">
      <c r="I2575" s="870"/>
      <c r="J2575" s="870"/>
      <c r="K2575" s="870"/>
      <c r="L2575" s="870"/>
      <c r="M2575" s="870"/>
      <c r="N2575" s="870"/>
      <c r="O2575" s="870"/>
      <c r="P2575" s="870"/>
      <c r="Q2575" s="870"/>
      <c r="R2575" s="870"/>
      <c r="S2575" s="870"/>
      <c r="T2575" s="870"/>
      <c r="U2575" s="870"/>
    </row>
    <row r="2576" spans="9:21" s="689" customFormat="1">
      <c r="I2576" s="870"/>
      <c r="J2576" s="870"/>
      <c r="K2576" s="870"/>
      <c r="L2576" s="870"/>
      <c r="M2576" s="870"/>
      <c r="N2576" s="870"/>
      <c r="O2576" s="870"/>
      <c r="P2576" s="870"/>
      <c r="Q2576" s="870"/>
      <c r="R2576" s="870"/>
      <c r="S2576" s="870"/>
      <c r="T2576" s="870"/>
      <c r="U2576" s="870"/>
    </row>
    <row r="2577" spans="9:21" s="689" customFormat="1">
      <c r="I2577" s="870"/>
      <c r="J2577" s="870"/>
      <c r="K2577" s="870"/>
      <c r="L2577" s="870"/>
      <c r="M2577" s="870"/>
      <c r="N2577" s="870"/>
      <c r="O2577" s="870"/>
      <c r="P2577" s="870"/>
      <c r="Q2577" s="870"/>
      <c r="R2577" s="870"/>
      <c r="S2577" s="870"/>
      <c r="T2577" s="870"/>
      <c r="U2577" s="870"/>
    </row>
    <row r="2578" spans="9:21" s="689" customFormat="1">
      <c r="I2578" s="870"/>
      <c r="J2578" s="870"/>
      <c r="K2578" s="870"/>
      <c r="L2578" s="870"/>
      <c r="M2578" s="870"/>
      <c r="N2578" s="870"/>
      <c r="O2578" s="870"/>
      <c r="P2578" s="870"/>
      <c r="Q2578" s="870"/>
      <c r="R2578" s="870"/>
      <c r="S2578" s="870"/>
      <c r="T2578" s="870"/>
      <c r="U2578" s="870"/>
    </row>
    <row r="2579" spans="9:21" s="689" customFormat="1">
      <c r="I2579" s="870"/>
      <c r="J2579" s="870"/>
      <c r="K2579" s="870"/>
      <c r="L2579" s="870"/>
      <c r="M2579" s="870"/>
      <c r="N2579" s="870"/>
      <c r="O2579" s="870"/>
      <c r="P2579" s="870"/>
      <c r="Q2579" s="870"/>
      <c r="R2579" s="870"/>
      <c r="S2579" s="870"/>
      <c r="T2579" s="870"/>
      <c r="U2579" s="870"/>
    </row>
    <row r="2580" spans="9:21" s="689" customFormat="1">
      <c r="I2580" s="870"/>
      <c r="J2580" s="870"/>
      <c r="K2580" s="870"/>
      <c r="L2580" s="870"/>
      <c r="M2580" s="870"/>
      <c r="N2580" s="870"/>
      <c r="O2580" s="870"/>
      <c r="P2580" s="870"/>
      <c r="Q2580" s="870"/>
      <c r="R2580" s="870"/>
      <c r="S2580" s="870"/>
      <c r="T2580" s="870"/>
      <c r="U2580" s="870"/>
    </row>
    <row r="2581" spans="9:21" s="689" customFormat="1">
      <c r="I2581" s="870"/>
      <c r="J2581" s="870"/>
      <c r="K2581" s="870"/>
      <c r="L2581" s="870"/>
      <c r="M2581" s="870"/>
      <c r="N2581" s="870"/>
      <c r="O2581" s="870"/>
      <c r="P2581" s="870"/>
      <c r="Q2581" s="870"/>
      <c r="R2581" s="870"/>
      <c r="S2581" s="870"/>
      <c r="T2581" s="870"/>
      <c r="U2581" s="870"/>
    </row>
    <row r="2582" spans="9:21" s="689" customFormat="1">
      <c r="I2582" s="870"/>
      <c r="J2582" s="870"/>
      <c r="K2582" s="870"/>
      <c r="L2582" s="870"/>
      <c r="M2582" s="870"/>
      <c r="N2582" s="870"/>
      <c r="O2582" s="870"/>
      <c r="P2582" s="870"/>
      <c r="Q2582" s="870"/>
      <c r="R2582" s="870"/>
      <c r="S2582" s="870"/>
      <c r="T2582" s="870"/>
      <c r="U2582" s="870"/>
    </row>
    <row r="2583" spans="9:21" s="689" customFormat="1">
      <c r="I2583" s="870"/>
      <c r="J2583" s="870"/>
      <c r="K2583" s="870"/>
      <c r="L2583" s="870"/>
      <c r="M2583" s="870"/>
      <c r="N2583" s="870"/>
      <c r="O2583" s="870"/>
      <c r="P2583" s="870"/>
      <c r="Q2583" s="870"/>
      <c r="R2583" s="870"/>
      <c r="S2583" s="870"/>
      <c r="T2583" s="870"/>
      <c r="U2583" s="870"/>
    </row>
    <row r="2584" spans="9:21" s="689" customFormat="1">
      <c r="I2584" s="870"/>
      <c r="J2584" s="870"/>
      <c r="K2584" s="870"/>
      <c r="L2584" s="870"/>
      <c r="M2584" s="870"/>
      <c r="N2584" s="870"/>
      <c r="O2584" s="870"/>
      <c r="P2584" s="870"/>
      <c r="Q2584" s="870"/>
      <c r="R2584" s="870"/>
      <c r="S2584" s="870"/>
      <c r="T2584" s="870"/>
      <c r="U2584" s="870"/>
    </row>
    <row r="2585" spans="9:21" s="689" customFormat="1">
      <c r="I2585" s="870"/>
      <c r="J2585" s="870"/>
      <c r="K2585" s="870"/>
      <c r="L2585" s="870"/>
      <c r="M2585" s="870"/>
      <c r="N2585" s="870"/>
      <c r="O2585" s="870"/>
      <c r="P2585" s="870"/>
      <c r="Q2585" s="870"/>
      <c r="R2585" s="870"/>
      <c r="S2585" s="870"/>
      <c r="T2585" s="870"/>
      <c r="U2585" s="870"/>
    </row>
    <row r="2586" spans="9:21" s="689" customFormat="1">
      <c r="I2586" s="870"/>
      <c r="J2586" s="870"/>
      <c r="K2586" s="870"/>
      <c r="L2586" s="870"/>
      <c r="M2586" s="870"/>
      <c r="N2586" s="870"/>
      <c r="O2586" s="870"/>
      <c r="P2586" s="870"/>
      <c r="Q2586" s="870"/>
      <c r="R2586" s="870"/>
      <c r="S2586" s="870"/>
      <c r="T2586" s="870"/>
      <c r="U2586" s="870"/>
    </row>
    <row r="2587" spans="9:21" s="689" customFormat="1">
      <c r="I2587" s="870"/>
      <c r="J2587" s="870"/>
      <c r="K2587" s="870"/>
      <c r="L2587" s="870"/>
      <c r="M2587" s="870"/>
      <c r="N2587" s="870"/>
      <c r="O2587" s="870"/>
      <c r="P2587" s="870"/>
      <c r="Q2587" s="870"/>
      <c r="R2587" s="870"/>
      <c r="S2587" s="870"/>
      <c r="T2587" s="870"/>
      <c r="U2587" s="870"/>
    </row>
    <row r="2588" spans="9:21" s="689" customFormat="1">
      <c r="I2588" s="870"/>
      <c r="J2588" s="870"/>
      <c r="K2588" s="870"/>
      <c r="L2588" s="870"/>
      <c r="M2588" s="870"/>
      <c r="N2588" s="870"/>
      <c r="O2588" s="870"/>
      <c r="P2588" s="870"/>
      <c r="Q2588" s="870"/>
      <c r="R2588" s="870"/>
      <c r="S2588" s="870"/>
      <c r="T2588" s="870"/>
      <c r="U2588" s="870"/>
    </row>
    <row r="2589" spans="9:21" s="689" customFormat="1">
      <c r="I2589" s="870"/>
      <c r="J2589" s="870"/>
      <c r="K2589" s="870"/>
      <c r="L2589" s="870"/>
      <c r="M2589" s="870"/>
      <c r="N2589" s="870"/>
      <c r="O2589" s="870"/>
      <c r="P2589" s="870"/>
      <c r="Q2589" s="870"/>
      <c r="R2589" s="870"/>
      <c r="S2589" s="870"/>
      <c r="T2589" s="870"/>
      <c r="U2589" s="870"/>
    </row>
    <row r="2590" spans="9:21" s="689" customFormat="1">
      <c r="I2590" s="870"/>
      <c r="J2590" s="870"/>
      <c r="K2590" s="870"/>
      <c r="L2590" s="870"/>
      <c r="M2590" s="870"/>
      <c r="N2590" s="870"/>
      <c r="O2590" s="870"/>
      <c r="P2590" s="870"/>
      <c r="Q2590" s="870"/>
      <c r="R2590" s="870"/>
      <c r="S2590" s="870"/>
      <c r="T2590" s="870"/>
      <c r="U2590" s="870"/>
    </row>
    <row r="2591" spans="9:21" s="689" customFormat="1">
      <c r="I2591" s="870"/>
      <c r="J2591" s="870"/>
      <c r="K2591" s="870"/>
      <c r="L2591" s="870"/>
      <c r="M2591" s="870"/>
      <c r="N2591" s="870"/>
      <c r="O2591" s="870"/>
      <c r="P2591" s="870"/>
      <c r="Q2591" s="870"/>
      <c r="R2591" s="870"/>
      <c r="S2591" s="870"/>
      <c r="T2591" s="870"/>
      <c r="U2591" s="870"/>
    </row>
    <row r="2592" spans="9:21" s="689" customFormat="1">
      <c r="I2592" s="870"/>
      <c r="J2592" s="870"/>
      <c r="K2592" s="870"/>
      <c r="L2592" s="870"/>
      <c r="M2592" s="870"/>
      <c r="N2592" s="870"/>
      <c r="O2592" s="870"/>
      <c r="P2592" s="870"/>
      <c r="Q2592" s="870"/>
      <c r="R2592" s="870"/>
      <c r="S2592" s="870"/>
      <c r="T2592" s="870"/>
      <c r="U2592" s="870"/>
    </row>
    <row r="2593" spans="9:21" s="689" customFormat="1">
      <c r="I2593" s="870"/>
      <c r="J2593" s="870"/>
      <c r="K2593" s="870"/>
      <c r="L2593" s="870"/>
      <c r="M2593" s="870"/>
      <c r="N2593" s="870"/>
      <c r="O2593" s="870"/>
      <c r="P2593" s="870"/>
      <c r="Q2593" s="870"/>
      <c r="R2593" s="870"/>
      <c r="S2593" s="870"/>
      <c r="T2593" s="870"/>
      <c r="U2593" s="870"/>
    </row>
    <row r="2594" spans="9:21" s="689" customFormat="1">
      <c r="I2594" s="870"/>
      <c r="J2594" s="870"/>
      <c r="K2594" s="870"/>
      <c r="L2594" s="870"/>
      <c r="M2594" s="870"/>
      <c r="N2594" s="870"/>
      <c r="O2594" s="870"/>
      <c r="P2594" s="870"/>
      <c r="Q2594" s="870"/>
      <c r="R2594" s="870"/>
      <c r="S2594" s="870"/>
      <c r="T2594" s="870"/>
      <c r="U2594" s="870"/>
    </row>
    <row r="2595" spans="9:21" s="689" customFormat="1">
      <c r="I2595" s="870"/>
      <c r="J2595" s="870"/>
      <c r="K2595" s="870"/>
      <c r="L2595" s="870"/>
      <c r="M2595" s="870"/>
      <c r="N2595" s="870"/>
      <c r="O2595" s="870"/>
      <c r="P2595" s="870"/>
      <c r="Q2595" s="870"/>
      <c r="R2595" s="870"/>
      <c r="S2595" s="870"/>
      <c r="T2595" s="870"/>
      <c r="U2595" s="870"/>
    </row>
    <row r="2596" spans="9:21" s="689" customFormat="1">
      <c r="I2596" s="870"/>
      <c r="J2596" s="870"/>
      <c r="K2596" s="870"/>
      <c r="L2596" s="870"/>
      <c r="M2596" s="870"/>
      <c r="N2596" s="870"/>
      <c r="O2596" s="870"/>
      <c r="P2596" s="870"/>
      <c r="Q2596" s="870"/>
      <c r="R2596" s="870"/>
      <c r="S2596" s="870"/>
      <c r="T2596" s="870"/>
      <c r="U2596" s="870"/>
    </row>
    <row r="2597" spans="9:21" s="689" customFormat="1">
      <c r="I2597" s="870"/>
      <c r="J2597" s="870"/>
      <c r="K2597" s="870"/>
      <c r="L2597" s="870"/>
      <c r="M2597" s="870"/>
      <c r="N2597" s="870"/>
      <c r="O2597" s="870"/>
      <c r="P2597" s="870"/>
      <c r="Q2597" s="870"/>
      <c r="R2597" s="870"/>
      <c r="S2597" s="870"/>
      <c r="T2597" s="870"/>
      <c r="U2597" s="870"/>
    </row>
    <row r="2598" spans="9:21" s="689" customFormat="1">
      <c r="I2598" s="870"/>
      <c r="J2598" s="870"/>
      <c r="K2598" s="870"/>
      <c r="L2598" s="870"/>
      <c r="M2598" s="870"/>
      <c r="N2598" s="870"/>
      <c r="O2598" s="870"/>
      <c r="P2598" s="870"/>
      <c r="Q2598" s="870"/>
      <c r="R2598" s="870"/>
      <c r="S2598" s="870"/>
      <c r="T2598" s="870"/>
      <c r="U2598" s="870"/>
    </row>
    <row r="2599" spans="9:21" s="689" customFormat="1">
      <c r="I2599" s="870"/>
      <c r="J2599" s="870"/>
      <c r="K2599" s="870"/>
      <c r="L2599" s="870"/>
      <c r="M2599" s="870"/>
      <c r="N2599" s="870"/>
      <c r="O2599" s="870"/>
      <c r="P2599" s="870"/>
      <c r="Q2599" s="870"/>
      <c r="R2599" s="870"/>
      <c r="S2599" s="870"/>
      <c r="T2599" s="870"/>
      <c r="U2599" s="870"/>
    </row>
    <row r="2600" spans="9:21" s="689" customFormat="1">
      <c r="I2600" s="870"/>
      <c r="J2600" s="870"/>
      <c r="K2600" s="870"/>
      <c r="L2600" s="870"/>
      <c r="M2600" s="870"/>
      <c r="N2600" s="870"/>
      <c r="O2600" s="870"/>
      <c r="P2600" s="870"/>
      <c r="Q2600" s="870"/>
      <c r="R2600" s="870"/>
      <c r="S2600" s="870"/>
      <c r="T2600" s="870"/>
      <c r="U2600" s="870"/>
    </row>
    <row r="2601" spans="9:21" s="689" customFormat="1">
      <c r="I2601" s="870"/>
      <c r="J2601" s="870"/>
      <c r="K2601" s="870"/>
      <c r="L2601" s="870"/>
      <c r="M2601" s="870"/>
      <c r="N2601" s="870"/>
      <c r="O2601" s="870"/>
      <c r="P2601" s="870"/>
      <c r="Q2601" s="870"/>
      <c r="R2601" s="870"/>
      <c r="S2601" s="870"/>
      <c r="T2601" s="870"/>
      <c r="U2601" s="870"/>
    </row>
    <row r="2602" spans="9:21" s="689" customFormat="1">
      <c r="I2602" s="870"/>
      <c r="J2602" s="870"/>
      <c r="K2602" s="870"/>
      <c r="L2602" s="870"/>
      <c r="M2602" s="870"/>
      <c r="N2602" s="870"/>
      <c r="O2602" s="870"/>
      <c r="P2602" s="870"/>
      <c r="Q2602" s="870"/>
      <c r="R2602" s="870"/>
      <c r="S2602" s="870"/>
      <c r="T2602" s="870"/>
      <c r="U2602" s="870"/>
    </row>
    <row r="2603" spans="9:21" s="689" customFormat="1">
      <c r="I2603" s="870"/>
      <c r="J2603" s="870"/>
      <c r="K2603" s="870"/>
      <c r="L2603" s="870"/>
      <c r="M2603" s="870"/>
      <c r="N2603" s="870"/>
      <c r="O2603" s="870"/>
      <c r="P2603" s="870"/>
      <c r="Q2603" s="870"/>
      <c r="R2603" s="870"/>
      <c r="S2603" s="870"/>
      <c r="T2603" s="870"/>
      <c r="U2603" s="870"/>
    </row>
    <row r="2604" spans="9:21" s="689" customFormat="1">
      <c r="I2604" s="870"/>
      <c r="J2604" s="870"/>
      <c r="K2604" s="870"/>
      <c r="L2604" s="870"/>
      <c r="M2604" s="870"/>
      <c r="N2604" s="870"/>
      <c r="O2604" s="870"/>
      <c r="P2604" s="870"/>
      <c r="Q2604" s="870"/>
      <c r="R2604" s="870"/>
      <c r="S2604" s="870"/>
      <c r="T2604" s="870"/>
      <c r="U2604" s="870"/>
    </row>
    <row r="2605" spans="9:21" s="689" customFormat="1">
      <c r="I2605" s="870"/>
      <c r="J2605" s="870"/>
      <c r="K2605" s="870"/>
      <c r="L2605" s="870"/>
      <c r="M2605" s="870"/>
      <c r="N2605" s="870"/>
      <c r="O2605" s="870"/>
      <c r="P2605" s="870"/>
      <c r="Q2605" s="870"/>
      <c r="R2605" s="870"/>
      <c r="S2605" s="870"/>
      <c r="T2605" s="870"/>
      <c r="U2605" s="870"/>
    </row>
    <row r="2606" spans="9:21" s="689" customFormat="1">
      <c r="I2606" s="870"/>
      <c r="J2606" s="870"/>
      <c r="K2606" s="870"/>
      <c r="L2606" s="870"/>
      <c r="M2606" s="870"/>
      <c r="N2606" s="870"/>
      <c r="O2606" s="870"/>
      <c r="P2606" s="870"/>
      <c r="Q2606" s="870"/>
      <c r="R2606" s="870"/>
      <c r="S2606" s="870"/>
      <c r="T2606" s="870"/>
      <c r="U2606" s="870"/>
    </row>
    <row r="2607" spans="9:21" s="689" customFormat="1">
      <c r="I2607" s="870"/>
      <c r="J2607" s="870"/>
      <c r="K2607" s="870"/>
      <c r="L2607" s="870"/>
      <c r="M2607" s="870"/>
      <c r="N2607" s="870"/>
      <c r="O2607" s="870"/>
      <c r="P2607" s="870"/>
      <c r="Q2607" s="870"/>
      <c r="R2607" s="870"/>
      <c r="S2607" s="870"/>
      <c r="T2607" s="870"/>
      <c r="U2607" s="870"/>
    </row>
    <row r="2608" spans="9:21" s="689" customFormat="1">
      <c r="I2608" s="870"/>
      <c r="J2608" s="870"/>
      <c r="K2608" s="870"/>
      <c r="L2608" s="870"/>
      <c r="M2608" s="870"/>
      <c r="N2608" s="870"/>
      <c r="O2608" s="870"/>
      <c r="P2608" s="870"/>
      <c r="Q2608" s="870"/>
      <c r="R2608" s="870"/>
      <c r="S2608" s="870"/>
      <c r="T2608" s="870"/>
      <c r="U2608" s="870"/>
    </row>
    <row r="2609" spans="9:21" s="689" customFormat="1">
      <c r="I2609" s="870"/>
      <c r="J2609" s="870"/>
      <c r="K2609" s="870"/>
      <c r="L2609" s="870"/>
      <c r="M2609" s="870"/>
      <c r="N2609" s="870"/>
      <c r="O2609" s="870"/>
      <c r="P2609" s="870"/>
      <c r="Q2609" s="870"/>
      <c r="R2609" s="870"/>
      <c r="S2609" s="870"/>
      <c r="T2609" s="870"/>
      <c r="U2609" s="870"/>
    </row>
    <row r="2610" spans="9:21" s="689" customFormat="1">
      <c r="I2610" s="870"/>
      <c r="J2610" s="870"/>
      <c r="K2610" s="870"/>
      <c r="L2610" s="870"/>
      <c r="M2610" s="870"/>
      <c r="N2610" s="870"/>
      <c r="O2610" s="870"/>
      <c r="P2610" s="870"/>
      <c r="Q2610" s="870"/>
      <c r="R2610" s="870"/>
      <c r="S2610" s="870"/>
      <c r="T2610" s="870"/>
      <c r="U2610" s="870"/>
    </row>
    <row r="2611" spans="9:21" s="689" customFormat="1">
      <c r="I2611" s="870"/>
      <c r="J2611" s="870"/>
      <c r="K2611" s="870"/>
      <c r="L2611" s="870"/>
      <c r="M2611" s="870"/>
      <c r="N2611" s="870"/>
      <c r="O2611" s="870"/>
      <c r="P2611" s="870"/>
      <c r="Q2611" s="870"/>
      <c r="R2611" s="870"/>
      <c r="S2611" s="870"/>
      <c r="T2611" s="870"/>
      <c r="U2611" s="870"/>
    </row>
    <row r="2612" spans="9:21" s="689" customFormat="1">
      <c r="I2612" s="870"/>
      <c r="J2612" s="870"/>
      <c r="K2612" s="870"/>
      <c r="L2612" s="870"/>
      <c r="M2612" s="870"/>
      <c r="N2612" s="870"/>
      <c r="O2612" s="870"/>
      <c r="P2612" s="870"/>
      <c r="Q2612" s="870"/>
      <c r="R2612" s="870"/>
      <c r="S2612" s="870"/>
      <c r="T2612" s="870"/>
      <c r="U2612" s="870"/>
    </row>
    <row r="2613" spans="9:21" s="689" customFormat="1">
      <c r="I2613" s="870"/>
      <c r="J2613" s="870"/>
      <c r="K2613" s="870"/>
      <c r="L2613" s="870"/>
      <c r="M2613" s="870"/>
      <c r="N2613" s="870"/>
      <c r="O2613" s="870"/>
      <c r="P2613" s="870"/>
      <c r="Q2613" s="870"/>
      <c r="R2613" s="870"/>
      <c r="S2613" s="870"/>
      <c r="T2613" s="870"/>
      <c r="U2613" s="870"/>
    </row>
    <row r="2614" spans="9:21" s="689" customFormat="1">
      <c r="I2614" s="870"/>
      <c r="J2614" s="870"/>
      <c r="K2614" s="870"/>
      <c r="L2614" s="870"/>
      <c r="M2614" s="870"/>
      <c r="N2614" s="870"/>
      <c r="O2614" s="870"/>
      <c r="P2614" s="870"/>
      <c r="Q2614" s="870"/>
      <c r="R2614" s="870"/>
      <c r="S2614" s="870"/>
      <c r="T2614" s="870"/>
      <c r="U2614" s="870"/>
    </row>
    <row r="2615" spans="9:21" s="689" customFormat="1">
      <c r="I2615" s="870"/>
      <c r="J2615" s="870"/>
      <c r="K2615" s="870"/>
      <c r="L2615" s="870"/>
      <c r="M2615" s="870"/>
      <c r="N2615" s="870"/>
      <c r="O2615" s="870"/>
      <c r="P2615" s="870"/>
      <c r="Q2615" s="870"/>
      <c r="R2615" s="870"/>
      <c r="S2615" s="870"/>
      <c r="T2615" s="870"/>
      <c r="U2615" s="870"/>
    </row>
    <row r="2616" spans="9:21" s="689" customFormat="1">
      <c r="I2616" s="870"/>
      <c r="J2616" s="870"/>
      <c r="K2616" s="870"/>
      <c r="L2616" s="870"/>
      <c r="M2616" s="870"/>
      <c r="N2616" s="870"/>
      <c r="O2616" s="870"/>
      <c r="P2616" s="870"/>
      <c r="Q2616" s="870"/>
      <c r="R2616" s="870"/>
      <c r="S2616" s="870"/>
      <c r="T2616" s="870"/>
      <c r="U2616" s="870"/>
    </row>
    <row r="2617" spans="9:21" s="689" customFormat="1">
      <c r="I2617" s="870"/>
      <c r="J2617" s="870"/>
      <c r="K2617" s="870"/>
      <c r="L2617" s="870"/>
      <c r="M2617" s="870"/>
      <c r="N2617" s="870"/>
      <c r="O2617" s="870"/>
      <c r="P2617" s="870"/>
      <c r="Q2617" s="870"/>
      <c r="R2617" s="870"/>
      <c r="S2617" s="870"/>
      <c r="T2617" s="870"/>
      <c r="U2617" s="870"/>
    </row>
    <row r="2618" spans="9:21" s="689" customFormat="1">
      <c r="I2618" s="870"/>
      <c r="J2618" s="870"/>
      <c r="K2618" s="870"/>
      <c r="L2618" s="870"/>
      <c r="M2618" s="870"/>
      <c r="N2618" s="870"/>
      <c r="O2618" s="870"/>
      <c r="P2618" s="870"/>
      <c r="Q2618" s="870"/>
      <c r="R2618" s="870"/>
      <c r="S2618" s="870"/>
      <c r="T2618" s="870"/>
      <c r="U2618" s="870"/>
    </row>
    <row r="2619" spans="9:21" s="689" customFormat="1">
      <c r="I2619" s="870"/>
      <c r="J2619" s="870"/>
      <c r="K2619" s="870"/>
      <c r="L2619" s="870"/>
      <c r="M2619" s="870"/>
      <c r="N2619" s="870"/>
      <c r="O2619" s="870"/>
      <c r="P2619" s="870"/>
      <c r="Q2619" s="870"/>
      <c r="R2619" s="870"/>
      <c r="S2619" s="870"/>
      <c r="T2619" s="870"/>
      <c r="U2619" s="870"/>
    </row>
    <row r="2620" spans="9:21" s="689" customFormat="1">
      <c r="I2620" s="870"/>
      <c r="J2620" s="870"/>
      <c r="K2620" s="870"/>
      <c r="L2620" s="870"/>
      <c r="M2620" s="870"/>
      <c r="N2620" s="870"/>
      <c r="O2620" s="870"/>
      <c r="P2620" s="870"/>
      <c r="Q2620" s="870"/>
      <c r="R2620" s="870"/>
      <c r="S2620" s="870"/>
      <c r="T2620" s="870"/>
      <c r="U2620" s="870"/>
    </row>
    <row r="2621" spans="9:21" s="689" customFormat="1">
      <c r="I2621" s="870"/>
      <c r="J2621" s="870"/>
      <c r="K2621" s="870"/>
      <c r="L2621" s="870"/>
      <c r="M2621" s="870"/>
      <c r="N2621" s="870"/>
      <c r="O2621" s="870"/>
      <c r="P2621" s="870"/>
      <c r="Q2621" s="870"/>
      <c r="R2621" s="870"/>
      <c r="S2621" s="870"/>
      <c r="T2621" s="870"/>
      <c r="U2621" s="870"/>
    </row>
    <row r="2622" spans="9:21" s="689" customFormat="1">
      <c r="I2622" s="870"/>
      <c r="J2622" s="870"/>
      <c r="K2622" s="870"/>
      <c r="L2622" s="870"/>
      <c r="M2622" s="870"/>
      <c r="N2622" s="870"/>
      <c r="O2622" s="870"/>
      <c r="P2622" s="870"/>
      <c r="Q2622" s="870"/>
      <c r="R2622" s="870"/>
      <c r="S2622" s="870"/>
      <c r="T2622" s="870"/>
      <c r="U2622" s="870"/>
    </row>
    <row r="2623" spans="9:21" s="689" customFormat="1">
      <c r="I2623" s="870"/>
      <c r="J2623" s="870"/>
      <c r="K2623" s="870"/>
      <c r="L2623" s="870"/>
      <c r="M2623" s="870"/>
      <c r="N2623" s="870"/>
      <c r="O2623" s="870"/>
      <c r="P2623" s="870"/>
      <c r="Q2623" s="870"/>
      <c r="R2623" s="870"/>
      <c r="S2623" s="870"/>
      <c r="T2623" s="870"/>
      <c r="U2623" s="870"/>
    </row>
    <row r="2624" spans="9:21" s="689" customFormat="1">
      <c r="I2624" s="870"/>
      <c r="J2624" s="870"/>
      <c r="K2624" s="870"/>
      <c r="L2624" s="870"/>
      <c r="M2624" s="870"/>
      <c r="N2624" s="870"/>
      <c r="O2624" s="870"/>
      <c r="P2624" s="870"/>
      <c r="Q2624" s="870"/>
      <c r="R2624" s="870"/>
      <c r="S2624" s="870"/>
      <c r="T2624" s="870"/>
      <c r="U2624" s="870"/>
    </row>
    <row r="2625" spans="9:21" s="689" customFormat="1">
      <c r="I2625" s="870"/>
      <c r="J2625" s="870"/>
      <c r="K2625" s="870"/>
      <c r="L2625" s="870"/>
      <c r="M2625" s="870"/>
      <c r="N2625" s="870"/>
      <c r="O2625" s="870"/>
      <c r="P2625" s="870"/>
      <c r="Q2625" s="870"/>
      <c r="R2625" s="870"/>
      <c r="S2625" s="870"/>
      <c r="T2625" s="870"/>
      <c r="U2625" s="870"/>
    </row>
    <row r="2626" spans="9:21" s="689" customFormat="1">
      <c r="I2626" s="870"/>
      <c r="J2626" s="870"/>
      <c r="K2626" s="870"/>
      <c r="L2626" s="870"/>
      <c r="M2626" s="870"/>
      <c r="N2626" s="870"/>
      <c r="O2626" s="870"/>
      <c r="P2626" s="870"/>
      <c r="Q2626" s="870"/>
      <c r="R2626" s="870"/>
      <c r="S2626" s="870"/>
      <c r="T2626" s="870"/>
      <c r="U2626" s="870"/>
    </row>
    <row r="2627" spans="9:21" s="689" customFormat="1">
      <c r="I2627" s="870"/>
      <c r="J2627" s="870"/>
      <c r="K2627" s="870"/>
      <c r="L2627" s="870"/>
      <c r="M2627" s="870"/>
      <c r="N2627" s="870"/>
      <c r="O2627" s="870"/>
      <c r="P2627" s="870"/>
      <c r="Q2627" s="870"/>
      <c r="R2627" s="870"/>
      <c r="S2627" s="870"/>
      <c r="T2627" s="870"/>
      <c r="U2627" s="870"/>
    </row>
    <row r="2628" spans="9:21" s="689" customFormat="1">
      <c r="I2628" s="870"/>
      <c r="J2628" s="870"/>
      <c r="K2628" s="870"/>
      <c r="L2628" s="870"/>
      <c r="M2628" s="870"/>
      <c r="N2628" s="870"/>
      <c r="O2628" s="870"/>
      <c r="P2628" s="870"/>
      <c r="Q2628" s="870"/>
      <c r="R2628" s="870"/>
      <c r="S2628" s="870"/>
      <c r="T2628" s="870"/>
      <c r="U2628" s="870"/>
    </row>
    <row r="2629" spans="9:21" s="689" customFormat="1">
      <c r="I2629" s="870"/>
      <c r="J2629" s="870"/>
      <c r="K2629" s="870"/>
      <c r="L2629" s="870"/>
      <c r="M2629" s="870"/>
      <c r="N2629" s="870"/>
      <c r="O2629" s="870"/>
      <c r="P2629" s="870"/>
      <c r="Q2629" s="870"/>
      <c r="R2629" s="870"/>
      <c r="S2629" s="870"/>
      <c r="T2629" s="870"/>
      <c r="U2629" s="870"/>
    </row>
    <row r="2630" spans="9:21" s="689" customFormat="1">
      <c r="I2630" s="870"/>
      <c r="J2630" s="870"/>
      <c r="K2630" s="870"/>
      <c r="L2630" s="870"/>
      <c r="M2630" s="870"/>
      <c r="N2630" s="870"/>
      <c r="O2630" s="870"/>
      <c r="P2630" s="870"/>
      <c r="Q2630" s="870"/>
      <c r="R2630" s="870"/>
      <c r="S2630" s="870"/>
      <c r="T2630" s="870"/>
      <c r="U2630" s="870"/>
    </row>
    <row r="2631" spans="9:21" s="689" customFormat="1">
      <c r="I2631" s="870"/>
      <c r="J2631" s="870"/>
      <c r="K2631" s="870"/>
      <c r="L2631" s="870"/>
      <c r="M2631" s="870"/>
      <c r="N2631" s="870"/>
      <c r="O2631" s="870"/>
      <c r="P2631" s="870"/>
      <c r="Q2631" s="870"/>
      <c r="R2631" s="870"/>
      <c r="S2631" s="870"/>
      <c r="T2631" s="870"/>
      <c r="U2631" s="870"/>
    </row>
    <row r="2632" spans="9:21" s="689" customFormat="1">
      <c r="I2632" s="870"/>
      <c r="J2632" s="870"/>
      <c r="K2632" s="870"/>
      <c r="L2632" s="870"/>
      <c r="M2632" s="870"/>
      <c r="N2632" s="870"/>
      <c r="O2632" s="870"/>
      <c r="P2632" s="870"/>
      <c r="Q2632" s="870"/>
      <c r="R2632" s="870"/>
      <c r="S2632" s="870"/>
      <c r="T2632" s="870"/>
      <c r="U2632" s="870"/>
    </row>
    <row r="2633" spans="9:21" s="689" customFormat="1">
      <c r="I2633" s="870"/>
      <c r="J2633" s="870"/>
      <c r="K2633" s="870"/>
      <c r="L2633" s="870"/>
      <c r="M2633" s="870"/>
      <c r="N2633" s="870"/>
      <c r="O2633" s="870"/>
      <c r="P2633" s="870"/>
      <c r="Q2633" s="870"/>
      <c r="R2633" s="870"/>
      <c r="S2633" s="870"/>
      <c r="T2633" s="870"/>
      <c r="U2633" s="870"/>
    </row>
    <row r="2634" spans="9:21" s="689" customFormat="1">
      <c r="I2634" s="870"/>
      <c r="J2634" s="870"/>
      <c r="K2634" s="870"/>
      <c r="L2634" s="870"/>
      <c r="M2634" s="870"/>
      <c r="N2634" s="870"/>
      <c r="O2634" s="870"/>
      <c r="P2634" s="870"/>
      <c r="Q2634" s="870"/>
      <c r="R2634" s="870"/>
      <c r="S2634" s="870"/>
      <c r="T2634" s="870"/>
      <c r="U2634" s="870"/>
    </row>
    <row r="2635" spans="9:21" s="689" customFormat="1">
      <c r="I2635" s="870"/>
      <c r="J2635" s="870"/>
      <c r="K2635" s="870"/>
      <c r="L2635" s="870"/>
      <c r="M2635" s="870"/>
      <c r="N2635" s="870"/>
      <c r="O2635" s="870"/>
      <c r="P2635" s="870"/>
      <c r="Q2635" s="870"/>
      <c r="R2635" s="870"/>
      <c r="S2635" s="870"/>
      <c r="T2635" s="870"/>
      <c r="U2635" s="870"/>
    </row>
    <row r="2636" spans="9:21" s="689" customFormat="1">
      <c r="I2636" s="870"/>
      <c r="J2636" s="870"/>
      <c r="K2636" s="870"/>
      <c r="L2636" s="870"/>
      <c r="M2636" s="870"/>
      <c r="N2636" s="870"/>
      <c r="O2636" s="870"/>
      <c r="P2636" s="870"/>
      <c r="Q2636" s="870"/>
      <c r="R2636" s="870"/>
      <c r="S2636" s="870"/>
      <c r="T2636" s="870"/>
      <c r="U2636" s="870"/>
    </row>
    <row r="2637" spans="9:21" s="689" customFormat="1">
      <c r="I2637" s="870"/>
      <c r="J2637" s="870"/>
      <c r="K2637" s="870"/>
      <c r="L2637" s="870"/>
      <c r="M2637" s="870"/>
      <c r="N2637" s="870"/>
      <c r="O2637" s="870"/>
      <c r="P2637" s="870"/>
      <c r="Q2637" s="870"/>
      <c r="R2637" s="870"/>
      <c r="S2637" s="870"/>
      <c r="T2637" s="870"/>
      <c r="U2637" s="870"/>
    </row>
    <row r="2638" spans="9:21" s="689" customFormat="1">
      <c r="I2638" s="870"/>
      <c r="J2638" s="870"/>
      <c r="K2638" s="870"/>
      <c r="L2638" s="870"/>
      <c r="M2638" s="870"/>
      <c r="N2638" s="870"/>
      <c r="O2638" s="870"/>
      <c r="P2638" s="870"/>
      <c r="Q2638" s="870"/>
      <c r="R2638" s="870"/>
      <c r="S2638" s="870"/>
      <c r="T2638" s="870"/>
      <c r="U2638" s="870"/>
    </row>
    <row r="2639" spans="9:21" s="689" customFormat="1">
      <c r="I2639" s="870"/>
      <c r="J2639" s="870"/>
      <c r="K2639" s="870"/>
      <c r="L2639" s="870"/>
      <c r="M2639" s="870"/>
      <c r="N2639" s="870"/>
      <c r="O2639" s="870"/>
      <c r="P2639" s="870"/>
      <c r="Q2639" s="870"/>
      <c r="R2639" s="870"/>
      <c r="S2639" s="870"/>
      <c r="T2639" s="870"/>
      <c r="U2639" s="870"/>
    </row>
    <row r="2640" spans="9:21" s="689" customFormat="1">
      <c r="I2640" s="870"/>
      <c r="J2640" s="870"/>
      <c r="K2640" s="870"/>
      <c r="L2640" s="870"/>
      <c r="M2640" s="870"/>
      <c r="N2640" s="870"/>
      <c r="O2640" s="870"/>
      <c r="P2640" s="870"/>
      <c r="Q2640" s="870"/>
      <c r="R2640" s="870"/>
      <c r="S2640" s="870"/>
      <c r="T2640" s="870"/>
      <c r="U2640" s="870"/>
    </row>
    <row r="2641" spans="9:21" s="689" customFormat="1">
      <c r="I2641" s="870"/>
      <c r="J2641" s="870"/>
      <c r="K2641" s="870"/>
      <c r="L2641" s="870"/>
      <c r="M2641" s="870"/>
      <c r="N2641" s="870"/>
      <c r="O2641" s="870"/>
      <c r="P2641" s="870"/>
      <c r="Q2641" s="870"/>
      <c r="R2641" s="870"/>
      <c r="S2641" s="870"/>
      <c r="T2641" s="870"/>
      <c r="U2641" s="870"/>
    </row>
    <row r="2642" spans="9:21" s="689" customFormat="1">
      <c r="I2642" s="870"/>
      <c r="J2642" s="870"/>
      <c r="K2642" s="870"/>
      <c r="L2642" s="870"/>
      <c r="M2642" s="870"/>
      <c r="N2642" s="870"/>
      <c r="O2642" s="870"/>
      <c r="P2642" s="870"/>
      <c r="Q2642" s="870"/>
      <c r="R2642" s="870"/>
      <c r="S2642" s="870"/>
      <c r="T2642" s="870"/>
      <c r="U2642" s="870"/>
    </row>
    <row r="2643" spans="9:21" s="689" customFormat="1">
      <c r="I2643" s="870"/>
      <c r="J2643" s="870"/>
      <c r="K2643" s="870"/>
      <c r="L2643" s="870"/>
      <c r="M2643" s="870"/>
      <c r="N2643" s="870"/>
      <c r="O2643" s="870"/>
      <c r="P2643" s="870"/>
      <c r="Q2643" s="870"/>
      <c r="R2643" s="870"/>
      <c r="S2643" s="870"/>
      <c r="T2643" s="870"/>
      <c r="U2643" s="870"/>
    </row>
    <row r="2644" spans="9:21" s="689" customFormat="1">
      <c r="I2644" s="870"/>
      <c r="J2644" s="870"/>
      <c r="K2644" s="870"/>
      <c r="L2644" s="870"/>
      <c r="M2644" s="870"/>
      <c r="N2644" s="870"/>
      <c r="O2644" s="870"/>
      <c r="P2644" s="870"/>
      <c r="Q2644" s="870"/>
      <c r="R2644" s="870"/>
      <c r="S2644" s="870"/>
      <c r="T2644" s="870"/>
      <c r="U2644" s="870"/>
    </row>
    <row r="2645" spans="9:21" s="689" customFormat="1">
      <c r="I2645" s="870"/>
      <c r="J2645" s="870"/>
      <c r="K2645" s="870"/>
      <c r="L2645" s="870"/>
      <c r="M2645" s="870"/>
      <c r="N2645" s="870"/>
      <c r="O2645" s="870"/>
      <c r="P2645" s="870"/>
      <c r="Q2645" s="870"/>
      <c r="R2645" s="870"/>
      <c r="S2645" s="870"/>
      <c r="T2645" s="870"/>
      <c r="U2645" s="870"/>
    </row>
    <row r="2646" spans="9:21" s="689" customFormat="1">
      <c r="I2646" s="870"/>
      <c r="J2646" s="870"/>
      <c r="K2646" s="870"/>
      <c r="L2646" s="870"/>
      <c r="M2646" s="870"/>
      <c r="N2646" s="870"/>
      <c r="O2646" s="870"/>
      <c r="P2646" s="870"/>
      <c r="Q2646" s="870"/>
      <c r="R2646" s="870"/>
      <c r="S2646" s="870"/>
      <c r="T2646" s="870"/>
      <c r="U2646" s="870"/>
    </row>
    <row r="2647" spans="9:21" s="689" customFormat="1">
      <c r="I2647" s="870"/>
      <c r="J2647" s="870"/>
      <c r="K2647" s="870"/>
      <c r="L2647" s="870"/>
      <c r="M2647" s="870"/>
      <c r="N2647" s="870"/>
      <c r="O2647" s="870"/>
      <c r="P2647" s="870"/>
      <c r="Q2647" s="870"/>
      <c r="R2647" s="870"/>
      <c r="S2647" s="870"/>
      <c r="T2647" s="870"/>
      <c r="U2647" s="870"/>
    </row>
    <row r="2648" spans="9:21" s="689" customFormat="1">
      <c r="I2648" s="870"/>
      <c r="J2648" s="870"/>
      <c r="K2648" s="870"/>
      <c r="L2648" s="870"/>
      <c r="M2648" s="870"/>
      <c r="N2648" s="870"/>
      <c r="O2648" s="870"/>
      <c r="P2648" s="870"/>
      <c r="Q2648" s="870"/>
      <c r="R2648" s="870"/>
      <c r="S2648" s="870"/>
      <c r="T2648" s="870"/>
      <c r="U2648" s="870"/>
    </row>
    <row r="2649" spans="9:21" s="689" customFormat="1">
      <c r="I2649" s="870"/>
      <c r="J2649" s="870"/>
      <c r="K2649" s="870"/>
      <c r="L2649" s="870"/>
      <c r="M2649" s="870"/>
      <c r="N2649" s="870"/>
      <c r="O2649" s="870"/>
      <c r="P2649" s="870"/>
      <c r="Q2649" s="870"/>
      <c r="R2649" s="870"/>
      <c r="S2649" s="870"/>
      <c r="T2649" s="870"/>
      <c r="U2649" s="870"/>
    </row>
    <row r="2650" spans="9:21" s="689" customFormat="1">
      <c r="I2650" s="870"/>
      <c r="J2650" s="870"/>
      <c r="K2650" s="870"/>
      <c r="L2650" s="870"/>
      <c r="M2650" s="870"/>
      <c r="N2650" s="870"/>
      <c r="O2650" s="870"/>
      <c r="P2650" s="870"/>
      <c r="Q2650" s="870"/>
      <c r="R2650" s="870"/>
      <c r="S2650" s="870"/>
      <c r="T2650" s="870"/>
      <c r="U2650" s="870"/>
    </row>
    <row r="2651" spans="9:21" s="689" customFormat="1">
      <c r="I2651" s="870"/>
      <c r="J2651" s="870"/>
      <c r="K2651" s="870"/>
      <c r="L2651" s="870"/>
      <c r="M2651" s="870"/>
      <c r="N2651" s="870"/>
      <c r="O2651" s="870"/>
      <c r="P2651" s="870"/>
      <c r="Q2651" s="870"/>
      <c r="R2651" s="870"/>
      <c r="S2651" s="870"/>
      <c r="T2651" s="870"/>
      <c r="U2651" s="870"/>
    </row>
    <row r="2652" spans="9:21" s="689" customFormat="1">
      <c r="I2652" s="870"/>
      <c r="J2652" s="870"/>
      <c r="K2652" s="870"/>
      <c r="L2652" s="870"/>
      <c r="M2652" s="870"/>
      <c r="N2652" s="870"/>
      <c r="O2652" s="870"/>
      <c r="P2652" s="870"/>
      <c r="Q2652" s="870"/>
      <c r="R2652" s="870"/>
      <c r="S2652" s="870"/>
      <c r="T2652" s="870"/>
      <c r="U2652" s="870"/>
    </row>
    <row r="2653" spans="9:21" s="689" customFormat="1">
      <c r="I2653" s="870"/>
      <c r="J2653" s="870"/>
      <c r="K2653" s="870"/>
      <c r="L2653" s="870"/>
      <c r="M2653" s="870"/>
      <c r="N2653" s="870"/>
      <c r="O2653" s="870"/>
      <c r="P2653" s="870"/>
      <c r="Q2653" s="870"/>
      <c r="R2653" s="870"/>
      <c r="S2653" s="870"/>
      <c r="T2653" s="870"/>
      <c r="U2653" s="870"/>
    </row>
    <row r="2654" spans="9:21" s="689" customFormat="1">
      <c r="I2654" s="870"/>
      <c r="J2654" s="870"/>
      <c r="K2654" s="870"/>
      <c r="L2654" s="870"/>
      <c r="M2654" s="870"/>
      <c r="N2654" s="870"/>
      <c r="O2654" s="870"/>
      <c r="P2654" s="870"/>
      <c r="Q2654" s="870"/>
      <c r="R2654" s="870"/>
      <c r="S2654" s="870"/>
      <c r="T2654" s="870"/>
      <c r="U2654" s="870"/>
    </row>
    <row r="2655" spans="9:21" s="689" customFormat="1">
      <c r="I2655" s="870"/>
      <c r="J2655" s="870"/>
      <c r="K2655" s="870"/>
      <c r="L2655" s="870"/>
      <c r="M2655" s="870"/>
      <c r="N2655" s="870"/>
      <c r="O2655" s="870"/>
      <c r="P2655" s="870"/>
      <c r="Q2655" s="870"/>
      <c r="R2655" s="870"/>
      <c r="S2655" s="870"/>
      <c r="T2655" s="870"/>
      <c r="U2655" s="870"/>
    </row>
    <row r="2656" spans="9:21" s="689" customFormat="1">
      <c r="I2656" s="870"/>
      <c r="J2656" s="870"/>
      <c r="K2656" s="870"/>
      <c r="L2656" s="870"/>
      <c r="M2656" s="870"/>
      <c r="N2656" s="870"/>
      <c r="O2656" s="870"/>
      <c r="P2656" s="870"/>
      <c r="Q2656" s="870"/>
      <c r="R2656" s="870"/>
      <c r="S2656" s="870"/>
      <c r="T2656" s="870"/>
      <c r="U2656" s="870"/>
    </row>
    <row r="2657" spans="9:21" s="689" customFormat="1">
      <c r="I2657" s="870"/>
      <c r="J2657" s="870"/>
      <c r="K2657" s="870"/>
      <c r="L2657" s="870"/>
      <c r="M2657" s="870"/>
      <c r="N2657" s="870"/>
      <c r="O2657" s="870"/>
      <c r="P2657" s="870"/>
      <c r="Q2657" s="870"/>
      <c r="R2657" s="870"/>
      <c r="S2657" s="870"/>
      <c r="T2657" s="870"/>
      <c r="U2657" s="870"/>
    </row>
    <row r="2658" spans="9:21" s="689" customFormat="1">
      <c r="I2658" s="870"/>
      <c r="J2658" s="870"/>
      <c r="K2658" s="870"/>
      <c r="L2658" s="870"/>
      <c r="M2658" s="870"/>
      <c r="N2658" s="870"/>
      <c r="O2658" s="870"/>
      <c r="P2658" s="870"/>
      <c r="Q2658" s="870"/>
      <c r="R2658" s="870"/>
      <c r="S2658" s="870"/>
      <c r="T2658" s="870"/>
      <c r="U2658" s="870"/>
    </row>
    <row r="2659" spans="9:21" s="689" customFormat="1">
      <c r="I2659" s="870"/>
      <c r="J2659" s="870"/>
      <c r="K2659" s="870"/>
      <c r="L2659" s="870"/>
      <c r="M2659" s="870"/>
      <c r="N2659" s="870"/>
      <c r="O2659" s="870"/>
      <c r="P2659" s="870"/>
      <c r="Q2659" s="870"/>
      <c r="R2659" s="870"/>
      <c r="S2659" s="870"/>
      <c r="T2659" s="870"/>
      <c r="U2659" s="870"/>
    </row>
    <row r="2660" spans="9:21" s="689" customFormat="1">
      <c r="I2660" s="870"/>
      <c r="J2660" s="870"/>
      <c r="K2660" s="870"/>
      <c r="L2660" s="870"/>
      <c r="M2660" s="870"/>
      <c r="N2660" s="870"/>
      <c r="O2660" s="870"/>
      <c r="P2660" s="870"/>
      <c r="Q2660" s="870"/>
      <c r="R2660" s="870"/>
      <c r="S2660" s="870"/>
      <c r="T2660" s="870"/>
      <c r="U2660" s="870"/>
    </row>
    <row r="2661" spans="9:21" s="689" customFormat="1">
      <c r="I2661" s="870"/>
      <c r="J2661" s="870"/>
      <c r="K2661" s="870"/>
      <c r="L2661" s="870"/>
      <c r="M2661" s="870"/>
      <c r="N2661" s="870"/>
      <c r="O2661" s="870"/>
      <c r="P2661" s="870"/>
      <c r="Q2661" s="870"/>
      <c r="R2661" s="870"/>
      <c r="S2661" s="870"/>
      <c r="T2661" s="870"/>
      <c r="U2661" s="870"/>
    </row>
    <row r="2662" spans="9:21" s="689" customFormat="1">
      <c r="I2662" s="870"/>
      <c r="J2662" s="870"/>
      <c r="K2662" s="870"/>
      <c r="L2662" s="870"/>
      <c r="M2662" s="870"/>
      <c r="N2662" s="870"/>
      <c r="O2662" s="870"/>
      <c r="P2662" s="870"/>
      <c r="Q2662" s="870"/>
      <c r="R2662" s="870"/>
      <c r="S2662" s="870"/>
      <c r="T2662" s="870"/>
      <c r="U2662" s="870"/>
    </row>
    <row r="2663" spans="9:21" s="689" customFormat="1">
      <c r="I2663" s="870"/>
      <c r="J2663" s="870"/>
      <c r="K2663" s="870"/>
      <c r="L2663" s="870"/>
      <c r="M2663" s="870"/>
      <c r="N2663" s="870"/>
      <c r="O2663" s="870"/>
      <c r="P2663" s="870"/>
      <c r="Q2663" s="870"/>
      <c r="R2663" s="870"/>
      <c r="S2663" s="870"/>
      <c r="T2663" s="870"/>
      <c r="U2663" s="870"/>
    </row>
    <row r="2664" spans="9:21" s="689" customFormat="1">
      <c r="I2664" s="870"/>
      <c r="J2664" s="870"/>
      <c r="K2664" s="870"/>
      <c r="L2664" s="870"/>
      <c r="M2664" s="870"/>
      <c r="N2664" s="870"/>
      <c r="O2664" s="870"/>
      <c r="P2664" s="870"/>
      <c r="Q2664" s="870"/>
      <c r="R2664" s="870"/>
      <c r="S2664" s="870"/>
      <c r="T2664" s="870"/>
      <c r="U2664" s="870"/>
    </row>
    <row r="2665" spans="9:21" s="689" customFormat="1">
      <c r="I2665" s="870"/>
      <c r="J2665" s="870"/>
      <c r="K2665" s="870"/>
      <c r="L2665" s="870"/>
      <c r="M2665" s="870"/>
      <c r="N2665" s="870"/>
      <c r="O2665" s="870"/>
      <c r="P2665" s="870"/>
      <c r="Q2665" s="870"/>
      <c r="R2665" s="870"/>
      <c r="S2665" s="870"/>
      <c r="T2665" s="870"/>
      <c r="U2665" s="870"/>
    </row>
    <row r="2666" spans="9:21" s="689" customFormat="1">
      <c r="I2666" s="870"/>
      <c r="J2666" s="870"/>
      <c r="K2666" s="870"/>
      <c r="L2666" s="870"/>
      <c r="M2666" s="870"/>
      <c r="N2666" s="870"/>
      <c r="O2666" s="870"/>
      <c r="P2666" s="870"/>
      <c r="Q2666" s="870"/>
      <c r="R2666" s="870"/>
      <c r="S2666" s="870"/>
      <c r="T2666" s="870"/>
      <c r="U2666" s="870"/>
    </row>
    <row r="2667" spans="9:21" s="689" customFormat="1">
      <c r="I2667" s="870"/>
      <c r="J2667" s="870"/>
      <c r="K2667" s="870"/>
      <c r="L2667" s="870"/>
      <c r="M2667" s="870"/>
      <c r="N2667" s="870"/>
      <c r="O2667" s="870"/>
      <c r="P2667" s="870"/>
      <c r="Q2667" s="870"/>
      <c r="R2667" s="870"/>
      <c r="S2667" s="870"/>
      <c r="T2667" s="870"/>
      <c r="U2667" s="870"/>
    </row>
    <row r="2668" spans="9:21" s="689" customFormat="1">
      <c r="I2668" s="870"/>
      <c r="J2668" s="870"/>
      <c r="K2668" s="870"/>
      <c r="L2668" s="870"/>
      <c r="M2668" s="870"/>
      <c r="N2668" s="870"/>
      <c r="O2668" s="870"/>
      <c r="P2668" s="870"/>
      <c r="Q2668" s="870"/>
      <c r="R2668" s="870"/>
      <c r="S2668" s="870"/>
      <c r="T2668" s="870"/>
      <c r="U2668" s="870"/>
    </row>
    <row r="2669" spans="9:21" s="689" customFormat="1">
      <c r="I2669" s="870"/>
      <c r="J2669" s="870"/>
      <c r="K2669" s="870"/>
      <c r="L2669" s="870"/>
      <c r="M2669" s="870"/>
      <c r="N2669" s="870"/>
      <c r="O2669" s="870"/>
      <c r="P2669" s="870"/>
      <c r="Q2669" s="870"/>
      <c r="R2669" s="870"/>
      <c r="S2669" s="870"/>
      <c r="T2669" s="870"/>
      <c r="U2669" s="870"/>
    </row>
    <row r="2670" spans="9:21" s="689" customFormat="1">
      <c r="I2670" s="870"/>
      <c r="J2670" s="870"/>
      <c r="K2670" s="870"/>
      <c r="L2670" s="870"/>
      <c r="M2670" s="870"/>
      <c r="N2670" s="870"/>
      <c r="O2670" s="870"/>
      <c r="P2670" s="870"/>
      <c r="Q2670" s="870"/>
      <c r="R2670" s="870"/>
      <c r="S2670" s="870"/>
      <c r="T2670" s="870"/>
      <c r="U2670" s="870"/>
    </row>
    <row r="2671" spans="9:21" s="689" customFormat="1">
      <c r="I2671" s="870"/>
      <c r="J2671" s="870"/>
      <c r="K2671" s="870"/>
      <c r="L2671" s="870"/>
      <c r="M2671" s="870"/>
      <c r="N2671" s="870"/>
      <c r="O2671" s="870"/>
      <c r="P2671" s="870"/>
      <c r="Q2671" s="870"/>
      <c r="R2671" s="870"/>
      <c r="S2671" s="870"/>
      <c r="T2671" s="870"/>
      <c r="U2671" s="870"/>
    </row>
    <row r="2672" spans="9:21" s="689" customFormat="1">
      <c r="I2672" s="870"/>
      <c r="J2672" s="870"/>
      <c r="K2672" s="870"/>
      <c r="L2672" s="870"/>
      <c r="M2672" s="870"/>
      <c r="N2672" s="870"/>
      <c r="O2672" s="870"/>
      <c r="P2672" s="870"/>
      <c r="Q2672" s="870"/>
      <c r="R2672" s="870"/>
      <c r="S2672" s="870"/>
      <c r="T2672" s="870"/>
      <c r="U2672" s="870"/>
    </row>
    <row r="2673" spans="9:21" s="689" customFormat="1">
      <c r="I2673" s="870"/>
      <c r="J2673" s="870"/>
      <c r="K2673" s="870"/>
      <c r="L2673" s="870"/>
      <c r="M2673" s="870"/>
      <c r="N2673" s="870"/>
      <c r="O2673" s="870"/>
      <c r="P2673" s="870"/>
      <c r="Q2673" s="870"/>
      <c r="R2673" s="870"/>
      <c r="S2673" s="870"/>
      <c r="T2673" s="870"/>
      <c r="U2673" s="870"/>
    </row>
    <row r="2674" spans="9:21" s="689" customFormat="1">
      <c r="I2674" s="870"/>
      <c r="J2674" s="870"/>
      <c r="K2674" s="870"/>
      <c r="L2674" s="870"/>
      <c r="M2674" s="870"/>
      <c r="N2674" s="870"/>
      <c r="O2674" s="870"/>
      <c r="P2674" s="870"/>
      <c r="Q2674" s="870"/>
      <c r="R2674" s="870"/>
      <c r="S2674" s="870"/>
      <c r="T2674" s="870"/>
      <c r="U2674" s="870"/>
    </row>
    <row r="2675" spans="9:21" s="689" customFormat="1">
      <c r="I2675" s="870"/>
      <c r="J2675" s="870"/>
      <c r="K2675" s="870"/>
      <c r="L2675" s="870"/>
      <c r="M2675" s="870"/>
      <c r="N2675" s="870"/>
      <c r="O2675" s="870"/>
      <c r="P2675" s="870"/>
      <c r="Q2675" s="870"/>
      <c r="R2675" s="870"/>
      <c r="S2675" s="870"/>
      <c r="T2675" s="870"/>
      <c r="U2675" s="870"/>
    </row>
    <row r="2676" spans="9:21" s="689" customFormat="1">
      <c r="I2676" s="870"/>
      <c r="J2676" s="870"/>
      <c r="K2676" s="870"/>
      <c r="L2676" s="870"/>
      <c r="M2676" s="870"/>
      <c r="N2676" s="870"/>
      <c r="O2676" s="870"/>
      <c r="P2676" s="870"/>
      <c r="Q2676" s="870"/>
      <c r="R2676" s="870"/>
      <c r="S2676" s="870"/>
      <c r="T2676" s="870"/>
      <c r="U2676" s="870"/>
    </row>
    <row r="2677" spans="9:21" s="689" customFormat="1">
      <c r="I2677" s="870"/>
      <c r="J2677" s="870"/>
      <c r="K2677" s="870"/>
      <c r="L2677" s="870"/>
      <c r="M2677" s="870"/>
      <c r="N2677" s="870"/>
      <c r="O2677" s="870"/>
      <c r="P2677" s="870"/>
      <c r="Q2677" s="870"/>
      <c r="R2677" s="870"/>
      <c r="S2677" s="870"/>
      <c r="T2677" s="870"/>
      <c r="U2677" s="870"/>
    </row>
    <row r="2678" spans="9:21" s="689" customFormat="1">
      <c r="I2678" s="870"/>
      <c r="J2678" s="870"/>
      <c r="K2678" s="870"/>
      <c r="L2678" s="870"/>
      <c r="M2678" s="870"/>
      <c r="N2678" s="870"/>
      <c r="O2678" s="870"/>
      <c r="P2678" s="870"/>
      <c r="Q2678" s="870"/>
      <c r="R2678" s="870"/>
      <c r="S2678" s="870"/>
      <c r="T2678" s="870"/>
      <c r="U2678" s="870"/>
    </row>
    <row r="2679" spans="9:21" s="689" customFormat="1">
      <c r="I2679" s="870"/>
      <c r="J2679" s="870"/>
      <c r="K2679" s="870"/>
      <c r="L2679" s="870"/>
      <c r="M2679" s="870"/>
      <c r="N2679" s="870"/>
      <c r="O2679" s="870"/>
      <c r="P2679" s="870"/>
      <c r="Q2679" s="870"/>
      <c r="R2679" s="870"/>
      <c r="S2679" s="870"/>
      <c r="T2679" s="870"/>
      <c r="U2679" s="870"/>
    </row>
    <row r="2680" spans="9:21" s="689" customFormat="1">
      <c r="I2680" s="870"/>
      <c r="J2680" s="870"/>
      <c r="K2680" s="870"/>
      <c r="L2680" s="870"/>
      <c r="M2680" s="870"/>
      <c r="N2680" s="870"/>
      <c r="O2680" s="870"/>
      <c r="P2680" s="870"/>
      <c r="Q2680" s="870"/>
      <c r="R2680" s="870"/>
      <c r="S2680" s="870"/>
      <c r="T2680" s="870"/>
      <c r="U2680" s="870"/>
    </row>
    <row r="2681" spans="9:21" s="689" customFormat="1">
      <c r="I2681" s="870"/>
      <c r="J2681" s="870"/>
      <c r="K2681" s="870"/>
      <c r="L2681" s="870"/>
      <c r="M2681" s="870"/>
      <c r="N2681" s="870"/>
      <c r="O2681" s="870"/>
      <c r="P2681" s="870"/>
      <c r="Q2681" s="870"/>
      <c r="R2681" s="870"/>
      <c r="S2681" s="870"/>
      <c r="T2681" s="870"/>
      <c r="U2681" s="870"/>
    </row>
    <row r="2682" spans="9:21" s="689" customFormat="1">
      <c r="I2682" s="870"/>
      <c r="J2682" s="870"/>
      <c r="K2682" s="870"/>
      <c r="L2682" s="870"/>
      <c r="M2682" s="870"/>
      <c r="N2682" s="870"/>
      <c r="O2682" s="870"/>
      <c r="P2682" s="870"/>
      <c r="Q2682" s="870"/>
      <c r="R2682" s="870"/>
      <c r="S2682" s="870"/>
      <c r="T2682" s="870"/>
      <c r="U2682" s="870"/>
    </row>
    <row r="2683" spans="9:21" s="689" customFormat="1">
      <c r="I2683" s="870"/>
      <c r="J2683" s="870"/>
      <c r="K2683" s="870"/>
      <c r="L2683" s="870"/>
      <c r="M2683" s="870"/>
      <c r="N2683" s="870"/>
      <c r="O2683" s="870"/>
      <c r="P2683" s="870"/>
      <c r="Q2683" s="870"/>
      <c r="R2683" s="870"/>
      <c r="S2683" s="870"/>
      <c r="T2683" s="870"/>
      <c r="U2683" s="870"/>
    </row>
    <row r="2684" spans="9:21" s="689" customFormat="1">
      <c r="I2684" s="870"/>
      <c r="J2684" s="870"/>
      <c r="K2684" s="870"/>
      <c r="L2684" s="870"/>
      <c r="M2684" s="870"/>
      <c r="N2684" s="870"/>
      <c r="O2684" s="870"/>
      <c r="P2684" s="870"/>
      <c r="Q2684" s="870"/>
      <c r="R2684" s="870"/>
      <c r="S2684" s="870"/>
      <c r="T2684" s="870"/>
      <c r="U2684" s="870"/>
    </row>
    <row r="2685" spans="9:21" s="689" customFormat="1">
      <c r="I2685" s="870"/>
      <c r="J2685" s="870"/>
      <c r="K2685" s="870"/>
      <c r="L2685" s="870"/>
      <c r="M2685" s="870"/>
      <c r="N2685" s="870"/>
      <c r="O2685" s="870"/>
      <c r="P2685" s="870"/>
      <c r="Q2685" s="870"/>
      <c r="R2685" s="870"/>
      <c r="S2685" s="870"/>
      <c r="T2685" s="870"/>
      <c r="U2685" s="870"/>
    </row>
    <row r="2686" spans="9:21" s="689" customFormat="1">
      <c r="I2686" s="870"/>
      <c r="J2686" s="870"/>
      <c r="K2686" s="870"/>
      <c r="L2686" s="870"/>
      <c r="M2686" s="870"/>
      <c r="N2686" s="870"/>
      <c r="O2686" s="870"/>
      <c r="P2686" s="870"/>
      <c r="Q2686" s="870"/>
      <c r="R2686" s="870"/>
      <c r="S2686" s="870"/>
      <c r="T2686" s="870"/>
      <c r="U2686" s="870"/>
    </row>
    <row r="2687" spans="9:21" s="689" customFormat="1">
      <c r="I2687" s="870"/>
      <c r="J2687" s="870"/>
      <c r="K2687" s="870"/>
      <c r="L2687" s="870"/>
      <c r="M2687" s="870"/>
      <c r="N2687" s="870"/>
      <c r="O2687" s="870"/>
      <c r="P2687" s="870"/>
      <c r="Q2687" s="870"/>
      <c r="R2687" s="870"/>
      <c r="S2687" s="870"/>
      <c r="T2687" s="870"/>
      <c r="U2687" s="870"/>
    </row>
    <row r="2688" spans="9:21" s="689" customFormat="1">
      <c r="I2688" s="870"/>
      <c r="J2688" s="870"/>
      <c r="K2688" s="870"/>
      <c r="L2688" s="870"/>
      <c r="M2688" s="870"/>
      <c r="N2688" s="870"/>
      <c r="O2688" s="870"/>
      <c r="P2688" s="870"/>
      <c r="Q2688" s="870"/>
      <c r="R2688" s="870"/>
      <c r="S2688" s="870"/>
      <c r="T2688" s="870"/>
      <c r="U2688" s="870"/>
    </row>
    <row r="2689" spans="9:21" s="689" customFormat="1">
      <c r="I2689" s="870"/>
      <c r="J2689" s="870"/>
      <c r="K2689" s="870"/>
      <c r="L2689" s="870"/>
      <c r="M2689" s="870"/>
      <c r="N2689" s="870"/>
      <c r="O2689" s="870"/>
      <c r="P2689" s="870"/>
      <c r="Q2689" s="870"/>
      <c r="R2689" s="870"/>
      <c r="S2689" s="870"/>
      <c r="T2689" s="870"/>
      <c r="U2689" s="870"/>
    </row>
    <row r="2690" spans="9:21" s="689" customFormat="1">
      <c r="I2690" s="870"/>
      <c r="J2690" s="870"/>
      <c r="K2690" s="870"/>
      <c r="L2690" s="870"/>
      <c r="M2690" s="870"/>
      <c r="N2690" s="870"/>
      <c r="O2690" s="870"/>
      <c r="P2690" s="870"/>
      <c r="Q2690" s="870"/>
      <c r="R2690" s="870"/>
      <c r="S2690" s="870"/>
      <c r="T2690" s="870"/>
      <c r="U2690" s="870"/>
    </row>
    <row r="2691" spans="9:21" s="689" customFormat="1">
      <c r="I2691" s="870"/>
      <c r="J2691" s="870"/>
      <c r="K2691" s="870"/>
      <c r="L2691" s="870"/>
      <c r="M2691" s="870"/>
      <c r="N2691" s="870"/>
      <c r="O2691" s="870"/>
      <c r="P2691" s="870"/>
      <c r="Q2691" s="870"/>
      <c r="R2691" s="870"/>
      <c r="S2691" s="870"/>
      <c r="T2691" s="870"/>
      <c r="U2691" s="870"/>
    </row>
    <row r="2692" spans="9:21" s="689" customFormat="1">
      <c r="I2692" s="870"/>
      <c r="J2692" s="870"/>
      <c r="K2692" s="870"/>
      <c r="L2692" s="870"/>
      <c r="M2692" s="870"/>
      <c r="N2692" s="870"/>
      <c r="O2692" s="870"/>
      <c r="P2692" s="870"/>
      <c r="Q2692" s="870"/>
      <c r="R2692" s="870"/>
      <c r="S2692" s="870"/>
      <c r="T2692" s="870"/>
      <c r="U2692" s="870"/>
    </row>
    <row r="2693" spans="9:21" s="689" customFormat="1">
      <c r="I2693" s="870"/>
      <c r="J2693" s="870"/>
      <c r="K2693" s="870"/>
      <c r="L2693" s="870"/>
      <c r="M2693" s="870"/>
      <c r="N2693" s="870"/>
      <c r="O2693" s="870"/>
      <c r="P2693" s="870"/>
      <c r="Q2693" s="870"/>
      <c r="R2693" s="870"/>
      <c r="S2693" s="870"/>
      <c r="T2693" s="870"/>
      <c r="U2693" s="870"/>
    </row>
    <row r="2694" spans="9:21" s="689" customFormat="1">
      <c r="I2694" s="870"/>
      <c r="J2694" s="870"/>
      <c r="K2694" s="870"/>
      <c r="L2694" s="870"/>
      <c r="M2694" s="870"/>
      <c r="N2694" s="870"/>
      <c r="O2694" s="870"/>
      <c r="P2694" s="870"/>
      <c r="Q2694" s="870"/>
      <c r="R2694" s="870"/>
      <c r="S2694" s="870"/>
      <c r="T2694" s="870"/>
      <c r="U2694" s="870"/>
    </row>
    <row r="2695" spans="9:21" s="689" customFormat="1">
      <c r="I2695" s="870"/>
      <c r="J2695" s="870"/>
      <c r="K2695" s="870"/>
      <c r="L2695" s="870"/>
      <c r="M2695" s="870"/>
      <c r="N2695" s="870"/>
      <c r="O2695" s="870"/>
      <c r="P2695" s="870"/>
      <c r="Q2695" s="870"/>
      <c r="R2695" s="870"/>
      <c r="S2695" s="870"/>
      <c r="T2695" s="870"/>
      <c r="U2695" s="870"/>
    </row>
    <row r="2696" spans="9:21" s="689" customFormat="1">
      <c r="I2696" s="870"/>
      <c r="J2696" s="870"/>
      <c r="K2696" s="870"/>
      <c r="L2696" s="870"/>
      <c r="M2696" s="870"/>
      <c r="N2696" s="870"/>
      <c r="O2696" s="870"/>
      <c r="P2696" s="870"/>
      <c r="Q2696" s="870"/>
      <c r="R2696" s="870"/>
      <c r="S2696" s="870"/>
      <c r="T2696" s="870"/>
      <c r="U2696" s="870"/>
    </row>
    <row r="2697" spans="9:21" s="689" customFormat="1">
      <c r="I2697" s="870"/>
      <c r="J2697" s="870"/>
      <c r="K2697" s="870"/>
      <c r="L2697" s="870"/>
      <c r="M2697" s="870"/>
      <c r="N2697" s="870"/>
      <c r="O2697" s="870"/>
      <c r="P2697" s="870"/>
      <c r="Q2697" s="870"/>
      <c r="R2697" s="870"/>
      <c r="S2697" s="870"/>
      <c r="T2697" s="870"/>
      <c r="U2697" s="870"/>
    </row>
    <row r="2698" spans="9:21" s="689" customFormat="1">
      <c r="I2698" s="870"/>
      <c r="J2698" s="870"/>
      <c r="K2698" s="870"/>
      <c r="L2698" s="870"/>
      <c r="M2698" s="870"/>
      <c r="N2698" s="870"/>
      <c r="O2698" s="870"/>
      <c r="P2698" s="870"/>
      <c r="Q2698" s="870"/>
      <c r="R2698" s="870"/>
      <c r="S2698" s="870"/>
      <c r="T2698" s="870"/>
      <c r="U2698" s="870"/>
    </row>
    <row r="2699" spans="9:21" s="689" customFormat="1">
      <c r="I2699" s="870"/>
      <c r="J2699" s="870"/>
      <c r="K2699" s="870"/>
      <c r="L2699" s="870"/>
      <c r="M2699" s="870"/>
      <c r="N2699" s="870"/>
      <c r="O2699" s="870"/>
      <c r="P2699" s="870"/>
      <c r="Q2699" s="870"/>
      <c r="R2699" s="870"/>
      <c r="S2699" s="870"/>
      <c r="T2699" s="870"/>
      <c r="U2699" s="870"/>
    </row>
    <row r="2700" spans="9:21" s="689" customFormat="1">
      <c r="I2700" s="870"/>
      <c r="J2700" s="870"/>
      <c r="K2700" s="870"/>
      <c r="L2700" s="870"/>
      <c r="M2700" s="870"/>
      <c r="N2700" s="870"/>
      <c r="O2700" s="870"/>
      <c r="P2700" s="870"/>
      <c r="Q2700" s="870"/>
      <c r="R2700" s="870"/>
      <c r="S2700" s="870"/>
      <c r="T2700" s="870"/>
      <c r="U2700" s="870"/>
    </row>
    <row r="2701" spans="9:21" s="689" customFormat="1">
      <c r="I2701" s="870"/>
      <c r="J2701" s="870"/>
      <c r="K2701" s="870"/>
      <c r="L2701" s="870"/>
      <c r="M2701" s="870"/>
      <c r="N2701" s="870"/>
      <c r="O2701" s="870"/>
      <c r="P2701" s="870"/>
      <c r="Q2701" s="870"/>
      <c r="R2701" s="870"/>
      <c r="S2701" s="870"/>
      <c r="T2701" s="870"/>
      <c r="U2701" s="870"/>
    </row>
    <row r="2702" spans="9:21" s="689" customFormat="1">
      <c r="I2702" s="870"/>
      <c r="J2702" s="870"/>
      <c r="K2702" s="870"/>
      <c r="L2702" s="870"/>
      <c r="M2702" s="870"/>
      <c r="N2702" s="870"/>
      <c r="O2702" s="870"/>
      <c r="P2702" s="870"/>
      <c r="Q2702" s="870"/>
      <c r="R2702" s="870"/>
      <c r="S2702" s="870"/>
      <c r="T2702" s="870"/>
      <c r="U2702" s="870"/>
    </row>
    <row r="2703" spans="9:21" s="689" customFormat="1">
      <c r="I2703" s="870"/>
      <c r="J2703" s="870"/>
      <c r="K2703" s="870"/>
      <c r="L2703" s="870"/>
      <c r="M2703" s="870"/>
      <c r="N2703" s="870"/>
      <c r="O2703" s="870"/>
      <c r="P2703" s="870"/>
      <c r="Q2703" s="870"/>
      <c r="R2703" s="870"/>
      <c r="S2703" s="870"/>
      <c r="T2703" s="870"/>
      <c r="U2703" s="870"/>
    </row>
    <row r="2704" spans="9:21" s="689" customFormat="1">
      <c r="I2704" s="870"/>
      <c r="J2704" s="870"/>
      <c r="K2704" s="870"/>
      <c r="L2704" s="870"/>
      <c r="M2704" s="870"/>
      <c r="N2704" s="870"/>
      <c r="O2704" s="870"/>
      <c r="P2704" s="870"/>
      <c r="Q2704" s="870"/>
      <c r="R2704" s="870"/>
      <c r="S2704" s="870"/>
      <c r="T2704" s="870"/>
      <c r="U2704" s="870"/>
    </row>
    <row r="2705" spans="9:21" s="689" customFormat="1">
      <c r="I2705" s="870"/>
      <c r="J2705" s="870"/>
      <c r="K2705" s="870"/>
      <c r="L2705" s="870"/>
      <c r="M2705" s="870"/>
      <c r="N2705" s="870"/>
      <c r="O2705" s="870"/>
      <c r="P2705" s="870"/>
      <c r="Q2705" s="870"/>
      <c r="R2705" s="870"/>
      <c r="S2705" s="870"/>
      <c r="T2705" s="870"/>
      <c r="U2705" s="870"/>
    </row>
    <row r="2706" spans="9:21" s="689" customFormat="1">
      <c r="I2706" s="870"/>
      <c r="J2706" s="870"/>
      <c r="K2706" s="870"/>
      <c r="L2706" s="870"/>
      <c r="M2706" s="870"/>
      <c r="N2706" s="870"/>
      <c r="O2706" s="870"/>
      <c r="P2706" s="870"/>
      <c r="Q2706" s="870"/>
      <c r="R2706" s="870"/>
      <c r="S2706" s="870"/>
      <c r="T2706" s="870"/>
      <c r="U2706" s="870"/>
    </row>
    <row r="2707" spans="9:21" s="689" customFormat="1">
      <c r="I2707" s="870"/>
      <c r="J2707" s="870"/>
      <c r="K2707" s="870"/>
      <c r="L2707" s="870"/>
      <c r="M2707" s="870"/>
      <c r="N2707" s="870"/>
      <c r="O2707" s="870"/>
      <c r="P2707" s="870"/>
      <c r="Q2707" s="870"/>
      <c r="R2707" s="870"/>
      <c r="S2707" s="870"/>
      <c r="T2707" s="870"/>
      <c r="U2707" s="870"/>
    </row>
    <row r="2708" spans="9:21" s="689" customFormat="1">
      <c r="I2708" s="870"/>
      <c r="J2708" s="870"/>
      <c r="K2708" s="870"/>
      <c r="L2708" s="870"/>
      <c r="M2708" s="870"/>
      <c r="N2708" s="870"/>
      <c r="O2708" s="870"/>
      <c r="P2708" s="870"/>
      <c r="Q2708" s="870"/>
      <c r="R2708" s="870"/>
      <c r="S2708" s="870"/>
      <c r="T2708" s="870"/>
      <c r="U2708" s="870"/>
    </row>
    <row r="2709" spans="9:21" s="689" customFormat="1">
      <c r="I2709" s="870"/>
      <c r="J2709" s="870"/>
      <c r="K2709" s="870"/>
      <c r="L2709" s="870"/>
      <c r="M2709" s="870"/>
      <c r="N2709" s="870"/>
      <c r="O2709" s="870"/>
      <c r="P2709" s="870"/>
      <c r="Q2709" s="870"/>
      <c r="R2709" s="870"/>
      <c r="S2709" s="870"/>
      <c r="T2709" s="870"/>
      <c r="U2709" s="870"/>
    </row>
    <row r="2710" spans="9:21" s="689" customFormat="1">
      <c r="I2710" s="870"/>
      <c r="J2710" s="870"/>
      <c r="K2710" s="870"/>
      <c r="L2710" s="870"/>
      <c r="M2710" s="870"/>
      <c r="N2710" s="870"/>
      <c r="O2710" s="870"/>
      <c r="P2710" s="870"/>
      <c r="Q2710" s="870"/>
      <c r="R2710" s="870"/>
      <c r="S2710" s="870"/>
      <c r="T2710" s="870"/>
      <c r="U2710" s="870"/>
    </row>
    <row r="2711" spans="9:21" s="689" customFormat="1">
      <c r="I2711" s="870"/>
      <c r="J2711" s="870"/>
      <c r="K2711" s="870"/>
      <c r="L2711" s="870"/>
      <c r="M2711" s="870"/>
      <c r="N2711" s="870"/>
      <c r="O2711" s="870"/>
      <c r="P2711" s="870"/>
      <c r="Q2711" s="870"/>
      <c r="R2711" s="870"/>
      <c r="S2711" s="870"/>
      <c r="T2711" s="870"/>
      <c r="U2711" s="870"/>
    </row>
    <row r="2712" spans="9:21" s="689" customFormat="1">
      <c r="I2712" s="870"/>
      <c r="J2712" s="870"/>
      <c r="K2712" s="870"/>
      <c r="L2712" s="870"/>
      <c r="M2712" s="870"/>
      <c r="N2712" s="870"/>
      <c r="O2712" s="870"/>
      <c r="P2712" s="870"/>
      <c r="Q2712" s="870"/>
      <c r="R2712" s="870"/>
      <c r="S2712" s="870"/>
      <c r="T2712" s="870"/>
      <c r="U2712" s="870"/>
    </row>
    <row r="2713" spans="9:21" s="689" customFormat="1">
      <c r="I2713" s="870"/>
      <c r="J2713" s="870"/>
      <c r="K2713" s="870"/>
      <c r="L2713" s="870"/>
      <c r="M2713" s="870"/>
      <c r="N2713" s="870"/>
      <c r="O2713" s="870"/>
      <c r="P2713" s="870"/>
      <c r="Q2713" s="870"/>
      <c r="R2713" s="870"/>
      <c r="S2713" s="870"/>
      <c r="T2713" s="870"/>
      <c r="U2713" s="870"/>
    </row>
    <row r="2714" spans="9:21" s="689" customFormat="1">
      <c r="I2714" s="870"/>
      <c r="J2714" s="870"/>
      <c r="K2714" s="870"/>
      <c r="L2714" s="870"/>
      <c r="M2714" s="870"/>
      <c r="N2714" s="870"/>
      <c r="O2714" s="870"/>
      <c r="P2714" s="870"/>
      <c r="Q2714" s="870"/>
      <c r="R2714" s="870"/>
      <c r="S2714" s="870"/>
      <c r="T2714" s="870"/>
      <c r="U2714" s="870"/>
    </row>
    <row r="2715" spans="9:21" s="689" customFormat="1">
      <c r="I2715" s="870"/>
      <c r="J2715" s="870"/>
      <c r="K2715" s="870"/>
      <c r="L2715" s="870"/>
      <c r="M2715" s="870"/>
      <c r="N2715" s="870"/>
      <c r="O2715" s="870"/>
      <c r="P2715" s="870"/>
      <c r="Q2715" s="870"/>
      <c r="R2715" s="870"/>
      <c r="S2715" s="870"/>
      <c r="T2715" s="870"/>
      <c r="U2715" s="870"/>
    </row>
    <row r="2716" spans="9:21" s="689" customFormat="1">
      <c r="I2716" s="870"/>
      <c r="J2716" s="870"/>
      <c r="K2716" s="870"/>
      <c r="L2716" s="870"/>
      <c r="M2716" s="870"/>
      <c r="N2716" s="870"/>
      <c r="O2716" s="870"/>
      <c r="P2716" s="870"/>
      <c r="Q2716" s="870"/>
      <c r="R2716" s="870"/>
      <c r="S2716" s="870"/>
      <c r="T2716" s="870"/>
      <c r="U2716" s="870"/>
    </row>
    <row r="2717" spans="9:21" s="689" customFormat="1">
      <c r="I2717" s="870"/>
      <c r="J2717" s="870"/>
      <c r="K2717" s="870"/>
      <c r="L2717" s="870"/>
      <c r="M2717" s="870"/>
      <c r="N2717" s="870"/>
      <c r="O2717" s="870"/>
      <c r="P2717" s="870"/>
      <c r="Q2717" s="870"/>
      <c r="R2717" s="870"/>
      <c r="S2717" s="870"/>
      <c r="T2717" s="870"/>
      <c r="U2717" s="870"/>
    </row>
    <row r="2718" spans="9:21" s="689" customFormat="1">
      <c r="I2718" s="870"/>
      <c r="J2718" s="870"/>
      <c r="K2718" s="870"/>
      <c r="L2718" s="870"/>
      <c r="M2718" s="870"/>
      <c r="N2718" s="870"/>
      <c r="O2718" s="870"/>
      <c r="P2718" s="870"/>
      <c r="Q2718" s="870"/>
      <c r="R2718" s="870"/>
      <c r="S2718" s="870"/>
      <c r="T2718" s="870"/>
      <c r="U2718" s="870"/>
    </row>
    <row r="2719" spans="9:21" s="689" customFormat="1">
      <c r="I2719" s="870"/>
      <c r="J2719" s="870"/>
      <c r="K2719" s="870"/>
      <c r="L2719" s="870"/>
      <c r="M2719" s="870"/>
      <c r="N2719" s="870"/>
      <c r="O2719" s="870"/>
      <c r="P2719" s="870"/>
      <c r="Q2719" s="870"/>
      <c r="R2719" s="870"/>
      <c r="S2719" s="870"/>
      <c r="T2719" s="870"/>
      <c r="U2719" s="870"/>
    </row>
    <row r="2720" spans="9:21" s="689" customFormat="1">
      <c r="I2720" s="870"/>
      <c r="J2720" s="870"/>
      <c r="K2720" s="870"/>
      <c r="L2720" s="870"/>
      <c r="M2720" s="870"/>
      <c r="N2720" s="870"/>
      <c r="O2720" s="870"/>
      <c r="P2720" s="870"/>
      <c r="Q2720" s="870"/>
      <c r="R2720" s="870"/>
      <c r="S2720" s="870"/>
      <c r="T2720" s="870"/>
      <c r="U2720" s="870"/>
    </row>
    <row r="2721" spans="9:21" s="689" customFormat="1">
      <c r="I2721" s="870"/>
      <c r="J2721" s="870"/>
      <c r="K2721" s="870"/>
      <c r="L2721" s="870"/>
      <c r="M2721" s="870"/>
      <c r="N2721" s="870"/>
      <c r="O2721" s="870"/>
      <c r="P2721" s="870"/>
      <c r="Q2721" s="870"/>
      <c r="R2721" s="870"/>
      <c r="S2721" s="870"/>
      <c r="T2721" s="870"/>
      <c r="U2721" s="870"/>
    </row>
    <row r="2722" spans="9:21" s="689" customFormat="1">
      <c r="I2722" s="870"/>
      <c r="J2722" s="870"/>
      <c r="K2722" s="870"/>
      <c r="L2722" s="870"/>
      <c r="M2722" s="870"/>
      <c r="N2722" s="870"/>
      <c r="O2722" s="870"/>
      <c r="P2722" s="870"/>
      <c r="Q2722" s="870"/>
      <c r="R2722" s="870"/>
      <c r="S2722" s="870"/>
      <c r="T2722" s="870"/>
      <c r="U2722" s="870"/>
    </row>
    <row r="2723" spans="9:21" s="689" customFormat="1">
      <c r="I2723" s="870"/>
      <c r="J2723" s="870"/>
      <c r="K2723" s="870"/>
      <c r="L2723" s="870"/>
      <c r="M2723" s="870"/>
      <c r="N2723" s="870"/>
      <c r="O2723" s="870"/>
      <c r="P2723" s="870"/>
      <c r="Q2723" s="870"/>
      <c r="R2723" s="870"/>
      <c r="S2723" s="870"/>
      <c r="T2723" s="870"/>
      <c r="U2723" s="870"/>
    </row>
    <row r="2724" spans="9:21" s="689" customFormat="1">
      <c r="I2724" s="870"/>
      <c r="J2724" s="870"/>
      <c r="K2724" s="870"/>
      <c r="L2724" s="870"/>
      <c r="M2724" s="870"/>
      <c r="N2724" s="870"/>
      <c r="O2724" s="870"/>
      <c r="P2724" s="870"/>
      <c r="Q2724" s="870"/>
      <c r="R2724" s="870"/>
      <c r="S2724" s="870"/>
      <c r="T2724" s="870"/>
      <c r="U2724" s="870"/>
    </row>
    <row r="2725" spans="9:21" s="689" customFormat="1">
      <c r="I2725" s="870"/>
      <c r="J2725" s="870"/>
      <c r="K2725" s="870"/>
      <c r="L2725" s="870"/>
      <c r="M2725" s="870"/>
      <c r="N2725" s="870"/>
      <c r="O2725" s="870"/>
      <c r="P2725" s="870"/>
      <c r="Q2725" s="870"/>
      <c r="R2725" s="870"/>
      <c r="S2725" s="870"/>
      <c r="T2725" s="870"/>
      <c r="U2725" s="870"/>
    </row>
    <row r="2726" spans="9:21" s="689" customFormat="1">
      <c r="I2726" s="870"/>
      <c r="J2726" s="870"/>
      <c r="K2726" s="870"/>
      <c r="L2726" s="870"/>
      <c r="M2726" s="870"/>
      <c r="N2726" s="870"/>
      <c r="O2726" s="870"/>
      <c r="P2726" s="870"/>
      <c r="Q2726" s="870"/>
      <c r="R2726" s="870"/>
      <c r="S2726" s="870"/>
      <c r="T2726" s="870"/>
      <c r="U2726" s="870"/>
    </row>
    <row r="2727" spans="9:21" s="689" customFormat="1">
      <c r="I2727" s="870"/>
      <c r="J2727" s="870"/>
      <c r="K2727" s="870"/>
      <c r="L2727" s="870"/>
      <c r="M2727" s="870"/>
      <c r="N2727" s="870"/>
      <c r="O2727" s="870"/>
      <c r="P2727" s="870"/>
      <c r="Q2727" s="870"/>
      <c r="R2727" s="870"/>
      <c r="S2727" s="870"/>
      <c r="T2727" s="870"/>
      <c r="U2727" s="870"/>
    </row>
    <row r="2728" spans="9:21" s="689" customFormat="1">
      <c r="I2728" s="870"/>
      <c r="J2728" s="870"/>
      <c r="K2728" s="870"/>
      <c r="L2728" s="870"/>
      <c r="M2728" s="870"/>
      <c r="N2728" s="870"/>
      <c r="O2728" s="870"/>
      <c r="P2728" s="870"/>
      <c r="Q2728" s="870"/>
      <c r="R2728" s="870"/>
      <c r="S2728" s="870"/>
      <c r="T2728" s="870"/>
      <c r="U2728" s="870"/>
    </row>
    <row r="2729" spans="9:21" s="689" customFormat="1">
      <c r="I2729" s="870"/>
      <c r="J2729" s="870"/>
      <c r="K2729" s="870"/>
      <c r="L2729" s="870"/>
      <c r="M2729" s="870"/>
      <c r="N2729" s="870"/>
      <c r="O2729" s="870"/>
      <c r="P2729" s="870"/>
      <c r="Q2729" s="870"/>
      <c r="R2729" s="870"/>
      <c r="S2729" s="870"/>
      <c r="T2729" s="870"/>
      <c r="U2729" s="870"/>
    </row>
    <row r="2730" spans="9:21" s="689" customFormat="1">
      <c r="I2730" s="870"/>
      <c r="J2730" s="870"/>
      <c r="K2730" s="870"/>
      <c r="L2730" s="870"/>
      <c r="M2730" s="870"/>
      <c r="N2730" s="870"/>
      <c r="O2730" s="870"/>
      <c r="P2730" s="870"/>
      <c r="Q2730" s="870"/>
      <c r="R2730" s="870"/>
      <c r="S2730" s="870"/>
      <c r="T2730" s="870"/>
      <c r="U2730" s="870"/>
    </row>
    <row r="2731" spans="9:21" s="689" customFormat="1">
      <c r="I2731" s="870"/>
      <c r="J2731" s="870"/>
      <c r="K2731" s="870"/>
      <c r="L2731" s="870"/>
      <c r="M2731" s="870"/>
      <c r="N2731" s="870"/>
      <c r="O2731" s="870"/>
      <c r="P2731" s="870"/>
      <c r="Q2731" s="870"/>
      <c r="R2731" s="870"/>
      <c r="S2731" s="870"/>
      <c r="T2731" s="870"/>
      <c r="U2731" s="870"/>
    </row>
    <row r="2732" spans="9:21" s="689" customFormat="1">
      <c r="I2732" s="870"/>
      <c r="J2732" s="870"/>
      <c r="K2732" s="870"/>
      <c r="L2732" s="870"/>
      <c r="M2732" s="870"/>
      <c r="N2732" s="870"/>
      <c r="O2732" s="870"/>
      <c r="P2732" s="870"/>
      <c r="Q2732" s="870"/>
      <c r="R2732" s="870"/>
      <c r="S2732" s="870"/>
      <c r="T2732" s="870"/>
      <c r="U2732" s="870"/>
    </row>
    <row r="2733" spans="9:21" s="689" customFormat="1">
      <c r="I2733" s="870"/>
      <c r="J2733" s="870"/>
      <c r="K2733" s="870"/>
      <c r="L2733" s="870"/>
      <c r="M2733" s="870"/>
      <c r="N2733" s="870"/>
      <c r="O2733" s="870"/>
      <c r="P2733" s="870"/>
      <c r="Q2733" s="870"/>
      <c r="R2733" s="870"/>
      <c r="S2733" s="870"/>
      <c r="T2733" s="870"/>
      <c r="U2733" s="870"/>
    </row>
    <row r="2734" spans="9:21" s="689" customFormat="1">
      <c r="I2734" s="870"/>
      <c r="J2734" s="870"/>
      <c r="K2734" s="870"/>
      <c r="L2734" s="870"/>
      <c r="M2734" s="870"/>
      <c r="N2734" s="870"/>
      <c r="O2734" s="870"/>
      <c r="P2734" s="870"/>
      <c r="Q2734" s="870"/>
      <c r="R2734" s="870"/>
      <c r="S2734" s="870"/>
      <c r="T2734" s="870"/>
      <c r="U2734" s="870"/>
    </row>
    <row r="2735" spans="9:21" s="689" customFormat="1">
      <c r="I2735" s="870"/>
      <c r="J2735" s="870"/>
      <c r="K2735" s="870"/>
      <c r="L2735" s="870"/>
      <c r="M2735" s="870"/>
      <c r="N2735" s="870"/>
      <c r="O2735" s="870"/>
      <c r="P2735" s="870"/>
      <c r="Q2735" s="870"/>
      <c r="R2735" s="870"/>
      <c r="S2735" s="870"/>
      <c r="T2735" s="870"/>
      <c r="U2735" s="870"/>
    </row>
    <row r="2736" spans="9:21" s="689" customFormat="1">
      <c r="I2736" s="870"/>
      <c r="J2736" s="870"/>
      <c r="K2736" s="870"/>
      <c r="L2736" s="870"/>
      <c r="M2736" s="870"/>
      <c r="N2736" s="870"/>
      <c r="O2736" s="870"/>
      <c r="P2736" s="870"/>
      <c r="Q2736" s="870"/>
      <c r="R2736" s="870"/>
      <c r="S2736" s="870"/>
      <c r="T2736" s="870"/>
      <c r="U2736" s="870"/>
    </row>
    <row r="2737" spans="9:21" s="689" customFormat="1">
      <c r="I2737" s="870"/>
      <c r="J2737" s="870"/>
      <c r="K2737" s="870"/>
      <c r="L2737" s="870"/>
      <c r="M2737" s="870"/>
      <c r="N2737" s="870"/>
      <c r="O2737" s="870"/>
      <c r="P2737" s="870"/>
      <c r="Q2737" s="870"/>
      <c r="R2737" s="870"/>
      <c r="S2737" s="870"/>
      <c r="T2737" s="870"/>
      <c r="U2737" s="870"/>
    </row>
    <row r="2738" spans="9:21" s="689" customFormat="1">
      <c r="I2738" s="870"/>
      <c r="J2738" s="870"/>
      <c r="K2738" s="870"/>
      <c r="L2738" s="870"/>
      <c r="M2738" s="870"/>
      <c r="N2738" s="870"/>
      <c r="O2738" s="870"/>
      <c r="P2738" s="870"/>
      <c r="Q2738" s="870"/>
      <c r="R2738" s="870"/>
      <c r="S2738" s="870"/>
      <c r="T2738" s="870"/>
      <c r="U2738" s="870"/>
    </row>
    <row r="2739" spans="9:21" s="689" customFormat="1">
      <c r="I2739" s="870"/>
      <c r="J2739" s="870"/>
      <c r="K2739" s="870"/>
      <c r="L2739" s="870"/>
      <c r="M2739" s="870"/>
      <c r="N2739" s="870"/>
      <c r="O2739" s="870"/>
      <c r="P2739" s="870"/>
      <c r="Q2739" s="870"/>
      <c r="R2739" s="870"/>
      <c r="S2739" s="870"/>
      <c r="T2739" s="870"/>
      <c r="U2739" s="870"/>
    </row>
    <row r="2740" spans="9:21" s="689" customFormat="1">
      <c r="I2740" s="870"/>
      <c r="J2740" s="870"/>
      <c r="K2740" s="870"/>
      <c r="L2740" s="870"/>
      <c r="M2740" s="870"/>
      <c r="N2740" s="870"/>
      <c r="O2740" s="870"/>
      <c r="P2740" s="870"/>
      <c r="Q2740" s="870"/>
      <c r="R2740" s="870"/>
      <c r="S2740" s="870"/>
      <c r="T2740" s="870"/>
      <c r="U2740" s="870"/>
    </row>
    <row r="2741" spans="9:21" s="689" customFormat="1">
      <c r="I2741" s="870"/>
      <c r="J2741" s="870"/>
      <c r="K2741" s="870"/>
      <c r="L2741" s="870"/>
      <c r="M2741" s="870"/>
      <c r="N2741" s="870"/>
      <c r="O2741" s="870"/>
      <c r="P2741" s="870"/>
      <c r="Q2741" s="870"/>
      <c r="R2741" s="870"/>
      <c r="S2741" s="870"/>
      <c r="T2741" s="870"/>
      <c r="U2741" s="870"/>
    </row>
    <row r="2742" spans="9:21" s="689" customFormat="1">
      <c r="I2742" s="870"/>
      <c r="J2742" s="870"/>
      <c r="K2742" s="870"/>
      <c r="L2742" s="870"/>
      <c r="M2742" s="870"/>
      <c r="N2742" s="870"/>
      <c r="O2742" s="870"/>
      <c r="P2742" s="870"/>
      <c r="Q2742" s="870"/>
      <c r="R2742" s="870"/>
      <c r="S2742" s="870"/>
      <c r="T2742" s="870"/>
      <c r="U2742" s="870"/>
    </row>
    <row r="2743" spans="9:21" s="689" customFormat="1">
      <c r="I2743" s="870"/>
      <c r="J2743" s="870"/>
      <c r="K2743" s="870"/>
      <c r="L2743" s="870"/>
      <c r="M2743" s="870"/>
      <c r="N2743" s="870"/>
      <c r="O2743" s="870"/>
      <c r="P2743" s="870"/>
      <c r="Q2743" s="870"/>
      <c r="R2743" s="870"/>
      <c r="S2743" s="870"/>
      <c r="T2743" s="870"/>
      <c r="U2743" s="870"/>
    </row>
    <row r="2744" spans="9:21" s="689" customFormat="1">
      <c r="I2744" s="870"/>
      <c r="J2744" s="870"/>
      <c r="K2744" s="870"/>
      <c r="L2744" s="870"/>
      <c r="M2744" s="870"/>
      <c r="N2744" s="870"/>
      <c r="O2744" s="870"/>
      <c r="P2744" s="870"/>
      <c r="Q2744" s="870"/>
      <c r="R2744" s="870"/>
      <c r="S2744" s="870"/>
      <c r="T2744" s="870"/>
      <c r="U2744" s="870"/>
    </row>
    <row r="2745" spans="9:21" s="689" customFormat="1">
      <c r="I2745" s="870"/>
      <c r="J2745" s="870"/>
      <c r="K2745" s="870"/>
      <c r="L2745" s="870"/>
      <c r="M2745" s="870"/>
      <c r="N2745" s="870"/>
      <c r="O2745" s="870"/>
      <c r="P2745" s="870"/>
      <c r="Q2745" s="870"/>
      <c r="R2745" s="870"/>
      <c r="S2745" s="870"/>
      <c r="T2745" s="870"/>
      <c r="U2745" s="870"/>
    </row>
    <row r="2746" spans="9:21" s="689" customFormat="1">
      <c r="I2746" s="870"/>
      <c r="J2746" s="870"/>
      <c r="K2746" s="870"/>
      <c r="L2746" s="870"/>
      <c r="M2746" s="870"/>
      <c r="N2746" s="870"/>
      <c r="O2746" s="870"/>
      <c r="P2746" s="870"/>
      <c r="Q2746" s="870"/>
      <c r="R2746" s="870"/>
      <c r="S2746" s="870"/>
      <c r="T2746" s="870"/>
      <c r="U2746" s="870"/>
    </row>
    <row r="2747" spans="9:21" s="689" customFormat="1">
      <c r="I2747" s="870"/>
      <c r="J2747" s="870"/>
      <c r="K2747" s="870"/>
      <c r="L2747" s="870"/>
      <c r="M2747" s="870"/>
      <c r="N2747" s="870"/>
      <c r="O2747" s="870"/>
      <c r="P2747" s="870"/>
      <c r="Q2747" s="870"/>
      <c r="R2747" s="870"/>
      <c r="S2747" s="870"/>
      <c r="T2747" s="870"/>
      <c r="U2747" s="870"/>
    </row>
    <row r="2748" spans="9:21" s="689" customFormat="1">
      <c r="I2748" s="870"/>
      <c r="J2748" s="870"/>
      <c r="K2748" s="870"/>
      <c r="L2748" s="870"/>
      <c r="M2748" s="870"/>
      <c r="N2748" s="870"/>
      <c r="O2748" s="870"/>
      <c r="P2748" s="870"/>
      <c r="Q2748" s="870"/>
      <c r="R2748" s="870"/>
      <c r="S2748" s="870"/>
      <c r="T2748" s="870"/>
      <c r="U2748" s="870"/>
    </row>
    <row r="2749" spans="9:21" s="689" customFormat="1">
      <c r="I2749" s="870"/>
      <c r="J2749" s="870"/>
      <c r="K2749" s="870"/>
      <c r="L2749" s="870"/>
      <c r="M2749" s="870"/>
      <c r="N2749" s="870"/>
      <c r="O2749" s="870"/>
      <c r="P2749" s="870"/>
      <c r="Q2749" s="870"/>
      <c r="R2749" s="870"/>
      <c r="S2749" s="870"/>
      <c r="T2749" s="870"/>
      <c r="U2749" s="870"/>
    </row>
    <row r="2750" spans="9:21" s="689" customFormat="1">
      <c r="I2750" s="870"/>
      <c r="J2750" s="870"/>
      <c r="K2750" s="870"/>
      <c r="L2750" s="870"/>
      <c r="M2750" s="870"/>
      <c r="N2750" s="870"/>
      <c r="O2750" s="870"/>
      <c r="P2750" s="870"/>
      <c r="Q2750" s="870"/>
      <c r="R2750" s="870"/>
      <c r="S2750" s="870"/>
      <c r="T2750" s="870"/>
      <c r="U2750" s="870"/>
    </row>
    <row r="2751" spans="9:21" s="689" customFormat="1">
      <c r="I2751" s="870"/>
      <c r="J2751" s="870"/>
      <c r="K2751" s="870"/>
      <c r="L2751" s="870"/>
      <c r="M2751" s="870"/>
      <c r="N2751" s="870"/>
      <c r="O2751" s="870"/>
      <c r="P2751" s="870"/>
      <c r="Q2751" s="870"/>
      <c r="R2751" s="870"/>
      <c r="S2751" s="870"/>
      <c r="T2751" s="870"/>
      <c r="U2751" s="870"/>
    </row>
    <row r="2752" spans="9:21" s="689" customFormat="1">
      <c r="I2752" s="870"/>
      <c r="J2752" s="870"/>
      <c r="K2752" s="870"/>
      <c r="L2752" s="870"/>
      <c r="M2752" s="870"/>
      <c r="N2752" s="870"/>
      <c r="O2752" s="870"/>
      <c r="P2752" s="870"/>
      <c r="Q2752" s="870"/>
      <c r="R2752" s="870"/>
      <c r="S2752" s="870"/>
      <c r="T2752" s="870"/>
      <c r="U2752" s="870"/>
    </row>
    <row r="2753" spans="9:21" s="689" customFormat="1">
      <c r="I2753" s="870"/>
      <c r="J2753" s="870"/>
      <c r="K2753" s="870"/>
      <c r="L2753" s="870"/>
      <c r="M2753" s="870"/>
      <c r="N2753" s="870"/>
      <c r="O2753" s="870"/>
      <c r="P2753" s="870"/>
      <c r="Q2753" s="870"/>
      <c r="R2753" s="870"/>
      <c r="S2753" s="870"/>
      <c r="T2753" s="870"/>
      <c r="U2753" s="870"/>
    </row>
    <row r="2754" spans="9:21" s="689" customFormat="1">
      <c r="I2754" s="870"/>
      <c r="J2754" s="870"/>
      <c r="K2754" s="870"/>
      <c r="L2754" s="870"/>
      <c r="M2754" s="870"/>
      <c r="N2754" s="870"/>
      <c r="O2754" s="870"/>
      <c r="P2754" s="870"/>
      <c r="Q2754" s="870"/>
      <c r="R2754" s="870"/>
      <c r="S2754" s="870"/>
      <c r="T2754" s="870"/>
      <c r="U2754" s="870"/>
    </row>
    <row r="2755" spans="9:21" s="689" customFormat="1">
      <c r="I2755" s="870"/>
      <c r="J2755" s="870"/>
      <c r="K2755" s="870"/>
      <c r="L2755" s="870"/>
      <c r="M2755" s="870"/>
      <c r="N2755" s="870"/>
      <c r="O2755" s="870"/>
      <c r="P2755" s="870"/>
      <c r="Q2755" s="870"/>
      <c r="R2755" s="870"/>
      <c r="S2755" s="870"/>
      <c r="T2755" s="870"/>
      <c r="U2755" s="870"/>
    </row>
    <row r="2756" spans="9:21" s="689" customFormat="1">
      <c r="I2756" s="870"/>
      <c r="J2756" s="870"/>
      <c r="K2756" s="870"/>
      <c r="L2756" s="870"/>
      <c r="M2756" s="870"/>
      <c r="N2756" s="870"/>
      <c r="O2756" s="870"/>
      <c r="P2756" s="870"/>
      <c r="Q2756" s="870"/>
      <c r="R2756" s="870"/>
      <c r="S2756" s="870"/>
      <c r="T2756" s="870"/>
      <c r="U2756" s="870"/>
    </row>
    <row r="2757" spans="9:21" s="689" customFormat="1">
      <c r="I2757" s="870"/>
      <c r="J2757" s="870"/>
      <c r="K2757" s="870"/>
      <c r="L2757" s="870"/>
      <c r="M2757" s="870"/>
      <c r="N2757" s="870"/>
      <c r="O2757" s="870"/>
      <c r="P2757" s="870"/>
      <c r="Q2757" s="870"/>
      <c r="R2757" s="870"/>
      <c r="S2757" s="870"/>
      <c r="T2757" s="870"/>
      <c r="U2757" s="870"/>
    </row>
    <row r="2758" spans="9:21" s="689" customFormat="1">
      <c r="I2758" s="870"/>
      <c r="J2758" s="870"/>
      <c r="K2758" s="870"/>
      <c r="L2758" s="870"/>
      <c r="M2758" s="870"/>
      <c r="N2758" s="870"/>
      <c r="O2758" s="870"/>
      <c r="P2758" s="870"/>
      <c r="Q2758" s="870"/>
      <c r="R2758" s="870"/>
      <c r="S2758" s="870"/>
      <c r="T2758" s="870"/>
      <c r="U2758" s="870"/>
    </row>
    <row r="2759" spans="9:21" s="689" customFormat="1">
      <c r="I2759" s="870"/>
      <c r="J2759" s="870"/>
      <c r="K2759" s="870"/>
      <c r="L2759" s="870"/>
      <c r="M2759" s="870"/>
      <c r="N2759" s="870"/>
      <c r="O2759" s="870"/>
      <c r="P2759" s="870"/>
      <c r="Q2759" s="870"/>
      <c r="R2759" s="870"/>
      <c r="S2759" s="870"/>
      <c r="T2759" s="870"/>
      <c r="U2759" s="870"/>
    </row>
    <row r="2760" spans="9:21" s="689" customFormat="1">
      <c r="I2760" s="870"/>
      <c r="J2760" s="870"/>
      <c r="K2760" s="870"/>
      <c r="L2760" s="870"/>
      <c r="M2760" s="870"/>
      <c r="N2760" s="870"/>
      <c r="O2760" s="870"/>
      <c r="P2760" s="870"/>
      <c r="Q2760" s="870"/>
      <c r="R2760" s="870"/>
      <c r="S2760" s="870"/>
      <c r="T2760" s="870"/>
      <c r="U2760" s="870"/>
    </row>
    <row r="2761" spans="9:21" s="689" customFormat="1">
      <c r="I2761" s="870"/>
      <c r="J2761" s="870"/>
      <c r="K2761" s="870"/>
      <c r="L2761" s="870"/>
      <c r="M2761" s="870"/>
      <c r="N2761" s="870"/>
      <c r="O2761" s="870"/>
      <c r="P2761" s="870"/>
      <c r="Q2761" s="870"/>
      <c r="R2761" s="870"/>
      <c r="S2761" s="870"/>
      <c r="T2761" s="870"/>
      <c r="U2761" s="870"/>
    </row>
    <row r="2762" spans="9:21" s="689" customFormat="1">
      <c r="I2762" s="870"/>
      <c r="J2762" s="870"/>
      <c r="K2762" s="870"/>
      <c r="L2762" s="870"/>
      <c r="M2762" s="870"/>
      <c r="N2762" s="870"/>
      <c r="O2762" s="870"/>
      <c r="P2762" s="870"/>
      <c r="Q2762" s="870"/>
      <c r="R2762" s="870"/>
      <c r="S2762" s="870"/>
      <c r="T2762" s="870"/>
      <c r="U2762" s="870"/>
    </row>
    <row r="2763" spans="9:21" s="689" customFormat="1">
      <c r="I2763" s="870"/>
      <c r="J2763" s="870"/>
      <c r="K2763" s="870"/>
      <c r="L2763" s="870"/>
      <c r="M2763" s="870"/>
      <c r="N2763" s="870"/>
      <c r="O2763" s="870"/>
      <c r="P2763" s="870"/>
      <c r="Q2763" s="870"/>
      <c r="R2763" s="870"/>
      <c r="S2763" s="870"/>
      <c r="T2763" s="870"/>
      <c r="U2763" s="870"/>
    </row>
    <row r="2764" spans="9:21" s="689" customFormat="1">
      <c r="I2764" s="870"/>
      <c r="J2764" s="870"/>
      <c r="K2764" s="870"/>
      <c r="L2764" s="870"/>
      <c r="M2764" s="870"/>
      <c r="N2764" s="870"/>
      <c r="O2764" s="870"/>
      <c r="P2764" s="870"/>
      <c r="Q2764" s="870"/>
      <c r="R2764" s="870"/>
      <c r="S2764" s="870"/>
      <c r="T2764" s="870"/>
      <c r="U2764" s="870"/>
    </row>
    <row r="2765" spans="9:21" s="689" customFormat="1">
      <c r="I2765" s="870"/>
      <c r="J2765" s="870"/>
      <c r="K2765" s="870"/>
      <c r="L2765" s="870"/>
      <c r="M2765" s="870"/>
      <c r="N2765" s="870"/>
      <c r="O2765" s="870"/>
      <c r="P2765" s="870"/>
      <c r="Q2765" s="870"/>
      <c r="R2765" s="870"/>
      <c r="S2765" s="870"/>
      <c r="T2765" s="870"/>
      <c r="U2765" s="870"/>
    </row>
    <row r="2766" spans="9:21" s="689" customFormat="1">
      <c r="I2766" s="870"/>
      <c r="J2766" s="870"/>
      <c r="K2766" s="870"/>
      <c r="L2766" s="870"/>
      <c r="M2766" s="870"/>
      <c r="N2766" s="870"/>
      <c r="O2766" s="870"/>
      <c r="P2766" s="870"/>
      <c r="Q2766" s="870"/>
      <c r="R2766" s="870"/>
      <c r="S2766" s="870"/>
      <c r="T2766" s="870"/>
      <c r="U2766" s="870"/>
    </row>
    <row r="2767" spans="9:21" s="689" customFormat="1">
      <c r="I2767" s="870"/>
      <c r="J2767" s="870"/>
      <c r="K2767" s="870"/>
      <c r="L2767" s="870"/>
      <c r="M2767" s="870"/>
      <c r="N2767" s="870"/>
      <c r="O2767" s="870"/>
      <c r="P2767" s="870"/>
      <c r="Q2767" s="870"/>
      <c r="R2767" s="870"/>
      <c r="S2767" s="870"/>
      <c r="T2767" s="870"/>
      <c r="U2767" s="870"/>
    </row>
    <row r="2768" spans="9:21" s="689" customFormat="1">
      <c r="I2768" s="870"/>
      <c r="J2768" s="870"/>
      <c r="K2768" s="870"/>
      <c r="L2768" s="870"/>
      <c r="M2768" s="870"/>
      <c r="N2768" s="870"/>
      <c r="O2768" s="870"/>
      <c r="P2768" s="870"/>
      <c r="Q2768" s="870"/>
      <c r="R2768" s="870"/>
      <c r="S2768" s="870"/>
      <c r="T2768" s="870"/>
      <c r="U2768" s="870"/>
    </row>
    <row r="2769" spans="9:21" s="689" customFormat="1">
      <c r="I2769" s="870"/>
      <c r="J2769" s="870"/>
      <c r="K2769" s="870"/>
      <c r="L2769" s="870"/>
      <c r="M2769" s="870"/>
      <c r="N2769" s="870"/>
      <c r="O2769" s="870"/>
      <c r="P2769" s="870"/>
      <c r="Q2769" s="870"/>
      <c r="R2769" s="870"/>
      <c r="S2769" s="870"/>
      <c r="T2769" s="870"/>
      <c r="U2769" s="870"/>
    </row>
    <row r="2770" spans="9:21" s="689" customFormat="1">
      <c r="I2770" s="870"/>
      <c r="J2770" s="870"/>
      <c r="K2770" s="870"/>
      <c r="L2770" s="870"/>
      <c r="M2770" s="870"/>
      <c r="N2770" s="870"/>
      <c r="O2770" s="870"/>
      <c r="P2770" s="870"/>
      <c r="Q2770" s="870"/>
      <c r="R2770" s="870"/>
      <c r="S2770" s="870"/>
      <c r="T2770" s="870"/>
      <c r="U2770" s="870"/>
    </row>
    <row r="2771" spans="9:21" s="689" customFormat="1">
      <c r="I2771" s="870"/>
      <c r="J2771" s="870"/>
      <c r="K2771" s="870"/>
      <c r="L2771" s="870"/>
      <c r="M2771" s="870"/>
      <c r="N2771" s="870"/>
      <c r="O2771" s="870"/>
      <c r="P2771" s="870"/>
      <c r="Q2771" s="870"/>
      <c r="R2771" s="870"/>
      <c r="S2771" s="870"/>
      <c r="T2771" s="870"/>
      <c r="U2771" s="870"/>
    </row>
    <row r="2772" spans="9:21" s="689" customFormat="1">
      <c r="I2772" s="870"/>
      <c r="J2772" s="870"/>
      <c r="K2772" s="870"/>
      <c r="L2772" s="870"/>
      <c r="M2772" s="870"/>
      <c r="N2772" s="870"/>
      <c r="O2772" s="870"/>
      <c r="P2772" s="870"/>
      <c r="Q2772" s="870"/>
      <c r="R2772" s="870"/>
      <c r="S2772" s="870"/>
      <c r="T2772" s="870"/>
      <c r="U2772" s="870"/>
    </row>
    <row r="2773" spans="9:21" s="689" customFormat="1">
      <c r="I2773" s="870"/>
      <c r="J2773" s="870"/>
      <c r="K2773" s="870"/>
      <c r="L2773" s="870"/>
      <c r="M2773" s="870"/>
      <c r="N2773" s="870"/>
      <c r="O2773" s="870"/>
      <c r="P2773" s="870"/>
      <c r="Q2773" s="870"/>
      <c r="R2773" s="870"/>
      <c r="S2773" s="870"/>
      <c r="T2773" s="870"/>
      <c r="U2773" s="870"/>
    </row>
    <row r="2774" spans="9:21" s="689" customFormat="1">
      <c r="I2774" s="870"/>
      <c r="J2774" s="870"/>
      <c r="K2774" s="870"/>
      <c r="L2774" s="870"/>
      <c r="M2774" s="870"/>
      <c r="N2774" s="870"/>
      <c r="O2774" s="870"/>
      <c r="P2774" s="870"/>
      <c r="Q2774" s="870"/>
      <c r="R2774" s="870"/>
      <c r="S2774" s="870"/>
      <c r="T2774" s="870"/>
      <c r="U2774" s="870"/>
    </row>
    <row r="2775" spans="9:21" s="689" customFormat="1">
      <c r="I2775" s="870"/>
      <c r="J2775" s="870"/>
      <c r="K2775" s="870"/>
      <c r="L2775" s="870"/>
      <c r="M2775" s="870"/>
      <c r="N2775" s="870"/>
      <c r="O2775" s="870"/>
      <c r="P2775" s="870"/>
      <c r="Q2775" s="870"/>
      <c r="R2775" s="870"/>
      <c r="S2775" s="870"/>
      <c r="T2775" s="870"/>
      <c r="U2775" s="870"/>
    </row>
    <row r="2776" spans="9:21" s="689" customFormat="1">
      <c r="I2776" s="870"/>
      <c r="J2776" s="870"/>
      <c r="K2776" s="870"/>
      <c r="L2776" s="870"/>
      <c r="M2776" s="870"/>
      <c r="N2776" s="870"/>
      <c r="O2776" s="870"/>
      <c r="P2776" s="870"/>
      <c r="Q2776" s="870"/>
      <c r="R2776" s="870"/>
      <c r="S2776" s="870"/>
      <c r="T2776" s="870"/>
      <c r="U2776" s="870"/>
    </row>
    <row r="2777" spans="9:21" s="689" customFormat="1">
      <c r="I2777" s="870"/>
      <c r="J2777" s="870"/>
      <c r="K2777" s="870"/>
      <c r="L2777" s="870"/>
      <c r="M2777" s="870"/>
      <c r="N2777" s="870"/>
      <c r="O2777" s="870"/>
      <c r="P2777" s="870"/>
      <c r="Q2777" s="870"/>
      <c r="R2777" s="870"/>
      <c r="S2777" s="870"/>
      <c r="T2777" s="870"/>
      <c r="U2777" s="870"/>
    </row>
    <row r="2778" spans="9:21" s="689" customFormat="1">
      <c r="I2778" s="870"/>
      <c r="J2778" s="870"/>
      <c r="K2778" s="870"/>
      <c r="L2778" s="870"/>
      <c r="M2778" s="870"/>
      <c r="N2778" s="870"/>
      <c r="O2778" s="870"/>
      <c r="P2778" s="870"/>
      <c r="Q2778" s="870"/>
      <c r="R2778" s="870"/>
      <c r="S2778" s="870"/>
      <c r="T2778" s="870"/>
      <c r="U2778" s="870"/>
    </row>
    <row r="2779" spans="9:21" s="689" customFormat="1">
      <c r="I2779" s="870"/>
      <c r="J2779" s="870"/>
      <c r="K2779" s="870"/>
      <c r="L2779" s="870"/>
      <c r="M2779" s="870"/>
      <c r="N2779" s="870"/>
      <c r="O2779" s="870"/>
      <c r="P2779" s="870"/>
      <c r="Q2779" s="870"/>
      <c r="R2779" s="870"/>
      <c r="S2779" s="870"/>
      <c r="T2779" s="870"/>
      <c r="U2779" s="870"/>
    </row>
    <row r="2780" spans="9:21" s="689" customFormat="1">
      <c r="I2780" s="870"/>
      <c r="J2780" s="870"/>
      <c r="K2780" s="870"/>
      <c r="L2780" s="870"/>
      <c r="M2780" s="870"/>
      <c r="N2780" s="870"/>
      <c r="O2780" s="870"/>
      <c r="P2780" s="870"/>
      <c r="Q2780" s="870"/>
      <c r="R2780" s="870"/>
      <c r="S2780" s="870"/>
      <c r="T2780" s="870"/>
      <c r="U2780" s="870"/>
    </row>
    <row r="2781" spans="9:21" s="689" customFormat="1">
      <c r="I2781" s="870"/>
      <c r="J2781" s="870"/>
      <c r="K2781" s="870"/>
      <c r="L2781" s="870"/>
      <c r="M2781" s="870"/>
      <c r="N2781" s="870"/>
      <c r="O2781" s="870"/>
      <c r="P2781" s="870"/>
      <c r="Q2781" s="870"/>
      <c r="R2781" s="870"/>
      <c r="S2781" s="870"/>
      <c r="T2781" s="870"/>
      <c r="U2781" s="870"/>
    </row>
    <row r="2782" spans="9:21" s="689" customFormat="1">
      <c r="I2782" s="870"/>
      <c r="J2782" s="870"/>
      <c r="K2782" s="870"/>
      <c r="L2782" s="870"/>
      <c r="M2782" s="870"/>
      <c r="N2782" s="870"/>
      <c r="O2782" s="870"/>
      <c r="P2782" s="870"/>
      <c r="Q2782" s="870"/>
      <c r="R2782" s="870"/>
      <c r="S2782" s="870"/>
      <c r="T2782" s="870"/>
      <c r="U2782" s="870"/>
    </row>
    <row r="2783" spans="9:21" s="689" customFormat="1">
      <c r="I2783" s="870"/>
      <c r="J2783" s="870"/>
      <c r="K2783" s="870"/>
      <c r="L2783" s="870"/>
      <c r="M2783" s="870"/>
      <c r="N2783" s="870"/>
      <c r="O2783" s="870"/>
      <c r="P2783" s="870"/>
      <c r="Q2783" s="870"/>
      <c r="R2783" s="870"/>
      <c r="S2783" s="870"/>
      <c r="T2783" s="870"/>
      <c r="U2783" s="870"/>
    </row>
    <row r="2784" spans="9:21" s="689" customFormat="1">
      <c r="I2784" s="870"/>
      <c r="J2784" s="870"/>
      <c r="K2784" s="870"/>
      <c r="L2784" s="870"/>
      <c r="M2784" s="870"/>
      <c r="N2784" s="870"/>
      <c r="O2784" s="870"/>
      <c r="P2784" s="870"/>
      <c r="Q2784" s="870"/>
      <c r="R2784" s="870"/>
      <c r="S2784" s="870"/>
      <c r="T2784" s="870"/>
      <c r="U2784" s="870"/>
    </row>
    <row r="2785" spans="9:21" s="689" customFormat="1">
      <c r="I2785" s="870"/>
      <c r="J2785" s="870"/>
      <c r="K2785" s="870"/>
      <c r="L2785" s="870"/>
      <c r="M2785" s="870"/>
      <c r="N2785" s="870"/>
      <c r="O2785" s="870"/>
      <c r="P2785" s="870"/>
      <c r="Q2785" s="870"/>
      <c r="R2785" s="870"/>
      <c r="S2785" s="870"/>
      <c r="T2785" s="870"/>
      <c r="U2785" s="870"/>
    </row>
    <row r="2786" spans="9:21" s="689" customFormat="1">
      <c r="I2786" s="870"/>
      <c r="J2786" s="870"/>
      <c r="K2786" s="870"/>
      <c r="L2786" s="870"/>
      <c r="M2786" s="870"/>
      <c r="N2786" s="870"/>
      <c r="O2786" s="870"/>
      <c r="P2786" s="870"/>
      <c r="Q2786" s="870"/>
      <c r="R2786" s="870"/>
      <c r="S2786" s="870"/>
      <c r="T2786" s="870"/>
      <c r="U2786" s="870"/>
    </row>
    <row r="2787" spans="9:21" s="689" customFormat="1">
      <c r="I2787" s="870"/>
      <c r="J2787" s="870"/>
      <c r="K2787" s="870"/>
      <c r="L2787" s="870"/>
      <c r="M2787" s="870"/>
      <c r="N2787" s="870"/>
      <c r="O2787" s="870"/>
      <c r="P2787" s="870"/>
      <c r="Q2787" s="870"/>
      <c r="R2787" s="870"/>
      <c r="S2787" s="870"/>
      <c r="T2787" s="870"/>
      <c r="U2787" s="870"/>
    </row>
    <row r="2788" spans="9:21" s="689" customFormat="1">
      <c r="I2788" s="870"/>
      <c r="J2788" s="870"/>
      <c r="K2788" s="870"/>
      <c r="L2788" s="870"/>
      <c r="M2788" s="870"/>
      <c r="N2788" s="870"/>
      <c r="O2788" s="870"/>
      <c r="P2788" s="870"/>
      <c r="Q2788" s="870"/>
      <c r="R2788" s="870"/>
      <c r="S2788" s="870"/>
      <c r="T2788" s="870"/>
      <c r="U2788" s="870"/>
    </row>
    <row r="2789" spans="9:21" s="689" customFormat="1">
      <c r="I2789" s="870"/>
      <c r="J2789" s="870"/>
      <c r="K2789" s="870"/>
      <c r="L2789" s="870"/>
      <c r="M2789" s="870"/>
      <c r="N2789" s="870"/>
      <c r="O2789" s="870"/>
      <c r="P2789" s="870"/>
      <c r="Q2789" s="870"/>
      <c r="R2789" s="870"/>
      <c r="S2789" s="870"/>
      <c r="T2789" s="870"/>
      <c r="U2789" s="870"/>
    </row>
    <row r="2790" spans="9:21" s="689" customFormat="1">
      <c r="I2790" s="870"/>
      <c r="J2790" s="870"/>
      <c r="K2790" s="870"/>
      <c r="L2790" s="870"/>
      <c r="M2790" s="870"/>
      <c r="N2790" s="870"/>
      <c r="O2790" s="870"/>
      <c r="P2790" s="870"/>
      <c r="Q2790" s="870"/>
      <c r="R2790" s="870"/>
      <c r="S2790" s="870"/>
      <c r="T2790" s="870"/>
      <c r="U2790" s="870"/>
    </row>
    <row r="2791" spans="9:21" s="689" customFormat="1">
      <c r="I2791" s="870"/>
      <c r="J2791" s="870"/>
      <c r="K2791" s="870"/>
      <c r="L2791" s="870"/>
      <c r="M2791" s="870"/>
      <c r="N2791" s="870"/>
      <c r="O2791" s="870"/>
      <c r="P2791" s="870"/>
      <c r="Q2791" s="870"/>
      <c r="R2791" s="870"/>
      <c r="S2791" s="870"/>
      <c r="T2791" s="870"/>
      <c r="U2791" s="870"/>
    </row>
    <row r="2792" spans="9:21" s="689" customFormat="1">
      <c r="I2792" s="870"/>
      <c r="J2792" s="870"/>
      <c r="K2792" s="870"/>
      <c r="L2792" s="870"/>
      <c r="M2792" s="870"/>
      <c r="N2792" s="870"/>
      <c r="O2792" s="870"/>
      <c r="P2792" s="870"/>
      <c r="Q2792" s="870"/>
      <c r="R2792" s="870"/>
      <c r="S2792" s="870"/>
      <c r="T2792" s="870"/>
      <c r="U2792" s="870"/>
    </row>
    <row r="2793" spans="9:21" s="689" customFormat="1">
      <c r="I2793" s="870"/>
      <c r="J2793" s="870"/>
      <c r="K2793" s="870"/>
      <c r="L2793" s="870"/>
      <c r="M2793" s="870"/>
      <c r="N2793" s="870"/>
      <c r="O2793" s="870"/>
      <c r="P2793" s="870"/>
      <c r="Q2793" s="870"/>
      <c r="R2793" s="870"/>
      <c r="S2793" s="870"/>
      <c r="T2793" s="870"/>
      <c r="U2793" s="870"/>
    </row>
    <row r="2794" spans="9:21" s="689" customFormat="1">
      <c r="I2794" s="870"/>
      <c r="J2794" s="870"/>
      <c r="K2794" s="870"/>
      <c r="L2794" s="870"/>
      <c r="M2794" s="870"/>
      <c r="N2794" s="870"/>
      <c r="O2794" s="870"/>
      <c r="P2794" s="870"/>
      <c r="Q2794" s="870"/>
      <c r="R2794" s="870"/>
      <c r="S2794" s="870"/>
      <c r="T2794" s="870"/>
      <c r="U2794" s="870"/>
    </row>
    <row r="2795" spans="9:21" s="689" customFormat="1">
      <c r="I2795" s="870"/>
      <c r="J2795" s="870"/>
      <c r="K2795" s="870"/>
      <c r="L2795" s="870"/>
      <c r="M2795" s="870"/>
      <c r="N2795" s="870"/>
      <c r="O2795" s="870"/>
      <c r="P2795" s="870"/>
      <c r="Q2795" s="870"/>
      <c r="R2795" s="870"/>
      <c r="S2795" s="870"/>
      <c r="T2795" s="870"/>
      <c r="U2795" s="870"/>
    </row>
    <row r="2796" spans="9:21" s="689" customFormat="1">
      <c r="I2796" s="870"/>
      <c r="J2796" s="870"/>
      <c r="K2796" s="870"/>
      <c r="L2796" s="870"/>
      <c r="M2796" s="870"/>
      <c r="N2796" s="870"/>
      <c r="O2796" s="870"/>
      <c r="P2796" s="870"/>
      <c r="Q2796" s="870"/>
      <c r="R2796" s="870"/>
      <c r="S2796" s="870"/>
      <c r="T2796" s="870"/>
      <c r="U2796" s="870"/>
    </row>
    <row r="2797" spans="9:21" s="689" customFormat="1">
      <c r="I2797" s="870"/>
      <c r="J2797" s="870"/>
      <c r="K2797" s="870"/>
      <c r="L2797" s="870"/>
      <c r="M2797" s="870"/>
      <c r="N2797" s="870"/>
      <c r="O2797" s="870"/>
      <c r="P2797" s="870"/>
      <c r="Q2797" s="870"/>
      <c r="R2797" s="870"/>
      <c r="S2797" s="870"/>
      <c r="T2797" s="870"/>
      <c r="U2797" s="870"/>
    </row>
    <row r="2798" spans="9:21" s="689" customFormat="1">
      <c r="I2798" s="870"/>
      <c r="J2798" s="870"/>
      <c r="K2798" s="870"/>
      <c r="L2798" s="870"/>
      <c r="M2798" s="870"/>
      <c r="N2798" s="870"/>
      <c r="O2798" s="870"/>
      <c r="P2798" s="870"/>
      <c r="Q2798" s="870"/>
      <c r="R2798" s="870"/>
      <c r="S2798" s="870"/>
      <c r="T2798" s="870"/>
      <c r="U2798" s="870"/>
    </row>
    <row r="2799" spans="9:21" s="689" customFormat="1">
      <c r="I2799" s="870"/>
      <c r="J2799" s="870"/>
      <c r="K2799" s="870"/>
      <c r="L2799" s="870"/>
      <c r="M2799" s="870"/>
      <c r="N2799" s="870"/>
      <c r="O2799" s="870"/>
      <c r="P2799" s="870"/>
      <c r="Q2799" s="870"/>
      <c r="R2799" s="870"/>
      <c r="S2799" s="870"/>
      <c r="T2799" s="870"/>
      <c r="U2799" s="870"/>
    </row>
    <row r="2800" spans="9:21" s="689" customFormat="1">
      <c r="I2800" s="870"/>
      <c r="J2800" s="870"/>
      <c r="K2800" s="870"/>
      <c r="L2800" s="870"/>
      <c r="M2800" s="870"/>
      <c r="N2800" s="870"/>
      <c r="O2800" s="870"/>
      <c r="P2800" s="870"/>
      <c r="Q2800" s="870"/>
      <c r="R2800" s="870"/>
      <c r="S2800" s="870"/>
      <c r="T2800" s="870"/>
      <c r="U2800" s="870"/>
    </row>
    <row r="2801" spans="9:21" s="689" customFormat="1">
      <c r="I2801" s="870"/>
      <c r="J2801" s="870"/>
      <c r="K2801" s="870"/>
      <c r="L2801" s="870"/>
      <c r="M2801" s="870"/>
      <c r="N2801" s="870"/>
      <c r="O2801" s="870"/>
      <c r="P2801" s="870"/>
      <c r="Q2801" s="870"/>
      <c r="R2801" s="870"/>
      <c r="S2801" s="870"/>
      <c r="T2801" s="870"/>
      <c r="U2801" s="870"/>
    </row>
    <row r="2802" spans="9:21" s="689" customFormat="1">
      <c r="I2802" s="870"/>
      <c r="J2802" s="870"/>
      <c r="K2802" s="870"/>
      <c r="L2802" s="870"/>
      <c r="M2802" s="870"/>
      <c r="N2802" s="870"/>
      <c r="O2802" s="870"/>
      <c r="P2802" s="870"/>
      <c r="Q2802" s="870"/>
      <c r="R2802" s="870"/>
      <c r="S2802" s="870"/>
      <c r="T2802" s="870"/>
      <c r="U2802" s="870"/>
    </row>
    <row r="2803" spans="9:21" s="689" customFormat="1">
      <c r="I2803" s="870"/>
      <c r="J2803" s="870"/>
      <c r="K2803" s="870"/>
      <c r="L2803" s="870"/>
      <c r="M2803" s="870"/>
      <c r="N2803" s="870"/>
      <c r="O2803" s="870"/>
      <c r="P2803" s="870"/>
      <c r="Q2803" s="870"/>
      <c r="R2803" s="870"/>
      <c r="S2803" s="870"/>
      <c r="T2803" s="870"/>
      <c r="U2803" s="870"/>
    </row>
    <row r="2804" spans="9:21" s="689" customFormat="1">
      <c r="I2804" s="870"/>
      <c r="J2804" s="870"/>
      <c r="K2804" s="870"/>
      <c r="L2804" s="870"/>
      <c r="M2804" s="870"/>
      <c r="N2804" s="870"/>
      <c r="O2804" s="870"/>
      <c r="P2804" s="870"/>
      <c r="Q2804" s="870"/>
      <c r="R2804" s="870"/>
      <c r="S2804" s="870"/>
      <c r="T2804" s="870"/>
      <c r="U2804" s="870"/>
    </row>
    <row r="2805" spans="9:21" s="689" customFormat="1">
      <c r="I2805" s="870"/>
      <c r="J2805" s="870"/>
      <c r="K2805" s="870"/>
      <c r="L2805" s="870"/>
      <c r="M2805" s="870"/>
      <c r="N2805" s="870"/>
      <c r="O2805" s="870"/>
      <c r="P2805" s="870"/>
      <c r="Q2805" s="870"/>
      <c r="R2805" s="870"/>
      <c r="S2805" s="870"/>
      <c r="T2805" s="870"/>
      <c r="U2805" s="870"/>
    </row>
    <row r="2806" spans="9:21" s="689" customFormat="1">
      <c r="I2806" s="870"/>
      <c r="J2806" s="870"/>
      <c r="K2806" s="870"/>
      <c r="L2806" s="870"/>
      <c r="M2806" s="870"/>
      <c r="N2806" s="870"/>
      <c r="O2806" s="870"/>
      <c r="P2806" s="870"/>
      <c r="Q2806" s="870"/>
      <c r="R2806" s="870"/>
      <c r="S2806" s="870"/>
      <c r="T2806" s="870"/>
      <c r="U2806" s="870"/>
    </row>
    <row r="2807" spans="9:21" s="689" customFormat="1">
      <c r="I2807" s="870"/>
      <c r="J2807" s="870"/>
      <c r="K2807" s="870"/>
      <c r="L2807" s="870"/>
      <c r="M2807" s="870"/>
      <c r="N2807" s="870"/>
      <c r="O2807" s="870"/>
      <c r="P2807" s="870"/>
      <c r="Q2807" s="870"/>
      <c r="R2807" s="870"/>
      <c r="S2807" s="870"/>
      <c r="T2807" s="870"/>
      <c r="U2807" s="870"/>
    </row>
    <row r="2808" spans="9:21" s="689" customFormat="1">
      <c r="I2808" s="870"/>
      <c r="J2808" s="870"/>
      <c r="K2808" s="870"/>
      <c r="L2808" s="870"/>
      <c r="M2808" s="870"/>
      <c r="N2808" s="870"/>
      <c r="O2808" s="870"/>
      <c r="P2808" s="870"/>
      <c r="Q2808" s="870"/>
      <c r="R2808" s="870"/>
      <c r="S2808" s="870"/>
      <c r="T2808" s="870"/>
      <c r="U2808" s="870"/>
    </row>
    <row r="2809" spans="9:21" s="689" customFormat="1">
      <c r="I2809" s="870"/>
      <c r="J2809" s="870"/>
      <c r="K2809" s="870"/>
      <c r="L2809" s="870"/>
      <c r="M2809" s="870"/>
      <c r="N2809" s="870"/>
      <c r="O2809" s="870"/>
      <c r="P2809" s="870"/>
      <c r="Q2809" s="870"/>
      <c r="R2809" s="870"/>
      <c r="S2809" s="870"/>
      <c r="T2809" s="870"/>
      <c r="U2809" s="870"/>
    </row>
    <row r="2810" spans="9:21" s="689" customFormat="1">
      <c r="I2810" s="870"/>
      <c r="J2810" s="870"/>
      <c r="K2810" s="870"/>
      <c r="L2810" s="870"/>
      <c r="M2810" s="870"/>
      <c r="N2810" s="870"/>
      <c r="O2810" s="870"/>
      <c r="P2810" s="870"/>
      <c r="Q2810" s="870"/>
      <c r="R2810" s="870"/>
      <c r="S2810" s="870"/>
      <c r="T2810" s="870"/>
      <c r="U2810" s="870"/>
    </row>
    <row r="2811" spans="9:21" s="689" customFormat="1">
      <c r="I2811" s="870"/>
      <c r="J2811" s="870"/>
      <c r="K2811" s="870"/>
      <c r="L2811" s="870"/>
      <c r="M2811" s="870"/>
      <c r="N2811" s="870"/>
      <c r="O2811" s="870"/>
      <c r="P2811" s="870"/>
      <c r="Q2811" s="870"/>
      <c r="R2811" s="870"/>
      <c r="S2811" s="870"/>
      <c r="T2811" s="870"/>
      <c r="U2811" s="870"/>
    </row>
    <row r="2812" spans="9:21" s="689" customFormat="1">
      <c r="I2812" s="870"/>
      <c r="J2812" s="870"/>
      <c r="K2812" s="870"/>
      <c r="L2812" s="870"/>
      <c r="M2812" s="870"/>
      <c r="N2812" s="870"/>
      <c r="O2812" s="870"/>
      <c r="P2812" s="870"/>
      <c r="Q2812" s="870"/>
      <c r="R2812" s="870"/>
      <c r="S2812" s="870"/>
      <c r="T2812" s="870"/>
      <c r="U2812" s="870"/>
    </row>
    <row r="2813" spans="9:21" s="689" customFormat="1">
      <c r="I2813" s="870"/>
      <c r="J2813" s="870"/>
      <c r="K2813" s="870"/>
      <c r="L2813" s="870"/>
      <c r="M2813" s="870"/>
      <c r="N2813" s="870"/>
      <c r="O2813" s="870"/>
      <c r="P2813" s="870"/>
      <c r="Q2813" s="870"/>
      <c r="R2813" s="870"/>
      <c r="S2813" s="870"/>
      <c r="T2813" s="870"/>
      <c r="U2813" s="870"/>
    </row>
    <row r="2814" spans="9:21" s="689" customFormat="1">
      <c r="I2814" s="870"/>
      <c r="J2814" s="870"/>
      <c r="K2814" s="870"/>
      <c r="L2814" s="870"/>
      <c r="M2814" s="870"/>
      <c r="N2814" s="870"/>
      <c r="O2814" s="870"/>
      <c r="P2814" s="870"/>
      <c r="Q2814" s="870"/>
      <c r="R2814" s="870"/>
      <c r="S2814" s="870"/>
      <c r="T2814" s="870"/>
      <c r="U2814" s="870"/>
    </row>
    <row r="2815" spans="9:21" s="689" customFormat="1">
      <c r="I2815" s="870"/>
      <c r="J2815" s="870"/>
      <c r="K2815" s="870"/>
      <c r="L2815" s="870"/>
      <c r="M2815" s="870"/>
      <c r="N2815" s="870"/>
      <c r="O2815" s="870"/>
      <c r="P2815" s="870"/>
      <c r="Q2815" s="870"/>
      <c r="R2815" s="870"/>
      <c r="S2815" s="870"/>
      <c r="T2815" s="870"/>
      <c r="U2815" s="870"/>
    </row>
    <row r="2816" spans="9:21" s="689" customFormat="1">
      <c r="I2816" s="870"/>
      <c r="J2816" s="870"/>
      <c r="K2816" s="870"/>
      <c r="L2816" s="870"/>
      <c r="M2816" s="870"/>
      <c r="N2816" s="870"/>
      <c r="O2816" s="870"/>
      <c r="P2816" s="870"/>
      <c r="Q2816" s="870"/>
      <c r="R2816" s="870"/>
      <c r="S2816" s="870"/>
      <c r="T2816" s="870"/>
      <c r="U2816" s="870"/>
    </row>
    <row r="2817" spans="9:21" s="689" customFormat="1">
      <c r="I2817" s="870"/>
      <c r="J2817" s="870"/>
      <c r="K2817" s="870"/>
      <c r="L2817" s="870"/>
      <c r="M2817" s="870"/>
      <c r="N2817" s="870"/>
      <c r="O2817" s="870"/>
      <c r="P2817" s="870"/>
      <c r="Q2817" s="870"/>
      <c r="R2817" s="870"/>
      <c r="S2817" s="870"/>
      <c r="T2817" s="870"/>
      <c r="U2817" s="870"/>
    </row>
    <row r="2818" spans="9:21" s="689" customFormat="1">
      <c r="I2818" s="870"/>
      <c r="J2818" s="870"/>
      <c r="K2818" s="870"/>
      <c r="L2818" s="870"/>
      <c r="M2818" s="870"/>
      <c r="N2818" s="870"/>
      <c r="O2818" s="870"/>
      <c r="P2818" s="870"/>
      <c r="Q2818" s="870"/>
      <c r="R2818" s="870"/>
      <c r="S2818" s="870"/>
      <c r="T2818" s="870"/>
      <c r="U2818" s="870"/>
    </row>
    <row r="2819" spans="9:21" s="689" customFormat="1">
      <c r="I2819" s="870"/>
      <c r="J2819" s="870"/>
      <c r="K2819" s="870"/>
      <c r="L2819" s="870"/>
      <c r="M2819" s="870"/>
      <c r="N2819" s="870"/>
      <c r="O2819" s="870"/>
      <c r="P2819" s="870"/>
      <c r="Q2819" s="870"/>
      <c r="R2819" s="870"/>
      <c r="S2819" s="870"/>
      <c r="T2819" s="870"/>
      <c r="U2819" s="870"/>
    </row>
    <row r="2820" spans="9:21" s="689" customFormat="1">
      <c r="I2820" s="870"/>
      <c r="J2820" s="870"/>
      <c r="K2820" s="870"/>
      <c r="L2820" s="870"/>
      <c r="M2820" s="870"/>
      <c r="N2820" s="870"/>
      <c r="O2820" s="870"/>
      <c r="P2820" s="870"/>
      <c r="Q2820" s="870"/>
      <c r="R2820" s="870"/>
      <c r="S2820" s="870"/>
      <c r="T2820" s="870"/>
      <c r="U2820" s="870"/>
    </row>
    <row r="2821" spans="9:21" s="689" customFormat="1">
      <c r="I2821" s="870"/>
      <c r="J2821" s="870"/>
      <c r="K2821" s="870"/>
      <c r="L2821" s="870"/>
      <c r="M2821" s="870"/>
      <c r="N2821" s="870"/>
      <c r="O2821" s="870"/>
      <c r="P2821" s="870"/>
      <c r="Q2821" s="870"/>
      <c r="R2821" s="870"/>
      <c r="S2821" s="870"/>
      <c r="T2821" s="870"/>
      <c r="U2821" s="870"/>
    </row>
    <row r="2822" spans="9:21" s="689" customFormat="1">
      <c r="I2822" s="870"/>
      <c r="J2822" s="870"/>
      <c r="K2822" s="870"/>
      <c r="L2822" s="870"/>
      <c r="M2822" s="870"/>
      <c r="N2822" s="870"/>
      <c r="O2822" s="870"/>
      <c r="P2822" s="870"/>
      <c r="Q2822" s="870"/>
      <c r="R2822" s="870"/>
      <c r="S2822" s="870"/>
      <c r="T2822" s="870"/>
      <c r="U2822" s="870"/>
    </row>
    <row r="2823" spans="9:21" s="689" customFormat="1">
      <c r="I2823" s="870"/>
      <c r="J2823" s="870"/>
      <c r="K2823" s="870"/>
      <c r="L2823" s="870"/>
      <c r="M2823" s="870"/>
      <c r="N2823" s="870"/>
      <c r="O2823" s="870"/>
      <c r="P2823" s="870"/>
      <c r="Q2823" s="870"/>
      <c r="R2823" s="870"/>
      <c r="S2823" s="870"/>
      <c r="T2823" s="870"/>
      <c r="U2823" s="870"/>
    </row>
    <row r="2824" spans="9:21" s="689" customFormat="1">
      <c r="I2824" s="870"/>
      <c r="J2824" s="870"/>
      <c r="K2824" s="870"/>
      <c r="L2824" s="870"/>
      <c r="M2824" s="870"/>
      <c r="N2824" s="870"/>
      <c r="O2824" s="870"/>
      <c r="P2824" s="870"/>
      <c r="Q2824" s="870"/>
      <c r="R2824" s="870"/>
      <c r="S2824" s="870"/>
      <c r="T2824" s="870"/>
      <c r="U2824" s="870"/>
    </row>
    <row r="2825" spans="9:21" s="689" customFormat="1">
      <c r="I2825" s="870"/>
      <c r="J2825" s="870"/>
      <c r="K2825" s="870"/>
      <c r="L2825" s="870"/>
      <c r="M2825" s="870"/>
      <c r="N2825" s="870"/>
      <c r="O2825" s="870"/>
      <c r="P2825" s="870"/>
      <c r="Q2825" s="870"/>
      <c r="R2825" s="870"/>
      <c r="S2825" s="870"/>
      <c r="T2825" s="870"/>
      <c r="U2825" s="870"/>
    </row>
    <row r="2826" spans="9:21" s="689" customFormat="1">
      <c r="I2826" s="870"/>
      <c r="J2826" s="870"/>
      <c r="K2826" s="870"/>
      <c r="L2826" s="870"/>
      <c r="M2826" s="870"/>
      <c r="N2826" s="870"/>
      <c r="O2826" s="870"/>
      <c r="P2826" s="870"/>
      <c r="Q2826" s="870"/>
      <c r="R2826" s="870"/>
      <c r="S2826" s="870"/>
      <c r="T2826" s="870"/>
      <c r="U2826" s="870"/>
    </row>
    <row r="2827" spans="9:21" s="689" customFormat="1">
      <c r="I2827" s="870"/>
      <c r="J2827" s="870"/>
      <c r="K2827" s="870"/>
      <c r="L2827" s="870"/>
      <c r="M2827" s="870"/>
      <c r="N2827" s="870"/>
      <c r="O2827" s="870"/>
      <c r="P2827" s="870"/>
      <c r="Q2827" s="870"/>
      <c r="R2827" s="870"/>
      <c r="S2827" s="870"/>
      <c r="T2827" s="870"/>
      <c r="U2827" s="870"/>
    </row>
    <row r="2828" spans="9:21" s="689" customFormat="1">
      <c r="I2828" s="870"/>
      <c r="J2828" s="870"/>
      <c r="K2828" s="870"/>
      <c r="L2828" s="870"/>
      <c r="M2828" s="870"/>
      <c r="N2828" s="870"/>
      <c r="O2828" s="870"/>
      <c r="P2828" s="870"/>
      <c r="Q2828" s="870"/>
      <c r="R2828" s="870"/>
      <c r="S2828" s="870"/>
      <c r="T2828" s="870"/>
      <c r="U2828" s="870"/>
    </row>
    <row r="2829" spans="9:21" s="689" customFormat="1">
      <c r="I2829" s="870"/>
      <c r="J2829" s="870"/>
      <c r="K2829" s="870"/>
      <c r="L2829" s="870"/>
      <c r="M2829" s="870"/>
      <c r="N2829" s="870"/>
      <c r="O2829" s="870"/>
      <c r="P2829" s="870"/>
      <c r="Q2829" s="870"/>
      <c r="R2829" s="870"/>
      <c r="S2829" s="870"/>
      <c r="T2829" s="870"/>
      <c r="U2829" s="870"/>
    </row>
    <row r="2830" spans="9:21" s="689" customFormat="1">
      <c r="I2830" s="870"/>
      <c r="J2830" s="870"/>
      <c r="K2830" s="870"/>
      <c r="L2830" s="870"/>
      <c r="M2830" s="870"/>
      <c r="N2830" s="870"/>
      <c r="O2830" s="870"/>
      <c r="P2830" s="870"/>
      <c r="Q2830" s="870"/>
      <c r="R2830" s="870"/>
      <c r="S2830" s="870"/>
      <c r="T2830" s="870"/>
      <c r="U2830" s="870"/>
    </row>
    <row r="2831" spans="9:21" s="689" customFormat="1">
      <c r="I2831" s="870"/>
      <c r="J2831" s="870"/>
      <c r="K2831" s="870"/>
      <c r="L2831" s="870"/>
      <c r="M2831" s="870"/>
      <c r="N2831" s="870"/>
      <c r="O2831" s="870"/>
      <c r="P2831" s="870"/>
      <c r="Q2831" s="870"/>
      <c r="R2831" s="870"/>
      <c r="S2831" s="870"/>
      <c r="T2831" s="870"/>
      <c r="U2831" s="870"/>
    </row>
    <row r="2832" spans="9:21" s="689" customFormat="1">
      <c r="I2832" s="870"/>
      <c r="J2832" s="870"/>
      <c r="K2832" s="870"/>
      <c r="L2832" s="870"/>
      <c r="M2832" s="870"/>
      <c r="N2832" s="870"/>
      <c r="O2832" s="870"/>
      <c r="P2832" s="870"/>
      <c r="Q2832" s="870"/>
      <c r="R2832" s="870"/>
      <c r="S2832" s="870"/>
      <c r="T2832" s="870"/>
      <c r="U2832" s="870"/>
    </row>
    <row r="2833" spans="9:21" s="689" customFormat="1">
      <c r="I2833" s="870"/>
      <c r="J2833" s="870"/>
      <c r="K2833" s="870"/>
      <c r="L2833" s="870"/>
      <c r="M2833" s="870"/>
      <c r="N2833" s="870"/>
      <c r="O2833" s="870"/>
      <c r="P2833" s="870"/>
      <c r="Q2833" s="870"/>
      <c r="R2833" s="870"/>
      <c r="S2833" s="870"/>
      <c r="T2833" s="870"/>
      <c r="U2833" s="870"/>
    </row>
    <row r="2834" spans="9:21" s="689" customFormat="1">
      <c r="I2834" s="870"/>
      <c r="J2834" s="870"/>
      <c r="K2834" s="870"/>
      <c r="L2834" s="870"/>
      <c r="M2834" s="870"/>
      <c r="N2834" s="870"/>
      <c r="O2834" s="870"/>
      <c r="P2834" s="870"/>
      <c r="Q2834" s="870"/>
      <c r="R2834" s="870"/>
      <c r="S2834" s="870"/>
      <c r="T2834" s="870"/>
      <c r="U2834" s="870"/>
    </row>
    <row r="2835" spans="9:21" s="689" customFormat="1">
      <c r="I2835" s="870"/>
      <c r="J2835" s="870"/>
      <c r="K2835" s="870"/>
      <c r="L2835" s="870"/>
      <c r="M2835" s="870"/>
      <c r="N2835" s="870"/>
      <c r="O2835" s="870"/>
      <c r="P2835" s="870"/>
      <c r="Q2835" s="870"/>
      <c r="R2835" s="870"/>
      <c r="S2835" s="870"/>
      <c r="T2835" s="870"/>
      <c r="U2835" s="870"/>
    </row>
    <row r="2836" spans="9:21" s="689" customFormat="1">
      <c r="I2836" s="870"/>
      <c r="J2836" s="870"/>
      <c r="K2836" s="870"/>
      <c r="L2836" s="870"/>
      <c r="M2836" s="870"/>
      <c r="N2836" s="870"/>
      <c r="O2836" s="870"/>
      <c r="P2836" s="870"/>
      <c r="Q2836" s="870"/>
      <c r="R2836" s="870"/>
      <c r="S2836" s="870"/>
      <c r="T2836" s="870"/>
      <c r="U2836" s="870"/>
    </row>
    <row r="2837" spans="9:21" s="689" customFormat="1">
      <c r="I2837" s="870"/>
      <c r="J2837" s="870"/>
      <c r="K2837" s="870"/>
      <c r="L2837" s="870"/>
      <c r="M2837" s="870"/>
      <c r="N2837" s="870"/>
      <c r="O2837" s="870"/>
      <c r="P2837" s="870"/>
      <c r="Q2837" s="870"/>
      <c r="R2837" s="870"/>
      <c r="S2837" s="870"/>
      <c r="T2837" s="870"/>
      <c r="U2837" s="870"/>
    </row>
    <row r="2838" spans="9:21" s="689" customFormat="1">
      <c r="I2838" s="870"/>
      <c r="J2838" s="870"/>
      <c r="K2838" s="870"/>
      <c r="L2838" s="870"/>
      <c r="M2838" s="870"/>
      <c r="N2838" s="870"/>
      <c r="O2838" s="870"/>
      <c r="P2838" s="870"/>
      <c r="Q2838" s="870"/>
      <c r="R2838" s="870"/>
      <c r="S2838" s="870"/>
      <c r="T2838" s="870"/>
      <c r="U2838" s="870"/>
    </row>
    <row r="2839" spans="9:21" s="689" customFormat="1">
      <c r="I2839" s="870"/>
      <c r="J2839" s="870"/>
      <c r="K2839" s="870"/>
      <c r="L2839" s="870"/>
      <c r="M2839" s="870"/>
      <c r="N2839" s="870"/>
      <c r="O2839" s="870"/>
      <c r="P2839" s="870"/>
      <c r="Q2839" s="870"/>
      <c r="R2839" s="870"/>
      <c r="S2839" s="870"/>
      <c r="T2839" s="870"/>
      <c r="U2839" s="870"/>
    </row>
    <row r="2840" spans="9:21" s="689" customFormat="1">
      <c r="I2840" s="870"/>
      <c r="J2840" s="870"/>
      <c r="K2840" s="870"/>
      <c r="L2840" s="870"/>
      <c r="M2840" s="870"/>
      <c r="N2840" s="870"/>
      <c r="O2840" s="870"/>
      <c r="P2840" s="870"/>
      <c r="Q2840" s="870"/>
      <c r="R2840" s="870"/>
      <c r="S2840" s="870"/>
      <c r="T2840" s="870"/>
      <c r="U2840" s="870"/>
    </row>
    <row r="2841" spans="9:21" s="689" customFormat="1">
      <c r="I2841" s="870"/>
      <c r="J2841" s="870"/>
      <c r="K2841" s="870"/>
      <c r="L2841" s="870"/>
      <c r="M2841" s="870"/>
      <c r="N2841" s="870"/>
      <c r="O2841" s="870"/>
      <c r="P2841" s="870"/>
      <c r="Q2841" s="870"/>
      <c r="R2841" s="870"/>
      <c r="S2841" s="870"/>
      <c r="T2841" s="870"/>
      <c r="U2841" s="870"/>
    </row>
    <row r="2842" spans="9:21" s="689" customFormat="1">
      <c r="I2842" s="870"/>
      <c r="J2842" s="870"/>
      <c r="K2842" s="870"/>
      <c r="L2842" s="870"/>
      <c r="M2842" s="870"/>
      <c r="N2842" s="870"/>
      <c r="O2842" s="870"/>
      <c r="P2842" s="870"/>
      <c r="Q2842" s="870"/>
      <c r="R2842" s="870"/>
      <c r="S2842" s="870"/>
      <c r="T2842" s="870"/>
      <c r="U2842" s="870"/>
    </row>
    <row r="2843" spans="9:21" s="689" customFormat="1">
      <c r="I2843" s="870"/>
      <c r="J2843" s="870"/>
      <c r="K2843" s="870"/>
      <c r="L2843" s="870"/>
      <c r="M2843" s="870"/>
      <c r="N2843" s="870"/>
      <c r="O2843" s="870"/>
      <c r="P2843" s="870"/>
      <c r="Q2843" s="870"/>
      <c r="R2843" s="870"/>
      <c r="S2843" s="870"/>
      <c r="T2843" s="870"/>
      <c r="U2843" s="870"/>
    </row>
    <row r="2844" spans="9:21" s="689" customFormat="1">
      <c r="I2844" s="870"/>
      <c r="J2844" s="870"/>
      <c r="K2844" s="870"/>
      <c r="L2844" s="870"/>
      <c r="M2844" s="870"/>
      <c r="N2844" s="870"/>
      <c r="O2844" s="870"/>
      <c r="P2844" s="870"/>
      <c r="Q2844" s="870"/>
      <c r="R2844" s="870"/>
      <c r="S2844" s="870"/>
      <c r="T2844" s="870"/>
      <c r="U2844" s="870"/>
    </row>
    <row r="2845" spans="9:21" s="689" customFormat="1">
      <c r="I2845" s="870"/>
      <c r="J2845" s="870"/>
      <c r="K2845" s="870"/>
      <c r="L2845" s="870"/>
      <c r="M2845" s="870"/>
      <c r="N2845" s="870"/>
      <c r="O2845" s="870"/>
      <c r="P2845" s="870"/>
      <c r="Q2845" s="870"/>
      <c r="R2845" s="870"/>
      <c r="S2845" s="870"/>
      <c r="T2845" s="870"/>
      <c r="U2845" s="870"/>
    </row>
    <row r="2846" spans="9:21" s="689" customFormat="1">
      <c r="I2846" s="870"/>
      <c r="J2846" s="870"/>
      <c r="K2846" s="870"/>
      <c r="L2846" s="870"/>
      <c r="M2846" s="870"/>
      <c r="N2846" s="870"/>
      <c r="O2846" s="870"/>
      <c r="P2846" s="870"/>
      <c r="Q2846" s="870"/>
      <c r="R2846" s="870"/>
      <c r="S2846" s="870"/>
      <c r="T2846" s="870"/>
      <c r="U2846" s="870"/>
    </row>
    <row r="2847" spans="9:21" s="689" customFormat="1">
      <c r="I2847" s="870"/>
      <c r="J2847" s="870"/>
      <c r="K2847" s="870"/>
      <c r="L2847" s="870"/>
      <c r="M2847" s="870"/>
      <c r="N2847" s="870"/>
      <c r="O2847" s="870"/>
      <c r="P2847" s="870"/>
      <c r="Q2847" s="870"/>
      <c r="R2847" s="870"/>
      <c r="S2847" s="870"/>
      <c r="T2847" s="870"/>
      <c r="U2847" s="870"/>
    </row>
    <row r="2848" spans="9:21" s="689" customFormat="1">
      <c r="I2848" s="870"/>
      <c r="J2848" s="870"/>
      <c r="K2848" s="870"/>
      <c r="L2848" s="870"/>
      <c r="M2848" s="870"/>
      <c r="N2848" s="870"/>
      <c r="O2848" s="870"/>
      <c r="P2848" s="870"/>
      <c r="Q2848" s="870"/>
      <c r="R2848" s="870"/>
      <c r="S2848" s="870"/>
      <c r="T2848" s="870"/>
      <c r="U2848" s="870"/>
    </row>
    <row r="2849" spans="9:21" s="689" customFormat="1">
      <c r="I2849" s="870"/>
      <c r="J2849" s="870"/>
      <c r="K2849" s="870"/>
      <c r="L2849" s="870"/>
      <c r="M2849" s="870"/>
      <c r="N2849" s="870"/>
      <c r="O2849" s="870"/>
      <c r="P2849" s="870"/>
      <c r="Q2849" s="870"/>
      <c r="R2849" s="870"/>
      <c r="S2849" s="870"/>
      <c r="T2849" s="870"/>
      <c r="U2849" s="870"/>
    </row>
    <row r="2850" spans="9:21" s="689" customFormat="1">
      <c r="I2850" s="870"/>
      <c r="J2850" s="870"/>
      <c r="K2850" s="870"/>
      <c r="L2850" s="870"/>
      <c r="M2850" s="870"/>
      <c r="N2850" s="870"/>
      <c r="O2850" s="870"/>
      <c r="P2850" s="870"/>
      <c r="Q2850" s="870"/>
      <c r="R2850" s="870"/>
      <c r="S2850" s="870"/>
      <c r="T2850" s="870"/>
      <c r="U2850" s="870"/>
    </row>
    <row r="2851" spans="9:21" s="689" customFormat="1">
      <c r="I2851" s="870"/>
      <c r="J2851" s="870"/>
      <c r="K2851" s="870"/>
      <c r="L2851" s="870"/>
      <c r="M2851" s="870"/>
      <c r="N2851" s="870"/>
      <c r="O2851" s="870"/>
      <c r="P2851" s="870"/>
      <c r="Q2851" s="870"/>
      <c r="R2851" s="870"/>
      <c r="S2851" s="870"/>
      <c r="T2851" s="870"/>
      <c r="U2851" s="870"/>
    </row>
    <row r="2852" spans="9:21" s="689" customFormat="1">
      <c r="I2852" s="870"/>
      <c r="J2852" s="870"/>
      <c r="K2852" s="870"/>
      <c r="L2852" s="870"/>
      <c r="M2852" s="870"/>
      <c r="N2852" s="870"/>
      <c r="O2852" s="870"/>
      <c r="P2852" s="870"/>
      <c r="Q2852" s="870"/>
      <c r="R2852" s="870"/>
      <c r="S2852" s="870"/>
      <c r="T2852" s="870"/>
      <c r="U2852" s="870"/>
    </row>
    <row r="2853" spans="9:21" s="689" customFormat="1">
      <c r="I2853" s="870"/>
      <c r="J2853" s="870"/>
      <c r="K2853" s="870"/>
      <c r="L2853" s="870"/>
      <c r="M2853" s="870"/>
      <c r="N2853" s="870"/>
      <c r="O2853" s="870"/>
      <c r="P2853" s="870"/>
      <c r="Q2853" s="870"/>
      <c r="R2853" s="870"/>
      <c r="S2853" s="870"/>
      <c r="T2853" s="870"/>
      <c r="U2853" s="870"/>
    </row>
    <row r="2854" spans="9:21" s="689" customFormat="1">
      <c r="I2854" s="870"/>
      <c r="J2854" s="870"/>
      <c r="K2854" s="870"/>
      <c r="L2854" s="870"/>
      <c r="M2854" s="870"/>
      <c r="N2854" s="870"/>
      <c r="O2854" s="870"/>
      <c r="P2854" s="870"/>
      <c r="Q2854" s="870"/>
      <c r="R2854" s="870"/>
      <c r="S2854" s="870"/>
      <c r="T2854" s="870"/>
      <c r="U2854" s="870"/>
    </row>
    <row r="2855" spans="9:21" s="689" customFormat="1">
      <c r="I2855" s="870"/>
      <c r="J2855" s="870"/>
      <c r="K2855" s="870"/>
      <c r="L2855" s="870"/>
      <c r="M2855" s="870"/>
      <c r="N2855" s="870"/>
      <c r="O2855" s="870"/>
      <c r="P2855" s="870"/>
      <c r="Q2855" s="870"/>
      <c r="R2855" s="870"/>
      <c r="S2855" s="870"/>
      <c r="T2855" s="870"/>
      <c r="U2855" s="870"/>
    </row>
    <row r="2856" spans="9:21" s="689" customFormat="1">
      <c r="I2856" s="870"/>
      <c r="J2856" s="870"/>
      <c r="K2856" s="870"/>
      <c r="L2856" s="870"/>
      <c r="M2856" s="870"/>
      <c r="N2856" s="870"/>
      <c r="O2856" s="870"/>
      <c r="P2856" s="870"/>
      <c r="Q2856" s="870"/>
      <c r="R2856" s="870"/>
      <c r="S2856" s="870"/>
      <c r="T2856" s="870"/>
      <c r="U2856" s="870"/>
    </row>
    <row r="2857" spans="9:21" s="689" customFormat="1">
      <c r="I2857" s="870"/>
      <c r="J2857" s="870"/>
      <c r="K2857" s="870"/>
      <c r="L2857" s="870"/>
      <c r="M2857" s="870"/>
      <c r="N2857" s="870"/>
      <c r="O2857" s="870"/>
      <c r="P2857" s="870"/>
      <c r="Q2857" s="870"/>
      <c r="R2857" s="870"/>
      <c r="S2857" s="870"/>
      <c r="T2857" s="870"/>
      <c r="U2857" s="870"/>
    </row>
    <row r="2858" spans="9:21" s="689" customFormat="1">
      <c r="I2858" s="870"/>
      <c r="J2858" s="870"/>
      <c r="K2858" s="870"/>
      <c r="L2858" s="870"/>
      <c r="M2858" s="870"/>
      <c r="N2858" s="870"/>
      <c r="O2858" s="870"/>
      <c r="P2858" s="870"/>
      <c r="Q2858" s="870"/>
      <c r="R2858" s="870"/>
      <c r="S2858" s="870"/>
      <c r="T2858" s="870"/>
      <c r="U2858" s="870"/>
    </row>
    <row r="2859" spans="9:21" s="689" customFormat="1">
      <c r="I2859" s="870"/>
      <c r="J2859" s="870"/>
      <c r="K2859" s="870"/>
      <c r="L2859" s="870"/>
      <c r="M2859" s="870"/>
      <c r="N2859" s="870"/>
      <c r="O2859" s="870"/>
      <c r="P2859" s="870"/>
      <c r="Q2859" s="870"/>
      <c r="R2859" s="870"/>
      <c r="S2859" s="870"/>
      <c r="T2859" s="870"/>
      <c r="U2859" s="870"/>
    </row>
    <row r="2860" spans="9:21" s="689" customFormat="1">
      <c r="I2860" s="870"/>
      <c r="J2860" s="870"/>
      <c r="K2860" s="870"/>
      <c r="L2860" s="870"/>
      <c r="M2860" s="870"/>
      <c r="N2860" s="870"/>
      <c r="O2860" s="870"/>
      <c r="P2860" s="870"/>
      <c r="Q2860" s="870"/>
      <c r="R2860" s="870"/>
      <c r="S2860" s="870"/>
      <c r="T2860" s="870"/>
      <c r="U2860" s="870"/>
    </row>
    <row r="2861" spans="9:21" s="689" customFormat="1">
      <c r="I2861" s="870"/>
      <c r="J2861" s="870"/>
      <c r="K2861" s="870"/>
      <c r="L2861" s="870"/>
      <c r="M2861" s="870"/>
      <c r="N2861" s="870"/>
      <c r="O2861" s="870"/>
      <c r="P2861" s="870"/>
      <c r="Q2861" s="870"/>
      <c r="R2861" s="870"/>
      <c r="S2861" s="870"/>
      <c r="T2861" s="870"/>
      <c r="U2861" s="870"/>
    </row>
    <row r="2862" spans="9:21" s="689" customFormat="1">
      <c r="I2862" s="870"/>
      <c r="J2862" s="870"/>
      <c r="K2862" s="870"/>
      <c r="L2862" s="870"/>
      <c r="M2862" s="870"/>
      <c r="N2862" s="870"/>
      <c r="O2862" s="870"/>
      <c r="P2862" s="870"/>
      <c r="Q2862" s="870"/>
      <c r="R2862" s="870"/>
      <c r="S2862" s="870"/>
      <c r="T2862" s="870"/>
      <c r="U2862" s="870"/>
    </row>
    <row r="2863" spans="9:21" s="689" customFormat="1">
      <c r="I2863" s="870"/>
      <c r="J2863" s="870"/>
      <c r="K2863" s="870"/>
      <c r="L2863" s="870"/>
      <c r="M2863" s="870"/>
      <c r="N2863" s="870"/>
      <c r="O2863" s="870"/>
      <c r="P2863" s="870"/>
      <c r="Q2863" s="870"/>
      <c r="R2863" s="870"/>
      <c r="S2863" s="870"/>
      <c r="T2863" s="870"/>
      <c r="U2863" s="870"/>
    </row>
    <row r="2864" spans="9:21" s="689" customFormat="1">
      <c r="I2864" s="870"/>
      <c r="J2864" s="870"/>
      <c r="K2864" s="870"/>
      <c r="L2864" s="870"/>
      <c r="M2864" s="870"/>
      <c r="N2864" s="870"/>
      <c r="O2864" s="870"/>
      <c r="P2864" s="870"/>
      <c r="Q2864" s="870"/>
      <c r="R2864" s="870"/>
      <c r="S2864" s="870"/>
      <c r="T2864" s="870"/>
      <c r="U2864" s="870"/>
    </row>
    <row r="2865" spans="9:21" s="689" customFormat="1">
      <c r="I2865" s="870"/>
      <c r="J2865" s="870"/>
      <c r="K2865" s="870"/>
      <c r="L2865" s="870"/>
      <c r="M2865" s="870"/>
      <c r="N2865" s="870"/>
      <c r="O2865" s="870"/>
      <c r="P2865" s="870"/>
      <c r="Q2865" s="870"/>
      <c r="R2865" s="870"/>
      <c r="S2865" s="870"/>
      <c r="T2865" s="870"/>
      <c r="U2865" s="870"/>
    </row>
    <row r="2866" spans="9:21" s="689" customFormat="1">
      <c r="I2866" s="870"/>
      <c r="J2866" s="870"/>
      <c r="K2866" s="870"/>
      <c r="L2866" s="870"/>
      <c r="M2866" s="870"/>
      <c r="N2866" s="870"/>
      <c r="O2866" s="870"/>
      <c r="P2866" s="870"/>
      <c r="Q2866" s="870"/>
      <c r="R2866" s="870"/>
      <c r="S2866" s="870"/>
      <c r="T2866" s="870"/>
      <c r="U2866" s="870"/>
    </row>
    <row r="2867" spans="9:21" s="689" customFormat="1">
      <c r="I2867" s="870"/>
      <c r="J2867" s="870"/>
      <c r="K2867" s="870"/>
      <c r="L2867" s="870"/>
      <c r="M2867" s="870"/>
      <c r="N2867" s="870"/>
      <c r="O2867" s="870"/>
      <c r="P2867" s="870"/>
      <c r="Q2867" s="870"/>
      <c r="R2867" s="870"/>
      <c r="S2867" s="870"/>
      <c r="T2867" s="870"/>
      <c r="U2867" s="870"/>
    </row>
    <row r="2868" spans="9:21" s="689" customFormat="1">
      <c r="I2868" s="870"/>
      <c r="J2868" s="870"/>
      <c r="K2868" s="870"/>
      <c r="L2868" s="870"/>
      <c r="M2868" s="870"/>
      <c r="N2868" s="870"/>
      <c r="O2868" s="870"/>
      <c r="P2868" s="870"/>
      <c r="Q2868" s="870"/>
      <c r="R2868" s="870"/>
      <c r="S2868" s="870"/>
      <c r="T2868" s="870"/>
      <c r="U2868" s="870"/>
    </row>
    <row r="2869" spans="9:21" s="689" customFormat="1">
      <c r="I2869" s="870"/>
      <c r="J2869" s="870"/>
      <c r="K2869" s="870"/>
      <c r="L2869" s="870"/>
      <c r="M2869" s="870"/>
      <c r="N2869" s="870"/>
      <c r="O2869" s="870"/>
      <c r="P2869" s="870"/>
      <c r="Q2869" s="870"/>
      <c r="R2869" s="870"/>
      <c r="S2869" s="870"/>
      <c r="T2869" s="870"/>
      <c r="U2869" s="870"/>
    </row>
    <row r="2870" spans="9:21" s="689" customFormat="1">
      <c r="I2870" s="870"/>
      <c r="J2870" s="870"/>
      <c r="K2870" s="870"/>
      <c r="L2870" s="870"/>
      <c r="M2870" s="870"/>
      <c r="N2870" s="870"/>
      <c r="O2870" s="870"/>
      <c r="P2870" s="870"/>
      <c r="Q2870" s="870"/>
      <c r="R2870" s="870"/>
      <c r="S2870" s="870"/>
      <c r="T2870" s="870"/>
      <c r="U2870" s="870"/>
    </row>
    <row r="2871" spans="9:21" s="689" customFormat="1">
      <c r="I2871" s="870"/>
      <c r="J2871" s="870"/>
      <c r="K2871" s="870"/>
      <c r="L2871" s="870"/>
      <c r="M2871" s="870"/>
      <c r="N2871" s="870"/>
      <c r="O2871" s="870"/>
      <c r="P2871" s="870"/>
      <c r="Q2871" s="870"/>
      <c r="R2871" s="870"/>
      <c r="S2871" s="870"/>
      <c r="T2871" s="870"/>
      <c r="U2871" s="870"/>
    </row>
    <row r="2872" spans="9:21" s="689" customFormat="1">
      <c r="I2872" s="870"/>
      <c r="J2872" s="870"/>
      <c r="K2872" s="870"/>
      <c r="L2872" s="870"/>
      <c r="M2872" s="870"/>
      <c r="N2872" s="870"/>
      <c r="O2872" s="870"/>
      <c r="P2872" s="870"/>
      <c r="Q2872" s="870"/>
      <c r="R2872" s="870"/>
      <c r="S2872" s="870"/>
      <c r="T2872" s="870"/>
      <c r="U2872" s="870"/>
    </row>
    <row r="2873" spans="9:21" s="689" customFormat="1">
      <c r="I2873" s="870"/>
      <c r="J2873" s="870"/>
      <c r="K2873" s="870"/>
      <c r="L2873" s="870"/>
      <c r="M2873" s="870"/>
      <c r="N2873" s="870"/>
      <c r="O2873" s="870"/>
      <c r="P2873" s="870"/>
      <c r="Q2873" s="870"/>
      <c r="R2873" s="870"/>
      <c r="S2873" s="870"/>
      <c r="T2873" s="870"/>
      <c r="U2873" s="870"/>
    </row>
    <row r="2874" spans="9:21" s="689" customFormat="1">
      <c r="I2874" s="870"/>
      <c r="J2874" s="870"/>
      <c r="K2874" s="870"/>
      <c r="L2874" s="870"/>
      <c r="M2874" s="870"/>
      <c r="N2874" s="870"/>
      <c r="O2874" s="870"/>
      <c r="P2874" s="870"/>
      <c r="Q2874" s="870"/>
      <c r="R2874" s="870"/>
      <c r="S2874" s="870"/>
      <c r="T2874" s="870"/>
      <c r="U2874" s="870"/>
    </row>
    <row r="2875" spans="9:21" s="689" customFormat="1">
      <c r="I2875" s="870"/>
      <c r="J2875" s="870"/>
      <c r="K2875" s="870"/>
      <c r="L2875" s="870"/>
      <c r="M2875" s="870"/>
      <c r="N2875" s="870"/>
      <c r="O2875" s="870"/>
      <c r="P2875" s="870"/>
      <c r="Q2875" s="870"/>
      <c r="R2875" s="870"/>
      <c r="S2875" s="870"/>
      <c r="T2875" s="870"/>
      <c r="U2875" s="870"/>
    </row>
    <row r="2876" spans="9:21" s="689" customFormat="1">
      <c r="I2876" s="870"/>
      <c r="J2876" s="870"/>
      <c r="K2876" s="870"/>
      <c r="L2876" s="870"/>
      <c r="M2876" s="870"/>
      <c r="N2876" s="870"/>
      <c r="O2876" s="870"/>
      <c r="P2876" s="870"/>
      <c r="Q2876" s="870"/>
      <c r="R2876" s="870"/>
      <c r="S2876" s="870"/>
      <c r="T2876" s="870"/>
      <c r="U2876" s="870"/>
    </row>
    <row r="2877" spans="9:21" s="689" customFormat="1">
      <c r="I2877" s="870"/>
      <c r="J2877" s="870"/>
      <c r="K2877" s="870"/>
      <c r="L2877" s="870"/>
      <c r="M2877" s="870"/>
      <c r="N2877" s="870"/>
      <c r="O2877" s="870"/>
      <c r="P2877" s="870"/>
      <c r="Q2877" s="870"/>
      <c r="R2877" s="870"/>
      <c r="S2877" s="870"/>
      <c r="T2877" s="870"/>
      <c r="U2877" s="870"/>
    </row>
    <row r="2878" spans="9:21" s="689" customFormat="1">
      <c r="I2878" s="870"/>
      <c r="J2878" s="870"/>
      <c r="K2878" s="870"/>
      <c r="L2878" s="870"/>
      <c r="M2878" s="870"/>
      <c r="N2878" s="870"/>
      <c r="O2878" s="870"/>
      <c r="P2878" s="870"/>
      <c r="Q2878" s="870"/>
      <c r="R2878" s="870"/>
      <c r="S2878" s="870"/>
      <c r="T2878" s="870"/>
      <c r="U2878" s="870"/>
    </row>
    <row r="2879" spans="9:21" s="689" customFormat="1">
      <c r="I2879" s="870"/>
      <c r="J2879" s="870"/>
      <c r="K2879" s="870"/>
      <c r="L2879" s="870"/>
      <c r="M2879" s="870"/>
      <c r="N2879" s="870"/>
      <c r="O2879" s="870"/>
      <c r="P2879" s="870"/>
      <c r="Q2879" s="870"/>
      <c r="R2879" s="870"/>
      <c r="S2879" s="870"/>
      <c r="T2879" s="870"/>
      <c r="U2879" s="870"/>
    </row>
    <row r="2880" spans="9:21" s="689" customFormat="1">
      <c r="I2880" s="870"/>
      <c r="J2880" s="870"/>
      <c r="K2880" s="870"/>
      <c r="L2880" s="870"/>
      <c r="M2880" s="870"/>
      <c r="N2880" s="870"/>
      <c r="O2880" s="870"/>
      <c r="P2880" s="870"/>
      <c r="Q2880" s="870"/>
      <c r="R2880" s="870"/>
      <c r="S2880" s="870"/>
      <c r="T2880" s="870"/>
      <c r="U2880" s="870"/>
    </row>
    <row r="2881" spans="9:21" s="689" customFormat="1">
      <c r="I2881" s="870"/>
      <c r="J2881" s="870"/>
      <c r="K2881" s="870"/>
      <c r="L2881" s="870"/>
      <c r="M2881" s="870"/>
      <c r="N2881" s="870"/>
      <c r="O2881" s="870"/>
      <c r="P2881" s="870"/>
      <c r="Q2881" s="870"/>
      <c r="R2881" s="870"/>
      <c r="S2881" s="870"/>
      <c r="T2881" s="870"/>
      <c r="U2881" s="870"/>
    </row>
    <row r="2882" spans="9:21" s="689" customFormat="1">
      <c r="I2882" s="870"/>
      <c r="J2882" s="870"/>
      <c r="K2882" s="870"/>
      <c r="L2882" s="870"/>
      <c r="M2882" s="870"/>
      <c r="N2882" s="870"/>
      <c r="O2882" s="870"/>
      <c r="P2882" s="870"/>
      <c r="Q2882" s="870"/>
      <c r="R2882" s="870"/>
      <c r="S2882" s="870"/>
      <c r="T2882" s="870"/>
      <c r="U2882" s="870"/>
    </row>
    <row r="2883" spans="9:21" s="689" customFormat="1">
      <c r="I2883" s="870"/>
      <c r="J2883" s="870"/>
      <c r="K2883" s="870"/>
      <c r="L2883" s="870"/>
      <c r="M2883" s="870"/>
      <c r="N2883" s="870"/>
      <c r="O2883" s="870"/>
      <c r="P2883" s="870"/>
      <c r="Q2883" s="870"/>
      <c r="R2883" s="870"/>
      <c r="S2883" s="870"/>
      <c r="T2883" s="870"/>
      <c r="U2883" s="870"/>
    </row>
    <row r="2884" spans="9:21" s="689" customFormat="1">
      <c r="I2884" s="870"/>
      <c r="J2884" s="870"/>
      <c r="K2884" s="870"/>
      <c r="L2884" s="870"/>
      <c r="M2884" s="870"/>
      <c r="N2884" s="870"/>
      <c r="O2884" s="870"/>
      <c r="P2884" s="870"/>
      <c r="Q2884" s="870"/>
      <c r="R2884" s="870"/>
      <c r="S2884" s="870"/>
      <c r="T2884" s="870"/>
      <c r="U2884" s="870"/>
    </row>
    <row r="2885" spans="9:21" s="689" customFormat="1">
      <c r="I2885" s="870"/>
      <c r="J2885" s="870"/>
      <c r="K2885" s="870"/>
      <c r="L2885" s="870"/>
      <c r="M2885" s="870"/>
      <c r="N2885" s="870"/>
      <c r="O2885" s="870"/>
      <c r="P2885" s="870"/>
      <c r="Q2885" s="870"/>
      <c r="R2885" s="870"/>
      <c r="S2885" s="870"/>
      <c r="T2885" s="870"/>
      <c r="U2885" s="870"/>
    </row>
    <row r="2886" spans="9:21" s="689" customFormat="1">
      <c r="I2886" s="870"/>
      <c r="J2886" s="870"/>
      <c r="K2886" s="870"/>
      <c r="L2886" s="870"/>
      <c r="M2886" s="870"/>
      <c r="N2886" s="870"/>
      <c r="O2886" s="870"/>
      <c r="P2886" s="870"/>
      <c r="Q2886" s="870"/>
      <c r="R2886" s="870"/>
      <c r="S2886" s="870"/>
      <c r="T2886" s="870"/>
      <c r="U2886" s="870"/>
    </row>
    <row r="2887" spans="9:21" s="689" customFormat="1">
      <c r="I2887" s="870"/>
      <c r="J2887" s="870"/>
      <c r="K2887" s="870"/>
      <c r="L2887" s="870"/>
      <c r="M2887" s="870"/>
      <c r="N2887" s="870"/>
      <c r="O2887" s="870"/>
      <c r="P2887" s="870"/>
      <c r="Q2887" s="870"/>
      <c r="R2887" s="870"/>
      <c r="S2887" s="870"/>
      <c r="T2887" s="870"/>
      <c r="U2887" s="870"/>
    </row>
    <row r="2888" spans="9:21" s="689" customFormat="1">
      <c r="I2888" s="870"/>
      <c r="J2888" s="870"/>
      <c r="K2888" s="870"/>
      <c r="L2888" s="870"/>
      <c r="M2888" s="870"/>
      <c r="N2888" s="870"/>
      <c r="O2888" s="870"/>
      <c r="P2888" s="870"/>
      <c r="Q2888" s="870"/>
      <c r="R2888" s="870"/>
      <c r="S2888" s="870"/>
      <c r="T2888" s="870"/>
      <c r="U2888" s="870"/>
    </row>
    <row r="2889" spans="9:21" s="689" customFormat="1">
      <c r="I2889" s="870"/>
      <c r="J2889" s="870"/>
      <c r="K2889" s="870"/>
      <c r="L2889" s="870"/>
      <c r="M2889" s="870"/>
      <c r="N2889" s="870"/>
      <c r="O2889" s="870"/>
      <c r="P2889" s="870"/>
      <c r="Q2889" s="870"/>
      <c r="R2889" s="870"/>
      <c r="S2889" s="870"/>
      <c r="T2889" s="870"/>
      <c r="U2889" s="870"/>
    </row>
    <row r="2890" spans="9:21" s="689" customFormat="1">
      <c r="I2890" s="870"/>
      <c r="J2890" s="870"/>
      <c r="K2890" s="870"/>
      <c r="L2890" s="870"/>
      <c r="M2890" s="870"/>
      <c r="N2890" s="870"/>
      <c r="O2890" s="870"/>
      <c r="P2890" s="870"/>
      <c r="Q2890" s="870"/>
      <c r="R2890" s="870"/>
      <c r="S2890" s="870"/>
      <c r="T2890" s="870"/>
      <c r="U2890" s="870"/>
    </row>
    <row r="2891" spans="9:21" s="689" customFormat="1">
      <c r="I2891" s="870"/>
      <c r="J2891" s="870"/>
      <c r="K2891" s="870"/>
      <c r="L2891" s="870"/>
      <c r="M2891" s="870"/>
      <c r="N2891" s="870"/>
      <c r="O2891" s="870"/>
      <c r="P2891" s="870"/>
      <c r="Q2891" s="870"/>
      <c r="R2891" s="870"/>
      <c r="S2891" s="870"/>
      <c r="T2891" s="870"/>
      <c r="U2891" s="870"/>
    </row>
    <row r="2892" spans="9:21" s="689" customFormat="1">
      <c r="I2892" s="870"/>
      <c r="J2892" s="870"/>
      <c r="K2892" s="870"/>
      <c r="L2892" s="870"/>
      <c r="M2892" s="870"/>
      <c r="N2892" s="870"/>
      <c r="O2892" s="870"/>
      <c r="P2892" s="870"/>
      <c r="Q2892" s="870"/>
      <c r="R2892" s="870"/>
      <c r="S2892" s="870"/>
      <c r="T2892" s="870"/>
      <c r="U2892" s="870"/>
    </row>
    <row r="2893" spans="9:21" s="689" customFormat="1">
      <c r="I2893" s="870"/>
      <c r="J2893" s="870"/>
      <c r="K2893" s="870"/>
      <c r="L2893" s="870"/>
      <c r="M2893" s="870"/>
      <c r="N2893" s="870"/>
      <c r="O2893" s="870"/>
      <c r="P2893" s="870"/>
      <c r="Q2893" s="870"/>
      <c r="R2893" s="870"/>
      <c r="S2893" s="870"/>
      <c r="T2893" s="870"/>
      <c r="U2893" s="870"/>
    </row>
    <row r="2894" spans="9:21" s="689" customFormat="1">
      <c r="I2894" s="870"/>
      <c r="J2894" s="870"/>
      <c r="K2894" s="870"/>
      <c r="L2894" s="870"/>
      <c r="M2894" s="870"/>
      <c r="N2894" s="870"/>
      <c r="O2894" s="870"/>
      <c r="P2894" s="870"/>
      <c r="Q2894" s="870"/>
      <c r="R2894" s="870"/>
      <c r="S2894" s="870"/>
      <c r="T2894" s="870"/>
      <c r="U2894" s="870"/>
    </row>
    <row r="2895" spans="9:21" s="689" customFormat="1">
      <c r="I2895" s="870"/>
      <c r="J2895" s="870"/>
      <c r="K2895" s="870"/>
      <c r="L2895" s="870"/>
      <c r="M2895" s="870"/>
      <c r="N2895" s="870"/>
      <c r="O2895" s="870"/>
      <c r="P2895" s="870"/>
      <c r="Q2895" s="870"/>
      <c r="R2895" s="870"/>
      <c r="S2895" s="870"/>
      <c r="T2895" s="870"/>
      <c r="U2895" s="870"/>
    </row>
    <row r="2896" spans="9:21" s="689" customFormat="1">
      <c r="I2896" s="870"/>
      <c r="J2896" s="870"/>
      <c r="K2896" s="870"/>
      <c r="L2896" s="870"/>
      <c r="M2896" s="870"/>
      <c r="N2896" s="870"/>
      <c r="O2896" s="870"/>
      <c r="P2896" s="870"/>
      <c r="Q2896" s="870"/>
      <c r="R2896" s="870"/>
      <c r="S2896" s="870"/>
      <c r="T2896" s="870"/>
      <c r="U2896" s="870"/>
    </row>
    <row r="2897" spans="9:21" s="689" customFormat="1">
      <c r="I2897" s="870"/>
      <c r="J2897" s="870"/>
      <c r="K2897" s="870"/>
      <c r="L2897" s="870"/>
      <c r="M2897" s="870"/>
      <c r="N2897" s="870"/>
      <c r="O2897" s="870"/>
      <c r="P2897" s="870"/>
      <c r="Q2897" s="870"/>
      <c r="R2897" s="870"/>
      <c r="S2897" s="870"/>
      <c r="T2897" s="870"/>
      <c r="U2897" s="870"/>
    </row>
    <row r="2898" spans="9:21" s="689" customFormat="1">
      <c r="I2898" s="870"/>
      <c r="J2898" s="870"/>
      <c r="K2898" s="870"/>
      <c r="L2898" s="870"/>
      <c r="M2898" s="870"/>
      <c r="N2898" s="870"/>
      <c r="O2898" s="870"/>
      <c r="P2898" s="870"/>
      <c r="Q2898" s="870"/>
      <c r="R2898" s="870"/>
      <c r="S2898" s="870"/>
      <c r="T2898" s="870"/>
      <c r="U2898" s="870"/>
    </row>
    <row r="2899" spans="9:21" s="689" customFormat="1">
      <c r="I2899" s="870"/>
      <c r="J2899" s="870"/>
      <c r="K2899" s="870"/>
      <c r="L2899" s="870"/>
      <c r="M2899" s="870"/>
      <c r="N2899" s="870"/>
      <c r="O2899" s="870"/>
      <c r="P2899" s="870"/>
      <c r="Q2899" s="870"/>
      <c r="R2899" s="870"/>
      <c r="S2899" s="870"/>
      <c r="T2899" s="870"/>
      <c r="U2899" s="870"/>
    </row>
    <row r="2900" spans="9:21" s="689" customFormat="1">
      <c r="I2900" s="870"/>
      <c r="J2900" s="870"/>
      <c r="K2900" s="870"/>
      <c r="L2900" s="870"/>
      <c r="M2900" s="870"/>
      <c r="N2900" s="870"/>
      <c r="O2900" s="870"/>
      <c r="P2900" s="870"/>
      <c r="Q2900" s="870"/>
      <c r="R2900" s="870"/>
      <c r="S2900" s="870"/>
      <c r="T2900" s="870"/>
      <c r="U2900" s="870"/>
    </row>
    <row r="2901" spans="9:21" s="689" customFormat="1">
      <c r="I2901" s="870"/>
      <c r="J2901" s="870"/>
      <c r="K2901" s="870"/>
      <c r="L2901" s="870"/>
      <c r="M2901" s="870"/>
      <c r="N2901" s="870"/>
      <c r="O2901" s="870"/>
      <c r="P2901" s="870"/>
      <c r="Q2901" s="870"/>
      <c r="R2901" s="870"/>
      <c r="S2901" s="870"/>
      <c r="T2901" s="870"/>
      <c r="U2901" s="870"/>
    </row>
    <row r="2902" spans="9:21" s="689" customFormat="1">
      <c r="I2902" s="870"/>
      <c r="J2902" s="870"/>
      <c r="K2902" s="870"/>
      <c r="L2902" s="870"/>
      <c r="M2902" s="870"/>
      <c r="N2902" s="870"/>
      <c r="O2902" s="870"/>
      <c r="P2902" s="870"/>
      <c r="Q2902" s="870"/>
      <c r="R2902" s="870"/>
      <c r="S2902" s="870"/>
      <c r="T2902" s="870"/>
      <c r="U2902" s="870"/>
    </row>
    <row r="2903" spans="9:21" s="689" customFormat="1">
      <c r="I2903" s="870"/>
      <c r="J2903" s="870"/>
      <c r="K2903" s="870"/>
      <c r="L2903" s="870"/>
      <c r="M2903" s="870"/>
      <c r="N2903" s="870"/>
      <c r="O2903" s="870"/>
      <c r="P2903" s="870"/>
      <c r="Q2903" s="870"/>
      <c r="R2903" s="870"/>
      <c r="S2903" s="870"/>
      <c r="T2903" s="870"/>
      <c r="U2903" s="870"/>
    </row>
    <row r="2904" spans="9:21" s="689" customFormat="1">
      <c r="I2904" s="870"/>
      <c r="J2904" s="870"/>
      <c r="K2904" s="870"/>
      <c r="L2904" s="870"/>
      <c r="M2904" s="870"/>
      <c r="N2904" s="870"/>
      <c r="O2904" s="870"/>
      <c r="P2904" s="870"/>
      <c r="Q2904" s="870"/>
      <c r="R2904" s="870"/>
      <c r="S2904" s="870"/>
      <c r="T2904" s="870"/>
      <c r="U2904" s="870"/>
    </row>
    <row r="2905" spans="9:21" s="689" customFormat="1">
      <c r="I2905" s="870"/>
      <c r="J2905" s="870"/>
      <c r="K2905" s="870"/>
      <c r="L2905" s="870"/>
      <c r="M2905" s="870"/>
      <c r="N2905" s="870"/>
      <c r="O2905" s="870"/>
      <c r="P2905" s="870"/>
      <c r="Q2905" s="870"/>
      <c r="R2905" s="870"/>
      <c r="S2905" s="870"/>
      <c r="T2905" s="870"/>
      <c r="U2905" s="870"/>
    </row>
    <row r="2906" spans="9:21" s="689" customFormat="1">
      <c r="I2906" s="870"/>
      <c r="J2906" s="870"/>
      <c r="K2906" s="870"/>
      <c r="L2906" s="870"/>
      <c r="M2906" s="870"/>
      <c r="N2906" s="870"/>
      <c r="O2906" s="870"/>
      <c r="P2906" s="870"/>
      <c r="Q2906" s="870"/>
      <c r="R2906" s="870"/>
      <c r="S2906" s="870"/>
      <c r="T2906" s="870"/>
      <c r="U2906" s="870"/>
    </row>
    <row r="2907" spans="9:21" s="689" customFormat="1">
      <c r="I2907" s="870"/>
      <c r="J2907" s="870"/>
      <c r="K2907" s="870"/>
      <c r="L2907" s="870"/>
      <c r="M2907" s="870"/>
      <c r="N2907" s="870"/>
      <c r="O2907" s="870"/>
      <c r="P2907" s="870"/>
      <c r="Q2907" s="870"/>
      <c r="R2907" s="870"/>
      <c r="S2907" s="870"/>
      <c r="T2907" s="870"/>
      <c r="U2907" s="870"/>
    </row>
    <row r="2908" spans="9:21" s="689" customFormat="1">
      <c r="I2908" s="870"/>
      <c r="J2908" s="870"/>
      <c r="K2908" s="870"/>
      <c r="L2908" s="870"/>
      <c r="M2908" s="870"/>
      <c r="N2908" s="870"/>
      <c r="O2908" s="870"/>
      <c r="P2908" s="870"/>
      <c r="Q2908" s="870"/>
      <c r="R2908" s="870"/>
      <c r="S2908" s="870"/>
      <c r="T2908" s="870"/>
      <c r="U2908" s="870"/>
    </row>
    <row r="2909" spans="9:21" s="689" customFormat="1">
      <c r="I2909" s="870"/>
      <c r="J2909" s="870"/>
      <c r="K2909" s="870"/>
      <c r="L2909" s="870"/>
      <c r="M2909" s="870"/>
      <c r="N2909" s="870"/>
      <c r="O2909" s="870"/>
      <c r="P2909" s="870"/>
      <c r="Q2909" s="870"/>
      <c r="R2909" s="870"/>
      <c r="S2909" s="870"/>
      <c r="T2909" s="870"/>
      <c r="U2909" s="870"/>
    </row>
    <row r="2910" spans="9:21" s="689" customFormat="1">
      <c r="I2910" s="870"/>
      <c r="J2910" s="870"/>
      <c r="K2910" s="870"/>
      <c r="L2910" s="870"/>
      <c r="M2910" s="870"/>
      <c r="N2910" s="870"/>
      <c r="O2910" s="870"/>
      <c r="P2910" s="870"/>
      <c r="Q2910" s="870"/>
      <c r="R2910" s="870"/>
      <c r="S2910" s="870"/>
      <c r="T2910" s="870"/>
      <c r="U2910" s="870"/>
    </row>
    <row r="2911" spans="9:21" s="689" customFormat="1">
      <c r="I2911" s="870"/>
      <c r="J2911" s="870"/>
      <c r="K2911" s="870"/>
      <c r="L2911" s="870"/>
      <c r="M2911" s="870"/>
      <c r="N2911" s="870"/>
      <c r="O2911" s="870"/>
      <c r="P2911" s="870"/>
      <c r="Q2911" s="870"/>
      <c r="R2911" s="870"/>
      <c r="S2911" s="870"/>
      <c r="T2911" s="870"/>
      <c r="U2911" s="870"/>
    </row>
    <row r="2912" spans="9:21" s="689" customFormat="1">
      <c r="I2912" s="870"/>
      <c r="J2912" s="870"/>
      <c r="K2912" s="870"/>
      <c r="L2912" s="870"/>
      <c r="M2912" s="870"/>
      <c r="N2912" s="870"/>
      <c r="O2912" s="870"/>
      <c r="P2912" s="870"/>
      <c r="Q2912" s="870"/>
      <c r="R2912" s="870"/>
      <c r="S2912" s="870"/>
      <c r="T2912" s="870"/>
      <c r="U2912" s="870"/>
    </row>
    <row r="2913" spans="9:21" s="689" customFormat="1">
      <c r="I2913" s="870"/>
      <c r="J2913" s="870"/>
      <c r="K2913" s="870"/>
      <c r="L2913" s="870"/>
      <c r="M2913" s="870"/>
      <c r="N2913" s="870"/>
      <c r="O2913" s="870"/>
      <c r="P2913" s="870"/>
      <c r="Q2913" s="870"/>
      <c r="R2913" s="870"/>
      <c r="S2913" s="870"/>
      <c r="T2913" s="870"/>
      <c r="U2913" s="870"/>
    </row>
    <row r="2914" spans="9:21" s="689" customFormat="1">
      <c r="I2914" s="870"/>
      <c r="J2914" s="870"/>
      <c r="K2914" s="870"/>
      <c r="L2914" s="870"/>
      <c r="M2914" s="870"/>
      <c r="N2914" s="870"/>
      <c r="O2914" s="870"/>
      <c r="P2914" s="870"/>
      <c r="Q2914" s="870"/>
      <c r="R2914" s="870"/>
      <c r="S2914" s="870"/>
      <c r="T2914" s="870"/>
      <c r="U2914" s="870"/>
    </row>
    <row r="2915" spans="9:21" s="689" customFormat="1">
      <c r="I2915" s="870"/>
      <c r="J2915" s="870"/>
      <c r="K2915" s="870"/>
      <c r="L2915" s="870"/>
      <c r="M2915" s="870"/>
      <c r="N2915" s="870"/>
      <c r="O2915" s="870"/>
      <c r="P2915" s="870"/>
      <c r="Q2915" s="870"/>
      <c r="R2915" s="870"/>
      <c r="S2915" s="870"/>
      <c r="T2915" s="870"/>
      <c r="U2915" s="870"/>
    </row>
    <row r="2916" spans="9:21" s="689" customFormat="1">
      <c r="I2916" s="870"/>
      <c r="J2916" s="870"/>
      <c r="K2916" s="870"/>
      <c r="L2916" s="870"/>
      <c r="M2916" s="870"/>
      <c r="N2916" s="870"/>
      <c r="O2916" s="870"/>
      <c r="P2916" s="870"/>
      <c r="Q2916" s="870"/>
      <c r="R2916" s="870"/>
      <c r="S2916" s="870"/>
      <c r="T2916" s="870"/>
      <c r="U2916" s="870"/>
    </row>
    <row r="2917" spans="9:21" s="689" customFormat="1">
      <c r="I2917" s="870"/>
      <c r="J2917" s="870"/>
      <c r="K2917" s="870"/>
      <c r="L2917" s="870"/>
      <c r="M2917" s="870"/>
      <c r="N2917" s="870"/>
      <c r="O2917" s="870"/>
      <c r="P2917" s="870"/>
      <c r="Q2917" s="870"/>
      <c r="R2917" s="870"/>
      <c r="S2917" s="870"/>
      <c r="T2917" s="870"/>
      <c r="U2917" s="870"/>
    </row>
    <row r="2918" spans="9:21" s="689" customFormat="1">
      <c r="I2918" s="870"/>
      <c r="J2918" s="870"/>
      <c r="K2918" s="870"/>
      <c r="L2918" s="870"/>
      <c r="M2918" s="870"/>
      <c r="N2918" s="870"/>
      <c r="O2918" s="870"/>
      <c r="P2918" s="870"/>
      <c r="Q2918" s="870"/>
      <c r="R2918" s="870"/>
      <c r="S2918" s="870"/>
      <c r="T2918" s="870"/>
      <c r="U2918" s="870"/>
    </row>
    <row r="2919" spans="9:21" s="689" customFormat="1">
      <c r="I2919" s="870"/>
      <c r="J2919" s="870"/>
      <c r="K2919" s="870"/>
      <c r="L2919" s="870"/>
      <c r="M2919" s="870"/>
      <c r="N2919" s="870"/>
      <c r="O2919" s="870"/>
      <c r="P2919" s="870"/>
      <c r="Q2919" s="870"/>
      <c r="R2919" s="870"/>
      <c r="S2919" s="870"/>
      <c r="T2919" s="870"/>
      <c r="U2919" s="870"/>
    </row>
    <row r="2920" spans="9:21" s="689" customFormat="1">
      <c r="I2920" s="870"/>
      <c r="J2920" s="870"/>
      <c r="K2920" s="870"/>
      <c r="L2920" s="870"/>
      <c r="M2920" s="870"/>
      <c r="N2920" s="870"/>
      <c r="O2920" s="870"/>
      <c r="P2920" s="870"/>
      <c r="Q2920" s="870"/>
      <c r="R2920" s="870"/>
      <c r="S2920" s="870"/>
      <c r="T2920" s="870"/>
      <c r="U2920" s="870"/>
    </row>
    <row r="2921" spans="9:21" s="689" customFormat="1">
      <c r="I2921" s="870"/>
      <c r="J2921" s="870"/>
      <c r="K2921" s="870"/>
      <c r="L2921" s="870"/>
      <c r="M2921" s="870"/>
      <c r="N2921" s="870"/>
      <c r="O2921" s="870"/>
      <c r="P2921" s="870"/>
      <c r="Q2921" s="870"/>
      <c r="R2921" s="870"/>
      <c r="S2921" s="870"/>
      <c r="T2921" s="870"/>
      <c r="U2921" s="870"/>
    </row>
    <row r="2922" spans="9:21" s="689" customFormat="1">
      <c r="I2922" s="870"/>
      <c r="J2922" s="870"/>
      <c r="K2922" s="870"/>
      <c r="L2922" s="870"/>
      <c r="M2922" s="870"/>
      <c r="N2922" s="870"/>
      <c r="O2922" s="870"/>
      <c r="P2922" s="870"/>
      <c r="Q2922" s="870"/>
      <c r="R2922" s="870"/>
      <c r="S2922" s="870"/>
      <c r="T2922" s="870"/>
      <c r="U2922" s="870"/>
    </row>
    <row r="2923" spans="9:21" s="689" customFormat="1">
      <c r="I2923" s="870"/>
      <c r="J2923" s="870"/>
      <c r="K2923" s="870"/>
      <c r="L2923" s="870"/>
      <c r="M2923" s="870"/>
      <c r="N2923" s="870"/>
      <c r="O2923" s="870"/>
      <c r="P2923" s="870"/>
      <c r="Q2923" s="870"/>
      <c r="R2923" s="870"/>
      <c r="S2923" s="870"/>
      <c r="T2923" s="870"/>
      <c r="U2923" s="870"/>
    </row>
    <row r="2924" spans="9:21" s="689" customFormat="1">
      <c r="I2924" s="870"/>
      <c r="J2924" s="870"/>
      <c r="K2924" s="870"/>
      <c r="L2924" s="870"/>
      <c r="M2924" s="870"/>
      <c r="N2924" s="870"/>
      <c r="O2924" s="870"/>
      <c r="P2924" s="870"/>
      <c r="Q2924" s="870"/>
      <c r="R2924" s="870"/>
      <c r="S2924" s="870"/>
      <c r="T2924" s="870"/>
      <c r="U2924" s="870"/>
    </row>
    <row r="2925" spans="9:21" s="689" customFormat="1">
      <c r="I2925" s="870"/>
      <c r="J2925" s="870"/>
      <c r="K2925" s="870"/>
      <c r="L2925" s="870"/>
      <c r="M2925" s="870"/>
      <c r="N2925" s="870"/>
      <c r="O2925" s="870"/>
      <c r="P2925" s="870"/>
      <c r="Q2925" s="870"/>
      <c r="R2925" s="870"/>
      <c r="S2925" s="870"/>
      <c r="T2925" s="870"/>
      <c r="U2925" s="870"/>
    </row>
    <row r="2926" spans="9:21" s="689" customFormat="1">
      <c r="I2926" s="870"/>
      <c r="J2926" s="870"/>
      <c r="K2926" s="870"/>
      <c r="L2926" s="870"/>
      <c r="M2926" s="870"/>
      <c r="N2926" s="870"/>
      <c r="O2926" s="870"/>
      <c r="P2926" s="870"/>
      <c r="Q2926" s="870"/>
      <c r="R2926" s="870"/>
      <c r="S2926" s="870"/>
      <c r="T2926" s="870"/>
      <c r="U2926" s="870"/>
    </row>
    <row r="2927" spans="9:21" s="689" customFormat="1">
      <c r="I2927" s="870"/>
      <c r="J2927" s="870"/>
      <c r="K2927" s="870"/>
      <c r="L2927" s="870"/>
      <c r="M2927" s="870"/>
      <c r="N2927" s="870"/>
      <c r="O2927" s="870"/>
      <c r="P2927" s="870"/>
      <c r="Q2927" s="870"/>
      <c r="R2927" s="870"/>
      <c r="S2927" s="870"/>
      <c r="T2927" s="870"/>
      <c r="U2927" s="870"/>
    </row>
    <row r="2928" spans="9:21" s="689" customFormat="1">
      <c r="I2928" s="870"/>
      <c r="J2928" s="870"/>
      <c r="K2928" s="870"/>
      <c r="L2928" s="870"/>
      <c r="M2928" s="870"/>
      <c r="N2928" s="870"/>
      <c r="O2928" s="870"/>
      <c r="P2928" s="870"/>
      <c r="Q2928" s="870"/>
      <c r="R2928" s="870"/>
      <c r="S2928" s="870"/>
      <c r="T2928" s="870"/>
      <c r="U2928" s="870"/>
    </row>
    <row r="2929" spans="9:21" s="689" customFormat="1">
      <c r="I2929" s="870"/>
      <c r="J2929" s="870"/>
      <c r="K2929" s="870"/>
      <c r="L2929" s="870"/>
      <c r="M2929" s="870"/>
      <c r="N2929" s="870"/>
      <c r="O2929" s="870"/>
      <c r="P2929" s="870"/>
      <c r="Q2929" s="870"/>
      <c r="R2929" s="870"/>
      <c r="S2929" s="870"/>
      <c r="T2929" s="870"/>
      <c r="U2929" s="870"/>
    </row>
    <row r="2930" spans="9:21" s="689" customFormat="1">
      <c r="I2930" s="870"/>
      <c r="J2930" s="870"/>
      <c r="K2930" s="870"/>
      <c r="L2930" s="870"/>
      <c r="M2930" s="870"/>
      <c r="N2930" s="870"/>
      <c r="O2930" s="870"/>
      <c r="P2930" s="870"/>
      <c r="Q2930" s="870"/>
      <c r="R2930" s="870"/>
      <c r="S2930" s="870"/>
      <c r="T2930" s="870"/>
      <c r="U2930" s="870"/>
    </row>
    <row r="2931" spans="9:21" s="689" customFormat="1">
      <c r="I2931" s="870"/>
      <c r="J2931" s="870"/>
      <c r="K2931" s="870"/>
      <c r="L2931" s="870"/>
      <c r="M2931" s="870"/>
      <c r="N2931" s="870"/>
      <c r="O2931" s="870"/>
      <c r="P2931" s="870"/>
      <c r="Q2931" s="870"/>
      <c r="R2931" s="870"/>
      <c r="S2931" s="870"/>
      <c r="T2931" s="870"/>
      <c r="U2931" s="870"/>
    </row>
    <row r="2932" spans="9:21" s="689" customFormat="1">
      <c r="I2932" s="870"/>
      <c r="J2932" s="870"/>
      <c r="K2932" s="870"/>
      <c r="L2932" s="870"/>
      <c r="M2932" s="870"/>
      <c r="N2932" s="870"/>
      <c r="O2932" s="870"/>
      <c r="P2932" s="870"/>
      <c r="Q2932" s="870"/>
      <c r="R2932" s="870"/>
      <c r="S2932" s="870"/>
      <c r="T2932" s="870"/>
      <c r="U2932" s="870"/>
    </row>
    <row r="2933" spans="9:21" s="689" customFormat="1">
      <c r="I2933" s="870"/>
      <c r="J2933" s="870"/>
      <c r="K2933" s="870"/>
      <c r="L2933" s="870"/>
      <c r="M2933" s="870"/>
      <c r="N2933" s="870"/>
      <c r="O2933" s="870"/>
      <c r="P2933" s="870"/>
      <c r="Q2933" s="870"/>
      <c r="R2933" s="870"/>
      <c r="S2933" s="870"/>
      <c r="T2933" s="870"/>
      <c r="U2933" s="870"/>
    </row>
    <row r="2934" spans="9:21" s="689" customFormat="1">
      <c r="I2934" s="870"/>
      <c r="J2934" s="870"/>
      <c r="K2934" s="870"/>
      <c r="L2934" s="870"/>
      <c r="M2934" s="870"/>
      <c r="N2934" s="870"/>
      <c r="O2934" s="870"/>
      <c r="P2934" s="870"/>
      <c r="Q2934" s="870"/>
      <c r="R2934" s="870"/>
      <c r="S2934" s="870"/>
      <c r="T2934" s="870"/>
      <c r="U2934" s="870"/>
    </row>
    <row r="2935" spans="9:21" s="689" customFormat="1">
      <c r="I2935" s="870"/>
      <c r="J2935" s="870"/>
      <c r="K2935" s="870"/>
      <c r="L2935" s="870"/>
      <c r="M2935" s="870"/>
      <c r="N2935" s="870"/>
      <c r="O2935" s="870"/>
      <c r="P2935" s="870"/>
      <c r="Q2935" s="870"/>
      <c r="R2935" s="870"/>
      <c r="S2935" s="870"/>
      <c r="T2935" s="870"/>
      <c r="U2935" s="870"/>
    </row>
    <row r="2936" spans="9:21" s="689" customFormat="1">
      <c r="I2936" s="870"/>
      <c r="J2936" s="870"/>
      <c r="K2936" s="870"/>
      <c r="L2936" s="870"/>
      <c r="M2936" s="870"/>
      <c r="N2936" s="870"/>
      <c r="O2936" s="870"/>
      <c r="P2936" s="870"/>
      <c r="Q2936" s="870"/>
      <c r="R2936" s="870"/>
      <c r="S2936" s="870"/>
      <c r="T2936" s="870"/>
      <c r="U2936" s="870"/>
    </row>
    <row r="2937" spans="9:21" s="689" customFormat="1">
      <c r="I2937" s="870"/>
      <c r="J2937" s="870"/>
      <c r="K2937" s="870"/>
      <c r="L2937" s="870"/>
      <c r="M2937" s="870"/>
      <c r="N2937" s="870"/>
      <c r="O2937" s="870"/>
      <c r="P2937" s="870"/>
      <c r="Q2937" s="870"/>
      <c r="R2937" s="870"/>
      <c r="S2937" s="870"/>
      <c r="T2937" s="870"/>
      <c r="U2937" s="870"/>
    </row>
    <row r="2938" spans="9:21" s="689" customFormat="1">
      <c r="I2938" s="870"/>
      <c r="J2938" s="870"/>
      <c r="K2938" s="870"/>
      <c r="L2938" s="870"/>
      <c r="M2938" s="870"/>
      <c r="N2938" s="870"/>
      <c r="O2938" s="870"/>
      <c r="P2938" s="870"/>
      <c r="Q2938" s="870"/>
      <c r="R2938" s="870"/>
      <c r="S2938" s="870"/>
      <c r="T2938" s="870"/>
      <c r="U2938" s="870"/>
    </row>
    <row r="2939" spans="9:21" s="689" customFormat="1">
      <c r="I2939" s="870"/>
      <c r="J2939" s="870"/>
      <c r="K2939" s="870"/>
      <c r="L2939" s="870"/>
      <c r="M2939" s="870"/>
      <c r="N2939" s="870"/>
      <c r="O2939" s="870"/>
      <c r="P2939" s="870"/>
      <c r="Q2939" s="870"/>
      <c r="R2939" s="870"/>
      <c r="S2939" s="870"/>
      <c r="T2939" s="870"/>
      <c r="U2939" s="870"/>
    </row>
    <row r="2940" spans="9:21" s="689" customFormat="1">
      <c r="I2940" s="870"/>
      <c r="J2940" s="870"/>
      <c r="K2940" s="870"/>
      <c r="L2940" s="870"/>
      <c r="M2940" s="870"/>
      <c r="N2940" s="870"/>
      <c r="O2940" s="870"/>
      <c r="P2940" s="870"/>
      <c r="Q2940" s="870"/>
      <c r="R2940" s="870"/>
      <c r="S2940" s="870"/>
      <c r="T2940" s="870"/>
      <c r="U2940" s="870"/>
    </row>
    <row r="2941" spans="9:21" s="689" customFormat="1">
      <c r="I2941" s="870"/>
      <c r="J2941" s="870"/>
      <c r="K2941" s="870"/>
      <c r="L2941" s="870"/>
      <c r="M2941" s="870"/>
      <c r="N2941" s="870"/>
      <c r="O2941" s="870"/>
      <c r="P2941" s="870"/>
      <c r="Q2941" s="870"/>
      <c r="R2941" s="870"/>
      <c r="S2941" s="870"/>
      <c r="T2941" s="870"/>
      <c r="U2941" s="870"/>
    </row>
    <row r="2942" spans="9:21" s="689" customFormat="1">
      <c r="I2942" s="870"/>
      <c r="J2942" s="870"/>
      <c r="K2942" s="870"/>
      <c r="L2942" s="870"/>
      <c r="M2942" s="870"/>
      <c r="N2942" s="870"/>
      <c r="O2942" s="870"/>
      <c r="P2942" s="870"/>
      <c r="Q2942" s="870"/>
      <c r="R2942" s="870"/>
      <c r="S2942" s="870"/>
      <c r="T2942" s="870"/>
      <c r="U2942" s="870"/>
    </row>
    <row r="2943" spans="9:21" s="689" customFormat="1">
      <c r="I2943" s="870"/>
      <c r="J2943" s="870"/>
      <c r="K2943" s="870"/>
      <c r="L2943" s="870"/>
      <c r="M2943" s="870"/>
      <c r="N2943" s="870"/>
      <c r="O2943" s="870"/>
      <c r="P2943" s="870"/>
      <c r="Q2943" s="870"/>
      <c r="R2943" s="870"/>
      <c r="S2943" s="870"/>
      <c r="T2943" s="870"/>
      <c r="U2943" s="870"/>
    </row>
    <row r="2944" spans="9:21" s="689" customFormat="1">
      <c r="I2944" s="870"/>
      <c r="J2944" s="870"/>
      <c r="K2944" s="870"/>
      <c r="L2944" s="870"/>
      <c r="M2944" s="870"/>
      <c r="N2944" s="870"/>
      <c r="O2944" s="870"/>
      <c r="P2944" s="870"/>
      <c r="Q2944" s="870"/>
      <c r="R2944" s="870"/>
      <c r="S2944" s="870"/>
      <c r="T2944" s="870"/>
      <c r="U2944" s="870"/>
    </row>
    <row r="2945" spans="9:21" s="689" customFormat="1">
      <c r="I2945" s="870"/>
      <c r="J2945" s="870"/>
      <c r="K2945" s="870"/>
      <c r="L2945" s="870"/>
      <c r="M2945" s="870"/>
      <c r="N2945" s="870"/>
      <c r="O2945" s="870"/>
      <c r="P2945" s="870"/>
      <c r="Q2945" s="870"/>
      <c r="R2945" s="870"/>
      <c r="S2945" s="870"/>
      <c r="T2945" s="870"/>
      <c r="U2945" s="870"/>
    </row>
    <row r="2946" spans="9:21" s="689" customFormat="1">
      <c r="I2946" s="870"/>
      <c r="J2946" s="870"/>
      <c r="K2946" s="870"/>
      <c r="L2946" s="870"/>
      <c r="M2946" s="870"/>
      <c r="N2946" s="870"/>
      <c r="O2946" s="870"/>
      <c r="P2946" s="870"/>
      <c r="Q2946" s="870"/>
      <c r="R2946" s="870"/>
      <c r="S2946" s="870"/>
      <c r="T2946" s="870"/>
      <c r="U2946" s="870"/>
    </row>
    <row r="2947" spans="9:21" s="689" customFormat="1">
      <c r="I2947" s="870"/>
      <c r="J2947" s="870"/>
      <c r="K2947" s="870"/>
      <c r="L2947" s="870"/>
      <c r="M2947" s="870"/>
      <c r="N2947" s="870"/>
      <c r="O2947" s="870"/>
      <c r="P2947" s="870"/>
      <c r="Q2947" s="870"/>
      <c r="R2947" s="870"/>
      <c r="S2947" s="870"/>
      <c r="T2947" s="870"/>
      <c r="U2947" s="870"/>
    </row>
    <row r="2948" spans="9:21" s="689" customFormat="1">
      <c r="I2948" s="870"/>
      <c r="J2948" s="870"/>
      <c r="K2948" s="870"/>
      <c r="L2948" s="870"/>
      <c r="M2948" s="870"/>
      <c r="N2948" s="870"/>
      <c r="O2948" s="870"/>
      <c r="P2948" s="870"/>
      <c r="Q2948" s="870"/>
      <c r="R2948" s="870"/>
      <c r="S2948" s="870"/>
      <c r="T2948" s="870"/>
      <c r="U2948" s="870"/>
    </row>
    <row r="2949" spans="9:21" s="689" customFormat="1">
      <c r="I2949" s="870"/>
      <c r="J2949" s="870"/>
      <c r="K2949" s="870"/>
      <c r="L2949" s="870"/>
      <c r="M2949" s="870"/>
      <c r="N2949" s="870"/>
      <c r="O2949" s="870"/>
      <c r="P2949" s="870"/>
      <c r="Q2949" s="870"/>
      <c r="R2949" s="870"/>
      <c r="S2949" s="870"/>
      <c r="T2949" s="870"/>
      <c r="U2949" s="870"/>
    </row>
    <row r="2950" spans="9:21" s="689" customFormat="1">
      <c r="I2950" s="870"/>
      <c r="J2950" s="870"/>
      <c r="K2950" s="870"/>
      <c r="L2950" s="870"/>
      <c r="M2950" s="870"/>
      <c r="N2950" s="870"/>
      <c r="O2950" s="870"/>
      <c r="P2950" s="870"/>
      <c r="Q2950" s="870"/>
      <c r="R2950" s="870"/>
      <c r="S2950" s="870"/>
      <c r="T2950" s="870"/>
      <c r="U2950" s="870"/>
    </row>
    <row r="2951" spans="9:21" s="689" customFormat="1">
      <c r="I2951" s="870"/>
      <c r="J2951" s="870"/>
      <c r="K2951" s="870"/>
      <c r="L2951" s="870"/>
      <c r="M2951" s="870"/>
      <c r="N2951" s="870"/>
      <c r="O2951" s="870"/>
      <c r="P2951" s="870"/>
      <c r="Q2951" s="870"/>
      <c r="R2951" s="870"/>
      <c r="S2951" s="870"/>
      <c r="T2951" s="870"/>
      <c r="U2951" s="870"/>
    </row>
    <row r="2952" spans="9:21" s="689" customFormat="1">
      <c r="I2952" s="870"/>
      <c r="J2952" s="870"/>
      <c r="K2952" s="870"/>
      <c r="L2952" s="870"/>
      <c r="M2952" s="870"/>
      <c r="N2952" s="870"/>
      <c r="O2952" s="870"/>
      <c r="P2952" s="870"/>
      <c r="Q2952" s="870"/>
      <c r="R2952" s="870"/>
      <c r="S2952" s="870"/>
      <c r="T2952" s="870"/>
      <c r="U2952" s="870"/>
    </row>
    <row r="2953" spans="9:21" s="689" customFormat="1">
      <c r="I2953" s="870"/>
      <c r="J2953" s="870"/>
      <c r="K2953" s="870"/>
      <c r="L2953" s="870"/>
      <c r="M2953" s="870"/>
      <c r="N2953" s="870"/>
      <c r="O2953" s="870"/>
      <c r="P2953" s="870"/>
      <c r="Q2953" s="870"/>
      <c r="R2953" s="870"/>
      <c r="S2953" s="870"/>
      <c r="T2953" s="870"/>
      <c r="U2953" s="870"/>
    </row>
    <row r="2954" spans="9:21" s="689" customFormat="1">
      <c r="I2954" s="870"/>
      <c r="J2954" s="870"/>
      <c r="K2954" s="870"/>
      <c r="L2954" s="870"/>
      <c r="M2954" s="870"/>
      <c r="N2954" s="870"/>
      <c r="O2954" s="870"/>
      <c r="P2954" s="870"/>
      <c r="Q2954" s="870"/>
      <c r="R2954" s="870"/>
      <c r="S2954" s="870"/>
      <c r="T2954" s="870"/>
      <c r="U2954" s="870"/>
    </row>
    <row r="2955" spans="9:21" s="689" customFormat="1">
      <c r="I2955" s="870"/>
      <c r="J2955" s="870"/>
      <c r="K2955" s="870"/>
      <c r="L2955" s="870"/>
      <c r="M2955" s="870"/>
      <c r="N2955" s="870"/>
      <c r="O2955" s="870"/>
      <c r="P2955" s="870"/>
      <c r="Q2955" s="870"/>
      <c r="R2955" s="870"/>
      <c r="S2955" s="870"/>
      <c r="T2955" s="870"/>
      <c r="U2955" s="870"/>
    </row>
    <row r="2956" spans="9:21" s="689" customFormat="1">
      <c r="I2956" s="870"/>
      <c r="J2956" s="870"/>
      <c r="K2956" s="870"/>
      <c r="L2956" s="870"/>
      <c r="M2956" s="870"/>
      <c r="N2956" s="870"/>
      <c r="O2956" s="870"/>
      <c r="P2956" s="870"/>
      <c r="Q2956" s="870"/>
      <c r="R2956" s="870"/>
      <c r="S2956" s="870"/>
      <c r="T2956" s="870"/>
      <c r="U2956" s="870"/>
    </row>
    <row r="2957" spans="9:21" s="689" customFormat="1">
      <c r="I2957" s="870"/>
      <c r="J2957" s="870"/>
      <c r="K2957" s="870"/>
      <c r="L2957" s="870"/>
      <c r="M2957" s="870"/>
      <c r="N2957" s="870"/>
      <c r="O2957" s="870"/>
      <c r="P2957" s="870"/>
      <c r="Q2957" s="870"/>
      <c r="R2957" s="870"/>
      <c r="S2957" s="870"/>
      <c r="T2957" s="870"/>
      <c r="U2957" s="870"/>
    </row>
    <row r="2958" spans="9:21" s="689" customFormat="1">
      <c r="I2958" s="870"/>
      <c r="J2958" s="870"/>
      <c r="K2958" s="870"/>
      <c r="L2958" s="870"/>
      <c r="M2958" s="870"/>
      <c r="N2958" s="870"/>
      <c r="O2958" s="870"/>
      <c r="P2958" s="870"/>
      <c r="Q2958" s="870"/>
      <c r="R2958" s="870"/>
      <c r="S2958" s="870"/>
      <c r="T2958" s="870"/>
      <c r="U2958" s="870"/>
    </row>
    <row r="2959" spans="9:21" s="689" customFormat="1">
      <c r="I2959" s="870"/>
      <c r="J2959" s="870"/>
      <c r="K2959" s="870"/>
      <c r="L2959" s="870"/>
      <c r="M2959" s="870"/>
      <c r="N2959" s="870"/>
      <c r="O2959" s="870"/>
      <c r="P2959" s="870"/>
      <c r="Q2959" s="870"/>
      <c r="R2959" s="870"/>
      <c r="S2959" s="870"/>
      <c r="T2959" s="870"/>
      <c r="U2959" s="870"/>
    </row>
    <row r="2960" spans="9:21" s="689" customFormat="1">
      <c r="I2960" s="870"/>
      <c r="J2960" s="870"/>
      <c r="K2960" s="870"/>
      <c r="L2960" s="870"/>
      <c r="M2960" s="870"/>
      <c r="N2960" s="870"/>
      <c r="O2960" s="870"/>
      <c r="P2960" s="870"/>
      <c r="Q2960" s="870"/>
      <c r="R2960" s="870"/>
      <c r="S2960" s="870"/>
      <c r="T2960" s="870"/>
      <c r="U2960" s="870"/>
    </row>
    <row r="2961" spans="9:21" s="689" customFormat="1">
      <c r="I2961" s="870"/>
      <c r="J2961" s="870"/>
      <c r="K2961" s="870"/>
      <c r="L2961" s="870"/>
      <c r="M2961" s="870"/>
      <c r="N2961" s="870"/>
      <c r="O2961" s="870"/>
      <c r="P2961" s="870"/>
      <c r="Q2961" s="870"/>
      <c r="R2961" s="870"/>
      <c r="S2961" s="870"/>
      <c r="T2961" s="870"/>
      <c r="U2961" s="870"/>
    </row>
    <row r="2962" spans="9:21" s="689" customFormat="1">
      <c r="I2962" s="870"/>
      <c r="J2962" s="870"/>
      <c r="K2962" s="870"/>
      <c r="L2962" s="870"/>
      <c r="M2962" s="870"/>
      <c r="N2962" s="870"/>
      <c r="O2962" s="870"/>
      <c r="P2962" s="870"/>
      <c r="Q2962" s="870"/>
      <c r="R2962" s="870"/>
      <c r="S2962" s="870"/>
      <c r="T2962" s="870"/>
      <c r="U2962" s="870"/>
    </row>
    <row r="2963" spans="9:21" s="689" customFormat="1">
      <c r="I2963" s="870"/>
      <c r="J2963" s="870"/>
      <c r="K2963" s="870"/>
      <c r="L2963" s="870"/>
      <c r="M2963" s="870"/>
      <c r="N2963" s="870"/>
      <c r="O2963" s="870"/>
      <c r="P2963" s="870"/>
      <c r="Q2963" s="870"/>
      <c r="R2963" s="870"/>
      <c r="S2963" s="870"/>
      <c r="T2963" s="870"/>
      <c r="U2963" s="870"/>
    </row>
    <row r="2964" spans="9:21" s="689" customFormat="1">
      <c r="I2964" s="870"/>
      <c r="J2964" s="870"/>
      <c r="K2964" s="870"/>
      <c r="L2964" s="870"/>
      <c r="M2964" s="870"/>
      <c r="N2964" s="870"/>
      <c r="O2964" s="870"/>
      <c r="P2964" s="870"/>
      <c r="Q2964" s="870"/>
      <c r="R2964" s="870"/>
      <c r="S2964" s="870"/>
      <c r="T2964" s="870"/>
      <c r="U2964" s="870"/>
    </row>
    <row r="2965" spans="9:21" s="689" customFormat="1">
      <c r="I2965" s="870"/>
      <c r="J2965" s="870"/>
      <c r="K2965" s="870"/>
      <c r="L2965" s="870"/>
      <c r="M2965" s="870"/>
      <c r="N2965" s="870"/>
      <c r="O2965" s="870"/>
      <c r="P2965" s="870"/>
      <c r="Q2965" s="870"/>
      <c r="R2965" s="870"/>
      <c r="S2965" s="870"/>
      <c r="T2965" s="870"/>
      <c r="U2965" s="870"/>
    </row>
    <row r="2966" spans="9:21" s="689" customFormat="1">
      <c r="I2966" s="870"/>
      <c r="J2966" s="870"/>
      <c r="K2966" s="870"/>
      <c r="L2966" s="870"/>
      <c r="M2966" s="870"/>
      <c r="N2966" s="870"/>
      <c r="O2966" s="870"/>
      <c r="P2966" s="870"/>
      <c r="Q2966" s="870"/>
      <c r="R2966" s="870"/>
      <c r="S2966" s="870"/>
      <c r="T2966" s="870"/>
      <c r="U2966" s="870"/>
    </row>
    <row r="2967" spans="9:21" s="689" customFormat="1">
      <c r="I2967" s="870"/>
      <c r="J2967" s="870"/>
      <c r="K2967" s="870"/>
      <c r="L2967" s="870"/>
      <c r="M2967" s="870"/>
      <c r="N2967" s="870"/>
      <c r="O2967" s="870"/>
      <c r="P2967" s="870"/>
      <c r="Q2967" s="870"/>
      <c r="R2967" s="870"/>
      <c r="S2967" s="870"/>
      <c r="T2967" s="870"/>
      <c r="U2967" s="870"/>
    </row>
    <row r="2968" spans="9:21" s="689" customFormat="1">
      <c r="I2968" s="870"/>
      <c r="J2968" s="870"/>
      <c r="K2968" s="870"/>
      <c r="L2968" s="870"/>
      <c r="M2968" s="870"/>
      <c r="N2968" s="870"/>
      <c r="O2968" s="870"/>
      <c r="P2968" s="870"/>
      <c r="Q2968" s="870"/>
      <c r="R2968" s="870"/>
      <c r="S2968" s="870"/>
      <c r="T2968" s="870"/>
      <c r="U2968" s="870"/>
    </row>
    <row r="2969" spans="9:21" s="689" customFormat="1">
      <c r="I2969" s="870"/>
      <c r="J2969" s="870"/>
      <c r="K2969" s="870"/>
      <c r="L2969" s="870"/>
      <c r="M2969" s="870"/>
      <c r="N2969" s="870"/>
      <c r="O2969" s="870"/>
      <c r="P2969" s="870"/>
      <c r="Q2969" s="870"/>
      <c r="R2969" s="870"/>
      <c r="S2969" s="870"/>
      <c r="T2969" s="870"/>
      <c r="U2969" s="870"/>
    </row>
    <row r="2970" spans="9:21" s="689" customFormat="1">
      <c r="I2970" s="870"/>
      <c r="J2970" s="870"/>
      <c r="K2970" s="870"/>
      <c r="L2970" s="870"/>
      <c r="M2970" s="870"/>
      <c r="N2970" s="870"/>
      <c r="O2970" s="870"/>
      <c r="P2970" s="870"/>
      <c r="Q2970" s="870"/>
      <c r="R2970" s="870"/>
      <c r="S2970" s="870"/>
      <c r="T2970" s="870"/>
      <c r="U2970" s="870"/>
    </row>
    <row r="2971" spans="9:21" s="689" customFormat="1">
      <c r="I2971" s="870"/>
      <c r="J2971" s="870"/>
      <c r="K2971" s="870"/>
      <c r="L2971" s="870"/>
      <c r="M2971" s="870"/>
      <c r="N2971" s="870"/>
      <c r="O2971" s="870"/>
      <c r="P2971" s="870"/>
      <c r="Q2971" s="870"/>
      <c r="R2971" s="870"/>
      <c r="S2971" s="870"/>
      <c r="T2971" s="870"/>
      <c r="U2971" s="870"/>
    </row>
    <row r="2972" spans="9:21" s="689" customFormat="1">
      <c r="I2972" s="870"/>
      <c r="J2972" s="870"/>
      <c r="K2972" s="870"/>
      <c r="L2972" s="870"/>
      <c r="M2972" s="870"/>
      <c r="N2972" s="870"/>
      <c r="O2972" s="870"/>
      <c r="P2972" s="870"/>
      <c r="Q2972" s="870"/>
      <c r="R2972" s="870"/>
      <c r="S2972" s="870"/>
      <c r="T2972" s="870"/>
      <c r="U2972" s="870"/>
    </row>
    <row r="2973" spans="9:21" s="689" customFormat="1">
      <c r="I2973" s="870"/>
      <c r="J2973" s="870"/>
      <c r="K2973" s="870"/>
      <c r="L2973" s="870"/>
      <c r="M2973" s="870"/>
      <c r="N2973" s="870"/>
      <c r="O2973" s="870"/>
      <c r="P2973" s="870"/>
      <c r="Q2973" s="870"/>
      <c r="R2973" s="870"/>
      <c r="S2973" s="870"/>
      <c r="T2973" s="870"/>
      <c r="U2973" s="870"/>
    </row>
    <row r="2974" spans="9:21" s="689" customFormat="1">
      <c r="I2974" s="870"/>
      <c r="J2974" s="870"/>
      <c r="K2974" s="870"/>
      <c r="L2974" s="870"/>
      <c r="M2974" s="870"/>
      <c r="N2974" s="870"/>
      <c r="O2974" s="870"/>
      <c r="P2974" s="870"/>
      <c r="Q2974" s="870"/>
      <c r="R2974" s="870"/>
      <c r="S2974" s="870"/>
      <c r="T2974" s="870"/>
      <c r="U2974" s="870"/>
    </row>
    <row r="2975" spans="9:21" s="689" customFormat="1">
      <c r="I2975" s="870"/>
      <c r="J2975" s="870"/>
      <c r="K2975" s="870"/>
      <c r="L2975" s="870"/>
      <c r="M2975" s="870"/>
      <c r="N2975" s="870"/>
      <c r="O2975" s="870"/>
      <c r="P2975" s="870"/>
      <c r="Q2975" s="870"/>
      <c r="R2975" s="870"/>
      <c r="S2975" s="870"/>
      <c r="T2975" s="870"/>
      <c r="U2975" s="870"/>
    </row>
    <row r="2976" spans="9:21" s="689" customFormat="1">
      <c r="I2976" s="870"/>
      <c r="J2976" s="870"/>
      <c r="K2976" s="870"/>
      <c r="L2976" s="870"/>
      <c r="M2976" s="870"/>
      <c r="N2976" s="870"/>
      <c r="O2976" s="870"/>
      <c r="P2976" s="870"/>
      <c r="Q2976" s="870"/>
      <c r="R2976" s="870"/>
      <c r="S2976" s="870"/>
      <c r="T2976" s="870"/>
      <c r="U2976" s="870"/>
    </row>
    <row r="2977" spans="9:21" s="689" customFormat="1">
      <c r="I2977" s="870"/>
      <c r="J2977" s="870"/>
      <c r="K2977" s="870"/>
      <c r="L2977" s="870"/>
      <c r="M2977" s="870"/>
      <c r="N2977" s="870"/>
      <c r="O2977" s="870"/>
      <c r="P2977" s="870"/>
      <c r="Q2977" s="870"/>
      <c r="R2977" s="870"/>
      <c r="S2977" s="870"/>
      <c r="T2977" s="870"/>
      <c r="U2977" s="870"/>
    </row>
    <row r="2978" spans="9:21" s="689" customFormat="1">
      <c r="I2978" s="870"/>
      <c r="J2978" s="870"/>
      <c r="K2978" s="870"/>
      <c r="L2978" s="870"/>
      <c r="M2978" s="870"/>
      <c r="N2978" s="870"/>
      <c r="O2978" s="870"/>
      <c r="P2978" s="870"/>
      <c r="Q2978" s="870"/>
      <c r="R2978" s="870"/>
      <c r="S2978" s="870"/>
      <c r="T2978" s="870"/>
      <c r="U2978" s="870"/>
    </row>
    <row r="2979" spans="9:21" s="689" customFormat="1">
      <c r="I2979" s="870"/>
      <c r="J2979" s="870"/>
      <c r="K2979" s="870"/>
      <c r="L2979" s="870"/>
      <c r="M2979" s="870"/>
      <c r="N2979" s="870"/>
      <c r="O2979" s="870"/>
      <c r="P2979" s="870"/>
      <c r="Q2979" s="870"/>
      <c r="R2979" s="870"/>
      <c r="S2979" s="870"/>
      <c r="T2979" s="870"/>
      <c r="U2979" s="870"/>
    </row>
    <row r="2980" spans="9:21" s="689" customFormat="1">
      <c r="I2980" s="870"/>
      <c r="J2980" s="870"/>
      <c r="K2980" s="870"/>
      <c r="L2980" s="870"/>
      <c r="M2980" s="870"/>
      <c r="N2980" s="870"/>
      <c r="O2980" s="870"/>
      <c r="P2980" s="870"/>
      <c r="Q2980" s="870"/>
      <c r="R2980" s="870"/>
      <c r="S2980" s="870"/>
      <c r="T2980" s="870"/>
      <c r="U2980" s="870"/>
    </row>
    <row r="2981" spans="9:21" s="689" customFormat="1">
      <c r="I2981" s="870"/>
      <c r="J2981" s="870"/>
      <c r="K2981" s="870"/>
      <c r="L2981" s="870"/>
      <c r="M2981" s="870"/>
      <c r="N2981" s="870"/>
      <c r="O2981" s="870"/>
      <c r="P2981" s="870"/>
      <c r="Q2981" s="870"/>
      <c r="R2981" s="870"/>
      <c r="S2981" s="870"/>
      <c r="T2981" s="870"/>
      <c r="U2981" s="870"/>
    </row>
    <row r="2982" spans="9:21" s="689" customFormat="1">
      <c r="I2982" s="870"/>
      <c r="J2982" s="870"/>
      <c r="K2982" s="870"/>
      <c r="L2982" s="870"/>
      <c r="M2982" s="870"/>
      <c r="N2982" s="870"/>
      <c r="O2982" s="870"/>
      <c r="P2982" s="870"/>
      <c r="Q2982" s="870"/>
      <c r="R2982" s="870"/>
      <c r="S2982" s="870"/>
      <c r="T2982" s="870"/>
      <c r="U2982" s="870"/>
    </row>
    <row r="2983" spans="9:21" s="689" customFormat="1">
      <c r="I2983" s="870"/>
      <c r="J2983" s="870"/>
      <c r="K2983" s="870"/>
      <c r="L2983" s="870"/>
      <c r="M2983" s="870"/>
      <c r="N2983" s="870"/>
      <c r="O2983" s="870"/>
      <c r="P2983" s="870"/>
      <c r="Q2983" s="870"/>
      <c r="R2983" s="870"/>
      <c r="S2983" s="870"/>
      <c r="T2983" s="870"/>
      <c r="U2983" s="870"/>
    </row>
    <row r="2984" spans="9:21" s="689" customFormat="1">
      <c r="I2984" s="870"/>
      <c r="J2984" s="870"/>
      <c r="K2984" s="870"/>
      <c r="L2984" s="870"/>
      <c r="M2984" s="870"/>
      <c r="N2984" s="870"/>
      <c r="O2984" s="870"/>
      <c r="P2984" s="870"/>
      <c r="Q2984" s="870"/>
      <c r="R2984" s="870"/>
      <c r="S2984" s="870"/>
      <c r="T2984" s="870"/>
      <c r="U2984" s="870"/>
    </row>
    <row r="2985" spans="9:21" s="689" customFormat="1">
      <c r="I2985" s="870"/>
      <c r="J2985" s="870"/>
      <c r="K2985" s="870"/>
      <c r="L2985" s="870"/>
      <c r="M2985" s="870"/>
      <c r="N2985" s="870"/>
      <c r="O2985" s="870"/>
      <c r="P2985" s="870"/>
      <c r="Q2985" s="870"/>
      <c r="R2985" s="870"/>
      <c r="S2985" s="870"/>
      <c r="T2985" s="870"/>
      <c r="U2985" s="870"/>
    </row>
    <row r="2986" spans="9:21" s="689" customFormat="1">
      <c r="I2986" s="870"/>
      <c r="J2986" s="870"/>
      <c r="K2986" s="870"/>
      <c r="L2986" s="870"/>
      <c r="M2986" s="870"/>
      <c r="N2986" s="870"/>
      <c r="O2986" s="870"/>
      <c r="P2986" s="870"/>
      <c r="Q2986" s="870"/>
      <c r="R2986" s="870"/>
      <c r="S2986" s="870"/>
      <c r="T2986" s="870"/>
      <c r="U2986" s="870"/>
    </row>
    <row r="2987" spans="9:21" s="689" customFormat="1">
      <c r="I2987" s="870"/>
      <c r="J2987" s="870"/>
      <c r="K2987" s="870"/>
      <c r="L2987" s="870"/>
      <c r="M2987" s="870"/>
      <c r="N2987" s="870"/>
      <c r="O2987" s="870"/>
      <c r="P2987" s="870"/>
      <c r="Q2987" s="870"/>
      <c r="R2987" s="870"/>
      <c r="S2987" s="870"/>
      <c r="T2987" s="870"/>
      <c r="U2987" s="870"/>
    </row>
    <row r="2988" spans="9:21" s="689" customFormat="1">
      <c r="I2988" s="870"/>
      <c r="J2988" s="870"/>
      <c r="K2988" s="870"/>
      <c r="L2988" s="870"/>
      <c r="M2988" s="870"/>
      <c r="N2988" s="870"/>
      <c r="O2988" s="870"/>
      <c r="P2988" s="870"/>
      <c r="Q2988" s="870"/>
      <c r="R2988" s="870"/>
      <c r="S2988" s="870"/>
      <c r="T2988" s="870"/>
      <c r="U2988" s="870"/>
    </row>
    <row r="2989" spans="9:21" s="689" customFormat="1">
      <c r="I2989" s="870"/>
      <c r="J2989" s="870"/>
      <c r="K2989" s="870"/>
      <c r="L2989" s="870"/>
      <c r="M2989" s="870"/>
      <c r="N2989" s="870"/>
      <c r="O2989" s="870"/>
      <c r="P2989" s="870"/>
      <c r="Q2989" s="870"/>
      <c r="R2989" s="870"/>
      <c r="S2989" s="870"/>
      <c r="T2989" s="870"/>
      <c r="U2989" s="870"/>
    </row>
    <row r="2990" spans="9:21" s="689" customFormat="1">
      <c r="I2990" s="870"/>
      <c r="J2990" s="870"/>
      <c r="K2990" s="870"/>
      <c r="L2990" s="870"/>
      <c r="M2990" s="870"/>
      <c r="N2990" s="870"/>
      <c r="O2990" s="870"/>
      <c r="P2990" s="870"/>
      <c r="Q2990" s="870"/>
      <c r="R2990" s="870"/>
      <c r="S2990" s="870"/>
      <c r="T2990" s="870"/>
      <c r="U2990" s="870"/>
    </row>
    <row r="2991" spans="9:21" s="689" customFormat="1">
      <c r="I2991" s="870"/>
      <c r="J2991" s="870"/>
      <c r="K2991" s="870"/>
      <c r="L2991" s="870"/>
      <c r="M2991" s="870"/>
      <c r="N2991" s="870"/>
      <c r="O2991" s="870"/>
      <c r="P2991" s="870"/>
      <c r="Q2991" s="870"/>
      <c r="R2991" s="870"/>
      <c r="S2991" s="870"/>
      <c r="T2991" s="870"/>
      <c r="U2991" s="870"/>
    </row>
    <row r="2992" spans="9:21" s="689" customFormat="1">
      <c r="I2992" s="870"/>
      <c r="J2992" s="870"/>
      <c r="K2992" s="870"/>
      <c r="L2992" s="870"/>
      <c r="M2992" s="870"/>
      <c r="N2992" s="870"/>
      <c r="O2992" s="870"/>
      <c r="P2992" s="870"/>
      <c r="Q2992" s="870"/>
      <c r="R2992" s="870"/>
      <c r="S2992" s="870"/>
      <c r="T2992" s="870"/>
      <c r="U2992" s="870"/>
    </row>
    <row r="2993" spans="9:21" s="689" customFormat="1">
      <c r="I2993" s="870"/>
      <c r="J2993" s="870"/>
      <c r="K2993" s="870"/>
      <c r="L2993" s="870"/>
      <c r="M2993" s="870"/>
      <c r="N2993" s="870"/>
      <c r="O2993" s="870"/>
      <c r="P2993" s="870"/>
      <c r="Q2993" s="870"/>
      <c r="R2993" s="870"/>
      <c r="S2993" s="870"/>
      <c r="T2993" s="870"/>
      <c r="U2993" s="870"/>
    </row>
    <row r="2994" spans="9:21" s="689" customFormat="1">
      <c r="I2994" s="870"/>
      <c r="J2994" s="870"/>
      <c r="K2994" s="870"/>
      <c r="L2994" s="870"/>
      <c r="M2994" s="870"/>
      <c r="N2994" s="870"/>
      <c r="O2994" s="870"/>
      <c r="P2994" s="870"/>
      <c r="Q2994" s="870"/>
      <c r="R2994" s="870"/>
      <c r="S2994" s="870"/>
      <c r="T2994" s="870"/>
      <c r="U2994" s="870"/>
    </row>
    <row r="2995" spans="9:21" s="689" customFormat="1">
      <c r="I2995" s="870"/>
      <c r="J2995" s="870"/>
      <c r="K2995" s="870"/>
      <c r="L2995" s="870"/>
      <c r="M2995" s="870"/>
      <c r="N2995" s="870"/>
      <c r="O2995" s="870"/>
      <c r="P2995" s="870"/>
      <c r="Q2995" s="870"/>
      <c r="R2995" s="870"/>
      <c r="S2995" s="870"/>
      <c r="T2995" s="870"/>
      <c r="U2995" s="870"/>
    </row>
    <row r="2996" spans="9:21" s="689" customFormat="1">
      <c r="I2996" s="870"/>
      <c r="J2996" s="870"/>
      <c r="K2996" s="870"/>
      <c r="L2996" s="870"/>
      <c r="M2996" s="870"/>
      <c r="N2996" s="870"/>
      <c r="O2996" s="870"/>
      <c r="P2996" s="870"/>
      <c r="Q2996" s="870"/>
      <c r="R2996" s="870"/>
      <c r="S2996" s="870"/>
      <c r="T2996" s="870"/>
      <c r="U2996" s="870"/>
    </row>
    <row r="2997" spans="9:21" s="689" customFormat="1">
      <c r="I2997" s="870"/>
      <c r="J2997" s="870"/>
      <c r="K2997" s="870"/>
      <c r="L2997" s="870"/>
      <c r="M2997" s="870"/>
      <c r="N2997" s="870"/>
      <c r="O2997" s="870"/>
      <c r="P2997" s="870"/>
      <c r="Q2997" s="870"/>
      <c r="R2997" s="870"/>
      <c r="S2997" s="870"/>
      <c r="T2997" s="870"/>
      <c r="U2997" s="870"/>
    </row>
    <row r="2998" spans="9:21" s="689" customFormat="1">
      <c r="I2998" s="870"/>
      <c r="J2998" s="870"/>
      <c r="K2998" s="870"/>
      <c r="L2998" s="870"/>
      <c r="M2998" s="870"/>
      <c r="N2998" s="870"/>
      <c r="O2998" s="870"/>
      <c r="P2998" s="870"/>
      <c r="Q2998" s="870"/>
      <c r="R2998" s="870"/>
      <c r="S2998" s="870"/>
      <c r="T2998" s="870"/>
      <c r="U2998" s="870"/>
    </row>
    <row r="2999" spans="9:21" s="689" customFormat="1">
      <c r="I2999" s="870"/>
      <c r="J2999" s="870"/>
      <c r="K2999" s="870"/>
      <c r="L2999" s="870"/>
      <c r="M2999" s="870"/>
      <c r="N2999" s="870"/>
      <c r="O2999" s="870"/>
      <c r="P2999" s="870"/>
      <c r="Q2999" s="870"/>
      <c r="R2999" s="870"/>
      <c r="S2999" s="870"/>
      <c r="T2999" s="870"/>
      <c r="U2999" s="870"/>
    </row>
    <row r="3000" spans="9:21" s="689" customFormat="1">
      <c r="I3000" s="870"/>
      <c r="J3000" s="870"/>
      <c r="K3000" s="870"/>
      <c r="L3000" s="870"/>
      <c r="M3000" s="870"/>
      <c r="N3000" s="870"/>
      <c r="O3000" s="870"/>
      <c r="P3000" s="870"/>
      <c r="Q3000" s="870"/>
      <c r="R3000" s="870"/>
      <c r="S3000" s="870"/>
      <c r="T3000" s="870"/>
      <c r="U3000" s="870"/>
    </row>
    <row r="3001" spans="9:21" s="689" customFormat="1">
      <c r="I3001" s="870"/>
      <c r="J3001" s="870"/>
      <c r="K3001" s="870"/>
      <c r="L3001" s="870"/>
      <c r="M3001" s="870"/>
      <c r="N3001" s="870"/>
      <c r="O3001" s="870"/>
      <c r="P3001" s="870"/>
      <c r="Q3001" s="870"/>
      <c r="R3001" s="870"/>
      <c r="S3001" s="870"/>
      <c r="T3001" s="870"/>
      <c r="U3001" s="870"/>
    </row>
    <row r="3002" spans="9:21" s="689" customFormat="1">
      <c r="I3002" s="870"/>
      <c r="J3002" s="870"/>
      <c r="K3002" s="870"/>
      <c r="L3002" s="870"/>
      <c r="M3002" s="870"/>
      <c r="N3002" s="870"/>
      <c r="O3002" s="870"/>
      <c r="P3002" s="870"/>
      <c r="Q3002" s="870"/>
      <c r="R3002" s="870"/>
      <c r="S3002" s="870"/>
      <c r="T3002" s="870"/>
      <c r="U3002" s="870"/>
    </row>
    <row r="3003" spans="9:21" s="689" customFormat="1">
      <c r="I3003" s="870"/>
      <c r="J3003" s="870"/>
      <c r="K3003" s="870"/>
      <c r="L3003" s="870"/>
      <c r="M3003" s="870"/>
      <c r="N3003" s="870"/>
      <c r="O3003" s="870"/>
      <c r="P3003" s="870"/>
      <c r="Q3003" s="870"/>
      <c r="R3003" s="870"/>
      <c r="S3003" s="870"/>
      <c r="T3003" s="870"/>
      <c r="U3003" s="870"/>
    </row>
    <row r="3004" spans="9:21" s="689" customFormat="1">
      <c r="I3004" s="870"/>
      <c r="J3004" s="870"/>
      <c r="K3004" s="870"/>
      <c r="L3004" s="870"/>
      <c r="M3004" s="870"/>
      <c r="N3004" s="870"/>
      <c r="O3004" s="870"/>
      <c r="P3004" s="870"/>
      <c r="Q3004" s="870"/>
      <c r="R3004" s="870"/>
      <c r="S3004" s="870"/>
      <c r="T3004" s="870"/>
      <c r="U3004" s="870"/>
    </row>
    <row r="3005" spans="9:21" s="689" customFormat="1">
      <c r="I3005" s="870"/>
      <c r="J3005" s="870"/>
      <c r="K3005" s="870"/>
      <c r="L3005" s="870"/>
      <c r="M3005" s="870"/>
      <c r="N3005" s="870"/>
      <c r="O3005" s="870"/>
      <c r="P3005" s="870"/>
      <c r="Q3005" s="870"/>
      <c r="R3005" s="870"/>
      <c r="S3005" s="870"/>
      <c r="T3005" s="870"/>
      <c r="U3005" s="870"/>
    </row>
    <row r="3006" spans="9:21" s="689" customFormat="1">
      <c r="I3006" s="870"/>
      <c r="J3006" s="870"/>
      <c r="K3006" s="870"/>
      <c r="L3006" s="870"/>
      <c r="M3006" s="870"/>
      <c r="N3006" s="870"/>
      <c r="O3006" s="870"/>
      <c r="P3006" s="870"/>
      <c r="Q3006" s="870"/>
      <c r="R3006" s="870"/>
      <c r="S3006" s="870"/>
      <c r="T3006" s="870"/>
      <c r="U3006" s="870"/>
    </row>
    <row r="3007" spans="9:21" s="689" customFormat="1">
      <c r="I3007" s="870"/>
      <c r="J3007" s="870"/>
      <c r="K3007" s="870"/>
      <c r="L3007" s="870"/>
      <c r="M3007" s="870"/>
      <c r="N3007" s="870"/>
      <c r="O3007" s="870"/>
      <c r="P3007" s="870"/>
      <c r="Q3007" s="870"/>
      <c r="R3007" s="870"/>
      <c r="S3007" s="870"/>
      <c r="T3007" s="870"/>
      <c r="U3007" s="870"/>
    </row>
    <row r="3008" spans="9:21" s="689" customFormat="1">
      <c r="I3008" s="870"/>
      <c r="J3008" s="870"/>
      <c r="K3008" s="870"/>
      <c r="L3008" s="870"/>
      <c r="M3008" s="870"/>
      <c r="N3008" s="870"/>
      <c r="O3008" s="870"/>
      <c r="P3008" s="870"/>
      <c r="Q3008" s="870"/>
      <c r="R3008" s="870"/>
      <c r="S3008" s="870"/>
      <c r="T3008" s="870"/>
      <c r="U3008" s="870"/>
    </row>
    <row r="3009" spans="9:21" s="689" customFormat="1">
      <c r="I3009" s="870"/>
      <c r="J3009" s="870"/>
      <c r="K3009" s="870"/>
      <c r="L3009" s="870"/>
      <c r="M3009" s="870"/>
      <c r="N3009" s="870"/>
      <c r="O3009" s="870"/>
      <c r="P3009" s="870"/>
      <c r="Q3009" s="870"/>
      <c r="R3009" s="870"/>
      <c r="S3009" s="870"/>
      <c r="T3009" s="870"/>
      <c r="U3009" s="870"/>
    </row>
    <row r="3010" spans="9:21" s="689" customFormat="1">
      <c r="I3010" s="870"/>
      <c r="J3010" s="870"/>
      <c r="K3010" s="870"/>
      <c r="L3010" s="870"/>
      <c r="M3010" s="870"/>
      <c r="N3010" s="870"/>
      <c r="O3010" s="870"/>
      <c r="P3010" s="870"/>
      <c r="Q3010" s="870"/>
      <c r="R3010" s="870"/>
      <c r="S3010" s="870"/>
      <c r="T3010" s="870"/>
      <c r="U3010" s="870"/>
    </row>
    <row r="3011" spans="9:21" s="689" customFormat="1">
      <c r="I3011" s="870"/>
      <c r="J3011" s="870"/>
      <c r="K3011" s="870"/>
      <c r="L3011" s="870"/>
      <c r="M3011" s="870"/>
      <c r="N3011" s="870"/>
      <c r="O3011" s="870"/>
      <c r="P3011" s="870"/>
      <c r="Q3011" s="870"/>
      <c r="R3011" s="870"/>
      <c r="S3011" s="870"/>
      <c r="T3011" s="870"/>
      <c r="U3011" s="870"/>
    </row>
    <row r="3012" spans="9:21" s="689" customFormat="1">
      <c r="I3012" s="870"/>
      <c r="J3012" s="870"/>
      <c r="K3012" s="870"/>
      <c r="L3012" s="870"/>
      <c r="M3012" s="870"/>
      <c r="N3012" s="870"/>
      <c r="O3012" s="870"/>
      <c r="P3012" s="870"/>
      <c r="Q3012" s="870"/>
      <c r="R3012" s="870"/>
      <c r="S3012" s="870"/>
      <c r="T3012" s="870"/>
      <c r="U3012" s="870"/>
    </row>
    <row r="3013" spans="9:21" s="689" customFormat="1">
      <c r="I3013" s="870"/>
      <c r="J3013" s="870"/>
      <c r="K3013" s="870"/>
      <c r="L3013" s="870"/>
      <c r="M3013" s="870"/>
      <c r="N3013" s="870"/>
      <c r="O3013" s="870"/>
      <c r="P3013" s="870"/>
      <c r="Q3013" s="870"/>
      <c r="R3013" s="870"/>
      <c r="S3013" s="870"/>
      <c r="T3013" s="870"/>
      <c r="U3013" s="870"/>
    </row>
    <row r="3014" spans="9:21" s="689" customFormat="1">
      <c r="I3014" s="870"/>
      <c r="J3014" s="870"/>
      <c r="K3014" s="870"/>
      <c r="L3014" s="870"/>
      <c r="M3014" s="870"/>
      <c r="N3014" s="870"/>
      <c r="O3014" s="870"/>
      <c r="P3014" s="870"/>
      <c r="Q3014" s="870"/>
      <c r="R3014" s="870"/>
      <c r="S3014" s="870"/>
      <c r="T3014" s="870"/>
      <c r="U3014" s="870"/>
    </row>
    <row r="3015" spans="9:21" s="689" customFormat="1">
      <c r="I3015" s="870"/>
      <c r="J3015" s="870"/>
      <c r="K3015" s="870"/>
      <c r="L3015" s="870"/>
      <c r="M3015" s="870"/>
      <c r="N3015" s="870"/>
      <c r="O3015" s="870"/>
      <c r="P3015" s="870"/>
      <c r="Q3015" s="870"/>
      <c r="R3015" s="870"/>
      <c r="S3015" s="870"/>
      <c r="T3015" s="870"/>
      <c r="U3015" s="870"/>
    </row>
    <row r="3016" spans="9:21" s="689" customFormat="1">
      <c r="I3016" s="870"/>
      <c r="J3016" s="870"/>
      <c r="K3016" s="870"/>
      <c r="L3016" s="870"/>
      <c r="M3016" s="870"/>
      <c r="N3016" s="870"/>
      <c r="O3016" s="870"/>
      <c r="P3016" s="870"/>
      <c r="Q3016" s="870"/>
      <c r="R3016" s="870"/>
      <c r="S3016" s="870"/>
      <c r="T3016" s="870"/>
      <c r="U3016" s="870"/>
    </row>
    <row r="3017" spans="9:21" s="689" customFormat="1">
      <c r="I3017" s="870"/>
      <c r="J3017" s="870"/>
      <c r="K3017" s="870"/>
      <c r="L3017" s="870"/>
      <c r="M3017" s="870"/>
      <c r="N3017" s="870"/>
      <c r="O3017" s="870"/>
      <c r="P3017" s="870"/>
      <c r="Q3017" s="870"/>
      <c r="R3017" s="870"/>
      <c r="S3017" s="870"/>
      <c r="T3017" s="870"/>
      <c r="U3017" s="870"/>
    </row>
    <row r="3018" spans="9:21" s="689" customFormat="1">
      <c r="I3018" s="870"/>
      <c r="J3018" s="870"/>
      <c r="K3018" s="870"/>
      <c r="L3018" s="870"/>
      <c r="M3018" s="870"/>
      <c r="N3018" s="870"/>
      <c r="O3018" s="870"/>
      <c r="P3018" s="870"/>
      <c r="Q3018" s="870"/>
      <c r="R3018" s="870"/>
      <c r="S3018" s="870"/>
      <c r="T3018" s="870"/>
      <c r="U3018" s="870"/>
    </row>
    <row r="3019" spans="9:21" s="689" customFormat="1">
      <c r="I3019" s="870"/>
      <c r="J3019" s="870"/>
      <c r="K3019" s="870"/>
      <c r="L3019" s="870"/>
      <c r="M3019" s="870"/>
      <c r="N3019" s="870"/>
      <c r="O3019" s="870"/>
      <c r="P3019" s="870"/>
      <c r="Q3019" s="870"/>
      <c r="R3019" s="870"/>
      <c r="S3019" s="870"/>
      <c r="T3019" s="870"/>
      <c r="U3019" s="870"/>
    </row>
    <row r="3020" spans="9:21" s="689" customFormat="1">
      <c r="I3020" s="870"/>
      <c r="J3020" s="870"/>
      <c r="K3020" s="870"/>
      <c r="L3020" s="870"/>
      <c r="M3020" s="870"/>
      <c r="N3020" s="870"/>
      <c r="O3020" s="870"/>
      <c r="P3020" s="870"/>
      <c r="Q3020" s="870"/>
      <c r="R3020" s="870"/>
      <c r="S3020" s="870"/>
      <c r="T3020" s="870"/>
      <c r="U3020" s="870"/>
    </row>
    <row r="3021" spans="9:21" s="689" customFormat="1">
      <c r="I3021" s="870"/>
      <c r="J3021" s="870"/>
      <c r="K3021" s="870"/>
      <c r="L3021" s="870"/>
      <c r="M3021" s="870"/>
      <c r="N3021" s="870"/>
      <c r="O3021" s="870"/>
      <c r="P3021" s="870"/>
      <c r="Q3021" s="870"/>
      <c r="R3021" s="870"/>
      <c r="S3021" s="870"/>
      <c r="T3021" s="870"/>
      <c r="U3021" s="870"/>
    </row>
    <row r="3022" spans="9:21" s="689" customFormat="1">
      <c r="I3022" s="870"/>
      <c r="J3022" s="870"/>
      <c r="K3022" s="870"/>
      <c r="L3022" s="870"/>
      <c r="M3022" s="870"/>
      <c r="N3022" s="870"/>
      <c r="O3022" s="870"/>
      <c r="P3022" s="870"/>
      <c r="Q3022" s="870"/>
      <c r="R3022" s="870"/>
      <c r="S3022" s="870"/>
      <c r="T3022" s="870"/>
      <c r="U3022" s="870"/>
    </row>
    <row r="3023" spans="9:21" s="689" customFormat="1">
      <c r="I3023" s="870"/>
      <c r="J3023" s="870"/>
      <c r="K3023" s="870"/>
      <c r="L3023" s="870"/>
      <c r="M3023" s="870"/>
      <c r="N3023" s="870"/>
      <c r="O3023" s="870"/>
      <c r="P3023" s="870"/>
      <c r="Q3023" s="870"/>
      <c r="R3023" s="870"/>
      <c r="S3023" s="870"/>
      <c r="T3023" s="870"/>
      <c r="U3023" s="870"/>
    </row>
    <row r="3024" spans="9:21" s="689" customFormat="1">
      <c r="I3024" s="870"/>
      <c r="J3024" s="870"/>
      <c r="K3024" s="870"/>
      <c r="L3024" s="870"/>
      <c r="M3024" s="870"/>
      <c r="N3024" s="870"/>
      <c r="O3024" s="870"/>
      <c r="P3024" s="870"/>
      <c r="Q3024" s="870"/>
      <c r="R3024" s="870"/>
      <c r="S3024" s="870"/>
      <c r="T3024" s="870"/>
      <c r="U3024" s="870"/>
    </row>
    <row r="3025" spans="9:21" s="689" customFormat="1">
      <c r="I3025" s="870"/>
      <c r="J3025" s="870"/>
      <c r="K3025" s="870"/>
      <c r="L3025" s="870"/>
      <c r="M3025" s="870"/>
      <c r="N3025" s="870"/>
      <c r="O3025" s="870"/>
      <c r="P3025" s="870"/>
      <c r="Q3025" s="870"/>
      <c r="R3025" s="870"/>
      <c r="S3025" s="870"/>
      <c r="T3025" s="870"/>
      <c r="U3025" s="870"/>
    </row>
    <row r="3026" spans="9:21" s="689" customFormat="1">
      <c r="I3026" s="870"/>
      <c r="J3026" s="870"/>
      <c r="K3026" s="870"/>
      <c r="L3026" s="870"/>
      <c r="M3026" s="870"/>
      <c r="N3026" s="870"/>
      <c r="O3026" s="870"/>
      <c r="P3026" s="870"/>
      <c r="Q3026" s="870"/>
      <c r="R3026" s="870"/>
      <c r="S3026" s="870"/>
      <c r="T3026" s="870"/>
      <c r="U3026" s="870"/>
    </row>
    <row r="3027" spans="9:21" s="689" customFormat="1">
      <c r="I3027" s="870"/>
      <c r="J3027" s="870"/>
      <c r="K3027" s="870"/>
      <c r="L3027" s="870"/>
      <c r="M3027" s="870"/>
      <c r="N3027" s="870"/>
      <c r="O3027" s="870"/>
      <c r="P3027" s="870"/>
      <c r="Q3027" s="870"/>
      <c r="R3027" s="870"/>
      <c r="S3027" s="870"/>
      <c r="T3027" s="870"/>
      <c r="U3027" s="870"/>
    </row>
    <row r="3028" spans="9:21" s="689" customFormat="1">
      <c r="I3028" s="870"/>
      <c r="J3028" s="870"/>
      <c r="K3028" s="870"/>
      <c r="L3028" s="870"/>
      <c r="M3028" s="870"/>
      <c r="N3028" s="870"/>
      <c r="O3028" s="870"/>
      <c r="P3028" s="870"/>
      <c r="Q3028" s="870"/>
      <c r="R3028" s="870"/>
      <c r="S3028" s="870"/>
      <c r="T3028" s="870"/>
      <c r="U3028" s="870"/>
    </row>
    <row r="3029" spans="9:21" s="689" customFormat="1">
      <c r="I3029" s="870"/>
      <c r="J3029" s="870"/>
      <c r="K3029" s="870"/>
      <c r="L3029" s="870"/>
      <c r="M3029" s="870"/>
      <c r="N3029" s="870"/>
      <c r="O3029" s="870"/>
      <c r="P3029" s="870"/>
      <c r="Q3029" s="870"/>
      <c r="R3029" s="870"/>
      <c r="S3029" s="870"/>
      <c r="T3029" s="870"/>
      <c r="U3029" s="870"/>
    </row>
    <row r="3030" spans="9:21" s="689" customFormat="1">
      <c r="I3030" s="870"/>
      <c r="J3030" s="870"/>
      <c r="K3030" s="870"/>
      <c r="L3030" s="870"/>
      <c r="M3030" s="870"/>
      <c r="N3030" s="870"/>
      <c r="O3030" s="870"/>
      <c r="P3030" s="870"/>
      <c r="Q3030" s="870"/>
      <c r="R3030" s="870"/>
      <c r="S3030" s="870"/>
      <c r="T3030" s="870"/>
      <c r="U3030" s="870"/>
    </row>
    <row r="3031" spans="9:21" s="689" customFormat="1">
      <c r="I3031" s="870"/>
      <c r="J3031" s="870"/>
      <c r="K3031" s="870"/>
      <c r="L3031" s="870"/>
      <c r="M3031" s="870"/>
      <c r="N3031" s="870"/>
      <c r="O3031" s="870"/>
      <c r="P3031" s="870"/>
      <c r="Q3031" s="870"/>
      <c r="R3031" s="870"/>
      <c r="S3031" s="870"/>
      <c r="T3031" s="870"/>
      <c r="U3031" s="870"/>
    </row>
    <row r="3032" spans="9:21" s="689" customFormat="1">
      <c r="I3032" s="870"/>
      <c r="J3032" s="870"/>
      <c r="K3032" s="870"/>
      <c r="L3032" s="870"/>
      <c r="M3032" s="870"/>
      <c r="N3032" s="870"/>
      <c r="O3032" s="870"/>
      <c r="P3032" s="870"/>
      <c r="Q3032" s="870"/>
      <c r="R3032" s="870"/>
      <c r="S3032" s="870"/>
      <c r="T3032" s="870"/>
      <c r="U3032" s="870"/>
    </row>
    <row r="3033" spans="9:21" s="689" customFormat="1">
      <c r="I3033" s="870"/>
      <c r="J3033" s="870"/>
      <c r="K3033" s="870"/>
      <c r="L3033" s="870"/>
      <c r="M3033" s="870"/>
      <c r="N3033" s="870"/>
      <c r="O3033" s="870"/>
      <c r="P3033" s="870"/>
      <c r="Q3033" s="870"/>
      <c r="R3033" s="870"/>
      <c r="S3033" s="870"/>
      <c r="T3033" s="870"/>
      <c r="U3033" s="870"/>
    </row>
    <row r="3034" spans="9:21" s="689" customFormat="1">
      <c r="I3034" s="870"/>
      <c r="J3034" s="870"/>
      <c r="K3034" s="870"/>
      <c r="L3034" s="870"/>
      <c r="M3034" s="870"/>
      <c r="N3034" s="870"/>
      <c r="O3034" s="870"/>
      <c r="P3034" s="870"/>
      <c r="Q3034" s="870"/>
      <c r="R3034" s="870"/>
      <c r="S3034" s="870"/>
      <c r="T3034" s="870"/>
      <c r="U3034" s="870"/>
    </row>
    <row r="3035" spans="9:21" s="689" customFormat="1">
      <c r="I3035" s="870"/>
      <c r="J3035" s="870"/>
      <c r="K3035" s="870"/>
      <c r="L3035" s="870"/>
      <c r="M3035" s="870"/>
      <c r="N3035" s="870"/>
      <c r="O3035" s="870"/>
      <c r="P3035" s="870"/>
      <c r="Q3035" s="870"/>
      <c r="R3035" s="870"/>
      <c r="S3035" s="870"/>
      <c r="T3035" s="870"/>
      <c r="U3035" s="870"/>
    </row>
    <row r="3036" spans="9:21" s="689" customFormat="1">
      <c r="I3036" s="870"/>
      <c r="J3036" s="870"/>
      <c r="K3036" s="870"/>
      <c r="L3036" s="870"/>
      <c r="M3036" s="870"/>
      <c r="N3036" s="870"/>
      <c r="O3036" s="870"/>
      <c r="P3036" s="870"/>
      <c r="Q3036" s="870"/>
      <c r="R3036" s="870"/>
      <c r="S3036" s="870"/>
      <c r="T3036" s="870"/>
      <c r="U3036" s="870"/>
    </row>
    <row r="3037" spans="9:21" s="689" customFormat="1">
      <c r="I3037" s="870"/>
      <c r="J3037" s="870"/>
      <c r="K3037" s="870"/>
      <c r="L3037" s="870"/>
      <c r="M3037" s="870"/>
      <c r="N3037" s="870"/>
      <c r="O3037" s="870"/>
      <c r="P3037" s="870"/>
      <c r="Q3037" s="870"/>
      <c r="R3037" s="870"/>
      <c r="S3037" s="870"/>
      <c r="T3037" s="870"/>
      <c r="U3037" s="870"/>
    </row>
    <row r="3038" spans="9:21" s="689" customFormat="1">
      <c r="I3038" s="870"/>
      <c r="J3038" s="870"/>
      <c r="K3038" s="870"/>
      <c r="L3038" s="870"/>
      <c r="M3038" s="870"/>
      <c r="N3038" s="870"/>
      <c r="O3038" s="870"/>
      <c r="P3038" s="870"/>
      <c r="Q3038" s="870"/>
      <c r="R3038" s="870"/>
      <c r="S3038" s="870"/>
      <c r="T3038" s="870"/>
      <c r="U3038" s="870"/>
    </row>
    <row r="3039" spans="9:21" s="689" customFormat="1">
      <c r="I3039" s="870"/>
      <c r="J3039" s="870"/>
      <c r="K3039" s="870"/>
      <c r="L3039" s="870"/>
      <c r="M3039" s="870"/>
      <c r="N3039" s="870"/>
      <c r="O3039" s="870"/>
      <c r="P3039" s="870"/>
      <c r="Q3039" s="870"/>
      <c r="R3039" s="870"/>
      <c r="S3039" s="870"/>
      <c r="T3039" s="870"/>
      <c r="U3039" s="870"/>
    </row>
    <row r="3040" spans="9:21" s="689" customFormat="1">
      <c r="I3040" s="870"/>
      <c r="J3040" s="870"/>
      <c r="K3040" s="870"/>
      <c r="L3040" s="870"/>
      <c r="M3040" s="870"/>
      <c r="N3040" s="870"/>
      <c r="O3040" s="870"/>
      <c r="P3040" s="870"/>
      <c r="Q3040" s="870"/>
      <c r="R3040" s="870"/>
      <c r="S3040" s="870"/>
      <c r="T3040" s="870"/>
      <c r="U3040" s="870"/>
    </row>
    <row r="3041" spans="9:21" s="689" customFormat="1">
      <c r="I3041" s="870"/>
      <c r="J3041" s="870"/>
      <c r="K3041" s="870"/>
      <c r="L3041" s="870"/>
      <c r="M3041" s="870"/>
      <c r="N3041" s="870"/>
      <c r="O3041" s="870"/>
      <c r="P3041" s="870"/>
      <c r="Q3041" s="870"/>
      <c r="R3041" s="870"/>
      <c r="S3041" s="870"/>
      <c r="T3041" s="870"/>
      <c r="U3041" s="870"/>
    </row>
    <row r="3042" spans="9:21" s="689" customFormat="1">
      <c r="I3042" s="870"/>
      <c r="J3042" s="870"/>
      <c r="K3042" s="870"/>
      <c r="L3042" s="870"/>
      <c r="M3042" s="870"/>
      <c r="N3042" s="870"/>
      <c r="O3042" s="870"/>
      <c r="P3042" s="870"/>
      <c r="Q3042" s="870"/>
      <c r="R3042" s="870"/>
      <c r="S3042" s="870"/>
      <c r="T3042" s="870"/>
      <c r="U3042" s="870"/>
    </row>
    <row r="3043" spans="9:21" s="689" customFormat="1">
      <c r="I3043" s="870"/>
      <c r="J3043" s="870"/>
      <c r="K3043" s="870"/>
      <c r="L3043" s="870"/>
      <c r="M3043" s="870"/>
      <c r="N3043" s="870"/>
      <c r="O3043" s="870"/>
      <c r="P3043" s="870"/>
      <c r="Q3043" s="870"/>
      <c r="R3043" s="870"/>
      <c r="S3043" s="870"/>
      <c r="T3043" s="870"/>
      <c r="U3043" s="870"/>
    </row>
    <row r="3044" spans="9:21" s="689" customFormat="1">
      <c r="I3044" s="870"/>
      <c r="J3044" s="870"/>
      <c r="K3044" s="870"/>
      <c r="L3044" s="870"/>
      <c r="M3044" s="870"/>
      <c r="N3044" s="870"/>
      <c r="O3044" s="870"/>
      <c r="P3044" s="870"/>
      <c r="Q3044" s="870"/>
      <c r="R3044" s="870"/>
      <c r="S3044" s="870"/>
      <c r="T3044" s="870"/>
      <c r="U3044" s="870"/>
    </row>
    <row r="3045" spans="9:21" s="689" customFormat="1">
      <c r="I3045" s="870"/>
      <c r="J3045" s="870"/>
      <c r="K3045" s="870"/>
      <c r="L3045" s="870"/>
      <c r="M3045" s="870"/>
      <c r="N3045" s="870"/>
      <c r="O3045" s="870"/>
      <c r="P3045" s="870"/>
      <c r="Q3045" s="870"/>
      <c r="R3045" s="870"/>
      <c r="S3045" s="870"/>
      <c r="T3045" s="870"/>
      <c r="U3045" s="870"/>
    </row>
    <row r="3046" spans="9:21" s="689" customFormat="1">
      <c r="I3046" s="870"/>
      <c r="J3046" s="870"/>
      <c r="K3046" s="870"/>
      <c r="L3046" s="870"/>
      <c r="M3046" s="870"/>
      <c r="N3046" s="870"/>
      <c r="O3046" s="870"/>
      <c r="P3046" s="870"/>
      <c r="Q3046" s="870"/>
      <c r="R3046" s="870"/>
      <c r="S3046" s="870"/>
      <c r="T3046" s="870"/>
      <c r="U3046" s="870"/>
    </row>
    <row r="3047" spans="9:21" s="689" customFormat="1">
      <c r="I3047" s="870"/>
      <c r="J3047" s="870"/>
      <c r="K3047" s="870"/>
      <c r="L3047" s="870"/>
      <c r="M3047" s="870"/>
      <c r="N3047" s="870"/>
      <c r="O3047" s="870"/>
      <c r="P3047" s="870"/>
      <c r="Q3047" s="870"/>
      <c r="R3047" s="870"/>
      <c r="S3047" s="870"/>
      <c r="T3047" s="870"/>
      <c r="U3047" s="870"/>
    </row>
    <row r="3048" spans="9:21" s="689" customFormat="1">
      <c r="I3048" s="870"/>
      <c r="J3048" s="870"/>
      <c r="K3048" s="870"/>
      <c r="L3048" s="870"/>
      <c r="M3048" s="870"/>
      <c r="N3048" s="870"/>
      <c r="O3048" s="870"/>
      <c r="P3048" s="870"/>
      <c r="Q3048" s="870"/>
      <c r="R3048" s="870"/>
      <c r="S3048" s="870"/>
      <c r="T3048" s="870"/>
      <c r="U3048" s="870"/>
    </row>
    <row r="3049" spans="9:21" s="689" customFormat="1">
      <c r="I3049" s="870"/>
      <c r="J3049" s="870"/>
      <c r="K3049" s="870"/>
      <c r="L3049" s="870"/>
      <c r="M3049" s="870"/>
      <c r="N3049" s="870"/>
      <c r="O3049" s="870"/>
      <c r="P3049" s="870"/>
      <c r="Q3049" s="870"/>
      <c r="R3049" s="870"/>
      <c r="S3049" s="870"/>
      <c r="T3049" s="870"/>
      <c r="U3049" s="870"/>
    </row>
    <row r="3050" spans="9:21" s="689" customFormat="1">
      <c r="I3050" s="870"/>
      <c r="J3050" s="870"/>
      <c r="K3050" s="870"/>
      <c r="L3050" s="870"/>
      <c r="M3050" s="870"/>
      <c r="N3050" s="870"/>
      <c r="O3050" s="870"/>
      <c r="P3050" s="870"/>
      <c r="Q3050" s="870"/>
      <c r="R3050" s="870"/>
      <c r="S3050" s="870"/>
      <c r="T3050" s="870"/>
      <c r="U3050" s="870"/>
    </row>
    <row r="3051" spans="9:21" s="689" customFormat="1">
      <c r="I3051" s="870"/>
      <c r="J3051" s="870"/>
      <c r="K3051" s="870"/>
      <c r="L3051" s="870"/>
      <c r="M3051" s="870"/>
      <c r="N3051" s="870"/>
      <c r="O3051" s="870"/>
      <c r="P3051" s="870"/>
      <c r="Q3051" s="870"/>
      <c r="R3051" s="870"/>
      <c r="S3051" s="870"/>
      <c r="T3051" s="870"/>
      <c r="U3051" s="870"/>
    </row>
    <row r="3052" spans="9:21" s="689" customFormat="1">
      <c r="I3052" s="870"/>
      <c r="J3052" s="870"/>
      <c r="K3052" s="870"/>
      <c r="L3052" s="870"/>
      <c r="M3052" s="870"/>
      <c r="N3052" s="870"/>
      <c r="O3052" s="870"/>
      <c r="P3052" s="870"/>
      <c r="Q3052" s="870"/>
      <c r="R3052" s="870"/>
      <c r="S3052" s="870"/>
      <c r="T3052" s="870"/>
      <c r="U3052" s="870"/>
    </row>
    <row r="3053" spans="9:21" s="689" customFormat="1">
      <c r="I3053" s="870"/>
      <c r="J3053" s="870"/>
      <c r="K3053" s="870"/>
      <c r="L3053" s="870"/>
      <c r="M3053" s="870"/>
      <c r="N3053" s="870"/>
      <c r="O3053" s="870"/>
      <c r="P3053" s="870"/>
      <c r="Q3053" s="870"/>
      <c r="R3053" s="870"/>
      <c r="S3053" s="870"/>
      <c r="T3053" s="870"/>
      <c r="U3053" s="870"/>
    </row>
    <row r="3054" spans="9:21" s="689" customFormat="1">
      <c r="I3054" s="870"/>
      <c r="J3054" s="870"/>
      <c r="K3054" s="870"/>
      <c r="L3054" s="870"/>
      <c r="M3054" s="870"/>
      <c r="N3054" s="870"/>
      <c r="O3054" s="870"/>
      <c r="P3054" s="870"/>
      <c r="Q3054" s="870"/>
      <c r="R3054" s="870"/>
      <c r="S3054" s="870"/>
      <c r="T3054" s="870"/>
      <c r="U3054" s="870"/>
    </row>
    <row r="3055" spans="9:21" s="689" customFormat="1">
      <c r="I3055" s="870"/>
      <c r="J3055" s="870"/>
      <c r="K3055" s="870"/>
      <c r="L3055" s="870"/>
      <c r="M3055" s="870"/>
      <c r="N3055" s="870"/>
      <c r="O3055" s="870"/>
      <c r="P3055" s="870"/>
      <c r="Q3055" s="870"/>
      <c r="R3055" s="870"/>
      <c r="S3055" s="870"/>
      <c r="T3055" s="870"/>
      <c r="U3055" s="870"/>
    </row>
    <row r="3056" spans="9:21" s="689" customFormat="1">
      <c r="I3056" s="870"/>
      <c r="J3056" s="870"/>
      <c r="K3056" s="870"/>
      <c r="L3056" s="870"/>
      <c r="M3056" s="870"/>
      <c r="N3056" s="870"/>
      <c r="O3056" s="870"/>
      <c r="P3056" s="870"/>
      <c r="Q3056" s="870"/>
      <c r="R3056" s="870"/>
      <c r="S3056" s="870"/>
      <c r="T3056" s="870"/>
      <c r="U3056" s="870"/>
    </row>
    <row r="3057" spans="9:21" s="689" customFormat="1">
      <c r="I3057" s="870"/>
      <c r="J3057" s="870"/>
      <c r="K3057" s="870"/>
      <c r="L3057" s="870"/>
      <c r="M3057" s="870"/>
      <c r="N3057" s="870"/>
      <c r="O3057" s="870"/>
      <c r="P3057" s="870"/>
      <c r="Q3057" s="870"/>
      <c r="R3057" s="870"/>
      <c r="S3057" s="870"/>
      <c r="T3057" s="870"/>
      <c r="U3057" s="870"/>
    </row>
    <row r="3058" spans="9:21" s="689" customFormat="1">
      <c r="I3058" s="870"/>
      <c r="J3058" s="870"/>
      <c r="K3058" s="870"/>
      <c r="L3058" s="870"/>
      <c r="M3058" s="870"/>
      <c r="N3058" s="870"/>
      <c r="O3058" s="870"/>
      <c r="P3058" s="870"/>
      <c r="Q3058" s="870"/>
      <c r="R3058" s="870"/>
      <c r="S3058" s="870"/>
      <c r="T3058" s="870"/>
      <c r="U3058" s="870"/>
    </row>
    <row r="3059" spans="9:21" s="689" customFormat="1">
      <c r="I3059" s="870"/>
      <c r="J3059" s="870"/>
      <c r="K3059" s="870"/>
      <c r="L3059" s="870"/>
      <c r="M3059" s="870"/>
      <c r="N3059" s="870"/>
      <c r="O3059" s="870"/>
      <c r="P3059" s="870"/>
      <c r="Q3059" s="870"/>
      <c r="R3059" s="870"/>
      <c r="S3059" s="870"/>
      <c r="T3059" s="870"/>
      <c r="U3059" s="870"/>
    </row>
    <row r="3060" spans="9:21" s="689" customFormat="1">
      <c r="I3060" s="870"/>
      <c r="J3060" s="870"/>
      <c r="K3060" s="870"/>
      <c r="L3060" s="870"/>
      <c r="M3060" s="870"/>
      <c r="N3060" s="870"/>
      <c r="O3060" s="870"/>
      <c r="P3060" s="870"/>
      <c r="Q3060" s="870"/>
      <c r="R3060" s="870"/>
      <c r="S3060" s="870"/>
      <c r="T3060" s="870"/>
      <c r="U3060" s="870"/>
    </row>
    <row r="3061" spans="9:21" s="689" customFormat="1">
      <c r="I3061" s="870"/>
      <c r="J3061" s="870"/>
      <c r="K3061" s="870"/>
      <c r="L3061" s="870"/>
      <c r="M3061" s="870"/>
      <c r="N3061" s="870"/>
      <c r="O3061" s="870"/>
      <c r="P3061" s="870"/>
      <c r="Q3061" s="870"/>
      <c r="R3061" s="870"/>
      <c r="S3061" s="870"/>
      <c r="T3061" s="870"/>
      <c r="U3061" s="870"/>
    </row>
    <row r="3062" spans="9:21" s="689" customFormat="1">
      <c r="I3062" s="870"/>
      <c r="J3062" s="870"/>
      <c r="K3062" s="870"/>
      <c r="L3062" s="870"/>
      <c r="M3062" s="870"/>
      <c r="N3062" s="870"/>
      <c r="O3062" s="870"/>
      <c r="P3062" s="870"/>
      <c r="Q3062" s="870"/>
      <c r="R3062" s="870"/>
      <c r="S3062" s="870"/>
      <c r="T3062" s="870"/>
      <c r="U3062" s="870"/>
    </row>
    <row r="3063" spans="9:21" s="689" customFormat="1">
      <c r="I3063" s="870"/>
      <c r="J3063" s="870"/>
      <c r="K3063" s="870"/>
      <c r="L3063" s="870"/>
      <c r="M3063" s="870"/>
      <c r="N3063" s="870"/>
      <c r="O3063" s="870"/>
      <c r="P3063" s="870"/>
      <c r="Q3063" s="870"/>
      <c r="R3063" s="870"/>
      <c r="S3063" s="870"/>
      <c r="T3063" s="870"/>
      <c r="U3063" s="870"/>
    </row>
    <row r="3064" spans="9:21" s="689" customFormat="1">
      <c r="I3064" s="870"/>
      <c r="J3064" s="870"/>
      <c r="K3064" s="870"/>
      <c r="L3064" s="870"/>
      <c r="M3064" s="870"/>
      <c r="N3064" s="870"/>
      <c r="O3064" s="870"/>
      <c r="P3064" s="870"/>
      <c r="Q3064" s="870"/>
      <c r="R3064" s="870"/>
      <c r="S3064" s="870"/>
      <c r="T3064" s="870"/>
      <c r="U3064" s="870"/>
    </row>
    <row r="3065" spans="9:21" s="689" customFormat="1">
      <c r="I3065" s="870"/>
      <c r="J3065" s="870"/>
      <c r="K3065" s="870"/>
      <c r="L3065" s="870"/>
      <c r="M3065" s="870"/>
      <c r="N3065" s="870"/>
      <c r="O3065" s="870"/>
      <c r="P3065" s="870"/>
      <c r="Q3065" s="870"/>
      <c r="R3065" s="870"/>
      <c r="S3065" s="870"/>
      <c r="T3065" s="870"/>
      <c r="U3065" s="870"/>
    </row>
    <row r="3066" spans="9:21" s="689" customFormat="1">
      <c r="I3066" s="870"/>
      <c r="J3066" s="870"/>
      <c r="K3066" s="870"/>
      <c r="L3066" s="870"/>
      <c r="M3066" s="870"/>
      <c r="N3066" s="870"/>
      <c r="O3066" s="870"/>
      <c r="P3066" s="870"/>
      <c r="Q3066" s="870"/>
      <c r="R3066" s="870"/>
      <c r="S3066" s="870"/>
      <c r="T3066" s="870"/>
      <c r="U3066" s="870"/>
    </row>
    <row r="3067" spans="9:21" s="689" customFormat="1">
      <c r="I3067" s="870"/>
      <c r="J3067" s="870"/>
      <c r="K3067" s="870"/>
      <c r="L3067" s="870"/>
      <c r="M3067" s="870"/>
      <c r="N3067" s="870"/>
      <c r="O3067" s="870"/>
      <c r="P3067" s="870"/>
      <c r="Q3067" s="870"/>
      <c r="R3067" s="870"/>
      <c r="S3067" s="870"/>
      <c r="T3067" s="870"/>
      <c r="U3067" s="870"/>
    </row>
    <row r="3068" spans="9:21" s="689" customFormat="1">
      <c r="I3068" s="870"/>
      <c r="J3068" s="870"/>
      <c r="K3068" s="870"/>
      <c r="L3068" s="870"/>
      <c r="M3068" s="870"/>
      <c r="N3068" s="870"/>
      <c r="O3068" s="870"/>
      <c r="P3068" s="870"/>
      <c r="Q3068" s="870"/>
      <c r="R3068" s="870"/>
      <c r="S3068" s="870"/>
      <c r="T3068" s="870"/>
      <c r="U3068" s="870"/>
    </row>
    <row r="3069" spans="9:21" s="689" customFormat="1">
      <c r="I3069" s="870"/>
      <c r="J3069" s="870"/>
      <c r="K3069" s="870"/>
      <c r="L3069" s="870"/>
      <c r="M3069" s="870"/>
      <c r="N3069" s="870"/>
      <c r="O3069" s="870"/>
      <c r="P3069" s="870"/>
      <c r="Q3069" s="870"/>
      <c r="R3069" s="870"/>
      <c r="S3069" s="870"/>
      <c r="T3069" s="870"/>
      <c r="U3069" s="870"/>
    </row>
    <row r="3070" spans="9:21" s="689" customFormat="1">
      <c r="I3070" s="870"/>
      <c r="J3070" s="870"/>
      <c r="K3070" s="870"/>
      <c r="L3070" s="870"/>
      <c r="M3070" s="870"/>
      <c r="N3070" s="870"/>
      <c r="O3070" s="870"/>
      <c r="P3070" s="870"/>
      <c r="Q3070" s="870"/>
      <c r="R3070" s="870"/>
      <c r="S3070" s="870"/>
      <c r="T3070" s="870"/>
      <c r="U3070" s="870"/>
    </row>
    <row r="3071" spans="9:21" s="689" customFormat="1">
      <c r="I3071" s="870"/>
      <c r="J3071" s="870"/>
      <c r="K3071" s="870"/>
      <c r="L3071" s="870"/>
      <c r="M3071" s="870"/>
      <c r="N3071" s="870"/>
      <c r="O3071" s="870"/>
      <c r="P3071" s="870"/>
      <c r="Q3071" s="870"/>
      <c r="R3071" s="870"/>
      <c r="S3071" s="870"/>
      <c r="T3071" s="870"/>
      <c r="U3071" s="870"/>
    </row>
    <row r="3072" spans="9:21" s="689" customFormat="1">
      <c r="I3072" s="870"/>
      <c r="J3072" s="870"/>
      <c r="K3072" s="870"/>
      <c r="L3072" s="870"/>
      <c r="M3072" s="870"/>
      <c r="N3072" s="870"/>
      <c r="O3072" s="870"/>
      <c r="P3072" s="870"/>
      <c r="Q3072" s="870"/>
      <c r="R3072" s="870"/>
      <c r="S3072" s="870"/>
      <c r="T3072" s="870"/>
      <c r="U3072" s="870"/>
    </row>
    <row r="3073" spans="9:21" s="689" customFormat="1">
      <c r="I3073" s="870"/>
      <c r="J3073" s="870"/>
      <c r="K3073" s="870"/>
      <c r="L3073" s="870"/>
      <c r="M3073" s="870"/>
      <c r="N3073" s="870"/>
      <c r="O3073" s="870"/>
      <c r="P3073" s="870"/>
      <c r="Q3073" s="870"/>
      <c r="R3073" s="870"/>
      <c r="S3073" s="870"/>
      <c r="T3073" s="870"/>
      <c r="U3073" s="870"/>
    </row>
    <row r="3074" spans="9:21" s="689" customFormat="1">
      <c r="I3074" s="870"/>
      <c r="J3074" s="870"/>
      <c r="K3074" s="870"/>
      <c r="L3074" s="870"/>
      <c r="M3074" s="870"/>
      <c r="N3074" s="870"/>
      <c r="O3074" s="870"/>
      <c r="P3074" s="870"/>
      <c r="Q3074" s="870"/>
      <c r="R3074" s="870"/>
      <c r="S3074" s="870"/>
      <c r="T3074" s="870"/>
      <c r="U3074" s="870"/>
    </row>
    <row r="3075" spans="9:21" s="689" customFormat="1">
      <c r="I3075" s="870"/>
      <c r="J3075" s="870"/>
      <c r="K3075" s="870"/>
      <c r="L3075" s="870"/>
      <c r="M3075" s="870"/>
      <c r="N3075" s="870"/>
      <c r="O3075" s="870"/>
      <c r="P3075" s="870"/>
      <c r="Q3075" s="870"/>
      <c r="R3075" s="870"/>
      <c r="S3075" s="870"/>
      <c r="T3075" s="870"/>
      <c r="U3075" s="870"/>
    </row>
    <row r="3076" spans="9:21" s="689" customFormat="1">
      <c r="I3076" s="870"/>
      <c r="J3076" s="870"/>
      <c r="K3076" s="870"/>
      <c r="L3076" s="870"/>
      <c r="M3076" s="870"/>
      <c r="N3076" s="870"/>
      <c r="O3076" s="870"/>
      <c r="P3076" s="870"/>
      <c r="Q3076" s="870"/>
      <c r="R3076" s="870"/>
      <c r="S3076" s="870"/>
      <c r="T3076" s="870"/>
      <c r="U3076" s="870"/>
    </row>
    <row r="3077" spans="9:21" s="689" customFormat="1">
      <c r="I3077" s="870"/>
      <c r="J3077" s="870"/>
      <c r="K3077" s="870"/>
      <c r="L3077" s="870"/>
      <c r="M3077" s="870"/>
      <c r="N3077" s="870"/>
      <c r="O3077" s="870"/>
      <c r="P3077" s="870"/>
      <c r="Q3077" s="870"/>
      <c r="R3077" s="870"/>
      <c r="S3077" s="870"/>
      <c r="T3077" s="870"/>
      <c r="U3077" s="870"/>
    </row>
    <row r="3078" spans="9:21" s="689" customFormat="1">
      <c r="I3078" s="870"/>
      <c r="J3078" s="870"/>
      <c r="K3078" s="870"/>
      <c r="L3078" s="870"/>
      <c r="M3078" s="870"/>
      <c r="N3078" s="870"/>
      <c r="O3078" s="870"/>
      <c r="P3078" s="870"/>
      <c r="Q3078" s="870"/>
      <c r="R3078" s="870"/>
      <c r="S3078" s="870"/>
      <c r="T3078" s="870"/>
      <c r="U3078" s="870"/>
    </row>
    <row r="3079" spans="9:21" s="689" customFormat="1">
      <c r="I3079" s="870"/>
      <c r="J3079" s="870"/>
      <c r="K3079" s="870"/>
      <c r="L3079" s="870"/>
      <c r="M3079" s="870"/>
      <c r="N3079" s="870"/>
      <c r="O3079" s="870"/>
      <c r="P3079" s="870"/>
      <c r="Q3079" s="870"/>
      <c r="R3079" s="870"/>
      <c r="S3079" s="870"/>
      <c r="T3079" s="870"/>
      <c r="U3079" s="870"/>
    </row>
    <row r="3080" spans="9:21" s="689" customFormat="1">
      <c r="I3080" s="870"/>
      <c r="J3080" s="870"/>
      <c r="K3080" s="870"/>
      <c r="L3080" s="870"/>
      <c r="M3080" s="870"/>
      <c r="N3080" s="870"/>
      <c r="O3080" s="870"/>
      <c r="P3080" s="870"/>
      <c r="Q3080" s="870"/>
      <c r="R3080" s="870"/>
      <c r="S3080" s="870"/>
      <c r="T3080" s="870"/>
      <c r="U3080" s="870"/>
    </row>
    <row r="3081" spans="9:21" s="689" customFormat="1">
      <c r="I3081" s="870"/>
      <c r="J3081" s="870"/>
      <c r="K3081" s="870"/>
      <c r="L3081" s="870"/>
      <c r="M3081" s="870"/>
      <c r="N3081" s="870"/>
      <c r="O3081" s="870"/>
      <c r="P3081" s="870"/>
      <c r="Q3081" s="870"/>
      <c r="R3081" s="870"/>
      <c r="S3081" s="870"/>
      <c r="T3081" s="870"/>
      <c r="U3081" s="870"/>
    </row>
    <row r="3082" spans="9:21" s="689" customFormat="1">
      <c r="I3082" s="870"/>
      <c r="J3082" s="870"/>
      <c r="K3082" s="870"/>
      <c r="L3082" s="870"/>
      <c r="M3082" s="870"/>
      <c r="N3082" s="870"/>
      <c r="O3082" s="870"/>
      <c r="P3082" s="870"/>
      <c r="Q3082" s="870"/>
      <c r="R3082" s="870"/>
      <c r="S3082" s="870"/>
      <c r="T3082" s="870"/>
      <c r="U3082" s="870"/>
    </row>
    <row r="3083" spans="9:21" s="689" customFormat="1">
      <c r="I3083" s="870"/>
      <c r="J3083" s="870"/>
      <c r="K3083" s="870"/>
      <c r="L3083" s="870"/>
      <c r="M3083" s="870"/>
      <c r="N3083" s="870"/>
      <c r="O3083" s="870"/>
      <c r="P3083" s="870"/>
      <c r="Q3083" s="870"/>
      <c r="R3083" s="870"/>
      <c r="S3083" s="870"/>
      <c r="T3083" s="870"/>
      <c r="U3083" s="870"/>
    </row>
    <row r="3084" spans="9:21" s="689" customFormat="1">
      <c r="I3084" s="870"/>
      <c r="J3084" s="870"/>
      <c r="K3084" s="870"/>
      <c r="L3084" s="870"/>
      <c r="M3084" s="870"/>
      <c r="N3084" s="870"/>
      <c r="O3084" s="870"/>
      <c r="P3084" s="870"/>
      <c r="Q3084" s="870"/>
      <c r="R3084" s="870"/>
      <c r="S3084" s="870"/>
      <c r="T3084" s="870"/>
      <c r="U3084" s="870"/>
    </row>
    <row r="3085" spans="9:21" s="689" customFormat="1">
      <c r="I3085" s="870"/>
      <c r="J3085" s="870"/>
      <c r="K3085" s="870"/>
      <c r="L3085" s="870"/>
      <c r="M3085" s="870"/>
      <c r="N3085" s="870"/>
      <c r="O3085" s="870"/>
      <c r="P3085" s="870"/>
      <c r="Q3085" s="870"/>
      <c r="R3085" s="870"/>
      <c r="S3085" s="870"/>
      <c r="T3085" s="870"/>
      <c r="U3085" s="870"/>
    </row>
    <row r="3086" spans="9:21" s="689" customFormat="1">
      <c r="I3086" s="870"/>
      <c r="J3086" s="870"/>
      <c r="K3086" s="870"/>
      <c r="L3086" s="870"/>
      <c r="M3086" s="870"/>
      <c r="N3086" s="870"/>
      <c r="O3086" s="870"/>
      <c r="P3086" s="870"/>
      <c r="Q3086" s="870"/>
      <c r="R3086" s="870"/>
      <c r="S3086" s="870"/>
      <c r="T3086" s="870"/>
      <c r="U3086" s="870"/>
    </row>
    <row r="3087" spans="9:21" s="689" customFormat="1">
      <c r="I3087" s="870"/>
      <c r="J3087" s="870"/>
      <c r="K3087" s="870"/>
      <c r="L3087" s="870"/>
      <c r="M3087" s="870"/>
      <c r="N3087" s="870"/>
      <c r="O3087" s="870"/>
      <c r="P3087" s="870"/>
      <c r="Q3087" s="870"/>
      <c r="R3087" s="870"/>
      <c r="S3087" s="870"/>
      <c r="T3087" s="870"/>
      <c r="U3087" s="870"/>
    </row>
    <row r="3088" spans="9:21" s="689" customFormat="1">
      <c r="I3088" s="870"/>
      <c r="J3088" s="870"/>
      <c r="K3088" s="870"/>
      <c r="L3088" s="870"/>
      <c r="M3088" s="870"/>
      <c r="N3088" s="870"/>
      <c r="O3088" s="870"/>
      <c r="P3088" s="870"/>
      <c r="Q3088" s="870"/>
      <c r="R3088" s="870"/>
      <c r="S3088" s="870"/>
      <c r="T3088" s="870"/>
      <c r="U3088" s="870"/>
    </row>
    <row r="3089" spans="9:21" s="689" customFormat="1">
      <c r="I3089" s="870"/>
      <c r="J3089" s="870"/>
      <c r="K3089" s="870"/>
      <c r="L3089" s="870"/>
      <c r="M3089" s="870"/>
      <c r="N3089" s="870"/>
      <c r="O3089" s="870"/>
      <c r="P3089" s="870"/>
      <c r="Q3089" s="870"/>
      <c r="R3089" s="870"/>
      <c r="S3089" s="870"/>
      <c r="T3089" s="870"/>
      <c r="U3089" s="870"/>
    </row>
    <row r="3090" spans="9:21" s="689" customFormat="1">
      <c r="I3090" s="870"/>
      <c r="J3090" s="870"/>
      <c r="K3090" s="870"/>
      <c r="L3090" s="870"/>
      <c r="M3090" s="870"/>
      <c r="N3090" s="870"/>
      <c r="O3090" s="870"/>
      <c r="P3090" s="870"/>
      <c r="Q3090" s="870"/>
      <c r="R3090" s="870"/>
      <c r="S3090" s="870"/>
      <c r="T3090" s="870"/>
      <c r="U3090" s="870"/>
    </row>
    <row r="3091" spans="9:21" s="689" customFormat="1">
      <c r="I3091" s="870"/>
      <c r="J3091" s="870"/>
      <c r="K3091" s="870"/>
      <c r="L3091" s="870"/>
      <c r="M3091" s="870"/>
      <c r="N3091" s="870"/>
      <c r="O3091" s="870"/>
      <c r="P3091" s="870"/>
      <c r="Q3091" s="870"/>
      <c r="R3091" s="870"/>
      <c r="S3091" s="870"/>
      <c r="T3091" s="870"/>
      <c r="U3091" s="870"/>
    </row>
    <row r="3092" spans="9:21" s="689" customFormat="1">
      <c r="I3092" s="870"/>
      <c r="J3092" s="870"/>
      <c r="K3092" s="870"/>
      <c r="L3092" s="870"/>
      <c r="M3092" s="870"/>
      <c r="N3092" s="870"/>
      <c r="O3092" s="870"/>
      <c r="P3092" s="870"/>
      <c r="Q3092" s="870"/>
      <c r="R3092" s="870"/>
      <c r="S3092" s="870"/>
      <c r="T3092" s="870"/>
      <c r="U3092" s="870"/>
    </row>
    <row r="3093" spans="9:21" s="689" customFormat="1">
      <c r="I3093" s="870"/>
      <c r="J3093" s="870"/>
      <c r="K3093" s="870"/>
      <c r="L3093" s="870"/>
      <c r="M3093" s="870"/>
      <c r="N3093" s="870"/>
      <c r="O3093" s="870"/>
      <c r="P3093" s="870"/>
      <c r="Q3093" s="870"/>
      <c r="R3093" s="870"/>
      <c r="S3093" s="870"/>
      <c r="T3093" s="870"/>
      <c r="U3093" s="870"/>
    </row>
    <row r="3094" spans="9:21" s="689" customFormat="1">
      <c r="I3094" s="870"/>
      <c r="J3094" s="870"/>
      <c r="K3094" s="870"/>
      <c r="L3094" s="870"/>
      <c r="M3094" s="870"/>
      <c r="N3094" s="870"/>
      <c r="O3094" s="870"/>
      <c r="P3094" s="870"/>
      <c r="Q3094" s="870"/>
      <c r="R3094" s="870"/>
      <c r="S3094" s="870"/>
      <c r="T3094" s="870"/>
      <c r="U3094" s="870"/>
    </row>
    <row r="3095" spans="9:21" s="689" customFormat="1">
      <c r="I3095" s="870"/>
      <c r="J3095" s="870"/>
      <c r="K3095" s="870"/>
      <c r="L3095" s="870"/>
      <c r="M3095" s="870"/>
      <c r="N3095" s="870"/>
      <c r="O3095" s="870"/>
      <c r="P3095" s="870"/>
      <c r="Q3095" s="870"/>
      <c r="R3095" s="870"/>
      <c r="S3095" s="870"/>
      <c r="T3095" s="870"/>
      <c r="U3095" s="870"/>
    </row>
    <row r="3096" spans="9:21" s="689" customFormat="1">
      <c r="I3096" s="870"/>
      <c r="J3096" s="870"/>
      <c r="K3096" s="870"/>
      <c r="L3096" s="870"/>
      <c r="M3096" s="870"/>
      <c r="N3096" s="870"/>
      <c r="O3096" s="870"/>
      <c r="P3096" s="870"/>
      <c r="Q3096" s="870"/>
      <c r="R3096" s="870"/>
      <c r="S3096" s="870"/>
      <c r="T3096" s="870"/>
      <c r="U3096" s="870"/>
    </row>
    <row r="3097" spans="9:21" s="689" customFormat="1">
      <c r="I3097" s="870"/>
      <c r="J3097" s="870"/>
      <c r="K3097" s="870"/>
      <c r="L3097" s="870"/>
      <c r="M3097" s="870"/>
      <c r="N3097" s="870"/>
      <c r="O3097" s="870"/>
      <c r="P3097" s="870"/>
      <c r="Q3097" s="870"/>
      <c r="R3097" s="870"/>
      <c r="S3097" s="870"/>
      <c r="T3097" s="870"/>
      <c r="U3097" s="870"/>
    </row>
    <row r="3098" spans="9:21" s="689" customFormat="1">
      <c r="I3098" s="870"/>
      <c r="J3098" s="870"/>
      <c r="K3098" s="870"/>
      <c r="L3098" s="870"/>
      <c r="M3098" s="870"/>
      <c r="N3098" s="870"/>
      <c r="O3098" s="870"/>
      <c r="P3098" s="870"/>
      <c r="Q3098" s="870"/>
      <c r="R3098" s="870"/>
      <c r="S3098" s="870"/>
      <c r="T3098" s="870"/>
      <c r="U3098" s="870"/>
    </row>
    <row r="3099" spans="9:21" s="689" customFormat="1">
      <c r="I3099" s="870"/>
      <c r="J3099" s="870"/>
      <c r="K3099" s="870"/>
      <c r="L3099" s="870"/>
      <c r="M3099" s="870"/>
      <c r="N3099" s="870"/>
      <c r="O3099" s="870"/>
      <c r="P3099" s="870"/>
      <c r="Q3099" s="870"/>
      <c r="R3099" s="870"/>
      <c r="S3099" s="870"/>
      <c r="T3099" s="870"/>
      <c r="U3099" s="870"/>
    </row>
    <row r="3100" spans="9:21" s="689" customFormat="1">
      <c r="I3100" s="870"/>
      <c r="J3100" s="870"/>
      <c r="K3100" s="870"/>
      <c r="L3100" s="870"/>
      <c r="M3100" s="870"/>
      <c r="N3100" s="870"/>
      <c r="O3100" s="870"/>
      <c r="P3100" s="870"/>
      <c r="Q3100" s="870"/>
      <c r="R3100" s="870"/>
      <c r="S3100" s="870"/>
      <c r="T3100" s="870"/>
      <c r="U3100" s="870"/>
    </row>
    <row r="3101" spans="9:21" s="689" customFormat="1">
      <c r="I3101" s="870"/>
      <c r="J3101" s="870"/>
      <c r="K3101" s="870"/>
      <c r="L3101" s="870"/>
      <c r="M3101" s="870"/>
      <c r="N3101" s="870"/>
      <c r="O3101" s="870"/>
      <c r="P3101" s="870"/>
      <c r="Q3101" s="870"/>
      <c r="R3101" s="870"/>
      <c r="S3101" s="870"/>
      <c r="T3101" s="870"/>
      <c r="U3101" s="870"/>
    </row>
    <row r="3102" spans="9:21" s="689" customFormat="1">
      <c r="I3102" s="870"/>
      <c r="J3102" s="870"/>
      <c r="K3102" s="870"/>
      <c r="L3102" s="870"/>
      <c r="M3102" s="870"/>
      <c r="N3102" s="870"/>
      <c r="O3102" s="870"/>
      <c r="P3102" s="870"/>
      <c r="Q3102" s="870"/>
      <c r="R3102" s="870"/>
      <c r="S3102" s="870"/>
      <c r="T3102" s="870"/>
      <c r="U3102" s="870"/>
    </row>
    <row r="3103" spans="9:21" s="689" customFormat="1">
      <c r="I3103" s="870"/>
      <c r="J3103" s="870"/>
      <c r="K3103" s="870"/>
      <c r="L3103" s="870"/>
      <c r="M3103" s="870"/>
      <c r="N3103" s="870"/>
      <c r="O3103" s="870"/>
      <c r="P3103" s="870"/>
      <c r="Q3103" s="870"/>
      <c r="R3103" s="870"/>
      <c r="S3103" s="870"/>
      <c r="T3103" s="870"/>
      <c r="U3103" s="870"/>
    </row>
    <row r="3104" spans="9:21" s="689" customFormat="1">
      <c r="I3104" s="870"/>
      <c r="J3104" s="870"/>
      <c r="K3104" s="870"/>
      <c r="L3104" s="870"/>
      <c r="M3104" s="870"/>
      <c r="N3104" s="870"/>
      <c r="O3104" s="870"/>
      <c r="P3104" s="870"/>
      <c r="Q3104" s="870"/>
      <c r="R3104" s="870"/>
      <c r="S3104" s="870"/>
      <c r="T3104" s="870"/>
      <c r="U3104" s="870"/>
    </row>
    <row r="3105" spans="9:21" s="689" customFormat="1">
      <c r="I3105" s="870"/>
      <c r="J3105" s="870"/>
      <c r="K3105" s="870"/>
      <c r="L3105" s="870"/>
      <c r="M3105" s="870"/>
      <c r="N3105" s="870"/>
      <c r="O3105" s="870"/>
      <c r="P3105" s="870"/>
      <c r="Q3105" s="870"/>
      <c r="R3105" s="870"/>
      <c r="S3105" s="870"/>
      <c r="T3105" s="870"/>
      <c r="U3105" s="870"/>
    </row>
    <row r="3106" spans="9:21" s="689" customFormat="1">
      <c r="I3106" s="870"/>
      <c r="J3106" s="870"/>
      <c r="K3106" s="870"/>
      <c r="L3106" s="870"/>
      <c r="M3106" s="870"/>
      <c r="N3106" s="870"/>
      <c r="O3106" s="870"/>
      <c r="P3106" s="870"/>
      <c r="Q3106" s="870"/>
      <c r="R3106" s="870"/>
      <c r="S3106" s="870"/>
      <c r="T3106" s="870"/>
      <c r="U3106" s="870"/>
    </row>
    <row r="3107" spans="9:21" s="689" customFormat="1">
      <c r="I3107" s="870"/>
      <c r="J3107" s="870"/>
      <c r="K3107" s="870"/>
      <c r="L3107" s="870"/>
      <c r="M3107" s="870"/>
      <c r="N3107" s="870"/>
      <c r="O3107" s="870"/>
      <c r="P3107" s="870"/>
      <c r="Q3107" s="870"/>
      <c r="R3107" s="870"/>
      <c r="S3107" s="870"/>
      <c r="T3107" s="870"/>
      <c r="U3107" s="870"/>
    </row>
    <row r="3108" spans="9:21" s="689" customFormat="1">
      <c r="I3108" s="870"/>
      <c r="J3108" s="870"/>
      <c r="K3108" s="870"/>
      <c r="L3108" s="870"/>
      <c r="M3108" s="870"/>
      <c r="N3108" s="870"/>
      <c r="O3108" s="870"/>
      <c r="P3108" s="870"/>
      <c r="Q3108" s="870"/>
      <c r="R3108" s="870"/>
      <c r="S3108" s="870"/>
      <c r="T3108" s="870"/>
      <c r="U3108" s="870"/>
    </row>
    <row r="3109" spans="9:21" s="689" customFormat="1">
      <c r="I3109" s="870"/>
      <c r="J3109" s="870"/>
      <c r="K3109" s="870"/>
      <c r="L3109" s="870"/>
      <c r="M3109" s="870"/>
      <c r="N3109" s="870"/>
      <c r="O3109" s="870"/>
      <c r="P3109" s="870"/>
      <c r="Q3109" s="870"/>
      <c r="R3109" s="870"/>
      <c r="S3109" s="870"/>
      <c r="T3109" s="870"/>
      <c r="U3109" s="870"/>
    </row>
    <row r="3110" spans="9:21" s="689" customFormat="1">
      <c r="I3110" s="870"/>
      <c r="J3110" s="870"/>
      <c r="K3110" s="870"/>
      <c r="L3110" s="870"/>
      <c r="M3110" s="870"/>
      <c r="N3110" s="870"/>
      <c r="O3110" s="870"/>
      <c r="P3110" s="870"/>
      <c r="Q3110" s="870"/>
      <c r="R3110" s="870"/>
      <c r="S3110" s="870"/>
      <c r="T3110" s="870"/>
      <c r="U3110" s="870"/>
    </row>
    <row r="3111" spans="9:21" s="689" customFormat="1">
      <c r="I3111" s="870"/>
      <c r="J3111" s="870"/>
      <c r="K3111" s="870"/>
      <c r="L3111" s="870"/>
      <c r="M3111" s="870"/>
      <c r="N3111" s="870"/>
      <c r="O3111" s="870"/>
      <c r="P3111" s="870"/>
      <c r="Q3111" s="870"/>
      <c r="R3111" s="870"/>
      <c r="S3111" s="870"/>
      <c r="T3111" s="870"/>
      <c r="U3111" s="870"/>
    </row>
    <row r="3112" spans="9:21" s="689" customFormat="1">
      <c r="I3112" s="870"/>
      <c r="J3112" s="870"/>
      <c r="K3112" s="870"/>
      <c r="L3112" s="870"/>
      <c r="M3112" s="870"/>
      <c r="N3112" s="870"/>
      <c r="O3112" s="870"/>
      <c r="P3112" s="870"/>
      <c r="Q3112" s="870"/>
      <c r="R3112" s="870"/>
      <c r="S3112" s="870"/>
      <c r="T3112" s="870"/>
      <c r="U3112" s="870"/>
    </row>
    <row r="3113" spans="9:21" s="689" customFormat="1">
      <c r="I3113" s="870"/>
      <c r="J3113" s="870"/>
      <c r="K3113" s="870"/>
      <c r="L3113" s="870"/>
      <c r="M3113" s="870"/>
      <c r="N3113" s="870"/>
      <c r="O3113" s="870"/>
      <c r="P3113" s="870"/>
      <c r="Q3113" s="870"/>
      <c r="R3113" s="870"/>
      <c r="S3113" s="870"/>
      <c r="T3113" s="870"/>
      <c r="U3113" s="870"/>
    </row>
    <row r="3114" spans="9:21" s="689" customFormat="1">
      <c r="I3114" s="870"/>
      <c r="J3114" s="870"/>
      <c r="K3114" s="870"/>
      <c r="L3114" s="870"/>
      <c r="M3114" s="870"/>
      <c r="N3114" s="870"/>
      <c r="O3114" s="870"/>
      <c r="P3114" s="870"/>
      <c r="Q3114" s="870"/>
      <c r="R3114" s="870"/>
      <c r="S3114" s="870"/>
      <c r="T3114" s="870"/>
      <c r="U3114" s="870"/>
    </row>
    <row r="3115" spans="9:21" s="689" customFormat="1">
      <c r="I3115" s="870"/>
      <c r="J3115" s="870"/>
      <c r="K3115" s="870"/>
      <c r="L3115" s="870"/>
      <c r="M3115" s="870"/>
      <c r="N3115" s="870"/>
      <c r="O3115" s="870"/>
      <c r="P3115" s="870"/>
      <c r="Q3115" s="870"/>
      <c r="R3115" s="870"/>
      <c r="S3115" s="870"/>
      <c r="T3115" s="870"/>
      <c r="U3115" s="870"/>
    </row>
    <row r="3116" spans="9:21" s="689" customFormat="1">
      <c r="I3116" s="870"/>
      <c r="J3116" s="870"/>
      <c r="K3116" s="870"/>
      <c r="L3116" s="870"/>
      <c r="M3116" s="870"/>
      <c r="N3116" s="870"/>
      <c r="O3116" s="870"/>
      <c r="P3116" s="870"/>
      <c r="Q3116" s="870"/>
      <c r="R3116" s="870"/>
      <c r="S3116" s="870"/>
      <c r="T3116" s="870"/>
      <c r="U3116" s="870"/>
    </row>
    <row r="3117" spans="9:21" s="689" customFormat="1">
      <c r="I3117" s="870"/>
      <c r="J3117" s="870"/>
      <c r="K3117" s="870"/>
      <c r="L3117" s="870"/>
      <c r="M3117" s="870"/>
      <c r="N3117" s="870"/>
      <c r="O3117" s="870"/>
      <c r="P3117" s="870"/>
      <c r="Q3117" s="870"/>
      <c r="R3117" s="870"/>
      <c r="S3117" s="870"/>
      <c r="T3117" s="870"/>
      <c r="U3117" s="870"/>
    </row>
    <row r="3118" spans="9:21" s="689" customFormat="1">
      <c r="I3118" s="870"/>
      <c r="J3118" s="870"/>
      <c r="K3118" s="870"/>
      <c r="L3118" s="870"/>
      <c r="M3118" s="870"/>
      <c r="N3118" s="870"/>
      <c r="O3118" s="870"/>
      <c r="P3118" s="870"/>
      <c r="Q3118" s="870"/>
      <c r="R3118" s="870"/>
      <c r="S3118" s="870"/>
      <c r="T3118" s="870"/>
      <c r="U3118" s="870"/>
    </row>
    <row r="3119" spans="9:21" s="689" customFormat="1">
      <c r="I3119" s="870"/>
      <c r="J3119" s="870"/>
      <c r="K3119" s="870"/>
      <c r="L3119" s="870"/>
      <c r="M3119" s="870"/>
      <c r="N3119" s="870"/>
      <c r="O3119" s="870"/>
      <c r="P3119" s="870"/>
      <c r="Q3119" s="870"/>
      <c r="R3119" s="870"/>
      <c r="S3119" s="870"/>
      <c r="T3119" s="870"/>
      <c r="U3119" s="870"/>
    </row>
    <row r="3120" spans="9:21" s="689" customFormat="1">
      <c r="I3120" s="870"/>
      <c r="J3120" s="870"/>
      <c r="K3120" s="870"/>
      <c r="L3120" s="870"/>
      <c r="M3120" s="870"/>
      <c r="N3120" s="870"/>
      <c r="O3120" s="870"/>
      <c r="P3120" s="870"/>
      <c r="Q3120" s="870"/>
      <c r="R3120" s="870"/>
      <c r="S3120" s="870"/>
      <c r="T3120" s="870"/>
      <c r="U3120" s="870"/>
    </row>
    <row r="3121" spans="9:21" s="689" customFormat="1">
      <c r="I3121" s="870"/>
      <c r="J3121" s="870"/>
      <c r="K3121" s="870"/>
      <c r="L3121" s="870"/>
      <c r="M3121" s="870"/>
      <c r="N3121" s="870"/>
      <c r="O3121" s="870"/>
      <c r="P3121" s="870"/>
      <c r="Q3121" s="870"/>
      <c r="R3121" s="870"/>
      <c r="S3121" s="870"/>
      <c r="T3121" s="870"/>
      <c r="U3121" s="870"/>
    </row>
    <row r="3122" spans="9:21" s="689" customFormat="1">
      <c r="I3122" s="870"/>
      <c r="J3122" s="870"/>
      <c r="K3122" s="870"/>
      <c r="L3122" s="870"/>
      <c r="M3122" s="870"/>
      <c r="N3122" s="870"/>
      <c r="O3122" s="870"/>
      <c r="P3122" s="870"/>
      <c r="Q3122" s="870"/>
      <c r="R3122" s="870"/>
      <c r="S3122" s="870"/>
      <c r="T3122" s="870"/>
      <c r="U3122" s="870"/>
    </row>
    <row r="3123" spans="9:21" s="689" customFormat="1">
      <c r="I3123" s="870"/>
      <c r="J3123" s="870"/>
      <c r="K3123" s="870"/>
      <c r="L3123" s="870"/>
      <c r="M3123" s="870"/>
      <c r="N3123" s="870"/>
      <c r="O3123" s="870"/>
      <c r="P3123" s="870"/>
      <c r="Q3123" s="870"/>
      <c r="R3123" s="870"/>
      <c r="S3123" s="870"/>
      <c r="T3123" s="870"/>
      <c r="U3123" s="870"/>
    </row>
    <row r="3124" spans="9:21" s="689" customFormat="1">
      <c r="I3124" s="870"/>
      <c r="J3124" s="870"/>
      <c r="K3124" s="870"/>
      <c r="L3124" s="870"/>
      <c r="M3124" s="870"/>
      <c r="N3124" s="870"/>
      <c r="O3124" s="870"/>
      <c r="P3124" s="870"/>
      <c r="Q3124" s="870"/>
      <c r="R3124" s="870"/>
      <c r="S3124" s="870"/>
      <c r="T3124" s="870"/>
      <c r="U3124" s="870"/>
    </row>
    <row r="3125" spans="9:21" s="689" customFormat="1">
      <c r="I3125" s="870"/>
      <c r="J3125" s="870"/>
      <c r="K3125" s="870"/>
      <c r="L3125" s="870"/>
      <c r="M3125" s="870"/>
      <c r="N3125" s="870"/>
      <c r="O3125" s="870"/>
      <c r="P3125" s="870"/>
      <c r="Q3125" s="870"/>
      <c r="R3125" s="870"/>
      <c r="S3125" s="870"/>
      <c r="T3125" s="870"/>
      <c r="U3125" s="870"/>
    </row>
    <row r="3126" spans="9:21" s="689" customFormat="1">
      <c r="I3126" s="870"/>
      <c r="J3126" s="870"/>
      <c r="K3126" s="870"/>
      <c r="L3126" s="870"/>
      <c r="M3126" s="870"/>
      <c r="N3126" s="870"/>
      <c r="O3126" s="870"/>
      <c r="P3126" s="870"/>
      <c r="Q3126" s="870"/>
      <c r="R3126" s="870"/>
      <c r="S3126" s="870"/>
      <c r="T3126" s="870"/>
      <c r="U3126" s="870"/>
    </row>
    <row r="3127" spans="9:21" s="689" customFormat="1">
      <c r="I3127" s="870"/>
      <c r="J3127" s="870"/>
      <c r="K3127" s="870"/>
      <c r="L3127" s="870"/>
      <c r="M3127" s="870"/>
      <c r="N3127" s="870"/>
      <c r="O3127" s="870"/>
      <c r="P3127" s="870"/>
      <c r="Q3127" s="870"/>
      <c r="R3127" s="870"/>
      <c r="S3127" s="870"/>
      <c r="T3127" s="870"/>
      <c r="U3127" s="870"/>
    </row>
    <row r="3128" spans="9:21" s="689" customFormat="1">
      <c r="I3128" s="870"/>
      <c r="J3128" s="870"/>
      <c r="K3128" s="870"/>
      <c r="L3128" s="870"/>
      <c r="M3128" s="870"/>
      <c r="N3128" s="870"/>
      <c r="O3128" s="870"/>
      <c r="P3128" s="870"/>
      <c r="Q3128" s="870"/>
      <c r="R3128" s="870"/>
      <c r="S3128" s="870"/>
      <c r="T3128" s="870"/>
      <c r="U3128" s="870"/>
    </row>
    <row r="3129" spans="9:21" s="689" customFormat="1">
      <c r="I3129" s="870"/>
      <c r="J3129" s="870"/>
      <c r="K3129" s="870"/>
      <c r="L3129" s="870"/>
      <c r="M3129" s="870"/>
      <c r="N3129" s="870"/>
      <c r="O3129" s="870"/>
      <c r="P3129" s="870"/>
      <c r="Q3129" s="870"/>
      <c r="R3129" s="870"/>
      <c r="S3129" s="870"/>
      <c r="T3129" s="870"/>
      <c r="U3129" s="870"/>
    </row>
    <row r="3130" spans="9:21" s="689" customFormat="1">
      <c r="I3130" s="870"/>
      <c r="J3130" s="870"/>
      <c r="K3130" s="870"/>
      <c r="L3130" s="870"/>
      <c r="M3130" s="870"/>
      <c r="N3130" s="870"/>
      <c r="O3130" s="870"/>
      <c r="P3130" s="870"/>
      <c r="Q3130" s="870"/>
      <c r="R3130" s="870"/>
      <c r="S3130" s="870"/>
      <c r="T3130" s="870"/>
      <c r="U3130" s="870"/>
    </row>
    <row r="3131" spans="9:21" s="689" customFormat="1">
      <c r="I3131" s="870"/>
      <c r="J3131" s="870"/>
      <c r="K3131" s="870"/>
      <c r="L3131" s="870"/>
      <c r="M3131" s="870"/>
      <c r="N3131" s="870"/>
      <c r="O3131" s="870"/>
      <c r="P3131" s="870"/>
      <c r="Q3131" s="870"/>
      <c r="R3131" s="870"/>
      <c r="S3131" s="870"/>
      <c r="T3131" s="870"/>
      <c r="U3131" s="870"/>
    </row>
    <row r="3132" spans="9:21" s="689" customFormat="1">
      <c r="I3132" s="870"/>
      <c r="J3132" s="870"/>
      <c r="K3132" s="870"/>
      <c r="L3132" s="870"/>
      <c r="M3132" s="870"/>
      <c r="N3132" s="870"/>
      <c r="O3132" s="870"/>
      <c r="P3132" s="870"/>
      <c r="Q3132" s="870"/>
      <c r="R3132" s="870"/>
      <c r="S3132" s="870"/>
      <c r="T3132" s="870"/>
      <c r="U3132" s="870"/>
    </row>
    <row r="3133" spans="9:21" s="689" customFormat="1">
      <c r="I3133" s="870"/>
      <c r="J3133" s="870"/>
      <c r="K3133" s="870"/>
      <c r="L3133" s="870"/>
      <c r="M3133" s="870"/>
      <c r="N3133" s="870"/>
      <c r="O3133" s="870"/>
      <c r="P3133" s="870"/>
      <c r="Q3133" s="870"/>
      <c r="R3133" s="870"/>
      <c r="S3133" s="870"/>
      <c r="T3133" s="870"/>
      <c r="U3133" s="870"/>
    </row>
    <row r="3134" spans="9:21" s="689" customFormat="1">
      <c r="I3134" s="870"/>
      <c r="J3134" s="870"/>
      <c r="K3134" s="870"/>
      <c r="L3134" s="870"/>
      <c r="M3134" s="870"/>
      <c r="N3134" s="870"/>
      <c r="O3134" s="870"/>
      <c r="P3134" s="870"/>
      <c r="Q3134" s="870"/>
      <c r="R3134" s="870"/>
      <c r="S3134" s="870"/>
      <c r="T3134" s="870"/>
      <c r="U3134" s="870"/>
    </row>
    <row r="3135" spans="9:21" s="689" customFormat="1">
      <c r="I3135" s="870"/>
      <c r="J3135" s="870"/>
      <c r="K3135" s="870"/>
      <c r="L3135" s="870"/>
      <c r="M3135" s="870"/>
      <c r="N3135" s="870"/>
      <c r="O3135" s="870"/>
      <c r="P3135" s="870"/>
      <c r="Q3135" s="870"/>
      <c r="R3135" s="870"/>
      <c r="S3135" s="870"/>
      <c r="T3135" s="870"/>
      <c r="U3135" s="870"/>
    </row>
    <row r="3136" spans="9:21" s="689" customFormat="1">
      <c r="I3136" s="870"/>
      <c r="J3136" s="870"/>
      <c r="K3136" s="870"/>
      <c r="L3136" s="870"/>
      <c r="M3136" s="870"/>
      <c r="N3136" s="870"/>
      <c r="O3136" s="870"/>
      <c r="P3136" s="870"/>
      <c r="Q3136" s="870"/>
      <c r="R3136" s="870"/>
      <c r="S3136" s="870"/>
      <c r="T3136" s="870"/>
      <c r="U3136" s="870"/>
    </row>
    <row r="3137" spans="9:21" s="689" customFormat="1">
      <c r="I3137" s="870"/>
      <c r="J3137" s="870"/>
      <c r="K3137" s="870"/>
      <c r="L3137" s="870"/>
      <c r="M3137" s="870"/>
      <c r="N3137" s="870"/>
      <c r="O3137" s="870"/>
      <c r="P3137" s="870"/>
      <c r="Q3137" s="870"/>
      <c r="R3137" s="870"/>
      <c r="S3137" s="870"/>
      <c r="T3137" s="870"/>
      <c r="U3137" s="870"/>
    </row>
    <row r="3138" spans="9:21" s="689" customFormat="1">
      <c r="I3138" s="870"/>
      <c r="J3138" s="870"/>
      <c r="K3138" s="870"/>
      <c r="L3138" s="870"/>
      <c r="M3138" s="870"/>
      <c r="N3138" s="870"/>
      <c r="O3138" s="870"/>
      <c r="P3138" s="870"/>
      <c r="Q3138" s="870"/>
      <c r="R3138" s="870"/>
      <c r="S3138" s="870"/>
      <c r="T3138" s="870"/>
      <c r="U3138" s="870"/>
    </row>
    <row r="3139" spans="9:21" s="689" customFormat="1">
      <c r="I3139" s="870"/>
      <c r="J3139" s="870"/>
      <c r="K3139" s="870"/>
      <c r="L3139" s="870"/>
      <c r="M3139" s="870"/>
      <c r="N3139" s="870"/>
      <c r="O3139" s="870"/>
      <c r="P3139" s="870"/>
      <c r="Q3139" s="870"/>
      <c r="R3139" s="870"/>
      <c r="S3139" s="870"/>
      <c r="T3139" s="870"/>
      <c r="U3139" s="870"/>
    </row>
    <row r="3140" spans="9:21" s="689" customFormat="1">
      <c r="I3140" s="870"/>
      <c r="J3140" s="870"/>
      <c r="K3140" s="870"/>
      <c r="L3140" s="870"/>
      <c r="M3140" s="870"/>
      <c r="N3140" s="870"/>
      <c r="O3140" s="870"/>
      <c r="P3140" s="870"/>
      <c r="Q3140" s="870"/>
      <c r="R3140" s="870"/>
      <c r="S3140" s="870"/>
      <c r="T3140" s="870"/>
      <c r="U3140" s="870"/>
    </row>
    <row r="3141" spans="9:21" s="689" customFormat="1">
      <c r="I3141" s="870"/>
      <c r="J3141" s="870"/>
      <c r="K3141" s="870"/>
      <c r="L3141" s="870"/>
      <c r="M3141" s="870"/>
      <c r="N3141" s="870"/>
      <c r="O3141" s="870"/>
      <c r="P3141" s="870"/>
      <c r="Q3141" s="870"/>
      <c r="R3141" s="870"/>
      <c r="S3141" s="870"/>
      <c r="T3141" s="870"/>
      <c r="U3141" s="870"/>
    </row>
    <row r="3142" spans="9:21" s="689" customFormat="1">
      <c r="I3142" s="870"/>
      <c r="J3142" s="870"/>
      <c r="K3142" s="870"/>
      <c r="L3142" s="870"/>
      <c r="M3142" s="870"/>
      <c r="N3142" s="870"/>
      <c r="O3142" s="870"/>
      <c r="P3142" s="870"/>
      <c r="Q3142" s="870"/>
      <c r="R3142" s="870"/>
      <c r="S3142" s="870"/>
      <c r="T3142" s="870"/>
      <c r="U3142" s="870"/>
    </row>
    <row r="3143" spans="9:21" s="689" customFormat="1">
      <c r="I3143" s="870"/>
      <c r="J3143" s="870"/>
      <c r="K3143" s="870"/>
      <c r="L3143" s="870"/>
      <c r="M3143" s="870"/>
      <c r="N3143" s="870"/>
      <c r="O3143" s="870"/>
      <c r="P3143" s="870"/>
      <c r="Q3143" s="870"/>
      <c r="R3143" s="870"/>
      <c r="S3143" s="870"/>
      <c r="T3143" s="870"/>
      <c r="U3143" s="870"/>
    </row>
    <row r="3144" spans="9:21" s="689" customFormat="1">
      <c r="I3144" s="870"/>
      <c r="J3144" s="870"/>
      <c r="K3144" s="870"/>
      <c r="L3144" s="870"/>
      <c r="M3144" s="870"/>
      <c r="N3144" s="870"/>
      <c r="O3144" s="870"/>
      <c r="P3144" s="870"/>
      <c r="Q3144" s="870"/>
      <c r="R3144" s="870"/>
      <c r="S3144" s="870"/>
      <c r="T3144" s="870"/>
      <c r="U3144" s="870"/>
    </row>
    <row r="3145" spans="9:21" s="689" customFormat="1">
      <c r="I3145" s="870"/>
      <c r="J3145" s="870"/>
      <c r="K3145" s="870"/>
      <c r="L3145" s="870"/>
      <c r="M3145" s="870"/>
      <c r="N3145" s="870"/>
      <c r="O3145" s="870"/>
      <c r="P3145" s="870"/>
      <c r="Q3145" s="870"/>
      <c r="R3145" s="870"/>
      <c r="S3145" s="870"/>
      <c r="T3145" s="870"/>
      <c r="U3145" s="870"/>
    </row>
    <row r="3146" spans="9:21" s="689" customFormat="1">
      <c r="I3146" s="870"/>
      <c r="J3146" s="870"/>
      <c r="K3146" s="870"/>
      <c r="L3146" s="870"/>
      <c r="M3146" s="870"/>
      <c r="N3146" s="870"/>
      <c r="O3146" s="870"/>
      <c r="P3146" s="870"/>
      <c r="Q3146" s="870"/>
      <c r="R3146" s="870"/>
      <c r="S3146" s="870"/>
      <c r="T3146" s="870"/>
      <c r="U3146" s="870"/>
    </row>
    <row r="3147" spans="9:21" s="689" customFormat="1">
      <c r="I3147" s="870"/>
      <c r="J3147" s="870"/>
      <c r="K3147" s="870"/>
      <c r="L3147" s="870"/>
      <c r="M3147" s="870"/>
      <c r="N3147" s="870"/>
      <c r="O3147" s="870"/>
      <c r="P3147" s="870"/>
      <c r="Q3147" s="870"/>
      <c r="R3147" s="870"/>
      <c r="S3147" s="870"/>
      <c r="T3147" s="870"/>
      <c r="U3147" s="870"/>
    </row>
    <row r="3148" spans="9:21" s="689" customFormat="1">
      <c r="I3148" s="870"/>
      <c r="J3148" s="870"/>
      <c r="K3148" s="870"/>
      <c r="L3148" s="870"/>
      <c r="M3148" s="870"/>
      <c r="N3148" s="870"/>
      <c r="O3148" s="870"/>
      <c r="P3148" s="870"/>
      <c r="Q3148" s="870"/>
      <c r="R3148" s="870"/>
      <c r="S3148" s="870"/>
      <c r="T3148" s="870"/>
      <c r="U3148" s="870"/>
    </row>
    <row r="3149" spans="9:21" s="689" customFormat="1">
      <c r="I3149" s="870"/>
      <c r="J3149" s="870"/>
      <c r="K3149" s="870"/>
      <c r="L3149" s="870"/>
      <c r="M3149" s="870"/>
      <c r="N3149" s="870"/>
      <c r="O3149" s="870"/>
      <c r="P3149" s="870"/>
      <c r="Q3149" s="870"/>
      <c r="R3149" s="870"/>
      <c r="S3149" s="870"/>
      <c r="T3149" s="870"/>
      <c r="U3149" s="870"/>
    </row>
    <row r="3150" spans="9:21" s="689" customFormat="1">
      <c r="I3150" s="870"/>
      <c r="J3150" s="870"/>
      <c r="K3150" s="870"/>
      <c r="L3150" s="870"/>
      <c r="M3150" s="870"/>
      <c r="N3150" s="870"/>
      <c r="O3150" s="870"/>
      <c r="P3150" s="870"/>
      <c r="Q3150" s="870"/>
      <c r="R3150" s="870"/>
      <c r="S3150" s="870"/>
      <c r="T3150" s="870"/>
      <c r="U3150" s="870"/>
    </row>
    <row r="3151" spans="9:21" s="689" customFormat="1">
      <c r="I3151" s="870"/>
      <c r="J3151" s="870"/>
      <c r="K3151" s="870"/>
      <c r="L3151" s="870"/>
      <c r="M3151" s="870"/>
      <c r="N3151" s="870"/>
      <c r="O3151" s="870"/>
      <c r="P3151" s="870"/>
      <c r="Q3151" s="870"/>
      <c r="R3151" s="870"/>
      <c r="S3151" s="870"/>
      <c r="T3151" s="870"/>
      <c r="U3151" s="870"/>
    </row>
    <row r="3152" spans="9:21" s="689" customFormat="1">
      <c r="I3152" s="870"/>
      <c r="J3152" s="870"/>
      <c r="K3152" s="870"/>
      <c r="L3152" s="870"/>
      <c r="M3152" s="870"/>
      <c r="N3152" s="870"/>
      <c r="O3152" s="870"/>
      <c r="P3152" s="870"/>
      <c r="Q3152" s="870"/>
      <c r="R3152" s="870"/>
      <c r="S3152" s="870"/>
      <c r="T3152" s="870"/>
      <c r="U3152" s="870"/>
    </row>
    <row r="3153" spans="9:21" s="689" customFormat="1">
      <c r="I3153" s="870"/>
      <c r="J3153" s="870"/>
      <c r="K3153" s="870"/>
      <c r="L3153" s="870"/>
      <c r="M3153" s="870"/>
      <c r="N3153" s="870"/>
      <c r="O3153" s="870"/>
      <c r="P3153" s="870"/>
      <c r="Q3153" s="870"/>
      <c r="R3153" s="870"/>
      <c r="S3153" s="870"/>
      <c r="T3153" s="870"/>
      <c r="U3153" s="870"/>
    </row>
    <row r="3154" spans="9:21" s="689" customFormat="1">
      <c r="I3154" s="870"/>
      <c r="J3154" s="870"/>
      <c r="K3154" s="870"/>
      <c r="L3154" s="870"/>
      <c r="M3154" s="870"/>
      <c r="N3154" s="870"/>
      <c r="O3154" s="870"/>
      <c r="P3154" s="870"/>
      <c r="Q3154" s="870"/>
      <c r="R3154" s="870"/>
      <c r="S3154" s="870"/>
      <c r="T3154" s="870"/>
      <c r="U3154" s="870"/>
    </row>
    <row r="3155" spans="9:21" s="689" customFormat="1">
      <c r="I3155" s="870"/>
      <c r="J3155" s="870"/>
      <c r="K3155" s="870"/>
      <c r="L3155" s="870"/>
      <c r="M3155" s="870"/>
      <c r="N3155" s="870"/>
      <c r="O3155" s="870"/>
      <c r="P3155" s="870"/>
      <c r="Q3155" s="870"/>
      <c r="R3155" s="870"/>
      <c r="S3155" s="870"/>
      <c r="T3155" s="870"/>
      <c r="U3155" s="870"/>
    </row>
    <row r="3156" spans="9:21" s="689" customFormat="1">
      <c r="I3156" s="870"/>
      <c r="J3156" s="870"/>
      <c r="K3156" s="870"/>
      <c r="L3156" s="870"/>
      <c r="M3156" s="870"/>
      <c r="N3156" s="870"/>
      <c r="O3156" s="870"/>
      <c r="P3156" s="870"/>
      <c r="Q3156" s="870"/>
      <c r="R3156" s="870"/>
      <c r="S3156" s="870"/>
      <c r="T3156" s="870"/>
      <c r="U3156" s="870"/>
    </row>
    <row r="3157" spans="9:21" s="689" customFormat="1">
      <c r="I3157" s="870"/>
      <c r="J3157" s="870"/>
      <c r="K3157" s="870"/>
      <c r="L3157" s="870"/>
      <c r="M3157" s="870"/>
      <c r="N3157" s="870"/>
      <c r="O3157" s="870"/>
      <c r="P3157" s="870"/>
      <c r="Q3157" s="870"/>
      <c r="R3157" s="870"/>
      <c r="S3157" s="870"/>
      <c r="T3157" s="870"/>
      <c r="U3157" s="870"/>
    </row>
    <row r="3158" spans="9:21" s="689" customFormat="1">
      <c r="I3158" s="870"/>
      <c r="J3158" s="870"/>
      <c r="K3158" s="870"/>
      <c r="L3158" s="870"/>
      <c r="M3158" s="870"/>
      <c r="N3158" s="870"/>
      <c r="O3158" s="870"/>
      <c r="P3158" s="870"/>
      <c r="Q3158" s="870"/>
      <c r="R3158" s="870"/>
      <c r="S3158" s="870"/>
      <c r="T3158" s="870"/>
      <c r="U3158" s="870"/>
    </row>
    <row r="3159" spans="9:21" s="689" customFormat="1">
      <c r="I3159" s="870"/>
      <c r="J3159" s="870"/>
      <c r="K3159" s="870"/>
      <c r="L3159" s="870"/>
      <c r="M3159" s="870"/>
      <c r="N3159" s="870"/>
      <c r="O3159" s="870"/>
      <c r="P3159" s="870"/>
      <c r="Q3159" s="870"/>
      <c r="R3159" s="870"/>
      <c r="S3159" s="870"/>
      <c r="T3159" s="870"/>
      <c r="U3159" s="870"/>
    </row>
    <row r="3160" spans="9:21" s="689" customFormat="1">
      <c r="I3160" s="870"/>
      <c r="J3160" s="870"/>
      <c r="K3160" s="870"/>
      <c r="L3160" s="870"/>
      <c r="M3160" s="870"/>
      <c r="N3160" s="870"/>
      <c r="O3160" s="870"/>
      <c r="P3160" s="870"/>
      <c r="Q3160" s="870"/>
      <c r="R3160" s="870"/>
      <c r="S3160" s="870"/>
      <c r="T3160" s="870"/>
      <c r="U3160" s="870"/>
    </row>
    <row r="3161" spans="9:21" s="689" customFormat="1">
      <c r="I3161" s="870"/>
      <c r="J3161" s="870"/>
      <c r="K3161" s="870"/>
      <c r="L3161" s="870"/>
      <c r="M3161" s="870"/>
      <c r="N3161" s="870"/>
      <c r="O3161" s="870"/>
      <c r="P3161" s="870"/>
      <c r="Q3161" s="870"/>
      <c r="R3161" s="870"/>
      <c r="S3161" s="870"/>
      <c r="T3161" s="870"/>
      <c r="U3161" s="870"/>
    </row>
    <row r="3162" spans="9:21" s="689" customFormat="1">
      <c r="I3162" s="870"/>
      <c r="J3162" s="870"/>
      <c r="K3162" s="870"/>
      <c r="L3162" s="870"/>
      <c r="M3162" s="870"/>
      <c r="N3162" s="870"/>
      <c r="O3162" s="870"/>
      <c r="P3162" s="870"/>
      <c r="Q3162" s="870"/>
      <c r="R3162" s="870"/>
      <c r="S3162" s="870"/>
      <c r="T3162" s="870"/>
      <c r="U3162" s="870"/>
    </row>
    <row r="3163" spans="9:21" s="689" customFormat="1">
      <c r="I3163" s="870"/>
      <c r="J3163" s="870"/>
      <c r="K3163" s="870"/>
      <c r="L3163" s="870"/>
      <c r="M3163" s="870"/>
      <c r="N3163" s="870"/>
      <c r="O3163" s="870"/>
      <c r="P3163" s="870"/>
      <c r="Q3163" s="870"/>
      <c r="R3163" s="870"/>
      <c r="S3163" s="870"/>
      <c r="T3163" s="870"/>
      <c r="U3163" s="870"/>
    </row>
    <row r="3164" spans="9:21" s="689" customFormat="1">
      <c r="I3164" s="870"/>
      <c r="J3164" s="870"/>
      <c r="K3164" s="870"/>
      <c r="L3164" s="870"/>
      <c r="M3164" s="870"/>
      <c r="N3164" s="870"/>
      <c r="O3164" s="870"/>
      <c r="P3164" s="870"/>
      <c r="Q3164" s="870"/>
      <c r="R3164" s="870"/>
      <c r="S3164" s="870"/>
      <c r="T3164" s="870"/>
      <c r="U3164" s="870"/>
    </row>
    <row r="3165" spans="9:21" s="689" customFormat="1">
      <c r="I3165" s="870"/>
      <c r="J3165" s="870"/>
      <c r="K3165" s="870"/>
      <c r="L3165" s="870"/>
      <c r="M3165" s="870"/>
      <c r="N3165" s="870"/>
      <c r="O3165" s="870"/>
      <c r="P3165" s="870"/>
      <c r="Q3165" s="870"/>
      <c r="R3165" s="870"/>
      <c r="S3165" s="870"/>
      <c r="T3165" s="870"/>
      <c r="U3165" s="870"/>
    </row>
    <row r="3166" spans="9:21" s="689" customFormat="1">
      <c r="I3166" s="870"/>
      <c r="J3166" s="870"/>
      <c r="K3166" s="870"/>
      <c r="L3166" s="870"/>
      <c r="M3166" s="870"/>
      <c r="N3166" s="870"/>
      <c r="O3166" s="870"/>
      <c r="P3166" s="870"/>
      <c r="Q3166" s="870"/>
      <c r="R3166" s="870"/>
      <c r="S3166" s="870"/>
      <c r="T3166" s="870"/>
      <c r="U3166" s="870"/>
    </row>
    <row r="3167" spans="9:21" s="689" customFormat="1">
      <c r="I3167" s="870"/>
      <c r="J3167" s="870"/>
      <c r="K3167" s="870"/>
      <c r="L3167" s="870"/>
      <c r="M3167" s="870"/>
      <c r="N3167" s="870"/>
      <c r="O3167" s="870"/>
      <c r="P3167" s="870"/>
      <c r="Q3167" s="870"/>
      <c r="R3167" s="870"/>
      <c r="S3167" s="870"/>
      <c r="T3167" s="870"/>
      <c r="U3167" s="870"/>
    </row>
    <row r="3168" spans="9:21" s="689" customFormat="1">
      <c r="I3168" s="870"/>
      <c r="J3168" s="870"/>
      <c r="K3168" s="870"/>
      <c r="L3168" s="870"/>
      <c r="M3168" s="870"/>
      <c r="N3168" s="870"/>
      <c r="O3168" s="870"/>
      <c r="P3168" s="870"/>
      <c r="Q3168" s="870"/>
      <c r="R3168" s="870"/>
      <c r="S3168" s="870"/>
      <c r="T3168" s="870"/>
      <c r="U3168" s="870"/>
    </row>
    <row r="3169" spans="9:21" s="689" customFormat="1">
      <c r="I3169" s="870"/>
      <c r="J3169" s="870"/>
      <c r="K3169" s="870"/>
      <c r="L3169" s="870"/>
      <c r="M3169" s="870"/>
      <c r="N3169" s="870"/>
      <c r="O3169" s="870"/>
      <c r="P3169" s="870"/>
      <c r="Q3169" s="870"/>
      <c r="R3169" s="870"/>
      <c r="S3169" s="870"/>
      <c r="T3169" s="870"/>
      <c r="U3169" s="870"/>
    </row>
    <row r="3170" spans="9:21" s="689" customFormat="1">
      <c r="I3170" s="870"/>
      <c r="J3170" s="870"/>
      <c r="K3170" s="870"/>
      <c r="L3170" s="870"/>
      <c r="M3170" s="870"/>
      <c r="N3170" s="870"/>
      <c r="O3170" s="870"/>
      <c r="P3170" s="870"/>
      <c r="Q3170" s="870"/>
      <c r="R3170" s="870"/>
      <c r="S3170" s="870"/>
      <c r="T3170" s="870"/>
      <c r="U3170" s="870"/>
    </row>
    <row r="3171" spans="9:21" s="689" customFormat="1">
      <c r="I3171" s="870"/>
      <c r="J3171" s="870"/>
      <c r="K3171" s="870"/>
      <c r="L3171" s="870"/>
      <c r="M3171" s="870"/>
      <c r="N3171" s="870"/>
      <c r="O3171" s="870"/>
      <c r="P3171" s="870"/>
      <c r="Q3171" s="870"/>
      <c r="R3171" s="870"/>
      <c r="S3171" s="870"/>
      <c r="T3171" s="870"/>
      <c r="U3171" s="870"/>
    </row>
    <row r="3172" spans="9:21" s="689" customFormat="1">
      <c r="I3172" s="870"/>
      <c r="J3172" s="870"/>
      <c r="K3172" s="870"/>
      <c r="L3172" s="870"/>
      <c r="M3172" s="870"/>
      <c r="N3172" s="870"/>
      <c r="O3172" s="870"/>
      <c r="P3172" s="870"/>
      <c r="Q3172" s="870"/>
      <c r="R3172" s="870"/>
      <c r="S3172" s="870"/>
      <c r="T3172" s="870"/>
      <c r="U3172" s="870"/>
    </row>
    <row r="3173" spans="9:21" s="689" customFormat="1">
      <c r="I3173" s="870"/>
      <c r="J3173" s="870"/>
      <c r="K3173" s="870"/>
      <c r="L3173" s="870"/>
      <c r="M3173" s="870"/>
      <c r="N3173" s="870"/>
      <c r="O3173" s="870"/>
      <c r="P3173" s="870"/>
      <c r="Q3173" s="870"/>
      <c r="R3173" s="870"/>
      <c r="S3173" s="870"/>
      <c r="T3173" s="870"/>
      <c r="U3173" s="870"/>
    </row>
    <row r="3174" spans="9:21" s="689" customFormat="1">
      <c r="I3174" s="870"/>
      <c r="J3174" s="870"/>
      <c r="K3174" s="870"/>
      <c r="L3174" s="870"/>
      <c r="M3174" s="870"/>
      <c r="N3174" s="870"/>
      <c r="O3174" s="870"/>
      <c r="P3174" s="870"/>
      <c r="Q3174" s="870"/>
      <c r="R3174" s="870"/>
      <c r="S3174" s="870"/>
      <c r="T3174" s="870"/>
      <c r="U3174" s="870"/>
    </row>
    <row r="3175" spans="9:21" s="689" customFormat="1">
      <c r="I3175" s="870"/>
      <c r="J3175" s="870"/>
      <c r="K3175" s="870"/>
      <c r="L3175" s="870"/>
      <c r="M3175" s="870"/>
      <c r="N3175" s="870"/>
      <c r="O3175" s="870"/>
      <c r="P3175" s="870"/>
      <c r="Q3175" s="870"/>
      <c r="R3175" s="870"/>
      <c r="S3175" s="870"/>
      <c r="T3175" s="870"/>
      <c r="U3175" s="870"/>
    </row>
    <row r="3176" spans="9:21" s="689" customFormat="1">
      <c r="I3176" s="870"/>
      <c r="J3176" s="870"/>
      <c r="K3176" s="870"/>
      <c r="L3176" s="870"/>
      <c r="M3176" s="870"/>
      <c r="N3176" s="870"/>
      <c r="O3176" s="870"/>
      <c r="P3176" s="870"/>
      <c r="Q3176" s="870"/>
      <c r="R3176" s="870"/>
      <c r="S3176" s="870"/>
      <c r="T3176" s="870"/>
      <c r="U3176" s="870"/>
    </row>
    <row r="3177" spans="9:21" s="689" customFormat="1">
      <c r="I3177" s="870"/>
      <c r="J3177" s="870"/>
      <c r="K3177" s="870"/>
      <c r="L3177" s="870"/>
      <c r="M3177" s="870"/>
      <c r="N3177" s="870"/>
      <c r="O3177" s="870"/>
      <c r="P3177" s="870"/>
      <c r="Q3177" s="870"/>
      <c r="R3177" s="870"/>
      <c r="S3177" s="870"/>
      <c r="T3177" s="870"/>
      <c r="U3177" s="870"/>
    </row>
    <row r="3178" spans="9:21" s="689" customFormat="1">
      <c r="I3178" s="870"/>
      <c r="J3178" s="870"/>
      <c r="K3178" s="870"/>
      <c r="L3178" s="870"/>
      <c r="M3178" s="870"/>
      <c r="N3178" s="870"/>
      <c r="O3178" s="870"/>
      <c r="P3178" s="870"/>
      <c r="Q3178" s="870"/>
      <c r="R3178" s="870"/>
      <c r="S3178" s="870"/>
      <c r="T3178" s="870"/>
      <c r="U3178" s="870"/>
    </row>
    <row r="3179" spans="9:21" s="689" customFormat="1">
      <c r="I3179" s="870"/>
      <c r="J3179" s="870"/>
      <c r="K3179" s="870"/>
      <c r="L3179" s="870"/>
      <c r="M3179" s="870"/>
      <c r="N3179" s="870"/>
      <c r="O3179" s="870"/>
      <c r="P3179" s="870"/>
      <c r="Q3179" s="870"/>
      <c r="R3179" s="870"/>
      <c r="S3179" s="870"/>
      <c r="T3179" s="870"/>
      <c r="U3179" s="870"/>
    </row>
    <row r="3180" spans="9:21" s="689" customFormat="1">
      <c r="I3180" s="870"/>
      <c r="J3180" s="870"/>
      <c r="K3180" s="870"/>
      <c r="L3180" s="870"/>
      <c r="M3180" s="870"/>
      <c r="N3180" s="870"/>
      <c r="O3180" s="870"/>
      <c r="P3180" s="870"/>
      <c r="Q3180" s="870"/>
      <c r="R3180" s="870"/>
      <c r="S3180" s="870"/>
      <c r="T3180" s="870"/>
      <c r="U3180" s="870"/>
    </row>
    <row r="3181" spans="9:21" s="689" customFormat="1">
      <c r="I3181" s="870"/>
      <c r="J3181" s="870"/>
      <c r="K3181" s="870"/>
      <c r="L3181" s="870"/>
      <c r="M3181" s="870"/>
      <c r="N3181" s="870"/>
      <c r="O3181" s="870"/>
      <c r="P3181" s="870"/>
      <c r="Q3181" s="870"/>
      <c r="R3181" s="870"/>
      <c r="S3181" s="870"/>
      <c r="T3181" s="870"/>
      <c r="U3181" s="870"/>
    </row>
    <row r="3182" spans="9:21" s="689" customFormat="1">
      <c r="I3182" s="870"/>
      <c r="J3182" s="870"/>
      <c r="K3182" s="870"/>
      <c r="L3182" s="870"/>
      <c r="M3182" s="870"/>
      <c r="N3182" s="870"/>
      <c r="O3182" s="870"/>
      <c r="P3182" s="870"/>
      <c r="Q3182" s="870"/>
      <c r="R3182" s="870"/>
      <c r="S3182" s="870"/>
      <c r="T3182" s="870"/>
      <c r="U3182" s="870"/>
    </row>
    <row r="3183" spans="9:21" s="689" customFormat="1">
      <c r="I3183" s="870"/>
      <c r="J3183" s="870"/>
      <c r="K3183" s="870"/>
      <c r="L3183" s="870"/>
      <c r="M3183" s="870"/>
      <c r="N3183" s="870"/>
      <c r="O3183" s="870"/>
      <c r="P3183" s="870"/>
      <c r="Q3183" s="870"/>
      <c r="R3183" s="870"/>
      <c r="S3183" s="870"/>
      <c r="T3183" s="870"/>
      <c r="U3183" s="870"/>
    </row>
    <row r="3184" spans="9:21" s="689" customFormat="1">
      <c r="I3184" s="870"/>
      <c r="J3184" s="870"/>
      <c r="K3184" s="870"/>
      <c r="L3184" s="870"/>
      <c r="M3184" s="870"/>
      <c r="N3184" s="870"/>
      <c r="O3184" s="870"/>
      <c r="P3184" s="870"/>
      <c r="Q3184" s="870"/>
      <c r="R3184" s="870"/>
      <c r="S3184" s="870"/>
      <c r="T3184" s="870"/>
      <c r="U3184" s="870"/>
    </row>
    <row r="3185" spans="9:21" s="689" customFormat="1">
      <c r="I3185" s="870"/>
      <c r="J3185" s="870"/>
      <c r="K3185" s="870"/>
      <c r="L3185" s="870"/>
      <c r="M3185" s="870"/>
      <c r="N3185" s="870"/>
      <c r="O3185" s="870"/>
      <c r="P3185" s="870"/>
      <c r="Q3185" s="870"/>
      <c r="R3185" s="870"/>
      <c r="S3185" s="870"/>
      <c r="T3185" s="870"/>
      <c r="U3185" s="870"/>
    </row>
    <row r="3186" spans="9:21" s="689" customFormat="1">
      <c r="I3186" s="870"/>
      <c r="J3186" s="870"/>
      <c r="K3186" s="870"/>
      <c r="L3186" s="870"/>
      <c r="M3186" s="870"/>
      <c r="N3186" s="870"/>
      <c r="O3186" s="870"/>
      <c r="P3186" s="870"/>
      <c r="Q3186" s="870"/>
      <c r="R3186" s="870"/>
      <c r="S3186" s="870"/>
      <c r="T3186" s="870"/>
      <c r="U3186" s="870"/>
    </row>
    <row r="3187" spans="9:21" s="689" customFormat="1">
      <c r="I3187" s="870"/>
      <c r="J3187" s="870"/>
      <c r="K3187" s="870"/>
      <c r="L3187" s="870"/>
      <c r="M3187" s="870"/>
      <c r="N3187" s="870"/>
      <c r="O3187" s="870"/>
      <c r="P3187" s="870"/>
      <c r="Q3187" s="870"/>
      <c r="R3187" s="870"/>
      <c r="S3187" s="870"/>
      <c r="T3187" s="870"/>
      <c r="U3187" s="870"/>
    </row>
    <row r="3188" spans="9:21" s="689" customFormat="1">
      <c r="I3188" s="870"/>
      <c r="J3188" s="870"/>
      <c r="K3188" s="870"/>
      <c r="L3188" s="870"/>
      <c r="M3188" s="870"/>
      <c r="N3188" s="870"/>
      <c r="O3188" s="870"/>
      <c r="P3188" s="870"/>
      <c r="Q3188" s="870"/>
      <c r="R3188" s="870"/>
      <c r="S3188" s="870"/>
      <c r="T3188" s="870"/>
      <c r="U3188" s="870"/>
    </row>
    <row r="3189" spans="9:21" s="689" customFormat="1">
      <c r="I3189" s="870"/>
      <c r="J3189" s="870"/>
      <c r="K3189" s="870"/>
      <c r="L3189" s="870"/>
      <c r="M3189" s="870"/>
      <c r="N3189" s="870"/>
      <c r="O3189" s="870"/>
      <c r="P3189" s="870"/>
      <c r="Q3189" s="870"/>
      <c r="R3189" s="870"/>
      <c r="S3189" s="870"/>
      <c r="T3189" s="870"/>
      <c r="U3189" s="870"/>
    </row>
    <row r="3190" spans="9:21" s="689" customFormat="1">
      <c r="I3190" s="870"/>
      <c r="J3190" s="870"/>
      <c r="K3190" s="870"/>
      <c r="L3190" s="870"/>
      <c r="M3190" s="870"/>
      <c r="N3190" s="870"/>
      <c r="O3190" s="870"/>
      <c r="P3190" s="870"/>
      <c r="Q3190" s="870"/>
      <c r="R3190" s="870"/>
      <c r="S3190" s="870"/>
      <c r="T3190" s="870"/>
      <c r="U3190" s="870"/>
    </row>
    <row r="3191" spans="9:21" s="689" customFormat="1">
      <c r="I3191" s="870"/>
      <c r="J3191" s="870"/>
      <c r="K3191" s="870"/>
      <c r="L3191" s="870"/>
      <c r="M3191" s="870"/>
      <c r="N3191" s="870"/>
      <c r="O3191" s="870"/>
      <c r="P3191" s="870"/>
      <c r="Q3191" s="870"/>
      <c r="R3191" s="870"/>
      <c r="S3191" s="870"/>
      <c r="T3191" s="870"/>
      <c r="U3191" s="870"/>
    </row>
    <row r="3192" spans="9:21" s="689" customFormat="1">
      <c r="I3192" s="870"/>
      <c r="J3192" s="870"/>
      <c r="K3192" s="870"/>
      <c r="L3192" s="870"/>
      <c r="M3192" s="870"/>
      <c r="N3192" s="870"/>
      <c r="O3192" s="870"/>
      <c r="P3192" s="870"/>
      <c r="Q3192" s="870"/>
      <c r="R3192" s="870"/>
      <c r="S3192" s="870"/>
      <c r="T3192" s="870"/>
      <c r="U3192" s="870"/>
    </row>
    <row r="3193" spans="9:21" s="689" customFormat="1">
      <c r="I3193" s="870"/>
      <c r="J3193" s="870"/>
      <c r="K3193" s="870"/>
      <c r="L3193" s="870"/>
      <c r="M3193" s="870"/>
      <c r="N3193" s="870"/>
      <c r="O3193" s="870"/>
      <c r="P3193" s="870"/>
      <c r="Q3193" s="870"/>
      <c r="R3193" s="870"/>
      <c r="S3193" s="870"/>
      <c r="T3193" s="870"/>
      <c r="U3193" s="870"/>
    </row>
    <row r="3194" spans="9:21" s="689" customFormat="1">
      <c r="I3194" s="870"/>
      <c r="J3194" s="870"/>
      <c r="K3194" s="870"/>
      <c r="L3194" s="870"/>
      <c r="M3194" s="870"/>
      <c r="N3194" s="870"/>
      <c r="O3194" s="870"/>
      <c r="P3194" s="870"/>
      <c r="Q3194" s="870"/>
      <c r="R3194" s="870"/>
      <c r="S3194" s="870"/>
      <c r="T3194" s="870"/>
      <c r="U3194" s="870"/>
    </row>
    <row r="3195" spans="9:21" s="689" customFormat="1">
      <c r="I3195" s="870"/>
      <c r="J3195" s="870"/>
      <c r="K3195" s="870"/>
      <c r="L3195" s="870"/>
      <c r="M3195" s="870"/>
      <c r="N3195" s="870"/>
      <c r="O3195" s="870"/>
      <c r="P3195" s="870"/>
      <c r="Q3195" s="870"/>
      <c r="R3195" s="870"/>
      <c r="S3195" s="870"/>
      <c r="T3195" s="870"/>
      <c r="U3195" s="870"/>
    </row>
    <row r="3196" spans="9:21" s="689" customFormat="1">
      <c r="I3196" s="870"/>
      <c r="J3196" s="870"/>
      <c r="K3196" s="870"/>
      <c r="L3196" s="870"/>
      <c r="M3196" s="870"/>
      <c r="N3196" s="870"/>
      <c r="O3196" s="870"/>
      <c r="P3196" s="870"/>
      <c r="Q3196" s="870"/>
      <c r="R3196" s="870"/>
      <c r="S3196" s="870"/>
      <c r="T3196" s="870"/>
      <c r="U3196" s="870"/>
    </row>
    <row r="3197" spans="9:21" s="689" customFormat="1">
      <c r="I3197" s="870"/>
      <c r="J3197" s="870"/>
      <c r="K3197" s="870"/>
      <c r="L3197" s="870"/>
      <c r="M3197" s="870"/>
      <c r="N3197" s="870"/>
      <c r="O3197" s="870"/>
      <c r="P3197" s="870"/>
      <c r="Q3197" s="870"/>
      <c r="R3197" s="870"/>
      <c r="S3197" s="870"/>
      <c r="T3197" s="870"/>
      <c r="U3197" s="870"/>
    </row>
    <row r="3198" spans="9:21" s="689" customFormat="1">
      <c r="I3198" s="870"/>
      <c r="J3198" s="870"/>
      <c r="K3198" s="870"/>
      <c r="L3198" s="870"/>
      <c r="M3198" s="870"/>
      <c r="N3198" s="870"/>
      <c r="O3198" s="870"/>
      <c r="P3198" s="870"/>
      <c r="Q3198" s="870"/>
      <c r="R3198" s="870"/>
      <c r="S3198" s="870"/>
      <c r="T3198" s="870"/>
      <c r="U3198" s="870"/>
    </row>
    <row r="3199" spans="9:21" s="689" customFormat="1">
      <c r="I3199" s="870"/>
      <c r="J3199" s="870"/>
      <c r="K3199" s="870"/>
      <c r="L3199" s="870"/>
      <c r="M3199" s="870"/>
      <c r="N3199" s="870"/>
      <c r="O3199" s="870"/>
      <c r="P3199" s="870"/>
      <c r="Q3199" s="870"/>
      <c r="R3199" s="870"/>
      <c r="S3199" s="870"/>
      <c r="T3199" s="870"/>
      <c r="U3199" s="870"/>
    </row>
    <row r="3200" spans="9:21" s="689" customFormat="1">
      <c r="I3200" s="870"/>
      <c r="J3200" s="870"/>
      <c r="K3200" s="870"/>
      <c r="L3200" s="870"/>
      <c r="M3200" s="870"/>
      <c r="N3200" s="870"/>
      <c r="O3200" s="870"/>
      <c r="P3200" s="870"/>
      <c r="Q3200" s="870"/>
      <c r="R3200" s="870"/>
      <c r="S3200" s="870"/>
      <c r="T3200" s="870"/>
      <c r="U3200" s="870"/>
    </row>
    <row r="3201" spans="9:22" s="689" customFormat="1">
      <c r="I3201" s="870"/>
      <c r="J3201" s="870"/>
      <c r="K3201" s="870"/>
      <c r="L3201" s="870"/>
      <c r="M3201" s="870"/>
      <c r="N3201" s="870"/>
      <c r="O3201" s="870"/>
      <c r="P3201" s="870"/>
      <c r="Q3201" s="870"/>
      <c r="R3201" s="870"/>
      <c r="S3201" s="870"/>
      <c r="T3201" s="870"/>
      <c r="U3201" s="870"/>
      <c r="V3201" s="870"/>
    </row>
    <row r="3202" spans="9:22" s="689" customFormat="1">
      <c r="I3202" s="870"/>
      <c r="J3202" s="870"/>
      <c r="K3202" s="870"/>
      <c r="L3202" s="870"/>
      <c r="M3202" s="870"/>
      <c r="N3202" s="870"/>
      <c r="O3202" s="870"/>
      <c r="P3202" s="870"/>
      <c r="Q3202" s="870"/>
      <c r="R3202" s="870"/>
      <c r="S3202" s="870"/>
      <c r="T3202" s="870"/>
      <c r="U3202" s="870"/>
      <c r="V3202" s="870"/>
    </row>
    <row r="3203" spans="9:22" s="689" customFormat="1">
      <c r="I3203" s="870"/>
      <c r="J3203" s="870"/>
      <c r="K3203" s="870"/>
      <c r="L3203" s="870"/>
      <c r="M3203" s="870"/>
      <c r="N3203" s="870"/>
      <c r="O3203" s="870"/>
      <c r="P3203" s="870"/>
      <c r="Q3203" s="870"/>
      <c r="R3203" s="870"/>
      <c r="S3203" s="870"/>
      <c r="T3203" s="870"/>
      <c r="U3203" s="870"/>
      <c r="V3203" s="870"/>
    </row>
    <row r="3204" spans="9:22" s="689" customFormat="1">
      <c r="I3204" s="870"/>
      <c r="J3204" s="870"/>
      <c r="K3204" s="870"/>
      <c r="L3204" s="870"/>
      <c r="M3204" s="870"/>
      <c r="N3204" s="870"/>
      <c r="O3204" s="870"/>
      <c r="P3204" s="870"/>
      <c r="Q3204" s="870"/>
      <c r="R3204" s="870"/>
      <c r="S3204" s="870"/>
      <c r="T3204" s="870"/>
      <c r="U3204" s="870"/>
      <c r="V3204" s="870"/>
    </row>
    <row r="3205" spans="9:22" s="689" customFormat="1">
      <c r="I3205" s="870"/>
      <c r="J3205" s="870"/>
      <c r="K3205" s="870"/>
      <c r="L3205" s="870"/>
      <c r="M3205" s="870"/>
      <c r="N3205" s="870"/>
      <c r="O3205" s="870"/>
      <c r="P3205" s="870"/>
      <c r="Q3205" s="870"/>
      <c r="R3205" s="870"/>
      <c r="S3205" s="870"/>
      <c r="T3205" s="870"/>
      <c r="U3205" s="870"/>
      <c r="V3205" s="870"/>
    </row>
    <row r="3206" spans="9:22" s="689" customFormat="1">
      <c r="I3206" s="870"/>
      <c r="J3206" s="870"/>
      <c r="K3206" s="870"/>
      <c r="L3206" s="870"/>
      <c r="M3206" s="870"/>
      <c r="N3206" s="870"/>
      <c r="O3206" s="870"/>
      <c r="P3206" s="870"/>
      <c r="Q3206" s="870"/>
      <c r="R3206" s="870"/>
      <c r="S3206" s="870"/>
      <c r="T3206" s="870"/>
      <c r="U3206" s="870"/>
      <c r="V3206" s="870"/>
    </row>
    <row r="3207" spans="9:22" s="689" customFormat="1">
      <c r="I3207" s="870"/>
      <c r="J3207" s="870"/>
      <c r="K3207" s="870"/>
      <c r="L3207" s="870"/>
      <c r="M3207" s="870"/>
      <c r="N3207" s="870"/>
      <c r="O3207" s="870"/>
      <c r="P3207" s="870"/>
      <c r="Q3207" s="870"/>
      <c r="R3207" s="870"/>
      <c r="S3207" s="870"/>
      <c r="T3207" s="870"/>
      <c r="U3207" s="870"/>
      <c r="V3207" s="870"/>
    </row>
    <row r="3208" spans="9:22" s="689" customFormat="1">
      <c r="I3208" s="870"/>
      <c r="J3208" s="870"/>
      <c r="K3208" s="870"/>
      <c r="L3208" s="870"/>
      <c r="M3208" s="870"/>
      <c r="N3208" s="870"/>
      <c r="O3208" s="870"/>
      <c r="P3208" s="870"/>
      <c r="Q3208" s="870"/>
      <c r="R3208" s="870"/>
      <c r="S3208" s="870"/>
      <c r="T3208" s="870"/>
      <c r="U3208" s="870"/>
      <c r="V3208" s="870"/>
    </row>
    <row r="3209" spans="9:22" s="689" customFormat="1">
      <c r="I3209" s="870"/>
      <c r="J3209" s="870"/>
      <c r="K3209" s="870"/>
      <c r="L3209" s="870"/>
      <c r="M3209" s="870"/>
      <c r="N3209" s="870"/>
      <c r="O3209" s="870"/>
      <c r="P3209" s="870"/>
      <c r="Q3209" s="870"/>
      <c r="R3209" s="870"/>
      <c r="S3209" s="870"/>
      <c r="T3209" s="870"/>
      <c r="U3209" s="870"/>
      <c r="V3209" s="870"/>
    </row>
    <row r="3210" spans="9:22" s="689" customFormat="1">
      <c r="I3210" s="870"/>
      <c r="J3210" s="870"/>
      <c r="K3210" s="870"/>
      <c r="L3210" s="870"/>
      <c r="M3210" s="870"/>
      <c r="N3210" s="870"/>
      <c r="O3210" s="870"/>
      <c r="P3210" s="870"/>
      <c r="Q3210" s="870"/>
      <c r="R3210" s="870"/>
      <c r="S3210" s="870"/>
      <c r="T3210" s="870"/>
      <c r="U3210" s="870"/>
      <c r="V3210" s="870"/>
    </row>
    <row r="3211" spans="9:22" s="689" customFormat="1" ht="14.25">
      <c r="I3211" s="856"/>
      <c r="J3211" s="856"/>
      <c r="K3211" s="856"/>
      <c r="L3211" s="856"/>
      <c r="M3211" s="856"/>
      <c r="N3211" s="856"/>
      <c r="O3211" s="856"/>
      <c r="P3211" s="856"/>
      <c r="Q3211" s="856"/>
      <c r="R3211" s="856"/>
      <c r="S3211" s="856"/>
      <c r="T3211" s="856"/>
      <c r="U3211" s="856"/>
      <c r="V3211" s="856"/>
    </row>
    <row r="3212" spans="9:22" s="689" customFormat="1" ht="14.25">
      <c r="I3212" s="856"/>
      <c r="J3212" s="856"/>
      <c r="K3212" s="856"/>
      <c r="L3212" s="856"/>
      <c r="M3212" s="856"/>
      <c r="N3212" s="856"/>
      <c r="O3212" s="856"/>
      <c r="P3212" s="856"/>
      <c r="Q3212" s="856"/>
      <c r="R3212" s="856"/>
      <c r="S3212" s="856"/>
      <c r="T3212" s="856"/>
      <c r="U3212" s="856"/>
      <c r="V3212" s="856"/>
    </row>
    <row r="3213" spans="9:22" s="689" customFormat="1" ht="14.25">
      <c r="I3213" s="856"/>
      <c r="J3213" s="856"/>
      <c r="K3213" s="856"/>
      <c r="L3213" s="856"/>
      <c r="M3213" s="856"/>
      <c r="N3213" s="856"/>
      <c r="O3213" s="856"/>
      <c r="P3213" s="856"/>
      <c r="Q3213" s="856"/>
      <c r="R3213" s="856"/>
      <c r="S3213" s="856"/>
      <c r="T3213" s="856"/>
      <c r="U3213" s="856"/>
      <c r="V3213" s="856"/>
    </row>
    <row r="3214" spans="9:22" s="689" customFormat="1" ht="14.25">
      <c r="I3214" s="856"/>
      <c r="J3214" s="856"/>
      <c r="K3214" s="856"/>
      <c r="L3214" s="856"/>
      <c r="M3214" s="856"/>
      <c r="N3214" s="856"/>
      <c r="O3214" s="856"/>
      <c r="P3214" s="856"/>
      <c r="Q3214" s="856"/>
      <c r="R3214" s="856"/>
      <c r="S3214" s="856"/>
      <c r="T3214" s="856"/>
      <c r="U3214" s="856"/>
      <c r="V3214" s="856"/>
    </row>
    <row r="3215" spans="9:22" s="689" customFormat="1" ht="14.25">
      <c r="I3215" s="856"/>
      <c r="J3215" s="856"/>
      <c r="K3215" s="856"/>
      <c r="L3215" s="856"/>
      <c r="M3215" s="856"/>
      <c r="N3215" s="856"/>
      <c r="O3215" s="856"/>
      <c r="P3215" s="856"/>
      <c r="Q3215" s="856"/>
      <c r="R3215" s="856"/>
      <c r="S3215" s="856"/>
      <c r="T3215" s="856"/>
      <c r="U3215" s="856"/>
      <c r="V3215" s="856"/>
    </row>
    <row r="3216" spans="9:22" s="689" customFormat="1" ht="14.25">
      <c r="I3216" s="856"/>
      <c r="J3216" s="856"/>
      <c r="K3216" s="856"/>
      <c r="L3216" s="856"/>
      <c r="M3216" s="856"/>
      <c r="N3216" s="856"/>
      <c r="O3216" s="856"/>
      <c r="P3216" s="856"/>
      <c r="Q3216" s="856"/>
      <c r="R3216" s="856"/>
      <c r="S3216" s="856"/>
      <c r="T3216" s="856"/>
      <c r="U3216" s="856"/>
      <c r="V3216" s="856"/>
    </row>
    <row r="3217" spans="9:22" s="689" customFormat="1" ht="14.25">
      <c r="I3217" s="856"/>
      <c r="J3217" s="856"/>
      <c r="K3217" s="856"/>
      <c r="L3217" s="856"/>
      <c r="M3217" s="856"/>
      <c r="N3217" s="856"/>
      <c r="O3217" s="856"/>
      <c r="P3217" s="856"/>
      <c r="Q3217" s="856"/>
      <c r="R3217" s="856"/>
      <c r="S3217" s="856"/>
      <c r="T3217" s="856"/>
      <c r="U3217" s="856"/>
      <c r="V3217" s="856"/>
    </row>
    <row r="3218" spans="9:22" s="689" customFormat="1" ht="14.25">
      <c r="I3218" s="856"/>
      <c r="J3218" s="856"/>
      <c r="K3218" s="856"/>
      <c r="L3218" s="856"/>
      <c r="M3218" s="856"/>
      <c r="N3218" s="856"/>
      <c r="O3218" s="856"/>
      <c r="P3218" s="856"/>
      <c r="Q3218" s="856"/>
      <c r="R3218" s="856"/>
      <c r="S3218" s="856"/>
      <c r="T3218" s="856"/>
      <c r="U3218" s="856"/>
      <c r="V3218" s="856"/>
    </row>
    <row r="3219" spans="9:22" s="689" customFormat="1" ht="14.25">
      <c r="I3219" s="856"/>
      <c r="J3219" s="856"/>
      <c r="K3219" s="856"/>
      <c r="L3219" s="856"/>
      <c r="M3219" s="856"/>
      <c r="N3219" s="856"/>
      <c r="O3219" s="856"/>
      <c r="P3219" s="856"/>
      <c r="Q3219" s="856"/>
      <c r="R3219" s="856"/>
      <c r="S3219" s="856"/>
      <c r="T3219" s="856"/>
      <c r="U3219" s="856"/>
      <c r="V3219" s="856"/>
    </row>
    <row r="3220" spans="9:22" s="689" customFormat="1" ht="14.25">
      <c r="I3220" s="856"/>
      <c r="J3220" s="856"/>
      <c r="K3220" s="856"/>
      <c r="L3220" s="856"/>
      <c r="M3220" s="856"/>
      <c r="N3220" s="856"/>
      <c r="O3220" s="856"/>
      <c r="P3220" s="856"/>
      <c r="Q3220" s="856"/>
      <c r="R3220" s="856"/>
      <c r="S3220" s="856"/>
      <c r="T3220" s="856"/>
      <c r="U3220" s="856"/>
      <c r="V3220" s="856"/>
    </row>
    <row r="3221" spans="9:22" s="689" customFormat="1" ht="14.25">
      <c r="I3221" s="856"/>
      <c r="J3221" s="856"/>
      <c r="K3221" s="856"/>
      <c r="L3221" s="856"/>
      <c r="M3221" s="856"/>
      <c r="N3221" s="856"/>
      <c r="O3221" s="856"/>
      <c r="P3221" s="856"/>
      <c r="Q3221" s="856"/>
      <c r="R3221" s="856"/>
      <c r="S3221" s="856"/>
      <c r="T3221" s="856"/>
      <c r="U3221" s="856"/>
      <c r="V3221" s="856"/>
    </row>
    <row r="3222" spans="9:22" s="689" customFormat="1" ht="14.25">
      <c r="I3222" s="856"/>
      <c r="J3222" s="856"/>
      <c r="K3222" s="856"/>
      <c r="L3222" s="856"/>
      <c r="M3222" s="856"/>
      <c r="N3222" s="856"/>
      <c r="O3222" s="856"/>
      <c r="P3222" s="856"/>
      <c r="Q3222" s="856"/>
      <c r="R3222" s="856"/>
      <c r="S3222" s="856"/>
      <c r="T3222" s="856"/>
      <c r="U3222" s="856"/>
      <c r="V3222" s="856"/>
    </row>
    <row r="3223" spans="9:22" s="689" customFormat="1" ht="14.25">
      <c r="I3223" s="856"/>
      <c r="J3223" s="856"/>
      <c r="K3223" s="856"/>
      <c r="L3223" s="856"/>
      <c r="M3223" s="856"/>
      <c r="N3223" s="856"/>
      <c r="O3223" s="856"/>
      <c r="P3223" s="856"/>
      <c r="Q3223" s="856"/>
      <c r="R3223" s="856"/>
      <c r="S3223" s="856"/>
      <c r="T3223" s="856"/>
      <c r="U3223" s="856"/>
      <c r="V3223" s="856"/>
    </row>
    <row r="3224" spans="9:22" s="689" customFormat="1" ht="14.25">
      <c r="I3224" s="856"/>
      <c r="J3224" s="856"/>
      <c r="K3224" s="856"/>
      <c r="L3224" s="856"/>
      <c r="M3224" s="856"/>
      <c r="N3224" s="856"/>
      <c r="O3224" s="856"/>
      <c r="P3224" s="856"/>
      <c r="Q3224" s="856"/>
      <c r="R3224" s="856"/>
      <c r="S3224" s="856"/>
      <c r="T3224" s="856"/>
      <c r="U3224" s="856"/>
      <c r="V3224" s="856"/>
    </row>
    <row r="3225" spans="9:22" s="689" customFormat="1" ht="14.25">
      <c r="I3225" s="856"/>
      <c r="J3225" s="856"/>
      <c r="K3225" s="856"/>
      <c r="L3225" s="856"/>
      <c r="M3225" s="856"/>
      <c r="N3225" s="856"/>
      <c r="O3225" s="856"/>
      <c r="P3225" s="856"/>
      <c r="Q3225" s="856"/>
      <c r="R3225" s="856"/>
      <c r="S3225" s="856"/>
      <c r="T3225" s="856"/>
      <c r="U3225" s="856"/>
      <c r="V3225" s="856"/>
    </row>
    <row r="3226" spans="9:22" s="689" customFormat="1" ht="14.25">
      <c r="I3226" s="856"/>
      <c r="J3226" s="856"/>
      <c r="K3226" s="856"/>
      <c r="L3226" s="856"/>
      <c r="M3226" s="856"/>
      <c r="N3226" s="856"/>
      <c r="O3226" s="856"/>
      <c r="P3226" s="856"/>
      <c r="Q3226" s="856"/>
      <c r="R3226" s="856"/>
      <c r="S3226" s="856"/>
      <c r="T3226" s="856"/>
      <c r="U3226" s="856"/>
      <c r="V3226" s="856"/>
    </row>
    <row r="3227" spans="9:22" s="689" customFormat="1" ht="14.25">
      <c r="I3227" s="856"/>
      <c r="J3227" s="856"/>
      <c r="K3227" s="856"/>
      <c r="L3227" s="856"/>
      <c r="M3227" s="856"/>
      <c r="N3227" s="856"/>
      <c r="O3227" s="856"/>
      <c r="P3227" s="856"/>
      <c r="Q3227" s="856"/>
      <c r="R3227" s="856"/>
      <c r="S3227" s="856"/>
      <c r="T3227" s="856"/>
      <c r="U3227" s="856"/>
      <c r="V3227" s="856"/>
    </row>
    <row r="3228" spans="9:22" s="689" customFormat="1" ht="14.25">
      <c r="I3228" s="856"/>
      <c r="J3228" s="856"/>
      <c r="K3228" s="856"/>
      <c r="L3228" s="856"/>
      <c r="M3228" s="856"/>
      <c r="N3228" s="856"/>
      <c r="O3228" s="856"/>
      <c r="P3228" s="856"/>
      <c r="Q3228" s="856"/>
      <c r="R3228" s="856"/>
      <c r="S3228" s="856"/>
      <c r="T3228" s="856"/>
      <c r="U3228" s="856"/>
      <c r="V3228" s="856"/>
    </row>
    <row r="3229" spans="9:22" s="689" customFormat="1" ht="14.25">
      <c r="I3229" s="856"/>
      <c r="J3229" s="856"/>
      <c r="K3229" s="856"/>
      <c r="L3229" s="856"/>
      <c r="M3229" s="856"/>
      <c r="N3229" s="856"/>
      <c r="O3229" s="856"/>
      <c r="P3229" s="856"/>
      <c r="Q3229" s="856"/>
      <c r="R3229" s="856"/>
      <c r="S3229" s="856"/>
      <c r="T3229" s="856"/>
      <c r="U3229" s="856"/>
      <c r="V3229" s="856"/>
    </row>
    <row r="3230" spans="9:22" s="689" customFormat="1" ht="14.25">
      <c r="I3230" s="856"/>
      <c r="J3230" s="856"/>
      <c r="K3230" s="856"/>
      <c r="L3230" s="856"/>
      <c r="M3230" s="856"/>
      <c r="N3230" s="856"/>
      <c r="O3230" s="856"/>
      <c r="P3230" s="856"/>
      <c r="Q3230" s="856"/>
      <c r="R3230" s="856"/>
      <c r="S3230" s="856"/>
      <c r="T3230" s="856"/>
      <c r="U3230" s="856"/>
      <c r="V3230" s="856"/>
    </row>
    <row r="3231" spans="9:22" s="689" customFormat="1" ht="14.25">
      <c r="I3231" s="856"/>
      <c r="J3231" s="856"/>
      <c r="K3231" s="856"/>
      <c r="L3231" s="856"/>
      <c r="M3231" s="856"/>
      <c r="N3231" s="856"/>
      <c r="O3231" s="856"/>
      <c r="P3231" s="856"/>
      <c r="Q3231" s="856"/>
      <c r="R3231" s="856"/>
      <c r="S3231" s="856"/>
      <c r="T3231" s="856"/>
      <c r="U3231" s="856"/>
      <c r="V3231" s="856"/>
    </row>
    <row r="3232" spans="9:22" s="689" customFormat="1" ht="14.25">
      <c r="I3232" s="856"/>
      <c r="J3232" s="856"/>
      <c r="K3232" s="856"/>
      <c r="L3232" s="856"/>
      <c r="M3232" s="856"/>
      <c r="N3232" s="856"/>
      <c r="O3232" s="856"/>
      <c r="P3232" s="856"/>
      <c r="Q3232" s="856"/>
      <c r="R3232" s="856"/>
      <c r="S3232" s="856"/>
      <c r="T3232" s="856"/>
      <c r="U3232" s="856"/>
      <c r="V3232" s="856"/>
    </row>
    <row r="3233" spans="9:22" s="689" customFormat="1" ht="14.25">
      <c r="I3233" s="856"/>
      <c r="J3233" s="856"/>
      <c r="K3233" s="856"/>
      <c r="L3233" s="856"/>
      <c r="M3233" s="856"/>
      <c r="N3233" s="856"/>
      <c r="O3233" s="856"/>
      <c r="P3233" s="856"/>
      <c r="Q3233" s="856"/>
      <c r="R3233" s="856"/>
      <c r="S3233" s="856"/>
      <c r="T3233" s="856"/>
      <c r="U3233" s="856"/>
      <c r="V3233" s="856"/>
    </row>
    <row r="3234" spans="9:22" s="689" customFormat="1" ht="14.25">
      <c r="I3234" s="856"/>
      <c r="J3234" s="856"/>
      <c r="K3234" s="856"/>
      <c r="L3234" s="856"/>
      <c r="M3234" s="856"/>
      <c r="N3234" s="856"/>
      <c r="O3234" s="856"/>
      <c r="P3234" s="856"/>
      <c r="Q3234" s="856"/>
      <c r="R3234" s="856"/>
      <c r="S3234" s="856"/>
      <c r="T3234" s="856"/>
      <c r="U3234" s="856"/>
      <c r="V3234" s="856"/>
    </row>
    <row r="3235" spans="9:22" s="689" customFormat="1" ht="14.25">
      <c r="I3235" s="856"/>
      <c r="J3235" s="856"/>
      <c r="K3235" s="856"/>
      <c r="L3235" s="856"/>
      <c r="M3235" s="856"/>
      <c r="N3235" s="856"/>
      <c r="O3235" s="856"/>
      <c r="P3235" s="856"/>
      <c r="Q3235" s="856"/>
      <c r="R3235" s="856"/>
      <c r="S3235" s="856"/>
      <c r="T3235" s="856"/>
      <c r="U3235" s="856"/>
      <c r="V3235" s="856"/>
    </row>
    <row r="3236" spans="9:22" s="689" customFormat="1" ht="14.25">
      <c r="I3236" s="856"/>
      <c r="J3236" s="856"/>
      <c r="K3236" s="856"/>
      <c r="L3236" s="856"/>
      <c r="M3236" s="856"/>
      <c r="N3236" s="856"/>
      <c r="O3236" s="856"/>
      <c r="P3236" s="856"/>
      <c r="Q3236" s="856"/>
      <c r="R3236" s="856"/>
      <c r="S3236" s="856"/>
      <c r="T3236" s="856"/>
      <c r="U3236" s="856"/>
      <c r="V3236" s="856"/>
    </row>
    <row r="3237" spans="9:22" s="689" customFormat="1" ht="14.25">
      <c r="I3237" s="856"/>
      <c r="J3237" s="856"/>
      <c r="K3237" s="856"/>
      <c r="L3237" s="856"/>
      <c r="M3237" s="856"/>
      <c r="N3237" s="856"/>
      <c r="O3237" s="856"/>
      <c r="P3237" s="856"/>
      <c r="Q3237" s="856"/>
      <c r="R3237" s="856"/>
      <c r="S3237" s="856"/>
      <c r="T3237" s="856"/>
      <c r="U3237" s="856"/>
      <c r="V3237" s="856"/>
    </row>
    <row r="3238" spans="9:22" s="689" customFormat="1" ht="14.25">
      <c r="I3238" s="856"/>
      <c r="J3238" s="856"/>
      <c r="K3238" s="856"/>
      <c r="L3238" s="856"/>
      <c r="M3238" s="856"/>
      <c r="N3238" s="856"/>
      <c r="O3238" s="856"/>
      <c r="P3238" s="856"/>
      <c r="Q3238" s="856"/>
      <c r="R3238" s="856"/>
      <c r="S3238" s="856"/>
      <c r="T3238" s="856"/>
      <c r="U3238" s="856"/>
      <c r="V3238" s="856"/>
    </row>
    <row r="3239" spans="9:22" s="689" customFormat="1" ht="14.25">
      <c r="I3239" s="856"/>
      <c r="J3239" s="856"/>
      <c r="K3239" s="856"/>
      <c r="L3239" s="856"/>
      <c r="M3239" s="856"/>
      <c r="N3239" s="856"/>
      <c r="O3239" s="856"/>
      <c r="P3239" s="856"/>
      <c r="Q3239" s="856"/>
      <c r="R3239" s="856"/>
      <c r="S3239" s="856"/>
      <c r="T3239" s="856"/>
      <c r="U3239" s="856"/>
      <c r="V3239" s="856"/>
    </row>
    <row r="3240" spans="9:22" s="689" customFormat="1" ht="14.25">
      <c r="I3240" s="856"/>
      <c r="J3240" s="856"/>
      <c r="K3240" s="856"/>
      <c r="L3240" s="856"/>
      <c r="M3240" s="856"/>
      <c r="N3240" s="856"/>
      <c r="O3240" s="856"/>
      <c r="P3240" s="856"/>
      <c r="Q3240" s="856"/>
      <c r="R3240" s="856"/>
      <c r="S3240" s="856"/>
      <c r="T3240" s="856"/>
      <c r="U3240" s="856"/>
      <c r="V3240" s="856"/>
    </row>
    <row r="3241" spans="9:22" s="689" customFormat="1" ht="14.25">
      <c r="I3241" s="856"/>
      <c r="J3241" s="856"/>
      <c r="K3241" s="856"/>
      <c r="L3241" s="856"/>
      <c r="M3241" s="856"/>
      <c r="N3241" s="856"/>
      <c r="O3241" s="856"/>
      <c r="P3241" s="856"/>
      <c r="Q3241" s="856"/>
      <c r="R3241" s="856"/>
      <c r="S3241" s="856"/>
      <c r="T3241" s="856"/>
      <c r="U3241" s="856"/>
      <c r="V3241" s="856"/>
    </row>
    <row r="3242" spans="9:22" s="689" customFormat="1" ht="14.25">
      <c r="I3242" s="856"/>
      <c r="J3242" s="856"/>
      <c r="K3242" s="856"/>
      <c r="L3242" s="856"/>
      <c r="M3242" s="856"/>
      <c r="N3242" s="856"/>
      <c r="O3242" s="856"/>
      <c r="P3242" s="856"/>
      <c r="Q3242" s="856"/>
      <c r="R3242" s="856"/>
      <c r="S3242" s="856"/>
      <c r="T3242" s="856"/>
      <c r="U3242" s="856"/>
      <c r="V3242" s="856"/>
    </row>
    <row r="3243" spans="9:22" s="689" customFormat="1" ht="14.25">
      <c r="I3243" s="856"/>
      <c r="J3243" s="856"/>
      <c r="K3243" s="856"/>
      <c r="L3243" s="856"/>
      <c r="M3243" s="856"/>
      <c r="N3243" s="856"/>
      <c r="O3243" s="856"/>
      <c r="P3243" s="856"/>
      <c r="Q3243" s="856"/>
      <c r="R3243" s="856"/>
      <c r="S3243" s="856"/>
      <c r="T3243" s="856"/>
      <c r="U3243" s="856"/>
      <c r="V3243" s="856"/>
    </row>
    <row r="3244" spans="9:22" s="689" customFormat="1" ht="14.25">
      <c r="I3244" s="856"/>
      <c r="J3244" s="856"/>
      <c r="K3244" s="856"/>
      <c r="L3244" s="856"/>
      <c r="M3244" s="856"/>
      <c r="N3244" s="856"/>
      <c r="O3244" s="856"/>
      <c r="P3244" s="856"/>
      <c r="Q3244" s="856"/>
      <c r="R3244" s="856"/>
      <c r="S3244" s="856"/>
      <c r="T3244" s="856"/>
      <c r="U3244" s="856"/>
      <c r="V3244" s="856"/>
    </row>
    <row r="3245" spans="9:22" s="689" customFormat="1" ht="14.25">
      <c r="I3245" s="856"/>
      <c r="J3245" s="856"/>
      <c r="K3245" s="856"/>
      <c r="L3245" s="856"/>
      <c r="M3245" s="856"/>
      <c r="N3245" s="856"/>
      <c r="O3245" s="856"/>
      <c r="P3245" s="856"/>
      <c r="Q3245" s="856"/>
      <c r="R3245" s="856"/>
      <c r="S3245" s="856"/>
      <c r="T3245" s="856"/>
      <c r="U3245" s="856"/>
      <c r="V3245" s="856"/>
    </row>
    <row r="3246" spans="9:22" s="689" customFormat="1" ht="14.25">
      <c r="I3246" s="856"/>
      <c r="J3246" s="856"/>
      <c r="K3246" s="856"/>
      <c r="L3246" s="856"/>
      <c r="M3246" s="856"/>
      <c r="N3246" s="856"/>
      <c r="O3246" s="856"/>
      <c r="P3246" s="856"/>
      <c r="Q3246" s="856"/>
      <c r="R3246" s="856"/>
      <c r="S3246" s="856"/>
      <c r="T3246" s="856"/>
      <c r="U3246" s="856"/>
      <c r="V3246" s="856"/>
    </row>
    <row r="3247" spans="9:22" s="689" customFormat="1" ht="14.25">
      <c r="I3247" s="856"/>
      <c r="J3247" s="856"/>
      <c r="K3247" s="856"/>
      <c r="L3247" s="856"/>
      <c r="M3247" s="856"/>
      <c r="N3247" s="856"/>
      <c r="O3247" s="856"/>
      <c r="P3247" s="856"/>
      <c r="Q3247" s="856"/>
      <c r="R3247" s="856"/>
      <c r="S3247" s="856"/>
      <c r="T3247" s="856"/>
      <c r="U3247" s="856"/>
      <c r="V3247" s="856"/>
    </row>
    <row r="3248" spans="9:22" s="689" customFormat="1" ht="14.25">
      <c r="I3248" s="856"/>
      <c r="J3248" s="856"/>
      <c r="K3248" s="856"/>
      <c r="L3248" s="856"/>
      <c r="M3248" s="856"/>
      <c r="N3248" s="856"/>
      <c r="O3248" s="856"/>
      <c r="P3248" s="856"/>
      <c r="Q3248" s="856"/>
      <c r="R3248" s="856"/>
      <c r="S3248" s="856"/>
      <c r="T3248" s="856"/>
      <c r="U3248" s="856"/>
      <c r="V3248" s="856"/>
    </row>
    <row r="3249" spans="9:22" s="689" customFormat="1" ht="14.25">
      <c r="I3249" s="856"/>
      <c r="J3249" s="856"/>
      <c r="K3249" s="856"/>
      <c r="L3249" s="856"/>
      <c r="M3249" s="856"/>
      <c r="N3249" s="856"/>
      <c r="O3249" s="856"/>
      <c r="P3249" s="856"/>
      <c r="Q3249" s="856"/>
      <c r="R3249" s="856"/>
      <c r="S3249" s="856"/>
      <c r="T3249" s="856"/>
      <c r="U3249" s="856"/>
      <c r="V3249" s="856"/>
    </row>
    <row r="3250" spans="9:22" s="689" customFormat="1" ht="14.25">
      <c r="I3250" s="856"/>
      <c r="J3250" s="856"/>
      <c r="K3250" s="856"/>
      <c r="L3250" s="856"/>
      <c r="M3250" s="856"/>
      <c r="N3250" s="856"/>
      <c r="O3250" s="856"/>
      <c r="P3250" s="856"/>
      <c r="Q3250" s="856"/>
      <c r="R3250" s="856"/>
      <c r="S3250" s="856"/>
      <c r="T3250" s="856"/>
      <c r="U3250" s="856"/>
      <c r="V3250" s="856"/>
    </row>
    <row r="3251" spans="9:22" s="689" customFormat="1" ht="14.25">
      <c r="I3251" s="856"/>
      <c r="J3251" s="856"/>
      <c r="K3251" s="856"/>
      <c r="L3251" s="856"/>
      <c r="M3251" s="856"/>
      <c r="N3251" s="856"/>
      <c r="O3251" s="856"/>
      <c r="P3251" s="856"/>
      <c r="Q3251" s="856"/>
      <c r="R3251" s="856"/>
      <c r="S3251" s="856"/>
      <c r="T3251" s="856"/>
      <c r="U3251" s="856"/>
      <c r="V3251" s="856"/>
    </row>
    <row r="3252" spans="9:22" s="689" customFormat="1" ht="14.25">
      <c r="I3252" s="856"/>
      <c r="J3252" s="856"/>
      <c r="K3252" s="856"/>
      <c r="L3252" s="856"/>
      <c r="M3252" s="856"/>
      <c r="N3252" s="856"/>
      <c r="O3252" s="856"/>
      <c r="P3252" s="856"/>
      <c r="Q3252" s="856"/>
      <c r="R3252" s="856"/>
      <c r="S3252" s="856"/>
      <c r="T3252" s="856"/>
      <c r="U3252" s="856"/>
      <c r="V3252" s="856"/>
    </row>
    <row r="3253" spans="9:22" s="689" customFormat="1" ht="14.25">
      <c r="I3253" s="856"/>
      <c r="J3253" s="856"/>
      <c r="K3253" s="856"/>
      <c r="L3253" s="856"/>
      <c r="M3253" s="856"/>
      <c r="N3253" s="856"/>
      <c r="O3253" s="856"/>
      <c r="P3253" s="856"/>
      <c r="Q3253" s="856"/>
      <c r="R3253" s="856"/>
      <c r="S3253" s="856"/>
      <c r="T3253" s="856"/>
      <c r="U3253" s="856"/>
      <c r="V3253" s="856"/>
    </row>
    <row r="3254" spans="9:22" s="689" customFormat="1" ht="14.25">
      <c r="I3254" s="856"/>
      <c r="J3254" s="856"/>
      <c r="K3254" s="856"/>
      <c r="L3254" s="856"/>
      <c r="M3254" s="856"/>
      <c r="N3254" s="856"/>
      <c r="O3254" s="856"/>
      <c r="P3254" s="856"/>
      <c r="Q3254" s="856"/>
      <c r="R3254" s="856"/>
      <c r="S3254" s="856"/>
      <c r="T3254" s="856"/>
      <c r="U3254" s="856"/>
      <c r="V3254" s="856"/>
    </row>
    <row r="3255" spans="9:22" s="689" customFormat="1" ht="14.25">
      <c r="I3255" s="856"/>
      <c r="J3255" s="856"/>
      <c r="K3255" s="856"/>
      <c r="L3255" s="856"/>
      <c r="M3255" s="856"/>
      <c r="N3255" s="856"/>
      <c r="O3255" s="856"/>
      <c r="P3255" s="856"/>
      <c r="Q3255" s="856"/>
      <c r="R3255" s="856"/>
      <c r="S3255" s="856"/>
      <c r="T3255" s="856"/>
      <c r="U3255" s="856"/>
      <c r="V3255" s="856"/>
    </row>
    <row r="3256" spans="9:22" s="689" customFormat="1" ht="14.25">
      <c r="I3256" s="856"/>
      <c r="J3256" s="856"/>
      <c r="K3256" s="856"/>
      <c r="L3256" s="856"/>
      <c r="M3256" s="856"/>
      <c r="N3256" s="856"/>
      <c r="O3256" s="856"/>
      <c r="P3256" s="856"/>
      <c r="Q3256" s="856"/>
      <c r="R3256" s="856"/>
      <c r="S3256" s="856"/>
      <c r="T3256" s="856"/>
      <c r="U3256" s="856"/>
      <c r="V3256" s="856"/>
    </row>
    <row r="3257" spans="9:22" s="689" customFormat="1" ht="14.25">
      <c r="I3257" s="856"/>
      <c r="J3257" s="856"/>
      <c r="K3257" s="856"/>
      <c r="L3257" s="856"/>
      <c r="M3257" s="856"/>
      <c r="N3257" s="856"/>
      <c r="O3257" s="856"/>
      <c r="P3257" s="856"/>
      <c r="Q3257" s="856"/>
      <c r="R3257" s="856"/>
      <c r="S3257" s="856"/>
      <c r="T3257" s="856"/>
      <c r="U3257" s="856"/>
      <c r="V3257" s="856"/>
    </row>
    <row r="3258" spans="9:22" s="689" customFormat="1" ht="14.25">
      <c r="I3258" s="856"/>
      <c r="J3258" s="856"/>
      <c r="K3258" s="856"/>
      <c r="L3258" s="856"/>
      <c r="M3258" s="856"/>
      <c r="N3258" s="856"/>
      <c r="O3258" s="856"/>
      <c r="P3258" s="856"/>
      <c r="Q3258" s="856"/>
      <c r="R3258" s="856"/>
      <c r="S3258" s="856"/>
      <c r="T3258" s="856"/>
      <c r="U3258" s="856"/>
      <c r="V3258" s="856"/>
    </row>
    <row r="3259" spans="9:22" s="689" customFormat="1" ht="14.25">
      <c r="I3259" s="856"/>
      <c r="J3259" s="856"/>
      <c r="K3259" s="856"/>
      <c r="L3259" s="856"/>
      <c r="M3259" s="856"/>
      <c r="N3259" s="856"/>
      <c r="O3259" s="856"/>
      <c r="P3259" s="856"/>
      <c r="Q3259" s="856"/>
      <c r="R3259" s="856"/>
      <c r="S3259" s="856"/>
      <c r="T3259" s="856"/>
      <c r="U3259" s="856"/>
      <c r="V3259" s="856"/>
    </row>
    <row r="3260" spans="9:22" s="689" customFormat="1" ht="14.25">
      <c r="I3260" s="856"/>
      <c r="J3260" s="856"/>
      <c r="K3260" s="856"/>
      <c r="L3260" s="856"/>
      <c r="M3260" s="856"/>
      <c r="N3260" s="856"/>
      <c r="O3260" s="856"/>
      <c r="P3260" s="856"/>
      <c r="Q3260" s="856"/>
      <c r="R3260" s="856"/>
      <c r="S3260" s="856"/>
      <c r="T3260" s="856"/>
      <c r="U3260" s="856"/>
      <c r="V3260" s="856"/>
    </row>
    <row r="3261" spans="9:22" s="689" customFormat="1" ht="14.25">
      <c r="I3261" s="856"/>
      <c r="J3261" s="856"/>
      <c r="K3261" s="856"/>
      <c r="L3261" s="856"/>
      <c r="M3261" s="856"/>
      <c r="N3261" s="856"/>
      <c r="O3261" s="856"/>
      <c r="P3261" s="856"/>
      <c r="Q3261" s="856"/>
      <c r="R3261" s="856"/>
      <c r="S3261" s="856"/>
      <c r="T3261" s="856"/>
      <c r="U3261" s="856"/>
      <c r="V3261" s="856"/>
    </row>
    <row r="3262" spans="9:22" s="689" customFormat="1" ht="14.25">
      <c r="I3262" s="856"/>
      <c r="J3262" s="856"/>
      <c r="K3262" s="856"/>
      <c r="L3262" s="856"/>
      <c r="M3262" s="856"/>
      <c r="N3262" s="856"/>
      <c r="O3262" s="856"/>
      <c r="P3262" s="856"/>
      <c r="Q3262" s="856"/>
      <c r="R3262" s="856"/>
      <c r="S3262" s="856"/>
      <c r="T3262" s="856"/>
      <c r="U3262" s="856"/>
      <c r="V3262" s="856"/>
    </row>
    <row r="3263" spans="9:22" s="689" customFormat="1" ht="14.25">
      <c r="I3263" s="856"/>
      <c r="J3263" s="856"/>
      <c r="K3263" s="856"/>
      <c r="L3263" s="856"/>
      <c r="M3263" s="856"/>
      <c r="N3263" s="856"/>
      <c r="O3263" s="856"/>
      <c r="P3263" s="856"/>
      <c r="Q3263" s="856"/>
      <c r="R3263" s="856"/>
      <c r="S3263" s="856"/>
      <c r="T3263" s="856"/>
      <c r="U3263" s="856"/>
      <c r="V3263" s="856"/>
    </row>
    <row r="3264" spans="9:22" s="689" customFormat="1" ht="14.25">
      <c r="I3264" s="856"/>
      <c r="J3264" s="856"/>
      <c r="K3264" s="856"/>
      <c r="L3264" s="856"/>
      <c r="M3264" s="856"/>
      <c r="N3264" s="856"/>
      <c r="O3264" s="856"/>
      <c r="P3264" s="856"/>
      <c r="Q3264" s="856"/>
      <c r="R3264" s="856"/>
      <c r="S3264" s="856"/>
      <c r="T3264" s="856"/>
      <c r="U3264" s="856"/>
      <c r="V3264" s="856"/>
    </row>
    <row r="3265" spans="9:22" s="689" customFormat="1" ht="14.25">
      <c r="I3265" s="856"/>
      <c r="J3265" s="856"/>
      <c r="K3265" s="856"/>
      <c r="L3265" s="856"/>
      <c r="M3265" s="856"/>
      <c r="N3265" s="856"/>
      <c r="O3265" s="856"/>
      <c r="P3265" s="856"/>
      <c r="Q3265" s="856"/>
      <c r="R3265" s="856"/>
      <c r="S3265" s="856"/>
      <c r="T3265" s="856"/>
      <c r="U3265" s="856"/>
      <c r="V3265" s="856"/>
    </row>
    <row r="3266" spans="9:22" s="689" customFormat="1" ht="14.25">
      <c r="I3266" s="856"/>
      <c r="J3266" s="856"/>
      <c r="K3266" s="856"/>
      <c r="L3266" s="856"/>
      <c r="M3266" s="856"/>
      <c r="N3266" s="856"/>
      <c r="O3266" s="856"/>
      <c r="P3266" s="856"/>
      <c r="Q3266" s="856"/>
      <c r="R3266" s="856"/>
      <c r="S3266" s="856"/>
      <c r="T3266" s="856"/>
      <c r="U3266" s="856"/>
      <c r="V3266" s="856"/>
    </row>
    <row r="3267" spans="9:22" s="689" customFormat="1" ht="14.25">
      <c r="I3267" s="856"/>
      <c r="J3267" s="856"/>
      <c r="K3267" s="856"/>
      <c r="L3267" s="856"/>
      <c r="M3267" s="856"/>
      <c r="N3267" s="856"/>
      <c r="O3267" s="856"/>
      <c r="P3267" s="856"/>
      <c r="Q3267" s="856"/>
      <c r="R3267" s="856"/>
      <c r="S3267" s="856"/>
      <c r="T3267" s="856"/>
      <c r="U3267" s="856"/>
      <c r="V3267" s="856"/>
    </row>
    <row r="3268" spans="9:22" s="689" customFormat="1" ht="14.25">
      <c r="I3268" s="856"/>
      <c r="J3268" s="856"/>
      <c r="K3268" s="856"/>
      <c r="L3268" s="856"/>
      <c r="M3268" s="856"/>
      <c r="N3268" s="856"/>
      <c r="O3268" s="856"/>
      <c r="P3268" s="856"/>
      <c r="Q3268" s="856"/>
      <c r="R3268" s="856"/>
      <c r="S3268" s="856"/>
      <c r="T3268" s="856"/>
      <c r="U3268" s="856"/>
      <c r="V3268" s="856"/>
    </row>
    <row r="3269" spans="9:22" s="689" customFormat="1" ht="14.25">
      <c r="I3269" s="856"/>
      <c r="J3269" s="856"/>
      <c r="K3269" s="856"/>
      <c r="L3269" s="856"/>
      <c r="M3269" s="856"/>
      <c r="N3269" s="856"/>
      <c r="O3269" s="856"/>
      <c r="P3269" s="856"/>
      <c r="Q3269" s="856"/>
      <c r="R3269" s="856"/>
      <c r="S3269" s="856"/>
      <c r="T3269" s="856"/>
      <c r="U3269" s="856"/>
      <c r="V3269" s="856"/>
    </row>
    <row r="3270" spans="9:22" s="689" customFormat="1" ht="14.25">
      <c r="I3270" s="856"/>
      <c r="J3270" s="856"/>
      <c r="K3270" s="856"/>
      <c r="L3270" s="856"/>
      <c r="M3270" s="856"/>
      <c r="N3270" s="856"/>
      <c r="O3270" s="856"/>
      <c r="P3270" s="856"/>
      <c r="Q3270" s="856"/>
      <c r="R3270" s="856"/>
      <c r="S3270" s="856"/>
      <c r="T3270" s="856"/>
      <c r="U3270" s="856"/>
      <c r="V3270" s="856"/>
    </row>
    <row r="3271" spans="9:22" s="689" customFormat="1" ht="14.25">
      <c r="I3271" s="856"/>
      <c r="J3271" s="856"/>
      <c r="K3271" s="856"/>
      <c r="L3271" s="856"/>
      <c r="M3271" s="856"/>
      <c r="N3271" s="856"/>
      <c r="O3271" s="856"/>
      <c r="P3271" s="856"/>
      <c r="Q3271" s="856"/>
      <c r="R3271" s="856"/>
      <c r="S3271" s="856"/>
      <c r="T3271" s="856"/>
      <c r="U3271" s="856"/>
      <c r="V3271" s="856"/>
    </row>
    <row r="3272" spans="9:22" s="689" customFormat="1" ht="14.25">
      <c r="I3272" s="856"/>
      <c r="J3272" s="856"/>
      <c r="K3272" s="856"/>
      <c r="L3272" s="856"/>
      <c r="M3272" s="856"/>
      <c r="N3272" s="856"/>
      <c r="O3272" s="856"/>
      <c r="P3272" s="856"/>
      <c r="Q3272" s="856"/>
      <c r="R3272" s="856"/>
      <c r="S3272" s="856"/>
      <c r="T3272" s="856"/>
      <c r="U3272" s="856"/>
      <c r="V3272" s="856"/>
    </row>
    <row r="3273" spans="9:22" s="689" customFormat="1" ht="14.25">
      <c r="I3273" s="856"/>
      <c r="J3273" s="856"/>
      <c r="K3273" s="856"/>
      <c r="L3273" s="856"/>
      <c r="M3273" s="856"/>
      <c r="N3273" s="856"/>
      <c r="O3273" s="856"/>
      <c r="P3273" s="856"/>
      <c r="Q3273" s="856"/>
      <c r="R3273" s="856"/>
      <c r="S3273" s="856"/>
      <c r="T3273" s="856"/>
      <c r="U3273" s="856"/>
      <c r="V3273" s="856"/>
    </row>
    <row r="3274" spans="9:22" s="689" customFormat="1" ht="14.25">
      <c r="I3274" s="856"/>
      <c r="J3274" s="856"/>
      <c r="K3274" s="856"/>
      <c r="L3274" s="856"/>
      <c r="M3274" s="856"/>
      <c r="N3274" s="856"/>
      <c r="O3274" s="856"/>
      <c r="P3274" s="856"/>
      <c r="Q3274" s="856"/>
      <c r="R3274" s="856"/>
      <c r="S3274" s="856"/>
      <c r="T3274" s="856"/>
      <c r="U3274" s="856"/>
      <c r="V3274" s="856"/>
    </row>
    <row r="3275" spans="9:22" s="689" customFormat="1" ht="14.25">
      <c r="I3275" s="856"/>
      <c r="J3275" s="856"/>
      <c r="K3275" s="856"/>
      <c r="L3275" s="856"/>
      <c r="M3275" s="856"/>
      <c r="N3275" s="856"/>
      <c r="O3275" s="856"/>
      <c r="P3275" s="856"/>
      <c r="Q3275" s="856"/>
      <c r="R3275" s="856"/>
      <c r="S3275" s="856"/>
      <c r="T3275" s="856"/>
      <c r="U3275" s="856"/>
      <c r="V3275" s="856"/>
    </row>
    <row r="3276" spans="9:22" s="689" customFormat="1" ht="14.25">
      <c r="I3276" s="856"/>
      <c r="J3276" s="856"/>
      <c r="K3276" s="856"/>
      <c r="L3276" s="856"/>
      <c r="M3276" s="856"/>
      <c r="N3276" s="856"/>
      <c r="O3276" s="856"/>
      <c r="P3276" s="856"/>
      <c r="Q3276" s="856"/>
      <c r="R3276" s="856"/>
      <c r="S3276" s="856"/>
      <c r="T3276" s="856"/>
      <c r="U3276" s="856"/>
      <c r="V3276" s="856"/>
    </row>
    <row r="3277" spans="9:22" s="689" customFormat="1" ht="14.25">
      <c r="I3277" s="856"/>
      <c r="J3277" s="856"/>
      <c r="K3277" s="856"/>
      <c r="L3277" s="856"/>
      <c r="M3277" s="856"/>
      <c r="N3277" s="856"/>
      <c r="O3277" s="856"/>
      <c r="P3277" s="856"/>
      <c r="Q3277" s="856"/>
      <c r="R3277" s="856"/>
      <c r="S3277" s="856"/>
      <c r="T3277" s="856"/>
      <c r="U3277" s="856"/>
      <c r="V3277" s="856"/>
    </row>
    <row r="3278" spans="9:22" s="689" customFormat="1" ht="14.25">
      <c r="I3278" s="856"/>
      <c r="J3278" s="856"/>
      <c r="K3278" s="856"/>
      <c r="L3278" s="856"/>
      <c r="M3278" s="856"/>
      <c r="N3278" s="856"/>
      <c r="O3278" s="856"/>
      <c r="P3278" s="856"/>
      <c r="Q3278" s="856"/>
      <c r="R3278" s="856"/>
      <c r="S3278" s="856"/>
      <c r="T3278" s="856"/>
      <c r="U3278" s="856"/>
      <c r="V3278" s="856"/>
    </row>
    <row r="3279" spans="9:22" s="689" customFormat="1" ht="14.25">
      <c r="I3279" s="856"/>
      <c r="J3279" s="856"/>
      <c r="K3279" s="856"/>
      <c r="L3279" s="856"/>
      <c r="M3279" s="856"/>
      <c r="N3279" s="856"/>
      <c r="O3279" s="856"/>
      <c r="P3279" s="856"/>
      <c r="Q3279" s="856"/>
      <c r="R3279" s="856"/>
      <c r="S3279" s="856"/>
      <c r="T3279" s="856"/>
      <c r="U3279" s="856"/>
      <c r="V3279" s="856"/>
    </row>
    <row r="3280" spans="9:22" s="689" customFormat="1" ht="14.25">
      <c r="I3280" s="856"/>
      <c r="J3280" s="856"/>
      <c r="K3280" s="856"/>
      <c r="L3280" s="856"/>
      <c r="M3280" s="856"/>
      <c r="N3280" s="856"/>
      <c r="O3280" s="856"/>
      <c r="P3280" s="856"/>
      <c r="Q3280" s="856"/>
      <c r="R3280" s="856"/>
      <c r="S3280" s="856"/>
      <c r="T3280" s="856"/>
      <c r="U3280" s="856"/>
      <c r="V3280" s="856"/>
    </row>
    <row r="3281" spans="9:22" s="689" customFormat="1" ht="14.25">
      <c r="I3281" s="856"/>
      <c r="J3281" s="856"/>
      <c r="K3281" s="856"/>
      <c r="L3281" s="856"/>
      <c r="M3281" s="856"/>
      <c r="N3281" s="856"/>
      <c r="O3281" s="856"/>
      <c r="P3281" s="856"/>
      <c r="Q3281" s="856"/>
      <c r="R3281" s="856"/>
      <c r="S3281" s="856"/>
      <c r="T3281" s="856"/>
      <c r="U3281" s="856"/>
      <c r="V3281" s="856"/>
    </row>
    <row r="3282" spans="9:22" s="689" customFormat="1" ht="14.25">
      <c r="I3282" s="856"/>
      <c r="J3282" s="856"/>
      <c r="K3282" s="856"/>
      <c r="L3282" s="856"/>
      <c r="M3282" s="856"/>
      <c r="N3282" s="856"/>
      <c r="O3282" s="856"/>
      <c r="P3282" s="856"/>
      <c r="Q3282" s="856"/>
      <c r="R3282" s="856"/>
      <c r="S3282" s="856"/>
      <c r="T3282" s="856"/>
      <c r="U3282" s="856"/>
      <c r="V3282" s="856"/>
    </row>
    <row r="3283" spans="9:22" s="689" customFormat="1" ht="14.25">
      <c r="I3283" s="856"/>
      <c r="J3283" s="856"/>
      <c r="K3283" s="856"/>
      <c r="L3283" s="856"/>
      <c r="M3283" s="856"/>
      <c r="N3283" s="856"/>
      <c r="O3283" s="856"/>
      <c r="P3283" s="856"/>
      <c r="Q3283" s="856"/>
      <c r="R3283" s="856"/>
      <c r="S3283" s="856"/>
      <c r="T3283" s="856"/>
      <c r="U3283" s="856"/>
      <c r="V3283" s="856"/>
    </row>
    <row r="3284" spans="9:22" s="689" customFormat="1" ht="14.25">
      <c r="I3284" s="856"/>
      <c r="J3284" s="856"/>
      <c r="K3284" s="856"/>
      <c r="L3284" s="856"/>
      <c r="M3284" s="856"/>
      <c r="N3284" s="856"/>
      <c r="O3284" s="856"/>
      <c r="P3284" s="856"/>
      <c r="Q3284" s="856"/>
      <c r="R3284" s="856"/>
      <c r="S3284" s="856"/>
      <c r="T3284" s="856"/>
      <c r="U3284" s="856"/>
      <c r="V3284" s="856"/>
    </row>
    <row r="3285" spans="9:22" s="689" customFormat="1" ht="14.25">
      <c r="I3285" s="856"/>
      <c r="J3285" s="856"/>
      <c r="K3285" s="856"/>
      <c r="L3285" s="856"/>
      <c r="M3285" s="856"/>
      <c r="N3285" s="856"/>
      <c r="O3285" s="856"/>
      <c r="P3285" s="856"/>
      <c r="Q3285" s="856"/>
      <c r="R3285" s="856"/>
      <c r="S3285" s="856"/>
      <c r="T3285" s="856"/>
      <c r="U3285" s="856"/>
      <c r="V3285" s="856"/>
    </row>
    <row r="3286" spans="9:22" s="689" customFormat="1" ht="14.25">
      <c r="I3286" s="856"/>
      <c r="J3286" s="856"/>
      <c r="K3286" s="856"/>
      <c r="L3286" s="856"/>
      <c r="M3286" s="856"/>
      <c r="N3286" s="856"/>
      <c r="O3286" s="856"/>
      <c r="P3286" s="856"/>
      <c r="Q3286" s="856"/>
      <c r="R3286" s="856"/>
      <c r="S3286" s="856"/>
      <c r="T3286" s="856"/>
      <c r="U3286" s="856"/>
      <c r="V3286" s="856"/>
    </row>
    <row r="3287" spans="9:22" s="689" customFormat="1" ht="14.25">
      <c r="I3287" s="856"/>
      <c r="J3287" s="856"/>
      <c r="K3287" s="856"/>
      <c r="L3287" s="856"/>
      <c r="M3287" s="856"/>
      <c r="N3287" s="856"/>
      <c r="O3287" s="856"/>
      <c r="P3287" s="856"/>
      <c r="Q3287" s="856"/>
      <c r="R3287" s="856"/>
      <c r="S3287" s="856"/>
      <c r="T3287" s="856"/>
      <c r="U3287" s="856"/>
      <c r="V3287" s="856"/>
    </row>
    <row r="3288" spans="9:22" s="689" customFormat="1" ht="14.25">
      <c r="I3288" s="856"/>
      <c r="J3288" s="856"/>
      <c r="K3288" s="856"/>
      <c r="L3288" s="856"/>
      <c r="M3288" s="856"/>
      <c r="N3288" s="856"/>
      <c r="O3288" s="856"/>
      <c r="P3288" s="856"/>
      <c r="Q3288" s="856"/>
      <c r="R3288" s="856"/>
      <c r="S3288" s="856"/>
      <c r="T3288" s="856"/>
      <c r="U3288" s="856"/>
      <c r="V3288" s="856"/>
    </row>
    <row r="3289" spans="9:22" s="689" customFormat="1" ht="14.25">
      <c r="I3289" s="856"/>
      <c r="J3289" s="856"/>
      <c r="K3289" s="856"/>
      <c r="L3289" s="856"/>
      <c r="M3289" s="856"/>
      <c r="N3289" s="856"/>
      <c r="O3289" s="856"/>
      <c r="P3289" s="856"/>
      <c r="Q3289" s="856"/>
      <c r="R3289" s="856"/>
      <c r="S3289" s="856"/>
      <c r="T3289" s="856"/>
      <c r="U3289" s="856"/>
      <c r="V3289" s="856"/>
    </row>
    <row r="3290" spans="9:22" s="689" customFormat="1" ht="14.25">
      <c r="I3290" s="856"/>
      <c r="J3290" s="856"/>
      <c r="K3290" s="856"/>
      <c r="L3290" s="856"/>
      <c r="M3290" s="856"/>
      <c r="N3290" s="856"/>
      <c r="O3290" s="856"/>
      <c r="P3290" s="856"/>
      <c r="Q3290" s="856"/>
      <c r="R3290" s="856"/>
      <c r="S3290" s="856"/>
      <c r="T3290" s="856"/>
      <c r="U3290" s="856"/>
      <c r="V3290" s="856"/>
    </row>
    <row r="3291" spans="9:22" s="689" customFormat="1" ht="14.25">
      <c r="I3291" s="856"/>
      <c r="J3291" s="856"/>
      <c r="K3291" s="856"/>
      <c r="L3291" s="856"/>
      <c r="M3291" s="856"/>
      <c r="N3291" s="856"/>
      <c r="O3291" s="856"/>
      <c r="P3291" s="856"/>
      <c r="Q3291" s="856"/>
      <c r="R3291" s="856"/>
      <c r="S3291" s="856"/>
      <c r="T3291" s="856"/>
      <c r="U3291" s="856"/>
      <c r="V3291" s="856"/>
    </row>
    <row r="3292" spans="9:22" s="689" customFormat="1" ht="14.25">
      <c r="I3292" s="856"/>
      <c r="J3292" s="856"/>
      <c r="K3292" s="856"/>
      <c r="L3292" s="856"/>
      <c r="M3292" s="856"/>
      <c r="N3292" s="856"/>
      <c r="O3292" s="856"/>
      <c r="P3292" s="856"/>
      <c r="Q3292" s="856"/>
      <c r="R3292" s="856"/>
      <c r="S3292" s="856"/>
      <c r="T3292" s="856"/>
      <c r="U3292" s="856"/>
      <c r="V3292" s="856"/>
    </row>
    <row r="3293" spans="9:22" s="689" customFormat="1" ht="14.25">
      <c r="I3293" s="856"/>
      <c r="J3293" s="856"/>
      <c r="K3293" s="856"/>
      <c r="L3293" s="856"/>
      <c r="M3293" s="856"/>
      <c r="N3293" s="856"/>
      <c r="O3293" s="856"/>
      <c r="P3293" s="856"/>
      <c r="Q3293" s="856"/>
      <c r="R3293" s="856"/>
      <c r="S3293" s="856"/>
      <c r="T3293" s="856"/>
      <c r="U3293" s="856"/>
      <c r="V3293" s="856"/>
    </row>
    <row r="3294" spans="9:22" s="689" customFormat="1" ht="14.25">
      <c r="I3294" s="856"/>
      <c r="J3294" s="856"/>
      <c r="K3294" s="856"/>
      <c r="L3294" s="856"/>
      <c r="M3294" s="856"/>
      <c r="N3294" s="856"/>
      <c r="O3294" s="856"/>
      <c r="P3294" s="856"/>
      <c r="Q3294" s="856"/>
      <c r="R3294" s="856"/>
      <c r="S3294" s="856"/>
      <c r="T3294" s="856"/>
      <c r="U3294" s="856"/>
      <c r="V3294" s="856"/>
    </row>
    <row r="3295" spans="9:22" s="689" customFormat="1" ht="14.25">
      <c r="I3295" s="856"/>
      <c r="J3295" s="856"/>
      <c r="K3295" s="856"/>
      <c r="L3295" s="856"/>
      <c r="M3295" s="856"/>
      <c r="N3295" s="856"/>
      <c r="O3295" s="856"/>
      <c r="P3295" s="856"/>
      <c r="Q3295" s="856"/>
      <c r="R3295" s="856"/>
      <c r="S3295" s="856"/>
      <c r="T3295" s="856"/>
      <c r="U3295" s="856"/>
      <c r="V3295" s="856"/>
    </row>
    <row r="3296" spans="9:22" s="689" customFormat="1" ht="14.25">
      <c r="I3296" s="856"/>
      <c r="J3296" s="856"/>
      <c r="K3296" s="856"/>
      <c r="L3296" s="856"/>
      <c r="M3296" s="856"/>
      <c r="N3296" s="856"/>
      <c r="O3296" s="856"/>
      <c r="P3296" s="856"/>
      <c r="Q3296" s="856"/>
      <c r="R3296" s="856"/>
      <c r="S3296" s="856"/>
      <c r="T3296" s="856"/>
      <c r="U3296" s="856"/>
      <c r="V3296" s="856"/>
    </row>
    <row r="3297" spans="9:22" s="689" customFormat="1" ht="14.25">
      <c r="I3297" s="856"/>
      <c r="J3297" s="856"/>
      <c r="K3297" s="856"/>
      <c r="L3297" s="856"/>
      <c r="M3297" s="856"/>
      <c r="N3297" s="856"/>
      <c r="O3297" s="856"/>
      <c r="P3297" s="856"/>
      <c r="Q3297" s="856"/>
      <c r="R3297" s="856"/>
      <c r="S3297" s="856"/>
      <c r="T3297" s="856"/>
      <c r="U3297" s="856"/>
      <c r="V3297" s="856"/>
    </row>
    <row r="3298" spans="9:22" s="689" customFormat="1" ht="14.25">
      <c r="I3298" s="856"/>
      <c r="J3298" s="856"/>
      <c r="K3298" s="856"/>
      <c r="L3298" s="856"/>
      <c r="M3298" s="856"/>
      <c r="N3298" s="856"/>
      <c r="O3298" s="856"/>
      <c r="P3298" s="856"/>
      <c r="Q3298" s="856"/>
      <c r="R3298" s="856"/>
      <c r="S3298" s="856"/>
      <c r="T3298" s="856"/>
      <c r="U3298" s="856"/>
      <c r="V3298" s="856"/>
    </row>
    <row r="3299" spans="9:22" s="689" customFormat="1" ht="14.25">
      <c r="I3299" s="856"/>
      <c r="J3299" s="856"/>
      <c r="K3299" s="856"/>
      <c r="L3299" s="856"/>
      <c r="M3299" s="856"/>
      <c r="N3299" s="856"/>
      <c r="O3299" s="856"/>
      <c r="P3299" s="856"/>
      <c r="Q3299" s="856"/>
      <c r="R3299" s="856"/>
      <c r="S3299" s="856"/>
      <c r="T3299" s="856"/>
      <c r="U3299" s="856"/>
      <c r="V3299" s="856"/>
    </row>
    <row r="3300" spans="9:22" s="689" customFormat="1" ht="14.25">
      <c r="I3300" s="856"/>
      <c r="J3300" s="856"/>
      <c r="K3300" s="856"/>
      <c r="L3300" s="856"/>
      <c r="M3300" s="856"/>
      <c r="N3300" s="856"/>
      <c r="O3300" s="856"/>
      <c r="P3300" s="856"/>
      <c r="Q3300" s="856"/>
      <c r="R3300" s="856"/>
      <c r="S3300" s="856"/>
      <c r="T3300" s="856"/>
      <c r="U3300" s="856"/>
      <c r="V3300" s="856"/>
    </row>
    <row r="3301" spans="9:22" s="689" customFormat="1" ht="14.25">
      <c r="I3301" s="856"/>
      <c r="J3301" s="856"/>
      <c r="K3301" s="856"/>
      <c r="L3301" s="856"/>
      <c r="M3301" s="856"/>
      <c r="N3301" s="856"/>
      <c r="O3301" s="856"/>
      <c r="P3301" s="856"/>
      <c r="Q3301" s="856"/>
      <c r="R3301" s="856"/>
      <c r="S3301" s="856"/>
      <c r="T3301" s="856"/>
      <c r="U3301" s="856"/>
      <c r="V3301" s="856"/>
    </row>
    <row r="3302" spans="9:22" s="689" customFormat="1" ht="14.25">
      <c r="I3302" s="856"/>
      <c r="J3302" s="856"/>
      <c r="K3302" s="856"/>
      <c r="L3302" s="856"/>
      <c r="M3302" s="856"/>
      <c r="N3302" s="856"/>
      <c r="O3302" s="856"/>
      <c r="P3302" s="856"/>
      <c r="Q3302" s="856"/>
      <c r="R3302" s="856"/>
      <c r="S3302" s="856"/>
      <c r="T3302" s="856"/>
      <c r="U3302" s="856"/>
      <c r="V3302" s="856"/>
    </row>
    <row r="3303" spans="9:22" s="689" customFormat="1" ht="14.25">
      <c r="I3303" s="856"/>
      <c r="J3303" s="856"/>
      <c r="K3303" s="856"/>
      <c r="L3303" s="856"/>
      <c r="M3303" s="856"/>
      <c r="N3303" s="856"/>
      <c r="O3303" s="856"/>
      <c r="P3303" s="856"/>
      <c r="Q3303" s="856"/>
      <c r="R3303" s="856"/>
      <c r="S3303" s="856"/>
      <c r="T3303" s="856"/>
      <c r="U3303" s="856"/>
      <c r="V3303" s="856"/>
    </row>
    <row r="3304" spans="9:22" s="689" customFormat="1" ht="14.25">
      <c r="I3304" s="856"/>
      <c r="J3304" s="856"/>
      <c r="K3304" s="856"/>
      <c r="L3304" s="856"/>
      <c r="M3304" s="856"/>
      <c r="N3304" s="856"/>
      <c r="O3304" s="856"/>
      <c r="P3304" s="856"/>
      <c r="Q3304" s="856"/>
      <c r="R3304" s="856"/>
      <c r="S3304" s="856"/>
      <c r="T3304" s="856"/>
      <c r="U3304" s="856"/>
      <c r="V3304" s="856"/>
    </row>
    <row r="3305" spans="9:22" s="689" customFormat="1" ht="14.25">
      <c r="I3305" s="856"/>
      <c r="J3305" s="856"/>
      <c r="K3305" s="856"/>
      <c r="L3305" s="856"/>
      <c r="M3305" s="856"/>
      <c r="N3305" s="856"/>
      <c r="O3305" s="856"/>
      <c r="P3305" s="856"/>
      <c r="Q3305" s="856"/>
      <c r="R3305" s="856"/>
      <c r="S3305" s="856"/>
      <c r="T3305" s="856"/>
      <c r="U3305" s="856"/>
      <c r="V3305" s="856"/>
    </row>
    <row r="3306" spans="9:22" s="689" customFormat="1" ht="14.25">
      <c r="I3306" s="856"/>
      <c r="J3306" s="856"/>
      <c r="K3306" s="856"/>
      <c r="L3306" s="856"/>
      <c r="M3306" s="856"/>
      <c r="N3306" s="856"/>
      <c r="O3306" s="856"/>
      <c r="P3306" s="856"/>
      <c r="Q3306" s="856"/>
      <c r="R3306" s="856"/>
      <c r="S3306" s="856"/>
      <c r="T3306" s="856"/>
      <c r="U3306" s="856"/>
      <c r="V3306" s="856"/>
    </row>
    <row r="3307" spans="9:22" s="689" customFormat="1" ht="14.25">
      <c r="I3307" s="856"/>
      <c r="J3307" s="856"/>
      <c r="K3307" s="856"/>
      <c r="L3307" s="856"/>
      <c r="M3307" s="856"/>
      <c r="N3307" s="856"/>
      <c r="O3307" s="856"/>
      <c r="P3307" s="856"/>
      <c r="Q3307" s="856"/>
      <c r="R3307" s="856"/>
      <c r="S3307" s="856"/>
      <c r="T3307" s="856"/>
      <c r="U3307" s="856"/>
      <c r="V3307" s="856"/>
    </row>
    <row r="3308" spans="9:22" s="689" customFormat="1" ht="14.25">
      <c r="I3308" s="856"/>
      <c r="J3308" s="856"/>
      <c r="K3308" s="856"/>
      <c r="L3308" s="856"/>
      <c r="M3308" s="856"/>
      <c r="N3308" s="856"/>
      <c r="O3308" s="856"/>
      <c r="P3308" s="856"/>
      <c r="Q3308" s="856"/>
      <c r="R3308" s="856"/>
      <c r="S3308" s="856"/>
      <c r="T3308" s="856"/>
      <c r="U3308" s="856"/>
      <c r="V3308" s="856"/>
    </row>
    <row r="3309" spans="9:22" s="689" customFormat="1" ht="14.25">
      <c r="I3309" s="856"/>
      <c r="J3309" s="856"/>
      <c r="K3309" s="856"/>
      <c r="L3309" s="856"/>
      <c r="M3309" s="856"/>
      <c r="N3309" s="856"/>
      <c r="O3309" s="856"/>
      <c r="P3309" s="856"/>
      <c r="Q3309" s="856"/>
      <c r="R3309" s="856"/>
      <c r="S3309" s="856"/>
      <c r="T3309" s="856"/>
      <c r="U3309" s="856"/>
      <c r="V3309" s="856"/>
    </row>
    <row r="3310" spans="9:22" s="689" customFormat="1" ht="14.25">
      <c r="I3310" s="856"/>
      <c r="J3310" s="856"/>
      <c r="K3310" s="856"/>
      <c r="L3310" s="856"/>
      <c r="M3310" s="856"/>
      <c r="N3310" s="856"/>
      <c r="O3310" s="856"/>
      <c r="P3310" s="856"/>
      <c r="Q3310" s="856"/>
      <c r="R3310" s="856"/>
      <c r="S3310" s="856"/>
      <c r="T3310" s="856"/>
      <c r="U3310" s="856"/>
      <c r="V3310" s="856"/>
    </row>
    <row r="3311" spans="9:22" s="689" customFormat="1" ht="14.25">
      <c r="I3311" s="856"/>
      <c r="J3311" s="856"/>
      <c r="K3311" s="856"/>
      <c r="L3311" s="856"/>
      <c r="M3311" s="856"/>
      <c r="N3311" s="856"/>
      <c r="O3311" s="856"/>
      <c r="P3311" s="856"/>
      <c r="Q3311" s="856"/>
      <c r="R3311" s="856"/>
      <c r="S3311" s="856"/>
      <c r="T3311" s="856"/>
      <c r="U3311" s="856"/>
      <c r="V3311" s="856"/>
    </row>
    <row r="3312" spans="9:22" s="689" customFormat="1" ht="14.25">
      <c r="I3312" s="856"/>
      <c r="J3312" s="856"/>
      <c r="K3312" s="856"/>
      <c r="L3312" s="856"/>
      <c r="M3312" s="856"/>
      <c r="N3312" s="856"/>
      <c r="O3312" s="856"/>
      <c r="P3312" s="856"/>
      <c r="Q3312" s="856"/>
      <c r="R3312" s="856"/>
      <c r="S3312" s="856"/>
      <c r="T3312" s="856"/>
      <c r="U3312" s="856"/>
      <c r="V3312" s="856"/>
    </row>
    <row r="3313" spans="9:22" s="689" customFormat="1" ht="14.25">
      <c r="I3313" s="856"/>
      <c r="J3313" s="856"/>
      <c r="K3313" s="856"/>
      <c r="L3313" s="856"/>
      <c r="M3313" s="856"/>
      <c r="N3313" s="856"/>
      <c r="O3313" s="856"/>
      <c r="P3313" s="856"/>
      <c r="Q3313" s="856"/>
      <c r="R3313" s="856"/>
      <c r="S3313" s="856"/>
      <c r="T3313" s="856"/>
      <c r="U3313" s="856"/>
      <c r="V3313" s="856"/>
    </row>
    <row r="3314" spans="9:22" s="689" customFormat="1" ht="14.25">
      <c r="I3314" s="856"/>
      <c r="J3314" s="856"/>
      <c r="K3314" s="856"/>
      <c r="L3314" s="856"/>
      <c r="M3314" s="856"/>
      <c r="N3314" s="856"/>
      <c r="O3314" s="856"/>
      <c r="P3314" s="856"/>
      <c r="Q3314" s="856"/>
      <c r="R3314" s="856"/>
      <c r="S3314" s="856"/>
      <c r="T3314" s="856"/>
      <c r="U3314" s="856"/>
      <c r="V3314" s="856"/>
    </row>
    <row r="3315" spans="9:22" s="689" customFormat="1" ht="14.25">
      <c r="I3315" s="856"/>
      <c r="J3315" s="856"/>
      <c r="K3315" s="856"/>
      <c r="L3315" s="856"/>
      <c r="M3315" s="856"/>
      <c r="N3315" s="856"/>
      <c r="O3315" s="856"/>
      <c r="P3315" s="856"/>
      <c r="Q3315" s="856"/>
      <c r="R3315" s="856"/>
      <c r="S3315" s="856"/>
      <c r="T3315" s="856"/>
      <c r="U3315" s="856"/>
      <c r="V3315" s="856"/>
    </row>
    <row r="3316" spans="9:22" s="689" customFormat="1" ht="14.25">
      <c r="I3316" s="856"/>
      <c r="J3316" s="856"/>
      <c r="K3316" s="856"/>
      <c r="L3316" s="856"/>
      <c r="M3316" s="856"/>
      <c r="N3316" s="856"/>
      <c r="O3316" s="856"/>
      <c r="P3316" s="856"/>
      <c r="Q3316" s="856"/>
      <c r="R3316" s="856"/>
      <c r="S3316" s="856"/>
      <c r="T3316" s="856"/>
      <c r="U3316" s="856"/>
      <c r="V3316" s="856"/>
    </row>
    <row r="3317" spans="9:22" s="689" customFormat="1" ht="14.25">
      <c r="I3317" s="856"/>
      <c r="J3317" s="856"/>
      <c r="K3317" s="856"/>
      <c r="L3317" s="856"/>
      <c r="M3317" s="856"/>
      <c r="N3317" s="856"/>
      <c r="O3317" s="856"/>
      <c r="P3317" s="856"/>
      <c r="Q3317" s="856"/>
      <c r="R3317" s="856"/>
      <c r="S3317" s="856"/>
      <c r="T3317" s="856"/>
      <c r="U3317" s="856"/>
      <c r="V3317" s="856"/>
    </row>
    <row r="3318" spans="9:22" s="689" customFormat="1" ht="14.25">
      <c r="I3318" s="856"/>
      <c r="J3318" s="856"/>
      <c r="K3318" s="856"/>
      <c r="L3318" s="856"/>
      <c r="M3318" s="856"/>
      <c r="N3318" s="856"/>
      <c r="O3318" s="856"/>
      <c r="P3318" s="856"/>
      <c r="Q3318" s="856"/>
      <c r="R3318" s="856"/>
      <c r="S3318" s="856"/>
      <c r="T3318" s="856"/>
      <c r="U3318" s="856"/>
      <c r="V3318" s="856"/>
    </row>
    <row r="3319" spans="9:22" s="689" customFormat="1" ht="14.25">
      <c r="I3319" s="856"/>
      <c r="J3319" s="856"/>
      <c r="K3319" s="856"/>
      <c r="L3319" s="856"/>
      <c r="M3319" s="856"/>
      <c r="N3319" s="856"/>
      <c r="O3319" s="856"/>
      <c r="P3319" s="856"/>
      <c r="Q3319" s="856"/>
      <c r="R3319" s="856"/>
      <c r="S3319" s="856"/>
      <c r="T3319" s="856"/>
      <c r="U3319" s="856"/>
      <c r="V3319" s="856"/>
    </row>
    <row r="3320" spans="9:22" s="689" customFormat="1" ht="14.25">
      <c r="I3320" s="856"/>
      <c r="J3320" s="856"/>
      <c r="K3320" s="856"/>
      <c r="L3320" s="856"/>
      <c r="M3320" s="856"/>
      <c r="N3320" s="856"/>
      <c r="O3320" s="856"/>
      <c r="P3320" s="856"/>
      <c r="Q3320" s="856"/>
      <c r="R3320" s="856"/>
      <c r="S3320" s="856"/>
      <c r="T3320" s="856"/>
      <c r="U3320" s="856"/>
      <c r="V3320" s="856"/>
    </row>
    <row r="3321" spans="9:22" s="689" customFormat="1" ht="14.25">
      <c r="I3321" s="856"/>
      <c r="J3321" s="856"/>
      <c r="K3321" s="856"/>
      <c r="L3321" s="856"/>
      <c r="M3321" s="856"/>
      <c r="N3321" s="856"/>
      <c r="O3321" s="856"/>
      <c r="P3321" s="856"/>
      <c r="Q3321" s="856"/>
      <c r="R3321" s="856"/>
      <c r="S3321" s="856"/>
      <c r="T3321" s="856"/>
      <c r="U3321" s="856"/>
      <c r="V3321" s="856"/>
    </row>
    <row r="3322" spans="9:22" s="689" customFormat="1" ht="14.25">
      <c r="I3322" s="856"/>
      <c r="J3322" s="856"/>
      <c r="K3322" s="856"/>
      <c r="L3322" s="856"/>
      <c r="M3322" s="856"/>
      <c r="N3322" s="856"/>
      <c r="O3322" s="856"/>
      <c r="P3322" s="856"/>
      <c r="Q3322" s="856"/>
      <c r="R3322" s="856"/>
      <c r="S3322" s="856"/>
      <c r="T3322" s="856"/>
      <c r="U3322" s="856"/>
      <c r="V3322" s="856"/>
    </row>
    <row r="3323" spans="9:22" s="689" customFormat="1" ht="14.25">
      <c r="I3323" s="856"/>
      <c r="J3323" s="856"/>
      <c r="K3323" s="856"/>
      <c r="L3323" s="856"/>
      <c r="M3323" s="856"/>
      <c r="N3323" s="856"/>
      <c r="O3323" s="856"/>
      <c r="P3323" s="856"/>
      <c r="Q3323" s="856"/>
      <c r="R3323" s="856"/>
      <c r="S3323" s="856"/>
      <c r="T3323" s="856"/>
      <c r="U3323" s="856"/>
      <c r="V3323" s="856"/>
    </row>
    <row r="3324" spans="9:22" s="689" customFormat="1" ht="14.25">
      <c r="I3324" s="856"/>
      <c r="J3324" s="856"/>
      <c r="K3324" s="856"/>
      <c r="L3324" s="856"/>
      <c r="M3324" s="856"/>
      <c r="N3324" s="856"/>
      <c r="O3324" s="856"/>
      <c r="P3324" s="856"/>
      <c r="Q3324" s="856"/>
      <c r="R3324" s="856"/>
      <c r="S3324" s="856"/>
      <c r="T3324" s="856"/>
      <c r="U3324" s="856"/>
      <c r="V3324" s="856"/>
    </row>
    <row r="3325" spans="9:22" s="689" customFormat="1" ht="14.25">
      <c r="I3325" s="856"/>
      <c r="J3325" s="856"/>
      <c r="K3325" s="856"/>
      <c r="L3325" s="856"/>
      <c r="M3325" s="856"/>
      <c r="N3325" s="856"/>
      <c r="O3325" s="856"/>
      <c r="P3325" s="856"/>
      <c r="Q3325" s="856"/>
      <c r="R3325" s="856"/>
      <c r="S3325" s="856"/>
      <c r="T3325" s="856"/>
      <c r="U3325" s="856"/>
      <c r="V3325" s="856"/>
    </row>
    <row r="3326" spans="9:22" s="689" customFormat="1" ht="14.25">
      <c r="I3326" s="856"/>
      <c r="J3326" s="856"/>
      <c r="K3326" s="856"/>
      <c r="L3326" s="856"/>
      <c r="M3326" s="856"/>
      <c r="N3326" s="856"/>
      <c r="O3326" s="856"/>
      <c r="P3326" s="856"/>
      <c r="Q3326" s="856"/>
      <c r="R3326" s="856"/>
      <c r="S3326" s="856"/>
      <c r="T3326" s="856"/>
      <c r="U3326" s="856"/>
      <c r="V3326" s="856"/>
    </row>
    <row r="3327" spans="9:22" s="689" customFormat="1" ht="14.25">
      <c r="I3327" s="856"/>
      <c r="J3327" s="856"/>
      <c r="K3327" s="856"/>
      <c r="L3327" s="856"/>
      <c r="M3327" s="856"/>
      <c r="N3327" s="856"/>
      <c r="O3327" s="856"/>
      <c r="P3327" s="856"/>
      <c r="Q3327" s="856"/>
      <c r="R3327" s="856"/>
      <c r="S3327" s="856"/>
      <c r="T3327" s="856"/>
      <c r="U3327" s="856"/>
      <c r="V3327" s="856"/>
    </row>
    <row r="3328" spans="9:22" s="689" customFormat="1" ht="14.25">
      <c r="I3328" s="856"/>
      <c r="J3328" s="856"/>
      <c r="K3328" s="856"/>
      <c r="L3328" s="856"/>
      <c r="M3328" s="856"/>
      <c r="N3328" s="856"/>
      <c r="O3328" s="856"/>
      <c r="P3328" s="856"/>
      <c r="Q3328" s="856"/>
      <c r="R3328" s="856"/>
      <c r="S3328" s="856"/>
      <c r="T3328" s="856"/>
      <c r="U3328" s="856"/>
      <c r="V3328" s="856"/>
    </row>
    <row r="3329" spans="9:22" s="689" customFormat="1" ht="14.25">
      <c r="I3329" s="856"/>
      <c r="J3329" s="856"/>
      <c r="K3329" s="856"/>
      <c r="L3329" s="856"/>
      <c r="M3329" s="856"/>
      <c r="N3329" s="856"/>
      <c r="O3329" s="856"/>
      <c r="P3329" s="856"/>
      <c r="Q3329" s="856"/>
      <c r="R3329" s="856"/>
      <c r="S3329" s="856"/>
      <c r="T3329" s="856"/>
      <c r="U3329" s="856"/>
      <c r="V3329" s="856"/>
    </row>
    <row r="3330" spans="9:22" s="689" customFormat="1" ht="14.25">
      <c r="I3330" s="856"/>
      <c r="J3330" s="856"/>
      <c r="K3330" s="856"/>
      <c r="L3330" s="856"/>
      <c r="M3330" s="856"/>
      <c r="N3330" s="856"/>
      <c r="O3330" s="856"/>
      <c r="P3330" s="856"/>
      <c r="Q3330" s="856"/>
      <c r="R3330" s="856"/>
      <c r="S3330" s="856"/>
      <c r="T3330" s="856"/>
      <c r="U3330" s="856"/>
      <c r="V3330" s="856"/>
    </row>
    <row r="3331" spans="9:22" s="689" customFormat="1" ht="14.25">
      <c r="I3331" s="856"/>
      <c r="J3331" s="856"/>
      <c r="K3331" s="856"/>
      <c r="L3331" s="856"/>
      <c r="M3331" s="856"/>
      <c r="N3331" s="856"/>
      <c r="O3331" s="856"/>
      <c r="P3331" s="856"/>
      <c r="Q3331" s="856"/>
      <c r="R3331" s="856"/>
      <c r="S3331" s="856"/>
      <c r="T3331" s="856"/>
      <c r="U3331" s="856"/>
      <c r="V3331" s="856"/>
    </row>
    <row r="3332" spans="9:22" s="689" customFormat="1" ht="14.25">
      <c r="I3332" s="856"/>
      <c r="J3332" s="856"/>
      <c r="K3332" s="856"/>
      <c r="L3332" s="856"/>
      <c r="M3332" s="856"/>
      <c r="N3332" s="856"/>
      <c r="O3332" s="856"/>
      <c r="P3332" s="856"/>
      <c r="Q3332" s="856"/>
      <c r="R3332" s="856"/>
      <c r="S3332" s="856"/>
      <c r="T3332" s="856"/>
      <c r="U3332" s="856"/>
      <c r="V3332" s="856"/>
    </row>
    <row r="3333" spans="9:22" s="689" customFormat="1" ht="14.25">
      <c r="I3333" s="856"/>
      <c r="J3333" s="856"/>
      <c r="K3333" s="856"/>
      <c r="L3333" s="856"/>
      <c r="M3333" s="856"/>
      <c r="N3333" s="856"/>
      <c r="O3333" s="856"/>
      <c r="P3333" s="856"/>
      <c r="Q3333" s="856"/>
      <c r="R3333" s="856"/>
      <c r="S3333" s="856"/>
      <c r="T3333" s="856"/>
      <c r="U3333" s="856"/>
      <c r="V3333" s="856"/>
    </row>
    <row r="3334" spans="9:22" s="689" customFormat="1" ht="14.25">
      <c r="I3334" s="856"/>
      <c r="J3334" s="856"/>
      <c r="K3334" s="856"/>
      <c r="L3334" s="856"/>
      <c r="M3334" s="856"/>
      <c r="N3334" s="856"/>
      <c r="O3334" s="856"/>
      <c r="P3334" s="856"/>
      <c r="Q3334" s="856"/>
      <c r="R3334" s="856"/>
      <c r="S3334" s="856"/>
      <c r="T3334" s="856"/>
      <c r="U3334" s="856"/>
      <c r="V3334" s="856"/>
    </row>
    <row r="3335" spans="9:22" s="689" customFormat="1" ht="14.25">
      <c r="I3335" s="856"/>
      <c r="J3335" s="856"/>
      <c r="K3335" s="856"/>
      <c r="L3335" s="856"/>
      <c r="M3335" s="856"/>
      <c r="N3335" s="856"/>
      <c r="O3335" s="856"/>
      <c r="P3335" s="856"/>
      <c r="Q3335" s="856"/>
      <c r="R3335" s="856"/>
      <c r="S3335" s="856"/>
      <c r="T3335" s="856"/>
      <c r="U3335" s="856"/>
      <c r="V3335" s="856"/>
    </row>
    <row r="3336" spans="9:22" s="689" customFormat="1" ht="14.25">
      <c r="I3336" s="856"/>
      <c r="J3336" s="856"/>
      <c r="K3336" s="856"/>
      <c r="L3336" s="856"/>
      <c r="M3336" s="856"/>
      <c r="N3336" s="856"/>
      <c r="O3336" s="856"/>
      <c r="P3336" s="856"/>
      <c r="Q3336" s="856"/>
      <c r="R3336" s="856"/>
      <c r="S3336" s="856"/>
      <c r="T3336" s="856"/>
      <c r="U3336" s="856"/>
      <c r="V3336" s="856"/>
    </row>
    <row r="3337" spans="9:22" s="689" customFormat="1" ht="14.25">
      <c r="I3337" s="856"/>
      <c r="J3337" s="856"/>
      <c r="K3337" s="856"/>
      <c r="L3337" s="856"/>
      <c r="M3337" s="856"/>
      <c r="N3337" s="856"/>
      <c r="O3337" s="856"/>
      <c r="P3337" s="856"/>
      <c r="Q3337" s="856"/>
      <c r="R3337" s="856"/>
      <c r="S3337" s="856"/>
      <c r="T3337" s="856"/>
      <c r="U3337" s="856"/>
      <c r="V3337" s="856"/>
    </row>
    <row r="3338" spans="9:22" s="689" customFormat="1" ht="14.25">
      <c r="I3338" s="856"/>
      <c r="J3338" s="856"/>
      <c r="K3338" s="856"/>
      <c r="L3338" s="856"/>
      <c r="M3338" s="856"/>
      <c r="N3338" s="856"/>
      <c r="O3338" s="856"/>
      <c r="P3338" s="856"/>
      <c r="Q3338" s="856"/>
      <c r="R3338" s="856"/>
      <c r="S3338" s="856"/>
      <c r="T3338" s="856"/>
      <c r="U3338" s="856"/>
      <c r="V3338" s="856"/>
    </row>
    <row r="3339" spans="9:22" s="689" customFormat="1" ht="14.25">
      <c r="I3339" s="856"/>
      <c r="J3339" s="856"/>
      <c r="K3339" s="856"/>
      <c r="L3339" s="856"/>
      <c r="M3339" s="856"/>
      <c r="N3339" s="856"/>
      <c r="O3339" s="856"/>
      <c r="P3339" s="856"/>
      <c r="Q3339" s="856"/>
      <c r="R3339" s="856"/>
      <c r="S3339" s="856"/>
      <c r="T3339" s="856"/>
      <c r="U3339" s="856"/>
      <c r="V3339" s="856"/>
    </row>
    <row r="3340" spans="9:22" s="689" customFormat="1" ht="14.25">
      <c r="I3340" s="856"/>
      <c r="J3340" s="856"/>
      <c r="K3340" s="856"/>
      <c r="L3340" s="856"/>
      <c r="M3340" s="856"/>
      <c r="N3340" s="856"/>
      <c r="O3340" s="856"/>
      <c r="P3340" s="856"/>
      <c r="Q3340" s="856"/>
      <c r="R3340" s="856"/>
      <c r="S3340" s="856"/>
      <c r="T3340" s="856"/>
      <c r="U3340" s="856"/>
      <c r="V3340" s="856"/>
    </row>
    <row r="3341" spans="9:22" s="689" customFormat="1" ht="14.25">
      <c r="I3341" s="856"/>
      <c r="J3341" s="856"/>
      <c r="K3341" s="856"/>
      <c r="L3341" s="856"/>
      <c r="M3341" s="856"/>
      <c r="N3341" s="856"/>
      <c r="O3341" s="856"/>
      <c r="P3341" s="856"/>
      <c r="Q3341" s="856"/>
      <c r="R3341" s="856"/>
      <c r="S3341" s="856"/>
      <c r="T3341" s="856"/>
      <c r="U3341" s="856"/>
      <c r="V3341" s="856"/>
    </row>
    <row r="3342" spans="9:22" s="689" customFormat="1" ht="14.25">
      <c r="I3342" s="856"/>
      <c r="J3342" s="856"/>
      <c r="K3342" s="856"/>
      <c r="L3342" s="856"/>
      <c r="M3342" s="856"/>
      <c r="N3342" s="856"/>
      <c r="O3342" s="856"/>
      <c r="P3342" s="856"/>
      <c r="Q3342" s="856"/>
      <c r="R3342" s="856"/>
      <c r="S3342" s="856"/>
      <c r="T3342" s="856"/>
      <c r="U3342" s="856"/>
      <c r="V3342" s="856"/>
    </row>
    <row r="3343" spans="9:22" s="689" customFormat="1" ht="14.25">
      <c r="I3343" s="856"/>
      <c r="J3343" s="856"/>
      <c r="K3343" s="856"/>
      <c r="L3343" s="856"/>
      <c r="M3343" s="856"/>
      <c r="N3343" s="856"/>
      <c r="O3343" s="856"/>
      <c r="P3343" s="856"/>
      <c r="Q3343" s="856"/>
      <c r="R3343" s="856"/>
      <c r="S3343" s="856"/>
      <c r="T3343" s="856"/>
      <c r="U3343" s="856"/>
      <c r="V3343" s="856"/>
    </row>
    <row r="3344" spans="9:22" s="689" customFormat="1" ht="14.25">
      <c r="I3344" s="856"/>
      <c r="J3344" s="856"/>
      <c r="K3344" s="856"/>
      <c r="L3344" s="856"/>
      <c r="M3344" s="856"/>
      <c r="N3344" s="856"/>
      <c r="O3344" s="856"/>
      <c r="P3344" s="856"/>
      <c r="Q3344" s="856"/>
      <c r="R3344" s="856"/>
      <c r="S3344" s="856"/>
      <c r="T3344" s="856"/>
      <c r="U3344" s="856"/>
      <c r="V3344" s="856"/>
    </row>
    <row r="3345" spans="9:22" s="689" customFormat="1" ht="14.25">
      <c r="I3345" s="856"/>
      <c r="J3345" s="856"/>
      <c r="K3345" s="856"/>
      <c r="L3345" s="856"/>
      <c r="M3345" s="856"/>
      <c r="N3345" s="856"/>
      <c r="O3345" s="856"/>
      <c r="P3345" s="856"/>
      <c r="Q3345" s="856"/>
      <c r="R3345" s="856"/>
      <c r="S3345" s="856"/>
      <c r="T3345" s="856"/>
      <c r="U3345" s="856"/>
      <c r="V3345" s="856"/>
    </row>
    <row r="3346" spans="9:22" s="689" customFormat="1" ht="14.25">
      <c r="I3346" s="856"/>
      <c r="J3346" s="856"/>
      <c r="K3346" s="856"/>
      <c r="L3346" s="856"/>
      <c r="M3346" s="856"/>
      <c r="N3346" s="856"/>
      <c r="O3346" s="856"/>
      <c r="P3346" s="856"/>
      <c r="Q3346" s="856"/>
      <c r="R3346" s="856"/>
      <c r="S3346" s="856"/>
      <c r="T3346" s="856"/>
      <c r="U3346" s="856"/>
      <c r="V3346" s="856"/>
    </row>
    <row r="3347" spans="9:22" s="689" customFormat="1" ht="14.25">
      <c r="I3347" s="856"/>
      <c r="J3347" s="856"/>
      <c r="K3347" s="856"/>
      <c r="L3347" s="856"/>
      <c r="M3347" s="856"/>
      <c r="N3347" s="856"/>
      <c r="O3347" s="856"/>
      <c r="P3347" s="856"/>
      <c r="Q3347" s="856"/>
      <c r="R3347" s="856"/>
      <c r="S3347" s="856"/>
      <c r="T3347" s="856"/>
      <c r="U3347" s="856"/>
      <c r="V3347" s="856"/>
    </row>
    <row r="3348" spans="9:22" s="689" customFormat="1" ht="14.25">
      <c r="I3348" s="856"/>
      <c r="J3348" s="856"/>
      <c r="K3348" s="856"/>
      <c r="L3348" s="856"/>
      <c r="M3348" s="856"/>
      <c r="N3348" s="856"/>
      <c r="O3348" s="856"/>
      <c r="P3348" s="856"/>
      <c r="Q3348" s="856"/>
      <c r="R3348" s="856"/>
      <c r="S3348" s="856"/>
      <c r="T3348" s="856"/>
      <c r="U3348" s="856"/>
      <c r="V3348" s="856"/>
    </row>
    <row r="3349" spans="9:22" s="689" customFormat="1" ht="14.25">
      <c r="I3349" s="856"/>
      <c r="J3349" s="856"/>
      <c r="K3349" s="856"/>
      <c r="L3349" s="856"/>
      <c r="M3349" s="856"/>
      <c r="N3349" s="856"/>
      <c r="O3349" s="856"/>
      <c r="P3349" s="856"/>
      <c r="Q3349" s="856"/>
      <c r="R3349" s="856"/>
      <c r="S3349" s="856"/>
      <c r="T3349" s="856"/>
      <c r="U3349" s="856"/>
      <c r="V3349" s="856"/>
    </row>
    <row r="3350" spans="9:22" s="689" customFormat="1" ht="14.25">
      <c r="I3350" s="856"/>
      <c r="J3350" s="856"/>
      <c r="K3350" s="856"/>
      <c r="L3350" s="856"/>
      <c r="M3350" s="856"/>
      <c r="N3350" s="856"/>
      <c r="O3350" s="856"/>
      <c r="P3350" s="856"/>
      <c r="Q3350" s="856"/>
      <c r="R3350" s="856"/>
      <c r="S3350" s="856"/>
      <c r="T3350" s="856"/>
      <c r="U3350" s="856"/>
      <c r="V3350" s="856"/>
    </row>
    <row r="3351" spans="9:22" s="689" customFormat="1" ht="14.25">
      <c r="I3351" s="856"/>
      <c r="J3351" s="856"/>
      <c r="K3351" s="856"/>
      <c r="L3351" s="856"/>
      <c r="M3351" s="856"/>
      <c r="N3351" s="856"/>
      <c r="O3351" s="856"/>
      <c r="P3351" s="856"/>
      <c r="Q3351" s="856"/>
      <c r="R3351" s="856"/>
      <c r="S3351" s="856"/>
      <c r="T3351" s="856"/>
      <c r="U3351" s="856"/>
      <c r="V3351" s="856"/>
    </row>
    <row r="3352" spans="9:22" s="689" customFormat="1" ht="14.25">
      <c r="I3352" s="856"/>
      <c r="J3352" s="856"/>
      <c r="K3352" s="856"/>
      <c r="L3352" s="856"/>
      <c r="M3352" s="856"/>
      <c r="N3352" s="856"/>
      <c r="O3352" s="856"/>
      <c r="P3352" s="856"/>
      <c r="Q3352" s="856"/>
      <c r="R3352" s="856"/>
      <c r="S3352" s="856"/>
      <c r="T3352" s="856"/>
      <c r="U3352" s="856"/>
      <c r="V3352" s="856"/>
    </row>
    <row r="3353" spans="9:22" s="689" customFormat="1" ht="14.25">
      <c r="I3353" s="856"/>
      <c r="J3353" s="856"/>
      <c r="K3353" s="856"/>
      <c r="L3353" s="856"/>
      <c r="M3353" s="856"/>
      <c r="N3353" s="856"/>
      <c r="O3353" s="856"/>
      <c r="P3353" s="856"/>
      <c r="Q3353" s="856"/>
      <c r="R3353" s="856"/>
      <c r="S3353" s="856"/>
      <c r="T3353" s="856"/>
      <c r="U3353" s="856"/>
      <c r="V3353" s="856"/>
    </row>
    <row r="3354" spans="9:22" s="689" customFormat="1" ht="14.25">
      <c r="I3354" s="856"/>
      <c r="J3354" s="856"/>
      <c r="K3354" s="856"/>
      <c r="L3354" s="856"/>
      <c r="M3354" s="856"/>
      <c r="N3354" s="856"/>
      <c r="O3354" s="856"/>
      <c r="P3354" s="856"/>
      <c r="Q3354" s="856"/>
      <c r="R3354" s="856"/>
      <c r="S3354" s="856"/>
      <c r="T3354" s="856"/>
      <c r="U3354" s="856"/>
      <c r="V3354" s="856"/>
    </row>
    <row r="3355" spans="9:22" s="689" customFormat="1" ht="14.25">
      <c r="I3355" s="856"/>
      <c r="J3355" s="856"/>
      <c r="K3355" s="856"/>
      <c r="L3355" s="856"/>
      <c r="M3355" s="856"/>
      <c r="N3355" s="856"/>
      <c r="O3355" s="856"/>
      <c r="P3355" s="856"/>
      <c r="Q3355" s="856"/>
      <c r="R3355" s="856"/>
      <c r="S3355" s="856"/>
      <c r="T3355" s="856"/>
      <c r="U3355" s="856"/>
      <c r="V3355" s="856"/>
    </row>
    <row r="3356" spans="9:22" s="689" customFormat="1" ht="14.25">
      <c r="I3356" s="856"/>
      <c r="J3356" s="856"/>
      <c r="K3356" s="856"/>
      <c r="L3356" s="856"/>
      <c r="M3356" s="856"/>
      <c r="N3356" s="856"/>
      <c r="O3356" s="856"/>
      <c r="P3356" s="856"/>
      <c r="Q3356" s="856"/>
      <c r="R3356" s="856"/>
      <c r="S3356" s="856"/>
      <c r="T3356" s="856"/>
      <c r="U3356" s="856"/>
      <c r="V3356" s="856"/>
    </row>
    <row r="3357" spans="9:22" s="689" customFormat="1" ht="14.25">
      <c r="I3357" s="856"/>
      <c r="J3357" s="856"/>
      <c r="K3357" s="856"/>
      <c r="L3357" s="856"/>
      <c r="M3357" s="856"/>
      <c r="N3357" s="856"/>
      <c r="O3357" s="856"/>
      <c r="P3357" s="856"/>
      <c r="Q3357" s="856"/>
      <c r="R3357" s="856"/>
      <c r="S3357" s="856"/>
      <c r="T3357" s="856"/>
      <c r="U3357" s="856"/>
      <c r="V3357" s="856"/>
    </row>
    <row r="3358" spans="9:22" s="689" customFormat="1" ht="14.25">
      <c r="I3358" s="856"/>
      <c r="J3358" s="856"/>
      <c r="K3358" s="856"/>
      <c r="L3358" s="856"/>
      <c r="M3358" s="856"/>
      <c r="N3358" s="856"/>
      <c r="O3358" s="856"/>
      <c r="P3358" s="856"/>
      <c r="Q3358" s="856"/>
      <c r="R3358" s="856"/>
      <c r="S3358" s="856"/>
      <c r="T3358" s="856"/>
      <c r="U3358" s="856"/>
      <c r="V3358" s="856"/>
    </row>
    <row r="3359" spans="9:22" s="689" customFormat="1" ht="14.25">
      <c r="I3359" s="856"/>
      <c r="J3359" s="856"/>
      <c r="K3359" s="856"/>
      <c r="L3359" s="856"/>
      <c r="M3359" s="856"/>
      <c r="N3359" s="856"/>
      <c r="O3359" s="856"/>
      <c r="P3359" s="856"/>
      <c r="Q3359" s="856"/>
      <c r="R3359" s="856"/>
      <c r="S3359" s="856"/>
      <c r="T3359" s="856"/>
      <c r="U3359" s="856"/>
      <c r="V3359" s="856"/>
    </row>
    <row r="3360" spans="9:22" s="689" customFormat="1" ht="14.25">
      <c r="I3360" s="856"/>
      <c r="J3360" s="856"/>
      <c r="K3360" s="856"/>
      <c r="L3360" s="856"/>
      <c r="M3360" s="856"/>
      <c r="N3360" s="856"/>
      <c r="O3360" s="856"/>
      <c r="P3360" s="856"/>
      <c r="Q3360" s="856"/>
      <c r="R3360" s="856"/>
      <c r="S3360" s="856"/>
      <c r="T3360" s="856"/>
      <c r="U3360" s="856"/>
      <c r="V3360" s="856"/>
    </row>
    <row r="3361" spans="9:22" s="689" customFormat="1" ht="14.25">
      <c r="I3361" s="856"/>
      <c r="J3361" s="856"/>
      <c r="K3361" s="856"/>
      <c r="L3361" s="856"/>
      <c r="M3361" s="856"/>
      <c r="N3361" s="856"/>
      <c r="O3361" s="856"/>
      <c r="P3361" s="856"/>
      <c r="Q3361" s="856"/>
      <c r="R3361" s="856"/>
      <c r="S3361" s="856"/>
      <c r="T3361" s="856"/>
      <c r="U3361" s="856"/>
      <c r="V3361" s="856"/>
    </row>
    <row r="3362" spans="9:22" s="689" customFormat="1" ht="14.25">
      <c r="I3362" s="856"/>
      <c r="J3362" s="856"/>
      <c r="K3362" s="856"/>
      <c r="L3362" s="856"/>
      <c r="M3362" s="856"/>
      <c r="N3362" s="856"/>
      <c r="O3362" s="856"/>
      <c r="P3362" s="856"/>
      <c r="Q3362" s="856"/>
      <c r="R3362" s="856"/>
      <c r="S3362" s="856"/>
      <c r="T3362" s="856"/>
      <c r="U3362" s="856"/>
      <c r="V3362" s="856"/>
    </row>
    <row r="3363" spans="9:22" s="689" customFormat="1" ht="14.25">
      <c r="I3363" s="856"/>
      <c r="J3363" s="856"/>
      <c r="K3363" s="856"/>
      <c r="L3363" s="856"/>
      <c r="M3363" s="856"/>
      <c r="N3363" s="856"/>
      <c r="O3363" s="856"/>
      <c r="P3363" s="856"/>
      <c r="Q3363" s="856"/>
      <c r="R3363" s="856"/>
      <c r="S3363" s="856"/>
      <c r="T3363" s="856"/>
      <c r="U3363" s="856"/>
      <c r="V3363" s="856"/>
    </row>
    <row r="3364" spans="9:22" s="689" customFormat="1" ht="14.25">
      <c r="I3364" s="856"/>
      <c r="J3364" s="856"/>
      <c r="K3364" s="856"/>
      <c r="L3364" s="856"/>
      <c r="M3364" s="856"/>
      <c r="N3364" s="856"/>
      <c r="O3364" s="856"/>
      <c r="P3364" s="856"/>
      <c r="Q3364" s="856"/>
      <c r="R3364" s="856"/>
      <c r="S3364" s="856"/>
      <c r="T3364" s="856"/>
      <c r="U3364" s="856"/>
      <c r="V3364" s="856"/>
    </row>
    <row r="3365" spans="9:22" s="689" customFormat="1" ht="14.25">
      <c r="I3365" s="856"/>
      <c r="J3365" s="856"/>
      <c r="K3365" s="856"/>
      <c r="L3365" s="856"/>
      <c r="M3365" s="856"/>
      <c r="N3365" s="856"/>
      <c r="O3365" s="856"/>
      <c r="P3365" s="856"/>
      <c r="Q3365" s="856"/>
      <c r="R3365" s="856"/>
      <c r="S3365" s="856"/>
      <c r="T3365" s="856"/>
      <c r="U3365" s="856"/>
      <c r="V3365" s="856"/>
    </row>
    <row r="3366" spans="9:22" s="689" customFormat="1" ht="14.25">
      <c r="I3366" s="856"/>
      <c r="J3366" s="856"/>
      <c r="K3366" s="856"/>
      <c r="L3366" s="856"/>
      <c r="M3366" s="856"/>
      <c r="N3366" s="856"/>
      <c r="O3366" s="856"/>
      <c r="P3366" s="856"/>
      <c r="Q3366" s="856"/>
      <c r="R3366" s="856"/>
      <c r="S3366" s="856"/>
      <c r="T3366" s="856"/>
      <c r="U3366" s="856"/>
      <c r="V3366" s="856"/>
    </row>
    <row r="3367" spans="9:22" s="689" customFormat="1" ht="14.25">
      <c r="I3367" s="856"/>
      <c r="J3367" s="856"/>
      <c r="K3367" s="856"/>
      <c r="L3367" s="856"/>
      <c r="M3367" s="856"/>
      <c r="N3367" s="856"/>
      <c r="O3367" s="856"/>
      <c r="P3367" s="856"/>
      <c r="Q3367" s="856"/>
      <c r="R3367" s="856"/>
      <c r="S3367" s="856"/>
      <c r="T3367" s="856"/>
      <c r="U3367" s="856"/>
      <c r="V3367" s="856"/>
    </row>
    <row r="3368" spans="9:22" s="689" customFormat="1" ht="14.25">
      <c r="I3368" s="856"/>
      <c r="J3368" s="856"/>
      <c r="K3368" s="856"/>
      <c r="L3368" s="856"/>
      <c r="M3368" s="856"/>
      <c r="N3368" s="856"/>
      <c r="O3368" s="856"/>
      <c r="P3368" s="856"/>
      <c r="Q3368" s="856"/>
      <c r="R3368" s="856"/>
      <c r="S3368" s="856"/>
      <c r="T3368" s="856"/>
      <c r="U3368" s="856"/>
      <c r="V3368" s="856"/>
    </row>
    <row r="3369" spans="9:22" s="689" customFormat="1" ht="14.25">
      <c r="I3369" s="856"/>
      <c r="J3369" s="856"/>
      <c r="K3369" s="856"/>
      <c r="L3369" s="856"/>
      <c r="M3369" s="856"/>
      <c r="N3369" s="856"/>
      <c r="O3369" s="856"/>
      <c r="P3369" s="856"/>
      <c r="Q3369" s="856"/>
      <c r="R3369" s="856"/>
      <c r="S3369" s="856"/>
      <c r="T3369" s="856"/>
      <c r="U3369" s="856"/>
      <c r="V3369" s="856"/>
    </row>
    <row r="3370" spans="9:22" s="689" customFormat="1" ht="14.25">
      <c r="I3370" s="856"/>
      <c r="J3370" s="856"/>
      <c r="K3370" s="856"/>
      <c r="L3370" s="856"/>
      <c r="M3370" s="856"/>
      <c r="N3370" s="856"/>
      <c r="O3370" s="856"/>
      <c r="P3370" s="856"/>
      <c r="Q3370" s="856"/>
      <c r="R3370" s="856"/>
      <c r="S3370" s="856"/>
      <c r="T3370" s="856"/>
      <c r="U3370" s="856"/>
      <c r="V3370" s="856"/>
    </row>
    <row r="3371" spans="9:22" s="689" customFormat="1" ht="14.25">
      <c r="I3371" s="856"/>
      <c r="J3371" s="856"/>
      <c r="K3371" s="856"/>
      <c r="L3371" s="856"/>
      <c r="M3371" s="856"/>
      <c r="N3371" s="856"/>
      <c r="O3371" s="856"/>
      <c r="P3371" s="856"/>
      <c r="Q3371" s="856"/>
      <c r="R3371" s="856"/>
      <c r="S3371" s="856"/>
      <c r="T3371" s="856"/>
      <c r="U3371" s="856"/>
      <c r="V3371" s="856"/>
    </row>
    <row r="3372" spans="9:22" s="689" customFormat="1" ht="14.25">
      <c r="I3372" s="856"/>
      <c r="J3372" s="856"/>
      <c r="K3372" s="856"/>
      <c r="L3372" s="856"/>
      <c r="M3372" s="856"/>
      <c r="N3372" s="856"/>
      <c r="O3372" s="856"/>
      <c r="P3372" s="856"/>
      <c r="Q3372" s="856"/>
      <c r="R3372" s="856"/>
      <c r="S3372" s="856"/>
      <c r="T3372" s="856"/>
      <c r="U3372" s="856"/>
      <c r="V3372" s="856"/>
    </row>
    <row r="3373" spans="9:22" s="689" customFormat="1" ht="14.25">
      <c r="I3373" s="856"/>
      <c r="J3373" s="856"/>
      <c r="K3373" s="856"/>
      <c r="L3373" s="856"/>
      <c r="M3373" s="856"/>
      <c r="N3373" s="856"/>
      <c r="O3373" s="856"/>
      <c r="P3373" s="856"/>
      <c r="Q3373" s="856"/>
      <c r="R3373" s="856"/>
      <c r="S3373" s="856"/>
      <c r="T3373" s="856"/>
      <c r="U3373" s="856"/>
      <c r="V3373" s="856"/>
    </row>
    <row r="3374" spans="9:22" s="689" customFormat="1" ht="14.25">
      <c r="I3374" s="856"/>
      <c r="J3374" s="856"/>
      <c r="K3374" s="856"/>
      <c r="L3374" s="856"/>
      <c r="M3374" s="856"/>
      <c r="N3374" s="856"/>
      <c r="O3374" s="856"/>
      <c r="P3374" s="856"/>
      <c r="Q3374" s="856"/>
      <c r="R3374" s="856"/>
      <c r="S3374" s="856"/>
      <c r="T3374" s="856"/>
      <c r="U3374" s="856"/>
      <c r="V3374" s="856"/>
    </row>
    <row r="3375" spans="9:22" s="689" customFormat="1" ht="14.25">
      <c r="I3375" s="856"/>
      <c r="J3375" s="856"/>
      <c r="K3375" s="856"/>
      <c r="L3375" s="856"/>
      <c r="M3375" s="856"/>
      <c r="N3375" s="856"/>
      <c r="O3375" s="856"/>
      <c r="P3375" s="856"/>
      <c r="Q3375" s="856"/>
      <c r="R3375" s="856"/>
      <c r="S3375" s="856"/>
      <c r="T3375" s="856"/>
      <c r="U3375" s="856"/>
      <c r="V3375" s="856"/>
    </row>
    <row r="3376" spans="9:22" s="689" customFormat="1" ht="14.25">
      <c r="I3376" s="856"/>
      <c r="J3376" s="856"/>
      <c r="K3376" s="856"/>
      <c r="L3376" s="856"/>
      <c r="M3376" s="856"/>
      <c r="N3376" s="856"/>
      <c r="O3376" s="856"/>
      <c r="P3376" s="856"/>
      <c r="Q3376" s="856"/>
      <c r="R3376" s="856"/>
      <c r="S3376" s="856"/>
      <c r="T3376" s="856"/>
      <c r="U3376" s="856"/>
      <c r="V3376" s="856"/>
    </row>
    <row r="3377" spans="9:22" s="689" customFormat="1" ht="14.25">
      <c r="I3377" s="856"/>
      <c r="J3377" s="856"/>
      <c r="K3377" s="856"/>
      <c r="L3377" s="856"/>
      <c r="M3377" s="856"/>
      <c r="N3377" s="856"/>
      <c r="O3377" s="856"/>
      <c r="P3377" s="856"/>
      <c r="Q3377" s="856"/>
      <c r="R3377" s="856"/>
      <c r="S3377" s="856"/>
      <c r="T3377" s="856"/>
      <c r="U3377" s="856"/>
      <c r="V3377" s="856"/>
    </row>
    <row r="3378" spans="9:22" s="689" customFormat="1" ht="14.25">
      <c r="I3378" s="856"/>
      <c r="J3378" s="856"/>
      <c r="K3378" s="856"/>
      <c r="L3378" s="856"/>
      <c r="M3378" s="856"/>
      <c r="N3378" s="856"/>
      <c r="O3378" s="856"/>
      <c r="P3378" s="856"/>
      <c r="Q3378" s="856"/>
      <c r="R3378" s="856"/>
      <c r="S3378" s="856"/>
      <c r="T3378" s="856"/>
      <c r="U3378" s="856"/>
      <c r="V3378" s="856"/>
    </row>
    <row r="3379" spans="9:22" s="689" customFormat="1" ht="14.25">
      <c r="I3379" s="856"/>
      <c r="J3379" s="856"/>
      <c r="K3379" s="856"/>
      <c r="L3379" s="856"/>
      <c r="M3379" s="856"/>
      <c r="N3379" s="856"/>
      <c r="O3379" s="856"/>
      <c r="P3379" s="856"/>
      <c r="Q3379" s="856"/>
      <c r="R3379" s="856"/>
      <c r="S3379" s="856"/>
      <c r="T3379" s="856"/>
      <c r="U3379" s="856"/>
      <c r="V3379" s="856"/>
    </row>
    <row r="3380" spans="9:22" s="689" customFormat="1" ht="14.25">
      <c r="I3380" s="856"/>
      <c r="J3380" s="856"/>
      <c r="K3380" s="856"/>
      <c r="L3380" s="856"/>
      <c r="M3380" s="856"/>
      <c r="N3380" s="856"/>
      <c r="O3380" s="856"/>
      <c r="P3380" s="856"/>
      <c r="Q3380" s="856"/>
      <c r="R3380" s="856"/>
      <c r="S3380" s="856"/>
      <c r="T3380" s="856"/>
      <c r="U3380" s="856"/>
      <c r="V3380" s="856"/>
    </row>
    <row r="3381" spans="9:22" s="689" customFormat="1" ht="14.25">
      <c r="I3381" s="856"/>
      <c r="J3381" s="856"/>
      <c r="K3381" s="856"/>
      <c r="L3381" s="856"/>
      <c r="M3381" s="856"/>
      <c r="N3381" s="856"/>
      <c r="O3381" s="856"/>
      <c r="P3381" s="856"/>
      <c r="Q3381" s="856"/>
      <c r="R3381" s="856"/>
      <c r="S3381" s="856"/>
      <c r="T3381" s="856"/>
      <c r="U3381" s="856"/>
      <c r="V3381" s="856"/>
    </row>
    <row r="3382" spans="9:22" s="689" customFormat="1" ht="14.25">
      <c r="I3382" s="856"/>
      <c r="J3382" s="856"/>
      <c r="K3382" s="856"/>
      <c r="L3382" s="856"/>
      <c r="M3382" s="856"/>
      <c r="N3382" s="856"/>
      <c r="O3382" s="856"/>
      <c r="P3382" s="856"/>
      <c r="Q3382" s="856"/>
      <c r="R3382" s="856"/>
      <c r="S3382" s="856"/>
      <c r="T3382" s="856"/>
      <c r="U3382" s="856"/>
      <c r="V3382" s="856"/>
    </row>
    <row r="3383" spans="9:22" s="689" customFormat="1">
      <c r="I3383" s="870"/>
      <c r="J3383" s="870"/>
      <c r="K3383" s="870"/>
      <c r="L3383" s="870"/>
      <c r="M3383" s="870"/>
      <c r="N3383" s="870"/>
      <c r="O3383" s="870"/>
      <c r="P3383" s="870"/>
      <c r="Q3383" s="870"/>
      <c r="R3383" s="870"/>
      <c r="S3383" s="870"/>
      <c r="T3383" s="870"/>
      <c r="U3383" s="870"/>
      <c r="V3383" s="870"/>
    </row>
    <row r="3384" spans="9:22" s="689" customFormat="1">
      <c r="I3384" s="870"/>
      <c r="J3384" s="870"/>
      <c r="K3384" s="870"/>
      <c r="L3384" s="870"/>
      <c r="M3384" s="870"/>
      <c r="N3384" s="870"/>
      <c r="O3384" s="870"/>
      <c r="P3384" s="870"/>
      <c r="Q3384" s="870"/>
      <c r="R3384" s="870"/>
      <c r="S3384" s="870"/>
      <c r="T3384" s="870"/>
      <c r="U3384" s="870"/>
      <c r="V3384" s="870"/>
    </row>
    <row r="3385" spans="9:22" s="689" customFormat="1">
      <c r="I3385" s="870"/>
      <c r="J3385" s="870"/>
      <c r="K3385" s="870"/>
      <c r="L3385" s="870"/>
      <c r="M3385" s="870"/>
      <c r="N3385" s="870"/>
      <c r="O3385" s="870"/>
      <c r="P3385" s="870"/>
      <c r="Q3385" s="870"/>
      <c r="R3385" s="870"/>
      <c r="S3385" s="870"/>
      <c r="T3385" s="870"/>
      <c r="U3385" s="870"/>
      <c r="V3385" s="870"/>
    </row>
    <row r="3386" spans="9:22" s="689" customFormat="1">
      <c r="I3386" s="870"/>
      <c r="J3386" s="870"/>
      <c r="K3386" s="870"/>
      <c r="L3386" s="870"/>
      <c r="M3386" s="870"/>
      <c r="N3386" s="870"/>
      <c r="O3386" s="870"/>
      <c r="P3386" s="870"/>
      <c r="Q3386" s="870"/>
      <c r="R3386" s="870"/>
      <c r="S3386" s="870"/>
      <c r="T3386" s="870"/>
      <c r="U3386" s="870"/>
      <c r="V3386" s="870"/>
    </row>
    <row r="3387" spans="9:22" s="689" customFormat="1">
      <c r="I3387" s="870"/>
      <c r="J3387" s="870"/>
      <c r="K3387" s="870"/>
      <c r="L3387" s="870"/>
      <c r="M3387" s="870"/>
      <c r="N3387" s="870"/>
      <c r="O3387" s="870"/>
      <c r="P3387" s="870"/>
      <c r="Q3387" s="870"/>
      <c r="R3387" s="870"/>
      <c r="S3387" s="870"/>
      <c r="T3387" s="870"/>
      <c r="U3387" s="870"/>
      <c r="V3387" s="870"/>
    </row>
    <row r="3388" spans="9:22" s="689" customFormat="1">
      <c r="I3388" s="870"/>
      <c r="J3388" s="870"/>
      <c r="K3388" s="870"/>
      <c r="L3388" s="870"/>
      <c r="M3388" s="870"/>
      <c r="N3388" s="870"/>
      <c r="O3388" s="870"/>
      <c r="P3388" s="870"/>
      <c r="Q3388" s="870"/>
      <c r="R3388" s="870"/>
      <c r="S3388" s="870"/>
      <c r="T3388" s="870"/>
      <c r="U3388" s="870"/>
      <c r="V3388" s="870"/>
    </row>
    <row r="3389" spans="9:22" s="689" customFormat="1">
      <c r="I3389" s="870"/>
      <c r="J3389" s="870"/>
      <c r="K3389" s="870"/>
      <c r="L3389" s="870"/>
      <c r="M3389" s="870"/>
      <c r="N3389" s="870"/>
      <c r="O3389" s="870"/>
      <c r="P3389" s="870"/>
      <c r="Q3389" s="870"/>
      <c r="R3389" s="870"/>
      <c r="S3389" s="870"/>
      <c r="T3389" s="870"/>
      <c r="U3389" s="870"/>
      <c r="V3389" s="870"/>
    </row>
    <row r="3390" spans="9:22" s="689" customFormat="1">
      <c r="I3390" s="870"/>
      <c r="J3390" s="870"/>
      <c r="K3390" s="870"/>
      <c r="L3390" s="870"/>
      <c r="M3390" s="870"/>
      <c r="N3390" s="870"/>
      <c r="O3390" s="870"/>
      <c r="P3390" s="870"/>
      <c r="Q3390" s="870"/>
      <c r="R3390" s="870"/>
      <c r="S3390" s="870"/>
      <c r="T3390" s="870"/>
      <c r="U3390" s="870"/>
      <c r="V3390" s="870"/>
    </row>
    <row r="3391" spans="9:22" s="689" customFormat="1">
      <c r="I3391" s="870"/>
      <c r="J3391" s="870"/>
      <c r="K3391" s="870"/>
      <c r="L3391" s="870"/>
      <c r="M3391" s="870"/>
      <c r="N3391" s="870"/>
      <c r="O3391" s="870"/>
      <c r="P3391" s="870"/>
      <c r="Q3391" s="870"/>
      <c r="R3391" s="870"/>
      <c r="S3391" s="870"/>
      <c r="T3391" s="870"/>
      <c r="U3391" s="870"/>
      <c r="V3391" s="870"/>
    </row>
    <row r="3392" spans="9:22" s="689" customFormat="1">
      <c r="I3392" s="870"/>
      <c r="J3392" s="870"/>
      <c r="K3392" s="870"/>
      <c r="L3392" s="870"/>
      <c r="M3392" s="870"/>
      <c r="N3392" s="870"/>
      <c r="O3392" s="870"/>
      <c r="P3392" s="870"/>
      <c r="Q3392" s="870"/>
      <c r="R3392" s="870"/>
      <c r="S3392" s="870"/>
      <c r="T3392" s="870"/>
      <c r="U3392" s="870"/>
      <c r="V3392" s="870"/>
    </row>
    <row r="3393" spans="9:21" s="689" customFormat="1">
      <c r="I3393" s="870"/>
      <c r="J3393" s="870"/>
      <c r="K3393" s="870"/>
      <c r="L3393" s="870"/>
      <c r="M3393" s="870"/>
      <c r="N3393" s="870"/>
      <c r="O3393" s="870"/>
      <c r="P3393" s="870"/>
      <c r="Q3393" s="870"/>
      <c r="R3393" s="870"/>
      <c r="S3393" s="870"/>
      <c r="T3393" s="870"/>
      <c r="U3393" s="870"/>
    </row>
    <row r="3394" spans="9:21" s="689" customFormat="1">
      <c r="I3394" s="870"/>
      <c r="J3394" s="870"/>
      <c r="K3394" s="870"/>
      <c r="L3394" s="870"/>
      <c r="M3394" s="870"/>
      <c r="N3394" s="870"/>
      <c r="O3394" s="870"/>
      <c r="P3394" s="870"/>
      <c r="Q3394" s="870"/>
      <c r="R3394" s="870"/>
      <c r="S3394" s="870"/>
      <c r="T3394" s="870"/>
      <c r="U3394" s="870"/>
    </row>
    <row r="3395" spans="9:21" s="689" customFormat="1">
      <c r="I3395" s="870"/>
      <c r="J3395" s="870"/>
      <c r="K3395" s="870"/>
      <c r="L3395" s="870"/>
      <c r="M3395" s="870"/>
      <c r="N3395" s="870"/>
      <c r="O3395" s="870"/>
      <c r="P3395" s="870"/>
      <c r="Q3395" s="870"/>
      <c r="R3395" s="870"/>
      <c r="S3395" s="870"/>
      <c r="T3395" s="870"/>
      <c r="U3395" s="870"/>
    </row>
    <row r="3396" spans="9:21" s="689" customFormat="1">
      <c r="I3396" s="870"/>
      <c r="J3396" s="870"/>
      <c r="K3396" s="870"/>
      <c r="L3396" s="870"/>
      <c r="M3396" s="870"/>
      <c r="N3396" s="870"/>
      <c r="O3396" s="870"/>
      <c r="P3396" s="870"/>
      <c r="Q3396" s="870"/>
      <c r="R3396" s="870"/>
      <c r="S3396" s="870"/>
      <c r="T3396" s="870"/>
      <c r="U3396" s="870"/>
    </row>
    <row r="3397" spans="9:21" s="689" customFormat="1">
      <c r="I3397" s="870"/>
      <c r="J3397" s="870"/>
      <c r="K3397" s="870"/>
      <c r="L3397" s="870"/>
      <c r="M3397" s="870"/>
      <c r="N3397" s="870"/>
      <c r="O3397" s="870"/>
      <c r="P3397" s="870"/>
      <c r="Q3397" s="870"/>
      <c r="R3397" s="870"/>
      <c r="S3397" s="870"/>
      <c r="T3397" s="870"/>
      <c r="U3397" s="870"/>
    </row>
    <row r="3398" spans="9:21" s="689" customFormat="1">
      <c r="I3398" s="870"/>
      <c r="J3398" s="870"/>
      <c r="K3398" s="870"/>
      <c r="L3398" s="870"/>
      <c r="M3398" s="870"/>
      <c r="N3398" s="870"/>
      <c r="O3398" s="870"/>
      <c r="P3398" s="870"/>
      <c r="Q3398" s="870"/>
      <c r="R3398" s="870"/>
      <c r="S3398" s="870"/>
      <c r="T3398" s="870"/>
      <c r="U3398" s="870"/>
    </row>
    <row r="3399" spans="9:21" s="689" customFormat="1">
      <c r="I3399" s="870"/>
      <c r="J3399" s="870"/>
      <c r="K3399" s="870"/>
      <c r="L3399" s="870"/>
      <c r="M3399" s="870"/>
      <c r="N3399" s="870"/>
      <c r="O3399" s="870"/>
      <c r="P3399" s="870"/>
      <c r="Q3399" s="870"/>
      <c r="R3399" s="870"/>
      <c r="S3399" s="870"/>
      <c r="T3399" s="870"/>
      <c r="U3399" s="870"/>
    </row>
    <row r="3400" spans="9:21" s="689" customFormat="1">
      <c r="I3400" s="870"/>
      <c r="J3400" s="870"/>
      <c r="K3400" s="870"/>
      <c r="L3400" s="870"/>
      <c r="M3400" s="870"/>
      <c r="N3400" s="870"/>
      <c r="O3400" s="870"/>
      <c r="P3400" s="870"/>
      <c r="Q3400" s="870"/>
      <c r="R3400" s="870"/>
      <c r="S3400" s="870"/>
      <c r="T3400" s="870"/>
      <c r="U3400" s="870"/>
    </row>
    <row r="3401" spans="9:21" s="689" customFormat="1">
      <c r="I3401" s="870"/>
      <c r="J3401" s="870"/>
      <c r="K3401" s="870"/>
      <c r="L3401" s="870"/>
      <c r="M3401" s="870"/>
      <c r="N3401" s="870"/>
      <c r="O3401" s="870"/>
      <c r="P3401" s="870"/>
      <c r="Q3401" s="870"/>
      <c r="R3401" s="870"/>
      <c r="S3401" s="870"/>
      <c r="T3401" s="870"/>
      <c r="U3401" s="870"/>
    </row>
    <row r="3402" spans="9:21" s="689" customFormat="1">
      <c r="I3402" s="870"/>
      <c r="J3402" s="870"/>
      <c r="K3402" s="870"/>
      <c r="L3402" s="870"/>
      <c r="M3402" s="870"/>
      <c r="N3402" s="870"/>
      <c r="O3402" s="870"/>
      <c r="P3402" s="870"/>
      <c r="Q3402" s="870"/>
      <c r="R3402" s="870"/>
      <c r="S3402" s="870"/>
      <c r="T3402" s="870"/>
      <c r="U3402" s="870"/>
    </row>
    <row r="3403" spans="9:21" s="689" customFormat="1">
      <c r="I3403" s="870"/>
      <c r="J3403" s="870"/>
      <c r="K3403" s="870"/>
      <c r="L3403" s="870"/>
      <c r="M3403" s="870"/>
      <c r="N3403" s="870"/>
      <c r="O3403" s="870"/>
      <c r="P3403" s="870"/>
      <c r="Q3403" s="870"/>
      <c r="R3403" s="870"/>
      <c r="S3403" s="870"/>
      <c r="T3403" s="870"/>
      <c r="U3403" s="870"/>
    </row>
    <row r="3404" spans="9:21" s="689" customFormat="1">
      <c r="I3404" s="870"/>
      <c r="J3404" s="870"/>
      <c r="K3404" s="870"/>
      <c r="L3404" s="870"/>
      <c r="M3404" s="870"/>
      <c r="N3404" s="870"/>
      <c r="O3404" s="870"/>
      <c r="P3404" s="870"/>
      <c r="Q3404" s="870"/>
      <c r="R3404" s="870"/>
      <c r="S3404" s="870"/>
      <c r="T3404" s="870"/>
      <c r="U3404" s="870"/>
    </row>
    <row r="3405" spans="9:21" s="689" customFormat="1">
      <c r="I3405" s="870"/>
      <c r="J3405" s="870"/>
      <c r="K3405" s="870"/>
      <c r="L3405" s="870"/>
      <c r="M3405" s="870"/>
      <c r="N3405" s="870"/>
      <c r="O3405" s="870"/>
      <c r="P3405" s="870"/>
      <c r="Q3405" s="870"/>
      <c r="R3405" s="870"/>
      <c r="S3405" s="870"/>
      <c r="T3405" s="870"/>
      <c r="U3405" s="870"/>
    </row>
    <row r="3406" spans="9:21" s="689" customFormat="1">
      <c r="I3406" s="870"/>
      <c r="J3406" s="870"/>
      <c r="K3406" s="870"/>
      <c r="L3406" s="870"/>
      <c r="M3406" s="870"/>
      <c r="N3406" s="870"/>
      <c r="O3406" s="870"/>
      <c r="P3406" s="870"/>
      <c r="Q3406" s="870"/>
      <c r="R3406" s="870"/>
      <c r="S3406" s="870"/>
      <c r="T3406" s="870"/>
      <c r="U3406" s="870"/>
    </row>
    <row r="3407" spans="9:21" s="689" customFormat="1">
      <c r="I3407" s="870"/>
      <c r="J3407" s="870"/>
      <c r="K3407" s="870"/>
      <c r="L3407" s="870"/>
      <c r="M3407" s="870"/>
      <c r="N3407" s="870"/>
      <c r="O3407" s="870"/>
      <c r="P3407" s="870"/>
      <c r="Q3407" s="870"/>
      <c r="R3407" s="870"/>
      <c r="S3407" s="870"/>
      <c r="T3407" s="870"/>
      <c r="U3407" s="870"/>
    </row>
    <row r="3408" spans="9:21" s="689" customFormat="1">
      <c r="I3408" s="870"/>
      <c r="J3408" s="870"/>
      <c r="K3408" s="870"/>
      <c r="L3408" s="870"/>
      <c r="M3408" s="870"/>
      <c r="N3408" s="870"/>
      <c r="O3408" s="870"/>
      <c r="P3408" s="870"/>
      <c r="Q3408" s="870"/>
      <c r="R3408" s="870"/>
      <c r="S3408" s="870"/>
      <c r="T3408" s="870"/>
      <c r="U3408" s="870"/>
    </row>
    <row r="3409" spans="9:21" s="689" customFormat="1">
      <c r="I3409" s="870"/>
      <c r="J3409" s="870"/>
      <c r="K3409" s="870"/>
      <c r="L3409" s="870"/>
      <c r="M3409" s="870"/>
      <c r="N3409" s="870"/>
      <c r="O3409" s="870"/>
      <c r="P3409" s="870"/>
      <c r="Q3409" s="870"/>
      <c r="R3409" s="870"/>
      <c r="S3409" s="870"/>
      <c r="T3409" s="870"/>
      <c r="U3409" s="870"/>
    </row>
    <row r="3410" spans="9:21" s="689" customFormat="1">
      <c r="I3410" s="870"/>
      <c r="J3410" s="870"/>
      <c r="K3410" s="870"/>
      <c r="L3410" s="870"/>
      <c r="M3410" s="870"/>
      <c r="N3410" s="870"/>
      <c r="O3410" s="870"/>
      <c r="P3410" s="870"/>
      <c r="Q3410" s="870"/>
      <c r="R3410" s="870"/>
      <c r="S3410" s="870"/>
      <c r="T3410" s="870"/>
      <c r="U3410" s="870"/>
    </row>
    <row r="3411" spans="9:21" s="689" customFormat="1">
      <c r="I3411" s="870"/>
      <c r="J3411" s="870"/>
      <c r="K3411" s="870"/>
      <c r="L3411" s="870"/>
      <c r="M3411" s="870"/>
      <c r="N3411" s="870"/>
      <c r="O3411" s="870"/>
      <c r="P3411" s="870"/>
      <c r="Q3411" s="870"/>
      <c r="R3411" s="870"/>
      <c r="S3411" s="870"/>
      <c r="T3411" s="870"/>
      <c r="U3411" s="870"/>
    </row>
    <row r="3412" spans="9:21" s="689" customFormat="1">
      <c r="I3412" s="870"/>
      <c r="J3412" s="870"/>
      <c r="K3412" s="870"/>
      <c r="L3412" s="870"/>
      <c r="M3412" s="870"/>
      <c r="N3412" s="870"/>
      <c r="O3412" s="870"/>
      <c r="P3412" s="870"/>
      <c r="Q3412" s="870"/>
      <c r="R3412" s="870"/>
      <c r="S3412" s="870"/>
      <c r="T3412" s="870"/>
      <c r="U3412" s="870"/>
    </row>
    <row r="3413" spans="9:21" s="689" customFormat="1">
      <c r="I3413" s="870"/>
      <c r="J3413" s="870"/>
      <c r="K3413" s="870"/>
      <c r="L3413" s="870"/>
      <c r="M3413" s="870"/>
      <c r="N3413" s="870"/>
      <c r="O3413" s="870"/>
      <c r="P3413" s="870"/>
      <c r="Q3413" s="870"/>
      <c r="R3413" s="870"/>
      <c r="S3413" s="870"/>
      <c r="T3413" s="870"/>
      <c r="U3413" s="870"/>
    </row>
    <row r="3414" spans="9:21" s="689" customFormat="1">
      <c r="I3414" s="870"/>
      <c r="J3414" s="870"/>
      <c r="K3414" s="870"/>
      <c r="L3414" s="870"/>
      <c r="M3414" s="870"/>
      <c r="N3414" s="870"/>
      <c r="O3414" s="870"/>
      <c r="P3414" s="870"/>
      <c r="Q3414" s="870"/>
      <c r="R3414" s="870"/>
      <c r="S3414" s="870"/>
      <c r="T3414" s="870"/>
      <c r="U3414" s="870"/>
    </row>
    <row r="3415" spans="9:21" s="689" customFormat="1">
      <c r="I3415" s="870"/>
      <c r="J3415" s="870"/>
      <c r="K3415" s="870"/>
      <c r="L3415" s="870"/>
      <c r="M3415" s="870"/>
      <c r="N3415" s="870"/>
      <c r="O3415" s="870"/>
      <c r="P3415" s="870"/>
      <c r="Q3415" s="870"/>
      <c r="R3415" s="870"/>
      <c r="S3415" s="870"/>
      <c r="T3415" s="870"/>
      <c r="U3415" s="870"/>
    </row>
    <row r="3416" spans="9:21" s="689" customFormat="1">
      <c r="I3416" s="870"/>
      <c r="J3416" s="870"/>
      <c r="K3416" s="870"/>
      <c r="L3416" s="870"/>
      <c r="M3416" s="870"/>
      <c r="N3416" s="870"/>
      <c r="O3416" s="870"/>
      <c r="P3416" s="870"/>
      <c r="Q3416" s="870"/>
      <c r="R3416" s="870"/>
      <c r="S3416" s="870"/>
      <c r="T3416" s="870"/>
      <c r="U3416" s="870"/>
    </row>
    <row r="3417" spans="9:21" s="689" customFormat="1">
      <c r="I3417" s="870"/>
      <c r="J3417" s="870"/>
      <c r="K3417" s="870"/>
      <c r="L3417" s="870"/>
      <c r="M3417" s="870"/>
      <c r="N3417" s="870"/>
      <c r="O3417" s="870"/>
      <c r="P3417" s="870"/>
      <c r="Q3417" s="870"/>
      <c r="R3417" s="870"/>
      <c r="S3417" s="870"/>
      <c r="T3417" s="870"/>
      <c r="U3417" s="870"/>
    </row>
    <row r="3418" spans="9:21" s="689" customFormat="1">
      <c r="I3418" s="870"/>
      <c r="J3418" s="870"/>
      <c r="K3418" s="870"/>
      <c r="L3418" s="870"/>
      <c r="M3418" s="870"/>
      <c r="N3418" s="870"/>
      <c r="O3418" s="870"/>
      <c r="P3418" s="870"/>
      <c r="Q3418" s="870"/>
      <c r="R3418" s="870"/>
      <c r="S3418" s="870"/>
      <c r="T3418" s="870"/>
      <c r="U3418" s="870"/>
    </row>
    <row r="3419" spans="9:21" s="689" customFormat="1">
      <c r="I3419" s="870"/>
      <c r="J3419" s="870"/>
      <c r="K3419" s="870"/>
      <c r="L3419" s="870"/>
      <c r="M3419" s="870"/>
      <c r="N3419" s="870"/>
      <c r="O3419" s="870"/>
      <c r="P3419" s="870"/>
      <c r="Q3419" s="870"/>
      <c r="R3419" s="870"/>
      <c r="S3419" s="870"/>
      <c r="T3419" s="870"/>
      <c r="U3419" s="870"/>
    </row>
    <row r="3420" spans="9:21" s="689" customFormat="1">
      <c r="I3420" s="870"/>
      <c r="J3420" s="870"/>
      <c r="K3420" s="870"/>
      <c r="L3420" s="870"/>
      <c r="M3420" s="870"/>
      <c r="N3420" s="870"/>
      <c r="O3420" s="870"/>
      <c r="P3420" s="870"/>
      <c r="Q3420" s="870"/>
      <c r="R3420" s="870"/>
      <c r="S3420" s="870"/>
      <c r="T3420" s="870"/>
      <c r="U3420" s="870"/>
    </row>
    <row r="3421" spans="9:21" s="689" customFormat="1">
      <c r="I3421" s="870"/>
      <c r="J3421" s="870"/>
      <c r="K3421" s="870"/>
      <c r="L3421" s="870"/>
      <c r="M3421" s="870"/>
      <c r="N3421" s="870"/>
      <c r="O3421" s="870"/>
      <c r="P3421" s="870"/>
      <c r="Q3421" s="870"/>
      <c r="R3421" s="870"/>
      <c r="S3421" s="870"/>
      <c r="T3421" s="870"/>
      <c r="U3421" s="870"/>
    </row>
    <row r="3422" spans="9:21" s="689" customFormat="1">
      <c r="I3422" s="870"/>
      <c r="J3422" s="870"/>
      <c r="K3422" s="870"/>
      <c r="L3422" s="870"/>
      <c r="M3422" s="870"/>
      <c r="N3422" s="870"/>
      <c r="O3422" s="870"/>
      <c r="P3422" s="870"/>
      <c r="Q3422" s="870"/>
      <c r="R3422" s="870"/>
      <c r="S3422" s="870"/>
      <c r="T3422" s="870"/>
      <c r="U3422" s="870"/>
    </row>
    <row r="3423" spans="9:21" s="689" customFormat="1">
      <c r="I3423" s="870"/>
      <c r="J3423" s="870"/>
      <c r="K3423" s="870"/>
      <c r="L3423" s="870"/>
      <c r="M3423" s="870"/>
      <c r="N3423" s="870"/>
      <c r="O3423" s="870"/>
      <c r="P3423" s="870"/>
      <c r="Q3423" s="870"/>
      <c r="R3423" s="870"/>
      <c r="S3423" s="870"/>
      <c r="T3423" s="870"/>
      <c r="U3423" s="870"/>
    </row>
    <row r="3424" spans="9:21" s="689" customFormat="1">
      <c r="I3424" s="870"/>
      <c r="J3424" s="870"/>
      <c r="K3424" s="870"/>
      <c r="L3424" s="870"/>
      <c r="M3424" s="870"/>
      <c r="N3424" s="870"/>
      <c r="O3424" s="870"/>
      <c r="P3424" s="870"/>
      <c r="Q3424" s="870"/>
      <c r="R3424" s="870"/>
      <c r="S3424" s="870"/>
      <c r="T3424" s="870"/>
      <c r="U3424" s="870"/>
    </row>
    <row r="3425" spans="9:22" s="689" customFormat="1">
      <c r="I3425" s="870"/>
      <c r="J3425" s="870"/>
      <c r="K3425" s="870"/>
      <c r="L3425" s="870"/>
      <c r="M3425" s="870"/>
      <c r="N3425" s="870"/>
      <c r="O3425" s="870"/>
      <c r="P3425" s="870"/>
      <c r="Q3425" s="870"/>
      <c r="R3425" s="870"/>
      <c r="S3425" s="870"/>
      <c r="T3425" s="870"/>
      <c r="U3425" s="870"/>
      <c r="V3425" s="870"/>
    </row>
    <row r="3426" spans="9:22" s="689" customFormat="1">
      <c r="I3426" s="870"/>
      <c r="J3426" s="870"/>
      <c r="K3426" s="870"/>
      <c r="L3426" s="870"/>
      <c r="M3426" s="870"/>
      <c r="N3426" s="870"/>
      <c r="O3426" s="870"/>
      <c r="P3426" s="870"/>
      <c r="Q3426" s="870"/>
      <c r="R3426" s="870"/>
      <c r="S3426" s="870"/>
      <c r="T3426" s="870"/>
      <c r="U3426" s="870"/>
      <c r="V3426" s="870"/>
    </row>
    <row r="3427" spans="9:22" s="689" customFormat="1">
      <c r="I3427" s="870"/>
      <c r="J3427" s="870"/>
      <c r="K3427" s="870"/>
      <c r="L3427" s="870"/>
      <c r="M3427" s="870"/>
      <c r="N3427" s="870"/>
      <c r="O3427" s="870"/>
      <c r="P3427" s="870"/>
      <c r="Q3427" s="870"/>
      <c r="R3427" s="870"/>
      <c r="S3427" s="870"/>
      <c r="T3427" s="870"/>
      <c r="U3427" s="870"/>
      <c r="V3427" s="870"/>
    </row>
    <row r="3428" spans="9:22" s="689" customFormat="1">
      <c r="I3428" s="870"/>
      <c r="J3428" s="870"/>
      <c r="K3428" s="870"/>
      <c r="L3428" s="870"/>
      <c r="M3428" s="870"/>
      <c r="N3428" s="870"/>
      <c r="O3428" s="870"/>
      <c r="P3428" s="870"/>
      <c r="Q3428" s="870"/>
      <c r="R3428" s="870"/>
      <c r="S3428" s="870"/>
      <c r="T3428" s="870"/>
      <c r="U3428" s="870"/>
      <c r="V3428" s="870"/>
    </row>
    <row r="3429" spans="9:22" s="689" customFormat="1">
      <c r="I3429" s="870"/>
      <c r="J3429" s="870"/>
      <c r="K3429" s="870"/>
      <c r="L3429" s="870"/>
      <c r="M3429" s="870"/>
      <c r="N3429" s="870"/>
      <c r="O3429" s="870"/>
      <c r="P3429" s="870"/>
      <c r="Q3429" s="870"/>
      <c r="R3429" s="870"/>
      <c r="S3429" s="870"/>
      <c r="T3429" s="870"/>
      <c r="U3429" s="870"/>
      <c r="V3429" s="870"/>
    </row>
    <row r="3430" spans="9:22" s="689" customFormat="1">
      <c r="I3430" s="870"/>
      <c r="J3430" s="870"/>
      <c r="K3430" s="870"/>
      <c r="L3430" s="870"/>
      <c r="M3430" s="870"/>
      <c r="N3430" s="870"/>
      <c r="O3430" s="870"/>
      <c r="P3430" s="870"/>
      <c r="Q3430" s="870"/>
      <c r="R3430" s="870"/>
      <c r="S3430" s="870"/>
      <c r="T3430" s="870"/>
      <c r="U3430" s="870"/>
      <c r="V3430" s="870"/>
    </row>
    <row r="3431" spans="9:22" s="689" customFormat="1">
      <c r="I3431" s="870"/>
      <c r="J3431" s="870"/>
      <c r="K3431" s="870"/>
      <c r="L3431" s="870"/>
      <c r="M3431" s="870"/>
      <c r="N3431" s="870"/>
      <c r="O3431" s="870"/>
      <c r="P3431" s="870"/>
      <c r="Q3431" s="870"/>
      <c r="R3431" s="870"/>
      <c r="S3431" s="870"/>
      <c r="T3431" s="870"/>
      <c r="U3431" s="870"/>
      <c r="V3431" s="870"/>
    </row>
    <row r="3432" spans="9:22" s="689" customFormat="1">
      <c r="I3432" s="870"/>
      <c r="J3432" s="870"/>
      <c r="K3432" s="870"/>
      <c r="L3432" s="870"/>
      <c r="M3432" s="870"/>
      <c r="N3432" s="870"/>
      <c r="O3432" s="870"/>
      <c r="P3432" s="870"/>
      <c r="Q3432" s="870"/>
      <c r="R3432" s="870"/>
      <c r="S3432" s="870"/>
      <c r="T3432" s="870"/>
      <c r="U3432" s="870"/>
      <c r="V3432" s="870"/>
    </row>
    <row r="3433" spans="9:22" s="689" customFormat="1">
      <c r="I3433" s="870"/>
      <c r="J3433" s="870"/>
      <c r="K3433" s="870"/>
      <c r="L3433" s="870"/>
      <c r="M3433" s="870"/>
      <c r="N3433" s="870"/>
      <c r="O3433" s="870"/>
      <c r="P3433" s="870"/>
      <c r="Q3433" s="870"/>
      <c r="R3433" s="870"/>
      <c r="S3433" s="870"/>
      <c r="T3433" s="870"/>
      <c r="U3433" s="870"/>
      <c r="V3433" s="870"/>
    </row>
    <row r="3434" spans="9:22" s="689" customFormat="1">
      <c r="I3434" s="870"/>
      <c r="J3434" s="870"/>
      <c r="K3434" s="870"/>
      <c r="L3434" s="870"/>
      <c r="M3434" s="870"/>
      <c r="N3434" s="870"/>
      <c r="O3434" s="870"/>
      <c r="P3434" s="870"/>
      <c r="Q3434" s="870"/>
      <c r="R3434" s="870"/>
      <c r="S3434" s="870"/>
      <c r="T3434" s="870"/>
      <c r="U3434" s="870"/>
      <c r="V3434" s="870"/>
    </row>
    <row r="3435" spans="9:22" s="689" customFormat="1">
      <c r="I3435" s="870"/>
      <c r="J3435" s="870"/>
      <c r="K3435" s="870"/>
      <c r="L3435" s="870"/>
      <c r="M3435" s="870"/>
      <c r="N3435" s="870"/>
      <c r="O3435" s="870"/>
      <c r="P3435" s="870"/>
      <c r="Q3435" s="870"/>
      <c r="R3435" s="870"/>
      <c r="S3435" s="870"/>
      <c r="T3435" s="870"/>
      <c r="U3435" s="870"/>
      <c r="V3435" s="870"/>
    </row>
    <row r="3436" spans="9:22" s="689" customFormat="1">
      <c r="I3436" s="870"/>
      <c r="J3436" s="870"/>
      <c r="K3436" s="870"/>
      <c r="L3436" s="870"/>
      <c r="M3436" s="870"/>
      <c r="N3436" s="870"/>
      <c r="O3436" s="870"/>
      <c r="P3436" s="870"/>
      <c r="Q3436" s="870"/>
      <c r="R3436" s="870"/>
      <c r="S3436" s="870"/>
      <c r="T3436" s="870"/>
      <c r="U3436" s="870"/>
      <c r="V3436" s="870"/>
    </row>
    <row r="3437" spans="9:22" s="689" customFormat="1">
      <c r="I3437" s="870"/>
      <c r="J3437" s="870"/>
      <c r="K3437" s="870"/>
      <c r="L3437" s="870"/>
      <c r="M3437" s="870"/>
      <c r="N3437" s="870"/>
      <c r="O3437" s="870"/>
      <c r="P3437" s="870"/>
      <c r="Q3437" s="870"/>
      <c r="R3437" s="870"/>
      <c r="S3437" s="870"/>
      <c r="T3437" s="870"/>
      <c r="U3437" s="870"/>
      <c r="V3437" s="870"/>
    </row>
    <row r="3438" spans="9:22" s="689" customFormat="1">
      <c r="I3438" s="870"/>
      <c r="J3438" s="870"/>
      <c r="K3438" s="870"/>
      <c r="L3438" s="870"/>
      <c r="M3438" s="870"/>
      <c r="N3438" s="870"/>
      <c r="O3438" s="870"/>
      <c r="P3438" s="870"/>
      <c r="Q3438" s="870"/>
      <c r="R3438" s="870"/>
      <c r="S3438" s="870"/>
      <c r="T3438" s="870"/>
      <c r="U3438" s="870"/>
      <c r="V3438" s="870"/>
    </row>
    <row r="3439" spans="9:22" s="689" customFormat="1">
      <c r="I3439" s="870"/>
      <c r="J3439" s="870"/>
      <c r="K3439" s="870"/>
      <c r="L3439" s="870"/>
      <c r="M3439" s="870"/>
      <c r="N3439" s="870"/>
      <c r="O3439" s="870"/>
      <c r="P3439" s="870"/>
      <c r="Q3439" s="870"/>
      <c r="R3439" s="870"/>
      <c r="S3439" s="870"/>
      <c r="T3439" s="870"/>
      <c r="U3439" s="870"/>
      <c r="V3439" s="870"/>
    </row>
    <row r="3440" spans="9:22" s="689" customFormat="1">
      <c r="I3440" s="870"/>
      <c r="J3440" s="870"/>
      <c r="K3440" s="870"/>
      <c r="L3440" s="870"/>
      <c r="M3440" s="870"/>
      <c r="N3440" s="870"/>
      <c r="O3440" s="870"/>
      <c r="P3440" s="870"/>
      <c r="Q3440" s="870"/>
      <c r="R3440" s="870"/>
      <c r="S3440" s="870"/>
      <c r="T3440" s="870"/>
      <c r="U3440" s="870"/>
      <c r="V3440" s="870"/>
    </row>
    <row r="3441" spans="9:22" s="689" customFormat="1">
      <c r="I3441" s="870"/>
      <c r="J3441" s="870"/>
      <c r="K3441" s="870"/>
      <c r="L3441" s="870"/>
      <c r="M3441" s="870"/>
      <c r="N3441" s="870"/>
      <c r="O3441" s="870"/>
      <c r="P3441" s="870"/>
      <c r="Q3441" s="870"/>
      <c r="R3441" s="870"/>
      <c r="S3441" s="870"/>
      <c r="T3441" s="870"/>
      <c r="U3441" s="870"/>
      <c r="V3441" s="870"/>
    </row>
    <row r="3442" spans="9:22" s="689" customFormat="1">
      <c r="I3442" s="870"/>
      <c r="J3442" s="870"/>
      <c r="K3442" s="870"/>
      <c r="L3442" s="870"/>
      <c r="M3442" s="870"/>
      <c r="N3442" s="870"/>
      <c r="O3442" s="870"/>
      <c r="P3442" s="870"/>
      <c r="Q3442" s="870"/>
      <c r="R3442" s="870"/>
      <c r="S3442" s="870"/>
      <c r="T3442" s="870"/>
      <c r="U3442" s="870"/>
      <c r="V3442" s="870"/>
    </row>
    <row r="3443" spans="9:22" s="689" customFormat="1">
      <c r="I3443" s="870"/>
      <c r="J3443" s="870"/>
      <c r="K3443" s="870"/>
      <c r="L3443" s="870"/>
      <c r="M3443" s="870"/>
      <c r="N3443" s="870"/>
      <c r="O3443" s="870"/>
      <c r="P3443" s="870"/>
      <c r="Q3443" s="870"/>
      <c r="R3443" s="870"/>
      <c r="S3443" s="870"/>
      <c r="T3443" s="870"/>
      <c r="U3443" s="870"/>
      <c r="V3443" s="870"/>
    </row>
    <row r="3444" spans="9:22" s="689" customFormat="1">
      <c r="I3444" s="870"/>
      <c r="J3444" s="870"/>
      <c r="K3444" s="870"/>
      <c r="L3444" s="870"/>
      <c r="M3444" s="870"/>
      <c r="N3444" s="870"/>
      <c r="O3444" s="870"/>
      <c r="P3444" s="870"/>
      <c r="Q3444" s="870"/>
      <c r="R3444" s="870"/>
      <c r="S3444" s="870"/>
      <c r="T3444" s="870"/>
      <c r="U3444" s="870"/>
      <c r="V3444" s="870"/>
    </row>
    <row r="3445" spans="9:22" s="689" customFormat="1">
      <c r="I3445" s="870"/>
      <c r="J3445" s="870"/>
      <c r="K3445" s="870"/>
      <c r="L3445" s="870"/>
      <c r="M3445" s="870"/>
      <c r="N3445" s="870"/>
      <c r="O3445" s="870"/>
      <c r="P3445" s="870"/>
      <c r="Q3445" s="870"/>
      <c r="R3445" s="870"/>
      <c r="S3445" s="870"/>
      <c r="T3445" s="870"/>
      <c r="U3445" s="870"/>
      <c r="V3445" s="870"/>
    </row>
    <row r="3446" spans="9:22" s="689" customFormat="1">
      <c r="I3446" s="870"/>
      <c r="J3446" s="870"/>
      <c r="K3446" s="870"/>
      <c r="L3446" s="870"/>
      <c r="M3446" s="870"/>
      <c r="N3446" s="870"/>
      <c r="O3446" s="870"/>
      <c r="P3446" s="870"/>
      <c r="Q3446" s="870"/>
      <c r="R3446" s="870"/>
      <c r="S3446" s="870"/>
      <c r="T3446" s="870"/>
      <c r="U3446" s="870"/>
      <c r="V3446" s="870"/>
    </row>
    <row r="3447" spans="9:22" s="689" customFormat="1">
      <c r="I3447" s="870"/>
      <c r="J3447" s="870"/>
      <c r="K3447" s="870"/>
      <c r="L3447" s="870"/>
      <c r="M3447" s="870"/>
      <c r="N3447" s="870"/>
      <c r="O3447" s="870"/>
      <c r="P3447" s="870"/>
      <c r="Q3447" s="870"/>
      <c r="R3447" s="870"/>
      <c r="S3447" s="870"/>
      <c r="T3447" s="870"/>
      <c r="U3447" s="870"/>
      <c r="V3447" s="870"/>
    </row>
    <row r="3448" spans="9:22" s="689" customFormat="1">
      <c r="I3448" s="870"/>
      <c r="J3448" s="870"/>
      <c r="K3448" s="870"/>
      <c r="L3448" s="870"/>
      <c r="M3448" s="870"/>
      <c r="N3448" s="870"/>
      <c r="O3448" s="870"/>
      <c r="P3448" s="870"/>
      <c r="Q3448" s="870"/>
      <c r="R3448" s="870"/>
      <c r="S3448" s="870"/>
      <c r="T3448" s="870"/>
      <c r="U3448" s="870"/>
      <c r="V3448" s="870"/>
    </row>
    <row r="3449" spans="9:22" s="689" customFormat="1">
      <c r="I3449" s="870"/>
      <c r="J3449" s="870"/>
      <c r="K3449" s="870"/>
      <c r="L3449" s="870"/>
      <c r="M3449" s="870"/>
      <c r="N3449" s="870"/>
      <c r="O3449" s="870"/>
      <c r="P3449" s="870"/>
      <c r="Q3449" s="870"/>
      <c r="R3449" s="870"/>
      <c r="S3449" s="870"/>
      <c r="T3449" s="870"/>
      <c r="U3449" s="870"/>
      <c r="V3449" s="870"/>
    </row>
    <row r="3450" spans="9:22" s="689" customFormat="1">
      <c r="I3450" s="870"/>
      <c r="J3450" s="870"/>
      <c r="K3450" s="870"/>
      <c r="L3450" s="870"/>
      <c r="M3450" s="870"/>
      <c r="N3450" s="870"/>
      <c r="O3450" s="870"/>
      <c r="P3450" s="870"/>
      <c r="Q3450" s="870"/>
      <c r="R3450" s="870"/>
      <c r="S3450" s="870"/>
      <c r="T3450" s="870"/>
      <c r="U3450" s="870"/>
      <c r="V3450" s="870"/>
    </row>
    <row r="3451" spans="9:22" s="689" customFormat="1">
      <c r="I3451" s="870"/>
      <c r="J3451" s="870"/>
      <c r="K3451" s="870"/>
      <c r="L3451" s="870"/>
      <c r="M3451" s="870"/>
      <c r="N3451" s="870"/>
      <c r="O3451" s="870"/>
      <c r="P3451" s="870"/>
      <c r="Q3451" s="870"/>
      <c r="R3451" s="870"/>
      <c r="S3451" s="870"/>
      <c r="T3451" s="870"/>
      <c r="U3451" s="870"/>
      <c r="V3451" s="870"/>
    </row>
    <row r="3452" spans="9:22" s="689" customFormat="1">
      <c r="I3452" s="870"/>
      <c r="J3452" s="870"/>
      <c r="K3452" s="870"/>
      <c r="L3452" s="870"/>
      <c r="M3452" s="870"/>
      <c r="N3452" s="870"/>
      <c r="O3452" s="870"/>
      <c r="P3452" s="870"/>
      <c r="Q3452" s="870"/>
      <c r="R3452" s="870"/>
      <c r="S3452" s="870"/>
      <c r="T3452" s="870"/>
      <c r="U3452" s="870"/>
      <c r="V3452" s="870"/>
    </row>
    <row r="3453" spans="9:22" s="689" customFormat="1">
      <c r="I3453" s="870"/>
      <c r="J3453" s="870"/>
      <c r="K3453" s="870"/>
      <c r="L3453" s="870"/>
      <c r="M3453" s="870"/>
      <c r="N3453" s="870"/>
      <c r="O3453" s="870"/>
      <c r="P3453" s="870"/>
      <c r="Q3453" s="870"/>
      <c r="R3453" s="870"/>
      <c r="S3453" s="870"/>
      <c r="T3453" s="870"/>
      <c r="U3453" s="870"/>
      <c r="V3453" s="870"/>
    </row>
    <row r="3454" spans="9:22" s="689" customFormat="1">
      <c r="I3454" s="870"/>
      <c r="J3454" s="870"/>
      <c r="K3454" s="870"/>
      <c r="L3454" s="870"/>
      <c r="M3454" s="870"/>
      <c r="N3454" s="870"/>
      <c r="O3454" s="870"/>
      <c r="P3454" s="870"/>
      <c r="Q3454" s="870"/>
      <c r="R3454" s="870"/>
      <c r="S3454" s="870"/>
      <c r="T3454" s="870"/>
      <c r="U3454" s="870"/>
      <c r="V3454" s="870"/>
    </row>
    <row r="3455" spans="9:22" s="689" customFormat="1">
      <c r="I3455" s="870"/>
      <c r="J3455" s="870"/>
      <c r="K3455" s="870"/>
      <c r="L3455" s="870"/>
      <c r="M3455" s="870"/>
      <c r="N3455" s="870"/>
      <c r="O3455" s="870"/>
      <c r="P3455" s="870"/>
      <c r="Q3455" s="870"/>
      <c r="R3455" s="870"/>
      <c r="S3455" s="870"/>
      <c r="T3455" s="870"/>
      <c r="U3455" s="870"/>
      <c r="V3455" s="870"/>
    </row>
    <row r="3456" spans="9:22" s="689" customFormat="1">
      <c r="I3456" s="870"/>
      <c r="J3456" s="870"/>
      <c r="K3456" s="870"/>
      <c r="L3456" s="870"/>
      <c r="M3456" s="870"/>
      <c r="N3456" s="870"/>
      <c r="O3456" s="870"/>
      <c r="P3456" s="870"/>
      <c r="Q3456" s="870"/>
      <c r="R3456" s="870"/>
      <c r="S3456" s="870"/>
      <c r="T3456" s="870"/>
      <c r="U3456" s="870"/>
      <c r="V3456" s="870"/>
    </row>
    <row r="3457" spans="9:22" s="689" customFormat="1">
      <c r="I3457" s="870"/>
      <c r="J3457" s="870"/>
      <c r="K3457" s="870"/>
      <c r="L3457" s="870"/>
      <c r="M3457" s="870"/>
      <c r="N3457" s="870"/>
      <c r="O3457" s="870"/>
      <c r="P3457" s="870"/>
      <c r="Q3457" s="870"/>
      <c r="R3457" s="870"/>
      <c r="S3457" s="870"/>
      <c r="T3457" s="870"/>
      <c r="U3457" s="870"/>
      <c r="V3457" s="870"/>
    </row>
    <row r="3458" spans="9:22" s="689" customFormat="1">
      <c r="I3458" s="870"/>
      <c r="J3458" s="870"/>
      <c r="K3458" s="870"/>
      <c r="L3458" s="870"/>
      <c r="M3458" s="870"/>
      <c r="N3458" s="870"/>
      <c r="O3458" s="870"/>
      <c r="P3458" s="870"/>
      <c r="Q3458" s="870"/>
      <c r="R3458" s="870"/>
      <c r="S3458" s="870"/>
      <c r="T3458" s="870"/>
      <c r="U3458" s="870"/>
      <c r="V3458" s="870"/>
    </row>
    <row r="3459" spans="9:22" s="689" customFormat="1">
      <c r="I3459" s="870"/>
      <c r="J3459" s="870"/>
      <c r="K3459" s="870"/>
      <c r="L3459" s="870"/>
      <c r="M3459" s="870"/>
      <c r="N3459" s="870"/>
      <c r="O3459" s="870"/>
      <c r="P3459" s="870"/>
      <c r="Q3459" s="870"/>
      <c r="R3459" s="870"/>
      <c r="S3459" s="870"/>
      <c r="T3459" s="870"/>
      <c r="U3459" s="870"/>
      <c r="V3459" s="870"/>
    </row>
    <row r="3460" spans="9:22" s="689" customFormat="1">
      <c r="I3460" s="870"/>
      <c r="J3460" s="870"/>
      <c r="K3460" s="870"/>
      <c r="L3460" s="870"/>
      <c r="M3460" s="870"/>
      <c r="N3460" s="870"/>
      <c r="O3460" s="870"/>
      <c r="P3460" s="870"/>
      <c r="Q3460" s="870"/>
      <c r="R3460" s="870"/>
      <c r="S3460" s="870"/>
      <c r="T3460" s="870"/>
      <c r="U3460" s="870"/>
      <c r="V3460" s="870"/>
    </row>
    <row r="3461" spans="9:22" s="689" customFormat="1">
      <c r="I3461" s="870"/>
      <c r="J3461" s="870"/>
      <c r="K3461" s="870"/>
      <c r="L3461" s="870"/>
      <c r="M3461" s="870"/>
      <c r="N3461" s="870"/>
      <c r="O3461" s="870"/>
      <c r="P3461" s="870"/>
      <c r="Q3461" s="870"/>
      <c r="R3461" s="870"/>
      <c r="S3461" s="870"/>
      <c r="T3461" s="870"/>
      <c r="U3461" s="870"/>
      <c r="V3461" s="870"/>
    </row>
    <row r="3462" spans="9:22" s="689" customFormat="1">
      <c r="I3462" s="870"/>
      <c r="J3462" s="870"/>
      <c r="K3462" s="870"/>
      <c r="L3462" s="870"/>
      <c r="M3462" s="870"/>
      <c r="N3462" s="870"/>
      <c r="O3462" s="870"/>
      <c r="P3462" s="870"/>
      <c r="Q3462" s="870"/>
      <c r="R3462" s="870"/>
      <c r="S3462" s="870"/>
      <c r="T3462" s="870"/>
      <c r="U3462" s="870"/>
      <c r="V3462" s="870"/>
    </row>
    <row r="3463" spans="9:22" s="689" customFormat="1">
      <c r="I3463" s="870"/>
      <c r="J3463" s="870"/>
      <c r="K3463" s="870"/>
      <c r="L3463" s="870"/>
      <c r="M3463" s="870"/>
      <c r="N3463" s="870"/>
      <c r="O3463" s="870"/>
      <c r="P3463" s="870"/>
      <c r="Q3463" s="870"/>
      <c r="R3463" s="870"/>
      <c r="S3463" s="870"/>
      <c r="T3463" s="870"/>
      <c r="U3463" s="870"/>
      <c r="V3463" s="870"/>
    </row>
    <row r="3464" spans="9:22" s="689" customFormat="1">
      <c r="I3464" s="870"/>
      <c r="J3464" s="870"/>
      <c r="K3464" s="870"/>
      <c r="L3464" s="870"/>
      <c r="M3464" s="870"/>
      <c r="N3464" s="870"/>
      <c r="O3464" s="870"/>
      <c r="P3464" s="870"/>
      <c r="Q3464" s="870"/>
      <c r="R3464" s="870"/>
      <c r="S3464" s="870"/>
      <c r="T3464" s="870"/>
      <c r="U3464" s="870"/>
      <c r="V3464" s="870"/>
    </row>
    <row r="3465" spans="9:22" s="689" customFormat="1">
      <c r="I3465" s="870"/>
      <c r="J3465" s="870"/>
      <c r="K3465" s="870"/>
      <c r="L3465" s="870"/>
      <c r="M3465" s="870"/>
      <c r="N3465" s="870"/>
      <c r="O3465" s="870"/>
      <c r="P3465" s="870"/>
      <c r="Q3465" s="870"/>
      <c r="R3465" s="870"/>
      <c r="S3465" s="870"/>
      <c r="T3465" s="870"/>
      <c r="U3465" s="870"/>
      <c r="V3465" s="870"/>
    </row>
    <row r="3466" spans="9:22" s="689" customFormat="1">
      <c r="I3466" s="870"/>
      <c r="J3466" s="870"/>
      <c r="K3466" s="870"/>
      <c r="L3466" s="870"/>
      <c r="M3466" s="870"/>
      <c r="N3466" s="870"/>
      <c r="O3466" s="870"/>
      <c r="P3466" s="870"/>
      <c r="Q3466" s="870"/>
      <c r="R3466" s="870"/>
      <c r="S3466" s="870"/>
      <c r="T3466" s="870"/>
      <c r="U3466" s="870"/>
      <c r="V3466" s="870"/>
    </row>
    <row r="3467" spans="9:22" s="689" customFormat="1">
      <c r="I3467" s="870"/>
      <c r="J3467" s="870"/>
      <c r="K3467" s="870"/>
      <c r="L3467" s="870"/>
      <c r="M3467" s="870"/>
      <c r="N3467" s="870"/>
      <c r="O3467" s="870"/>
      <c r="P3467" s="870"/>
      <c r="Q3467" s="870"/>
      <c r="R3467" s="870"/>
      <c r="S3467" s="870"/>
      <c r="T3467" s="870"/>
      <c r="U3467" s="870"/>
      <c r="V3467" s="870"/>
    </row>
    <row r="3468" spans="9:22" s="689" customFormat="1">
      <c r="I3468" s="870"/>
      <c r="J3468" s="870"/>
      <c r="K3468" s="870"/>
      <c r="L3468" s="870"/>
      <c r="M3468" s="870"/>
      <c r="N3468" s="870"/>
      <c r="O3468" s="870"/>
      <c r="P3468" s="870"/>
      <c r="Q3468" s="870"/>
      <c r="R3468" s="870"/>
      <c r="S3468" s="870"/>
      <c r="T3468" s="870"/>
      <c r="U3468" s="870"/>
      <c r="V3468" s="870"/>
    </row>
    <row r="3469" spans="9:22" s="689" customFormat="1">
      <c r="I3469" s="870"/>
      <c r="J3469" s="870"/>
      <c r="K3469" s="870"/>
      <c r="L3469" s="870"/>
      <c r="M3469" s="870"/>
      <c r="N3469" s="870"/>
      <c r="O3469" s="870"/>
      <c r="P3469" s="870"/>
      <c r="Q3469" s="870"/>
      <c r="R3469" s="870"/>
      <c r="S3469" s="870"/>
      <c r="T3469" s="870"/>
      <c r="U3469" s="870"/>
      <c r="V3469" s="870"/>
    </row>
    <row r="3470" spans="9:22" s="689" customFormat="1">
      <c r="I3470" s="870"/>
      <c r="J3470" s="870"/>
      <c r="K3470" s="870"/>
      <c r="L3470" s="870"/>
      <c r="M3470" s="870"/>
      <c r="N3470" s="870"/>
      <c r="O3470" s="870"/>
      <c r="P3470" s="870"/>
      <c r="Q3470" s="870"/>
      <c r="R3470" s="870"/>
      <c r="S3470" s="870"/>
      <c r="T3470" s="870"/>
      <c r="U3470" s="870"/>
      <c r="V3470" s="870"/>
    </row>
    <row r="3471" spans="9:22" s="689" customFormat="1">
      <c r="I3471" s="870"/>
      <c r="J3471" s="870"/>
      <c r="K3471" s="870"/>
      <c r="L3471" s="870"/>
      <c r="M3471" s="870"/>
      <c r="N3471" s="870"/>
      <c r="O3471" s="870"/>
      <c r="P3471" s="870"/>
      <c r="Q3471" s="870"/>
      <c r="R3471" s="870"/>
      <c r="S3471" s="870"/>
      <c r="T3471" s="870"/>
      <c r="U3471" s="870"/>
      <c r="V3471" s="870"/>
    </row>
    <row r="3472" spans="9:22" s="689" customFormat="1">
      <c r="I3472" s="870"/>
      <c r="J3472" s="870"/>
      <c r="K3472" s="870"/>
      <c r="L3472" s="870"/>
      <c r="M3472" s="870"/>
      <c r="N3472" s="870"/>
      <c r="O3472" s="870"/>
      <c r="P3472" s="870"/>
      <c r="Q3472" s="870"/>
      <c r="R3472" s="870"/>
      <c r="S3472" s="870"/>
      <c r="T3472" s="870"/>
      <c r="U3472" s="870"/>
      <c r="V3472" s="870"/>
    </row>
    <row r="3473" spans="9:22" s="689" customFormat="1">
      <c r="I3473" s="870"/>
      <c r="J3473" s="870"/>
      <c r="K3473" s="870"/>
      <c r="L3473" s="870"/>
      <c r="M3473" s="870"/>
      <c r="N3473" s="870"/>
      <c r="O3473" s="870"/>
      <c r="P3473" s="870"/>
      <c r="Q3473" s="870"/>
      <c r="R3473" s="870"/>
      <c r="S3473" s="870"/>
      <c r="T3473" s="870"/>
      <c r="U3473" s="870"/>
      <c r="V3473" s="870"/>
    </row>
    <row r="3474" spans="9:22" s="689" customFormat="1">
      <c r="I3474" s="870"/>
      <c r="J3474" s="870"/>
      <c r="K3474" s="870"/>
      <c r="L3474" s="870"/>
      <c r="M3474" s="870"/>
      <c r="N3474" s="870"/>
      <c r="O3474" s="870"/>
      <c r="P3474" s="870"/>
      <c r="Q3474" s="870"/>
      <c r="R3474" s="870"/>
      <c r="S3474" s="870"/>
      <c r="T3474" s="870"/>
      <c r="U3474" s="870"/>
      <c r="V3474" s="870"/>
    </row>
    <row r="3475" spans="9:22" s="689" customFormat="1">
      <c r="I3475" s="870"/>
      <c r="J3475" s="870"/>
      <c r="K3475" s="870"/>
      <c r="L3475" s="870"/>
      <c r="M3475" s="870"/>
      <c r="N3475" s="870"/>
      <c r="O3475" s="870"/>
      <c r="P3475" s="870"/>
      <c r="Q3475" s="870"/>
      <c r="R3475" s="870"/>
      <c r="S3475" s="870"/>
      <c r="T3475" s="870"/>
      <c r="U3475" s="870"/>
      <c r="V3475" s="870"/>
    </row>
    <row r="3476" spans="9:22" s="689" customFormat="1">
      <c r="I3476" s="870"/>
      <c r="J3476" s="870"/>
      <c r="K3476" s="870"/>
      <c r="L3476" s="870"/>
      <c r="M3476" s="870"/>
      <c r="N3476" s="870"/>
      <c r="O3476" s="870"/>
      <c r="P3476" s="870"/>
      <c r="Q3476" s="870"/>
      <c r="R3476" s="870"/>
      <c r="S3476" s="870"/>
      <c r="T3476" s="870"/>
      <c r="U3476" s="870"/>
      <c r="V3476" s="870"/>
    </row>
    <row r="3477" spans="9:22" s="689" customFormat="1">
      <c r="I3477" s="870"/>
      <c r="J3477" s="870"/>
      <c r="K3477" s="870"/>
      <c r="L3477" s="870"/>
      <c r="M3477" s="870"/>
      <c r="N3477" s="870"/>
      <c r="O3477" s="870"/>
      <c r="P3477" s="870"/>
      <c r="Q3477" s="870"/>
      <c r="R3477" s="870"/>
      <c r="S3477" s="870"/>
      <c r="T3477" s="870"/>
      <c r="U3477" s="870"/>
      <c r="V3477" s="870"/>
    </row>
    <row r="3478" spans="9:22" s="689" customFormat="1">
      <c r="I3478" s="870"/>
      <c r="J3478" s="870"/>
      <c r="K3478" s="870"/>
      <c r="L3478" s="870"/>
      <c r="M3478" s="870"/>
      <c r="N3478" s="870"/>
      <c r="O3478" s="870"/>
      <c r="P3478" s="870"/>
      <c r="Q3478" s="870"/>
      <c r="R3478" s="870"/>
      <c r="S3478" s="870"/>
      <c r="T3478" s="870"/>
      <c r="U3478" s="870"/>
      <c r="V3478" s="870"/>
    </row>
    <row r="3479" spans="9:22" s="689" customFormat="1">
      <c r="I3479" s="870"/>
      <c r="J3479" s="870"/>
      <c r="K3479" s="870"/>
      <c r="L3479" s="870"/>
      <c r="M3479" s="870"/>
      <c r="N3479" s="870"/>
      <c r="O3479" s="870"/>
      <c r="P3479" s="870"/>
      <c r="Q3479" s="870"/>
      <c r="R3479" s="870"/>
      <c r="S3479" s="870"/>
      <c r="T3479" s="870"/>
      <c r="U3479" s="870"/>
      <c r="V3479" s="870"/>
    </row>
    <row r="3480" spans="9:22" s="689" customFormat="1">
      <c r="I3480" s="870"/>
      <c r="J3480" s="870"/>
      <c r="K3480" s="870"/>
      <c r="L3480" s="870"/>
      <c r="M3480" s="870"/>
      <c r="N3480" s="870"/>
      <c r="O3480" s="870"/>
      <c r="P3480" s="870"/>
      <c r="Q3480" s="870"/>
      <c r="R3480" s="870"/>
      <c r="S3480" s="870"/>
      <c r="T3480" s="870"/>
      <c r="U3480" s="870"/>
      <c r="V3480" s="870"/>
    </row>
    <row r="3481" spans="9:22" s="689" customFormat="1">
      <c r="I3481" s="870"/>
      <c r="J3481" s="870"/>
      <c r="K3481" s="870"/>
      <c r="L3481" s="870"/>
      <c r="M3481" s="870"/>
      <c r="N3481" s="870"/>
      <c r="O3481" s="870"/>
      <c r="P3481" s="870"/>
      <c r="Q3481" s="870"/>
      <c r="R3481" s="870"/>
      <c r="S3481" s="870"/>
      <c r="T3481" s="870"/>
      <c r="U3481" s="870"/>
      <c r="V3481" s="870"/>
    </row>
    <row r="3482" spans="9:22" s="689" customFormat="1">
      <c r="I3482" s="870"/>
      <c r="J3482" s="870"/>
      <c r="K3482" s="870"/>
      <c r="L3482" s="870"/>
      <c r="M3482" s="870"/>
      <c r="N3482" s="870"/>
      <c r="O3482" s="870"/>
      <c r="P3482" s="870"/>
      <c r="Q3482" s="870"/>
      <c r="R3482" s="870"/>
      <c r="S3482" s="870"/>
      <c r="T3482" s="870"/>
      <c r="U3482" s="870"/>
      <c r="V3482" s="870"/>
    </row>
    <row r="3483" spans="9:22" s="689" customFormat="1">
      <c r="I3483" s="870"/>
      <c r="J3483" s="870"/>
      <c r="K3483" s="870"/>
      <c r="L3483" s="870"/>
      <c r="M3483" s="870"/>
      <c r="N3483" s="870"/>
      <c r="O3483" s="870"/>
      <c r="P3483" s="870"/>
      <c r="Q3483" s="870"/>
      <c r="R3483" s="870"/>
      <c r="S3483" s="870"/>
      <c r="T3483" s="870"/>
      <c r="U3483" s="870"/>
      <c r="V3483" s="870"/>
    </row>
    <row r="3484" spans="9:22" s="689" customFormat="1">
      <c r="I3484" s="870"/>
      <c r="J3484" s="870"/>
      <c r="K3484" s="870"/>
      <c r="L3484" s="870"/>
      <c r="M3484" s="870"/>
      <c r="N3484" s="870"/>
      <c r="O3484" s="870"/>
      <c r="P3484" s="870"/>
      <c r="Q3484" s="870"/>
      <c r="R3484" s="870"/>
      <c r="S3484" s="870"/>
      <c r="T3484" s="870"/>
      <c r="U3484" s="870"/>
      <c r="V3484" s="870"/>
    </row>
    <row r="3485" spans="9:22" s="689" customFormat="1">
      <c r="I3485" s="870"/>
      <c r="J3485" s="870"/>
      <c r="K3485" s="870"/>
      <c r="L3485" s="870"/>
      <c r="M3485" s="870"/>
      <c r="N3485" s="870"/>
      <c r="O3485" s="870"/>
      <c r="P3485" s="870"/>
      <c r="Q3485" s="870"/>
      <c r="R3485" s="870"/>
      <c r="S3485" s="870"/>
      <c r="T3485" s="870"/>
      <c r="U3485" s="870"/>
      <c r="V3485" s="870"/>
    </row>
    <row r="3486" spans="9:22" s="689" customFormat="1">
      <c r="I3486" s="870"/>
      <c r="J3486" s="870"/>
      <c r="K3486" s="870"/>
      <c r="L3486" s="870"/>
      <c r="M3486" s="870"/>
      <c r="N3486" s="870"/>
      <c r="O3486" s="870"/>
      <c r="P3486" s="870"/>
      <c r="Q3486" s="870"/>
      <c r="R3486" s="870"/>
      <c r="S3486" s="870"/>
      <c r="T3486" s="870"/>
      <c r="U3486" s="870"/>
      <c r="V3486" s="870"/>
    </row>
    <row r="3487" spans="9:22" s="689" customFormat="1">
      <c r="I3487" s="870"/>
      <c r="J3487" s="870"/>
      <c r="K3487" s="870"/>
      <c r="L3487" s="870"/>
      <c r="M3487" s="870"/>
      <c r="N3487" s="870"/>
      <c r="O3487" s="870"/>
      <c r="P3487" s="870"/>
      <c r="Q3487" s="870"/>
      <c r="R3487" s="870"/>
      <c r="S3487" s="870"/>
      <c r="T3487" s="870"/>
      <c r="U3487" s="870"/>
      <c r="V3487" s="870"/>
    </row>
    <row r="3488" spans="9:22" s="689" customFormat="1">
      <c r="I3488" s="870"/>
      <c r="J3488" s="870"/>
      <c r="K3488" s="870"/>
      <c r="L3488" s="870"/>
      <c r="M3488" s="870"/>
      <c r="N3488" s="870"/>
      <c r="O3488" s="870"/>
      <c r="P3488" s="870"/>
      <c r="Q3488" s="870"/>
      <c r="R3488" s="870"/>
      <c r="S3488" s="870"/>
      <c r="T3488" s="870"/>
      <c r="U3488" s="870"/>
      <c r="V3488" s="870"/>
    </row>
    <row r="3489" spans="7:22" s="689" customFormat="1">
      <c r="G3489" s="870"/>
      <c r="H3489" s="870"/>
      <c r="I3489" s="870"/>
      <c r="J3489" s="870"/>
      <c r="K3489" s="870"/>
      <c r="L3489" s="870"/>
      <c r="M3489" s="870"/>
      <c r="N3489" s="870"/>
      <c r="O3489" s="870"/>
      <c r="P3489" s="870"/>
      <c r="Q3489" s="870"/>
      <c r="R3489" s="870"/>
      <c r="S3489" s="870"/>
      <c r="T3489" s="870"/>
      <c r="U3489" s="870"/>
      <c r="V3489" s="870"/>
    </row>
    <row r="3490" spans="7:22" s="689" customFormat="1">
      <c r="G3490" s="870"/>
      <c r="H3490" s="870"/>
      <c r="I3490" s="870"/>
      <c r="J3490" s="870"/>
      <c r="K3490" s="870"/>
      <c r="L3490" s="870"/>
      <c r="M3490" s="870"/>
      <c r="N3490" s="870"/>
      <c r="O3490" s="870"/>
      <c r="P3490" s="870"/>
      <c r="Q3490" s="870"/>
      <c r="R3490" s="870"/>
      <c r="S3490" s="870"/>
      <c r="T3490" s="870"/>
      <c r="U3490" s="870"/>
      <c r="V3490" s="870"/>
    </row>
    <row r="3491" spans="7:22" s="689" customFormat="1">
      <c r="G3491" s="870"/>
      <c r="H3491" s="870"/>
      <c r="I3491" s="870"/>
      <c r="J3491" s="870"/>
      <c r="K3491" s="870"/>
      <c r="L3491" s="870"/>
      <c r="M3491" s="870"/>
      <c r="N3491" s="870"/>
      <c r="O3491" s="870"/>
      <c r="P3491" s="870"/>
      <c r="Q3491" s="870"/>
      <c r="R3491" s="870"/>
      <c r="S3491" s="870"/>
      <c r="T3491" s="870"/>
      <c r="U3491" s="870"/>
      <c r="V3491" s="870"/>
    </row>
    <row r="3492" spans="7:22" s="689" customFormat="1">
      <c r="G3492" s="870"/>
      <c r="H3492" s="870"/>
      <c r="I3492" s="870"/>
      <c r="J3492" s="870"/>
      <c r="K3492" s="870"/>
      <c r="L3492" s="870"/>
      <c r="M3492" s="870"/>
      <c r="N3492" s="870"/>
      <c r="O3492" s="870"/>
      <c r="P3492" s="870"/>
      <c r="Q3492" s="870"/>
      <c r="R3492" s="870"/>
      <c r="S3492" s="870"/>
      <c r="T3492" s="870"/>
      <c r="U3492" s="870"/>
      <c r="V3492" s="870"/>
    </row>
    <row r="3493" spans="7:22" s="689" customFormat="1">
      <c r="G3493" s="870"/>
      <c r="H3493" s="870"/>
      <c r="I3493" s="870"/>
      <c r="J3493" s="870"/>
      <c r="K3493" s="870"/>
      <c r="L3493" s="870"/>
      <c r="M3493" s="870"/>
      <c r="N3493" s="870"/>
      <c r="O3493" s="870"/>
      <c r="P3493" s="870"/>
      <c r="Q3493" s="870"/>
      <c r="R3493" s="870"/>
      <c r="S3493" s="870"/>
      <c r="T3493" s="870"/>
      <c r="U3493" s="870"/>
      <c r="V3493" s="870"/>
    </row>
    <row r="3494" spans="7:22" s="689" customFormat="1">
      <c r="G3494" s="870"/>
      <c r="H3494" s="870"/>
      <c r="I3494" s="870"/>
      <c r="J3494" s="870"/>
      <c r="K3494" s="870"/>
      <c r="L3494" s="870"/>
      <c r="M3494" s="870"/>
      <c r="N3494" s="870"/>
      <c r="O3494" s="870"/>
      <c r="P3494" s="870"/>
      <c r="Q3494" s="870"/>
      <c r="R3494" s="870"/>
      <c r="S3494" s="870"/>
      <c r="T3494" s="870"/>
      <c r="U3494" s="870"/>
      <c r="V3494" s="870"/>
    </row>
    <row r="3495" spans="7:22" s="689" customFormat="1">
      <c r="G3495" s="870"/>
      <c r="H3495" s="870"/>
      <c r="I3495" s="870"/>
      <c r="J3495" s="870"/>
      <c r="K3495" s="870"/>
      <c r="L3495" s="870"/>
      <c r="M3495" s="870"/>
      <c r="N3495" s="870"/>
      <c r="O3495" s="870"/>
      <c r="P3495" s="870"/>
      <c r="Q3495" s="870"/>
      <c r="R3495" s="870"/>
      <c r="S3495" s="870"/>
      <c r="T3495" s="870"/>
      <c r="U3495" s="870"/>
      <c r="V3495" s="870"/>
    </row>
    <row r="3496" spans="7:22" s="689" customFormat="1">
      <c r="G3496" s="870"/>
      <c r="H3496" s="870"/>
      <c r="I3496" s="870"/>
      <c r="J3496" s="870"/>
      <c r="K3496" s="870"/>
      <c r="L3496" s="870"/>
      <c r="M3496" s="870"/>
      <c r="N3496" s="870"/>
      <c r="O3496" s="870"/>
      <c r="P3496" s="870"/>
      <c r="Q3496" s="870"/>
      <c r="R3496" s="870"/>
      <c r="S3496" s="870"/>
      <c r="T3496" s="870"/>
      <c r="U3496" s="870"/>
      <c r="V3496" s="870"/>
    </row>
    <row r="3497" spans="7:22" s="689" customFormat="1">
      <c r="G3497" s="870"/>
      <c r="H3497" s="870"/>
      <c r="I3497" s="870"/>
      <c r="J3497" s="870"/>
      <c r="K3497" s="870"/>
      <c r="L3497" s="870"/>
      <c r="M3497" s="870"/>
      <c r="N3497" s="870"/>
      <c r="O3497" s="870"/>
      <c r="P3497" s="870"/>
      <c r="Q3497" s="870"/>
      <c r="R3497" s="870"/>
      <c r="S3497" s="870"/>
      <c r="T3497" s="870"/>
      <c r="U3497" s="870"/>
      <c r="V3497" s="870"/>
    </row>
    <row r="3498" spans="7:22" s="689" customFormat="1">
      <c r="G3498" s="870"/>
      <c r="H3498" s="870"/>
      <c r="I3498" s="870"/>
      <c r="J3498" s="870"/>
      <c r="K3498" s="870"/>
      <c r="L3498" s="870"/>
      <c r="M3498" s="870"/>
      <c r="N3498" s="870"/>
      <c r="O3498" s="870"/>
      <c r="P3498" s="870"/>
      <c r="Q3498" s="870"/>
      <c r="R3498" s="870"/>
      <c r="S3498" s="870"/>
      <c r="T3498" s="870"/>
      <c r="U3498" s="870"/>
      <c r="V3498" s="870"/>
    </row>
    <row r="3499" spans="7:22" s="689" customFormat="1">
      <c r="G3499" s="870"/>
      <c r="H3499" s="870"/>
      <c r="I3499" s="870"/>
      <c r="J3499" s="870"/>
      <c r="K3499" s="870"/>
      <c r="L3499" s="870"/>
      <c r="M3499" s="870"/>
      <c r="N3499" s="870"/>
      <c r="O3499" s="870"/>
      <c r="P3499" s="870"/>
      <c r="Q3499" s="870"/>
      <c r="R3499" s="870"/>
      <c r="S3499" s="870"/>
      <c r="T3499" s="870"/>
      <c r="U3499" s="870"/>
      <c r="V3499" s="870"/>
    </row>
    <row r="3500" spans="7:22" s="689" customFormat="1">
      <c r="G3500" s="870"/>
      <c r="H3500" s="870"/>
      <c r="I3500" s="870"/>
      <c r="J3500" s="870"/>
      <c r="K3500" s="870"/>
      <c r="L3500" s="870"/>
      <c r="M3500" s="870"/>
      <c r="N3500" s="870"/>
      <c r="O3500" s="870"/>
      <c r="P3500" s="870"/>
      <c r="Q3500" s="870"/>
      <c r="R3500" s="870"/>
      <c r="S3500" s="870"/>
      <c r="T3500" s="870"/>
      <c r="U3500" s="870"/>
      <c r="V3500" s="870"/>
    </row>
    <row r="3501" spans="7:22" s="689" customFormat="1">
      <c r="G3501" s="870"/>
      <c r="H3501" s="870"/>
      <c r="I3501" s="870"/>
      <c r="J3501" s="870"/>
      <c r="K3501" s="870"/>
      <c r="L3501" s="870"/>
      <c r="M3501" s="870"/>
      <c r="N3501" s="870"/>
      <c r="O3501" s="870"/>
      <c r="P3501" s="870"/>
      <c r="Q3501" s="870"/>
      <c r="R3501" s="870"/>
      <c r="S3501" s="870"/>
      <c r="T3501" s="870"/>
      <c r="U3501" s="870"/>
      <c r="V3501" s="870"/>
    </row>
    <row r="3502" spans="7:22" s="689" customFormat="1">
      <c r="G3502" s="870"/>
      <c r="H3502" s="870"/>
      <c r="I3502" s="870"/>
      <c r="J3502" s="870"/>
      <c r="K3502" s="870"/>
      <c r="L3502" s="870"/>
      <c r="M3502" s="870"/>
      <c r="N3502" s="870"/>
      <c r="O3502" s="870"/>
      <c r="P3502" s="870"/>
      <c r="Q3502" s="870"/>
      <c r="R3502" s="870"/>
      <c r="S3502" s="870"/>
      <c r="T3502" s="870"/>
      <c r="U3502" s="870"/>
      <c r="V3502" s="870"/>
    </row>
    <row r="3503" spans="7:22" s="689" customFormat="1">
      <c r="G3503" s="870"/>
      <c r="H3503" s="870"/>
      <c r="I3503" s="870"/>
      <c r="J3503" s="870"/>
      <c r="K3503" s="870"/>
      <c r="L3503" s="870"/>
      <c r="M3503" s="870"/>
      <c r="N3503" s="870"/>
      <c r="O3503" s="870"/>
      <c r="P3503" s="870"/>
      <c r="Q3503" s="870"/>
      <c r="R3503" s="870"/>
      <c r="S3503" s="870"/>
      <c r="T3503" s="870"/>
      <c r="U3503" s="870"/>
      <c r="V3503" s="870"/>
    </row>
    <row r="3504" spans="7:22" s="689" customFormat="1">
      <c r="G3504" s="870"/>
      <c r="H3504" s="870"/>
      <c r="I3504" s="870"/>
      <c r="J3504" s="870"/>
      <c r="K3504" s="870"/>
      <c r="L3504" s="870"/>
      <c r="M3504" s="870"/>
      <c r="N3504" s="870"/>
      <c r="O3504" s="870"/>
      <c r="P3504" s="870"/>
      <c r="Q3504" s="870"/>
      <c r="R3504" s="870"/>
      <c r="S3504" s="870"/>
      <c r="T3504" s="870"/>
      <c r="U3504" s="870"/>
      <c r="V3504" s="870"/>
    </row>
    <row r="3505" spans="9:22" s="689" customFormat="1">
      <c r="I3505" s="870"/>
      <c r="J3505" s="870"/>
      <c r="K3505" s="870"/>
      <c r="L3505" s="870"/>
      <c r="M3505" s="870"/>
      <c r="N3505" s="870"/>
      <c r="O3505" s="870"/>
      <c r="P3505" s="870"/>
      <c r="Q3505" s="870"/>
      <c r="R3505" s="870"/>
      <c r="S3505" s="870"/>
      <c r="T3505" s="870"/>
      <c r="U3505" s="870"/>
      <c r="V3505" s="870"/>
    </row>
    <row r="3506" spans="9:22" s="689" customFormat="1">
      <c r="I3506" s="870"/>
      <c r="J3506" s="870"/>
      <c r="K3506" s="870"/>
      <c r="L3506" s="870"/>
      <c r="M3506" s="870"/>
      <c r="N3506" s="870"/>
      <c r="O3506" s="870"/>
      <c r="P3506" s="870"/>
      <c r="Q3506" s="870"/>
      <c r="R3506" s="870"/>
      <c r="S3506" s="870"/>
      <c r="T3506" s="870"/>
      <c r="U3506" s="870"/>
      <c r="V3506" s="870"/>
    </row>
    <row r="3507" spans="9:22" s="689" customFormat="1">
      <c r="I3507" s="870"/>
      <c r="J3507" s="870"/>
      <c r="K3507" s="870"/>
      <c r="L3507" s="870"/>
      <c r="M3507" s="870"/>
      <c r="N3507" s="870"/>
      <c r="O3507" s="870"/>
      <c r="P3507" s="870"/>
      <c r="Q3507" s="870"/>
      <c r="R3507" s="870"/>
      <c r="S3507" s="870"/>
      <c r="T3507" s="870"/>
      <c r="U3507" s="870"/>
      <c r="V3507" s="870"/>
    </row>
    <row r="3508" spans="9:22" s="689" customFormat="1">
      <c r="I3508" s="870"/>
      <c r="J3508" s="870"/>
      <c r="K3508" s="870"/>
      <c r="L3508" s="870"/>
      <c r="M3508" s="870"/>
      <c r="N3508" s="870"/>
      <c r="O3508" s="870"/>
      <c r="P3508" s="870"/>
      <c r="Q3508" s="870"/>
      <c r="R3508" s="870"/>
      <c r="S3508" s="870"/>
      <c r="T3508" s="870"/>
      <c r="U3508" s="870"/>
      <c r="V3508" s="870"/>
    </row>
    <row r="3509" spans="9:22" s="689" customFormat="1">
      <c r="I3509" s="870"/>
      <c r="J3509" s="870"/>
      <c r="K3509" s="870"/>
      <c r="L3509" s="870"/>
      <c r="M3509" s="870"/>
      <c r="N3509" s="870"/>
      <c r="O3509" s="870"/>
      <c r="P3509" s="870"/>
      <c r="Q3509" s="870"/>
      <c r="R3509" s="870"/>
      <c r="S3509" s="870"/>
      <c r="T3509" s="870"/>
      <c r="U3509" s="870"/>
      <c r="V3509" s="870"/>
    </row>
    <row r="3510" spans="9:22" s="689" customFormat="1">
      <c r="I3510" s="870"/>
      <c r="J3510" s="870"/>
      <c r="K3510" s="870"/>
      <c r="L3510" s="870"/>
      <c r="M3510" s="870"/>
      <c r="N3510" s="870"/>
      <c r="O3510" s="870"/>
      <c r="P3510" s="870"/>
      <c r="Q3510" s="870"/>
      <c r="R3510" s="870"/>
      <c r="S3510" s="870"/>
      <c r="T3510" s="870"/>
      <c r="U3510" s="870"/>
      <c r="V3510" s="870"/>
    </row>
    <row r="3511" spans="9:22" s="689" customFormat="1">
      <c r="I3511" s="870"/>
      <c r="J3511" s="870"/>
      <c r="K3511" s="870"/>
      <c r="L3511" s="870"/>
      <c r="M3511" s="870"/>
      <c r="N3511" s="870"/>
      <c r="O3511" s="870"/>
      <c r="P3511" s="870"/>
      <c r="Q3511" s="870"/>
      <c r="R3511" s="870"/>
      <c r="S3511" s="870"/>
      <c r="T3511" s="870"/>
      <c r="U3511" s="870"/>
      <c r="V3511" s="870"/>
    </row>
    <row r="3512" spans="9:22" s="689" customFormat="1">
      <c r="I3512" s="870"/>
      <c r="J3512" s="870"/>
      <c r="K3512" s="870"/>
      <c r="L3512" s="870"/>
      <c r="M3512" s="870"/>
      <c r="N3512" s="870"/>
      <c r="O3512" s="870"/>
      <c r="P3512" s="870"/>
      <c r="Q3512" s="870"/>
      <c r="R3512" s="870"/>
      <c r="S3512" s="870"/>
      <c r="T3512" s="870"/>
      <c r="U3512" s="870"/>
      <c r="V3512" s="870"/>
    </row>
    <row r="3513" spans="9:22" s="689" customFormat="1">
      <c r="I3513" s="870"/>
      <c r="J3513" s="870"/>
      <c r="K3513" s="870"/>
      <c r="L3513" s="870"/>
      <c r="M3513" s="870"/>
      <c r="N3513" s="870"/>
      <c r="O3513" s="870"/>
      <c r="P3513" s="870"/>
      <c r="Q3513" s="870"/>
      <c r="R3513" s="870"/>
      <c r="S3513" s="870"/>
      <c r="T3513" s="870"/>
      <c r="U3513" s="870"/>
      <c r="V3513" s="870"/>
    </row>
    <row r="3514" spans="9:22" s="689" customFormat="1">
      <c r="I3514" s="870"/>
      <c r="J3514" s="870"/>
      <c r="K3514" s="870"/>
      <c r="L3514" s="870"/>
      <c r="M3514" s="870"/>
      <c r="N3514" s="870"/>
      <c r="O3514" s="870"/>
      <c r="P3514" s="870"/>
      <c r="Q3514" s="870"/>
      <c r="R3514" s="870"/>
      <c r="S3514" s="870"/>
      <c r="T3514" s="870"/>
      <c r="U3514" s="870"/>
      <c r="V3514" s="870"/>
    </row>
    <row r="3515" spans="9:22" s="689" customFormat="1">
      <c r="I3515" s="870"/>
      <c r="J3515" s="870"/>
      <c r="K3515" s="870"/>
      <c r="L3515" s="870"/>
      <c r="M3515" s="870"/>
      <c r="N3515" s="870"/>
      <c r="O3515" s="870"/>
      <c r="P3515" s="870"/>
      <c r="Q3515" s="870"/>
      <c r="R3515" s="870"/>
      <c r="S3515" s="870"/>
      <c r="T3515" s="870"/>
      <c r="U3515" s="870"/>
      <c r="V3515" s="870"/>
    </row>
    <row r="3516" spans="9:22" s="689" customFormat="1">
      <c r="I3516" s="870"/>
      <c r="J3516" s="870"/>
      <c r="K3516" s="870"/>
      <c r="L3516" s="870"/>
      <c r="M3516" s="870"/>
      <c r="N3516" s="870"/>
      <c r="O3516" s="870"/>
      <c r="P3516" s="870"/>
      <c r="Q3516" s="870"/>
      <c r="R3516" s="870"/>
      <c r="S3516" s="870"/>
      <c r="T3516" s="870"/>
      <c r="U3516" s="870"/>
      <c r="V3516" s="870"/>
    </row>
    <row r="3517" spans="9:22" s="689" customFormat="1">
      <c r="I3517" s="870"/>
      <c r="J3517" s="870"/>
      <c r="K3517" s="870"/>
      <c r="L3517" s="870"/>
      <c r="M3517" s="870"/>
      <c r="N3517" s="870"/>
      <c r="O3517" s="870"/>
      <c r="P3517" s="870"/>
      <c r="Q3517" s="870"/>
      <c r="R3517" s="870"/>
      <c r="S3517" s="870"/>
      <c r="T3517" s="870"/>
      <c r="U3517" s="870"/>
      <c r="V3517" s="870"/>
    </row>
    <row r="3518" spans="9:22" s="689" customFormat="1">
      <c r="I3518" s="870"/>
      <c r="J3518" s="870"/>
      <c r="K3518" s="870"/>
      <c r="L3518" s="870"/>
      <c r="M3518" s="870"/>
      <c r="N3518" s="870"/>
      <c r="O3518" s="870"/>
      <c r="P3518" s="870"/>
      <c r="Q3518" s="870"/>
      <c r="R3518" s="870"/>
      <c r="S3518" s="870"/>
      <c r="T3518" s="870"/>
      <c r="U3518" s="870"/>
      <c r="V3518" s="870"/>
    </row>
    <row r="3519" spans="9:22" s="689" customFormat="1">
      <c r="I3519" s="870"/>
      <c r="J3519" s="870"/>
      <c r="K3519" s="870"/>
      <c r="L3519" s="870"/>
      <c r="M3519" s="870"/>
      <c r="N3519" s="870"/>
      <c r="O3519" s="870"/>
      <c r="P3519" s="870"/>
      <c r="Q3519" s="870"/>
      <c r="R3519" s="870"/>
      <c r="S3519" s="870"/>
      <c r="T3519" s="870"/>
      <c r="U3519" s="870"/>
      <c r="V3519" s="870"/>
    </row>
    <row r="3520" spans="9:22" s="689" customFormat="1">
      <c r="I3520" s="870"/>
      <c r="J3520" s="870"/>
      <c r="K3520" s="870"/>
      <c r="L3520" s="870"/>
      <c r="M3520" s="870"/>
      <c r="N3520" s="870"/>
      <c r="O3520" s="870"/>
      <c r="P3520" s="870"/>
      <c r="Q3520" s="870"/>
      <c r="R3520" s="870"/>
      <c r="S3520" s="870"/>
      <c r="T3520" s="870"/>
      <c r="U3520" s="870"/>
      <c r="V3520" s="870"/>
    </row>
    <row r="3521" spans="9:22" s="689" customFormat="1">
      <c r="I3521" s="870"/>
      <c r="J3521" s="870"/>
      <c r="K3521" s="870"/>
      <c r="L3521" s="870"/>
      <c r="M3521" s="870"/>
      <c r="N3521" s="870"/>
      <c r="O3521" s="870"/>
      <c r="P3521" s="870"/>
      <c r="Q3521" s="870"/>
      <c r="R3521" s="870"/>
      <c r="S3521" s="870"/>
      <c r="T3521" s="870"/>
      <c r="U3521" s="870"/>
      <c r="V3521" s="870"/>
    </row>
    <row r="3522" spans="9:22" s="689" customFormat="1">
      <c r="I3522" s="870"/>
      <c r="J3522" s="870"/>
      <c r="K3522" s="870"/>
      <c r="L3522" s="870"/>
      <c r="M3522" s="870"/>
      <c r="N3522" s="870"/>
      <c r="O3522" s="870"/>
      <c r="P3522" s="870"/>
      <c r="Q3522" s="870"/>
      <c r="R3522" s="870"/>
      <c r="S3522" s="870"/>
      <c r="T3522" s="870"/>
      <c r="U3522" s="870"/>
      <c r="V3522" s="870"/>
    </row>
    <row r="3523" spans="9:22" s="689" customFormat="1">
      <c r="I3523" s="870"/>
      <c r="J3523" s="870"/>
      <c r="K3523" s="870"/>
      <c r="L3523" s="870"/>
      <c r="M3523" s="870"/>
      <c r="N3523" s="870"/>
      <c r="O3523" s="870"/>
      <c r="P3523" s="870"/>
      <c r="Q3523" s="870"/>
      <c r="R3523" s="870"/>
      <c r="S3523" s="870"/>
      <c r="T3523" s="870"/>
      <c r="U3523" s="870"/>
      <c r="V3523" s="870"/>
    </row>
    <row r="3524" spans="9:22" s="689" customFormat="1">
      <c r="I3524" s="870"/>
      <c r="J3524" s="870"/>
      <c r="K3524" s="870"/>
      <c r="L3524" s="870"/>
      <c r="M3524" s="870"/>
      <c r="N3524" s="870"/>
      <c r="O3524" s="870"/>
      <c r="P3524" s="870"/>
      <c r="Q3524" s="870"/>
      <c r="R3524" s="870"/>
      <c r="S3524" s="870"/>
      <c r="T3524" s="870"/>
      <c r="U3524" s="870"/>
      <c r="V3524" s="870"/>
    </row>
    <row r="3525" spans="9:22" s="689" customFormat="1">
      <c r="I3525" s="870"/>
      <c r="J3525" s="870"/>
      <c r="K3525" s="870"/>
      <c r="L3525" s="870"/>
      <c r="M3525" s="870"/>
      <c r="N3525" s="870"/>
      <c r="O3525" s="870"/>
      <c r="P3525" s="870"/>
      <c r="Q3525" s="870"/>
      <c r="R3525" s="870"/>
      <c r="S3525" s="870"/>
      <c r="T3525" s="870"/>
      <c r="U3525" s="870"/>
      <c r="V3525" s="870"/>
    </row>
    <row r="3526" spans="9:22" s="689" customFormat="1">
      <c r="I3526" s="870"/>
      <c r="J3526" s="870"/>
      <c r="K3526" s="870"/>
      <c r="L3526" s="870"/>
      <c r="M3526" s="870"/>
      <c r="N3526" s="870"/>
      <c r="O3526" s="870"/>
      <c r="P3526" s="870"/>
      <c r="Q3526" s="870"/>
      <c r="R3526" s="870"/>
      <c r="S3526" s="870"/>
      <c r="T3526" s="870"/>
      <c r="U3526" s="870"/>
      <c r="V3526" s="870"/>
    </row>
    <row r="3527" spans="9:22" s="689" customFormat="1">
      <c r="I3527" s="870"/>
      <c r="J3527" s="870"/>
      <c r="K3527" s="870"/>
      <c r="L3527" s="870"/>
      <c r="M3527" s="870"/>
      <c r="N3527" s="870"/>
      <c r="O3527" s="870"/>
      <c r="P3527" s="870"/>
      <c r="Q3527" s="870"/>
      <c r="R3527" s="870"/>
      <c r="S3527" s="870"/>
      <c r="T3527" s="870"/>
      <c r="U3527" s="870"/>
      <c r="V3527" s="870"/>
    </row>
    <row r="3528" spans="9:22" s="689" customFormat="1">
      <c r="I3528" s="870"/>
      <c r="J3528" s="870"/>
      <c r="K3528" s="870"/>
      <c r="L3528" s="870"/>
      <c r="M3528" s="870"/>
      <c r="N3528" s="870"/>
      <c r="O3528" s="870"/>
      <c r="P3528" s="870"/>
      <c r="Q3528" s="870"/>
      <c r="R3528" s="870"/>
      <c r="S3528" s="870"/>
      <c r="T3528" s="870"/>
      <c r="U3528" s="870"/>
      <c r="V3528" s="870"/>
    </row>
    <row r="3529" spans="9:22" s="689" customFormat="1">
      <c r="I3529" s="870"/>
      <c r="J3529" s="870"/>
      <c r="K3529" s="870"/>
      <c r="L3529" s="870"/>
      <c r="M3529" s="870"/>
      <c r="N3529" s="870"/>
      <c r="O3529" s="870"/>
      <c r="P3529" s="870"/>
      <c r="Q3529" s="870"/>
      <c r="R3529" s="870"/>
      <c r="S3529" s="870"/>
      <c r="T3529" s="870"/>
      <c r="U3529" s="870"/>
      <c r="V3529" s="870"/>
    </row>
    <row r="3530" spans="9:22" s="689" customFormat="1">
      <c r="I3530" s="870"/>
      <c r="J3530" s="870"/>
      <c r="K3530" s="870"/>
      <c r="L3530" s="870"/>
      <c r="M3530" s="870"/>
      <c r="N3530" s="870"/>
      <c r="O3530" s="870"/>
      <c r="P3530" s="870"/>
      <c r="Q3530" s="870"/>
      <c r="R3530" s="870"/>
      <c r="S3530" s="870"/>
      <c r="T3530" s="870"/>
      <c r="U3530" s="870"/>
      <c r="V3530" s="870"/>
    </row>
    <row r="3531" spans="9:22" s="689" customFormat="1">
      <c r="I3531" s="870"/>
      <c r="J3531" s="870"/>
      <c r="K3531" s="870"/>
      <c r="L3531" s="870"/>
      <c r="M3531" s="870"/>
      <c r="N3531" s="870"/>
      <c r="O3531" s="870"/>
      <c r="P3531" s="870"/>
      <c r="Q3531" s="870"/>
      <c r="R3531" s="870"/>
      <c r="S3531" s="870"/>
      <c r="T3531" s="870"/>
      <c r="U3531" s="870"/>
      <c r="V3531" s="870"/>
    </row>
    <row r="3532" spans="9:22" s="689" customFormat="1">
      <c r="I3532" s="870"/>
      <c r="J3532" s="870"/>
      <c r="K3532" s="870"/>
      <c r="L3532" s="870"/>
      <c r="M3532" s="870"/>
      <c r="N3532" s="870"/>
      <c r="O3532" s="870"/>
      <c r="P3532" s="870"/>
      <c r="Q3532" s="870"/>
      <c r="R3532" s="870"/>
      <c r="S3532" s="870"/>
      <c r="T3532" s="870"/>
      <c r="U3532" s="870"/>
      <c r="V3532" s="870"/>
    </row>
    <row r="3533" spans="9:22" s="689" customFormat="1">
      <c r="I3533" s="870"/>
      <c r="J3533" s="870"/>
      <c r="K3533" s="870"/>
      <c r="L3533" s="870"/>
      <c r="M3533" s="870"/>
      <c r="N3533" s="870"/>
      <c r="O3533" s="870"/>
      <c r="P3533" s="870"/>
      <c r="Q3533" s="870"/>
      <c r="R3533" s="870"/>
      <c r="S3533" s="870"/>
      <c r="T3533" s="870"/>
      <c r="U3533" s="870"/>
      <c r="V3533" s="870"/>
    </row>
    <row r="3534" spans="9:22" s="689" customFormat="1">
      <c r="I3534" s="870"/>
      <c r="J3534" s="870"/>
      <c r="K3534" s="870"/>
      <c r="L3534" s="870"/>
      <c r="M3534" s="870"/>
      <c r="N3534" s="870"/>
      <c r="O3534" s="870"/>
      <c r="P3534" s="870"/>
      <c r="Q3534" s="870"/>
      <c r="R3534" s="870"/>
      <c r="S3534" s="870"/>
      <c r="T3534" s="870"/>
      <c r="U3534" s="870"/>
      <c r="V3534" s="870"/>
    </row>
    <row r="3535" spans="9:22" s="689" customFormat="1">
      <c r="I3535" s="870"/>
      <c r="J3535" s="870"/>
      <c r="K3535" s="870"/>
      <c r="L3535" s="870"/>
      <c r="M3535" s="870"/>
      <c r="N3535" s="870"/>
      <c r="O3535" s="870"/>
      <c r="P3535" s="870"/>
      <c r="Q3535" s="870"/>
      <c r="R3535" s="870"/>
      <c r="S3535" s="870"/>
      <c r="T3535" s="870"/>
      <c r="U3535" s="870"/>
      <c r="V3535" s="870"/>
    </row>
    <row r="3536" spans="9:22" s="689" customFormat="1">
      <c r="I3536" s="870"/>
      <c r="J3536" s="870"/>
      <c r="K3536" s="870"/>
      <c r="L3536" s="870"/>
      <c r="M3536" s="870"/>
      <c r="N3536" s="870"/>
      <c r="O3536" s="870"/>
      <c r="P3536" s="870"/>
      <c r="Q3536" s="870"/>
      <c r="R3536" s="870"/>
      <c r="S3536" s="870"/>
      <c r="T3536" s="870"/>
      <c r="U3536" s="870"/>
      <c r="V3536" s="870"/>
    </row>
    <row r="3537" spans="7:22" s="689" customFormat="1">
      <c r="G3537" s="870"/>
      <c r="H3537" s="870"/>
      <c r="I3537" s="870"/>
      <c r="J3537" s="870"/>
      <c r="K3537" s="870"/>
      <c r="L3537" s="870"/>
      <c r="M3537" s="870"/>
      <c r="N3537" s="870"/>
      <c r="O3537" s="870"/>
      <c r="P3537" s="870"/>
      <c r="Q3537" s="870"/>
      <c r="R3537" s="870"/>
      <c r="S3537" s="870"/>
      <c r="T3537" s="870"/>
      <c r="U3537" s="870"/>
      <c r="V3537" s="870"/>
    </row>
    <row r="3538" spans="7:22" s="689" customFormat="1">
      <c r="G3538" s="870"/>
      <c r="H3538" s="870"/>
      <c r="I3538" s="870"/>
      <c r="J3538" s="870"/>
      <c r="K3538" s="870"/>
      <c r="L3538" s="870"/>
      <c r="M3538" s="870"/>
      <c r="N3538" s="870"/>
      <c r="O3538" s="870"/>
      <c r="P3538" s="870"/>
      <c r="Q3538" s="870"/>
      <c r="R3538" s="870"/>
      <c r="S3538" s="870"/>
      <c r="T3538" s="870"/>
      <c r="U3538" s="870"/>
      <c r="V3538" s="870"/>
    </row>
    <row r="3539" spans="7:22" s="689" customFormat="1">
      <c r="G3539" s="870"/>
      <c r="H3539" s="870"/>
      <c r="I3539" s="870"/>
      <c r="J3539" s="870"/>
      <c r="K3539" s="870"/>
      <c r="L3539" s="870"/>
      <c r="M3539" s="870"/>
      <c r="N3539" s="870"/>
      <c r="O3539" s="870"/>
      <c r="P3539" s="870"/>
      <c r="Q3539" s="870"/>
      <c r="R3539" s="870"/>
      <c r="S3539" s="870"/>
      <c r="T3539" s="870"/>
      <c r="U3539" s="870"/>
      <c r="V3539" s="870"/>
    </row>
    <row r="3540" spans="7:22" s="689" customFormat="1">
      <c r="G3540" s="870"/>
      <c r="H3540" s="870"/>
      <c r="I3540" s="870"/>
      <c r="J3540" s="870"/>
      <c r="K3540" s="870"/>
      <c r="L3540" s="870"/>
      <c r="M3540" s="870"/>
      <c r="N3540" s="870"/>
      <c r="O3540" s="870"/>
      <c r="P3540" s="870"/>
      <c r="Q3540" s="870"/>
      <c r="R3540" s="870"/>
      <c r="S3540" s="870"/>
      <c r="T3540" s="870"/>
      <c r="U3540" s="870"/>
      <c r="V3540" s="870"/>
    </row>
    <row r="3541" spans="7:22" s="689" customFormat="1">
      <c r="G3541" s="870"/>
      <c r="H3541" s="870"/>
      <c r="I3541" s="870"/>
      <c r="J3541" s="870"/>
      <c r="K3541" s="870"/>
      <c r="L3541" s="870"/>
      <c r="M3541" s="870"/>
      <c r="N3541" s="870"/>
      <c r="O3541" s="870"/>
      <c r="P3541" s="870"/>
      <c r="Q3541" s="870"/>
      <c r="R3541" s="870"/>
      <c r="S3541" s="870"/>
      <c r="T3541" s="870"/>
      <c r="U3541" s="870"/>
      <c r="V3541" s="870"/>
    </row>
    <row r="3542" spans="7:22" s="689" customFormat="1">
      <c r="G3542" s="870"/>
      <c r="H3542" s="870"/>
      <c r="I3542" s="870"/>
      <c r="J3542" s="870"/>
      <c r="K3542" s="870"/>
      <c r="L3542" s="870"/>
      <c r="M3542" s="870"/>
      <c r="N3542" s="870"/>
      <c r="O3542" s="870"/>
      <c r="P3542" s="870"/>
      <c r="Q3542" s="870"/>
      <c r="R3542" s="870"/>
      <c r="S3542" s="870"/>
      <c r="T3542" s="870"/>
      <c r="U3542" s="870"/>
      <c r="V3542" s="870"/>
    </row>
    <row r="3543" spans="7:22" s="689" customFormat="1">
      <c r="G3543" s="870"/>
      <c r="H3543" s="870"/>
      <c r="I3543" s="870"/>
      <c r="J3543" s="870"/>
      <c r="K3543" s="870"/>
      <c r="L3543" s="870"/>
      <c r="M3543" s="870"/>
      <c r="N3543" s="870"/>
      <c r="O3543" s="870"/>
      <c r="P3543" s="870"/>
      <c r="Q3543" s="870"/>
      <c r="R3543" s="870"/>
      <c r="S3543" s="870"/>
      <c r="T3543" s="870"/>
      <c r="U3543" s="870"/>
      <c r="V3543" s="870"/>
    </row>
    <row r="3544" spans="7:22" s="689" customFormat="1">
      <c r="G3544" s="870"/>
      <c r="H3544" s="870"/>
      <c r="I3544" s="870"/>
      <c r="J3544" s="870"/>
      <c r="K3544" s="870"/>
      <c r="L3544" s="870"/>
      <c r="M3544" s="870"/>
      <c r="N3544" s="870"/>
      <c r="O3544" s="870"/>
      <c r="P3544" s="870"/>
      <c r="Q3544" s="870"/>
      <c r="R3544" s="870"/>
      <c r="S3544" s="870"/>
      <c r="T3544" s="870"/>
      <c r="U3544" s="870"/>
      <c r="V3544" s="870"/>
    </row>
    <row r="3545" spans="7:22" s="689" customFormat="1">
      <c r="G3545" s="870"/>
      <c r="H3545" s="870"/>
      <c r="I3545" s="870"/>
      <c r="J3545" s="870"/>
      <c r="K3545" s="870"/>
      <c r="L3545" s="870"/>
      <c r="M3545" s="870"/>
      <c r="N3545" s="870"/>
      <c r="O3545" s="870"/>
      <c r="P3545" s="870"/>
      <c r="Q3545" s="870"/>
      <c r="R3545" s="870"/>
      <c r="S3545" s="870"/>
      <c r="T3545" s="870"/>
      <c r="U3545" s="870"/>
      <c r="V3545" s="870"/>
    </row>
    <row r="3546" spans="7:22" s="689" customFormat="1">
      <c r="G3546" s="870"/>
      <c r="H3546" s="870"/>
      <c r="I3546" s="870"/>
      <c r="J3546" s="870"/>
      <c r="K3546" s="870"/>
      <c r="L3546" s="870"/>
      <c r="M3546" s="870"/>
      <c r="N3546" s="870"/>
      <c r="O3546" s="870"/>
      <c r="P3546" s="870"/>
      <c r="Q3546" s="870"/>
      <c r="R3546" s="870"/>
      <c r="S3546" s="870"/>
      <c r="T3546" s="870"/>
      <c r="U3546" s="870"/>
      <c r="V3546" s="870"/>
    </row>
    <row r="3547" spans="7:22" s="689" customFormat="1">
      <c r="G3547" s="870"/>
      <c r="H3547" s="870"/>
      <c r="I3547" s="870"/>
      <c r="J3547" s="870"/>
      <c r="K3547" s="870"/>
      <c r="L3547" s="870"/>
      <c r="M3547" s="870"/>
      <c r="N3547" s="870"/>
      <c r="O3547" s="870"/>
      <c r="P3547" s="870"/>
      <c r="Q3547" s="870"/>
      <c r="R3547" s="870"/>
      <c r="S3547" s="870"/>
      <c r="T3547" s="870"/>
      <c r="U3547" s="870"/>
      <c r="V3547" s="870"/>
    </row>
    <row r="3548" spans="7:22" s="689" customFormat="1">
      <c r="G3548" s="870"/>
      <c r="H3548" s="870"/>
      <c r="I3548" s="870"/>
      <c r="J3548" s="870"/>
      <c r="K3548" s="870"/>
      <c r="L3548" s="870"/>
      <c r="M3548" s="870"/>
      <c r="N3548" s="870"/>
      <c r="O3548" s="870"/>
      <c r="P3548" s="870"/>
      <c r="Q3548" s="870"/>
      <c r="R3548" s="870"/>
      <c r="S3548" s="870"/>
      <c r="T3548" s="870"/>
      <c r="U3548" s="870"/>
      <c r="V3548" s="870"/>
    </row>
    <row r="3549" spans="7:22" s="689" customFormat="1">
      <c r="G3549" s="870"/>
      <c r="H3549" s="870"/>
      <c r="I3549" s="870"/>
      <c r="J3549" s="870"/>
      <c r="K3549" s="870"/>
      <c r="L3549" s="870"/>
      <c r="M3549" s="870"/>
      <c r="N3549" s="870"/>
      <c r="O3549" s="870"/>
      <c r="P3549" s="870"/>
      <c r="Q3549" s="870"/>
      <c r="R3549" s="870"/>
      <c r="S3549" s="870"/>
      <c r="T3549" s="870"/>
      <c r="U3549" s="870"/>
      <c r="V3549" s="870"/>
    </row>
    <row r="3550" spans="7:22" s="689" customFormat="1">
      <c r="G3550" s="870"/>
      <c r="H3550" s="870"/>
      <c r="I3550" s="870"/>
      <c r="J3550" s="870"/>
      <c r="K3550" s="870"/>
      <c r="L3550" s="870"/>
      <c r="M3550" s="870"/>
      <c r="N3550" s="870"/>
      <c r="O3550" s="870"/>
      <c r="P3550" s="870"/>
      <c r="Q3550" s="870"/>
      <c r="R3550" s="870"/>
      <c r="S3550" s="870"/>
      <c r="T3550" s="870"/>
      <c r="U3550" s="870"/>
      <c r="V3550" s="870"/>
    </row>
    <row r="3551" spans="7:22" s="689" customFormat="1">
      <c r="G3551" s="870"/>
      <c r="H3551" s="870"/>
      <c r="I3551" s="870"/>
      <c r="J3551" s="870"/>
      <c r="K3551" s="870"/>
      <c r="L3551" s="870"/>
      <c r="M3551" s="870"/>
      <c r="N3551" s="870"/>
      <c r="O3551" s="870"/>
      <c r="P3551" s="870"/>
      <c r="Q3551" s="870"/>
      <c r="R3551" s="870"/>
      <c r="S3551" s="870"/>
      <c r="T3551" s="870"/>
      <c r="U3551" s="870"/>
      <c r="V3551" s="870"/>
    </row>
    <row r="3552" spans="7:22" s="689" customFormat="1">
      <c r="G3552" s="870"/>
      <c r="H3552" s="870"/>
      <c r="I3552" s="870"/>
      <c r="J3552" s="870"/>
      <c r="K3552" s="870"/>
      <c r="L3552" s="870"/>
      <c r="M3552" s="870"/>
      <c r="N3552" s="870"/>
      <c r="O3552" s="870"/>
      <c r="P3552" s="870"/>
      <c r="Q3552" s="870"/>
      <c r="R3552" s="870"/>
      <c r="S3552" s="870"/>
      <c r="T3552" s="870"/>
      <c r="U3552" s="870"/>
      <c r="V3552" s="870"/>
    </row>
    <row r="3553" spans="7:22" s="689" customFormat="1">
      <c r="G3553" s="870"/>
      <c r="H3553" s="870"/>
      <c r="I3553" s="870"/>
      <c r="J3553" s="870"/>
      <c r="K3553" s="870"/>
      <c r="L3553" s="870"/>
      <c r="M3553" s="870"/>
      <c r="N3553" s="870"/>
      <c r="O3553" s="870"/>
      <c r="P3553" s="870"/>
      <c r="Q3553" s="870"/>
      <c r="R3553" s="870"/>
      <c r="S3553" s="870"/>
      <c r="T3553" s="870"/>
      <c r="U3553" s="870"/>
      <c r="V3553" s="870"/>
    </row>
    <row r="3554" spans="7:22" s="689" customFormat="1">
      <c r="G3554" s="870"/>
      <c r="H3554" s="870"/>
      <c r="I3554" s="870"/>
      <c r="J3554" s="870"/>
      <c r="K3554" s="870"/>
      <c r="L3554" s="870"/>
      <c r="M3554" s="870"/>
      <c r="N3554" s="870"/>
      <c r="O3554" s="870"/>
      <c r="P3554" s="870"/>
      <c r="Q3554" s="870"/>
      <c r="R3554" s="870"/>
      <c r="S3554" s="870"/>
      <c r="T3554" s="870"/>
      <c r="U3554" s="870"/>
      <c r="V3554" s="870"/>
    </row>
    <row r="3555" spans="7:22" s="689" customFormat="1">
      <c r="G3555" s="870"/>
      <c r="H3555" s="870"/>
      <c r="I3555" s="870"/>
      <c r="J3555" s="870"/>
      <c r="K3555" s="870"/>
      <c r="L3555" s="870"/>
      <c r="M3555" s="870"/>
      <c r="N3555" s="870"/>
      <c r="O3555" s="870"/>
      <c r="P3555" s="870"/>
      <c r="Q3555" s="870"/>
      <c r="R3555" s="870"/>
      <c r="S3555" s="870"/>
      <c r="T3555" s="870"/>
      <c r="U3555" s="870"/>
      <c r="V3555" s="870"/>
    </row>
    <row r="3556" spans="7:22" s="689" customFormat="1">
      <c r="G3556" s="870"/>
      <c r="H3556" s="870"/>
      <c r="I3556" s="870"/>
      <c r="J3556" s="870"/>
      <c r="K3556" s="870"/>
      <c r="L3556" s="870"/>
      <c r="M3556" s="870"/>
      <c r="N3556" s="870"/>
      <c r="O3556" s="870"/>
      <c r="P3556" s="870"/>
      <c r="Q3556" s="870"/>
      <c r="R3556" s="870"/>
      <c r="S3556" s="870"/>
      <c r="T3556" s="870"/>
      <c r="U3556" s="870"/>
      <c r="V3556" s="870"/>
    </row>
    <row r="3557" spans="7:22" s="689" customFormat="1">
      <c r="G3557" s="870"/>
      <c r="H3557" s="870"/>
      <c r="I3557" s="870"/>
      <c r="J3557" s="870"/>
      <c r="K3557" s="870"/>
      <c r="L3557" s="870"/>
      <c r="M3557" s="870"/>
      <c r="N3557" s="870"/>
      <c r="O3557" s="870"/>
      <c r="P3557" s="870"/>
      <c r="Q3557" s="870"/>
      <c r="R3557" s="870"/>
      <c r="S3557" s="870"/>
      <c r="T3557" s="870"/>
      <c r="U3557" s="870"/>
      <c r="V3557" s="870"/>
    </row>
    <row r="3558" spans="7:22" s="689" customFormat="1">
      <c r="G3558" s="870"/>
      <c r="H3558" s="870"/>
      <c r="I3558" s="870"/>
      <c r="J3558" s="870"/>
      <c r="K3558" s="870"/>
      <c r="L3558" s="870"/>
      <c r="M3558" s="870"/>
      <c r="N3558" s="870"/>
      <c r="O3558" s="870"/>
      <c r="P3558" s="870"/>
      <c r="Q3558" s="870"/>
      <c r="R3558" s="870"/>
      <c r="S3558" s="870"/>
      <c r="T3558" s="870"/>
      <c r="U3558" s="870"/>
      <c r="V3558" s="870"/>
    </row>
    <row r="3559" spans="7:22" s="689" customFormat="1">
      <c r="G3559" s="870"/>
      <c r="H3559" s="870"/>
      <c r="I3559" s="870"/>
      <c r="J3559" s="870"/>
      <c r="K3559" s="870"/>
      <c r="L3559" s="870"/>
      <c r="M3559" s="870"/>
      <c r="N3559" s="870"/>
      <c r="O3559" s="870"/>
      <c r="P3559" s="870"/>
      <c r="Q3559" s="870"/>
      <c r="R3559" s="870"/>
      <c r="S3559" s="870"/>
      <c r="T3559" s="870"/>
      <c r="U3559" s="870"/>
      <c r="V3559" s="870"/>
    </row>
    <row r="3560" spans="7:22" s="689" customFormat="1">
      <c r="G3560" s="870"/>
      <c r="H3560" s="870"/>
      <c r="I3560" s="870"/>
      <c r="J3560" s="870"/>
      <c r="K3560" s="870"/>
      <c r="L3560" s="870"/>
      <c r="M3560" s="870"/>
      <c r="N3560" s="870"/>
      <c r="O3560" s="870"/>
      <c r="P3560" s="870"/>
      <c r="Q3560" s="870"/>
      <c r="R3560" s="870"/>
      <c r="S3560" s="870"/>
      <c r="T3560" s="870"/>
      <c r="U3560" s="870"/>
      <c r="V3560" s="870"/>
    </row>
    <row r="3561" spans="7:22" s="689" customFormat="1">
      <c r="G3561" s="870"/>
      <c r="H3561" s="870"/>
      <c r="I3561" s="870"/>
      <c r="J3561" s="870"/>
      <c r="K3561" s="870"/>
      <c r="L3561" s="870"/>
      <c r="M3561" s="870"/>
      <c r="N3561" s="870"/>
      <c r="O3561" s="870"/>
      <c r="P3561" s="870"/>
      <c r="Q3561" s="870"/>
      <c r="R3561" s="870"/>
      <c r="S3561" s="870"/>
      <c r="T3561" s="870"/>
      <c r="U3561" s="870"/>
      <c r="V3561" s="870"/>
    </row>
    <row r="3562" spans="7:22" s="689" customFormat="1">
      <c r="G3562" s="870"/>
      <c r="H3562" s="870"/>
      <c r="I3562" s="870"/>
      <c r="J3562" s="870"/>
      <c r="K3562" s="870"/>
      <c r="L3562" s="870"/>
      <c r="M3562" s="870"/>
      <c r="N3562" s="870"/>
      <c r="O3562" s="870"/>
      <c r="P3562" s="870"/>
      <c r="Q3562" s="870"/>
      <c r="R3562" s="870"/>
      <c r="S3562" s="870"/>
      <c r="T3562" s="870"/>
      <c r="U3562" s="870"/>
      <c r="V3562" s="870"/>
    </row>
    <row r="3563" spans="7:22" s="689" customFormat="1">
      <c r="G3563" s="870"/>
      <c r="H3563" s="870"/>
      <c r="I3563" s="870"/>
      <c r="J3563" s="870"/>
      <c r="K3563" s="870"/>
      <c r="L3563" s="870"/>
      <c r="M3563" s="870"/>
      <c r="N3563" s="870"/>
      <c r="O3563" s="870"/>
      <c r="P3563" s="870"/>
      <c r="Q3563" s="870"/>
      <c r="R3563" s="870"/>
      <c r="S3563" s="870"/>
      <c r="T3563" s="870"/>
      <c r="U3563" s="870"/>
      <c r="V3563" s="870"/>
    </row>
    <row r="3564" spans="7:22" s="689" customFormat="1">
      <c r="G3564" s="870"/>
      <c r="H3564" s="870"/>
      <c r="I3564" s="870"/>
      <c r="J3564" s="870"/>
      <c r="K3564" s="870"/>
      <c r="L3564" s="870"/>
      <c r="M3564" s="870"/>
      <c r="N3564" s="870"/>
      <c r="O3564" s="870"/>
      <c r="P3564" s="870"/>
      <c r="Q3564" s="870"/>
      <c r="R3564" s="870"/>
      <c r="S3564" s="870"/>
      <c r="T3564" s="870"/>
      <c r="U3564" s="870"/>
      <c r="V3564" s="870"/>
    </row>
    <row r="3565" spans="7:22" s="689" customFormat="1">
      <c r="G3565" s="870"/>
      <c r="H3565" s="870"/>
      <c r="I3565" s="870"/>
      <c r="J3565" s="870"/>
      <c r="K3565" s="870"/>
      <c r="L3565" s="870"/>
      <c r="M3565" s="870"/>
      <c r="N3565" s="870"/>
      <c r="O3565" s="870"/>
      <c r="P3565" s="870"/>
      <c r="Q3565" s="870"/>
      <c r="R3565" s="870"/>
      <c r="S3565" s="870"/>
      <c r="T3565" s="870"/>
      <c r="U3565" s="870"/>
      <c r="V3565" s="870"/>
    </row>
    <row r="3566" spans="7:22" s="689" customFormat="1">
      <c r="G3566" s="870"/>
      <c r="H3566" s="870"/>
      <c r="I3566" s="870"/>
      <c r="J3566" s="870"/>
      <c r="K3566" s="870"/>
      <c r="L3566" s="870"/>
      <c r="M3566" s="870"/>
      <c r="N3566" s="870"/>
      <c r="O3566" s="870"/>
      <c r="P3566" s="870"/>
      <c r="Q3566" s="870"/>
      <c r="R3566" s="870"/>
      <c r="S3566" s="870"/>
      <c r="T3566" s="870"/>
      <c r="U3566" s="870"/>
      <c r="V3566" s="870"/>
    </row>
    <row r="3567" spans="7:22" s="689" customFormat="1" ht="14.25">
      <c r="G3567" s="856"/>
      <c r="H3567" s="856"/>
      <c r="I3567" s="856"/>
      <c r="J3567" s="856"/>
      <c r="K3567" s="856"/>
      <c r="L3567" s="856"/>
      <c r="M3567" s="856"/>
      <c r="N3567" s="856"/>
      <c r="O3567" s="856"/>
      <c r="P3567" s="856"/>
      <c r="Q3567" s="856"/>
      <c r="R3567" s="856"/>
      <c r="S3567" s="856"/>
      <c r="T3567" s="856"/>
      <c r="U3567" s="856"/>
      <c r="V3567" s="856"/>
    </row>
    <row r="3568" spans="7:22" s="689" customFormat="1" ht="14.25">
      <c r="G3568" s="856"/>
      <c r="H3568" s="856"/>
      <c r="I3568" s="856"/>
      <c r="J3568" s="856"/>
      <c r="K3568" s="856"/>
      <c r="L3568" s="856"/>
      <c r="M3568" s="856"/>
      <c r="N3568" s="856"/>
      <c r="O3568" s="856"/>
      <c r="P3568" s="856"/>
      <c r="Q3568" s="856"/>
      <c r="R3568" s="856"/>
      <c r="S3568" s="856"/>
      <c r="T3568" s="856"/>
      <c r="U3568" s="856"/>
      <c r="V3568" s="856"/>
    </row>
    <row r="3569" spans="7:22" s="689" customFormat="1">
      <c r="G3569" s="870"/>
      <c r="H3569" s="870"/>
      <c r="I3569" s="870"/>
      <c r="J3569" s="870"/>
      <c r="K3569" s="870"/>
      <c r="L3569" s="870"/>
      <c r="M3569" s="870"/>
      <c r="N3569" s="870"/>
      <c r="O3569" s="870"/>
      <c r="P3569" s="870"/>
      <c r="Q3569" s="870"/>
      <c r="R3569" s="870"/>
      <c r="S3569" s="870"/>
      <c r="T3569" s="870"/>
      <c r="U3569" s="870"/>
      <c r="V3569" s="870"/>
    </row>
    <row r="3570" spans="7:22" s="689" customFormat="1">
      <c r="G3570" s="870"/>
      <c r="H3570" s="870"/>
      <c r="I3570" s="870"/>
      <c r="J3570" s="870"/>
      <c r="K3570" s="870"/>
      <c r="L3570" s="870"/>
      <c r="M3570" s="870"/>
      <c r="N3570" s="870"/>
      <c r="O3570" s="870"/>
      <c r="P3570" s="870"/>
      <c r="Q3570" s="870"/>
      <c r="R3570" s="870"/>
      <c r="S3570" s="870"/>
      <c r="T3570" s="870"/>
      <c r="U3570" s="870"/>
      <c r="V3570" s="870"/>
    </row>
    <row r="3571" spans="7:22" s="689" customFormat="1">
      <c r="G3571" s="870"/>
      <c r="H3571" s="870"/>
      <c r="I3571" s="870"/>
      <c r="J3571" s="870"/>
      <c r="K3571" s="870"/>
      <c r="L3571" s="870"/>
      <c r="M3571" s="870"/>
      <c r="N3571" s="870"/>
      <c r="O3571" s="870"/>
      <c r="P3571" s="870"/>
      <c r="Q3571" s="870"/>
      <c r="R3571" s="870"/>
      <c r="S3571" s="870"/>
      <c r="T3571" s="870"/>
      <c r="U3571" s="870"/>
      <c r="V3571" s="870"/>
    </row>
    <row r="3572" spans="7:22" s="689" customFormat="1">
      <c r="G3572" s="870"/>
      <c r="H3572" s="870"/>
      <c r="I3572" s="870"/>
      <c r="J3572" s="870"/>
      <c r="K3572" s="870"/>
      <c r="L3572" s="870"/>
      <c r="M3572" s="870"/>
      <c r="N3572" s="870"/>
      <c r="O3572" s="870"/>
      <c r="P3572" s="870"/>
      <c r="Q3572" s="870"/>
      <c r="R3572" s="870"/>
      <c r="S3572" s="870"/>
      <c r="T3572" s="870"/>
      <c r="U3572" s="870"/>
      <c r="V3572" s="870"/>
    </row>
    <row r="3573" spans="7:22" s="689" customFormat="1">
      <c r="G3573" s="870"/>
      <c r="H3573" s="870"/>
      <c r="I3573" s="870"/>
      <c r="J3573" s="870"/>
      <c r="K3573" s="870"/>
      <c r="L3573" s="870"/>
      <c r="M3573" s="870"/>
      <c r="N3573" s="870"/>
      <c r="O3573" s="870"/>
      <c r="P3573" s="870"/>
      <c r="Q3573" s="870"/>
      <c r="R3573" s="870"/>
      <c r="S3573" s="870"/>
      <c r="T3573" s="870"/>
      <c r="U3573" s="870"/>
      <c r="V3573" s="870"/>
    </row>
    <row r="3574" spans="7:22" s="689" customFormat="1">
      <c r="G3574" s="870"/>
      <c r="H3574" s="870"/>
      <c r="I3574" s="870"/>
      <c r="J3574" s="870"/>
      <c r="K3574" s="870"/>
      <c r="L3574" s="870"/>
      <c r="M3574" s="870"/>
      <c r="N3574" s="870"/>
      <c r="O3574" s="870"/>
      <c r="P3574" s="870"/>
      <c r="Q3574" s="870"/>
      <c r="R3574" s="870"/>
      <c r="S3574" s="870"/>
      <c r="T3574" s="870"/>
      <c r="U3574" s="870"/>
      <c r="V3574" s="870"/>
    </row>
    <row r="3575" spans="7:22" s="689" customFormat="1">
      <c r="G3575" s="870"/>
      <c r="H3575" s="870"/>
      <c r="I3575" s="870"/>
      <c r="J3575" s="870"/>
      <c r="K3575" s="870"/>
      <c r="L3575" s="870"/>
      <c r="M3575" s="870"/>
      <c r="N3575" s="870"/>
      <c r="O3575" s="870"/>
      <c r="P3575" s="870"/>
      <c r="Q3575" s="870"/>
      <c r="R3575" s="870"/>
      <c r="S3575" s="870"/>
      <c r="T3575" s="870"/>
      <c r="U3575" s="870"/>
      <c r="V3575" s="870"/>
    </row>
    <row r="3576" spans="7:22" s="689" customFormat="1">
      <c r="G3576" s="870"/>
      <c r="H3576" s="870"/>
      <c r="I3576" s="870"/>
      <c r="J3576" s="870"/>
      <c r="K3576" s="870"/>
      <c r="L3576" s="870"/>
      <c r="M3576" s="870"/>
      <c r="N3576" s="870"/>
      <c r="O3576" s="870"/>
      <c r="P3576" s="870"/>
      <c r="Q3576" s="870"/>
      <c r="R3576" s="870"/>
      <c r="S3576" s="870"/>
      <c r="T3576" s="870"/>
      <c r="U3576" s="870"/>
      <c r="V3576" s="870"/>
    </row>
    <row r="3577" spans="7:22" s="689" customFormat="1">
      <c r="G3577" s="870"/>
      <c r="H3577" s="870"/>
      <c r="I3577" s="870"/>
      <c r="J3577" s="870"/>
      <c r="K3577" s="870"/>
      <c r="L3577" s="870"/>
      <c r="M3577" s="870"/>
      <c r="N3577" s="870"/>
      <c r="O3577" s="870"/>
      <c r="P3577" s="870"/>
      <c r="Q3577" s="870"/>
      <c r="R3577" s="870"/>
      <c r="S3577" s="870"/>
      <c r="T3577" s="870"/>
      <c r="U3577" s="870"/>
      <c r="V3577" s="870"/>
    </row>
    <row r="3578" spans="7:22" s="689" customFormat="1">
      <c r="G3578" s="870"/>
      <c r="H3578" s="870"/>
      <c r="I3578" s="870"/>
      <c r="J3578" s="870"/>
      <c r="K3578" s="870"/>
      <c r="L3578" s="870"/>
      <c r="M3578" s="870"/>
      <c r="N3578" s="870"/>
      <c r="O3578" s="870"/>
      <c r="P3578" s="870"/>
      <c r="Q3578" s="870"/>
      <c r="R3578" s="870"/>
      <c r="S3578" s="870"/>
      <c r="T3578" s="870"/>
      <c r="U3578" s="870"/>
      <c r="V3578" s="870"/>
    </row>
    <row r="3579" spans="7:22" s="689" customFormat="1">
      <c r="G3579" s="870"/>
      <c r="H3579" s="870"/>
      <c r="I3579" s="870"/>
      <c r="J3579" s="870"/>
      <c r="K3579" s="870"/>
      <c r="L3579" s="870"/>
      <c r="M3579" s="870"/>
      <c r="N3579" s="870"/>
      <c r="O3579" s="870"/>
      <c r="P3579" s="870"/>
      <c r="Q3579" s="870"/>
      <c r="R3579" s="870"/>
      <c r="S3579" s="870"/>
      <c r="T3579" s="870"/>
      <c r="U3579" s="870"/>
      <c r="V3579" s="870"/>
    </row>
    <row r="3580" spans="7:22" s="689" customFormat="1">
      <c r="G3580" s="870"/>
      <c r="H3580" s="870"/>
      <c r="I3580" s="870"/>
      <c r="J3580" s="870"/>
      <c r="K3580" s="870"/>
      <c r="L3580" s="870"/>
      <c r="M3580" s="870"/>
      <c r="N3580" s="870"/>
      <c r="O3580" s="870"/>
      <c r="P3580" s="870"/>
      <c r="Q3580" s="870"/>
      <c r="R3580" s="870"/>
      <c r="S3580" s="870"/>
      <c r="T3580" s="870"/>
      <c r="U3580" s="870"/>
      <c r="V3580" s="870"/>
    </row>
    <row r="3581" spans="7:22" s="689" customFormat="1">
      <c r="G3581" s="870"/>
      <c r="H3581" s="870"/>
      <c r="I3581" s="870"/>
      <c r="J3581" s="870"/>
      <c r="K3581" s="870"/>
      <c r="L3581" s="870"/>
      <c r="M3581" s="870"/>
      <c r="N3581" s="870"/>
      <c r="O3581" s="870"/>
      <c r="P3581" s="870"/>
      <c r="Q3581" s="870"/>
      <c r="R3581" s="870"/>
      <c r="S3581" s="870"/>
      <c r="T3581" s="870"/>
      <c r="U3581" s="870"/>
      <c r="V3581" s="870"/>
    </row>
    <row r="3582" spans="7:22" s="689" customFormat="1">
      <c r="G3582" s="870"/>
      <c r="H3582" s="870"/>
      <c r="I3582" s="870"/>
      <c r="J3582" s="870"/>
      <c r="K3582" s="870"/>
      <c r="L3582" s="870"/>
      <c r="M3582" s="870"/>
      <c r="N3582" s="870"/>
      <c r="O3582" s="870"/>
      <c r="P3582" s="870"/>
      <c r="Q3582" s="870"/>
      <c r="R3582" s="870"/>
      <c r="S3582" s="870"/>
      <c r="T3582" s="870"/>
      <c r="U3582" s="870"/>
      <c r="V3582" s="870"/>
    </row>
    <row r="3583" spans="7:22" s="689" customFormat="1" ht="14.25">
      <c r="G3583" s="856"/>
      <c r="H3583" s="856"/>
      <c r="I3583" s="856"/>
      <c r="J3583" s="856"/>
      <c r="K3583" s="856"/>
      <c r="L3583" s="856"/>
      <c r="M3583" s="856"/>
      <c r="N3583" s="856"/>
      <c r="O3583" s="856"/>
      <c r="P3583" s="856"/>
      <c r="Q3583" s="856"/>
      <c r="R3583" s="856"/>
      <c r="S3583" s="856"/>
      <c r="T3583" s="856"/>
      <c r="U3583" s="856"/>
      <c r="V3583" s="856"/>
    </row>
    <row r="3584" spans="7:22" s="689" customFormat="1" ht="14.25">
      <c r="G3584" s="856"/>
      <c r="H3584" s="856"/>
      <c r="I3584" s="856"/>
      <c r="J3584" s="856"/>
      <c r="K3584" s="856"/>
      <c r="L3584" s="856"/>
      <c r="M3584" s="856"/>
      <c r="N3584" s="856"/>
      <c r="O3584" s="856"/>
      <c r="P3584" s="856"/>
      <c r="Q3584" s="856"/>
      <c r="R3584" s="856"/>
      <c r="S3584" s="856"/>
      <c r="T3584" s="856"/>
      <c r="U3584" s="856"/>
      <c r="V3584" s="856"/>
    </row>
    <row r="3585" spans="9:22" s="689" customFormat="1">
      <c r="I3585" s="870"/>
      <c r="J3585" s="870"/>
      <c r="K3585" s="870"/>
      <c r="L3585" s="870"/>
      <c r="M3585" s="870"/>
      <c r="N3585" s="870"/>
      <c r="O3585" s="870"/>
      <c r="P3585" s="870"/>
      <c r="Q3585" s="870"/>
      <c r="R3585" s="870"/>
      <c r="S3585" s="870"/>
      <c r="T3585" s="870"/>
      <c r="U3585" s="870"/>
      <c r="V3585" s="870"/>
    </row>
    <row r="3586" spans="9:22" s="689" customFormat="1" ht="14.25">
      <c r="I3586" s="856"/>
      <c r="J3586" s="856"/>
      <c r="K3586" s="856"/>
      <c r="L3586" s="856"/>
      <c r="M3586" s="856"/>
      <c r="N3586" s="856"/>
      <c r="O3586" s="856"/>
      <c r="P3586" s="856"/>
      <c r="Q3586" s="856"/>
      <c r="R3586" s="856"/>
      <c r="S3586" s="856"/>
      <c r="T3586" s="856"/>
      <c r="U3586" s="856"/>
      <c r="V3586" s="856"/>
    </row>
    <row r="3587" spans="9:22" s="689" customFormat="1" ht="14.25">
      <c r="I3587" s="856"/>
      <c r="J3587" s="856"/>
      <c r="K3587" s="856"/>
      <c r="L3587" s="856"/>
      <c r="M3587" s="856"/>
      <c r="N3587" s="856"/>
      <c r="O3587" s="856"/>
      <c r="P3587" s="856"/>
      <c r="Q3587" s="856"/>
      <c r="R3587" s="856"/>
      <c r="S3587" s="856"/>
      <c r="T3587" s="856"/>
      <c r="U3587" s="856"/>
      <c r="V3587" s="856"/>
    </row>
    <row r="3588" spans="9:22" s="689" customFormat="1" ht="14.25">
      <c r="I3588" s="856"/>
      <c r="J3588" s="856"/>
      <c r="K3588" s="856"/>
      <c r="L3588" s="856"/>
      <c r="M3588" s="856"/>
      <c r="N3588" s="856"/>
      <c r="O3588" s="856"/>
      <c r="P3588" s="856"/>
      <c r="Q3588" s="856"/>
      <c r="R3588" s="856"/>
      <c r="S3588" s="856"/>
      <c r="T3588" s="856"/>
      <c r="U3588" s="856"/>
      <c r="V3588" s="856"/>
    </row>
    <row r="3589" spans="9:22" s="689" customFormat="1" ht="14.25">
      <c r="I3589" s="856"/>
      <c r="J3589" s="856"/>
      <c r="K3589" s="856"/>
      <c r="L3589" s="856"/>
      <c r="M3589" s="856"/>
      <c r="N3589" s="856"/>
      <c r="O3589" s="856"/>
      <c r="P3589" s="856"/>
      <c r="Q3589" s="856"/>
      <c r="R3589" s="856"/>
      <c r="S3589" s="856"/>
      <c r="T3589" s="856"/>
      <c r="U3589" s="856"/>
      <c r="V3589" s="856"/>
    </row>
    <row r="3590" spans="9:22" s="689" customFormat="1" ht="14.25">
      <c r="I3590" s="856"/>
      <c r="J3590" s="856"/>
      <c r="K3590" s="856"/>
      <c r="L3590" s="856"/>
      <c r="M3590" s="856"/>
      <c r="N3590" s="856"/>
      <c r="O3590" s="856"/>
      <c r="P3590" s="856"/>
      <c r="Q3590" s="856"/>
      <c r="R3590" s="856"/>
      <c r="S3590" s="856"/>
      <c r="T3590" s="856"/>
      <c r="U3590" s="856"/>
      <c r="V3590" s="856"/>
    </row>
    <row r="3591" spans="9:22" s="689" customFormat="1" ht="14.25">
      <c r="I3591" s="856"/>
      <c r="J3591" s="856"/>
      <c r="K3591" s="856"/>
      <c r="L3591" s="856"/>
      <c r="M3591" s="856"/>
      <c r="N3591" s="856"/>
      <c r="O3591" s="856"/>
      <c r="P3591" s="856"/>
      <c r="Q3591" s="856"/>
      <c r="R3591" s="856"/>
      <c r="S3591" s="856"/>
      <c r="T3591" s="856"/>
      <c r="U3591" s="856"/>
      <c r="V3591" s="856"/>
    </row>
    <row r="3592" spans="9:22" s="689" customFormat="1" ht="14.25">
      <c r="I3592" s="856"/>
      <c r="J3592" s="856"/>
      <c r="K3592" s="856"/>
      <c r="L3592" s="856"/>
      <c r="M3592" s="856"/>
      <c r="N3592" s="856"/>
      <c r="O3592" s="856"/>
      <c r="P3592" s="856"/>
      <c r="Q3592" s="856"/>
      <c r="R3592" s="856"/>
      <c r="S3592" s="856"/>
      <c r="T3592" s="856"/>
      <c r="U3592" s="856"/>
      <c r="V3592" s="856"/>
    </row>
    <row r="3593" spans="9:22" s="689" customFormat="1" ht="14.25">
      <c r="I3593" s="856"/>
      <c r="J3593" s="856"/>
      <c r="K3593" s="856"/>
      <c r="L3593" s="856"/>
      <c r="M3593" s="856"/>
      <c r="N3593" s="856"/>
      <c r="O3593" s="856"/>
      <c r="P3593" s="856"/>
      <c r="Q3593" s="856"/>
      <c r="R3593" s="856"/>
      <c r="S3593" s="856"/>
      <c r="T3593" s="856"/>
      <c r="U3593" s="856"/>
      <c r="V3593" s="856"/>
    </row>
    <row r="3594" spans="9:22" s="689" customFormat="1" ht="14.25">
      <c r="I3594" s="856"/>
      <c r="J3594" s="856"/>
      <c r="K3594" s="856"/>
      <c r="L3594" s="856"/>
      <c r="M3594" s="856"/>
      <c r="N3594" s="856"/>
      <c r="O3594" s="856"/>
      <c r="P3594" s="856"/>
      <c r="Q3594" s="856"/>
      <c r="R3594" s="856"/>
      <c r="S3594" s="856"/>
      <c r="T3594" s="856"/>
      <c r="U3594" s="856"/>
      <c r="V3594" s="856"/>
    </row>
    <row r="3595" spans="9:22" s="689" customFormat="1" ht="14.25">
      <c r="I3595" s="856"/>
      <c r="J3595" s="856"/>
      <c r="K3595" s="856"/>
      <c r="L3595" s="856"/>
      <c r="M3595" s="856"/>
      <c r="N3595" s="856"/>
      <c r="O3595" s="856"/>
      <c r="P3595" s="856"/>
      <c r="Q3595" s="856"/>
      <c r="R3595" s="856"/>
      <c r="S3595" s="856"/>
      <c r="T3595" s="856"/>
      <c r="U3595" s="856"/>
      <c r="V3595" s="856"/>
    </row>
    <row r="3596" spans="9:22" s="689" customFormat="1" ht="14.25">
      <c r="I3596" s="856"/>
      <c r="J3596" s="856"/>
      <c r="K3596" s="856"/>
      <c r="L3596" s="856"/>
      <c r="M3596" s="856"/>
      <c r="N3596" s="856"/>
      <c r="O3596" s="856"/>
      <c r="P3596" s="856"/>
      <c r="Q3596" s="856"/>
      <c r="R3596" s="856"/>
      <c r="S3596" s="856"/>
      <c r="T3596" s="856"/>
      <c r="U3596" s="856"/>
      <c r="V3596" s="856"/>
    </row>
    <row r="3597" spans="9:22" s="689" customFormat="1" ht="14.25">
      <c r="I3597" s="856"/>
      <c r="J3597" s="856"/>
      <c r="K3597" s="856"/>
      <c r="L3597" s="856"/>
      <c r="M3597" s="856"/>
      <c r="N3597" s="856"/>
      <c r="O3597" s="856"/>
      <c r="P3597" s="856"/>
      <c r="Q3597" s="856"/>
      <c r="R3597" s="856"/>
      <c r="S3597" s="856"/>
      <c r="T3597" s="856"/>
      <c r="U3597" s="856"/>
      <c r="V3597" s="856"/>
    </row>
    <row r="3598" spans="9:22" s="689" customFormat="1" ht="14.25">
      <c r="I3598" s="856"/>
      <c r="J3598" s="856"/>
      <c r="K3598" s="856"/>
      <c r="L3598" s="856"/>
      <c r="M3598" s="856"/>
      <c r="N3598" s="856"/>
      <c r="O3598" s="856"/>
      <c r="P3598" s="856"/>
      <c r="Q3598" s="856"/>
      <c r="R3598" s="856"/>
      <c r="S3598" s="856"/>
      <c r="T3598" s="856"/>
      <c r="U3598" s="856"/>
      <c r="V3598" s="856"/>
    </row>
    <row r="3599" spans="9:22" s="689" customFormat="1" ht="14.25">
      <c r="I3599" s="856"/>
      <c r="J3599" s="856"/>
      <c r="K3599" s="856"/>
      <c r="L3599" s="856"/>
      <c r="M3599" s="856"/>
      <c r="N3599" s="856"/>
      <c r="O3599" s="856"/>
      <c r="P3599" s="856"/>
      <c r="Q3599" s="856"/>
      <c r="R3599" s="856"/>
      <c r="S3599" s="856"/>
      <c r="T3599" s="856"/>
      <c r="U3599" s="856"/>
      <c r="V3599" s="856"/>
    </row>
    <row r="3600" spans="9:22" s="689" customFormat="1" ht="14.25">
      <c r="I3600" s="856"/>
      <c r="J3600" s="856"/>
      <c r="K3600" s="856"/>
      <c r="L3600" s="856"/>
      <c r="M3600" s="856"/>
      <c r="N3600" s="856"/>
      <c r="O3600" s="856"/>
      <c r="P3600" s="856"/>
      <c r="Q3600" s="856"/>
      <c r="R3600" s="856"/>
      <c r="S3600" s="856"/>
      <c r="T3600" s="856"/>
      <c r="U3600" s="856"/>
      <c r="V3600" s="856"/>
    </row>
    <row r="3601" spans="9:22" s="689" customFormat="1" ht="14.25">
      <c r="I3601" s="856"/>
      <c r="J3601" s="856"/>
      <c r="K3601" s="856"/>
      <c r="L3601" s="856"/>
      <c r="M3601" s="856"/>
      <c r="N3601" s="856"/>
      <c r="O3601" s="856"/>
      <c r="P3601" s="856"/>
      <c r="Q3601" s="856"/>
      <c r="R3601" s="856"/>
      <c r="S3601" s="856"/>
      <c r="T3601" s="856"/>
      <c r="U3601" s="856"/>
      <c r="V3601" s="856"/>
    </row>
    <row r="3602" spans="9:22" s="689" customFormat="1" ht="14.25">
      <c r="I3602" s="856"/>
      <c r="J3602" s="856"/>
      <c r="K3602" s="856"/>
      <c r="L3602" s="856"/>
      <c r="M3602" s="856"/>
      <c r="N3602" s="856"/>
      <c r="O3602" s="856"/>
      <c r="P3602" s="856"/>
      <c r="Q3602" s="856"/>
      <c r="R3602" s="856"/>
      <c r="S3602" s="856"/>
      <c r="T3602" s="856"/>
      <c r="U3602" s="856"/>
      <c r="V3602" s="856"/>
    </row>
    <row r="3603" spans="9:22" s="689" customFormat="1" ht="14.25">
      <c r="I3603" s="856"/>
      <c r="J3603" s="856"/>
      <c r="K3603" s="856"/>
      <c r="L3603" s="856"/>
      <c r="M3603" s="856"/>
      <c r="N3603" s="856"/>
      <c r="O3603" s="856"/>
      <c r="P3603" s="856"/>
      <c r="Q3603" s="856"/>
      <c r="R3603" s="856"/>
      <c r="S3603" s="856"/>
      <c r="T3603" s="856"/>
      <c r="U3603" s="856"/>
      <c r="V3603" s="856"/>
    </row>
    <row r="3604" spans="9:22" s="689" customFormat="1" ht="14.25">
      <c r="I3604" s="856"/>
      <c r="J3604" s="856"/>
      <c r="K3604" s="856"/>
      <c r="L3604" s="856"/>
      <c r="M3604" s="856"/>
      <c r="N3604" s="856"/>
      <c r="O3604" s="856"/>
      <c r="P3604" s="856"/>
      <c r="Q3604" s="856"/>
      <c r="R3604" s="856"/>
      <c r="S3604" s="856"/>
      <c r="T3604" s="856"/>
      <c r="U3604" s="856"/>
      <c r="V3604" s="856"/>
    </row>
    <row r="3605" spans="9:22" s="689" customFormat="1" ht="14.25">
      <c r="I3605" s="856"/>
      <c r="J3605" s="856"/>
      <c r="K3605" s="856"/>
      <c r="L3605" s="856"/>
      <c r="M3605" s="856"/>
      <c r="N3605" s="856"/>
      <c r="O3605" s="856"/>
      <c r="P3605" s="856"/>
      <c r="Q3605" s="856"/>
      <c r="R3605" s="856"/>
      <c r="S3605" s="856"/>
      <c r="T3605" s="856"/>
      <c r="U3605" s="856"/>
      <c r="V3605" s="856"/>
    </row>
    <row r="3606" spans="9:22" s="689" customFormat="1" ht="14.25">
      <c r="I3606" s="856"/>
      <c r="J3606" s="856"/>
      <c r="K3606" s="856"/>
      <c r="L3606" s="856"/>
      <c r="M3606" s="856"/>
      <c r="N3606" s="856"/>
      <c r="O3606" s="856"/>
      <c r="P3606" s="856"/>
      <c r="Q3606" s="856"/>
      <c r="R3606" s="856"/>
      <c r="S3606" s="856"/>
      <c r="T3606" s="856"/>
      <c r="U3606" s="856"/>
      <c r="V3606" s="856"/>
    </row>
    <row r="3607" spans="9:22" s="689" customFormat="1" ht="14.25">
      <c r="I3607" s="856"/>
      <c r="J3607" s="856"/>
      <c r="K3607" s="856"/>
      <c r="L3607" s="856"/>
      <c r="M3607" s="856"/>
      <c r="N3607" s="856"/>
      <c r="O3607" s="856"/>
      <c r="P3607" s="856"/>
      <c r="Q3607" s="856"/>
      <c r="R3607" s="856"/>
      <c r="S3607" s="856"/>
      <c r="T3607" s="856"/>
      <c r="U3607" s="856"/>
      <c r="V3607" s="856"/>
    </row>
    <row r="3608" spans="9:22" s="689" customFormat="1" ht="14.25">
      <c r="I3608" s="856"/>
      <c r="J3608" s="856"/>
      <c r="K3608" s="856"/>
      <c r="L3608" s="856"/>
      <c r="M3608" s="856"/>
      <c r="N3608" s="856"/>
      <c r="O3608" s="856"/>
      <c r="P3608" s="856"/>
      <c r="Q3608" s="856"/>
      <c r="R3608" s="856"/>
      <c r="S3608" s="856"/>
      <c r="T3608" s="856"/>
      <c r="U3608" s="856"/>
      <c r="V3608" s="856"/>
    </row>
    <row r="3609" spans="9:22" s="689" customFormat="1" ht="14.25">
      <c r="I3609" s="856"/>
      <c r="J3609" s="856"/>
      <c r="K3609" s="856"/>
      <c r="L3609" s="856"/>
      <c r="M3609" s="856"/>
      <c r="N3609" s="856"/>
      <c r="O3609" s="856"/>
      <c r="P3609" s="856"/>
      <c r="Q3609" s="856"/>
      <c r="R3609" s="856"/>
      <c r="S3609" s="856"/>
      <c r="T3609" s="856"/>
      <c r="U3609" s="856"/>
      <c r="V3609" s="856"/>
    </row>
    <row r="3610" spans="9:22" s="689" customFormat="1" ht="14.25">
      <c r="I3610" s="856"/>
      <c r="J3610" s="856"/>
      <c r="K3610" s="856"/>
      <c r="L3610" s="856"/>
      <c r="M3610" s="856"/>
      <c r="N3610" s="856"/>
      <c r="O3610" s="856"/>
      <c r="P3610" s="856"/>
      <c r="Q3610" s="856"/>
      <c r="R3610" s="856"/>
      <c r="S3610" s="856"/>
      <c r="T3610" s="856"/>
      <c r="U3610" s="856"/>
      <c r="V3610" s="856"/>
    </row>
    <row r="3611" spans="9:22" s="689" customFormat="1" ht="14.25">
      <c r="I3611" s="856"/>
      <c r="J3611" s="856"/>
      <c r="K3611" s="856"/>
      <c r="L3611" s="856"/>
      <c r="M3611" s="856"/>
      <c r="N3611" s="856"/>
      <c r="O3611" s="856"/>
      <c r="P3611" s="856"/>
      <c r="Q3611" s="856"/>
      <c r="R3611" s="856"/>
      <c r="S3611" s="856"/>
      <c r="T3611" s="856"/>
      <c r="U3611" s="856"/>
      <c r="V3611" s="856"/>
    </row>
    <row r="3612" spans="9:22" s="689" customFormat="1" ht="14.25">
      <c r="I3612" s="856"/>
      <c r="J3612" s="856"/>
      <c r="K3612" s="856"/>
      <c r="L3612" s="856"/>
      <c r="M3612" s="856"/>
      <c r="N3612" s="856"/>
      <c r="O3612" s="856"/>
      <c r="P3612" s="856"/>
      <c r="Q3612" s="856"/>
      <c r="R3612" s="856"/>
      <c r="S3612" s="856"/>
      <c r="T3612" s="856"/>
      <c r="U3612" s="856"/>
      <c r="V3612" s="856"/>
    </row>
    <row r="3613" spans="9:22" s="689" customFormat="1" ht="14.25">
      <c r="I3613" s="856"/>
      <c r="J3613" s="856"/>
      <c r="K3613" s="856"/>
      <c r="L3613" s="856"/>
      <c r="M3613" s="856"/>
      <c r="N3613" s="856"/>
      <c r="O3613" s="856"/>
      <c r="P3613" s="856"/>
      <c r="Q3613" s="856"/>
      <c r="R3613" s="856"/>
      <c r="S3613" s="856"/>
      <c r="T3613" s="856"/>
      <c r="U3613" s="856"/>
      <c r="V3613" s="856"/>
    </row>
    <row r="3614" spans="9:22" s="689" customFormat="1" ht="14.25">
      <c r="I3614" s="856"/>
      <c r="J3614" s="856"/>
      <c r="K3614" s="856"/>
      <c r="L3614" s="856"/>
      <c r="M3614" s="856"/>
      <c r="N3614" s="856"/>
      <c r="O3614" s="856"/>
      <c r="P3614" s="856"/>
      <c r="Q3614" s="856"/>
      <c r="R3614" s="856"/>
      <c r="S3614" s="856"/>
      <c r="T3614" s="856"/>
      <c r="U3614" s="856"/>
      <c r="V3614" s="856"/>
    </row>
    <row r="3615" spans="9:22" s="689" customFormat="1" ht="14.25">
      <c r="I3615" s="856"/>
      <c r="J3615" s="856"/>
      <c r="K3615" s="856"/>
      <c r="L3615" s="856"/>
      <c r="M3615" s="856"/>
      <c r="N3615" s="856"/>
      <c r="O3615" s="856"/>
      <c r="P3615" s="856"/>
      <c r="Q3615" s="856"/>
      <c r="R3615" s="856"/>
      <c r="S3615" s="856"/>
      <c r="T3615" s="856"/>
      <c r="U3615" s="856"/>
      <c r="V3615" s="856"/>
    </row>
    <row r="3616" spans="9:22" s="689" customFormat="1" ht="14.25">
      <c r="I3616" s="856"/>
      <c r="J3616" s="856"/>
      <c r="K3616" s="856"/>
      <c r="L3616" s="856"/>
      <c r="M3616" s="856"/>
      <c r="N3616" s="856"/>
      <c r="O3616" s="856"/>
      <c r="P3616" s="856"/>
      <c r="Q3616" s="856"/>
      <c r="R3616" s="856"/>
      <c r="S3616" s="856"/>
      <c r="T3616" s="856"/>
      <c r="U3616" s="856"/>
      <c r="V3616" s="856"/>
    </row>
    <row r="3617" spans="9:22" s="689" customFormat="1" ht="14.25">
      <c r="I3617" s="856"/>
      <c r="J3617" s="856"/>
      <c r="K3617" s="856"/>
      <c r="L3617" s="856"/>
      <c r="M3617" s="856"/>
      <c r="N3617" s="856"/>
      <c r="O3617" s="856"/>
      <c r="P3617" s="856"/>
      <c r="Q3617" s="856"/>
      <c r="R3617" s="856"/>
      <c r="S3617" s="856"/>
      <c r="T3617" s="856"/>
      <c r="U3617" s="856"/>
      <c r="V3617" s="856"/>
    </row>
    <row r="3618" spans="9:22" s="689" customFormat="1" ht="14.25">
      <c r="I3618" s="856"/>
      <c r="J3618" s="856"/>
      <c r="K3618" s="856"/>
      <c r="L3618" s="856"/>
      <c r="M3618" s="856"/>
      <c r="N3618" s="856"/>
      <c r="O3618" s="856"/>
      <c r="P3618" s="856"/>
      <c r="Q3618" s="856"/>
      <c r="R3618" s="856"/>
      <c r="S3618" s="856"/>
      <c r="T3618" s="856"/>
      <c r="U3618" s="856"/>
      <c r="V3618" s="856"/>
    </row>
    <row r="3619" spans="9:22" s="689" customFormat="1" ht="14.25">
      <c r="I3619" s="856"/>
      <c r="J3619" s="856"/>
      <c r="K3619" s="856"/>
      <c r="L3619" s="856"/>
      <c r="M3619" s="856"/>
      <c r="N3619" s="856"/>
      <c r="O3619" s="856"/>
      <c r="P3619" s="856"/>
      <c r="Q3619" s="856"/>
      <c r="R3619" s="856"/>
      <c r="S3619" s="856"/>
      <c r="T3619" s="856"/>
      <c r="U3619" s="856"/>
      <c r="V3619" s="856"/>
    </row>
    <row r="3620" spans="9:22" s="689" customFormat="1" ht="14.25">
      <c r="I3620" s="856"/>
      <c r="J3620" s="856"/>
      <c r="K3620" s="856"/>
      <c r="L3620" s="856"/>
      <c r="M3620" s="856"/>
      <c r="N3620" s="856"/>
      <c r="O3620" s="856"/>
      <c r="P3620" s="856"/>
      <c r="Q3620" s="856"/>
      <c r="R3620" s="856"/>
      <c r="S3620" s="856"/>
      <c r="T3620" s="856"/>
      <c r="U3620" s="856"/>
      <c r="V3620" s="856"/>
    </row>
    <row r="3621" spans="9:22" s="689" customFormat="1" ht="14.25">
      <c r="I3621" s="856"/>
      <c r="J3621" s="856"/>
      <c r="K3621" s="856"/>
      <c r="L3621" s="856"/>
      <c r="M3621" s="856"/>
      <c r="N3621" s="856"/>
      <c r="O3621" s="856"/>
      <c r="P3621" s="856"/>
      <c r="Q3621" s="856"/>
      <c r="R3621" s="856"/>
      <c r="S3621" s="856"/>
      <c r="T3621" s="856"/>
      <c r="U3621" s="856"/>
      <c r="V3621" s="856"/>
    </row>
    <row r="3622" spans="9:22" s="689" customFormat="1" ht="14.25">
      <c r="I3622" s="856"/>
      <c r="J3622" s="856"/>
      <c r="K3622" s="856"/>
      <c r="L3622" s="856"/>
      <c r="M3622" s="856"/>
      <c r="N3622" s="856"/>
      <c r="O3622" s="856"/>
      <c r="P3622" s="856"/>
      <c r="Q3622" s="856"/>
      <c r="R3622" s="856"/>
      <c r="S3622" s="856"/>
      <c r="T3622" s="856"/>
      <c r="U3622" s="856"/>
      <c r="V3622" s="856"/>
    </row>
    <row r="3623" spans="9:22" s="689" customFormat="1" ht="14.25">
      <c r="I3623" s="856"/>
      <c r="J3623" s="856"/>
      <c r="K3623" s="856"/>
      <c r="L3623" s="856"/>
      <c r="M3623" s="856"/>
      <c r="N3623" s="856"/>
      <c r="O3623" s="856"/>
      <c r="P3623" s="856"/>
      <c r="Q3623" s="856"/>
      <c r="R3623" s="856"/>
      <c r="S3623" s="856"/>
      <c r="T3623" s="856"/>
      <c r="U3623" s="856"/>
      <c r="V3623" s="856"/>
    </row>
    <row r="3624" spans="9:22" s="689" customFormat="1" ht="14.25">
      <c r="I3624" s="856"/>
      <c r="J3624" s="856"/>
      <c r="K3624" s="856"/>
      <c r="L3624" s="856"/>
      <c r="M3624" s="856"/>
      <c r="N3624" s="856"/>
      <c r="O3624" s="856"/>
      <c r="P3624" s="856"/>
      <c r="Q3624" s="856"/>
      <c r="R3624" s="856"/>
      <c r="S3624" s="856"/>
      <c r="T3624" s="856"/>
      <c r="U3624" s="856"/>
      <c r="V3624" s="856"/>
    </row>
    <row r="3625" spans="9:22" s="689" customFormat="1" ht="14.25">
      <c r="I3625" s="856"/>
      <c r="J3625" s="856"/>
      <c r="K3625" s="856"/>
      <c r="L3625" s="856"/>
      <c r="M3625" s="856"/>
      <c r="N3625" s="856"/>
      <c r="O3625" s="856"/>
      <c r="P3625" s="856"/>
      <c r="Q3625" s="856"/>
      <c r="R3625" s="856"/>
      <c r="S3625" s="856"/>
      <c r="T3625" s="856"/>
      <c r="U3625" s="856"/>
      <c r="V3625" s="856"/>
    </row>
    <row r="3626" spans="9:22" s="689" customFormat="1" ht="14.25">
      <c r="I3626" s="856"/>
      <c r="J3626" s="856"/>
      <c r="K3626" s="856"/>
      <c r="L3626" s="856"/>
      <c r="M3626" s="856"/>
      <c r="N3626" s="856"/>
      <c r="O3626" s="856"/>
      <c r="P3626" s="856"/>
      <c r="Q3626" s="856"/>
      <c r="R3626" s="856"/>
      <c r="S3626" s="856"/>
      <c r="T3626" s="856"/>
      <c r="U3626" s="856"/>
      <c r="V3626" s="856"/>
    </row>
    <row r="3627" spans="9:22" s="689" customFormat="1" ht="14.25">
      <c r="I3627" s="856"/>
      <c r="J3627" s="856"/>
      <c r="K3627" s="856"/>
      <c r="L3627" s="856"/>
      <c r="M3627" s="856"/>
      <c r="N3627" s="856"/>
      <c r="O3627" s="856"/>
      <c r="P3627" s="856"/>
      <c r="Q3627" s="856"/>
      <c r="R3627" s="856"/>
      <c r="S3627" s="856"/>
      <c r="T3627" s="856"/>
      <c r="U3627" s="856"/>
      <c r="V3627" s="856"/>
    </row>
    <row r="3628" spans="9:22" s="689" customFormat="1" ht="14.25">
      <c r="I3628" s="856"/>
      <c r="J3628" s="856"/>
      <c r="K3628" s="856"/>
      <c r="L3628" s="856"/>
      <c r="M3628" s="856"/>
      <c r="N3628" s="856"/>
      <c r="O3628" s="856"/>
      <c r="P3628" s="856"/>
      <c r="Q3628" s="856"/>
      <c r="R3628" s="856"/>
      <c r="S3628" s="856"/>
      <c r="T3628" s="856"/>
      <c r="U3628" s="856"/>
      <c r="V3628" s="856"/>
    </row>
    <row r="3629" spans="9:22" s="689" customFormat="1" ht="14.25">
      <c r="I3629" s="856"/>
      <c r="J3629" s="856"/>
      <c r="K3629" s="856"/>
      <c r="L3629" s="856"/>
      <c r="M3629" s="856"/>
      <c r="N3629" s="856"/>
      <c r="O3629" s="856"/>
      <c r="P3629" s="856"/>
      <c r="Q3629" s="856"/>
      <c r="R3629" s="856"/>
      <c r="S3629" s="856"/>
      <c r="T3629" s="856"/>
      <c r="U3629" s="856"/>
      <c r="V3629" s="856"/>
    </row>
    <row r="3630" spans="9:22" s="689" customFormat="1" ht="14.25">
      <c r="I3630" s="856"/>
      <c r="J3630" s="856"/>
      <c r="K3630" s="856"/>
      <c r="L3630" s="856"/>
      <c r="M3630" s="856"/>
      <c r="N3630" s="856"/>
      <c r="O3630" s="856"/>
      <c r="P3630" s="856"/>
      <c r="Q3630" s="856"/>
      <c r="R3630" s="856"/>
      <c r="S3630" s="856"/>
      <c r="T3630" s="856"/>
      <c r="U3630" s="856"/>
      <c r="V3630" s="856"/>
    </row>
    <row r="3631" spans="9:22" s="689" customFormat="1" ht="14.25">
      <c r="I3631" s="856"/>
      <c r="J3631" s="856"/>
      <c r="K3631" s="856"/>
      <c r="L3631" s="856"/>
      <c r="M3631" s="856"/>
      <c r="N3631" s="856"/>
      <c r="O3631" s="856"/>
      <c r="P3631" s="856"/>
      <c r="Q3631" s="856"/>
      <c r="R3631" s="856"/>
      <c r="S3631" s="856"/>
      <c r="T3631" s="856"/>
      <c r="U3631" s="856"/>
      <c r="V3631" s="856"/>
    </row>
    <row r="3632" spans="9:22" s="689" customFormat="1" ht="14.25">
      <c r="I3632" s="856"/>
      <c r="J3632" s="856"/>
      <c r="K3632" s="856"/>
      <c r="L3632" s="856"/>
      <c r="M3632" s="856"/>
      <c r="N3632" s="856"/>
      <c r="O3632" s="856"/>
      <c r="P3632" s="856"/>
      <c r="Q3632" s="856"/>
      <c r="R3632" s="856"/>
      <c r="S3632" s="856"/>
      <c r="T3632" s="856"/>
      <c r="U3632" s="856"/>
      <c r="V3632" s="856"/>
    </row>
    <row r="3633" spans="9:22" s="689" customFormat="1" ht="14.25">
      <c r="I3633" s="856"/>
      <c r="J3633" s="856"/>
      <c r="K3633" s="856"/>
      <c r="L3633" s="856"/>
      <c r="M3633" s="856"/>
      <c r="N3633" s="856"/>
      <c r="O3633" s="856"/>
      <c r="P3633" s="856"/>
      <c r="Q3633" s="856"/>
      <c r="R3633" s="856"/>
      <c r="S3633" s="856"/>
      <c r="T3633" s="856"/>
      <c r="U3633" s="856"/>
      <c r="V3633" s="856"/>
    </row>
    <row r="3634" spans="9:22" s="689" customFormat="1" ht="14.25">
      <c r="I3634" s="856"/>
      <c r="J3634" s="856"/>
      <c r="K3634" s="856"/>
      <c r="L3634" s="856"/>
      <c r="M3634" s="856"/>
      <c r="N3634" s="856"/>
      <c r="O3634" s="856"/>
      <c r="P3634" s="856"/>
      <c r="Q3634" s="856"/>
      <c r="R3634" s="856"/>
      <c r="S3634" s="856"/>
      <c r="T3634" s="856"/>
      <c r="U3634" s="856"/>
      <c r="V3634" s="856"/>
    </row>
    <row r="3635" spans="9:22" s="689" customFormat="1" ht="14.25">
      <c r="I3635" s="856"/>
      <c r="J3635" s="856"/>
      <c r="K3635" s="856"/>
      <c r="L3635" s="856"/>
      <c r="M3635" s="856"/>
      <c r="N3635" s="856"/>
      <c r="O3635" s="856"/>
      <c r="P3635" s="856"/>
      <c r="Q3635" s="856"/>
      <c r="R3635" s="856"/>
      <c r="S3635" s="856"/>
      <c r="T3635" s="856"/>
      <c r="U3635" s="856"/>
      <c r="V3635" s="856"/>
    </row>
    <row r="3636" spans="9:22" s="689" customFormat="1" ht="14.25">
      <c r="I3636" s="856"/>
      <c r="J3636" s="856"/>
      <c r="K3636" s="856"/>
      <c r="L3636" s="856"/>
      <c r="M3636" s="856"/>
      <c r="N3636" s="856"/>
      <c r="O3636" s="856"/>
      <c r="P3636" s="856"/>
      <c r="Q3636" s="856"/>
      <c r="R3636" s="856"/>
      <c r="S3636" s="856"/>
      <c r="T3636" s="856"/>
      <c r="U3636" s="856"/>
      <c r="V3636" s="856"/>
    </row>
    <row r="3637" spans="9:22" s="689" customFormat="1" ht="14.25">
      <c r="I3637" s="856"/>
      <c r="J3637" s="856"/>
      <c r="K3637" s="856"/>
      <c r="L3637" s="856"/>
      <c r="M3637" s="856"/>
      <c r="N3637" s="856"/>
      <c r="O3637" s="856"/>
      <c r="P3637" s="856"/>
      <c r="Q3637" s="856"/>
      <c r="R3637" s="856"/>
      <c r="S3637" s="856"/>
      <c r="T3637" s="856"/>
      <c r="U3637" s="856"/>
      <c r="V3637" s="856"/>
    </row>
    <row r="3638" spans="9:22" s="689" customFormat="1" ht="14.25">
      <c r="I3638" s="856"/>
      <c r="J3638" s="856"/>
      <c r="K3638" s="856"/>
      <c r="L3638" s="856"/>
      <c r="M3638" s="856"/>
      <c r="N3638" s="856"/>
      <c r="O3638" s="856"/>
      <c r="P3638" s="856"/>
      <c r="Q3638" s="856"/>
      <c r="R3638" s="856"/>
      <c r="S3638" s="856"/>
      <c r="T3638" s="856"/>
      <c r="U3638" s="856"/>
      <c r="V3638" s="856"/>
    </row>
    <row r="3639" spans="9:22" s="689" customFormat="1" ht="14.25">
      <c r="I3639" s="856"/>
      <c r="J3639" s="856"/>
      <c r="K3639" s="856"/>
      <c r="L3639" s="856"/>
      <c r="M3639" s="856"/>
      <c r="N3639" s="856"/>
      <c r="O3639" s="856"/>
      <c r="P3639" s="856"/>
      <c r="Q3639" s="856"/>
      <c r="R3639" s="856"/>
      <c r="S3639" s="856"/>
      <c r="T3639" s="856"/>
      <c r="U3639" s="856"/>
      <c r="V3639" s="856"/>
    </row>
    <row r="3640" spans="9:22" s="689" customFormat="1" ht="14.25">
      <c r="I3640" s="856"/>
      <c r="J3640" s="856"/>
      <c r="K3640" s="856"/>
      <c r="L3640" s="856"/>
      <c r="M3640" s="856"/>
      <c r="N3640" s="856"/>
      <c r="O3640" s="856"/>
      <c r="P3640" s="856"/>
      <c r="Q3640" s="856"/>
      <c r="R3640" s="856"/>
      <c r="S3640" s="856"/>
      <c r="T3640" s="856"/>
      <c r="U3640" s="856"/>
      <c r="V3640" s="856"/>
    </row>
    <row r="3641" spans="9:22" s="689" customFormat="1" ht="14.25">
      <c r="I3641" s="856"/>
      <c r="J3641" s="856"/>
      <c r="K3641" s="856"/>
      <c r="L3641" s="856"/>
      <c r="M3641" s="856"/>
      <c r="N3641" s="856"/>
      <c r="O3641" s="856"/>
      <c r="P3641" s="856"/>
      <c r="Q3641" s="856"/>
      <c r="R3641" s="856"/>
      <c r="S3641" s="856"/>
      <c r="T3641" s="856"/>
      <c r="U3641" s="856"/>
      <c r="V3641" s="856"/>
    </row>
    <row r="3642" spans="9:22" s="689" customFormat="1" ht="14.25">
      <c r="I3642" s="856"/>
      <c r="J3642" s="856"/>
      <c r="K3642" s="856"/>
      <c r="L3642" s="856"/>
      <c r="M3642" s="856"/>
      <c r="N3642" s="856"/>
      <c r="O3642" s="856"/>
      <c r="P3642" s="856"/>
      <c r="Q3642" s="856"/>
      <c r="R3642" s="856"/>
      <c r="S3642" s="856"/>
      <c r="T3642" s="856"/>
      <c r="U3642" s="856"/>
      <c r="V3642" s="856"/>
    </row>
    <row r="3643" spans="9:22" s="689" customFormat="1" ht="14.25">
      <c r="I3643" s="856"/>
      <c r="J3643" s="856"/>
      <c r="K3643" s="856"/>
      <c r="L3643" s="856"/>
      <c r="M3643" s="856"/>
      <c r="N3643" s="856"/>
      <c r="O3643" s="856"/>
      <c r="P3643" s="856"/>
      <c r="Q3643" s="856"/>
      <c r="R3643" s="856"/>
      <c r="S3643" s="856"/>
      <c r="T3643" s="856"/>
      <c r="U3643" s="856"/>
      <c r="V3643" s="856"/>
    </row>
    <row r="3644" spans="9:22" s="689" customFormat="1" ht="14.25">
      <c r="I3644" s="856"/>
      <c r="J3644" s="856"/>
      <c r="K3644" s="856"/>
      <c r="L3644" s="856"/>
      <c r="M3644" s="856"/>
      <c r="N3644" s="856"/>
      <c r="O3644" s="856"/>
      <c r="P3644" s="856"/>
      <c r="Q3644" s="856"/>
      <c r="R3644" s="856"/>
      <c r="S3644" s="856"/>
      <c r="T3644" s="856"/>
      <c r="U3644" s="856"/>
      <c r="V3644" s="856"/>
    </row>
    <row r="3645" spans="9:22" s="689" customFormat="1" ht="14.25">
      <c r="I3645" s="856"/>
      <c r="J3645" s="856"/>
      <c r="K3645" s="856"/>
      <c r="L3645" s="856"/>
      <c r="M3645" s="856"/>
      <c r="N3645" s="856"/>
      <c r="O3645" s="856"/>
      <c r="P3645" s="856"/>
      <c r="Q3645" s="856"/>
      <c r="R3645" s="856"/>
      <c r="S3645" s="856"/>
      <c r="T3645" s="856"/>
      <c r="U3645" s="856"/>
      <c r="V3645" s="856"/>
    </row>
    <row r="3646" spans="9:22" s="689" customFormat="1" ht="14.25">
      <c r="I3646" s="856"/>
      <c r="J3646" s="856"/>
      <c r="K3646" s="856"/>
      <c r="L3646" s="856"/>
      <c r="M3646" s="856"/>
      <c r="N3646" s="856"/>
      <c r="O3646" s="856"/>
      <c r="P3646" s="856"/>
      <c r="Q3646" s="856"/>
      <c r="R3646" s="856"/>
      <c r="S3646" s="856"/>
      <c r="T3646" s="856"/>
      <c r="U3646" s="856"/>
      <c r="V3646" s="856"/>
    </row>
    <row r="3647" spans="9:22" s="689" customFormat="1" ht="14.25">
      <c r="I3647" s="856"/>
      <c r="J3647" s="856"/>
      <c r="K3647" s="856"/>
      <c r="L3647" s="856"/>
      <c r="M3647" s="856"/>
      <c r="N3647" s="856"/>
      <c r="O3647" s="856"/>
      <c r="P3647" s="856"/>
      <c r="Q3647" s="856"/>
      <c r="R3647" s="856"/>
      <c r="S3647" s="856"/>
      <c r="T3647" s="856"/>
      <c r="U3647" s="856"/>
      <c r="V3647" s="856"/>
    </row>
    <row r="3648" spans="9:22" s="689" customFormat="1" ht="14.25">
      <c r="I3648" s="856"/>
      <c r="J3648" s="856"/>
      <c r="K3648" s="856"/>
      <c r="L3648" s="856"/>
      <c r="M3648" s="856"/>
      <c r="N3648" s="856"/>
      <c r="O3648" s="856"/>
      <c r="P3648" s="856"/>
      <c r="Q3648" s="856"/>
      <c r="R3648" s="856"/>
      <c r="S3648" s="856"/>
      <c r="T3648" s="856"/>
      <c r="U3648" s="856"/>
      <c r="V3648" s="856"/>
    </row>
    <row r="3649" spans="9:22" s="689" customFormat="1" ht="14.25">
      <c r="I3649" s="856"/>
      <c r="J3649" s="856"/>
      <c r="K3649" s="856"/>
      <c r="L3649" s="856"/>
      <c r="M3649" s="856"/>
      <c r="N3649" s="856"/>
      <c r="O3649" s="856"/>
      <c r="P3649" s="856"/>
      <c r="Q3649" s="856"/>
      <c r="R3649" s="856"/>
      <c r="S3649" s="856"/>
      <c r="T3649" s="856"/>
      <c r="U3649" s="856"/>
      <c r="V3649" s="856"/>
    </row>
    <row r="3650" spans="9:22" s="689" customFormat="1" ht="14.25">
      <c r="I3650" s="856"/>
      <c r="J3650" s="856"/>
      <c r="K3650" s="856"/>
      <c r="L3650" s="856"/>
      <c r="M3650" s="856"/>
      <c r="N3650" s="856"/>
      <c r="O3650" s="856"/>
      <c r="P3650" s="856"/>
      <c r="Q3650" s="856"/>
      <c r="R3650" s="856"/>
      <c r="S3650" s="856"/>
      <c r="T3650" s="856"/>
      <c r="U3650" s="856"/>
      <c r="V3650" s="856"/>
    </row>
    <row r="3651" spans="9:22" s="689" customFormat="1" ht="14.25">
      <c r="I3651" s="856"/>
      <c r="J3651" s="856"/>
      <c r="K3651" s="856"/>
      <c r="L3651" s="856"/>
      <c r="M3651" s="856"/>
      <c r="N3651" s="856"/>
      <c r="O3651" s="856"/>
      <c r="P3651" s="856"/>
      <c r="Q3651" s="856"/>
      <c r="R3651" s="856"/>
      <c r="S3651" s="856"/>
      <c r="T3651" s="856"/>
      <c r="U3651" s="856"/>
      <c r="V3651" s="856"/>
    </row>
    <row r="3652" spans="9:22" s="689" customFormat="1" ht="14.25">
      <c r="I3652" s="856"/>
      <c r="J3652" s="856"/>
      <c r="K3652" s="856"/>
      <c r="L3652" s="856"/>
      <c r="M3652" s="856"/>
      <c r="N3652" s="856"/>
      <c r="O3652" s="856"/>
      <c r="P3652" s="856"/>
      <c r="Q3652" s="856"/>
      <c r="R3652" s="856"/>
      <c r="S3652" s="856"/>
      <c r="T3652" s="856"/>
      <c r="U3652" s="856"/>
      <c r="V3652" s="856"/>
    </row>
    <row r="3653" spans="9:22" s="689" customFormat="1" ht="14.25">
      <c r="I3653" s="856"/>
      <c r="J3653" s="856"/>
      <c r="K3653" s="856"/>
      <c r="L3653" s="856"/>
      <c r="M3653" s="856"/>
      <c r="N3653" s="856"/>
      <c r="O3653" s="856"/>
      <c r="P3653" s="856"/>
      <c r="Q3653" s="856"/>
      <c r="R3653" s="856"/>
      <c r="S3653" s="856"/>
      <c r="T3653" s="856"/>
      <c r="U3653" s="856"/>
      <c r="V3653" s="856"/>
    </row>
    <row r="3654" spans="9:22" s="689" customFormat="1" ht="14.25">
      <c r="I3654" s="856"/>
      <c r="J3654" s="856"/>
      <c r="K3654" s="856"/>
      <c r="L3654" s="856"/>
      <c r="M3654" s="856"/>
      <c r="N3654" s="856"/>
      <c r="O3654" s="856"/>
      <c r="P3654" s="856"/>
      <c r="Q3654" s="856"/>
      <c r="R3654" s="856"/>
      <c r="S3654" s="856"/>
      <c r="T3654" s="856"/>
      <c r="U3654" s="856"/>
      <c r="V3654" s="856"/>
    </row>
    <row r="3655" spans="9:22" s="689" customFormat="1" ht="14.25">
      <c r="I3655" s="856"/>
      <c r="J3655" s="856"/>
      <c r="K3655" s="856"/>
      <c r="L3655" s="856"/>
      <c r="M3655" s="856"/>
      <c r="N3655" s="856"/>
      <c r="O3655" s="856"/>
      <c r="P3655" s="856"/>
      <c r="Q3655" s="856"/>
      <c r="R3655" s="856"/>
      <c r="S3655" s="856"/>
      <c r="T3655" s="856"/>
      <c r="U3655" s="856"/>
      <c r="V3655" s="856"/>
    </row>
    <row r="3656" spans="9:22" s="689" customFormat="1" ht="14.25">
      <c r="I3656" s="856"/>
      <c r="J3656" s="856"/>
      <c r="K3656" s="856"/>
      <c r="L3656" s="856"/>
      <c r="M3656" s="856"/>
      <c r="N3656" s="856"/>
      <c r="O3656" s="856"/>
      <c r="P3656" s="856"/>
      <c r="Q3656" s="856"/>
      <c r="R3656" s="856"/>
      <c r="S3656" s="856"/>
      <c r="T3656" s="856"/>
      <c r="U3656" s="856"/>
      <c r="V3656" s="856"/>
    </row>
    <row r="3657" spans="9:22" s="689" customFormat="1" ht="14.25">
      <c r="I3657" s="856"/>
      <c r="J3657" s="856"/>
      <c r="K3657" s="856"/>
      <c r="L3657" s="856"/>
      <c r="M3657" s="856"/>
      <c r="N3657" s="856"/>
      <c r="O3657" s="856"/>
      <c r="P3657" s="856"/>
      <c r="Q3657" s="856"/>
      <c r="R3657" s="856"/>
      <c r="S3657" s="856"/>
      <c r="T3657" s="856"/>
      <c r="U3657" s="856"/>
      <c r="V3657" s="856"/>
    </row>
    <row r="3658" spans="9:22" s="689" customFormat="1" ht="14.25">
      <c r="I3658" s="856"/>
      <c r="J3658" s="856"/>
      <c r="K3658" s="856"/>
      <c r="L3658" s="856"/>
      <c r="M3658" s="856"/>
      <c r="N3658" s="856"/>
      <c r="O3658" s="856"/>
      <c r="P3658" s="856"/>
      <c r="Q3658" s="856"/>
      <c r="R3658" s="856"/>
      <c r="S3658" s="856"/>
      <c r="T3658" s="856"/>
      <c r="U3658" s="856"/>
      <c r="V3658" s="856"/>
    </row>
    <row r="3659" spans="9:22" s="689" customFormat="1" ht="14.25">
      <c r="I3659" s="856"/>
      <c r="J3659" s="856"/>
      <c r="K3659" s="856"/>
      <c r="L3659" s="856"/>
      <c r="M3659" s="856"/>
      <c r="N3659" s="856"/>
      <c r="O3659" s="856"/>
      <c r="P3659" s="856"/>
      <c r="Q3659" s="856"/>
      <c r="R3659" s="856"/>
      <c r="S3659" s="856"/>
      <c r="T3659" s="856"/>
      <c r="U3659" s="856"/>
      <c r="V3659" s="856"/>
    </row>
    <row r="3660" spans="9:22" s="689" customFormat="1" ht="14.25">
      <c r="I3660" s="856"/>
      <c r="J3660" s="856"/>
      <c r="K3660" s="856"/>
      <c r="L3660" s="856"/>
      <c r="M3660" s="856"/>
      <c r="N3660" s="856"/>
      <c r="O3660" s="856"/>
      <c r="P3660" s="856"/>
      <c r="Q3660" s="856"/>
      <c r="R3660" s="856"/>
      <c r="S3660" s="856"/>
      <c r="T3660" s="856"/>
      <c r="U3660" s="856"/>
      <c r="V3660" s="856"/>
    </row>
    <row r="3661" spans="9:22" s="689" customFormat="1" ht="14.25">
      <c r="I3661" s="856"/>
      <c r="J3661" s="856"/>
      <c r="K3661" s="856"/>
      <c r="L3661" s="856"/>
      <c r="M3661" s="856"/>
      <c r="N3661" s="856"/>
      <c r="O3661" s="856"/>
      <c r="P3661" s="856"/>
      <c r="Q3661" s="856"/>
      <c r="R3661" s="856"/>
      <c r="S3661" s="856"/>
      <c r="T3661" s="856"/>
      <c r="U3661" s="856"/>
      <c r="V3661" s="856"/>
    </row>
    <row r="3662" spans="9:22" s="689" customFormat="1" ht="14.25">
      <c r="I3662" s="856"/>
      <c r="J3662" s="856"/>
      <c r="K3662" s="856"/>
      <c r="L3662" s="856"/>
      <c r="M3662" s="856"/>
      <c r="N3662" s="856"/>
      <c r="O3662" s="856"/>
      <c r="P3662" s="856"/>
      <c r="Q3662" s="856"/>
      <c r="R3662" s="856"/>
      <c r="S3662" s="856"/>
      <c r="T3662" s="856"/>
      <c r="U3662" s="856"/>
      <c r="V3662" s="856"/>
    </row>
    <row r="3663" spans="9:22" s="689" customFormat="1" ht="14.25">
      <c r="I3663" s="856"/>
      <c r="J3663" s="856"/>
      <c r="K3663" s="856"/>
      <c r="L3663" s="856"/>
      <c r="M3663" s="856"/>
      <c r="N3663" s="856"/>
      <c r="O3663" s="856"/>
      <c r="P3663" s="856"/>
      <c r="Q3663" s="856"/>
      <c r="R3663" s="856"/>
      <c r="S3663" s="856"/>
      <c r="T3663" s="856"/>
      <c r="U3663" s="856"/>
      <c r="V3663" s="856"/>
    </row>
    <row r="3664" spans="9:22" s="689" customFormat="1" ht="14.25">
      <c r="I3664" s="856"/>
      <c r="J3664" s="856"/>
      <c r="K3664" s="856"/>
      <c r="L3664" s="856"/>
      <c r="M3664" s="856"/>
      <c r="N3664" s="856"/>
      <c r="O3664" s="856"/>
      <c r="P3664" s="856"/>
      <c r="Q3664" s="856"/>
      <c r="R3664" s="856"/>
      <c r="S3664" s="856"/>
      <c r="T3664" s="856"/>
      <c r="U3664" s="856"/>
      <c r="V3664" s="856"/>
    </row>
    <row r="3665" spans="9:22" s="689" customFormat="1" ht="14.25">
      <c r="I3665" s="856"/>
      <c r="J3665" s="856"/>
      <c r="K3665" s="856"/>
      <c r="L3665" s="856"/>
      <c r="M3665" s="856"/>
      <c r="N3665" s="856"/>
      <c r="O3665" s="856"/>
      <c r="P3665" s="856"/>
      <c r="Q3665" s="856"/>
      <c r="R3665" s="856"/>
      <c r="S3665" s="856"/>
      <c r="T3665" s="856"/>
      <c r="U3665" s="856"/>
      <c r="V3665" s="856"/>
    </row>
    <row r="3666" spans="9:22" s="689" customFormat="1" ht="14.25">
      <c r="I3666" s="856"/>
      <c r="J3666" s="856"/>
      <c r="K3666" s="856"/>
      <c r="L3666" s="856"/>
      <c r="M3666" s="856"/>
      <c r="N3666" s="856"/>
      <c r="O3666" s="856"/>
      <c r="P3666" s="856"/>
      <c r="Q3666" s="856"/>
      <c r="R3666" s="856"/>
      <c r="S3666" s="856"/>
      <c r="T3666" s="856"/>
      <c r="U3666" s="856"/>
      <c r="V3666" s="856"/>
    </row>
    <row r="3667" spans="9:22" s="689" customFormat="1" ht="14.25">
      <c r="I3667" s="856"/>
      <c r="J3667" s="856"/>
      <c r="K3667" s="856"/>
      <c r="L3667" s="856"/>
      <c r="M3667" s="856"/>
      <c r="N3667" s="856"/>
      <c r="O3667" s="856"/>
      <c r="P3667" s="856"/>
      <c r="Q3667" s="856"/>
      <c r="R3667" s="856"/>
      <c r="S3667" s="856"/>
      <c r="T3667" s="856"/>
      <c r="U3667" s="856"/>
      <c r="V3667" s="856"/>
    </row>
    <row r="3668" spans="9:22" s="689" customFormat="1" ht="14.25">
      <c r="I3668" s="856"/>
      <c r="J3668" s="856"/>
      <c r="K3668" s="856"/>
      <c r="L3668" s="856"/>
      <c r="M3668" s="856"/>
      <c r="N3668" s="856"/>
      <c r="O3668" s="856"/>
      <c r="P3668" s="856"/>
      <c r="Q3668" s="856"/>
      <c r="R3668" s="856"/>
      <c r="S3668" s="856"/>
      <c r="T3668" s="856"/>
      <c r="U3668" s="856"/>
      <c r="V3668" s="856"/>
    </row>
    <row r="3669" spans="9:22" s="689" customFormat="1" ht="14.25">
      <c r="I3669" s="856"/>
      <c r="J3669" s="856"/>
      <c r="K3669" s="856"/>
      <c r="L3669" s="856"/>
      <c r="M3669" s="856"/>
      <c r="N3669" s="856"/>
      <c r="O3669" s="856"/>
      <c r="P3669" s="856"/>
      <c r="Q3669" s="856"/>
      <c r="R3669" s="856"/>
      <c r="S3669" s="856"/>
      <c r="T3669" s="856"/>
      <c r="U3669" s="856"/>
      <c r="V3669" s="856"/>
    </row>
    <row r="3670" spans="9:22" s="689" customFormat="1" ht="14.25">
      <c r="I3670" s="856"/>
      <c r="J3670" s="856"/>
      <c r="K3670" s="856"/>
      <c r="L3670" s="856"/>
      <c r="M3670" s="856"/>
      <c r="N3670" s="856"/>
      <c r="O3670" s="856"/>
      <c r="P3670" s="856"/>
      <c r="Q3670" s="856"/>
      <c r="R3670" s="856"/>
      <c r="S3670" s="856"/>
      <c r="T3670" s="856"/>
      <c r="U3670" s="856"/>
      <c r="V3670" s="856"/>
    </row>
    <row r="3671" spans="9:22" s="689" customFormat="1" ht="14.25">
      <c r="I3671" s="856"/>
      <c r="J3671" s="856"/>
      <c r="K3671" s="856"/>
      <c r="L3671" s="856"/>
      <c r="M3671" s="856"/>
      <c r="N3671" s="856"/>
      <c r="O3671" s="856"/>
      <c r="P3671" s="856"/>
      <c r="Q3671" s="856"/>
      <c r="R3671" s="856"/>
      <c r="S3671" s="856"/>
      <c r="T3671" s="856"/>
      <c r="U3671" s="856"/>
      <c r="V3671" s="856"/>
    </row>
    <row r="3672" spans="9:22" s="689" customFormat="1" ht="14.25">
      <c r="I3672" s="856"/>
      <c r="J3672" s="856"/>
      <c r="K3672" s="856"/>
      <c r="L3672" s="856"/>
      <c r="M3672" s="856"/>
      <c r="N3672" s="856"/>
      <c r="O3672" s="856"/>
      <c r="P3672" s="856"/>
      <c r="Q3672" s="856"/>
      <c r="R3672" s="856"/>
      <c r="S3672" s="856"/>
      <c r="T3672" s="856"/>
      <c r="U3672" s="856"/>
      <c r="V3672" s="856"/>
    </row>
    <row r="3673" spans="9:22" s="689" customFormat="1" ht="14.25">
      <c r="I3673" s="856"/>
      <c r="J3673" s="856"/>
      <c r="K3673" s="856"/>
      <c r="L3673" s="856"/>
      <c r="M3673" s="856"/>
      <c r="N3673" s="856"/>
      <c r="O3673" s="856"/>
      <c r="P3673" s="856"/>
      <c r="Q3673" s="856"/>
      <c r="R3673" s="856"/>
      <c r="S3673" s="856"/>
      <c r="T3673" s="856"/>
      <c r="U3673" s="856"/>
      <c r="V3673" s="856"/>
    </row>
    <row r="3674" spans="9:22" s="689" customFormat="1" ht="14.25">
      <c r="I3674" s="856"/>
      <c r="J3674" s="856"/>
      <c r="K3674" s="856"/>
      <c r="L3674" s="856"/>
      <c r="M3674" s="856"/>
      <c r="N3674" s="856"/>
      <c r="O3674" s="856"/>
      <c r="P3674" s="856"/>
      <c r="Q3674" s="856"/>
      <c r="R3674" s="856"/>
      <c r="S3674" s="856"/>
      <c r="T3674" s="856"/>
      <c r="U3674" s="856"/>
      <c r="V3674" s="856"/>
    </row>
    <row r="3675" spans="9:22" s="689" customFormat="1" ht="14.25">
      <c r="I3675" s="856"/>
      <c r="J3675" s="856"/>
      <c r="K3675" s="856"/>
      <c r="L3675" s="856"/>
      <c r="M3675" s="856"/>
      <c r="N3675" s="856"/>
      <c r="O3675" s="856"/>
      <c r="P3675" s="856"/>
      <c r="Q3675" s="856"/>
      <c r="R3675" s="856"/>
      <c r="S3675" s="856"/>
      <c r="T3675" s="856"/>
      <c r="U3675" s="856"/>
      <c r="V3675" s="856"/>
    </row>
    <row r="3676" spans="9:22" s="689" customFormat="1" ht="14.25">
      <c r="I3676" s="856"/>
      <c r="J3676" s="856"/>
      <c r="K3676" s="856"/>
      <c r="L3676" s="856"/>
      <c r="M3676" s="856"/>
      <c r="N3676" s="856"/>
      <c r="O3676" s="856"/>
      <c r="P3676" s="856"/>
      <c r="Q3676" s="856"/>
      <c r="R3676" s="856"/>
      <c r="S3676" s="856"/>
      <c r="T3676" s="856"/>
      <c r="U3676" s="856"/>
      <c r="V3676" s="856"/>
    </row>
    <row r="3677" spans="9:22" s="689" customFormat="1" ht="14.25">
      <c r="I3677" s="856"/>
      <c r="J3677" s="856"/>
      <c r="K3677" s="856"/>
      <c r="L3677" s="856"/>
      <c r="M3677" s="856"/>
      <c r="N3677" s="856"/>
      <c r="O3677" s="856"/>
      <c r="P3677" s="856"/>
      <c r="Q3677" s="856"/>
      <c r="R3677" s="856"/>
      <c r="S3677" s="856"/>
      <c r="T3677" s="856"/>
      <c r="U3677" s="856"/>
      <c r="V3677" s="856"/>
    </row>
    <row r="3678" spans="9:22" s="689" customFormat="1" ht="14.25">
      <c r="I3678" s="856"/>
      <c r="J3678" s="856"/>
      <c r="K3678" s="856"/>
      <c r="L3678" s="856"/>
      <c r="M3678" s="856"/>
      <c r="N3678" s="856"/>
      <c r="O3678" s="856"/>
      <c r="P3678" s="856"/>
      <c r="Q3678" s="856"/>
      <c r="R3678" s="856"/>
      <c r="S3678" s="856"/>
      <c r="T3678" s="856"/>
      <c r="U3678" s="856"/>
      <c r="V3678" s="856"/>
    </row>
    <row r="3679" spans="9:22" s="689" customFormat="1" ht="14.25">
      <c r="I3679" s="856"/>
      <c r="J3679" s="856"/>
      <c r="K3679" s="856"/>
      <c r="L3679" s="856"/>
      <c r="M3679" s="856"/>
      <c r="N3679" s="856"/>
      <c r="O3679" s="856"/>
      <c r="P3679" s="856"/>
      <c r="Q3679" s="856"/>
      <c r="R3679" s="856"/>
      <c r="S3679" s="856"/>
      <c r="T3679" s="856"/>
      <c r="U3679" s="856"/>
      <c r="V3679" s="856"/>
    </row>
    <row r="3680" spans="9:22" s="689" customFormat="1" ht="14.25">
      <c r="I3680" s="856"/>
      <c r="J3680" s="856"/>
      <c r="K3680" s="856"/>
      <c r="L3680" s="856"/>
      <c r="M3680" s="856"/>
      <c r="N3680" s="856"/>
      <c r="O3680" s="856"/>
      <c r="P3680" s="856"/>
      <c r="Q3680" s="856"/>
      <c r="R3680" s="856"/>
      <c r="S3680" s="856"/>
      <c r="T3680" s="856"/>
      <c r="U3680" s="856"/>
      <c r="V3680" s="856"/>
    </row>
    <row r="3681" spans="9:22" s="689" customFormat="1" ht="14.25">
      <c r="I3681" s="856"/>
      <c r="J3681" s="856"/>
      <c r="K3681" s="856"/>
      <c r="L3681" s="856"/>
      <c r="M3681" s="856"/>
      <c r="N3681" s="856"/>
      <c r="O3681" s="856"/>
      <c r="P3681" s="856"/>
      <c r="Q3681" s="856"/>
      <c r="R3681" s="856"/>
      <c r="S3681" s="856"/>
      <c r="T3681" s="856"/>
      <c r="U3681" s="856"/>
      <c r="V3681" s="856"/>
    </row>
    <row r="3682" spans="9:22" s="689" customFormat="1" ht="14.25">
      <c r="I3682" s="856"/>
      <c r="J3682" s="856"/>
      <c r="K3682" s="856"/>
      <c r="L3682" s="856"/>
      <c r="M3682" s="856"/>
      <c r="N3682" s="856"/>
      <c r="O3682" s="856"/>
      <c r="P3682" s="856"/>
      <c r="Q3682" s="856"/>
      <c r="R3682" s="856"/>
      <c r="S3682" s="856"/>
      <c r="T3682" s="856"/>
      <c r="U3682" s="856"/>
      <c r="V3682" s="856"/>
    </row>
    <row r="3683" spans="9:22" s="689" customFormat="1" ht="14.25">
      <c r="I3683" s="856"/>
      <c r="J3683" s="856"/>
      <c r="K3683" s="856"/>
      <c r="L3683" s="856"/>
      <c r="M3683" s="856"/>
      <c r="N3683" s="856"/>
      <c r="O3683" s="856"/>
      <c r="P3683" s="856"/>
      <c r="Q3683" s="856"/>
      <c r="R3683" s="856"/>
      <c r="S3683" s="856"/>
      <c r="T3683" s="856"/>
      <c r="U3683" s="856"/>
      <c r="V3683" s="856"/>
    </row>
    <row r="3684" spans="9:22" s="689" customFormat="1" ht="14.25">
      <c r="I3684" s="856"/>
      <c r="J3684" s="856"/>
      <c r="K3684" s="856"/>
      <c r="L3684" s="856"/>
      <c r="M3684" s="856"/>
      <c r="N3684" s="856"/>
      <c r="O3684" s="856"/>
      <c r="P3684" s="856"/>
      <c r="Q3684" s="856"/>
      <c r="R3684" s="856"/>
      <c r="S3684" s="856"/>
      <c r="T3684" s="856"/>
      <c r="U3684" s="856"/>
      <c r="V3684" s="856"/>
    </row>
    <row r="3685" spans="9:22" s="689" customFormat="1" ht="14.25">
      <c r="I3685" s="856"/>
      <c r="J3685" s="856"/>
      <c r="K3685" s="856"/>
      <c r="L3685" s="856"/>
      <c r="M3685" s="856"/>
      <c r="N3685" s="856"/>
      <c r="O3685" s="856"/>
      <c r="P3685" s="856"/>
      <c r="Q3685" s="856"/>
      <c r="R3685" s="856"/>
      <c r="S3685" s="856"/>
      <c r="T3685" s="856"/>
      <c r="U3685" s="856"/>
      <c r="V3685" s="856"/>
    </row>
    <row r="3686" spans="9:22" s="689" customFormat="1" ht="14.25">
      <c r="I3686" s="856"/>
      <c r="J3686" s="856"/>
      <c r="K3686" s="856"/>
      <c r="L3686" s="856"/>
      <c r="M3686" s="856"/>
      <c r="N3686" s="856"/>
      <c r="O3686" s="856"/>
      <c r="P3686" s="856"/>
      <c r="Q3686" s="856"/>
      <c r="R3686" s="856"/>
      <c r="S3686" s="856"/>
      <c r="T3686" s="856"/>
      <c r="U3686" s="856"/>
      <c r="V3686" s="856"/>
    </row>
    <row r="3687" spans="9:22" s="689" customFormat="1" ht="14.25">
      <c r="I3687" s="856"/>
      <c r="J3687" s="856"/>
      <c r="K3687" s="856"/>
      <c r="L3687" s="856"/>
      <c r="M3687" s="856"/>
      <c r="N3687" s="856"/>
      <c r="O3687" s="856"/>
      <c r="P3687" s="856"/>
      <c r="Q3687" s="856"/>
      <c r="R3687" s="856"/>
      <c r="S3687" s="856"/>
      <c r="T3687" s="856"/>
      <c r="U3687" s="856"/>
      <c r="V3687" s="856"/>
    </row>
    <row r="3688" spans="9:22" s="689" customFormat="1" ht="14.25">
      <c r="I3688" s="856"/>
      <c r="J3688" s="856"/>
      <c r="K3688" s="856"/>
      <c r="L3688" s="856"/>
      <c r="M3688" s="856"/>
      <c r="N3688" s="856"/>
      <c r="O3688" s="856"/>
      <c r="P3688" s="856"/>
      <c r="Q3688" s="856"/>
      <c r="R3688" s="856"/>
      <c r="S3688" s="856"/>
      <c r="T3688" s="856"/>
      <c r="U3688" s="856"/>
      <c r="V3688" s="856"/>
    </row>
    <row r="3689" spans="9:22" s="689" customFormat="1" ht="14.25">
      <c r="I3689" s="856"/>
      <c r="J3689" s="856"/>
      <c r="K3689" s="856"/>
      <c r="L3689" s="856"/>
      <c r="M3689" s="856"/>
      <c r="N3689" s="856"/>
      <c r="O3689" s="856"/>
      <c r="P3689" s="856"/>
      <c r="Q3689" s="856"/>
      <c r="R3689" s="856"/>
      <c r="S3689" s="856"/>
      <c r="T3689" s="856"/>
      <c r="U3689" s="856"/>
      <c r="V3689" s="856"/>
    </row>
    <row r="3690" spans="9:22" s="689" customFormat="1" ht="14.25">
      <c r="I3690" s="856"/>
      <c r="J3690" s="856"/>
      <c r="K3690" s="856"/>
      <c r="L3690" s="856"/>
      <c r="M3690" s="856"/>
      <c r="N3690" s="856"/>
      <c r="O3690" s="856"/>
      <c r="P3690" s="856"/>
      <c r="Q3690" s="856"/>
      <c r="R3690" s="856"/>
      <c r="S3690" s="856"/>
      <c r="T3690" s="856"/>
      <c r="U3690" s="856"/>
      <c r="V3690" s="856"/>
    </row>
    <row r="3691" spans="9:22" s="689" customFormat="1" ht="14.25">
      <c r="I3691" s="856"/>
      <c r="J3691" s="856"/>
      <c r="K3691" s="856"/>
      <c r="L3691" s="856"/>
      <c r="M3691" s="856"/>
      <c r="N3691" s="856"/>
      <c r="O3691" s="856"/>
      <c r="P3691" s="856"/>
      <c r="Q3691" s="856"/>
      <c r="R3691" s="856"/>
      <c r="S3691" s="856"/>
      <c r="T3691" s="856"/>
      <c r="U3691" s="856"/>
      <c r="V3691" s="856"/>
    </row>
    <row r="3692" spans="9:22" s="689" customFormat="1" ht="14.25">
      <c r="I3692" s="856"/>
      <c r="J3692" s="856"/>
      <c r="K3692" s="856"/>
      <c r="L3692" s="856"/>
      <c r="M3692" s="856"/>
      <c r="N3692" s="856"/>
      <c r="O3692" s="856"/>
      <c r="P3692" s="856"/>
      <c r="Q3692" s="856"/>
      <c r="R3692" s="856"/>
      <c r="S3692" s="856"/>
      <c r="T3692" s="856"/>
      <c r="U3692" s="856"/>
      <c r="V3692" s="856"/>
    </row>
    <row r="3693" spans="9:22" s="689" customFormat="1" ht="14.25">
      <c r="I3693" s="856"/>
      <c r="J3693" s="856"/>
      <c r="K3693" s="856"/>
      <c r="L3693" s="856"/>
      <c r="M3693" s="856"/>
      <c r="N3693" s="856"/>
      <c r="O3693" s="856"/>
      <c r="P3693" s="856"/>
      <c r="Q3693" s="856"/>
      <c r="R3693" s="856"/>
      <c r="S3693" s="856"/>
      <c r="T3693" s="856"/>
      <c r="U3693" s="856"/>
      <c r="V3693" s="856"/>
    </row>
    <row r="3694" spans="9:22" s="689" customFormat="1" ht="14.25">
      <c r="I3694" s="856"/>
      <c r="J3694" s="856"/>
      <c r="K3694" s="856"/>
      <c r="L3694" s="856"/>
      <c r="M3694" s="856"/>
      <c r="N3694" s="856"/>
      <c r="O3694" s="856"/>
      <c r="P3694" s="856"/>
      <c r="Q3694" s="856"/>
      <c r="R3694" s="856"/>
      <c r="S3694" s="856"/>
      <c r="T3694" s="856"/>
      <c r="U3694" s="856"/>
      <c r="V3694" s="856"/>
    </row>
    <row r="3695" spans="9:22" s="689" customFormat="1" ht="14.25">
      <c r="I3695" s="856"/>
      <c r="J3695" s="856"/>
      <c r="K3695" s="856"/>
      <c r="L3695" s="856"/>
      <c r="M3695" s="856"/>
      <c r="N3695" s="856"/>
      <c r="O3695" s="856"/>
      <c r="P3695" s="856"/>
      <c r="Q3695" s="856"/>
      <c r="R3695" s="856"/>
      <c r="S3695" s="856"/>
      <c r="T3695" s="856"/>
      <c r="U3695" s="856"/>
      <c r="V3695" s="856"/>
    </row>
    <row r="3696" spans="9:22" s="689" customFormat="1" ht="14.25">
      <c r="I3696" s="856"/>
      <c r="J3696" s="856"/>
      <c r="K3696" s="856"/>
      <c r="L3696" s="856"/>
      <c r="M3696" s="856"/>
      <c r="N3696" s="856"/>
      <c r="O3696" s="856"/>
      <c r="P3696" s="856"/>
      <c r="Q3696" s="856"/>
      <c r="R3696" s="856"/>
      <c r="S3696" s="856"/>
      <c r="T3696" s="856"/>
      <c r="U3696" s="856"/>
      <c r="V3696" s="856"/>
    </row>
    <row r="3697" spans="9:21" s="689" customFormat="1" ht="14.25">
      <c r="I3697" s="856"/>
      <c r="J3697" s="856"/>
      <c r="K3697" s="856"/>
      <c r="L3697" s="856"/>
      <c r="M3697" s="692"/>
      <c r="N3697" s="688"/>
      <c r="P3697" s="688"/>
      <c r="S3697" s="693"/>
      <c r="T3697" s="694"/>
      <c r="U3697" s="695"/>
    </row>
    <row r="3698" spans="9:21" s="689" customFormat="1" ht="14.25">
      <c r="I3698" s="856"/>
      <c r="J3698" s="856"/>
      <c r="K3698" s="856"/>
      <c r="L3698" s="856"/>
      <c r="M3698" s="692"/>
      <c r="N3698" s="688"/>
      <c r="P3698" s="688"/>
      <c r="S3698" s="693"/>
      <c r="T3698" s="694"/>
      <c r="U3698" s="695"/>
    </row>
    <row r="3699" spans="9:21" s="689" customFormat="1" ht="14.25">
      <c r="I3699" s="856"/>
      <c r="J3699" s="856"/>
      <c r="K3699" s="856"/>
      <c r="L3699" s="856"/>
      <c r="M3699" s="692"/>
      <c r="N3699" s="688"/>
      <c r="P3699" s="688"/>
      <c r="S3699" s="693"/>
      <c r="T3699" s="694"/>
      <c r="U3699" s="695"/>
    </row>
    <row r="3700" spans="9:21" s="689" customFormat="1" ht="14.25">
      <c r="I3700" s="856"/>
      <c r="J3700" s="856"/>
      <c r="K3700" s="856"/>
      <c r="L3700" s="856"/>
      <c r="M3700" s="692"/>
      <c r="N3700" s="688"/>
      <c r="P3700" s="688"/>
      <c r="S3700" s="693"/>
      <c r="T3700" s="694"/>
      <c r="U3700" s="695"/>
    </row>
    <row r="3701" spans="9:21" s="689" customFormat="1" ht="14.25">
      <c r="I3701" s="856"/>
      <c r="J3701" s="856"/>
      <c r="K3701" s="856"/>
      <c r="L3701" s="856"/>
      <c r="M3701" s="692"/>
      <c r="N3701" s="688"/>
      <c r="P3701" s="688"/>
      <c r="S3701" s="693"/>
      <c r="T3701" s="694"/>
      <c r="U3701" s="695"/>
    </row>
    <row r="3702" spans="9:21" s="689" customFormat="1" ht="14.25">
      <c r="I3702" s="856"/>
      <c r="J3702" s="856"/>
      <c r="K3702" s="856"/>
      <c r="L3702" s="856"/>
      <c r="M3702" s="692"/>
      <c r="N3702" s="688"/>
      <c r="P3702" s="688"/>
      <c r="S3702" s="693"/>
      <c r="T3702" s="694"/>
      <c r="U3702" s="695"/>
    </row>
    <row r="3703" spans="9:21" s="689" customFormat="1" ht="14.25">
      <c r="I3703" s="856"/>
      <c r="J3703" s="856"/>
      <c r="K3703" s="856"/>
      <c r="L3703" s="856"/>
      <c r="M3703" s="692"/>
      <c r="N3703" s="688"/>
      <c r="P3703" s="688"/>
      <c r="S3703" s="693"/>
      <c r="T3703" s="694"/>
      <c r="U3703" s="695"/>
    </row>
    <row r="3704" spans="9:21" s="689" customFormat="1" ht="14.25">
      <c r="I3704" s="856"/>
      <c r="J3704" s="856"/>
      <c r="K3704" s="856"/>
      <c r="L3704" s="856"/>
      <c r="M3704" s="692"/>
      <c r="N3704" s="688"/>
      <c r="P3704" s="688"/>
      <c r="S3704" s="693"/>
      <c r="T3704" s="694"/>
      <c r="U3704" s="695"/>
    </row>
    <row r="3705" spans="9:21" s="689" customFormat="1" ht="14.25">
      <c r="I3705" s="856"/>
      <c r="J3705" s="856"/>
      <c r="K3705" s="856"/>
      <c r="L3705" s="856"/>
      <c r="M3705" s="692"/>
      <c r="N3705" s="688"/>
      <c r="P3705" s="688"/>
      <c r="S3705" s="693"/>
      <c r="T3705" s="694"/>
      <c r="U3705" s="695"/>
    </row>
    <row r="3706" spans="9:21" s="689" customFormat="1" ht="14.25">
      <c r="I3706" s="856"/>
      <c r="J3706" s="856"/>
      <c r="K3706" s="856"/>
      <c r="L3706" s="856"/>
      <c r="M3706" s="692"/>
      <c r="N3706" s="688"/>
      <c r="P3706" s="688"/>
      <c r="S3706" s="693"/>
      <c r="T3706" s="694"/>
      <c r="U3706" s="695"/>
    </row>
    <row r="3707" spans="9:21" s="689" customFormat="1" ht="14.25">
      <c r="I3707" s="856"/>
      <c r="J3707" s="856"/>
      <c r="K3707" s="856"/>
      <c r="L3707" s="856"/>
      <c r="M3707" s="692"/>
      <c r="N3707" s="688"/>
      <c r="P3707" s="688"/>
      <c r="S3707" s="693"/>
      <c r="T3707" s="694"/>
      <c r="U3707" s="695"/>
    </row>
    <row r="3708" spans="9:21" s="689" customFormat="1" ht="14.25">
      <c r="I3708" s="856"/>
      <c r="J3708" s="856"/>
      <c r="K3708" s="856"/>
      <c r="L3708" s="856"/>
      <c r="M3708" s="692"/>
      <c r="N3708" s="688"/>
      <c r="P3708" s="688"/>
      <c r="S3708" s="693"/>
      <c r="T3708" s="694"/>
      <c r="U3708" s="695"/>
    </row>
    <row r="3709" spans="9:21" s="689" customFormat="1" ht="14.25">
      <c r="I3709" s="856"/>
      <c r="J3709" s="856"/>
      <c r="K3709" s="856"/>
      <c r="L3709" s="856"/>
      <c r="M3709" s="692"/>
      <c r="N3709" s="688"/>
      <c r="P3709" s="688"/>
      <c r="S3709" s="693"/>
      <c r="T3709" s="694"/>
      <c r="U3709" s="695"/>
    </row>
    <row r="3710" spans="9:21" s="689" customFormat="1" ht="14.25">
      <c r="I3710" s="856"/>
      <c r="J3710" s="856"/>
      <c r="K3710" s="856"/>
      <c r="L3710" s="856"/>
      <c r="M3710" s="692"/>
      <c r="N3710" s="688"/>
      <c r="P3710" s="688"/>
      <c r="S3710" s="693"/>
      <c r="T3710" s="694"/>
      <c r="U3710" s="695"/>
    </row>
    <row r="3711" spans="9:21" s="689" customFormat="1" ht="14.25">
      <c r="I3711" s="856"/>
      <c r="J3711" s="856"/>
      <c r="K3711" s="856"/>
      <c r="L3711" s="856"/>
      <c r="M3711" s="692"/>
      <c r="N3711" s="688"/>
      <c r="P3711" s="688"/>
      <c r="S3711" s="693"/>
      <c r="T3711" s="694"/>
      <c r="U3711" s="695"/>
    </row>
    <row r="3712" spans="9:21" s="689" customFormat="1" ht="14.25">
      <c r="I3712" s="856"/>
      <c r="J3712" s="856"/>
      <c r="K3712" s="856"/>
      <c r="L3712" s="856"/>
      <c r="M3712" s="692"/>
      <c r="N3712" s="688"/>
      <c r="P3712" s="688"/>
      <c r="S3712" s="693"/>
      <c r="T3712" s="694"/>
      <c r="U3712" s="695"/>
    </row>
    <row r="3713" spans="10:21" s="689" customFormat="1">
      <c r="J3713" s="690"/>
      <c r="K3713" s="690"/>
      <c r="L3713" s="690"/>
      <c r="M3713" s="692"/>
      <c r="N3713" s="688"/>
      <c r="P3713" s="688"/>
      <c r="S3713" s="693"/>
      <c r="T3713" s="694"/>
      <c r="U3713" s="695"/>
    </row>
    <row r="3714" spans="10:21" s="689" customFormat="1">
      <c r="J3714" s="690"/>
      <c r="K3714" s="690"/>
      <c r="L3714" s="690"/>
      <c r="M3714" s="692"/>
      <c r="N3714" s="688"/>
      <c r="P3714" s="688"/>
      <c r="S3714" s="693"/>
      <c r="T3714" s="694"/>
      <c r="U3714" s="695"/>
    </row>
    <row r="3715" spans="10:21" s="689" customFormat="1">
      <c r="J3715" s="690"/>
      <c r="K3715" s="690"/>
      <c r="L3715" s="690"/>
      <c r="M3715" s="692"/>
      <c r="N3715" s="688"/>
      <c r="P3715" s="688"/>
      <c r="S3715" s="693"/>
      <c r="T3715" s="694"/>
      <c r="U3715" s="695"/>
    </row>
    <row r="3716" spans="10:21" s="689" customFormat="1">
      <c r="J3716" s="690"/>
      <c r="K3716" s="690"/>
      <c r="L3716" s="690"/>
      <c r="M3716" s="692"/>
      <c r="N3716" s="688"/>
      <c r="P3716" s="688"/>
      <c r="S3716" s="693"/>
      <c r="T3716" s="694"/>
      <c r="U3716" s="695"/>
    </row>
    <row r="3717" spans="10:21" s="689" customFormat="1">
      <c r="J3717" s="690"/>
      <c r="K3717" s="690"/>
      <c r="L3717" s="690"/>
      <c r="M3717" s="692"/>
      <c r="N3717" s="688"/>
      <c r="P3717" s="688"/>
      <c r="S3717" s="693"/>
      <c r="T3717" s="694"/>
      <c r="U3717" s="695"/>
    </row>
    <row r="3718" spans="10:21" s="689" customFormat="1">
      <c r="J3718" s="690"/>
      <c r="K3718" s="690"/>
      <c r="L3718" s="690"/>
      <c r="M3718" s="692"/>
      <c r="N3718" s="688"/>
      <c r="P3718" s="688"/>
      <c r="S3718" s="693"/>
      <c r="T3718" s="694"/>
      <c r="U3718" s="695"/>
    </row>
    <row r="3719" spans="10:21" s="689" customFormat="1">
      <c r="J3719" s="690"/>
      <c r="K3719" s="690"/>
      <c r="L3719" s="690"/>
      <c r="M3719" s="692"/>
      <c r="N3719" s="688"/>
      <c r="P3719" s="688"/>
      <c r="S3719" s="693"/>
      <c r="T3719" s="694"/>
      <c r="U3719" s="695"/>
    </row>
    <row r="3720" spans="10:21" s="689" customFormat="1">
      <c r="J3720" s="690"/>
      <c r="K3720" s="690"/>
      <c r="L3720" s="690"/>
      <c r="M3720" s="692"/>
      <c r="N3720" s="688"/>
      <c r="P3720" s="688"/>
      <c r="S3720" s="693"/>
      <c r="T3720" s="694"/>
      <c r="U3720" s="695"/>
    </row>
    <row r="3721" spans="10:21" s="689" customFormat="1">
      <c r="J3721" s="690"/>
      <c r="K3721" s="690"/>
      <c r="L3721" s="690"/>
      <c r="M3721" s="692"/>
      <c r="N3721" s="688"/>
      <c r="P3721" s="688"/>
      <c r="S3721" s="693"/>
      <c r="T3721" s="694"/>
      <c r="U3721" s="695"/>
    </row>
    <row r="3722" spans="10:21" s="689" customFormat="1">
      <c r="J3722" s="690"/>
      <c r="K3722" s="690"/>
      <c r="L3722" s="690"/>
      <c r="M3722" s="692"/>
      <c r="N3722" s="688"/>
      <c r="P3722" s="688"/>
      <c r="S3722" s="693"/>
      <c r="T3722" s="694"/>
      <c r="U3722" s="695"/>
    </row>
    <row r="3723" spans="10:21" s="689" customFormat="1">
      <c r="J3723" s="690"/>
      <c r="K3723" s="690"/>
      <c r="L3723" s="690"/>
      <c r="M3723" s="692"/>
      <c r="N3723" s="688"/>
      <c r="P3723" s="688"/>
      <c r="S3723" s="693"/>
      <c r="T3723" s="694"/>
      <c r="U3723" s="695"/>
    </row>
    <row r="3724" spans="10:21" s="689" customFormat="1">
      <c r="J3724" s="690"/>
      <c r="K3724" s="690"/>
      <c r="L3724" s="690"/>
      <c r="M3724" s="692"/>
      <c r="N3724" s="688"/>
      <c r="P3724" s="688"/>
      <c r="S3724" s="693"/>
      <c r="T3724" s="694"/>
      <c r="U3724" s="695"/>
    </row>
    <row r="3725" spans="10:21" s="689" customFormat="1">
      <c r="J3725" s="690"/>
      <c r="K3725" s="690"/>
      <c r="L3725" s="690"/>
      <c r="M3725" s="692"/>
      <c r="N3725" s="688"/>
      <c r="P3725" s="688"/>
      <c r="S3725" s="693"/>
      <c r="T3725" s="694"/>
      <c r="U3725" s="695"/>
    </row>
    <row r="3726" spans="10:21" s="689" customFormat="1">
      <c r="J3726" s="690"/>
      <c r="K3726" s="690"/>
      <c r="L3726" s="690"/>
      <c r="M3726" s="692"/>
      <c r="N3726" s="688"/>
      <c r="P3726" s="688"/>
      <c r="S3726" s="693"/>
      <c r="T3726" s="694"/>
      <c r="U3726" s="695"/>
    </row>
    <row r="3727" spans="10:21" s="689" customFormat="1">
      <c r="J3727" s="690"/>
      <c r="K3727" s="690"/>
      <c r="L3727" s="690"/>
      <c r="M3727" s="692"/>
      <c r="N3727" s="688"/>
      <c r="P3727" s="688"/>
      <c r="S3727" s="693"/>
      <c r="T3727" s="694"/>
      <c r="U3727" s="695"/>
    </row>
    <row r="3728" spans="10:21" s="689" customFormat="1">
      <c r="J3728" s="690"/>
      <c r="K3728" s="690"/>
      <c r="L3728" s="690"/>
      <c r="M3728" s="692"/>
      <c r="N3728" s="688"/>
      <c r="P3728" s="688"/>
      <c r="S3728" s="693"/>
      <c r="T3728" s="694"/>
      <c r="U3728" s="695"/>
    </row>
    <row r="3729" spans="10:21" s="689" customFormat="1">
      <c r="J3729" s="690"/>
      <c r="K3729" s="690"/>
      <c r="L3729" s="690"/>
      <c r="M3729" s="692"/>
      <c r="N3729" s="688"/>
      <c r="P3729" s="688"/>
      <c r="S3729" s="693"/>
      <c r="T3729" s="694"/>
      <c r="U3729" s="695"/>
    </row>
    <row r="3730" spans="10:21" s="689" customFormat="1">
      <c r="J3730" s="690"/>
      <c r="K3730" s="690"/>
      <c r="L3730" s="690"/>
      <c r="M3730" s="692"/>
      <c r="N3730" s="688"/>
      <c r="P3730" s="688"/>
      <c r="S3730" s="693"/>
      <c r="T3730" s="694"/>
      <c r="U3730" s="695"/>
    </row>
    <row r="3731" spans="10:21" s="689" customFormat="1">
      <c r="J3731" s="690"/>
      <c r="K3731" s="690"/>
      <c r="L3731" s="690"/>
      <c r="M3731" s="692"/>
      <c r="N3731" s="688"/>
      <c r="P3731" s="688"/>
      <c r="S3731" s="693"/>
      <c r="T3731" s="694"/>
      <c r="U3731" s="695"/>
    </row>
    <row r="3732" spans="10:21" s="689" customFormat="1">
      <c r="J3732" s="690"/>
      <c r="K3732" s="690"/>
      <c r="L3732" s="690"/>
      <c r="M3732" s="692"/>
      <c r="N3732" s="688"/>
      <c r="P3732" s="688"/>
      <c r="S3732" s="693"/>
      <c r="T3732" s="694"/>
      <c r="U3732" s="695"/>
    </row>
    <row r="3733" spans="10:21" s="689" customFormat="1">
      <c r="J3733" s="690"/>
      <c r="K3733" s="690"/>
      <c r="L3733" s="690"/>
      <c r="M3733" s="692"/>
      <c r="N3733" s="688"/>
      <c r="P3733" s="688"/>
      <c r="S3733" s="693"/>
      <c r="T3733" s="694"/>
      <c r="U3733" s="695"/>
    </row>
    <row r="3734" spans="10:21" s="689" customFormat="1">
      <c r="J3734" s="690"/>
      <c r="K3734" s="690"/>
      <c r="L3734" s="690"/>
      <c r="M3734" s="692"/>
      <c r="N3734" s="688"/>
      <c r="P3734" s="688"/>
      <c r="S3734" s="693"/>
      <c r="T3734" s="694"/>
      <c r="U3734" s="695"/>
    </row>
    <row r="3735" spans="10:21" s="689" customFormat="1">
      <c r="J3735" s="690"/>
      <c r="K3735" s="690"/>
      <c r="L3735" s="690"/>
      <c r="M3735" s="692"/>
      <c r="N3735" s="688"/>
      <c r="P3735" s="688"/>
      <c r="S3735" s="693"/>
      <c r="T3735" s="694"/>
      <c r="U3735" s="695"/>
    </row>
    <row r="3736" spans="10:21" s="689" customFormat="1">
      <c r="J3736" s="690"/>
      <c r="K3736" s="690"/>
      <c r="L3736" s="690"/>
      <c r="M3736" s="692"/>
      <c r="N3736" s="688"/>
      <c r="P3736" s="688"/>
      <c r="S3736" s="693"/>
      <c r="T3736" s="694"/>
      <c r="U3736" s="695"/>
    </row>
    <row r="3737" spans="10:21" s="689" customFormat="1">
      <c r="J3737" s="690"/>
      <c r="K3737" s="690"/>
      <c r="L3737" s="690"/>
      <c r="M3737" s="692"/>
      <c r="N3737" s="688"/>
      <c r="P3737" s="688"/>
      <c r="S3737" s="693"/>
      <c r="T3737" s="694"/>
      <c r="U3737" s="695"/>
    </row>
    <row r="3738" spans="10:21" s="689" customFormat="1">
      <c r="J3738" s="690"/>
      <c r="K3738" s="690"/>
      <c r="L3738" s="690"/>
      <c r="M3738" s="692"/>
      <c r="N3738" s="688"/>
      <c r="P3738" s="688"/>
      <c r="S3738" s="693"/>
      <c r="T3738" s="694"/>
      <c r="U3738" s="695"/>
    </row>
    <row r="3739" spans="10:21" s="689" customFormat="1">
      <c r="J3739" s="690"/>
      <c r="K3739" s="690"/>
      <c r="L3739" s="690"/>
      <c r="M3739" s="692"/>
      <c r="N3739" s="688"/>
      <c r="P3739" s="688"/>
      <c r="S3739" s="693"/>
      <c r="T3739" s="694"/>
      <c r="U3739" s="695"/>
    </row>
    <row r="3740" spans="10:21" s="689" customFormat="1">
      <c r="J3740" s="690"/>
      <c r="K3740" s="690"/>
      <c r="L3740" s="690"/>
      <c r="M3740" s="692"/>
      <c r="N3740" s="688"/>
      <c r="P3740" s="688"/>
      <c r="S3740" s="693"/>
      <c r="T3740" s="694"/>
      <c r="U3740" s="695"/>
    </row>
    <row r="3741" spans="10:21" s="689" customFormat="1">
      <c r="J3741" s="690"/>
      <c r="K3741" s="690"/>
      <c r="L3741" s="690"/>
      <c r="M3741" s="692"/>
      <c r="N3741" s="688"/>
      <c r="P3741" s="688"/>
      <c r="S3741" s="693"/>
      <c r="T3741" s="694"/>
      <c r="U3741" s="695"/>
    </row>
    <row r="3742" spans="10:21" s="689" customFormat="1">
      <c r="J3742" s="690"/>
      <c r="K3742" s="690"/>
      <c r="L3742" s="690"/>
      <c r="M3742" s="692"/>
      <c r="N3742" s="688"/>
      <c r="P3742" s="688"/>
      <c r="S3742" s="693"/>
      <c r="T3742" s="694"/>
      <c r="U3742" s="695"/>
    </row>
    <row r="3743" spans="10:21" s="689" customFormat="1">
      <c r="J3743" s="690"/>
      <c r="K3743" s="690"/>
      <c r="L3743" s="690"/>
      <c r="M3743" s="692"/>
      <c r="N3743" s="688"/>
      <c r="P3743" s="688"/>
      <c r="S3743" s="693"/>
      <c r="T3743" s="694"/>
      <c r="U3743" s="695"/>
    </row>
    <row r="3744" spans="10:21" s="689" customFormat="1">
      <c r="J3744" s="690"/>
      <c r="K3744" s="690"/>
      <c r="L3744" s="690"/>
      <c r="M3744" s="692"/>
      <c r="N3744" s="688"/>
      <c r="P3744" s="688"/>
      <c r="S3744" s="693"/>
      <c r="T3744" s="694"/>
      <c r="U3744" s="695"/>
    </row>
    <row r="3745" spans="10:21" s="689" customFormat="1">
      <c r="J3745" s="690"/>
      <c r="K3745" s="690"/>
      <c r="L3745" s="690"/>
      <c r="M3745" s="692"/>
      <c r="N3745" s="688"/>
      <c r="P3745" s="688"/>
      <c r="S3745" s="693"/>
      <c r="T3745" s="694"/>
      <c r="U3745" s="695"/>
    </row>
    <row r="3746" spans="10:21" s="689" customFormat="1">
      <c r="J3746" s="690"/>
      <c r="K3746" s="690"/>
      <c r="L3746" s="690"/>
      <c r="M3746" s="692"/>
      <c r="N3746" s="688"/>
      <c r="P3746" s="688"/>
      <c r="S3746" s="693"/>
      <c r="T3746" s="694"/>
      <c r="U3746" s="695"/>
    </row>
    <row r="3747" spans="10:21" s="689" customFormat="1">
      <c r="J3747" s="690"/>
      <c r="K3747" s="690"/>
      <c r="L3747" s="690"/>
      <c r="M3747" s="692"/>
      <c r="N3747" s="688"/>
      <c r="P3747" s="688"/>
      <c r="S3747" s="693"/>
      <c r="T3747" s="694"/>
      <c r="U3747" s="695"/>
    </row>
    <row r="3748" spans="10:21" s="689" customFormat="1">
      <c r="J3748" s="690"/>
      <c r="K3748" s="690"/>
      <c r="L3748" s="690"/>
      <c r="M3748" s="692"/>
      <c r="N3748" s="688"/>
      <c r="P3748" s="688"/>
      <c r="S3748" s="693"/>
      <c r="T3748" s="694"/>
      <c r="U3748" s="695"/>
    </row>
    <row r="3749" spans="10:21" s="689" customFormat="1">
      <c r="J3749" s="690"/>
      <c r="K3749" s="690"/>
      <c r="L3749" s="690"/>
      <c r="M3749" s="692"/>
      <c r="N3749" s="688"/>
      <c r="P3749" s="688"/>
      <c r="S3749" s="693"/>
      <c r="T3749" s="694"/>
      <c r="U3749" s="695"/>
    </row>
    <row r="3750" spans="10:21" s="689" customFormat="1">
      <c r="J3750" s="690"/>
      <c r="K3750" s="690"/>
      <c r="L3750" s="690"/>
      <c r="M3750" s="692"/>
      <c r="N3750" s="688"/>
      <c r="P3750" s="688"/>
      <c r="S3750" s="693"/>
      <c r="T3750" s="694"/>
      <c r="U3750" s="695"/>
    </row>
    <row r="3751" spans="10:21" s="689" customFormat="1">
      <c r="J3751" s="690"/>
      <c r="K3751" s="690"/>
      <c r="L3751" s="690"/>
      <c r="M3751" s="692"/>
      <c r="N3751" s="688"/>
      <c r="P3751" s="688"/>
      <c r="S3751" s="693"/>
      <c r="T3751" s="694"/>
      <c r="U3751" s="695"/>
    </row>
    <row r="3752" spans="10:21" s="689" customFormat="1">
      <c r="J3752" s="690"/>
      <c r="K3752" s="690"/>
      <c r="L3752" s="690"/>
      <c r="M3752" s="692"/>
      <c r="N3752" s="688"/>
      <c r="P3752" s="688"/>
      <c r="S3752" s="693"/>
      <c r="T3752" s="694"/>
      <c r="U3752" s="695"/>
    </row>
    <row r="3753" spans="10:21" s="689" customFormat="1">
      <c r="J3753" s="690"/>
      <c r="K3753" s="690"/>
      <c r="L3753" s="690"/>
      <c r="M3753" s="692"/>
      <c r="N3753" s="688"/>
      <c r="P3753" s="688"/>
      <c r="S3753" s="693"/>
      <c r="T3753" s="694"/>
      <c r="U3753" s="695"/>
    </row>
    <row r="3754" spans="10:21" s="689" customFormat="1">
      <c r="J3754" s="690"/>
      <c r="K3754" s="690"/>
      <c r="L3754" s="690"/>
      <c r="M3754" s="692"/>
      <c r="N3754" s="688"/>
      <c r="P3754" s="688"/>
      <c r="S3754" s="693"/>
      <c r="T3754" s="694"/>
      <c r="U3754" s="695"/>
    </row>
    <row r="3755" spans="10:21" s="689" customFormat="1">
      <c r="J3755" s="690"/>
      <c r="K3755" s="690"/>
      <c r="L3755" s="690"/>
      <c r="M3755" s="692"/>
      <c r="N3755" s="688"/>
      <c r="P3755" s="688"/>
      <c r="S3755" s="693"/>
      <c r="T3755" s="694"/>
      <c r="U3755" s="695"/>
    </row>
    <row r="3756" spans="10:21" s="689" customFormat="1">
      <c r="J3756" s="690"/>
      <c r="K3756" s="690"/>
      <c r="L3756" s="690"/>
      <c r="M3756" s="692"/>
      <c r="N3756" s="688"/>
      <c r="P3756" s="688"/>
      <c r="S3756" s="693"/>
      <c r="T3756" s="694"/>
      <c r="U3756" s="695"/>
    </row>
    <row r="3757" spans="10:21" s="689" customFormat="1">
      <c r="J3757" s="690"/>
      <c r="K3757" s="690"/>
      <c r="L3757" s="690"/>
      <c r="M3757" s="692"/>
      <c r="N3757" s="688"/>
      <c r="P3757" s="688"/>
      <c r="S3757" s="693"/>
      <c r="T3757" s="694"/>
      <c r="U3757" s="695"/>
    </row>
    <row r="3758" spans="10:21" s="689" customFormat="1">
      <c r="J3758" s="690"/>
      <c r="K3758" s="690"/>
      <c r="L3758" s="690"/>
      <c r="M3758" s="692"/>
      <c r="N3758" s="688"/>
      <c r="P3758" s="688"/>
      <c r="S3758" s="693"/>
      <c r="T3758" s="694"/>
      <c r="U3758" s="695"/>
    </row>
    <row r="3759" spans="10:21" s="689" customFormat="1">
      <c r="J3759" s="690"/>
      <c r="K3759" s="690"/>
      <c r="L3759" s="690"/>
      <c r="M3759" s="692"/>
      <c r="N3759" s="688"/>
      <c r="P3759" s="688"/>
      <c r="S3759" s="693"/>
      <c r="T3759" s="694"/>
      <c r="U3759" s="695"/>
    </row>
    <row r="3760" spans="10:21" s="689" customFormat="1">
      <c r="J3760" s="690"/>
      <c r="K3760" s="690"/>
      <c r="L3760" s="690"/>
      <c r="M3760" s="692"/>
      <c r="N3760" s="688"/>
      <c r="P3760" s="688"/>
      <c r="S3760" s="693"/>
      <c r="T3760" s="694"/>
      <c r="U3760" s="695"/>
    </row>
    <row r="3761" spans="10:21" s="689" customFormat="1">
      <c r="J3761" s="690"/>
      <c r="K3761" s="690"/>
      <c r="L3761" s="690"/>
      <c r="M3761" s="692"/>
      <c r="N3761" s="688"/>
      <c r="P3761" s="688"/>
      <c r="S3761" s="693"/>
      <c r="T3761" s="694"/>
      <c r="U3761" s="695"/>
    </row>
    <row r="3762" spans="10:21" s="689" customFormat="1">
      <c r="J3762" s="690"/>
      <c r="K3762" s="690"/>
      <c r="L3762" s="690"/>
      <c r="M3762" s="692"/>
      <c r="N3762" s="688"/>
      <c r="P3762" s="688"/>
      <c r="S3762" s="693"/>
      <c r="T3762" s="694"/>
      <c r="U3762" s="695"/>
    </row>
    <row r="3763" spans="10:21" s="689" customFormat="1">
      <c r="J3763" s="690"/>
      <c r="K3763" s="690"/>
      <c r="L3763" s="690"/>
      <c r="M3763" s="692"/>
      <c r="N3763" s="688"/>
      <c r="P3763" s="688"/>
      <c r="S3763" s="693"/>
      <c r="T3763" s="694"/>
      <c r="U3763" s="695"/>
    </row>
    <row r="3764" spans="10:21" s="689" customFormat="1">
      <c r="J3764" s="690"/>
      <c r="K3764" s="690"/>
      <c r="L3764" s="690"/>
      <c r="M3764" s="692"/>
      <c r="N3764" s="688"/>
      <c r="P3764" s="688"/>
      <c r="S3764" s="693"/>
      <c r="T3764" s="694"/>
      <c r="U3764" s="695"/>
    </row>
    <row r="3765" spans="10:21" s="689" customFormat="1">
      <c r="J3765" s="690"/>
      <c r="K3765" s="690"/>
      <c r="L3765" s="690"/>
      <c r="M3765" s="692"/>
      <c r="N3765" s="688"/>
      <c r="P3765" s="688"/>
      <c r="S3765" s="693"/>
      <c r="T3765" s="694"/>
      <c r="U3765" s="695"/>
    </row>
    <row r="3766" spans="10:21" s="689" customFormat="1">
      <c r="J3766" s="690"/>
      <c r="K3766" s="690"/>
      <c r="L3766" s="690"/>
      <c r="M3766" s="692"/>
      <c r="N3766" s="688"/>
      <c r="P3766" s="688"/>
      <c r="S3766" s="693"/>
      <c r="T3766" s="694"/>
      <c r="U3766" s="695"/>
    </row>
    <row r="3767" spans="10:21" s="689" customFormat="1">
      <c r="J3767" s="690"/>
      <c r="K3767" s="690"/>
      <c r="L3767" s="690"/>
      <c r="M3767" s="692"/>
      <c r="N3767" s="688"/>
      <c r="P3767" s="688"/>
      <c r="S3767" s="693"/>
      <c r="T3767" s="694"/>
      <c r="U3767" s="695"/>
    </row>
    <row r="3768" spans="10:21" s="689" customFormat="1">
      <c r="J3768" s="690"/>
      <c r="K3768" s="690"/>
      <c r="L3768" s="690"/>
      <c r="M3768" s="692"/>
      <c r="N3768" s="688"/>
      <c r="P3768" s="688"/>
      <c r="S3768" s="693"/>
      <c r="T3768" s="694"/>
      <c r="U3768" s="695"/>
    </row>
    <row r="3769" spans="10:21" s="689" customFormat="1">
      <c r="J3769" s="690"/>
      <c r="K3769" s="690"/>
      <c r="L3769" s="690"/>
      <c r="M3769" s="692"/>
      <c r="N3769" s="688"/>
      <c r="P3769" s="688"/>
      <c r="S3769" s="693"/>
      <c r="T3769" s="694"/>
      <c r="U3769" s="695"/>
    </row>
    <row r="3770" spans="10:21" s="689" customFormat="1">
      <c r="J3770" s="690"/>
      <c r="K3770" s="690"/>
      <c r="L3770" s="690"/>
      <c r="M3770" s="692"/>
      <c r="N3770" s="688"/>
      <c r="P3770" s="688"/>
      <c r="S3770" s="693"/>
      <c r="T3770" s="694"/>
      <c r="U3770" s="695"/>
    </row>
    <row r="3771" spans="10:21" s="689" customFormat="1">
      <c r="J3771" s="690"/>
      <c r="K3771" s="690"/>
      <c r="L3771" s="690"/>
      <c r="M3771" s="692"/>
      <c r="N3771" s="688"/>
      <c r="P3771" s="688"/>
      <c r="S3771" s="693"/>
      <c r="T3771" s="694"/>
      <c r="U3771" s="695"/>
    </row>
    <row r="3772" spans="10:21" s="689" customFormat="1">
      <c r="J3772" s="690"/>
      <c r="K3772" s="690"/>
      <c r="L3772" s="690"/>
      <c r="M3772" s="692"/>
      <c r="N3772" s="688"/>
      <c r="P3772" s="688"/>
      <c r="S3772" s="693"/>
      <c r="T3772" s="694"/>
      <c r="U3772" s="695"/>
    </row>
    <row r="3773" spans="10:21" s="689" customFormat="1">
      <c r="J3773" s="690"/>
      <c r="K3773" s="690"/>
      <c r="L3773" s="690"/>
      <c r="M3773" s="692"/>
      <c r="N3773" s="688"/>
      <c r="P3773" s="688"/>
      <c r="S3773" s="693"/>
      <c r="T3773" s="694"/>
      <c r="U3773" s="695"/>
    </row>
    <row r="3774" spans="10:21" s="689" customFormat="1">
      <c r="J3774" s="690"/>
      <c r="K3774" s="690"/>
      <c r="L3774" s="690"/>
      <c r="M3774" s="692"/>
      <c r="N3774" s="688"/>
      <c r="P3774" s="688"/>
      <c r="S3774" s="693"/>
      <c r="T3774" s="694"/>
      <c r="U3774" s="695"/>
    </row>
    <row r="3775" spans="10:21" s="689" customFormat="1">
      <c r="J3775" s="690"/>
      <c r="K3775" s="690"/>
      <c r="L3775" s="690"/>
      <c r="M3775" s="692"/>
      <c r="N3775" s="688"/>
      <c r="P3775" s="688"/>
      <c r="S3775" s="693"/>
      <c r="T3775" s="694"/>
      <c r="U3775" s="695"/>
    </row>
    <row r="3776" spans="10:21" s="689" customFormat="1">
      <c r="J3776" s="690"/>
      <c r="K3776" s="690"/>
      <c r="L3776" s="690"/>
      <c r="M3776" s="692"/>
      <c r="N3776" s="688"/>
      <c r="P3776" s="688"/>
      <c r="S3776" s="693"/>
      <c r="T3776" s="694"/>
      <c r="U3776" s="695"/>
    </row>
    <row r="3777" spans="10:21" s="689" customFormat="1">
      <c r="J3777" s="690"/>
      <c r="K3777" s="690"/>
      <c r="L3777" s="690"/>
      <c r="M3777" s="692"/>
      <c r="N3777" s="688"/>
      <c r="P3777" s="688"/>
      <c r="S3777" s="693"/>
      <c r="T3777" s="694"/>
      <c r="U3777" s="695"/>
    </row>
    <row r="3778" spans="10:21" s="689" customFormat="1">
      <c r="J3778" s="690"/>
      <c r="K3778" s="690"/>
      <c r="L3778" s="690"/>
      <c r="M3778" s="692"/>
      <c r="N3778" s="688"/>
      <c r="P3778" s="688"/>
      <c r="S3778" s="693"/>
      <c r="T3778" s="694"/>
      <c r="U3778" s="695"/>
    </row>
    <row r="3779" spans="10:21" s="689" customFormat="1">
      <c r="J3779" s="690"/>
      <c r="K3779" s="690"/>
      <c r="L3779" s="690"/>
      <c r="M3779" s="692"/>
      <c r="N3779" s="688"/>
      <c r="P3779" s="688"/>
      <c r="S3779" s="693"/>
      <c r="T3779" s="694"/>
      <c r="U3779" s="695"/>
    </row>
    <row r="3780" spans="10:21" s="689" customFormat="1">
      <c r="J3780" s="690"/>
      <c r="K3780" s="690"/>
      <c r="L3780" s="690"/>
      <c r="M3780" s="692"/>
      <c r="N3780" s="688"/>
      <c r="P3780" s="688"/>
      <c r="S3780" s="693"/>
      <c r="T3780" s="694"/>
      <c r="U3780" s="695"/>
    </row>
    <row r="3781" spans="10:21" s="689" customFormat="1">
      <c r="J3781" s="690"/>
      <c r="K3781" s="690"/>
      <c r="L3781" s="690"/>
      <c r="M3781" s="692"/>
      <c r="N3781" s="688"/>
      <c r="P3781" s="688"/>
      <c r="S3781" s="693"/>
      <c r="T3781" s="694"/>
      <c r="U3781" s="695"/>
    </row>
    <row r="3782" spans="10:21" s="689" customFormat="1">
      <c r="J3782" s="690"/>
      <c r="K3782" s="690"/>
      <c r="L3782" s="690"/>
      <c r="M3782" s="692"/>
      <c r="N3782" s="688"/>
      <c r="P3782" s="688"/>
      <c r="S3782" s="693"/>
      <c r="T3782" s="694"/>
      <c r="U3782" s="695"/>
    </row>
    <row r="3783" spans="10:21" s="689" customFormat="1">
      <c r="J3783" s="690"/>
      <c r="K3783" s="690"/>
      <c r="L3783" s="690"/>
      <c r="M3783" s="692"/>
      <c r="N3783" s="688"/>
      <c r="P3783" s="688"/>
      <c r="S3783" s="693"/>
      <c r="T3783" s="694"/>
      <c r="U3783" s="695"/>
    </row>
    <row r="3784" spans="10:21" s="689" customFormat="1">
      <c r="J3784" s="690"/>
      <c r="K3784" s="690"/>
      <c r="L3784" s="690"/>
      <c r="M3784" s="692"/>
      <c r="N3784" s="688"/>
      <c r="P3784" s="688"/>
      <c r="S3784" s="693"/>
      <c r="T3784" s="694"/>
      <c r="U3784" s="695"/>
    </row>
    <row r="3785" spans="10:21" s="689" customFormat="1">
      <c r="J3785" s="690"/>
      <c r="K3785" s="684"/>
      <c r="L3785" s="690"/>
      <c r="M3785" s="692"/>
      <c r="N3785" s="688"/>
      <c r="P3785" s="688"/>
      <c r="S3785" s="693"/>
      <c r="T3785" s="694"/>
      <c r="U3785" s="695"/>
    </row>
    <row r="3786" spans="10:21" s="689" customFormat="1">
      <c r="J3786" s="690"/>
      <c r="K3786" s="690"/>
      <c r="L3786" s="690"/>
      <c r="M3786" s="692"/>
      <c r="N3786" s="688"/>
      <c r="P3786" s="688"/>
      <c r="S3786" s="693"/>
      <c r="T3786" s="694"/>
      <c r="U3786" s="695"/>
    </row>
    <row r="3787" spans="10:21" s="689" customFormat="1">
      <c r="J3787" s="690"/>
      <c r="K3787" s="690"/>
      <c r="L3787" s="690"/>
      <c r="M3787" s="692"/>
      <c r="N3787" s="688"/>
      <c r="P3787" s="688"/>
      <c r="S3787" s="693"/>
      <c r="T3787" s="694"/>
      <c r="U3787" s="695"/>
    </row>
    <row r="3788" spans="10:21" s="689" customFormat="1">
      <c r="J3788" s="690"/>
      <c r="K3788" s="690"/>
      <c r="L3788" s="690"/>
      <c r="M3788" s="692"/>
      <c r="N3788" s="688"/>
      <c r="P3788" s="688"/>
      <c r="S3788" s="693"/>
      <c r="T3788" s="694"/>
      <c r="U3788" s="695"/>
    </row>
    <row r="3789" spans="10:21" s="689" customFormat="1">
      <c r="J3789" s="690"/>
      <c r="K3789" s="690"/>
      <c r="L3789" s="690"/>
      <c r="M3789" s="692"/>
      <c r="N3789" s="688"/>
      <c r="P3789" s="688"/>
      <c r="S3789" s="693"/>
      <c r="T3789" s="694"/>
      <c r="U3789" s="695"/>
    </row>
    <row r="3790" spans="10:21" s="689" customFormat="1">
      <c r="J3790" s="690"/>
      <c r="K3790" s="690"/>
      <c r="L3790" s="690"/>
      <c r="M3790" s="692"/>
      <c r="N3790" s="688"/>
      <c r="P3790" s="688"/>
      <c r="S3790" s="693"/>
      <c r="T3790" s="694"/>
      <c r="U3790" s="695"/>
    </row>
    <row r="3791" spans="10:21" s="689" customFormat="1">
      <c r="J3791" s="690"/>
      <c r="K3791" s="690"/>
      <c r="L3791" s="690"/>
      <c r="M3791" s="692"/>
      <c r="N3791" s="688"/>
      <c r="P3791" s="688"/>
      <c r="S3791" s="693"/>
      <c r="T3791" s="694"/>
      <c r="U3791" s="695"/>
    </row>
    <row r="3792" spans="10:21" s="689" customFormat="1">
      <c r="J3792" s="690"/>
      <c r="K3792" s="690"/>
      <c r="L3792" s="690"/>
      <c r="M3792" s="692"/>
      <c r="N3792" s="688"/>
      <c r="P3792" s="688"/>
      <c r="S3792" s="693"/>
      <c r="T3792" s="694"/>
      <c r="U3792" s="695"/>
    </row>
    <row r="3793" spans="10:21" s="689" customFormat="1">
      <c r="J3793" s="690"/>
      <c r="K3793" s="690"/>
      <c r="L3793" s="690"/>
      <c r="M3793" s="692"/>
      <c r="N3793" s="688"/>
      <c r="P3793" s="688"/>
      <c r="S3793" s="693"/>
      <c r="T3793" s="694"/>
      <c r="U3793" s="695"/>
    </row>
    <row r="3794" spans="10:21" s="689" customFormat="1">
      <c r="J3794" s="690"/>
      <c r="K3794" s="690"/>
      <c r="L3794" s="690"/>
      <c r="M3794" s="692"/>
      <c r="N3794" s="688"/>
      <c r="P3794" s="688"/>
      <c r="S3794" s="693"/>
      <c r="T3794" s="694"/>
      <c r="U3794" s="695"/>
    </row>
    <row r="3795" spans="10:21" s="689" customFormat="1">
      <c r="J3795" s="690"/>
      <c r="K3795" s="690"/>
      <c r="L3795" s="690"/>
      <c r="M3795" s="692"/>
      <c r="N3795" s="688"/>
      <c r="P3795" s="688"/>
      <c r="S3795" s="693"/>
      <c r="T3795" s="694"/>
      <c r="U3795" s="695"/>
    </row>
    <row r="3796" spans="10:21" s="689" customFormat="1">
      <c r="J3796" s="690"/>
      <c r="K3796" s="690"/>
      <c r="L3796" s="690"/>
      <c r="M3796" s="692"/>
      <c r="N3796" s="688"/>
      <c r="P3796" s="688"/>
      <c r="S3796" s="693"/>
      <c r="T3796" s="694"/>
      <c r="U3796" s="695"/>
    </row>
    <row r="3797" spans="10:21" s="689" customFormat="1">
      <c r="J3797" s="690"/>
      <c r="K3797" s="690"/>
      <c r="L3797" s="690"/>
      <c r="M3797" s="692"/>
      <c r="N3797" s="688"/>
      <c r="P3797" s="688"/>
      <c r="S3797" s="693"/>
      <c r="T3797" s="694"/>
      <c r="U3797" s="695"/>
    </row>
    <row r="3798" spans="10:21" s="689" customFormat="1">
      <c r="J3798" s="690"/>
      <c r="K3798" s="690"/>
      <c r="L3798" s="690"/>
      <c r="M3798" s="692"/>
      <c r="N3798" s="688"/>
      <c r="P3798" s="688"/>
      <c r="S3798" s="693"/>
      <c r="T3798" s="694"/>
      <c r="U3798" s="695"/>
    </row>
    <row r="3799" spans="10:21" s="689" customFormat="1">
      <c r="J3799" s="690"/>
      <c r="K3799" s="690"/>
      <c r="L3799" s="690"/>
      <c r="M3799" s="692"/>
      <c r="N3799" s="688"/>
      <c r="P3799" s="688"/>
      <c r="S3799" s="693"/>
      <c r="T3799" s="694"/>
      <c r="U3799" s="695"/>
    </row>
    <row r="3800" spans="10:21" s="689" customFormat="1">
      <c r="J3800" s="690"/>
      <c r="K3800" s="690"/>
      <c r="L3800" s="690"/>
      <c r="M3800" s="692"/>
      <c r="N3800" s="688"/>
      <c r="P3800" s="688"/>
      <c r="S3800" s="693"/>
      <c r="T3800" s="694"/>
      <c r="U3800" s="695"/>
    </row>
    <row r="3801" spans="10:21" s="689" customFormat="1">
      <c r="J3801" s="690"/>
      <c r="K3801" s="690"/>
      <c r="L3801" s="690"/>
      <c r="M3801" s="692"/>
      <c r="N3801" s="688"/>
      <c r="P3801" s="688"/>
      <c r="S3801" s="693"/>
      <c r="T3801" s="694"/>
      <c r="U3801" s="695"/>
    </row>
    <row r="3802" spans="10:21" s="689" customFormat="1">
      <c r="J3802" s="690"/>
      <c r="K3802" s="690"/>
      <c r="L3802" s="690"/>
      <c r="M3802" s="692"/>
      <c r="N3802" s="688"/>
      <c r="P3802" s="688"/>
      <c r="S3802" s="693"/>
      <c r="T3802" s="694"/>
      <c r="U3802" s="695"/>
    </row>
    <row r="3803" spans="10:21" s="689" customFormat="1">
      <c r="J3803" s="690"/>
      <c r="K3803" s="690"/>
      <c r="L3803" s="690"/>
      <c r="M3803" s="692"/>
      <c r="N3803" s="688"/>
      <c r="P3803" s="688"/>
      <c r="S3803" s="693"/>
      <c r="T3803" s="694"/>
      <c r="U3803" s="695"/>
    </row>
    <row r="3804" spans="10:21" s="689" customFormat="1">
      <c r="J3804" s="690"/>
      <c r="K3804" s="690"/>
      <c r="L3804" s="690"/>
      <c r="M3804" s="692"/>
      <c r="N3804" s="688"/>
      <c r="P3804" s="688"/>
      <c r="S3804" s="693"/>
      <c r="T3804" s="694"/>
      <c r="U3804" s="695"/>
    </row>
    <row r="3805" spans="10:21" s="689" customFormat="1">
      <c r="J3805" s="690"/>
      <c r="K3805" s="690"/>
      <c r="L3805" s="690"/>
      <c r="M3805" s="692"/>
      <c r="N3805" s="688"/>
      <c r="P3805" s="688"/>
      <c r="S3805" s="693"/>
      <c r="T3805" s="694"/>
      <c r="U3805" s="695"/>
    </row>
    <row r="3806" spans="10:21" s="689" customFormat="1">
      <c r="J3806" s="690"/>
      <c r="K3806" s="690"/>
      <c r="L3806" s="690"/>
      <c r="M3806" s="692"/>
      <c r="N3806" s="688"/>
      <c r="P3806" s="688"/>
      <c r="S3806" s="693"/>
      <c r="T3806" s="694"/>
      <c r="U3806" s="695"/>
    </row>
    <row r="3807" spans="10:21" s="689" customFormat="1">
      <c r="J3807" s="690"/>
      <c r="K3807" s="690"/>
      <c r="L3807" s="690"/>
      <c r="M3807" s="692"/>
      <c r="N3807" s="688"/>
      <c r="P3807" s="688"/>
      <c r="S3807" s="693"/>
      <c r="T3807" s="694"/>
      <c r="U3807" s="695"/>
    </row>
    <row r="3808" spans="10:21" s="689" customFormat="1">
      <c r="J3808" s="690"/>
      <c r="K3808" s="690"/>
      <c r="L3808" s="690"/>
      <c r="M3808" s="692"/>
      <c r="N3808" s="688"/>
      <c r="P3808" s="688"/>
      <c r="S3808" s="693"/>
      <c r="T3808" s="694"/>
      <c r="U3808" s="695"/>
    </row>
    <row r="3809" spans="10:21" s="689" customFormat="1">
      <c r="J3809" s="690"/>
      <c r="K3809" s="684"/>
      <c r="L3809" s="690"/>
      <c r="M3809" s="692"/>
      <c r="N3809" s="688"/>
      <c r="P3809" s="688"/>
      <c r="S3809" s="693"/>
      <c r="T3809" s="694"/>
      <c r="U3809" s="695"/>
    </row>
    <row r="3810" spans="10:21" s="689" customFormat="1">
      <c r="J3810" s="690"/>
      <c r="K3810" s="690"/>
      <c r="L3810" s="690"/>
      <c r="M3810" s="692"/>
      <c r="N3810" s="688"/>
      <c r="P3810" s="688"/>
      <c r="S3810" s="693"/>
      <c r="T3810" s="694"/>
      <c r="U3810" s="695"/>
    </row>
    <row r="3811" spans="10:21" s="689" customFormat="1">
      <c r="J3811" s="690"/>
      <c r="K3811" s="690"/>
      <c r="L3811" s="690"/>
      <c r="M3811" s="692"/>
      <c r="N3811" s="688"/>
      <c r="P3811" s="688"/>
      <c r="S3811" s="693"/>
      <c r="T3811" s="694"/>
      <c r="U3811" s="695"/>
    </row>
    <row r="3812" spans="10:21" s="689" customFormat="1">
      <c r="J3812" s="690"/>
      <c r="K3812" s="690"/>
      <c r="L3812" s="690"/>
      <c r="M3812" s="692"/>
      <c r="N3812" s="688"/>
      <c r="P3812" s="688"/>
      <c r="S3812" s="693"/>
      <c r="T3812" s="694"/>
      <c r="U3812" s="695"/>
    </row>
    <row r="3813" spans="10:21" s="689" customFormat="1">
      <c r="J3813" s="690"/>
      <c r="K3813" s="690"/>
      <c r="L3813" s="690"/>
      <c r="M3813" s="692"/>
      <c r="N3813" s="688"/>
      <c r="P3813" s="688"/>
      <c r="S3813" s="693"/>
      <c r="T3813" s="694"/>
      <c r="U3813" s="695"/>
    </row>
    <row r="3814" spans="10:21" s="689" customFormat="1">
      <c r="J3814" s="690"/>
      <c r="K3814" s="690"/>
      <c r="L3814" s="690"/>
      <c r="M3814" s="692"/>
      <c r="N3814" s="688"/>
      <c r="P3814" s="688"/>
      <c r="S3814" s="693"/>
      <c r="T3814" s="694"/>
      <c r="U3814" s="695"/>
    </row>
    <row r="3815" spans="10:21" s="689" customFormat="1">
      <c r="J3815" s="690"/>
      <c r="K3815" s="690"/>
      <c r="L3815" s="690"/>
      <c r="M3815" s="692"/>
      <c r="N3815" s="688"/>
      <c r="P3815" s="688"/>
      <c r="S3815" s="693"/>
      <c r="T3815" s="694"/>
      <c r="U3815" s="695"/>
    </row>
    <row r="3816" spans="10:21" s="689" customFormat="1">
      <c r="J3816" s="690"/>
      <c r="K3816" s="690"/>
      <c r="L3816" s="690"/>
      <c r="M3816" s="692"/>
      <c r="N3816" s="688"/>
      <c r="P3816" s="688"/>
      <c r="S3816" s="693"/>
      <c r="T3816" s="694"/>
      <c r="U3816" s="695"/>
    </row>
    <row r="3817" spans="10:21" s="689" customFormat="1">
      <c r="J3817" s="690"/>
      <c r="K3817" s="690"/>
      <c r="L3817" s="690"/>
      <c r="M3817" s="692"/>
      <c r="N3817" s="688"/>
      <c r="P3817" s="688"/>
      <c r="S3817" s="693"/>
      <c r="T3817" s="694"/>
      <c r="U3817" s="695"/>
    </row>
    <row r="3818" spans="10:21" s="689" customFormat="1">
      <c r="J3818" s="690"/>
      <c r="K3818" s="690"/>
      <c r="L3818" s="690"/>
      <c r="M3818" s="692"/>
      <c r="N3818" s="688"/>
      <c r="P3818" s="688"/>
      <c r="S3818" s="693"/>
      <c r="T3818" s="694"/>
      <c r="U3818" s="695"/>
    </row>
    <row r="3819" spans="10:21" s="689" customFormat="1">
      <c r="J3819" s="690"/>
      <c r="K3819" s="690"/>
      <c r="L3819" s="690"/>
      <c r="M3819" s="692"/>
      <c r="N3819" s="688"/>
      <c r="P3819" s="688"/>
      <c r="S3819" s="693"/>
      <c r="T3819" s="694"/>
      <c r="U3819" s="695"/>
    </row>
    <row r="3820" spans="10:21" s="689" customFormat="1">
      <c r="J3820" s="690"/>
      <c r="K3820" s="690"/>
      <c r="L3820" s="690"/>
      <c r="M3820" s="692"/>
      <c r="N3820" s="688"/>
      <c r="P3820" s="688"/>
      <c r="S3820" s="693"/>
      <c r="T3820" s="694"/>
      <c r="U3820" s="695"/>
    </row>
    <row r="3821" spans="10:21" s="689" customFormat="1">
      <c r="J3821" s="690"/>
      <c r="K3821" s="690"/>
      <c r="L3821" s="690"/>
      <c r="M3821" s="692"/>
      <c r="N3821" s="688"/>
      <c r="P3821" s="688"/>
      <c r="S3821" s="693"/>
      <c r="T3821" s="694"/>
      <c r="U3821" s="695"/>
    </row>
    <row r="3822" spans="10:21" s="689" customFormat="1">
      <c r="J3822" s="690"/>
      <c r="K3822" s="690"/>
      <c r="L3822" s="690"/>
      <c r="M3822" s="692"/>
      <c r="N3822" s="688"/>
      <c r="P3822" s="688"/>
      <c r="S3822" s="693"/>
      <c r="T3822" s="694"/>
      <c r="U3822" s="695"/>
    </row>
    <row r="3823" spans="10:21" s="689" customFormat="1">
      <c r="J3823" s="690"/>
      <c r="K3823" s="690"/>
      <c r="L3823" s="690"/>
      <c r="M3823" s="692"/>
      <c r="N3823" s="688"/>
      <c r="P3823" s="688"/>
      <c r="S3823" s="693"/>
      <c r="T3823" s="694"/>
      <c r="U3823" s="695"/>
    </row>
    <row r="3824" spans="10:21" s="689" customFormat="1">
      <c r="J3824" s="690"/>
      <c r="K3824" s="690"/>
      <c r="L3824" s="690"/>
      <c r="M3824" s="692"/>
      <c r="N3824" s="688"/>
      <c r="P3824" s="688"/>
      <c r="S3824" s="693"/>
      <c r="T3824" s="694"/>
      <c r="U3824" s="695"/>
    </row>
    <row r="3825" spans="10:21" s="689" customFormat="1">
      <c r="J3825" s="690"/>
      <c r="K3825" s="690"/>
      <c r="L3825" s="690"/>
      <c r="M3825" s="692"/>
      <c r="N3825" s="688"/>
      <c r="P3825" s="688"/>
      <c r="S3825" s="693"/>
      <c r="T3825" s="694"/>
      <c r="U3825" s="695"/>
    </row>
    <row r="3826" spans="10:21" s="689" customFormat="1">
      <c r="J3826" s="690"/>
      <c r="K3826" s="690"/>
      <c r="L3826" s="690"/>
      <c r="M3826" s="692"/>
      <c r="N3826" s="688"/>
      <c r="P3826" s="688"/>
      <c r="S3826" s="693"/>
      <c r="T3826" s="694"/>
      <c r="U3826" s="695"/>
    </row>
    <row r="3827" spans="10:21" s="689" customFormat="1">
      <c r="J3827" s="690"/>
      <c r="K3827" s="690"/>
      <c r="L3827" s="690"/>
      <c r="M3827" s="692"/>
      <c r="N3827" s="688"/>
      <c r="P3827" s="688"/>
      <c r="S3827" s="693"/>
      <c r="T3827" s="694"/>
      <c r="U3827" s="695"/>
    </row>
    <row r="3828" spans="10:21" s="689" customFormat="1">
      <c r="J3828" s="690"/>
      <c r="K3828" s="690"/>
      <c r="L3828" s="690"/>
      <c r="M3828" s="692"/>
      <c r="N3828" s="688"/>
      <c r="P3828" s="688"/>
      <c r="S3828" s="693"/>
      <c r="T3828" s="694"/>
      <c r="U3828" s="695"/>
    </row>
    <row r="3829" spans="10:21" s="689" customFormat="1">
      <c r="J3829" s="690"/>
      <c r="K3829" s="690"/>
      <c r="L3829" s="690"/>
      <c r="M3829" s="692"/>
      <c r="N3829" s="688"/>
      <c r="P3829" s="688"/>
      <c r="S3829" s="693"/>
      <c r="T3829" s="694"/>
      <c r="U3829" s="695"/>
    </row>
    <row r="3830" spans="10:21" s="689" customFormat="1">
      <c r="J3830" s="690"/>
      <c r="K3830" s="690"/>
      <c r="L3830" s="690"/>
      <c r="M3830" s="692"/>
      <c r="N3830" s="688"/>
      <c r="P3830" s="688"/>
      <c r="S3830" s="693"/>
      <c r="T3830" s="694"/>
      <c r="U3830" s="695"/>
    </row>
    <row r="3831" spans="10:21" s="689" customFormat="1">
      <c r="J3831" s="690"/>
      <c r="K3831" s="690"/>
      <c r="L3831" s="690"/>
      <c r="M3831" s="692"/>
      <c r="N3831" s="688"/>
      <c r="P3831" s="688"/>
      <c r="S3831" s="693"/>
      <c r="T3831" s="694"/>
      <c r="U3831" s="695"/>
    </row>
    <row r="3832" spans="10:21" s="689" customFormat="1">
      <c r="J3832" s="690"/>
      <c r="K3832" s="690"/>
      <c r="L3832" s="690"/>
      <c r="M3832" s="692"/>
      <c r="N3832" s="688"/>
      <c r="P3832" s="688"/>
      <c r="S3832" s="693"/>
      <c r="T3832" s="694"/>
      <c r="U3832" s="695"/>
    </row>
    <row r="3833" spans="10:21" s="689" customFormat="1">
      <c r="J3833" s="690"/>
      <c r="K3833" s="690"/>
      <c r="L3833" s="690"/>
      <c r="M3833" s="692"/>
      <c r="N3833" s="688"/>
      <c r="P3833" s="688"/>
      <c r="S3833" s="693"/>
      <c r="T3833" s="694"/>
      <c r="U3833" s="695"/>
    </row>
    <row r="3834" spans="10:21" s="689" customFormat="1">
      <c r="J3834" s="690"/>
      <c r="K3834" s="690"/>
      <c r="L3834" s="690"/>
      <c r="M3834" s="692"/>
      <c r="N3834" s="688"/>
      <c r="P3834" s="688"/>
      <c r="S3834" s="693"/>
      <c r="T3834" s="694"/>
      <c r="U3834" s="695"/>
    </row>
    <row r="3835" spans="10:21" s="689" customFormat="1">
      <c r="J3835" s="690"/>
      <c r="K3835" s="690"/>
      <c r="L3835" s="690"/>
      <c r="M3835" s="692"/>
      <c r="N3835" s="688"/>
      <c r="P3835" s="688"/>
      <c r="S3835" s="693"/>
      <c r="T3835" s="694"/>
      <c r="U3835" s="695"/>
    </row>
    <row r="3836" spans="10:21" s="689" customFormat="1">
      <c r="J3836" s="690"/>
      <c r="K3836" s="690"/>
      <c r="L3836" s="690"/>
      <c r="M3836" s="692"/>
      <c r="N3836" s="688"/>
      <c r="P3836" s="688"/>
      <c r="S3836" s="693"/>
      <c r="T3836" s="694"/>
      <c r="U3836" s="695"/>
    </row>
    <row r="3837" spans="10:21" s="689" customFormat="1">
      <c r="J3837" s="690"/>
      <c r="K3837" s="690"/>
      <c r="L3837" s="690"/>
      <c r="M3837" s="692"/>
      <c r="N3837" s="688"/>
      <c r="P3837" s="688"/>
      <c r="S3837" s="693"/>
      <c r="T3837" s="694"/>
      <c r="U3837" s="695"/>
    </row>
    <row r="3838" spans="10:21" s="689" customFormat="1">
      <c r="J3838" s="690"/>
      <c r="K3838" s="690"/>
      <c r="L3838" s="690"/>
      <c r="M3838" s="692"/>
      <c r="N3838" s="688"/>
      <c r="P3838" s="688"/>
      <c r="S3838" s="693"/>
      <c r="T3838" s="694"/>
      <c r="U3838" s="695"/>
    </row>
    <row r="3839" spans="10:21" s="689" customFormat="1">
      <c r="J3839" s="690"/>
      <c r="K3839" s="690"/>
      <c r="L3839" s="690"/>
      <c r="M3839" s="692"/>
      <c r="N3839" s="688"/>
      <c r="P3839" s="688"/>
      <c r="S3839" s="693"/>
      <c r="T3839" s="694"/>
      <c r="U3839" s="695"/>
    </row>
    <row r="3840" spans="10:21" s="689" customFormat="1">
      <c r="J3840" s="690"/>
      <c r="K3840" s="690"/>
      <c r="L3840" s="690"/>
      <c r="M3840" s="692"/>
      <c r="N3840" s="688"/>
      <c r="P3840" s="688"/>
      <c r="S3840" s="693"/>
      <c r="T3840" s="694"/>
      <c r="U3840" s="695"/>
    </row>
    <row r="3841" spans="10:21" s="689" customFormat="1">
      <c r="J3841" s="690"/>
      <c r="K3841" s="690"/>
      <c r="L3841" s="690"/>
      <c r="M3841" s="692"/>
      <c r="N3841" s="688"/>
      <c r="P3841" s="688"/>
      <c r="S3841" s="693"/>
      <c r="T3841" s="694"/>
      <c r="U3841" s="695"/>
    </row>
    <row r="3842" spans="10:21" s="689" customFormat="1">
      <c r="J3842" s="690"/>
      <c r="K3842" s="690"/>
      <c r="L3842" s="690"/>
      <c r="M3842" s="692"/>
      <c r="N3842" s="688"/>
      <c r="P3842" s="688"/>
      <c r="S3842" s="693"/>
      <c r="T3842" s="694"/>
      <c r="U3842" s="695"/>
    </row>
    <row r="3843" spans="10:21" s="689" customFormat="1">
      <c r="J3843" s="690"/>
      <c r="K3843" s="690"/>
      <c r="L3843" s="690"/>
      <c r="M3843" s="692"/>
      <c r="N3843" s="688"/>
      <c r="P3843" s="688"/>
      <c r="S3843" s="693"/>
      <c r="T3843" s="694"/>
      <c r="U3843" s="695"/>
    </row>
    <row r="3844" spans="10:21" s="689" customFormat="1">
      <c r="J3844" s="690"/>
      <c r="K3844" s="690"/>
      <c r="L3844" s="690"/>
      <c r="M3844" s="692"/>
      <c r="N3844" s="688"/>
      <c r="P3844" s="688"/>
      <c r="S3844" s="693"/>
      <c r="T3844" s="694"/>
      <c r="U3844" s="695"/>
    </row>
    <row r="3845" spans="10:21" s="689" customFormat="1">
      <c r="J3845" s="690"/>
      <c r="K3845" s="690"/>
      <c r="L3845" s="690"/>
      <c r="M3845" s="692"/>
      <c r="N3845" s="688"/>
      <c r="P3845" s="688"/>
      <c r="S3845" s="693"/>
      <c r="T3845" s="694"/>
      <c r="U3845" s="695"/>
    </row>
    <row r="3846" spans="10:21" s="689" customFormat="1">
      <c r="J3846" s="690"/>
      <c r="K3846" s="690"/>
      <c r="L3846" s="690"/>
      <c r="M3846" s="692"/>
      <c r="N3846" s="688"/>
      <c r="P3846" s="688"/>
      <c r="S3846" s="693"/>
      <c r="T3846" s="694"/>
      <c r="U3846" s="695"/>
    </row>
    <row r="3847" spans="10:21" s="689" customFormat="1">
      <c r="J3847" s="690"/>
      <c r="K3847" s="690"/>
      <c r="L3847" s="690"/>
      <c r="M3847" s="692"/>
      <c r="N3847" s="688"/>
      <c r="P3847" s="688"/>
      <c r="S3847" s="693"/>
      <c r="T3847" s="694"/>
      <c r="U3847" s="695"/>
    </row>
    <row r="3848" spans="10:21" s="689" customFormat="1">
      <c r="J3848" s="690"/>
      <c r="K3848" s="690"/>
      <c r="L3848" s="690"/>
      <c r="M3848" s="692"/>
      <c r="N3848" s="688"/>
      <c r="P3848" s="688"/>
      <c r="S3848" s="693"/>
      <c r="T3848" s="694"/>
      <c r="U3848" s="695"/>
    </row>
    <row r="3849" spans="10:21" s="689" customFormat="1">
      <c r="J3849" s="690"/>
      <c r="K3849" s="690"/>
      <c r="L3849" s="690"/>
      <c r="M3849" s="692"/>
      <c r="N3849" s="688"/>
      <c r="P3849" s="688"/>
      <c r="S3849" s="693"/>
      <c r="T3849" s="694"/>
      <c r="U3849" s="695"/>
    </row>
    <row r="3850" spans="10:21" s="689" customFormat="1">
      <c r="J3850" s="690"/>
      <c r="K3850" s="690"/>
      <c r="L3850" s="690"/>
      <c r="M3850" s="692"/>
      <c r="N3850" s="688"/>
      <c r="P3850" s="688"/>
      <c r="S3850" s="693"/>
      <c r="T3850" s="694"/>
      <c r="U3850" s="695"/>
    </row>
    <row r="3851" spans="10:21" s="689" customFormat="1">
      <c r="J3851" s="690"/>
      <c r="K3851" s="690"/>
      <c r="L3851" s="690"/>
      <c r="M3851" s="692"/>
      <c r="N3851" s="688"/>
      <c r="P3851" s="688"/>
      <c r="S3851" s="693"/>
      <c r="T3851" s="694"/>
      <c r="U3851" s="695"/>
    </row>
    <row r="3852" spans="10:21" s="689" customFormat="1">
      <c r="J3852" s="690"/>
      <c r="K3852" s="690"/>
      <c r="L3852" s="690"/>
      <c r="M3852" s="692"/>
      <c r="N3852" s="688"/>
      <c r="P3852" s="688"/>
      <c r="S3852" s="693"/>
      <c r="T3852" s="694"/>
      <c r="U3852" s="695"/>
    </row>
    <row r="3853" spans="10:21" s="689" customFormat="1">
      <c r="J3853" s="690"/>
      <c r="K3853" s="690"/>
      <c r="L3853" s="690"/>
      <c r="M3853" s="692"/>
      <c r="N3853" s="688"/>
      <c r="P3853" s="688"/>
      <c r="S3853" s="693"/>
      <c r="T3853" s="694"/>
      <c r="U3853" s="695"/>
    </row>
    <row r="3854" spans="10:21" s="689" customFormat="1">
      <c r="J3854" s="690"/>
      <c r="K3854" s="690"/>
      <c r="L3854" s="690"/>
      <c r="M3854" s="692"/>
      <c r="N3854" s="688"/>
      <c r="P3854" s="688"/>
      <c r="S3854" s="693"/>
      <c r="T3854" s="694"/>
      <c r="U3854" s="695"/>
    </row>
    <row r="3855" spans="10:21" s="689" customFormat="1">
      <c r="J3855" s="690"/>
      <c r="K3855" s="690"/>
      <c r="L3855" s="690"/>
      <c r="M3855" s="692"/>
      <c r="N3855" s="688"/>
      <c r="P3855" s="688"/>
      <c r="S3855" s="693"/>
      <c r="T3855" s="694"/>
      <c r="U3855" s="695"/>
    </row>
    <row r="3856" spans="10:21" s="689" customFormat="1">
      <c r="J3856" s="690"/>
      <c r="K3856" s="690"/>
      <c r="L3856" s="690"/>
      <c r="M3856" s="692"/>
      <c r="N3856" s="688"/>
      <c r="P3856" s="688"/>
      <c r="S3856" s="693"/>
      <c r="T3856" s="694"/>
      <c r="U3856" s="695"/>
    </row>
    <row r="3857" spans="10:21" s="689" customFormat="1">
      <c r="J3857" s="690"/>
      <c r="K3857" s="690"/>
      <c r="L3857" s="690"/>
      <c r="M3857" s="692"/>
      <c r="N3857" s="688"/>
      <c r="P3857" s="688"/>
      <c r="S3857" s="693"/>
      <c r="T3857" s="694"/>
      <c r="U3857" s="695"/>
    </row>
    <row r="3858" spans="10:21" s="689" customFormat="1">
      <c r="J3858" s="690"/>
      <c r="K3858" s="690"/>
      <c r="L3858" s="690"/>
      <c r="M3858" s="692"/>
      <c r="N3858" s="688"/>
      <c r="P3858" s="688"/>
      <c r="S3858" s="693"/>
      <c r="T3858" s="694"/>
      <c r="U3858" s="695"/>
    </row>
    <row r="3859" spans="10:21" s="689" customFormat="1">
      <c r="J3859" s="690"/>
      <c r="K3859" s="690"/>
      <c r="L3859" s="690"/>
      <c r="M3859" s="692"/>
      <c r="N3859" s="688"/>
      <c r="P3859" s="688"/>
      <c r="S3859" s="693"/>
      <c r="T3859" s="694"/>
      <c r="U3859" s="695"/>
    </row>
    <row r="3860" spans="10:21" s="689" customFormat="1">
      <c r="J3860" s="690"/>
      <c r="K3860" s="690"/>
      <c r="L3860" s="690"/>
      <c r="M3860" s="692"/>
      <c r="N3860" s="688"/>
      <c r="P3860" s="688"/>
      <c r="S3860" s="693"/>
      <c r="T3860" s="694"/>
      <c r="U3860" s="695"/>
    </row>
    <row r="3861" spans="10:21" s="689" customFormat="1">
      <c r="J3861" s="690"/>
      <c r="K3861" s="690"/>
      <c r="L3861" s="690"/>
      <c r="M3861" s="692"/>
      <c r="N3861" s="688"/>
      <c r="P3861" s="688"/>
      <c r="S3861" s="693"/>
      <c r="T3861" s="694"/>
      <c r="U3861" s="695"/>
    </row>
    <row r="3862" spans="10:21" s="689" customFormat="1">
      <c r="J3862" s="690"/>
      <c r="K3862" s="690"/>
      <c r="L3862" s="690"/>
      <c r="M3862" s="692"/>
      <c r="N3862" s="688"/>
      <c r="P3862" s="688"/>
      <c r="S3862" s="693"/>
      <c r="T3862" s="694"/>
      <c r="U3862" s="695"/>
    </row>
    <row r="3863" spans="10:21" s="689" customFormat="1">
      <c r="J3863" s="690"/>
      <c r="K3863" s="690"/>
      <c r="L3863" s="690"/>
      <c r="M3863" s="692"/>
      <c r="N3863" s="688"/>
      <c r="P3863" s="688"/>
      <c r="S3863" s="693"/>
      <c r="T3863" s="694"/>
      <c r="U3863" s="695"/>
    </row>
    <row r="3864" spans="10:21" s="689" customFormat="1">
      <c r="J3864" s="690"/>
      <c r="K3864" s="690"/>
      <c r="L3864" s="690"/>
      <c r="M3864" s="692"/>
      <c r="N3864" s="688"/>
      <c r="P3864" s="688"/>
      <c r="S3864" s="693"/>
      <c r="T3864" s="694"/>
      <c r="U3864" s="695"/>
    </row>
    <row r="3865" spans="10:21" s="689" customFormat="1">
      <c r="J3865" s="690"/>
      <c r="K3865" s="690"/>
      <c r="L3865" s="690"/>
      <c r="M3865" s="692"/>
      <c r="N3865" s="688"/>
      <c r="P3865" s="688"/>
      <c r="S3865" s="693"/>
      <c r="T3865" s="694"/>
      <c r="U3865" s="695"/>
    </row>
    <row r="3866" spans="10:21" s="689" customFormat="1">
      <c r="J3866" s="690"/>
      <c r="K3866" s="690"/>
      <c r="L3866" s="690"/>
      <c r="M3866" s="692"/>
      <c r="N3866" s="688"/>
      <c r="P3866" s="688"/>
      <c r="S3866" s="693"/>
      <c r="T3866" s="694"/>
      <c r="U3866" s="695"/>
    </row>
    <row r="3867" spans="10:21" s="689" customFormat="1">
      <c r="J3867" s="690"/>
      <c r="K3867" s="690"/>
      <c r="L3867" s="690"/>
      <c r="M3867" s="692"/>
      <c r="N3867" s="688"/>
      <c r="P3867" s="688"/>
      <c r="S3867" s="693"/>
      <c r="T3867" s="694"/>
      <c r="U3867" s="695"/>
    </row>
    <row r="3868" spans="10:21" s="689" customFormat="1">
      <c r="J3868" s="690"/>
      <c r="K3868" s="690"/>
      <c r="L3868" s="690"/>
      <c r="M3868" s="692"/>
      <c r="N3868" s="688"/>
      <c r="P3868" s="688"/>
      <c r="S3868" s="693"/>
      <c r="T3868" s="694"/>
      <c r="U3868" s="695"/>
    </row>
    <row r="3869" spans="10:21" s="689" customFormat="1">
      <c r="J3869" s="690"/>
      <c r="K3869" s="690"/>
      <c r="L3869" s="690"/>
      <c r="M3869" s="692"/>
      <c r="N3869" s="688"/>
      <c r="P3869" s="688"/>
      <c r="S3869" s="693"/>
      <c r="T3869" s="694"/>
      <c r="U3869" s="695"/>
    </row>
    <row r="3870" spans="10:21" s="689" customFormat="1">
      <c r="J3870" s="690"/>
      <c r="K3870" s="690"/>
      <c r="L3870" s="690"/>
      <c r="M3870" s="692"/>
      <c r="N3870" s="688"/>
      <c r="P3870" s="688"/>
      <c r="S3870" s="693"/>
      <c r="T3870" s="694"/>
      <c r="U3870" s="695"/>
    </row>
    <row r="3871" spans="10:21" s="689" customFormat="1">
      <c r="J3871" s="690"/>
      <c r="K3871" s="690"/>
      <c r="L3871" s="690"/>
      <c r="M3871" s="692"/>
      <c r="N3871" s="688"/>
      <c r="P3871" s="688"/>
      <c r="S3871" s="693"/>
      <c r="T3871" s="694"/>
      <c r="U3871" s="695"/>
    </row>
    <row r="3872" spans="10:21" s="689" customFormat="1">
      <c r="J3872" s="690"/>
      <c r="K3872" s="690"/>
      <c r="L3872" s="690"/>
      <c r="M3872" s="692"/>
      <c r="N3872" s="688"/>
      <c r="P3872" s="688"/>
      <c r="S3872" s="693"/>
      <c r="T3872" s="694"/>
      <c r="U3872" s="695"/>
    </row>
    <row r="3873" spans="10:21" s="689" customFormat="1">
      <c r="J3873" s="690"/>
      <c r="K3873" s="690"/>
      <c r="L3873" s="690"/>
      <c r="M3873" s="692"/>
      <c r="N3873" s="688"/>
      <c r="P3873" s="688"/>
      <c r="S3873" s="693"/>
      <c r="T3873" s="694"/>
      <c r="U3873" s="695"/>
    </row>
    <row r="3874" spans="10:21" s="689" customFormat="1">
      <c r="J3874" s="690"/>
      <c r="K3874" s="690"/>
      <c r="L3874" s="690"/>
      <c r="M3874" s="692"/>
      <c r="N3874" s="688"/>
      <c r="P3874" s="688"/>
      <c r="S3874" s="693"/>
      <c r="T3874" s="694"/>
      <c r="U3874" s="695"/>
    </row>
    <row r="3875" spans="10:21" s="689" customFormat="1">
      <c r="J3875" s="690"/>
      <c r="K3875" s="690"/>
      <c r="L3875" s="690"/>
      <c r="M3875" s="692"/>
      <c r="N3875" s="688"/>
      <c r="P3875" s="688"/>
      <c r="S3875" s="693"/>
      <c r="T3875" s="694"/>
      <c r="U3875" s="695"/>
    </row>
    <row r="3876" spans="10:21" s="689" customFormat="1">
      <c r="J3876" s="690"/>
      <c r="K3876" s="690"/>
      <c r="L3876" s="690"/>
      <c r="M3876" s="692"/>
      <c r="N3876" s="688"/>
      <c r="P3876" s="688"/>
      <c r="S3876" s="693"/>
      <c r="T3876" s="694"/>
      <c r="U3876" s="695"/>
    </row>
    <row r="3877" spans="10:21" s="689" customFormat="1">
      <c r="J3877" s="690"/>
      <c r="K3877" s="690"/>
      <c r="L3877" s="690"/>
      <c r="M3877" s="692"/>
      <c r="N3877" s="688"/>
      <c r="P3877" s="688"/>
      <c r="S3877" s="693"/>
      <c r="T3877" s="694"/>
      <c r="U3877" s="695"/>
    </row>
    <row r="3878" spans="10:21" s="689" customFormat="1">
      <c r="J3878" s="690"/>
      <c r="K3878" s="690"/>
      <c r="L3878" s="690"/>
      <c r="M3878" s="692"/>
      <c r="N3878" s="688"/>
      <c r="P3878" s="688"/>
      <c r="S3878" s="693"/>
      <c r="T3878" s="694"/>
      <c r="U3878" s="695"/>
    </row>
    <row r="3879" spans="10:21" s="689" customFormat="1">
      <c r="J3879" s="690"/>
      <c r="K3879" s="690"/>
      <c r="L3879" s="690"/>
      <c r="M3879" s="692"/>
      <c r="N3879" s="688"/>
      <c r="P3879" s="688"/>
      <c r="S3879" s="693"/>
      <c r="T3879" s="694"/>
      <c r="U3879" s="695"/>
    </row>
    <row r="3880" spans="10:21" s="689" customFormat="1">
      <c r="J3880" s="690"/>
      <c r="K3880" s="690"/>
      <c r="L3880" s="690"/>
      <c r="M3880" s="692"/>
      <c r="N3880" s="688"/>
      <c r="P3880" s="688"/>
      <c r="S3880" s="693"/>
      <c r="T3880" s="694"/>
      <c r="U3880" s="695"/>
    </row>
    <row r="3881" spans="10:21" s="689" customFormat="1">
      <c r="J3881" s="690"/>
      <c r="K3881" s="690"/>
      <c r="L3881" s="690"/>
      <c r="M3881" s="692"/>
      <c r="N3881" s="688"/>
      <c r="P3881" s="688"/>
      <c r="S3881" s="693"/>
      <c r="T3881" s="694"/>
      <c r="U3881" s="695"/>
    </row>
    <row r="3882" spans="10:21" s="689" customFormat="1">
      <c r="J3882" s="690"/>
      <c r="K3882" s="690"/>
      <c r="L3882" s="690"/>
      <c r="M3882" s="692"/>
      <c r="N3882" s="688"/>
      <c r="P3882" s="688"/>
      <c r="S3882" s="693"/>
      <c r="T3882" s="694"/>
      <c r="U3882" s="695"/>
    </row>
    <row r="3883" spans="10:21" s="689" customFormat="1">
      <c r="J3883" s="690"/>
      <c r="K3883" s="684"/>
      <c r="L3883" s="690"/>
      <c r="M3883" s="692"/>
      <c r="N3883" s="688"/>
      <c r="P3883" s="688"/>
      <c r="S3883" s="693"/>
      <c r="T3883" s="694"/>
      <c r="U3883" s="695"/>
    </row>
    <row r="3884" spans="10:21" s="689" customFormat="1">
      <c r="J3884" s="690"/>
      <c r="K3884" s="690"/>
      <c r="L3884" s="690"/>
      <c r="M3884" s="692"/>
      <c r="N3884" s="688"/>
      <c r="P3884" s="688"/>
      <c r="S3884" s="693"/>
      <c r="T3884" s="694"/>
      <c r="U3884" s="695"/>
    </row>
    <row r="3885" spans="10:21" s="689" customFormat="1">
      <c r="J3885" s="690"/>
      <c r="K3885" s="690"/>
      <c r="L3885" s="690"/>
      <c r="M3885" s="692"/>
      <c r="N3885" s="688"/>
      <c r="P3885" s="688"/>
      <c r="S3885" s="693"/>
      <c r="T3885" s="694"/>
      <c r="U3885" s="695"/>
    </row>
    <row r="3886" spans="10:21" s="689" customFormat="1">
      <c r="J3886" s="690"/>
      <c r="K3886" s="690"/>
      <c r="L3886" s="690"/>
      <c r="M3886" s="692"/>
      <c r="N3886" s="688"/>
      <c r="P3886" s="688"/>
      <c r="S3886" s="693"/>
      <c r="T3886" s="694"/>
      <c r="U3886" s="695"/>
    </row>
    <row r="3887" spans="10:21" s="689" customFormat="1">
      <c r="J3887" s="690"/>
      <c r="K3887" s="690"/>
      <c r="L3887" s="690"/>
      <c r="M3887" s="692"/>
      <c r="N3887" s="688"/>
      <c r="P3887" s="688"/>
      <c r="S3887" s="693"/>
      <c r="T3887" s="694"/>
      <c r="U3887" s="695"/>
    </row>
    <row r="3888" spans="10:21" s="689" customFormat="1">
      <c r="J3888" s="690"/>
      <c r="K3888" s="690"/>
      <c r="L3888" s="690"/>
      <c r="M3888" s="692"/>
      <c r="N3888" s="688"/>
      <c r="P3888" s="688"/>
      <c r="S3888" s="693"/>
      <c r="T3888" s="694"/>
      <c r="U3888" s="695"/>
    </row>
    <row r="3889" spans="10:21" s="689" customFormat="1">
      <c r="J3889" s="690"/>
      <c r="K3889" s="690"/>
      <c r="L3889" s="690"/>
      <c r="M3889" s="692"/>
      <c r="N3889" s="688"/>
      <c r="P3889" s="688"/>
      <c r="S3889" s="693"/>
      <c r="T3889" s="694"/>
      <c r="U3889" s="695"/>
    </row>
    <row r="3890" spans="10:21" s="689" customFormat="1">
      <c r="J3890" s="690"/>
      <c r="K3890" s="690"/>
      <c r="L3890" s="690"/>
      <c r="M3890" s="692"/>
      <c r="N3890" s="688"/>
      <c r="P3890" s="688"/>
      <c r="S3890" s="693"/>
      <c r="T3890" s="694"/>
      <c r="U3890" s="695"/>
    </row>
    <row r="3891" spans="10:21" s="689" customFormat="1">
      <c r="J3891" s="690"/>
      <c r="K3891" s="690"/>
      <c r="L3891" s="690"/>
      <c r="M3891" s="692"/>
      <c r="N3891" s="688"/>
      <c r="P3891" s="688"/>
      <c r="S3891" s="693"/>
      <c r="T3891" s="694"/>
      <c r="U3891" s="695"/>
    </row>
    <row r="3892" spans="10:21" s="689" customFormat="1">
      <c r="J3892" s="690"/>
      <c r="K3892" s="690"/>
      <c r="L3892" s="690"/>
      <c r="M3892" s="692"/>
      <c r="N3892" s="688"/>
      <c r="P3892" s="688"/>
      <c r="S3892" s="693"/>
      <c r="T3892" s="694"/>
      <c r="U3892" s="695"/>
    </row>
    <row r="3893" spans="10:21" s="689" customFormat="1">
      <c r="J3893" s="690"/>
      <c r="K3893" s="690"/>
      <c r="L3893" s="690"/>
      <c r="M3893" s="692"/>
      <c r="N3893" s="688"/>
      <c r="P3893" s="688"/>
      <c r="S3893" s="693"/>
      <c r="T3893" s="694"/>
      <c r="U3893" s="695"/>
    </row>
    <row r="3894" spans="10:21" s="689" customFormat="1">
      <c r="J3894" s="690"/>
      <c r="K3894" s="690"/>
      <c r="L3894" s="690"/>
      <c r="M3894" s="692"/>
      <c r="N3894" s="688"/>
      <c r="P3894" s="688"/>
      <c r="S3894" s="693"/>
      <c r="T3894" s="694"/>
      <c r="U3894" s="695"/>
    </row>
    <row r="3895" spans="10:21" s="689" customFormat="1">
      <c r="J3895" s="690"/>
      <c r="K3895" s="690"/>
      <c r="L3895" s="690"/>
      <c r="M3895" s="692"/>
      <c r="N3895" s="688"/>
      <c r="P3895" s="688"/>
      <c r="S3895" s="693"/>
      <c r="T3895" s="694"/>
      <c r="U3895" s="695"/>
    </row>
    <row r="3896" spans="10:21" s="689" customFormat="1">
      <c r="J3896" s="690"/>
      <c r="K3896" s="690"/>
      <c r="L3896" s="690"/>
      <c r="M3896" s="692"/>
      <c r="N3896" s="688"/>
      <c r="P3896" s="688"/>
      <c r="S3896" s="693"/>
      <c r="T3896" s="694"/>
      <c r="U3896" s="695"/>
    </row>
    <row r="3897" spans="10:21" s="689" customFormat="1">
      <c r="J3897" s="690"/>
      <c r="K3897" s="690"/>
      <c r="L3897" s="690"/>
      <c r="M3897" s="692"/>
      <c r="N3897" s="688"/>
      <c r="P3897" s="688"/>
      <c r="S3897" s="693"/>
      <c r="T3897" s="694"/>
      <c r="U3897" s="695"/>
    </row>
    <row r="3898" spans="10:21" s="689" customFormat="1">
      <c r="J3898" s="690"/>
      <c r="K3898" s="690"/>
      <c r="L3898" s="690"/>
      <c r="M3898" s="692"/>
      <c r="N3898" s="688"/>
      <c r="P3898" s="688"/>
      <c r="S3898" s="693"/>
      <c r="T3898" s="694"/>
      <c r="U3898" s="695"/>
    </row>
    <row r="3899" spans="10:21" s="689" customFormat="1">
      <c r="J3899" s="690"/>
      <c r="K3899" s="690"/>
      <c r="L3899" s="690"/>
      <c r="M3899" s="692"/>
      <c r="N3899" s="688"/>
      <c r="P3899" s="688"/>
      <c r="S3899" s="693"/>
      <c r="T3899" s="694"/>
      <c r="U3899" s="695"/>
    </row>
    <row r="3900" spans="10:21" s="689" customFormat="1">
      <c r="J3900" s="690"/>
      <c r="K3900" s="690"/>
      <c r="L3900" s="690"/>
      <c r="M3900" s="692"/>
      <c r="N3900" s="688"/>
      <c r="P3900" s="688"/>
      <c r="S3900" s="693"/>
      <c r="T3900" s="694"/>
      <c r="U3900" s="695"/>
    </row>
    <row r="3901" spans="10:21" s="689" customFormat="1">
      <c r="J3901" s="690"/>
      <c r="K3901" s="690"/>
      <c r="L3901" s="690"/>
      <c r="M3901" s="692"/>
      <c r="N3901" s="688"/>
      <c r="P3901" s="688"/>
      <c r="S3901" s="693"/>
      <c r="T3901" s="694"/>
      <c r="U3901" s="695"/>
    </row>
    <row r="3902" spans="10:21" s="689" customFormat="1">
      <c r="J3902" s="690"/>
      <c r="K3902" s="690"/>
      <c r="L3902" s="690"/>
      <c r="M3902" s="692"/>
      <c r="N3902" s="688"/>
      <c r="P3902" s="688"/>
      <c r="S3902" s="693"/>
      <c r="T3902" s="694"/>
      <c r="U3902" s="695"/>
    </row>
    <row r="3903" spans="10:21" s="689" customFormat="1">
      <c r="J3903" s="690"/>
      <c r="K3903" s="690"/>
      <c r="L3903" s="690"/>
      <c r="M3903" s="692"/>
      <c r="N3903" s="688"/>
      <c r="P3903" s="688"/>
      <c r="S3903" s="693"/>
      <c r="T3903" s="694"/>
      <c r="U3903" s="695"/>
    </row>
    <row r="3904" spans="10:21" s="689" customFormat="1">
      <c r="J3904" s="690"/>
      <c r="K3904" s="690"/>
      <c r="L3904" s="690"/>
      <c r="M3904" s="692"/>
      <c r="N3904" s="688"/>
      <c r="P3904" s="688"/>
      <c r="S3904" s="693"/>
      <c r="T3904" s="694"/>
      <c r="U3904" s="695"/>
    </row>
    <row r="3905" spans="10:21" s="689" customFormat="1">
      <c r="J3905" s="690"/>
      <c r="K3905" s="690"/>
      <c r="L3905" s="690"/>
      <c r="M3905" s="692"/>
      <c r="N3905" s="688"/>
      <c r="P3905" s="688"/>
      <c r="S3905" s="693"/>
      <c r="T3905" s="694"/>
      <c r="U3905" s="695"/>
    </row>
    <row r="3906" spans="10:21" s="689" customFormat="1">
      <c r="J3906" s="690"/>
      <c r="K3906" s="690"/>
      <c r="L3906" s="690"/>
      <c r="M3906" s="692"/>
      <c r="N3906" s="688"/>
      <c r="P3906" s="688"/>
      <c r="S3906" s="693"/>
      <c r="T3906" s="694"/>
      <c r="U3906" s="695"/>
    </row>
    <row r="3907" spans="10:21" s="689" customFormat="1">
      <c r="J3907" s="690"/>
      <c r="K3907" s="690"/>
      <c r="L3907" s="690"/>
      <c r="M3907" s="692"/>
      <c r="N3907" s="688"/>
      <c r="P3907" s="688"/>
      <c r="S3907" s="693"/>
      <c r="T3907" s="694"/>
      <c r="U3907" s="695"/>
    </row>
    <row r="3908" spans="10:21" s="689" customFormat="1">
      <c r="J3908" s="690"/>
      <c r="K3908" s="690"/>
      <c r="L3908" s="690"/>
      <c r="M3908" s="692"/>
      <c r="N3908" s="688"/>
      <c r="P3908" s="688"/>
      <c r="S3908" s="693"/>
      <c r="T3908" s="694"/>
      <c r="U3908" s="695"/>
    </row>
    <row r="3909" spans="10:21" s="689" customFormat="1">
      <c r="J3909" s="690"/>
      <c r="K3909" s="690"/>
      <c r="L3909" s="690"/>
      <c r="M3909" s="692"/>
      <c r="N3909" s="688"/>
      <c r="P3909" s="688"/>
      <c r="S3909" s="693"/>
      <c r="T3909" s="694"/>
      <c r="U3909" s="695"/>
    </row>
    <row r="3910" spans="10:21" s="689" customFormat="1">
      <c r="J3910" s="690"/>
      <c r="K3910" s="690"/>
      <c r="L3910" s="690"/>
      <c r="M3910" s="692"/>
      <c r="N3910" s="688"/>
      <c r="P3910" s="688"/>
      <c r="S3910" s="693"/>
      <c r="T3910" s="694"/>
      <c r="U3910" s="695"/>
    </row>
    <row r="3911" spans="10:21" s="689" customFormat="1">
      <c r="J3911" s="690"/>
      <c r="K3911" s="690"/>
      <c r="L3911" s="690"/>
      <c r="M3911" s="692"/>
      <c r="N3911" s="688"/>
      <c r="P3911" s="688"/>
      <c r="S3911" s="693"/>
      <c r="T3911" s="694"/>
      <c r="U3911" s="695"/>
    </row>
    <row r="3912" spans="10:21" s="689" customFormat="1">
      <c r="J3912" s="690"/>
      <c r="K3912" s="690"/>
      <c r="L3912" s="690"/>
      <c r="M3912" s="692"/>
      <c r="N3912" s="688"/>
      <c r="P3912" s="688"/>
      <c r="S3912" s="693"/>
      <c r="T3912" s="694"/>
      <c r="U3912" s="695"/>
    </row>
    <row r="3913" spans="10:21" s="689" customFormat="1">
      <c r="J3913" s="690"/>
      <c r="K3913" s="690"/>
      <c r="L3913" s="690"/>
      <c r="M3913" s="692"/>
      <c r="N3913" s="688"/>
      <c r="P3913" s="688"/>
      <c r="S3913" s="693"/>
      <c r="T3913" s="694"/>
      <c r="U3913" s="695"/>
    </row>
    <row r="3914" spans="10:21" s="689" customFormat="1">
      <c r="J3914" s="690"/>
      <c r="K3914" s="690"/>
      <c r="L3914" s="690"/>
      <c r="M3914" s="692"/>
      <c r="N3914" s="688"/>
      <c r="P3914" s="688"/>
      <c r="S3914" s="693"/>
      <c r="T3914" s="694"/>
      <c r="U3914" s="695"/>
    </row>
    <row r="3915" spans="10:21" s="689" customFormat="1">
      <c r="J3915" s="690"/>
      <c r="K3915" s="690"/>
      <c r="L3915" s="690"/>
      <c r="M3915" s="692"/>
      <c r="N3915" s="688"/>
      <c r="P3915" s="688"/>
      <c r="S3915" s="693"/>
      <c r="T3915" s="694"/>
      <c r="U3915" s="695"/>
    </row>
    <row r="3916" spans="10:21" s="689" customFormat="1">
      <c r="J3916" s="690"/>
      <c r="K3916" s="690"/>
      <c r="L3916" s="690"/>
      <c r="M3916" s="692"/>
      <c r="N3916" s="688"/>
      <c r="P3916" s="688"/>
      <c r="S3916" s="693"/>
      <c r="T3916" s="694"/>
      <c r="U3916" s="695"/>
    </row>
    <row r="3917" spans="10:21" s="689" customFormat="1">
      <c r="J3917" s="690"/>
      <c r="K3917" s="690"/>
      <c r="L3917" s="690"/>
      <c r="M3917" s="692"/>
      <c r="N3917" s="688"/>
      <c r="P3917" s="688"/>
      <c r="S3917" s="693"/>
      <c r="T3917" s="694"/>
      <c r="U3917" s="695"/>
    </row>
    <row r="3918" spans="10:21" s="689" customFormat="1">
      <c r="J3918" s="690"/>
      <c r="K3918" s="690"/>
      <c r="L3918" s="690"/>
      <c r="M3918" s="692"/>
      <c r="N3918" s="688"/>
      <c r="P3918" s="688"/>
      <c r="S3918" s="693"/>
      <c r="T3918" s="694"/>
      <c r="U3918" s="695"/>
    </row>
    <row r="3919" spans="10:21" s="689" customFormat="1">
      <c r="J3919" s="690"/>
      <c r="K3919" s="690"/>
      <c r="L3919" s="690"/>
      <c r="M3919" s="692"/>
      <c r="N3919" s="688"/>
      <c r="P3919" s="688"/>
      <c r="S3919" s="693"/>
      <c r="T3919" s="694"/>
      <c r="U3919" s="695"/>
    </row>
    <row r="3920" spans="10:21" s="689" customFormat="1">
      <c r="J3920" s="690"/>
      <c r="K3920" s="690"/>
      <c r="L3920" s="690"/>
      <c r="M3920" s="692"/>
      <c r="N3920" s="688"/>
      <c r="P3920" s="688"/>
      <c r="S3920" s="693"/>
      <c r="T3920" s="694"/>
      <c r="U3920" s="695"/>
    </row>
    <row r="3921" spans="10:21" s="689" customFormat="1">
      <c r="J3921" s="690"/>
      <c r="K3921" s="690"/>
      <c r="L3921" s="690"/>
      <c r="M3921" s="692"/>
      <c r="N3921" s="688"/>
      <c r="P3921" s="688"/>
      <c r="S3921" s="693"/>
      <c r="T3921" s="694"/>
      <c r="U3921" s="695"/>
    </row>
    <row r="3922" spans="10:21" s="689" customFormat="1">
      <c r="J3922" s="690"/>
      <c r="K3922" s="690"/>
      <c r="L3922" s="690"/>
      <c r="M3922" s="692"/>
      <c r="N3922" s="688"/>
      <c r="P3922" s="688"/>
      <c r="S3922" s="693"/>
      <c r="T3922" s="694"/>
      <c r="U3922" s="695"/>
    </row>
    <row r="3923" spans="10:21" s="689" customFormat="1">
      <c r="J3923" s="690"/>
      <c r="K3923" s="690"/>
      <c r="L3923" s="690"/>
      <c r="M3923" s="692"/>
      <c r="N3923" s="688"/>
      <c r="P3923" s="688"/>
      <c r="S3923" s="693"/>
      <c r="T3923" s="694"/>
      <c r="U3923" s="695"/>
    </row>
    <row r="3924" spans="10:21" s="689" customFormat="1">
      <c r="J3924" s="690"/>
      <c r="K3924" s="690"/>
      <c r="L3924" s="690"/>
      <c r="M3924" s="692"/>
      <c r="N3924" s="688"/>
      <c r="P3924" s="688"/>
      <c r="S3924" s="693"/>
      <c r="T3924" s="694"/>
      <c r="U3924" s="695"/>
    </row>
    <row r="3925" spans="10:21" s="689" customFormat="1">
      <c r="J3925" s="690"/>
      <c r="K3925" s="690"/>
      <c r="L3925" s="690"/>
      <c r="M3925" s="692"/>
      <c r="N3925" s="688"/>
      <c r="P3925" s="688"/>
      <c r="S3925" s="693"/>
      <c r="T3925" s="694"/>
      <c r="U3925" s="695"/>
    </row>
    <row r="3926" spans="10:21" s="689" customFormat="1">
      <c r="J3926" s="690"/>
      <c r="K3926" s="690"/>
      <c r="L3926" s="690"/>
      <c r="M3926" s="692"/>
      <c r="N3926" s="688"/>
      <c r="P3926" s="688"/>
      <c r="S3926" s="693"/>
      <c r="T3926" s="694"/>
      <c r="U3926" s="695"/>
    </row>
    <row r="3927" spans="10:21" s="689" customFormat="1">
      <c r="J3927" s="690"/>
      <c r="K3927" s="690"/>
      <c r="L3927" s="690"/>
      <c r="M3927" s="692"/>
      <c r="N3927" s="688"/>
      <c r="P3927" s="688"/>
      <c r="S3927" s="693"/>
      <c r="T3927" s="694"/>
      <c r="U3927" s="695"/>
    </row>
    <row r="3928" spans="10:21" s="689" customFormat="1">
      <c r="J3928" s="690"/>
      <c r="K3928" s="690"/>
      <c r="L3928" s="690"/>
      <c r="M3928" s="692"/>
      <c r="N3928" s="688"/>
      <c r="P3928" s="688"/>
      <c r="S3928" s="693"/>
      <c r="T3928" s="694"/>
      <c r="U3928" s="695"/>
    </row>
    <row r="3929" spans="10:21" s="689" customFormat="1">
      <c r="J3929" s="690"/>
      <c r="K3929" s="690"/>
      <c r="L3929" s="690"/>
      <c r="M3929" s="692"/>
      <c r="N3929" s="688"/>
      <c r="P3929" s="688"/>
      <c r="S3929" s="693"/>
      <c r="T3929" s="694"/>
      <c r="U3929" s="695"/>
    </row>
    <row r="3930" spans="10:21" s="689" customFormat="1">
      <c r="J3930" s="690"/>
      <c r="K3930" s="690"/>
      <c r="L3930" s="690"/>
      <c r="M3930" s="692"/>
      <c r="N3930" s="688"/>
      <c r="P3930" s="688"/>
      <c r="S3930" s="693"/>
      <c r="T3930" s="694"/>
      <c r="U3930" s="695"/>
    </row>
    <row r="3931" spans="10:21" s="689" customFormat="1">
      <c r="J3931" s="690"/>
      <c r="K3931" s="690"/>
      <c r="L3931" s="690"/>
      <c r="M3931" s="692"/>
      <c r="N3931" s="688"/>
      <c r="P3931" s="688"/>
      <c r="S3931" s="693"/>
      <c r="T3931" s="694"/>
      <c r="U3931" s="695"/>
    </row>
    <row r="3932" spans="10:21" s="689" customFormat="1">
      <c r="J3932" s="690"/>
      <c r="K3932" s="690"/>
      <c r="L3932" s="690"/>
      <c r="M3932" s="692"/>
      <c r="N3932" s="688"/>
      <c r="P3932" s="688"/>
      <c r="S3932" s="693"/>
      <c r="T3932" s="694"/>
      <c r="U3932" s="695"/>
    </row>
    <row r="3933" spans="10:21" s="689" customFormat="1">
      <c r="J3933" s="690"/>
      <c r="K3933" s="690"/>
      <c r="L3933" s="690"/>
      <c r="M3933" s="692"/>
      <c r="N3933" s="688"/>
      <c r="P3933" s="688"/>
      <c r="S3933" s="693"/>
      <c r="T3933" s="694"/>
      <c r="U3933" s="695"/>
    </row>
    <row r="3934" spans="10:21" s="689" customFormat="1">
      <c r="J3934" s="690"/>
      <c r="K3934" s="690"/>
      <c r="L3934" s="690"/>
      <c r="M3934" s="692"/>
      <c r="N3934" s="688"/>
      <c r="P3934" s="688"/>
      <c r="S3934" s="693"/>
      <c r="T3934" s="694"/>
      <c r="U3934" s="695"/>
    </row>
    <row r="3935" spans="10:21" s="689" customFormat="1">
      <c r="J3935" s="690"/>
      <c r="K3935" s="690"/>
      <c r="L3935" s="690"/>
      <c r="M3935" s="692"/>
      <c r="N3935" s="688"/>
      <c r="P3935" s="688"/>
      <c r="S3935" s="693"/>
      <c r="T3935" s="694"/>
      <c r="U3935" s="695"/>
    </row>
    <row r="3936" spans="10:21" s="689" customFormat="1">
      <c r="J3936" s="690"/>
      <c r="K3936" s="684"/>
      <c r="L3936" s="690"/>
      <c r="M3936" s="692"/>
      <c r="N3936" s="688"/>
      <c r="P3936" s="688"/>
      <c r="S3936" s="693"/>
      <c r="T3936" s="694"/>
      <c r="U3936" s="695"/>
    </row>
    <row r="3937" spans="10:21" s="689" customFormat="1">
      <c r="J3937" s="690"/>
      <c r="K3937" s="690"/>
      <c r="L3937" s="690"/>
      <c r="M3937" s="692"/>
      <c r="N3937" s="688"/>
      <c r="P3937" s="688"/>
      <c r="S3937" s="693"/>
      <c r="T3937" s="694"/>
      <c r="U3937" s="695"/>
    </row>
    <row r="3938" spans="10:21" s="689" customFormat="1">
      <c r="J3938" s="690"/>
      <c r="K3938" s="690"/>
      <c r="L3938" s="690"/>
      <c r="M3938" s="692"/>
      <c r="N3938" s="688"/>
      <c r="P3938" s="688"/>
      <c r="S3938" s="693"/>
      <c r="T3938" s="694"/>
      <c r="U3938" s="695"/>
    </row>
    <row r="3939" spans="10:21" s="689" customFormat="1">
      <c r="J3939" s="690"/>
      <c r="K3939" s="690"/>
      <c r="L3939" s="690"/>
      <c r="M3939" s="692"/>
      <c r="N3939" s="688"/>
      <c r="P3939" s="688"/>
      <c r="S3939" s="693"/>
      <c r="T3939" s="694"/>
      <c r="U3939" s="695"/>
    </row>
    <row r="3940" spans="10:21" s="689" customFormat="1">
      <c r="J3940" s="690"/>
      <c r="K3940" s="690"/>
      <c r="L3940" s="690"/>
      <c r="M3940" s="692"/>
      <c r="N3940" s="688"/>
      <c r="P3940" s="688"/>
      <c r="S3940" s="693"/>
      <c r="T3940" s="694"/>
      <c r="U3940" s="695"/>
    </row>
    <row r="3941" spans="10:21" s="689" customFormat="1">
      <c r="J3941" s="690"/>
      <c r="K3941" s="690"/>
      <c r="L3941" s="690"/>
      <c r="M3941" s="692"/>
      <c r="N3941" s="688"/>
      <c r="P3941" s="688"/>
      <c r="S3941" s="693"/>
      <c r="T3941" s="694"/>
      <c r="U3941" s="695"/>
    </row>
    <row r="3942" spans="10:21" s="689" customFormat="1">
      <c r="J3942" s="690"/>
      <c r="K3942" s="690"/>
      <c r="L3942" s="690"/>
      <c r="M3942" s="692"/>
      <c r="N3942" s="688"/>
      <c r="P3942" s="688"/>
      <c r="S3942" s="693"/>
      <c r="T3942" s="694"/>
      <c r="U3942" s="695"/>
    </row>
    <row r="3943" spans="10:21" s="689" customFormat="1">
      <c r="J3943" s="690"/>
      <c r="K3943" s="690"/>
      <c r="L3943" s="690"/>
      <c r="M3943" s="692"/>
      <c r="N3943" s="688"/>
      <c r="P3943" s="688"/>
      <c r="S3943" s="693"/>
      <c r="T3943" s="694"/>
      <c r="U3943" s="695"/>
    </row>
    <row r="3944" spans="10:21" s="689" customFormat="1">
      <c r="J3944" s="690"/>
      <c r="K3944" s="690"/>
      <c r="L3944" s="690"/>
      <c r="M3944" s="692"/>
      <c r="N3944" s="688"/>
      <c r="P3944" s="688"/>
      <c r="S3944" s="693"/>
      <c r="T3944" s="694"/>
      <c r="U3944" s="695"/>
    </row>
    <row r="3945" spans="10:21" s="689" customFormat="1">
      <c r="J3945" s="690"/>
      <c r="K3945" s="690"/>
      <c r="L3945" s="690"/>
      <c r="M3945" s="692"/>
      <c r="N3945" s="688"/>
      <c r="P3945" s="688"/>
      <c r="S3945" s="693"/>
      <c r="T3945" s="694"/>
      <c r="U3945" s="695"/>
    </row>
    <row r="3946" spans="10:21" s="689" customFormat="1">
      <c r="J3946" s="690"/>
      <c r="K3946" s="690"/>
      <c r="L3946" s="690"/>
      <c r="M3946" s="692"/>
      <c r="N3946" s="688"/>
      <c r="P3946" s="688"/>
      <c r="S3946" s="693"/>
      <c r="T3946" s="694"/>
      <c r="U3946" s="695"/>
    </row>
    <row r="3947" spans="10:21" s="689" customFormat="1">
      <c r="J3947" s="690"/>
      <c r="K3947" s="690"/>
      <c r="L3947" s="690"/>
      <c r="M3947" s="692"/>
      <c r="N3947" s="688"/>
      <c r="P3947" s="688"/>
      <c r="S3947" s="693"/>
      <c r="T3947" s="694"/>
      <c r="U3947" s="695"/>
    </row>
    <row r="3948" spans="10:21" s="689" customFormat="1">
      <c r="J3948" s="690"/>
      <c r="K3948" s="690"/>
      <c r="L3948" s="690"/>
      <c r="M3948" s="692"/>
      <c r="N3948" s="688"/>
      <c r="P3948" s="688"/>
      <c r="S3948" s="693"/>
      <c r="T3948" s="694"/>
      <c r="U3948" s="695"/>
    </row>
    <row r="3949" spans="10:21" s="689" customFormat="1">
      <c r="J3949" s="690"/>
      <c r="K3949" s="690"/>
      <c r="L3949" s="690"/>
      <c r="M3949" s="692"/>
      <c r="N3949" s="688"/>
      <c r="P3949" s="688"/>
      <c r="S3949" s="693"/>
      <c r="T3949" s="694"/>
      <c r="U3949" s="695"/>
    </row>
    <row r="3950" spans="10:21" s="689" customFormat="1">
      <c r="J3950" s="690"/>
      <c r="K3950" s="690"/>
      <c r="L3950" s="690"/>
      <c r="M3950" s="692"/>
      <c r="N3950" s="688"/>
      <c r="P3950" s="688"/>
      <c r="S3950" s="693"/>
      <c r="T3950" s="694"/>
      <c r="U3950" s="695"/>
    </row>
    <row r="3951" spans="10:21" s="689" customFormat="1">
      <c r="J3951" s="690"/>
      <c r="K3951" s="690"/>
      <c r="L3951" s="690"/>
      <c r="M3951" s="692"/>
      <c r="N3951" s="688"/>
      <c r="P3951" s="688"/>
      <c r="S3951" s="693"/>
      <c r="T3951" s="694"/>
      <c r="U3951" s="695"/>
    </row>
    <row r="3952" spans="10:21" s="689" customFormat="1">
      <c r="J3952" s="690"/>
      <c r="K3952" s="690"/>
      <c r="L3952" s="690"/>
      <c r="M3952" s="692"/>
      <c r="N3952" s="688"/>
      <c r="P3952" s="688"/>
      <c r="S3952" s="693"/>
      <c r="T3952" s="694"/>
      <c r="U3952" s="695"/>
    </row>
    <row r="3953" spans="10:21" s="689" customFormat="1">
      <c r="J3953" s="690"/>
      <c r="K3953" s="690"/>
      <c r="L3953" s="690"/>
      <c r="M3953" s="692"/>
      <c r="N3953" s="688"/>
      <c r="P3953" s="688"/>
      <c r="S3953" s="693"/>
      <c r="T3953" s="694"/>
      <c r="U3953" s="695"/>
    </row>
    <row r="3954" spans="10:21" s="689" customFormat="1">
      <c r="J3954" s="690"/>
      <c r="K3954" s="690"/>
      <c r="L3954" s="690"/>
      <c r="M3954" s="692"/>
      <c r="N3954" s="688"/>
      <c r="P3954" s="688"/>
      <c r="S3954" s="693"/>
      <c r="T3954" s="694"/>
      <c r="U3954" s="695"/>
    </row>
    <row r="3955" spans="10:21" s="689" customFormat="1">
      <c r="J3955" s="690"/>
      <c r="K3955" s="690"/>
      <c r="L3955" s="690"/>
      <c r="M3955" s="692"/>
      <c r="N3955" s="688"/>
      <c r="P3955" s="688"/>
      <c r="S3955" s="693"/>
      <c r="T3955" s="694"/>
      <c r="U3955" s="695"/>
    </row>
    <row r="3956" spans="10:21" s="689" customFormat="1">
      <c r="J3956" s="690"/>
      <c r="K3956" s="690"/>
      <c r="L3956" s="690"/>
      <c r="M3956" s="692"/>
      <c r="N3956" s="688"/>
      <c r="P3956" s="688"/>
      <c r="S3956" s="693"/>
      <c r="T3956" s="694"/>
      <c r="U3956" s="695"/>
    </row>
    <row r="3957" spans="10:21" s="689" customFormat="1">
      <c r="J3957" s="690"/>
      <c r="K3957" s="690"/>
      <c r="L3957" s="690"/>
      <c r="M3957" s="692"/>
      <c r="N3957" s="688"/>
      <c r="P3957" s="688"/>
      <c r="S3957" s="693"/>
      <c r="T3957" s="694"/>
      <c r="U3957" s="695"/>
    </row>
    <row r="3958" spans="10:21" s="689" customFormat="1">
      <c r="J3958" s="690"/>
      <c r="K3958" s="690"/>
      <c r="L3958" s="690"/>
      <c r="M3958" s="692"/>
      <c r="N3958" s="688"/>
      <c r="P3958" s="688"/>
      <c r="S3958" s="693"/>
      <c r="T3958" s="694"/>
      <c r="U3958" s="695"/>
    </row>
    <row r="3959" spans="10:21" s="689" customFormat="1">
      <c r="J3959" s="690"/>
      <c r="K3959" s="690"/>
      <c r="L3959" s="690"/>
      <c r="M3959" s="692"/>
      <c r="N3959" s="688"/>
      <c r="P3959" s="688"/>
      <c r="S3959" s="693"/>
      <c r="T3959" s="694"/>
      <c r="U3959" s="695"/>
    </row>
    <row r="3960" spans="10:21" s="689" customFormat="1">
      <c r="J3960" s="690"/>
      <c r="K3960" s="690"/>
      <c r="L3960" s="690"/>
      <c r="M3960" s="692"/>
      <c r="N3960" s="688"/>
      <c r="P3960" s="688"/>
      <c r="S3960" s="693"/>
      <c r="T3960" s="694"/>
      <c r="U3960" s="695"/>
    </row>
    <row r="3961" spans="10:21" s="689" customFormat="1">
      <c r="J3961" s="690"/>
      <c r="K3961" s="690"/>
      <c r="L3961" s="690"/>
      <c r="M3961" s="692"/>
      <c r="N3961" s="688"/>
      <c r="P3961" s="688"/>
      <c r="S3961" s="693"/>
      <c r="T3961" s="694"/>
      <c r="U3961" s="695"/>
    </row>
    <row r="3962" spans="10:21" s="689" customFormat="1">
      <c r="J3962" s="690"/>
      <c r="K3962" s="690"/>
      <c r="L3962" s="690"/>
      <c r="M3962" s="692"/>
      <c r="N3962" s="688"/>
      <c r="P3962" s="688"/>
      <c r="S3962" s="693"/>
      <c r="T3962" s="694"/>
      <c r="U3962" s="695"/>
    </row>
    <row r="3963" spans="10:21" s="689" customFormat="1">
      <c r="J3963" s="690"/>
      <c r="K3963" s="690"/>
      <c r="L3963" s="690"/>
      <c r="M3963" s="692"/>
      <c r="N3963" s="688"/>
      <c r="P3963" s="688"/>
      <c r="S3963" s="693"/>
      <c r="T3963" s="694"/>
      <c r="U3963" s="695"/>
    </row>
    <row r="3964" spans="10:21" s="689" customFormat="1">
      <c r="J3964" s="690"/>
      <c r="K3964" s="690"/>
      <c r="L3964" s="690"/>
      <c r="M3964" s="692"/>
      <c r="N3964" s="688"/>
      <c r="P3964" s="688"/>
      <c r="S3964" s="693"/>
      <c r="T3964" s="694"/>
      <c r="U3964" s="695"/>
    </row>
    <row r="3965" spans="10:21" s="689" customFormat="1">
      <c r="J3965" s="690"/>
      <c r="K3965" s="690"/>
      <c r="L3965" s="690"/>
      <c r="M3965" s="692"/>
      <c r="N3965" s="688"/>
      <c r="P3965" s="688"/>
      <c r="S3965" s="693"/>
      <c r="T3965" s="694"/>
      <c r="U3965" s="695"/>
    </row>
    <row r="3966" spans="10:21" s="689" customFormat="1">
      <c r="J3966" s="690"/>
      <c r="K3966" s="690"/>
      <c r="L3966" s="690"/>
      <c r="M3966" s="692"/>
      <c r="N3966" s="688"/>
      <c r="P3966" s="688"/>
      <c r="S3966" s="693"/>
      <c r="T3966" s="694"/>
      <c r="U3966" s="695"/>
    </row>
    <row r="3967" spans="10:21" s="689" customFormat="1">
      <c r="J3967" s="690"/>
      <c r="K3967" s="690"/>
      <c r="L3967" s="690"/>
      <c r="M3967" s="692"/>
      <c r="N3967" s="688"/>
      <c r="P3967" s="688"/>
      <c r="S3967" s="693"/>
      <c r="T3967" s="694"/>
      <c r="U3967" s="695"/>
    </row>
    <row r="3968" spans="10:21" s="689" customFormat="1">
      <c r="J3968" s="690"/>
      <c r="K3968" s="690"/>
      <c r="L3968" s="690"/>
      <c r="M3968" s="692"/>
      <c r="N3968" s="688"/>
      <c r="P3968" s="688"/>
      <c r="S3968" s="693"/>
      <c r="T3968" s="694"/>
      <c r="U3968" s="695"/>
    </row>
    <row r="3969" spans="10:21" s="689" customFormat="1">
      <c r="J3969" s="690"/>
      <c r="K3969" s="690"/>
      <c r="L3969" s="690"/>
      <c r="M3969" s="692"/>
      <c r="N3969" s="688"/>
      <c r="P3969" s="688"/>
      <c r="S3969" s="693"/>
      <c r="T3969" s="694"/>
      <c r="U3969" s="695"/>
    </row>
    <row r="3970" spans="10:21" s="689" customFormat="1">
      <c r="J3970" s="690"/>
      <c r="K3970" s="690"/>
      <c r="L3970" s="690"/>
      <c r="M3970" s="692"/>
      <c r="N3970" s="688"/>
      <c r="P3970" s="688"/>
      <c r="S3970" s="693"/>
      <c r="T3970" s="694"/>
      <c r="U3970" s="695"/>
    </row>
    <row r="3971" spans="10:21" s="689" customFormat="1">
      <c r="J3971" s="690"/>
      <c r="K3971" s="690"/>
      <c r="L3971" s="690"/>
      <c r="M3971" s="692"/>
      <c r="N3971" s="688"/>
      <c r="P3971" s="688"/>
      <c r="S3971" s="693"/>
      <c r="T3971" s="694"/>
      <c r="U3971" s="695"/>
    </row>
    <row r="3972" spans="10:21" s="689" customFormat="1">
      <c r="J3972" s="690"/>
      <c r="K3972" s="690"/>
      <c r="L3972" s="690"/>
      <c r="M3972" s="692"/>
      <c r="N3972" s="688"/>
      <c r="P3972" s="688"/>
      <c r="S3972" s="693"/>
      <c r="T3972" s="694"/>
      <c r="U3972" s="695"/>
    </row>
    <row r="3973" spans="10:21" s="689" customFormat="1">
      <c r="J3973" s="690"/>
      <c r="K3973" s="690"/>
      <c r="L3973" s="690"/>
      <c r="M3973" s="692"/>
      <c r="N3973" s="688"/>
      <c r="P3973" s="688"/>
      <c r="S3973" s="693"/>
      <c r="T3973" s="694"/>
      <c r="U3973" s="695"/>
    </row>
    <row r="3974" spans="10:21" s="689" customFormat="1">
      <c r="J3974" s="690"/>
      <c r="K3974" s="690"/>
      <c r="L3974" s="690"/>
      <c r="M3974" s="692"/>
      <c r="N3974" s="688"/>
      <c r="P3974" s="688"/>
      <c r="S3974" s="693"/>
      <c r="T3974" s="694"/>
      <c r="U3974" s="695"/>
    </row>
    <row r="3975" spans="10:21" s="689" customFormat="1">
      <c r="J3975" s="690"/>
      <c r="K3975" s="690"/>
      <c r="L3975" s="690"/>
      <c r="M3975" s="692"/>
      <c r="N3975" s="688"/>
      <c r="P3975" s="688"/>
      <c r="S3975" s="693"/>
      <c r="T3975" s="694"/>
      <c r="U3975" s="695"/>
    </row>
    <row r="3976" spans="10:21" s="689" customFormat="1">
      <c r="J3976" s="690"/>
      <c r="K3976" s="690"/>
      <c r="L3976" s="690"/>
      <c r="M3976" s="692"/>
      <c r="N3976" s="688"/>
      <c r="P3976" s="688"/>
      <c r="S3976" s="693"/>
      <c r="T3976" s="694"/>
      <c r="U3976" s="695"/>
    </row>
    <row r="3977" spans="10:21" s="689" customFormat="1">
      <c r="J3977" s="690"/>
      <c r="K3977" s="690"/>
      <c r="L3977" s="690"/>
      <c r="M3977" s="692"/>
      <c r="N3977" s="688"/>
      <c r="P3977" s="688"/>
      <c r="S3977" s="693"/>
      <c r="T3977" s="694"/>
      <c r="U3977" s="695"/>
    </row>
    <row r="3978" spans="10:21" s="689" customFormat="1">
      <c r="J3978" s="690"/>
      <c r="K3978" s="690"/>
      <c r="L3978" s="690"/>
      <c r="M3978" s="692"/>
      <c r="N3978" s="688"/>
      <c r="P3978" s="688"/>
      <c r="S3978" s="693"/>
      <c r="T3978" s="694"/>
      <c r="U3978" s="695"/>
    </row>
    <row r="3979" spans="10:21" s="689" customFormat="1">
      <c r="J3979" s="690"/>
      <c r="K3979" s="690"/>
      <c r="L3979" s="690"/>
      <c r="M3979" s="692"/>
      <c r="N3979" s="688"/>
      <c r="P3979" s="688"/>
      <c r="S3979" s="693"/>
      <c r="T3979" s="694"/>
      <c r="U3979" s="695"/>
    </row>
    <row r="3980" spans="10:21" s="689" customFormat="1">
      <c r="J3980" s="690"/>
      <c r="K3980" s="690"/>
      <c r="L3980" s="690"/>
      <c r="M3980" s="692"/>
      <c r="N3980" s="688"/>
      <c r="P3980" s="688"/>
      <c r="S3980" s="693"/>
      <c r="T3980" s="694"/>
      <c r="U3980" s="695"/>
    </row>
    <row r="3981" spans="10:21" s="689" customFormat="1">
      <c r="J3981" s="690"/>
      <c r="K3981" s="690"/>
      <c r="L3981" s="690"/>
      <c r="M3981" s="692"/>
      <c r="N3981" s="688"/>
      <c r="P3981" s="688"/>
      <c r="S3981" s="693"/>
      <c r="T3981" s="694"/>
      <c r="U3981" s="695"/>
    </row>
    <row r="3982" spans="10:21" s="689" customFormat="1">
      <c r="J3982" s="690"/>
      <c r="K3982" s="690"/>
      <c r="L3982" s="690"/>
      <c r="M3982" s="692"/>
      <c r="N3982" s="688"/>
      <c r="P3982" s="688"/>
      <c r="S3982" s="693"/>
      <c r="T3982" s="694"/>
      <c r="U3982" s="695"/>
    </row>
    <row r="3983" spans="10:21" s="689" customFormat="1">
      <c r="J3983" s="690"/>
      <c r="K3983" s="690"/>
      <c r="L3983" s="690"/>
      <c r="M3983" s="692"/>
      <c r="N3983" s="688"/>
      <c r="P3983" s="688"/>
      <c r="S3983" s="693"/>
      <c r="T3983" s="694"/>
      <c r="U3983" s="695"/>
    </row>
    <row r="3984" spans="10:21" s="689" customFormat="1">
      <c r="J3984" s="690"/>
      <c r="K3984" s="690"/>
      <c r="L3984" s="690"/>
      <c r="M3984" s="692"/>
      <c r="N3984" s="688"/>
      <c r="P3984" s="688"/>
      <c r="S3984" s="693"/>
      <c r="T3984" s="694"/>
      <c r="U3984" s="695"/>
    </row>
    <row r="3985" spans="10:21" s="689" customFormat="1">
      <c r="J3985" s="690"/>
      <c r="K3985" s="690"/>
      <c r="L3985" s="690"/>
      <c r="M3985" s="692"/>
      <c r="N3985" s="688"/>
      <c r="P3985" s="688"/>
      <c r="S3985" s="693"/>
      <c r="T3985" s="694"/>
      <c r="U3985" s="695"/>
    </row>
    <row r="3986" spans="10:21" s="689" customFormat="1">
      <c r="J3986" s="690"/>
      <c r="K3986" s="690"/>
      <c r="L3986" s="690"/>
      <c r="M3986" s="692"/>
      <c r="N3986" s="688"/>
      <c r="P3986" s="688"/>
      <c r="S3986" s="693"/>
      <c r="T3986" s="694"/>
      <c r="U3986" s="695"/>
    </row>
    <row r="3987" spans="10:21" s="689" customFormat="1">
      <c r="J3987" s="690"/>
      <c r="K3987" s="690"/>
      <c r="L3987" s="690"/>
      <c r="M3987" s="692"/>
      <c r="N3987" s="688"/>
      <c r="P3987" s="688"/>
      <c r="S3987" s="693"/>
      <c r="T3987" s="694"/>
      <c r="U3987" s="695"/>
    </row>
    <row r="3988" spans="10:21" s="689" customFormat="1">
      <c r="J3988" s="690"/>
      <c r="K3988" s="690"/>
      <c r="L3988" s="690"/>
      <c r="M3988" s="692"/>
      <c r="N3988" s="688"/>
      <c r="P3988" s="688"/>
      <c r="S3988" s="693"/>
      <c r="T3988" s="694"/>
      <c r="U3988" s="695"/>
    </row>
    <row r="3989" spans="10:21" s="689" customFormat="1">
      <c r="J3989" s="690"/>
      <c r="K3989" s="690"/>
      <c r="L3989" s="690"/>
      <c r="M3989" s="692"/>
      <c r="N3989" s="688"/>
      <c r="P3989" s="688"/>
      <c r="S3989" s="693"/>
      <c r="T3989" s="694"/>
      <c r="U3989" s="695"/>
    </row>
    <row r="3990" spans="10:21" s="689" customFormat="1">
      <c r="J3990" s="690"/>
      <c r="K3990" s="690"/>
      <c r="L3990" s="690"/>
      <c r="M3990" s="692"/>
      <c r="N3990" s="688"/>
      <c r="P3990" s="688"/>
      <c r="S3990" s="693"/>
      <c r="T3990" s="694"/>
      <c r="U3990" s="695"/>
    </row>
    <row r="3991" spans="10:21" s="689" customFormat="1">
      <c r="J3991" s="690"/>
      <c r="K3991" s="690"/>
      <c r="L3991" s="690"/>
      <c r="M3991" s="692"/>
      <c r="N3991" s="688"/>
      <c r="P3991" s="688"/>
      <c r="S3991" s="693"/>
      <c r="T3991" s="694"/>
      <c r="U3991" s="695"/>
    </row>
    <row r="3992" spans="10:21" s="689" customFormat="1">
      <c r="J3992" s="690"/>
      <c r="K3992" s="690"/>
      <c r="L3992" s="690"/>
      <c r="M3992" s="692"/>
      <c r="N3992" s="688"/>
      <c r="P3992" s="688"/>
      <c r="S3992" s="693"/>
      <c r="T3992" s="694"/>
      <c r="U3992" s="695"/>
    </row>
    <row r="3993" spans="10:21" s="689" customFormat="1">
      <c r="J3993" s="690"/>
      <c r="K3993" s="690"/>
      <c r="L3993" s="690"/>
      <c r="M3993" s="692"/>
      <c r="N3993" s="688"/>
      <c r="P3993" s="688"/>
      <c r="S3993" s="693"/>
      <c r="T3993" s="694"/>
      <c r="U3993" s="695"/>
    </row>
    <row r="3994" spans="10:21" s="689" customFormat="1">
      <c r="J3994" s="690"/>
      <c r="K3994" s="690"/>
      <c r="L3994" s="690"/>
      <c r="M3994" s="692"/>
      <c r="N3994" s="688"/>
      <c r="P3994" s="688"/>
      <c r="S3994" s="693"/>
      <c r="T3994" s="694"/>
      <c r="U3994" s="695"/>
    </row>
    <row r="3995" spans="10:21" s="689" customFormat="1">
      <c r="J3995" s="690"/>
      <c r="K3995" s="690"/>
      <c r="L3995" s="690"/>
      <c r="M3995" s="692"/>
      <c r="N3995" s="688"/>
      <c r="P3995" s="688"/>
      <c r="S3995" s="693"/>
      <c r="T3995" s="694"/>
      <c r="U3995" s="695"/>
    </row>
    <row r="3996" spans="10:21" s="689" customFormat="1">
      <c r="J3996" s="690"/>
      <c r="K3996" s="690"/>
      <c r="L3996" s="690"/>
      <c r="M3996" s="692"/>
      <c r="N3996" s="688"/>
      <c r="P3996" s="688"/>
      <c r="S3996" s="693"/>
      <c r="T3996" s="694"/>
      <c r="U3996" s="695"/>
    </row>
    <row r="3997" spans="10:21" s="689" customFormat="1">
      <c r="J3997" s="690"/>
      <c r="K3997" s="690"/>
      <c r="L3997" s="690"/>
      <c r="M3997" s="692"/>
      <c r="N3997" s="688"/>
      <c r="P3997" s="688"/>
      <c r="S3997" s="693"/>
      <c r="T3997" s="694"/>
      <c r="U3997" s="695"/>
    </row>
    <row r="3998" spans="10:21" s="689" customFormat="1">
      <c r="J3998" s="690"/>
      <c r="K3998" s="690"/>
      <c r="L3998" s="690"/>
      <c r="M3998" s="692"/>
      <c r="N3998" s="688"/>
      <c r="P3998" s="688"/>
      <c r="S3998" s="693"/>
      <c r="T3998" s="694"/>
      <c r="U3998" s="695"/>
    </row>
    <row r="3999" spans="10:21" s="689" customFormat="1">
      <c r="J3999" s="690"/>
      <c r="K3999" s="690"/>
      <c r="L3999" s="690"/>
      <c r="M3999" s="692"/>
      <c r="N3999" s="688"/>
      <c r="P3999" s="688"/>
      <c r="S3999" s="693"/>
      <c r="T3999" s="694"/>
      <c r="U3999" s="695"/>
    </row>
    <row r="4000" spans="10:21" s="689" customFormat="1">
      <c r="J4000" s="690"/>
      <c r="K4000" s="690"/>
      <c r="L4000" s="690"/>
      <c r="M4000" s="692"/>
      <c r="N4000" s="688"/>
      <c r="P4000" s="688"/>
      <c r="S4000" s="693"/>
      <c r="T4000" s="694"/>
      <c r="U4000" s="695"/>
    </row>
    <row r="4001" spans="10:21" s="689" customFormat="1">
      <c r="J4001" s="690"/>
      <c r="K4001" s="690"/>
      <c r="L4001" s="690"/>
      <c r="M4001" s="692"/>
      <c r="N4001" s="688"/>
      <c r="P4001" s="688"/>
      <c r="S4001" s="693"/>
      <c r="T4001" s="694"/>
      <c r="U4001" s="695"/>
    </row>
    <row r="4002" spans="10:21" s="689" customFormat="1">
      <c r="J4002" s="690"/>
      <c r="K4002" s="690"/>
      <c r="L4002" s="690"/>
      <c r="M4002" s="692"/>
      <c r="N4002" s="688"/>
      <c r="P4002" s="688"/>
      <c r="S4002" s="693"/>
      <c r="T4002" s="694"/>
      <c r="U4002" s="695"/>
    </row>
    <row r="4003" spans="10:21" s="689" customFormat="1">
      <c r="J4003" s="690"/>
      <c r="K4003" s="690"/>
      <c r="L4003" s="690"/>
      <c r="M4003" s="692"/>
      <c r="N4003" s="688"/>
      <c r="P4003" s="688"/>
      <c r="S4003" s="693"/>
      <c r="T4003" s="694"/>
      <c r="U4003" s="695"/>
    </row>
    <row r="4004" spans="10:21" s="689" customFormat="1">
      <c r="J4004" s="690"/>
      <c r="K4004" s="690"/>
      <c r="L4004" s="690"/>
      <c r="M4004" s="692"/>
      <c r="N4004" s="688"/>
      <c r="P4004" s="688"/>
      <c r="S4004" s="693"/>
      <c r="T4004" s="694"/>
      <c r="U4004" s="695"/>
    </row>
    <row r="4005" spans="10:21" s="689" customFormat="1">
      <c r="J4005" s="690"/>
      <c r="K4005" s="690"/>
      <c r="L4005" s="690"/>
      <c r="M4005" s="692"/>
      <c r="N4005" s="688"/>
      <c r="P4005" s="688"/>
      <c r="S4005" s="693"/>
      <c r="T4005" s="694"/>
      <c r="U4005" s="695"/>
    </row>
    <row r="4006" spans="10:21" s="689" customFormat="1">
      <c r="J4006" s="690"/>
      <c r="K4006" s="690"/>
      <c r="L4006" s="690"/>
      <c r="M4006" s="692"/>
      <c r="N4006" s="688"/>
      <c r="P4006" s="688"/>
      <c r="S4006" s="693"/>
      <c r="T4006" s="694"/>
      <c r="U4006" s="695"/>
    </row>
    <row r="4007" spans="10:21" s="689" customFormat="1">
      <c r="J4007" s="690"/>
      <c r="K4007" s="690"/>
      <c r="L4007" s="690"/>
      <c r="M4007" s="692"/>
      <c r="N4007" s="688"/>
      <c r="P4007" s="688"/>
      <c r="S4007" s="693"/>
      <c r="T4007" s="694"/>
      <c r="U4007" s="695"/>
    </row>
    <row r="4008" spans="10:21" s="689" customFormat="1">
      <c r="J4008" s="690"/>
      <c r="K4008" s="690"/>
      <c r="L4008" s="690"/>
      <c r="M4008" s="692"/>
      <c r="N4008" s="688"/>
      <c r="P4008" s="688"/>
      <c r="S4008" s="693"/>
      <c r="T4008" s="694"/>
      <c r="U4008" s="695"/>
    </row>
    <row r="4009" spans="10:21" s="689" customFormat="1">
      <c r="J4009" s="690"/>
      <c r="K4009" s="690"/>
      <c r="L4009" s="690"/>
      <c r="M4009" s="692"/>
      <c r="N4009" s="688"/>
      <c r="P4009" s="688"/>
      <c r="S4009" s="693"/>
      <c r="T4009" s="694"/>
      <c r="U4009" s="695"/>
    </row>
    <row r="4010" spans="10:21" s="689" customFormat="1">
      <c r="J4010" s="690"/>
      <c r="K4010" s="690"/>
      <c r="L4010" s="690"/>
      <c r="M4010" s="692"/>
      <c r="N4010" s="688"/>
      <c r="P4010" s="688"/>
      <c r="S4010" s="693"/>
      <c r="T4010" s="694"/>
      <c r="U4010" s="695"/>
    </row>
    <row r="4011" spans="10:21" s="689" customFormat="1">
      <c r="J4011" s="690"/>
      <c r="K4011" s="690"/>
      <c r="L4011" s="690"/>
      <c r="M4011" s="692"/>
      <c r="N4011" s="688"/>
      <c r="P4011" s="688"/>
      <c r="S4011" s="693"/>
      <c r="T4011" s="694"/>
      <c r="U4011" s="695"/>
    </row>
    <row r="4012" spans="10:21" s="689" customFormat="1">
      <c r="J4012" s="690"/>
      <c r="K4012" s="690"/>
      <c r="L4012" s="690"/>
      <c r="M4012" s="692"/>
      <c r="N4012" s="688"/>
      <c r="P4012" s="688"/>
      <c r="S4012" s="693"/>
      <c r="T4012" s="694"/>
      <c r="U4012" s="695"/>
    </row>
    <row r="4013" spans="10:21" s="689" customFormat="1">
      <c r="J4013" s="690"/>
      <c r="K4013" s="690"/>
      <c r="L4013" s="690"/>
      <c r="M4013" s="692"/>
      <c r="N4013" s="688"/>
      <c r="P4013" s="688"/>
      <c r="S4013" s="693"/>
      <c r="T4013" s="694"/>
      <c r="U4013" s="695"/>
    </row>
    <row r="4014" spans="10:21" s="689" customFormat="1">
      <c r="J4014" s="690"/>
      <c r="K4014" s="690"/>
      <c r="L4014" s="690"/>
      <c r="M4014" s="692"/>
      <c r="N4014" s="688"/>
      <c r="P4014" s="688"/>
      <c r="S4014" s="693"/>
      <c r="T4014" s="694"/>
      <c r="U4014" s="695"/>
    </row>
    <row r="4015" spans="10:21" s="689" customFormat="1">
      <c r="J4015" s="690"/>
      <c r="K4015" s="690"/>
      <c r="L4015" s="690"/>
      <c r="M4015" s="692"/>
      <c r="N4015" s="688"/>
      <c r="P4015" s="688"/>
      <c r="S4015" s="693"/>
      <c r="T4015" s="694"/>
      <c r="U4015" s="695"/>
    </row>
    <row r="4016" spans="10:21" s="689" customFormat="1">
      <c r="J4016" s="690"/>
      <c r="K4016" s="690"/>
      <c r="L4016" s="690"/>
      <c r="M4016" s="692"/>
      <c r="N4016" s="688"/>
      <c r="P4016" s="688"/>
      <c r="S4016" s="693"/>
      <c r="T4016" s="694"/>
      <c r="U4016" s="695"/>
    </row>
    <row r="4017" spans="10:21" s="689" customFormat="1">
      <c r="J4017" s="690"/>
      <c r="K4017" s="690"/>
      <c r="L4017" s="690"/>
      <c r="M4017" s="692"/>
      <c r="N4017" s="688"/>
      <c r="P4017" s="688"/>
      <c r="S4017" s="693"/>
      <c r="T4017" s="694"/>
      <c r="U4017" s="695"/>
    </row>
    <row r="4018" spans="10:21" s="689" customFormat="1">
      <c r="J4018" s="690"/>
      <c r="K4018" s="690"/>
      <c r="L4018" s="690"/>
      <c r="M4018" s="692"/>
      <c r="N4018" s="688"/>
      <c r="P4018" s="688"/>
      <c r="S4018" s="693"/>
      <c r="T4018" s="694"/>
      <c r="U4018" s="695"/>
    </row>
    <row r="4019" spans="10:21" s="689" customFormat="1">
      <c r="J4019" s="690"/>
      <c r="K4019" s="690"/>
      <c r="L4019" s="690"/>
      <c r="M4019" s="692"/>
      <c r="N4019" s="688"/>
      <c r="P4019" s="688"/>
      <c r="S4019" s="693"/>
      <c r="T4019" s="694"/>
      <c r="U4019" s="695"/>
    </row>
    <row r="4020" spans="10:21" s="689" customFormat="1">
      <c r="J4020" s="690"/>
      <c r="K4020" s="690"/>
      <c r="L4020" s="690"/>
      <c r="M4020" s="692"/>
      <c r="N4020" s="688"/>
      <c r="P4020" s="688"/>
      <c r="S4020" s="693"/>
      <c r="T4020" s="694"/>
      <c r="U4020" s="695"/>
    </row>
    <row r="4021" spans="10:21" s="689" customFormat="1">
      <c r="J4021" s="690"/>
      <c r="K4021" s="690"/>
      <c r="L4021" s="690"/>
      <c r="M4021" s="692"/>
      <c r="N4021" s="688"/>
      <c r="P4021" s="688"/>
      <c r="S4021" s="693"/>
      <c r="T4021" s="694"/>
      <c r="U4021" s="695"/>
    </row>
    <row r="4022" spans="10:21" s="689" customFormat="1">
      <c r="J4022" s="690"/>
      <c r="K4022" s="690"/>
      <c r="L4022" s="690"/>
      <c r="M4022" s="692"/>
      <c r="N4022" s="688"/>
      <c r="P4022" s="688"/>
      <c r="S4022" s="693"/>
      <c r="T4022" s="694"/>
      <c r="U4022" s="695"/>
    </row>
    <row r="4023" spans="10:21" s="689" customFormat="1">
      <c r="J4023" s="690"/>
      <c r="K4023" s="690"/>
      <c r="L4023" s="690"/>
      <c r="M4023" s="692"/>
      <c r="N4023" s="688"/>
      <c r="P4023" s="688"/>
      <c r="S4023" s="693"/>
      <c r="T4023" s="694"/>
      <c r="U4023" s="695"/>
    </row>
    <row r="4024" spans="10:21" s="689" customFormat="1">
      <c r="J4024" s="690"/>
      <c r="K4024" s="690"/>
      <c r="L4024" s="690"/>
      <c r="M4024" s="692"/>
      <c r="N4024" s="688"/>
      <c r="P4024" s="688"/>
      <c r="S4024" s="693"/>
      <c r="T4024" s="694"/>
      <c r="U4024" s="695"/>
    </row>
    <row r="4025" spans="10:21" s="689" customFormat="1">
      <c r="J4025" s="690"/>
      <c r="K4025" s="690"/>
      <c r="L4025" s="690"/>
      <c r="M4025" s="692"/>
      <c r="N4025" s="688"/>
      <c r="P4025" s="688"/>
      <c r="S4025" s="693"/>
      <c r="T4025" s="694"/>
      <c r="U4025" s="695"/>
    </row>
    <row r="4026" spans="10:21" s="689" customFormat="1">
      <c r="J4026" s="690"/>
      <c r="K4026" s="690"/>
      <c r="L4026" s="690"/>
      <c r="M4026" s="692"/>
      <c r="N4026" s="688"/>
      <c r="P4026" s="688"/>
      <c r="S4026" s="693"/>
      <c r="T4026" s="694"/>
      <c r="U4026" s="695"/>
    </row>
    <row r="4027" spans="10:21" s="689" customFormat="1">
      <c r="J4027" s="690"/>
      <c r="K4027" s="690"/>
      <c r="L4027" s="690"/>
      <c r="M4027" s="692"/>
      <c r="N4027" s="688"/>
      <c r="P4027" s="688"/>
      <c r="S4027" s="693"/>
      <c r="T4027" s="694"/>
      <c r="U4027" s="695"/>
    </row>
    <row r="4028" spans="10:21" s="689" customFormat="1">
      <c r="J4028" s="690"/>
      <c r="K4028" s="690"/>
      <c r="L4028" s="690"/>
      <c r="M4028" s="692"/>
      <c r="N4028" s="688"/>
      <c r="P4028" s="688"/>
      <c r="S4028" s="693"/>
      <c r="T4028" s="694"/>
      <c r="U4028" s="695"/>
    </row>
    <row r="4029" spans="10:21" s="689" customFormat="1">
      <c r="J4029" s="690"/>
      <c r="K4029" s="690"/>
      <c r="L4029" s="690"/>
      <c r="M4029" s="692"/>
      <c r="N4029" s="688"/>
      <c r="P4029" s="688"/>
      <c r="S4029" s="693"/>
      <c r="T4029" s="694"/>
      <c r="U4029" s="695"/>
    </row>
    <row r="4030" spans="10:21" s="689" customFormat="1">
      <c r="J4030" s="690"/>
      <c r="K4030" s="690"/>
      <c r="L4030" s="690"/>
      <c r="M4030" s="692"/>
      <c r="N4030" s="688"/>
      <c r="P4030" s="688"/>
      <c r="S4030" s="693"/>
      <c r="T4030" s="694"/>
      <c r="U4030" s="695"/>
    </row>
    <row r="4031" spans="10:21" s="689" customFormat="1">
      <c r="J4031" s="690"/>
      <c r="K4031" s="690"/>
      <c r="L4031" s="690"/>
      <c r="M4031" s="692"/>
      <c r="N4031" s="688"/>
      <c r="P4031" s="688"/>
      <c r="S4031" s="693"/>
      <c r="T4031" s="694"/>
      <c r="U4031" s="695"/>
    </row>
    <row r="4032" spans="10:21" s="689" customFormat="1">
      <c r="J4032" s="690"/>
      <c r="K4032" s="690"/>
      <c r="L4032" s="690"/>
      <c r="M4032" s="692"/>
      <c r="N4032" s="688"/>
      <c r="P4032" s="688"/>
      <c r="S4032" s="693"/>
      <c r="T4032" s="694"/>
      <c r="U4032" s="695"/>
    </row>
    <row r="4033" spans="10:21" s="689" customFormat="1">
      <c r="J4033" s="690"/>
      <c r="K4033" s="690"/>
      <c r="L4033" s="690"/>
      <c r="M4033" s="692"/>
      <c r="N4033" s="688"/>
      <c r="P4033" s="688"/>
      <c r="S4033" s="693"/>
      <c r="T4033" s="694"/>
      <c r="U4033" s="695"/>
    </row>
    <row r="4034" spans="10:21" s="689" customFormat="1">
      <c r="J4034" s="690"/>
      <c r="K4034" s="690"/>
      <c r="L4034" s="690"/>
      <c r="M4034" s="692"/>
      <c r="N4034" s="688"/>
      <c r="P4034" s="688"/>
      <c r="S4034" s="693"/>
      <c r="T4034" s="694"/>
      <c r="U4034" s="695"/>
    </row>
    <row r="4035" spans="10:21" s="689" customFormat="1">
      <c r="J4035" s="690"/>
      <c r="K4035" s="690"/>
      <c r="L4035" s="690"/>
      <c r="M4035" s="692"/>
      <c r="N4035" s="688"/>
      <c r="P4035" s="688"/>
      <c r="S4035" s="693"/>
      <c r="T4035" s="694"/>
      <c r="U4035" s="695"/>
    </row>
    <row r="4036" spans="10:21" s="689" customFormat="1">
      <c r="J4036" s="690"/>
      <c r="K4036" s="690"/>
      <c r="L4036" s="690"/>
      <c r="M4036" s="692"/>
      <c r="N4036" s="688"/>
      <c r="P4036" s="688"/>
      <c r="S4036" s="693"/>
      <c r="T4036" s="694"/>
      <c r="U4036" s="695"/>
    </row>
    <row r="4037" spans="10:21" s="689" customFormat="1">
      <c r="J4037" s="690"/>
      <c r="K4037" s="690"/>
      <c r="L4037" s="690"/>
      <c r="M4037" s="692"/>
      <c r="N4037" s="688"/>
      <c r="P4037" s="688"/>
      <c r="S4037" s="693"/>
      <c r="T4037" s="694"/>
      <c r="U4037" s="695"/>
    </row>
    <row r="4038" spans="10:21" s="689" customFormat="1">
      <c r="J4038" s="690"/>
      <c r="K4038" s="690"/>
      <c r="L4038" s="690"/>
      <c r="M4038" s="692"/>
      <c r="N4038" s="688"/>
      <c r="P4038" s="688"/>
      <c r="S4038" s="693"/>
      <c r="T4038" s="694"/>
      <c r="U4038" s="695"/>
    </row>
    <row r="4039" spans="10:21" s="689" customFormat="1">
      <c r="J4039" s="690"/>
      <c r="K4039" s="690"/>
      <c r="L4039" s="690"/>
      <c r="M4039" s="692"/>
      <c r="N4039" s="688"/>
      <c r="P4039" s="688"/>
      <c r="S4039" s="693"/>
      <c r="T4039" s="694"/>
      <c r="U4039" s="695"/>
    </row>
    <row r="4040" spans="10:21" s="689" customFormat="1">
      <c r="J4040" s="690"/>
      <c r="K4040" s="690"/>
      <c r="L4040" s="690"/>
      <c r="M4040" s="692"/>
      <c r="N4040" s="688"/>
      <c r="P4040" s="688"/>
      <c r="S4040" s="693"/>
      <c r="T4040" s="694"/>
      <c r="U4040" s="695"/>
    </row>
    <row r="4041" spans="10:21" s="689" customFormat="1">
      <c r="J4041" s="690"/>
      <c r="K4041" s="690"/>
      <c r="L4041" s="690"/>
      <c r="M4041" s="692"/>
      <c r="N4041" s="688"/>
      <c r="P4041" s="688"/>
      <c r="S4041" s="693"/>
      <c r="T4041" s="694"/>
      <c r="U4041" s="695"/>
    </row>
    <row r="4042" spans="10:21" s="689" customFormat="1">
      <c r="J4042" s="690"/>
      <c r="K4042" s="690"/>
      <c r="L4042" s="690"/>
      <c r="M4042" s="692"/>
      <c r="N4042" s="688"/>
      <c r="P4042" s="688"/>
      <c r="S4042" s="693"/>
      <c r="T4042" s="694"/>
      <c r="U4042" s="695"/>
    </row>
    <row r="4043" spans="10:21" s="689" customFormat="1">
      <c r="J4043" s="690"/>
      <c r="K4043" s="690"/>
      <c r="L4043" s="690"/>
      <c r="M4043" s="692"/>
      <c r="N4043" s="688"/>
      <c r="P4043" s="688"/>
      <c r="S4043" s="693"/>
      <c r="T4043" s="694"/>
      <c r="U4043" s="695"/>
    </row>
    <row r="4044" spans="10:21" s="689" customFormat="1">
      <c r="J4044" s="690"/>
      <c r="K4044" s="690"/>
      <c r="L4044" s="690"/>
      <c r="M4044" s="692"/>
      <c r="N4044" s="688"/>
      <c r="P4044" s="688"/>
      <c r="S4044" s="693"/>
      <c r="T4044" s="694"/>
      <c r="U4044" s="695"/>
    </row>
    <row r="4045" spans="10:21" s="689" customFormat="1">
      <c r="J4045" s="690"/>
      <c r="K4045" s="690"/>
      <c r="L4045" s="690"/>
      <c r="M4045" s="692"/>
      <c r="N4045" s="688"/>
      <c r="P4045" s="688"/>
      <c r="S4045" s="693"/>
      <c r="T4045" s="694"/>
      <c r="U4045" s="695"/>
    </row>
    <row r="4046" spans="10:21" s="689" customFormat="1">
      <c r="J4046" s="690"/>
      <c r="K4046" s="690"/>
      <c r="L4046" s="691"/>
      <c r="M4046" s="692"/>
      <c r="N4046" s="688"/>
      <c r="P4046" s="688"/>
      <c r="S4046" s="693"/>
      <c r="T4046" s="694"/>
      <c r="U4046" s="695"/>
    </row>
    <row r="4047" spans="10:21" s="689" customFormat="1">
      <c r="J4047" s="690"/>
      <c r="K4047" s="690"/>
      <c r="L4047" s="691"/>
      <c r="M4047" s="692"/>
      <c r="N4047" s="688"/>
      <c r="P4047" s="688"/>
      <c r="S4047" s="693"/>
      <c r="T4047" s="694"/>
      <c r="U4047" s="695"/>
    </row>
    <row r="4048" spans="10:21" s="689" customFormat="1">
      <c r="J4048" s="690"/>
      <c r="K4048" s="690"/>
      <c r="L4048" s="690"/>
      <c r="M4048" s="692"/>
      <c r="N4048" s="688"/>
      <c r="P4048" s="688"/>
      <c r="S4048" s="693"/>
      <c r="T4048" s="694"/>
      <c r="U4048" s="695"/>
    </row>
    <row r="4049" spans="9:21" s="689" customFormat="1">
      <c r="J4049" s="690"/>
      <c r="K4049" s="690"/>
      <c r="L4049" s="691"/>
      <c r="M4049" s="692"/>
      <c r="N4049" s="688"/>
      <c r="P4049" s="688"/>
      <c r="S4049" s="693"/>
      <c r="T4049" s="694"/>
      <c r="U4049" s="695"/>
    </row>
    <row r="4050" spans="9:21" s="689" customFormat="1">
      <c r="J4050" s="690"/>
      <c r="K4050" s="690"/>
      <c r="L4050" s="690"/>
      <c r="M4050" s="692"/>
      <c r="N4050" s="688"/>
      <c r="P4050" s="688"/>
      <c r="S4050" s="693"/>
      <c r="T4050" s="694"/>
      <c r="U4050" s="695"/>
    </row>
    <row r="4051" spans="9:21" s="689" customFormat="1">
      <c r="J4051" s="690"/>
      <c r="K4051" s="690"/>
      <c r="L4051" s="690"/>
      <c r="M4051" s="692"/>
      <c r="N4051" s="688"/>
      <c r="P4051" s="688"/>
      <c r="S4051" s="693"/>
      <c r="T4051" s="694"/>
      <c r="U4051" s="695"/>
    </row>
    <row r="4052" spans="9:21" s="689" customFormat="1">
      <c r="J4052" s="690"/>
      <c r="K4052" s="690"/>
      <c r="L4052" s="691"/>
      <c r="M4052" s="692"/>
      <c r="N4052" s="688"/>
      <c r="P4052" s="688"/>
      <c r="S4052" s="693"/>
      <c r="T4052" s="694"/>
      <c r="U4052" s="695"/>
    </row>
    <row r="4053" spans="9:21" s="689" customFormat="1">
      <c r="J4053" s="690"/>
      <c r="K4053" s="690"/>
      <c r="L4053" s="691"/>
      <c r="M4053" s="692"/>
      <c r="N4053" s="688"/>
      <c r="P4053" s="688"/>
      <c r="S4053" s="693"/>
      <c r="T4053" s="694"/>
      <c r="U4053" s="695"/>
    </row>
    <row r="4054" spans="9:21" s="689" customFormat="1">
      <c r="J4054" s="690"/>
      <c r="K4054" s="690"/>
      <c r="L4054" s="691"/>
      <c r="M4054" s="692"/>
      <c r="N4054" s="688"/>
      <c r="P4054" s="688"/>
      <c r="S4054" s="693"/>
      <c r="T4054" s="694"/>
      <c r="U4054" s="695"/>
    </row>
    <row r="4055" spans="9:21" s="689" customFormat="1">
      <c r="J4055" s="690"/>
      <c r="K4055" s="690"/>
      <c r="L4055" s="691"/>
      <c r="M4055" s="692"/>
      <c r="N4055" s="688"/>
      <c r="P4055" s="688"/>
      <c r="S4055" s="693"/>
      <c r="T4055" s="694"/>
      <c r="U4055" s="695"/>
    </row>
    <row r="4056" spans="9:21" s="689" customFormat="1">
      <c r="J4056" s="690"/>
      <c r="K4056" s="690"/>
      <c r="L4056" s="690"/>
      <c r="M4056" s="692"/>
      <c r="N4056" s="688"/>
      <c r="P4056" s="688"/>
      <c r="S4056" s="693"/>
      <c r="T4056" s="694"/>
      <c r="U4056" s="695"/>
    </row>
    <row r="4057" spans="9:21" s="689" customFormat="1">
      <c r="J4057" s="690"/>
      <c r="K4057" s="690"/>
      <c r="L4057" s="690"/>
      <c r="M4057" s="692"/>
      <c r="N4057" s="688"/>
      <c r="P4057" s="688"/>
      <c r="S4057" s="693"/>
      <c r="T4057" s="694"/>
      <c r="U4057" s="695"/>
    </row>
    <row r="4058" spans="9:21" s="689" customFormat="1">
      <c r="J4058" s="690"/>
      <c r="K4058" s="690"/>
      <c r="L4058" s="690"/>
      <c r="M4058" s="692"/>
      <c r="N4058" s="688"/>
      <c r="P4058" s="688"/>
      <c r="S4058" s="693"/>
      <c r="T4058" s="694"/>
      <c r="U4058" s="695"/>
    </row>
    <row r="4059" spans="9:21" s="689" customFormat="1">
      <c r="I4059" s="683"/>
      <c r="J4059" s="683"/>
      <c r="K4059" s="690"/>
      <c r="L4059" s="685"/>
      <c r="M4059" s="692"/>
      <c r="N4059" s="688"/>
      <c r="P4059" s="688"/>
      <c r="S4059" s="693"/>
      <c r="T4059" s="694"/>
      <c r="U4059" s="695"/>
    </row>
    <row r="4060" spans="9:21" s="689" customFormat="1">
      <c r="I4060" s="683"/>
      <c r="J4060" s="683"/>
      <c r="K4060" s="690"/>
      <c r="L4060" s="685"/>
      <c r="M4060" s="692"/>
      <c r="N4060" s="688"/>
      <c r="P4060" s="688"/>
      <c r="S4060" s="693"/>
      <c r="T4060" s="694"/>
      <c r="U4060" s="695"/>
    </row>
    <row r="4061" spans="9:21" s="689" customFormat="1">
      <c r="J4061" s="690"/>
      <c r="K4061" s="690"/>
      <c r="L4061" s="690"/>
      <c r="M4061" s="692"/>
      <c r="N4061" s="688"/>
      <c r="P4061" s="688"/>
      <c r="S4061" s="693"/>
      <c r="T4061" s="694"/>
      <c r="U4061" s="695"/>
    </row>
    <row r="4062" spans="9:21" s="689" customFormat="1">
      <c r="J4062" s="690"/>
      <c r="K4062" s="690"/>
      <c r="L4062" s="691"/>
      <c r="M4062" s="692"/>
      <c r="N4062" s="688"/>
      <c r="P4062" s="688"/>
      <c r="S4062" s="693"/>
      <c r="T4062" s="694"/>
      <c r="U4062" s="695"/>
    </row>
    <row r="4063" spans="9:21" s="689" customFormat="1">
      <c r="J4063" s="690"/>
      <c r="K4063" s="690"/>
      <c r="L4063" s="691"/>
      <c r="M4063" s="692"/>
      <c r="N4063" s="688"/>
      <c r="P4063" s="688"/>
      <c r="S4063" s="693"/>
      <c r="T4063" s="694"/>
      <c r="U4063" s="695"/>
    </row>
    <row r="4064" spans="9:21" s="689" customFormat="1">
      <c r="J4064" s="690"/>
      <c r="K4064" s="690"/>
      <c r="L4064" s="690"/>
      <c r="M4064" s="692"/>
      <c r="N4064" s="688"/>
      <c r="P4064" s="688"/>
      <c r="S4064" s="693"/>
      <c r="T4064" s="694"/>
      <c r="U4064" s="695"/>
    </row>
    <row r="4065" spans="9:21" s="689" customFormat="1">
      <c r="J4065" s="690"/>
      <c r="K4065" s="690"/>
      <c r="L4065" s="691"/>
      <c r="M4065" s="692"/>
      <c r="N4065" s="688"/>
      <c r="P4065" s="688"/>
      <c r="S4065" s="693"/>
      <c r="T4065" s="694"/>
      <c r="U4065" s="695"/>
    </row>
    <row r="4066" spans="9:21" s="689" customFormat="1">
      <c r="J4066" s="690"/>
      <c r="K4066" s="690"/>
      <c r="L4066" s="690"/>
      <c r="M4066" s="692"/>
      <c r="N4066" s="688"/>
      <c r="P4066" s="688"/>
      <c r="S4066" s="693"/>
      <c r="T4066" s="694"/>
      <c r="U4066" s="695"/>
    </row>
    <row r="4067" spans="9:21" s="689" customFormat="1">
      <c r="J4067" s="690"/>
      <c r="K4067" s="690"/>
      <c r="L4067" s="690"/>
      <c r="M4067" s="692"/>
      <c r="N4067" s="688"/>
      <c r="P4067" s="688"/>
      <c r="S4067" s="693"/>
      <c r="T4067" s="694"/>
      <c r="U4067" s="695"/>
    </row>
    <row r="4068" spans="9:21" s="689" customFormat="1">
      <c r="J4068" s="690"/>
      <c r="K4068" s="690"/>
      <c r="L4068" s="691"/>
      <c r="M4068" s="692"/>
      <c r="N4068" s="688"/>
      <c r="P4068" s="688"/>
      <c r="S4068" s="693"/>
      <c r="T4068" s="694"/>
      <c r="U4068" s="695"/>
    </row>
    <row r="4069" spans="9:21" s="689" customFormat="1">
      <c r="J4069" s="690"/>
      <c r="K4069" s="690"/>
      <c r="L4069" s="691"/>
      <c r="M4069" s="692"/>
      <c r="N4069" s="688"/>
      <c r="P4069" s="688"/>
      <c r="S4069" s="693"/>
      <c r="T4069" s="694"/>
      <c r="U4069" s="695"/>
    </row>
    <row r="4070" spans="9:21" s="689" customFormat="1">
      <c r="J4070" s="690"/>
      <c r="K4070" s="690"/>
      <c r="L4070" s="691"/>
      <c r="M4070" s="692"/>
      <c r="N4070" s="688"/>
      <c r="P4070" s="688"/>
      <c r="S4070" s="693"/>
      <c r="T4070" s="694"/>
      <c r="U4070" s="695"/>
    </row>
    <row r="4071" spans="9:21" s="689" customFormat="1">
      <c r="J4071" s="690"/>
      <c r="K4071" s="690"/>
      <c r="L4071" s="691"/>
      <c r="M4071" s="692"/>
      <c r="N4071" s="688"/>
      <c r="P4071" s="688"/>
      <c r="S4071" s="693"/>
      <c r="T4071" s="694"/>
      <c r="U4071" s="695"/>
    </row>
    <row r="4072" spans="9:21" s="689" customFormat="1">
      <c r="J4072" s="690"/>
      <c r="K4072" s="690"/>
      <c r="L4072" s="690"/>
      <c r="M4072" s="692"/>
      <c r="N4072" s="688"/>
      <c r="P4072" s="688"/>
      <c r="S4072" s="693"/>
      <c r="T4072" s="694"/>
      <c r="U4072" s="695"/>
    </row>
    <row r="4073" spans="9:21" s="689" customFormat="1">
      <c r="J4073" s="690"/>
      <c r="K4073" s="690"/>
      <c r="L4073" s="690"/>
      <c r="M4073" s="692"/>
      <c r="N4073" s="688"/>
      <c r="P4073" s="688"/>
      <c r="S4073" s="693"/>
      <c r="T4073" s="694"/>
      <c r="U4073" s="695"/>
    </row>
    <row r="4074" spans="9:21" s="689" customFormat="1">
      <c r="J4074" s="690"/>
      <c r="K4074" s="690"/>
      <c r="L4074" s="690"/>
      <c r="M4074" s="692"/>
      <c r="N4074" s="688"/>
      <c r="P4074" s="688"/>
      <c r="S4074" s="693"/>
      <c r="T4074" s="694"/>
      <c r="U4074" s="695"/>
    </row>
    <row r="4075" spans="9:21" s="689" customFormat="1">
      <c r="I4075" s="683"/>
      <c r="J4075" s="683"/>
      <c r="K4075" s="690"/>
      <c r="L4075" s="685"/>
      <c r="M4075" s="692"/>
      <c r="N4075" s="688"/>
      <c r="P4075" s="688"/>
      <c r="S4075" s="693"/>
      <c r="T4075" s="694"/>
      <c r="U4075" s="695"/>
    </row>
    <row r="4076" spans="9:21" s="689" customFormat="1">
      <c r="I4076" s="683"/>
      <c r="J4076" s="683"/>
      <c r="K4076" s="690"/>
      <c r="L4076" s="685"/>
      <c r="M4076" s="692"/>
      <c r="N4076" s="688"/>
      <c r="P4076" s="688"/>
      <c r="S4076" s="693"/>
      <c r="T4076" s="694"/>
      <c r="U4076" s="695"/>
    </row>
    <row r="4077" spans="9:21" s="689" customFormat="1">
      <c r="J4077" s="690"/>
      <c r="K4077" s="690"/>
      <c r="L4077" s="690"/>
      <c r="M4077" s="692"/>
      <c r="N4077" s="688"/>
      <c r="P4077" s="688"/>
      <c r="S4077" s="693"/>
      <c r="T4077" s="694"/>
      <c r="U4077" s="695"/>
    </row>
    <row r="4078" spans="9:21" s="689" customFormat="1">
      <c r="J4078" s="690"/>
      <c r="K4078" s="690"/>
      <c r="L4078" s="690"/>
      <c r="M4078" s="692"/>
      <c r="N4078" s="688"/>
      <c r="P4078" s="688"/>
      <c r="S4078" s="693"/>
      <c r="T4078" s="694"/>
      <c r="U4078" s="695"/>
    </row>
    <row r="4079" spans="9:21" s="689" customFormat="1">
      <c r="J4079" s="690"/>
      <c r="K4079" s="690"/>
      <c r="L4079" s="690"/>
      <c r="M4079" s="692"/>
      <c r="N4079" s="688"/>
      <c r="P4079" s="688"/>
      <c r="S4079" s="693"/>
      <c r="T4079" s="694"/>
      <c r="U4079" s="695"/>
    </row>
    <row r="4080" spans="9:21" s="689" customFormat="1">
      <c r="J4080" s="690"/>
      <c r="K4080" s="690"/>
      <c r="L4080" s="690"/>
      <c r="M4080" s="692"/>
      <c r="N4080" s="688"/>
      <c r="P4080" s="688"/>
      <c r="S4080" s="693"/>
      <c r="T4080" s="694"/>
      <c r="U4080" s="695"/>
    </row>
    <row r="4081" spans="9:21" s="689" customFormat="1">
      <c r="J4081" s="690"/>
      <c r="K4081" s="690"/>
      <c r="L4081" s="690"/>
      <c r="M4081" s="692"/>
      <c r="N4081" s="688"/>
      <c r="P4081" s="688"/>
      <c r="S4081" s="693"/>
      <c r="T4081" s="694"/>
      <c r="U4081" s="695"/>
    </row>
    <row r="4082" spans="9:21" s="689" customFormat="1">
      <c r="J4082" s="690"/>
      <c r="K4082" s="690"/>
      <c r="L4082" s="691"/>
      <c r="M4082" s="692"/>
      <c r="N4082" s="688"/>
      <c r="P4082" s="688"/>
      <c r="S4082" s="693"/>
      <c r="T4082" s="694"/>
      <c r="U4082" s="695"/>
    </row>
    <row r="4083" spans="9:21" s="689" customFormat="1">
      <c r="J4083" s="690"/>
      <c r="K4083" s="690"/>
      <c r="L4083" s="691"/>
      <c r="M4083" s="692"/>
      <c r="N4083" s="688"/>
      <c r="P4083" s="688"/>
      <c r="S4083" s="693"/>
      <c r="T4083" s="694"/>
      <c r="U4083" s="695"/>
    </row>
    <row r="4084" spans="9:21" s="689" customFormat="1">
      <c r="J4084" s="690"/>
      <c r="K4084" s="690"/>
      <c r="L4084" s="690"/>
      <c r="M4084" s="692"/>
      <c r="N4084" s="688"/>
      <c r="P4084" s="688"/>
      <c r="S4084" s="693"/>
      <c r="T4084" s="694"/>
      <c r="U4084" s="695"/>
    </row>
    <row r="4085" spans="9:21" s="689" customFormat="1">
      <c r="J4085" s="690"/>
      <c r="K4085" s="690"/>
      <c r="L4085" s="691"/>
      <c r="M4085" s="692"/>
      <c r="N4085" s="688"/>
      <c r="P4085" s="688"/>
      <c r="S4085" s="693"/>
      <c r="T4085" s="694"/>
      <c r="U4085" s="695"/>
    </row>
    <row r="4086" spans="9:21" s="689" customFormat="1">
      <c r="J4086" s="690"/>
      <c r="K4086" s="690"/>
      <c r="L4086" s="690"/>
      <c r="M4086" s="692"/>
      <c r="N4086" s="688"/>
      <c r="P4086" s="688"/>
      <c r="S4086" s="693"/>
      <c r="T4086" s="694"/>
      <c r="U4086" s="695"/>
    </row>
    <row r="4087" spans="9:21" s="689" customFormat="1">
      <c r="J4087" s="690"/>
      <c r="K4087" s="690"/>
      <c r="L4087" s="690"/>
      <c r="M4087" s="692"/>
      <c r="N4087" s="688"/>
      <c r="P4087" s="688"/>
      <c r="S4087" s="693"/>
      <c r="T4087" s="694"/>
      <c r="U4087" s="695"/>
    </row>
    <row r="4088" spans="9:21" s="689" customFormat="1">
      <c r="I4088" s="683"/>
      <c r="J4088" s="683"/>
      <c r="K4088" s="690"/>
      <c r="L4088" s="685"/>
      <c r="M4088" s="692"/>
      <c r="N4088" s="688"/>
      <c r="P4088" s="688"/>
      <c r="S4088" s="693"/>
      <c r="T4088" s="694"/>
      <c r="U4088" s="695"/>
    </row>
    <row r="4089" spans="9:21" s="689" customFormat="1">
      <c r="I4089" s="683"/>
      <c r="J4089" s="683"/>
      <c r="K4089" s="690"/>
      <c r="L4089" s="685"/>
      <c r="M4089" s="692"/>
      <c r="N4089" s="688"/>
      <c r="P4089" s="688"/>
      <c r="S4089" s="693"/>
      <c r="T4089" s="694"/>
      <c r="U4089" s="695"/>
    </row>
    <row r="4090" spans="9:21" s="689" customFormat="1">
      <c r="J4090" s="690"/>
      <c r="K4090" s="690"/>
      <c r="L4090" s="690"/>
      <c r="M4090" s="692"/>
      <c r="N4090" s="688"/>
      <c r="P4090" s="688"/>
      <c r="S4090" s="693"/>
      <c r="T4090" s="694"/>
      <c r="U4090" s="695"/>
    </row>
    <row r="4091" spans="9:21" s="689" customFormat="1">
      <c r="I4091" s="683"/>
      <c r="J4091" s="683"/>
      <c r="K4091" s="690"/>
      <c r="L4091" s="683"/>
      <c r="M4091" s="692"/>
      <c r="N4091" s="688"/>
      <c r="P4091" s="688"/>
      <c r="S4091" s="693"/>
      <c r="T4091" s="694"/>
      <c r="U4091" s="695"/>
    </row>
    <row r="4092" spans="9:21" s="689" customFormat="1">
      <c r="I4092" s="683"/>
      <c r="J4092" s="683"/>
      <c r="K4092" s="690"/>
      <c r="L4092" s="683"/>
      <c r="M4092" s="692"/>
      <c r="N4092" s="688"/>
      <c r="P4092" s="688"/>
      <c r="S4092" s="693"/>
      <c r="T4092" s="694"/>
      <c r="U4092" s="695"/>
    </row>
    <row r="4093" spans="9:21" s="689" customFormat="1">
      <c r="I4093" s="683"/>
      <c r="J4093" s="683"/>
      <c r="K4093" s="690"/>
      <c r="L4093" s="685"/>
      <c r="M4093" s="692"/>
      <c r="N4093" s="688"/>
      <c r="P4093" s="688"/>
      <c r="S4093" s="693"/>
      <c r="T4093" s="694"/>
      <c r="U4093" s="695"/>
    </row>
    <row r="4094" spans="9:21" s="689" customFormat="1">
      <c r="I4094" s="683"/>
      <c r="J4094" s="683"/>
      <c r="K4094" s="690"/>
      <c r="L4094" s="685"/>
      <c r="M4094" s="692"/>
      <c r="N4094" s="688"/>
      <c r="P4094" s="688"/>
      <c r="S4094" s="693"/>
      <c r="T4094" s="694"/>
      <c r="U4094" s="695"/>
    </row>
    <row r="4095" spans="9:21" s="689" customFormat="1">
      <c r="I4095" s="683"/>
      <c r="J4095" s="683"/>
      <c r="K4095" s="690"/>
      <c r="L4095" s="685"/>
      <c r="M4095" s="692"/>
      <c r="N4095" s="688"/>
      <c r="P4095" s="688"/>
      <c r="S4095" s="693"/>
      <c r="T4095" s="694"/>
      <c r="U4095" s="695"/>
    </row>
    <row r="4096" spans="9:21" s="689" customFormat="1">
      <c r="I4096" s="683"/>
      <c r="J4096" s="683"/>
      <c r="K4096" s="690"/>
      <c r="L4096" s="685"/>
      <c r="M4096" s="692"/>
      <c r="N4096" s="688"/>
      <c r="P4096" s="688"/>
      <c r="S4096" s="693"/>
      <c r="T4096" s="694"/>
      <c r="U4096" s="695"/>
    </row>
    <row r="4097" spans="10:21" s="689" customFormat="1">
      <c r="J4097" s="690"/>
      <c r="K4097" s="690"/>
      <c r="L4097" s="691"/>
      <c r="M4097" s="692"/>
      <c r="N4097" s="688"/>
      <c r="P4097" s="688"/>
      <c r="S4097" s="693"/>
      <c r="T4097" s="694"/>
      <c r="U4097" s="695"/>
    </row>
    <row r="4098" spans="10:21" s="689" customFormat="1">
      <c r="J4098" s="690"/>
      <c r="K4098" s="690"/>
      <c r="L4098" s="691"/>
      <c r="M4098" s="692"/>
      <c r="N4098" s="688"/>
      <c r="P4098" s="688"/>
      <c r="S4098" s="693"/>
      <c r="T4098" s="694"/>
      <c r="U4098" s="695"/>
    </row>
    <row r="4099" spans="10:21" s="689" customFormat="1">
      <c r="J4099" s="690"/>
      <c r="K4099" s="690"/>
      <c r="L4099" s="690"/>
      <c r="M4099" s="692"/>
      <c r="N4099" s="688"/>
      <c r="P4099" s="688"/>
      <c r="S4099" s="693"/>
      <c r="T4099" s="694"/>
      <c r="U4099" s="695"/>
    </row>
    <row r="4100" spans="10:21" s="689" customFormat="1">
      <c r="J4100" s="690"/>
      <c r="K4100" s="690"/>
      <c r="L4100" s="690"/>
      <c r="M4100" s="692"/>
      <c r="N4100" s="688"/>
      <c r="P4100" s="688"/>
      <c r="S4100" s="693"/>
      <c r="T4100" s="694"/>
      <c r="U4100" s="695"/>
    </row>
    <row r="4101" spans="10:21" s="689" customFormat="1">
      <c r="J4101" s="690"/>
      <c r="K4101" s="690"/>
      <c r="L4101" s="690"/>
      <c r="M4101" s="692"/>
      <c r="N4101" s="688"/>
      <c r="P4101" s="688"/>
      <c r="S4101" s="693"/>
      <c r="T4101" s="694"/>
      <c r="U4101" s="695"/>
    </row>
    <row r="4102" spans="10:21" s="689" customFormat="1">
      <c r="J4102" s="690"/>
      <c r="K4102" s="690"/>
      <c r="L4102" s="690"/>
      <c r="M4102" s="692"/>
      <c r="N4102" s="688"/>
      <c r="P4102" s="688"/>
      <c r="S4102" s="693"/>
      <c r="T4102" s="694"/>
      <c r="U4102" s="695"/>
    </row>
    <row r="4103" spans="10:21" s="689" customFormat="1">
      <c r="J4103" s="690"/>
      <c r="K4103" s="690"/>
      <c r="L4103" s="690"/>
      <c r="M4103" s="692"/>
      <c r="N4103" s="688"/>
      <c r="P4103" s="688"/>
      <c r="S4103" s="693"/>
      <c r="T4103" s="694"/>
      <c r="U4103" s="695"/>
    </row>
    <row r="4104" spans="10:21" s="689" customFormat="1">
      <c r="J4104" s="690"/>
      <c r="K4104" s="690"/>
      <c r="L4104" s="690"/>
      <c r="M4104" s="692"/>
      <c r="N4104" s="688"/>
      <c r="P4104" s="688"/>
      <c r="S4104" s="693"/>
      <c r="T4104" s="694"/>
      <c r="U4104" s="695"/>
    </row>
    <row r="4105" spans="10:21" s="689" customFormat="1">
      <c r="J4105" s="690"/>
      <c r="K4105" s="690"/>
      <c r="L4105" s="690"/>
      <c r="M4105" s="692"/>
      <c r="N4105" s="688"/>
      <c r="P4105" s="688"/>
      <c r="S4105" s="693"/>
      <c r="T4105" s="694"/>
      <c r="U4105" s="695"/>
    </row>
    <row r="4106" spans="10:21" s="689" customFormat="1">
      <c r="J4106" s="690"/>
      <c r="K4106" s="690"/>
      <c r="L4106" s="690"/>
      <c r="M4106" s="692"/>
      <c r="N4106" s="688"/>
      <c r="P4106" s="688"/>
      <c r="S4106" s="693"/>
      <c r="T4106" s="694"/>
      <c r="U4106" s="695"/>
    </row>
    <row r="4107" spans="10:21" s="689" customFormat="1">
      <c r="J4107" s="690"/>
      <c r="K4107" s="690"/>
      <c r="L4107" s="690"/>
      <c r="M4107" s="692"/>
      <c r="N4107" s="688"/>
      <c r="P4107" s="688"/>
      <c r="S4107" s="693"/>
      <c r="T4107" s="694"/>
      <c r="U4107" s="695"/>
    </row>
    <row r="4108" spans="10:21" s="689" customFormat="1">
      <c r="J4108" s="690"/>
      <c r="K4108" s="690"/>
      <c r="L4108" s="690"/>
      <c r="M4108" s="692"/>
      <c r="N4108" s="688"/>
      <c r="P4108" s="688"/>
      <c r="S4108" s="693"/>
      <c r="T4108" s="694"/>
      <c r="U4108" s="695"/>
    </row>
    <row r="4109" spans="10:21" s="689" customFormat="1">
      <c r="J4109" s="690"/>
      <c r="K4109" s="690"/>
      <c r="L4109" s="690"/>
      <c r="M4109" s="692"/>
      <c r="N4109" s="688"/>
      <c r="P4109" s="688"/>
      <c r="S4109" s="693"/>
      <c r="T4109" s="694"/>
      <c r="U4109" s="695"/>
    </row>
    <row r="4110" spans="10:21" s="689" customFormat="1">
      <c r="J4110" s="690"/>
      <c r="K4110" s="690"/>
      <c r="L4110" s="690"/>
      <c r="M4110" s="692"/>
      <c r="N4110" s="688"/>
      <c r="P4110" s="688"/>
      <c r="S4110" s="693"/>
      <c r="T4110" s="694"/>
      <c r="U4110" s="695"/>
    </row>
    <row r="4111" spans="10:21" s="689" customFormat="1">
      <c r="J4111" s="690"/>
      <c r="K4111" s="690"/>
      <c r="L4111" s="690"/>
      <c r="M4111" s="692"/>
      <c r="N4111" s="688"/>
      <c r="P4111" s="688"/>
      <c r="S4111" s="693"/>
      <c r="T4111" s="694"/>
      <c r="U4111" s="695"/>
    </row>
    <row r="4112" spans="10:21" s="689" customFormat="1">
      <c r="J4112" s="690"/>
      <c r="K4112" s="690"/>
      <c r="L4112" s="690"/>
      <c r="M4112" s="692"/>
      <c r="N4112" s="688"/>
      <c r="P4112" s="688"/>
      <c r="S4112" s="693"/>
      <c r="T4112" s="694"/>
      <c r="U4112" s="695"/>
    </row>
    <row r="4113" spans="10:21" s="689" customFormat="1">
      <c r="J4113" s="690"/>
      <c r="K4113" s="690"/>
      <c r="L4113" s="690"/>
      <c r="M4113" s="692"/>
      <c r="N4113" s="688"/>
      <c r="P4113" s="688"/>
      <c r="S4113" s="693"/>
      <c r="T4113" s="694"/>
      <c r="U4113" s="695"/>
    </row>
    <row r="4114" spans="10:21" s="689" customFormat="1">
      <c r="J4114" s="690"/>
      <c r="K4114" s="690"/>
      <c r="L4114" s="690"/>
      <c r="M4114" s="692"/>
      <c r="N4114" s="688"/>
      <c r="P4114" s="688"/>
      <c r="S4114" s="693"/>
      <c r="T4114" s="694"/>
      <c r="U4114" s="695"/>
    </row>
    <row r="4115" spans="10:21" s="689" customFormat="1">
      <c r="J4115" s="690"/>
      <c r="K4115" s="690"/>
      <c r="L4115" s="690"/>
      <c r="M4115" s="692"/>
      <c r="N4115" s="688"/>
      <c r="P4115" s="688"/>
      <c r="S4115" s="693"/>
      <c r="T4115" s="694"/>
      <c r="U4115" s="695"/>
    </row>
    <row r="4116" spans="10:21" s="689" customFormat="1">
      <c r="J4116" s="690"/>
      <c r="K4116" s="690"/>
      <c r="L4116" s="690"/>
      <c r="M4116" s="692"/>
      <c r="N4116" s="688"/>
      <c r="P4116" s="688"/>
      <c r="S4116" s="693"/>
      <c r="T4116" s="694"/>
      <c r="U4116" s="695"/>
    </row>
    <row r="4117" spans="10:21" s="689" customFormat="1">
      <c r="J4117" s="690"/>
      <c r="K4117" s="690"/>
      <c r="L4117" s="690"/>
      <c r="M4117" s="692"/>
      <c r="N4117" s="688"/>
      <c r="P4117" s="688"/>
      <c r="S4117" s="693"/>
      <c r="T4117" s="694"/>
      <c r="U4117" s="695"/>
    </row>
    <row r="4118" spans="10:21" s="689" customFormat="1">
      <c r="J4118" s="690"/>
      <c r="K4118" s="690"/>
      <c r="L4118" s="690"/>
      <c r="M4118" s="692"/>
      <c r="N4118" s="688"/>
      <c r="P4118" s="688"/>
      <c r="S4118" s="693"/>
      <c r="T4118" s="694"/>
      <c r="U4118" s="695"/>
    </row>
    <row r="4119" spans="10:21" s="689" customFormat="1">
      <c r="J4119" s="690"/>
      <c r="K4119" s="690"/>
      <c r="L4119" s="690"/>
      <c r="M4119" s="692"/>
      <c r="N4119" s="688"/>
      <c r="P4119" s="688"/>
      <c r="S4119" s="693"/>
      <c r="T4119" s="694"/>
      <c r="U4119" s="695"/>
    </row>
    <row r="4120" spans="10:21" s="689" customFormat="1">
      <c r="J4120" s="690"/>
      <c r="K4120" s="690"/>
      <c r="L4120" s="690"/>
      <c r="M4120" s="692"/>
      <c r="N4120" s="688"/>
      <c r="P4120" s="688"/>
      <c r="S4120" s="693"/>
      <c r="T4120" s="694"/>
      <c r="U4120" s="695"/>
    </row>
    <row r="4121" spans="10:21" s="689" customFormat="1">
      <c r="J4121" s="690"/>
      <c r="K4121" s="690"/>
      <c r="L4121" s="690"/>
      <c r="M4121" s="692"/>
      <c r="N4121" s="688"/>
      <c r="P4121" s="688"/>
      <c r="S4121" s="693"/>
      <c r="T4121" s="694"/>
      <c r="U4121" s="695"/>
    </row>
    <row r="4122" spans="10:21" s="689" customFormat="1">
      <c r="J4122" s="690"/>
      <c r="K4122" s="690"/>
      <c r="L4122" s="690"/>
      <c r="M4122" s="692"/>
      <c r="N4122" s="688"/>
      <c r="P4122" s="688"/>
      <c r="S4122" s="693"/>
      <c r="T4122" s="694"/>
      <c r="U4122" s="695"/>
    </row>
    <row r="4123" spans="10:21" s="689" customFormat="1">
      <c r="J4123" s="690"/>
      <c r="K4123" s="690"/>
      <c r="L4123" s="690"/>
      <c r="M4123" s="692"/>
      <c r="N4123" s="688"/>
      <c r="P4123" s="688"/>
      <c r="S4123" s="693"/>
      <c r="T4123" s="694"/>
      <c r="U4123" s="695"/>
    </row>
    <row r="4124" spans="10:21" s="689" customFormat="1">
      <c r="J4124" s="690"/>
      <c r="K4124" s="690"/>
      <c r="L4124" s="690"/>
      <c r="M4124" s="692"/>
      <c r="N4124" s="688"/>
      <c r="P4124" s="688"/>
      <c r="S4124" s="693"/>
      <c r="T4124" s="694"/>
      <c r="U4124" s="695"/>
    </row>
    <row r="4125" spans="10:21" s="689" customFormat="1">
      <c r="J4125" s="690"/>
      <c r="K4125" s="690"/>
      <c r="L4125" s="690"/>
      <c r="M4125" s="692"/>
      <c r="N4125" s="688"/>
      <c r="P4125" s="688"/>
      <c r="S4125" s="693"/>
      <c r="T4125" s="694"/>
      <c r="U4125" s="695"/>
    </row>
    <row r="4126" spans="10:21" s="689" customFormat="1">
      <c r="J4126" s="690"/>
      <c r="K4126" s="690"/>
      <c r="L4126" s="690"/>
      <c r="M4126" s="692"/>
      <c r="N4126" s="688"/>
      <c r="P4126" s="688"/>
      <c r="S4126" s="693"/>
      <c r="T4126" s="694"/>
      <c r="U4126" s="695"/>
    </row>
    <row r="4127" spans="10:21" s="689" customFormat="1">
      <c r="J4127" s="690"/>
      <c r="K4127" s="690"/>
      <c r="L4127" s="690"/>
      <c r="M4127" s="692"/>
      <c r="N4127" s="688"/>
      <c r="P4127" s="688"/>
      <c r="S4127" s="693"/>
      <c r="T4127" s="694"/>
      <c r="U4127" s="695"/>
    </row>
    <row r="4128" spans="10:21" s="689" customFormat="1">
      <c r="J4128" s="690"/>
      <c r="K4128" s="690"/>
      <c r="L4128" s="690"/>
      <c r="M4128" s="692"/>
      <c r="N4128" s="688"/>
      <c r="P4128" s="688"/>
      <c r="S4128" s="693"/>
      <c r="T4128" s="694"/>
      <c r="U4128" s="695"/>
    </row>
    <row r="4129" spans="10:21" s="689" customFormat="1">
      <c r="J4129" s="690"/>
      <c r="K4129" s="690"/>
      <c r="L4129" s="690"/>
      <c r="M4129" s="692"/>
      <c r="N4129" s="688"/>
      <c r="P4129" s="688"/>
      <c r="S4129" s="693"/>
      <c r="T4129" s="694"/>
      <c r="U4129" s="695"/>
    </row>
    <row r="4130" spans="10:21" s="689" customFormat="1">
      <c r="J4130" s="690"/>
      <c r="K4130" s="690"/>
      <c r="L4130" s="690"/>
      <c r="M4130" s="692"/>
      <c r="N4130" s="688"/>
      <c r="P4130" s="688"/>
      <c r="S4130" s="693"/>
      <c r="T4130" s="694"/>
      <c r="U4130" s="695"/>
    </row>
    <row r="4131" spans="10:21" s="689" customFormat="1">
      <c r="J4131" s="690"/>
      <c r="K4131" s="690"/>
      <c r="L4131" s="690"/>
      <c r="M4131" s="692"/>
      <c r="N4131" s="688"/>
      <c r="P4131" s="688"/>
      <c r="S4131" s="693"/>
      <c r="T4131" s="694"/>
      <c r="U4131" s="695"/>
    </row>
    <row r="4132" spans="10:21" s="689" customFormat="1">
      <c r="J4132" s="690"/>
      <c r="K4132" s="690"/>
      <c r="L4132" s="690"/>
      <c r="M4132" s="692"/>
      <c r="N4132" s="688"/>
      <c r="P4132" s="688"/>
      <c r="S4132" s="693"/>
      <c r="T4132" s="694"/>
      <c r="U4132" s="695"/>
    </row>
    <row r="4133" spans="10:21" s="689" customFormat="1">
      <c r="J4133" s="690"/>
      <c r="K4133" s="690"/>
      <c r="L4133" s="690"/>
      <c r="M4133" s="692"/>
      <c r="N4133" s="688"/>
      <c r="P4133" s="688"/>
      <c r="S4133" s="693"/>
      <c r="T4133" s="694"/>
      <c r="U4133" s="695"/>
    </row>
    <row r="4134" spans="10:21" s="689" customFormat="1">
      <c r="J4134" s="690"/>
      <c r="K4134" s="690"/>
      <c r="L4134" s="690"/>
      <c r="M4134" s="692"/>
      <c r="N4134" s="688"/>
      <c r="P4134" s="688"/>
      <c r="S4134" s="693"/>
      <c r="T4134" s="694"/>
      <c r="U4134" s="695"/>
    </row>
    <row r="4135" spans="10:21" s="689" customFormat="1">
      <c r="J4135" s="690"/>
      <c r="K4135" s="690"/>
      <c r="L4135" s="690"/>
      <c r="M4135" s="692"/>
      <c r="N4135" s="688"/>
      <c r="P4135" s="688"/>
      <c r="S4135" s="693"/>
      <c r="T4135" s="694"/>
      <c r="U4135" s="695"/>
    </row>
    <row r="4136" spans="10:21" s="689" customFormat="1">
      <c r="J4136" s="690"/>
      <c r="K4136" s="690"/>
      <c r="L4136" s="690"/>
      <c r="M4136" s="692"/>
      <c r="N4136" s="688"/>
      <c r="P4136" s="688"/>
      <c r="S4136" s="693"/>
      <c r="T4136" s="694"/>
      <c r="U4136" s="695"/>
    </row>
    <row r="4137" spans="10:21" s="689" customFormat="1">
      <c r="J4137" s="690"/>
      <c r="K4137" s="690"/>
      <c r="L4137" s="690"/>
      <c r="M4137" s="692"/>
      <c r="N4137" s="688"/>
      <c r="P4137" s="688"/>
      <c r="S4137" s="693"/>
      <c r="T4137" s="694"/>
      <c r="U4137" s="695"/>
    </row>
    <row r="4138" spans="10:21" s="689" customFormat="1">
      <c r="J4138" s="690"/>
      <c r="K4138" s="690"/>
      <c r="L4138" s="690"/>
      <c r="M4138" s="692"/>
      <c r="N4138" s="688"/>
      <c r="P4138" s="688"/>
      <c r="S4138" s="693"/>
      <c r="T4138" s="694"/>
      <c r="U4138" s="695"/>
    </row>
    <row r="4139" spans="10:21" s="689" customFormat="1">
      <c r="J4139" s="690"/>
      <c r="K4139" s="690"/>
      <c r="L4139" s="690"/>
      <c r="M4139" s="692"/>
      <c r="N4139" s="688"/>
      <c r="P4139" s="688"/>
      <c r="S4139" s="693"/>
      <c r="T4139" s="694"/>
      <c r="U4139" s="695"/>
    </row>
    <row r="4140" spans="10:21" s="689" customFormat="1">
      <c r="J4140" s="690"/>
      <c r="K4140" s="690"/>
      <c r="L4140" s="690"/>
      <c r="M4140" s="692"/>
      <c r="N4140" s="688"/>
      <c r="P4140" s="688"/>
      <c r="S4140" s="693"/>
      <c r="T4140" s="694"/>
      <c r="U4140" s="695"/>
    </row>
    <row r="4141" spans="10:21" s="689" customFormat="1">
      <c r="J4141" s="690"/>
      <c r="K4141" s="690"/>
      <c r="L4141" s="690"/>
      <c r="M4141" s="692"/>
      <c r="N4141" s="688"/>
      <c r="P4141" s="688"/>
      <c r="S4141" s="693"/>
      <c r="T4141" s="694"/>
      <c r="U4141" s="695"/>
    </row>
    <row r="4142" spans="10:21" s="689" customFormat="1">
      <c r="J4142" s="690"/>
      <c r="K4142" s="690"/>
      <c r="L4142" s="690"/>
      <c r="M4142" s="692"/>
      <c r="N4142" s="688"/>
      <c r="P4142" s="688"/>
      <c r="S4142" s="693"/>
      <c r="T4142" s="694"/>
      <c r="U4142" s="695"/>
    </row>
    <row r="4143" spans="10:21" s="689" customFormat="1">
      <c r="J4143" s="690"/>
      <c r="K4143" s="690"/>
      <c r="L4143" s="690"/>
      <c r="M4143" s="692"/>
      <c r="N4143" s="688"/>
      <c r="P4143" s="688"/>
      <c r="S4143" s="693"/>
      <c r="T4143" s="694"/>
      <c r="U4143" s="695"/>
    </row>
    <row r="4144" spans="10:21" s="689" customFormat="1">
      <c r="J4144" s="690"/>
      <c r="K4144" s="690"/>
      <c r="L4144" s="690"/>
      <c r="M4144" s="692"/>
      <c r="N4144" s="688"/>
      <c r="P4144" s="688"/>
      <c r="S4144" s="693"/>
      <c r="T4144" s="694"/>
      <c r="U4144" s="695"/>
    </row>
    <row r="4145" spans="10:21" s="689" customFormat="1">
      <c r="J4145" s="690"/>
      <c r="K4145" s="690"/>
      <c r="L4145" s="690"/>
      <c r="M4145" s="692"/>
      <c r="N4145" s="688"/>
      <c r="P4145" s="688"/>
      <c r="S4145" s="693"/>
      <c r="T4145" s="694"/>
      <c r="U4145" s="695"/>
    </row>
    <row r="4146" spans="10:21" s="689" customFormat="1">
      <c r="J4146" s="690"/>
      <c r="K4146" s="690"/>
      <c r="L4146" s="690"/>
      <c r="M4146" s="692"/>
      <c r="N4146" s="688"/>
      <c r="P4146" s="688"/>
      <c r="S4146" s="693"/>
      <c r="T4146" s="694"/>
      <c r="U4146" s="695"/>
    </row>
    <row r="4147" spans="10:21" s="689" customFormat="1">
      <c r="J4147" s="690"/>
      <c r="K4147" s="690"/>
      <c r="L4147" s="690"/>
      <c r="M4147" s="692"/>
      <c r="N4147" s="688"/>
      <c r="P4147" s="688"/>
      <c r="S4147" s="693"/>
      <c r="T4147" s="694"/>
      <c r="U4147" s="695"/>
    </row>
    <row r="4148" spans="10:21" s="689" customFormat="1">
      <c r="J4148" s="690"/>
      <c r="K4148" s="690"/>
      <c r="L4148" s="690"/>
      <c r="M4148" s="692"/>
      <c r="N4148" s="688"/>
      <c r="P4148" s="688"/>
      <c r="S4148" s="693"/>
      <c r="T4148" s="694"/>
      <c r="U4148" s="695"/>
    </row>
    <row r="4149" spans="10:21" s="689" customFormat="1">
      <c r="J4149" s="690"/>
      <c r="K4149" s="690"/>
      <c r="L4149" s="690"/>
      <c r="M4149" s="692"/>
      <c r="N4149" s="688"/>
      <c r="P4149" s="688"/>
      <c r="S4149" s="693"/>
      <c r="T4149" s="694"/>
      <c r="U4149" s="695"/>
    </row>
    <row r="4150" spans="10:21" s="689" customFormat="1">
      <c r="J4150" s="690"/>
      <c r="K4150" s="690"/>
      <c r="L4150" s="690"/>
      <c r="M4150" s="692"/>
      <c r="N4150" s="688"/>
      <c r="P4150" s="688"/>
      <c r="S4150" s="693"/>
      <c r="T4150" s="694"/>
      <c r="U4150" s="695"/>
    </row>
    <row r="4151" spans="10:21" s="689" customFormat="1">
      <c r="J4151" s="690"/>
      <c r="K4151" s="690"/>
      <c r="L4151" s="690"/>
      <c r="M4151" s="692"/>
      <c r="N4151" s="688"/>
      <c r="P4151" s="688"/>
      <c r="S4151" s="693"/>
      <c r="T4151" s="694"/>
      <c r="U4151" s="695"/>
    </row>
    <row r="4152" spans="10:21" s="689" customFormat="1">
      <c r="J4152" s="690"/>
      <c r="K4152" s="690"/>
      <c r="L4152" s="690"/>
      <c r="M4152" s="692"/>
      <c r="N4152" s="688"/>
      <c r="P4152" s="688"/>
      <c r="S4152" s="693"/>
      <c r="T4152" s="694"/>
      <c r="U4152" s="695"/>
    </row>
    <row r="4153" spans="10:21" s="689" customFormat="1">
      <c r="J4153" s="690"/>
      <c r="K4153" s="690"/>
      <c r="L4153" s="690"/>
      <c r="M4153" s="692"/>
      <c r="N4153" s="688"/>
      <c r="P4153" s="688"/>
      <c r="S4153" s="693"/>
      <c r="T4153" s="694"/>
      <c r="U4153" s="695"/>
    </row>
    <row r="4154" spans="10:21" s="689" customFormat="1">
      <c r="J4154" s="690"/>
      <c r="K4154" s="690"/>
      <c r="L4154" s="690"/>
      <c r="M4154" s="692"/>
      <c r="N4154" s="688"/>
      <c r="P4154" s="688"/>
      <c r="S4154" s="693"/>
      <c r="T4154" s="694"/>
      <c r="U4154" s="695"/>
    </row>
    <row r="4155" spans="10:21" s="689" customFormat="1">
      <c r="J4155" s="690"/>
      <c r="K4155" s="690"/>
      <c r="L4155" s="690"/>
      <c r="M4155" s="692"/>
      <c r="N4155" s="688"/>
      <c r="P4155" s="688"/>
      <c r="S4155" s="693"/>
      <c r="T4155" s="694"/>
      <c r="U4155" s="695"/>
    </row>
    <row r="4156" spans="10:21" s="689" customFormat="1">
      <c r="J4156" s="690"/>
      <c r="K4156" s="690"/>
      <c r="L4156" s="690"/>
      <c r="M4156" s="692"/>
      <c r="N4156" s="688"/>
      <c r="P4156" s="688"/>
      <c r="S4156" s="693"/>
      <c r="T4156" s="694"/>
      <c r="U4156" s="695"/>
    </row>
    <row r="4157" spans="10:21" s="689" customFormat="1">
      <c r="J4157" s="690"/>
      <c r="K4157" s="690"/>
      <c r="L4157" s="690"/>
      <c r="M4157" s="692"/>
      <c r="N4157" s="688"/>
      <c r="P4157" s="688"/>
      <c r="S4157" s="693"/>
      <c r="T4157" s="694"/>
      <c r="U4157" s="695"/>
    </row>
    <row r="4158" spans="10:21" s="689" customFormat="1">
      <c r="J4158" s="690"/>
      <c r="K4158" s="690"/>
      <c r="L4158" s="690"/>
      <c r="M4158" s="692"/>
      <c r="N4158" s="688"/>
      <c r="P4158" s="688"/>
      <c r="S4158" s="693"/>
      <c r="T4158" s="694"/>
      <c r="U4158" s="695"/>
    </row>
    <row r="4159" spans="10:21" s="689" customFormat="1">
      <c r="J4159" s="690"/>
      <c r="K4159" s="690"/>
      <c r="L4159" s="690"/>
      <c r="M4159" s="692"/>
      <c r="N4159" s="688"/>
      <c r="P4159" s="688"/>
      <c r="S4159" s="693"/>
      <c r="T4159" s="694"/>
      <c r="U4159" s="695"/>
    </row>
    <row r="4160" spans="10:21" s="689" customFormat="1">
      <c r="J4160" s="690"/>
      <c r="K4160" s="690"/>
      <c r="L4160" s="690"/>
      <c r="M4160" s="692"/>
      <c r="N4160" s="688"/>
      <c r="P4160" s="688"/>
      <c r="S4160" s="693"/>
      <c r="T4160" s="694"/>
      <c r="U4160" s="695"/>
    </row>
    <row r="4161" spans="10:21" s="689" customFormat="1">
      <c r="J4161" s="690"/>
      <c r="K4161" s="690"/>
      <c r="L4161" s="690"/>
      <c r="M4161" s="692"/>
      <c r="N4161" s="688"/>
      <c r="P4161" s="688"/>
      <c r="S4161" s="693"/>
      <c r="T4161" s="694"/>
      <c r="U4161" s="695"/>
    </row>
    <row r="4162" spans="10:21" s="689" customFormat="1">
      <c r="J4162" s="690"/>
      <c r="K4162" s="690"/>
      <c r="L4162" s="690"/>
      <c r="M4162" s="692"/>
      <c r="N4162" s="688"/>
      <c r="P4162" s="688"/>
      <c r="S4162" s="693"/>
      <c r="T4162" s="694"/>
      <c r="U4162" s="695"/>
    </row>
    <row r="4163" spans="10:21" s="689" customFormat="1">
      <c r="J4163" s="690"/>
      <c r="K4163" s="690"/>
      <c r="L4163" s="690"/>
      <c r="M4163" s="692"/>
      <c r="N4163" s="688"/>
      <c r="P4163" s="688"/>
      <c r="S4163" s="693"/>
      <c r="T4163" s="694"/>
      <c r="U4163" s="695"/>
    </row>
    <row r="4164" spans="10:21" s="689" customFormat="1">
      <c r="J4164" s="690"/>
      <c r="K4164" s="690"/>
      <c r="L4164" s="690"/>
      <c r="M4164" s="692"/>
      <c r="N4164" s="688"/>
      <c r="P4164" s="688"/>
      <c r="S4164" s="693"/>
      <c r="T4164" s="694"/>
      <c r="U4164" s="695"/>
    </row>
    <row r="4165" spans="10:21" s="689" customFormat="1">
      <c r="J4165" s="690"/>
      <c r="K4165" s="690"/>
      <c r="L4165" s="690"/>
      <c r="M4165" s="692"/>
      <c r="N4165" s="688"/>
      <c r="P4165" s="688"/>
      <c r="S4165" s="693"/>
      <c r="T4165" s="694"/>
      <c r="U4165" s="695"/>
    </row>
    <row r="4166" spans="10:21" s="689" customFormat="1">
      <c r="J4166" s="690"/>
      <c r="K4166" s="690"/>
      <c r="L4166" s="690"/>
      <c r="M4166" s="692"/>
      <c r="N4166" s="688"/>
      <c r="P4166" s="688"/>
      <c r="S4166" s="693"/>
      <c r="T4166" s="694"/>
      <c r="U4166" s="695"/>
    </row>
    <row r="4167" spans="10:21" s="689" customFormat="1">
      <c r="J4167" s="690"/>
      <c r="K4167" s="690"/>
      <c r="L4167" s="690"/>
      <c r="M4167" s="692"/>
      <c r="N4167" s="688"/>
      <c r="P4167" s="688"/>
      <c r="S4167" s="693"/>
      <c r="T4167" s="694"/>
      <c r="U4167" s="695"/>
    </row>
    <row r="4168" spans="10:21" s="689" customFormat="1">
      <c r="J4168" s="690"/>
      <c r="K4168" s="690"/>
      <c r="L4168" s="690"/>
      <c r="M4168" s="692"/>
      <c r="N4168" s="688"/>
      <c r="P4168" s="688"/>
      <c r="S4168" s="693"/>
      <c r="T4168" s="694"/>
      <c r="U4168" s="695"/>
    </row>
    <row r="4169" spans="10:21" s="689" customFormat="1">
      <c r="J4169" s="690"/>
      <c r="K4169" s="690"/>
      <c r="L4169" s="690"/>
      <c r="M4169" s="692"/>
      <c r="N4169" s="688"/>
      <c r="P4169" s="688"/>
      <c r="S4169" s="693"/>
      <c r="T4169" s="694"/>
      <c r="U4169" s="695"/>
    </row>
    <row r="4170" spans="10:21" s="689" customFormat="1">
      <c r="J4170" s="690"/>
      <c r="K4170" s="690"/>
      <c r="L4170" s="690"/>
      <c r="M4170" s="692"/>
      <c r="N4170" s="688"/>
      <c r="P4170" s="688"/>
      <c r="S4170" s="693"/>
      <c r="T4170" s="694"/>
      <c r="U4170" s="695"/>
    </row>
    <row r="4171" spans="10:21" s="689" customFormat="1">
      <c r="J4171" s="690"/>
      <c r="K4171" s="690"/>
      <c r="L4171" s="690"/>
      <c r="M4171" s="692"/>
      <c r="N4171" s="688"/>
      <c r="P4171" s="688"/>
      <c r="S4171" s="693"/>
      <c r="T4171" s="694"/>
      <c r="U4171" s="695"/>
    </row>
    <row r="4172" spans="10:21" s="689" customFormat="1">
      <c r="J4172" s="690"/>
      <c r="K4172" s="690"/>
      <c r="L4172" s="690"/>
      <c r="M4172" s="692"/>
      <c r="N4172" s="688"/>
      <c r="P4172" s="688"/>
      <c r="S4172" s="693"/>
      <c r="T4172" s="694"/>
      <c r="U4172" s="695"/>
    </row>
    <row r="4173" spans="10:21" s="689" customFormat="1">
      <c r="J4173" s="690"/>
      <c r="K4173" s="690"/>
      <c r="L4173" s="690"/>
      <c r="M4173" s="692"/>
      <c r="N4173" s="688"/>
      <c r="P4173" s="688"/>
      <c r="S4173" s="693"/>
      <c r="T4173" s="694"/>
      <c r="U4173" s="695"/>
    </row>
    <row r="4174" spans="10:21" s="689" customFormat="1">
      <c r="J4174" s="690"/>
      <c r="K4174" s="690"/>
      <c r="L4174" s="690"/>
      <c r="M4174" s="692"/>
      <c r="N4174" s="688"/>
      <c r="P4174" s="688"/>
      <c r="S4174" s="693"/>
      <c r="T4174" s="694"/>
      <c r="U4174" s="695"/>
    </row>
    <row r="4175" spans="10:21" s="689" customFormat="1">
      <c r="J4175" s="690"/>
      <c r="K4175" s="690"/>
      <c r="L4175" s="690"/>
      <c r="M4175" s="692"/>
      <c r="N4175" s="688"/>
      <c r="P4175" s="688"/>
      <c r="S4175" s="693"/>
      <c r="T4175" s="694"/>
      <c r="U4175" s="695"/>
    </row>
    <row r="4176" spans="10:21" s="689" customFormat="1">
      <c r="J4176" s="690"/>
      <c r="K4176" s="690"/>
      <c r="L4176" s="690"/>
      <c r="M4176" s="692"/>
      <c r="N4176" s="688"/>
      <c r="P4176" s="688"/>
      <c r="S4176" s="693"/>
      <c r="T4176" s="694"/>
      <c r="U4176" s="695"/>
    </row>
    <row r="4177" spans="10:21" s="689" customFormat="1">
      <c r="J4177" s="690"/>
      <c r="K4177" s="690"/>
      <c r="L4177" s="690"/>
      <c r="M4177" s="692"/>
      <c r="N4177" s="688"/>
      <c r="P4177" s="688"/>
      <c r="S4177" s="693"/>
      <c r="T4177" s="694"/>
      <c r="U4177" s="695"/>
    </row>
    <row r="4178" spans="10:21" s="689" customFormat="1">
      <c r="J4178" s="690"/>
      <c r="K4178" s="690"/>
      <c r="L4178" s="690"/>
      <c r="M4178" s="692"/>
      <c r="N4178" s="688"/>
      <c r="P4178" s="688"/>
      <c r="S4178" s="693"/>
      <c r="T4178" s="694"/>
      <c r="U4178" s="695"/>
    </row>
    <row r="4179" spans="10:21" s="689" customFormat="1">
      <c r="J4179" s="690"/>
      <c r="K4179" s="690"/>
      <c r="L4179" s="690"/>
      <c r="M4179" s="692"/>
      <c r="N4179" s="688"/>
      <c r="P4179" s="688"/>
      <c r="S4179" s="693"/>
      <c r="T4179" s="694"/>
      <c r="U4179" s="695"/>
    </row>
    <row r="4180" spans="10:21" s="689" customFormat="1">
      <c r="J4180" s="690"/>
      <c r="K4180" s="690"/>
      <c r="L4180" s="690"/>
      <c r="M4180" s="692"/>
      <c r="N4180" s="688"/>
      <c r="P4180" s="688"/>
      <c r="S4180" s="693"/>
      <c r="T4180" s="694"/>
      <c r="U4180" s="695"/>
    </row>
    <row r="4181" spans="10:21" s="689" customFormat="1">
      <c r="J4181" s="690"/>
      <c r="K4181" s="690"/>
      <c r="L4181" s="690"/>
      <c r="M4181" s="692"/>
      <c r="N4181" s="688"/>
      <c r="P4181" s="688"/>
      <c r="S4181" s="693"/>
      <c r="T4181" s="694"/>
      <c r="U4181" s="695"/>
    </row>
    <row r="4182" spans="10:21" s="689" customFormat="1">
      <c r="J4182" s="690"/>
      <c r="K4182" s="690"/>
      <c r="L4182" s="690"/>
      <c r="M4182" s="692"/>
      <c r="N4182" s="688"/>
      <c r="P4182" s="688"/>
      <c r="S4182" s="693"/>
      <c r="T4182" s="694"/>
      <c r="U4182" s="695"/>
    </row>
    <row r="4183" spans="10:21" s="689" customFormat="1">
      <c r="J4183" s="690"/>
      <c r="K4183" s="690"/>
      <c r="L4183" s="690"/>
      <c r="M4183" s="692"/>
      <c r="N4183" s="688"/>
      <c r="P4183" s="688"/>
      <c r="S4183" s="693"/>
      <c r="T4183" s="694"/>
      <c r="U4183" s="695"/>
    </row>
    <row r="4184" spans="10:21" s="689" customFormat="1">
      <c r="J4184" s="690"/>
      <c r="K4184" s="690"/>
      <c r="L4184" s="690"/>
      <c r="M4184" s="692"/>
      <c r="N4184" s="688"/>
      <c r="P4184" s="688"/>
      <c r="S4184" s="693"/>
      <c r="T4184" s="694"/>
      <c r="U4184" s="695"/>
    </row>
    <row r="4185" spans="10:21" s="689" customFormat="1">
      <c r="J4185" s="690"/>
      <c r="K4185" s="690"/>
      <c r="L4185" s="690"/>
      <c r="M4185" s="692"/>
      <c r="N4185" s="688"/>
      <c r="P4185" s="688"/>
      <c r="S4185" s="693"/>
      <c r="T4185" s="694"/>
      <c r="U4185" s="695"/>
    </row>
    <row r="4186" spans="10:21" s="689" customFormat="1">
      <c r="J4186" s="690"/>
      <c r="K4186" s="690"/>
      <c r="L4186" s="690"/>
      <c r="M4186" s="692"/>
      <c r="N4186" s="688"/>
      <c r="P4186" s="688"/>
      <c r="S4186" s="693"/>
      <c r="T4186" s="694"/>
      <c r="U4186" s="695"/>
    </row>
    <row r="4187" spans="10:21" s="689" customFormat="1">
      <c r="J4187" s="690"/>
      <c r="K4187" s="690"/>
      <c r="L4187" s="690"/>
      <c r="M4187" s="692"/>
      <c r="N4187" s="688"/>
      <c r="P4187" s="688"/>
      <c r="S4187" s="693"/>
      <c r="T4187" s="694"/>
      <c r="U4187" s="695"/>
    </row>
    <row r="4188" spans="10:21" s="689" customFormat="1">
      <c r="J4188" s="690"/>
      <c r="K4188" s="690"/>
      <c r="L4188" s="690"/>
      <c r="M4188" s="692"/>
      <c r="N4188" s="688"/>
      <c r="P4188" s="688"/>
      <c r="S4188" s="693"/>
      <c r="T4188" s="694"/>
      <c r="U4188" s="695"/>
    </row>
    <row r="4189" spans="10:21" s="689" customFormat="1">
      <c r="J4189" s="690"/>
      <c r="K4189" s="690"/>
      <c r="L4189" s="690"/>
      <c r="M4189" s="692"/>
      <c r="N4189" s="688"/>
      <c r="P4189" s="688"/>
      <c r="S4189" s="693"/>
      <c r="T4189" s="694"/>
      <c r="U4189" s="695"/>
    </row>
    <row r="4190" spans="10:21" s="689" customFormat="1">
      <c r="J4190" s="690"/>
      <c r="K4190" s="690"/>
      <c r="L4190" s="690"/>
      <c r="M4190" s="692"/>
      <c r="N4190" s="688"/>
      <c r="P4190" s="688"/>
      <c r="S4190" s="693"/>
      <c r="T4190" s="694"/>
      <c r="U4190" s="695"/>
    </row>
    <row r="4191" spans="10:21" s="689" customFormat="1">
      <c r="J4191" s="690"/>
      <c r="K4191" s="690"/>
      <c r="L4191" s="690"/>
      <c r="M4191" s="692"/>
      <c r="N4191" s="688"/>
      <c r="P4191" s="688"/>
      <c r="S4191" s="693"/>
      <c r="T4191" s="694"/>
      <c r="U4191" s="695"/>
    </row>
    <row r="4192" spans="10:21" s="689" customFormat="1">
      <c r="J4192" s="690"/>
      <c r="K4192" s="690"/>
      <c r="L4192" s="690"/>
      <c r="M4192" s="692"/>
      <c r="N4192" s="688"/>
      <c r="P4192" s="688"/>
      <c r="S4192" s="693"/>
      <c r="T4192" s="694"/>
      <c r="U4192" s="695"/>
    </row>
    <row r="4193" spans="10:21" s="689" customFormat="1">
      <c r="J4193" s="690"/>
      <c r="K4193" s="690"/>
      <c r="L4193" s="690"/>
      <c r="M4193" s="692"/>
      <c r="N4193" s="688"/>
      <c r="P4193" s="688"/>
      <c r="S4193" s="693"/>
      <c r="T4193" s="694"/>
      <c r="U4193" s="695"/>
    </row>
    <row r="4194" spans="10:21" s="689" customFormat="1">
      <c r="J4194" s="690"/>
      <c r="K4194" s="690"/>
      <c r="L4194" s="690"/>
      <c r="M4194" s="692"/>
      <c r="N4194" s="688"/>
      <c r="P4194" s="688"/>
      <c r="S4194" s="693"/>
      <c r="T4194" s="694"/>
      <c r="U4194" s="695"/>
    </row>
    <row r="4195" spans="10:21" s="689" customFormat="1">
      <c r="J4195" s="690"/>
      <c r="K4195" s="690"/>
      <c r="L4195" s="690"/>
      <c r="M4195" s="692"/>
      <c r="N4195" s="688"/>
      <c r="P4195" s="688"/>
      <c r="S4195" s="693"/>
      <c r="T4195" s="694"/>
      <c r="U4195" s="695"/>
    </row>
    <row r="4196" spans="10:21" s="689" customFormat="1">
      <c r="J4196" s="690"/>
      <c r="K4196" s="690"/>
      <c r="L4196" s="690"/>
      <c r="M4196" s="692"/>
      <c r="N4196" s="688"/>
      <c r="P4196" s="688"/>
      <c r="S4196" s="693"/>
      <c r="T4196" s="694"/>
      <c r="U4196" s="695"/>
    </row>
    <row r="4197" spans="10:21" s="689" customFormat="1">
      <c r="J4197" s="690"/>
      <c r="K4197" s="690"/>
      <c r="L4197" s="690"/>
      <c r="M4197" s="692"/>
      <c r="N4197" s="688"/>
      <c r="P4197" s="688"/>
      <c r="S4197" s="693"/>
      <c r="T4197" s="694"/>
      <c r="U4197" s="695"/>
    </row>
    <row r="4198" spans="10:21" s="689" customFormat="1">
      <c r="J4198" s="690"/>
      <c r="K4198" s="690"/>
      <c r="L4198" s="690"/>
      <c r="M4198" s="692"/>
      <c r="N4198" s="688"/>
      <c r="P4198" s="688"/>
      <c r="S4198" s="693"/>
      <c r="T4198" s="694"/>
      <c r="U4198" s="695"/>
    </row>
    <row r="4199" spans="10:21" s="689" customFormat="1">
      <c r="J4199" s="690"/>
      <c r="K4199" s="690"/>
      <c r="L4199" s="690"/>
      <c r="M4199" s="692"/>
      <c r="N4199" s="688"/>
      <c r="P4199" s="688"/>
      <c r="S4199" s="693"/>
      <c r="T4199" s="694"/>
      <c r="U4199" s="695"/>
    </row>
    <row r="4200" spans="10:21" s="689" customFormat="1">
      <c r="J4200" s="690"/>
      <c r="K4200" s="690"/>
      <c r="L4200" s="690"/>
      <c r="M4200" s="692"/>
      <c r="N4200" s="688"/>
      <c r="P4200" s="688"/>
      <c r="S4200" s="693"/>
      <c r="T4200" s="694"/>
      <c r="U4200" s="695"/>
    </row>
    <row r="4201" spans="10:21" s="689" customFormat="1">
      <c r="J4201" s="690"/>
      <c r="K4201" s="690"/>
      <c r="L4201" s="690"/>
      <c r="M4201" s="692"/>
      <c r="N4201" s="688"/>
      <c r="P4201" s="688"/>
      <c r="S4201" s="693"/>
      <c r="T4201" s="694"/>
      <c r="U4201" s="695"/>
    </row>
    <row r="4202" spans="10:21" s="689" customFormat="1">
      <c r="J4202" s="690"/>
      <c r="K4202" s="690"/>
      <c r="L4202" s="690"/>
      <c r="M4202" s="692"/>
      <c r="N4202" s="688"/>
      <c r="P4202" s="688"/>
      <c r="S4202" s="693"/>
      <c r="T4202" s="694"/>
      <c r="U4202" s="695"/>
    </row>
    <row r="4203" spans="10:21" s="689" customFormat="1">
      <c r="J4203" s="690"/>
      <c r="K4203" s="690"/>
      <c r="L4203" s="690"/>
      <c r="M4203" s="692"/>
      <c r="N4203" s="688"/>
      <c r="P4203" s="688"/>
      <c r="S4203" s="693"/>
      <c r="T4203" s="694"/>
      <c r="U4203" s="695"/>
    </row>
    <row r="4204" spans="10:21" s="689" customFormat="1">
      <c r="J4204" s="690"/>
      <c r="K4204" s="690"/>
      <c r="L4204" s="690"/>
      <c r="M4204" s="692"/>
      <c r="N4204" s="688"/>
      <c r="P4204" s="688"/>
      <c r="S4204" s="693"/>
      <c r="T4204" s="694"/>
      <c r="U4204" s="695"/>
    </row>
    <row r="4205" spans="10:21" s="689" customFormat="1">
      <c r="J4205" s="690"/>
      <c r="K4205" s="690"/>
      <c r="L4205" s="690"/>
      <c r="M4205" s="692"/>
      <c r="N4205" s="688"/>
      <c r="P4205" s="688"/>
      <c r="S4205" s="693"/>
      <c r="T4205" s="694"/>
      <c r="U4205" s="695"/>
    </row>
    <row r="4206" spans="10:21" s="689" customFormat="1">
      <c r="J4206" s="690"/>
      <c r="K4206" s="690"/>
      <c r="L4206" s="690"/>
      <c r="M4206" s="692"/>
      <c r="N4206" s="688"/>
      <c r="P4206" s="688"/>
      <c r="S4206" s="693"/>
      <c r="T4206" s="694"/>
      <c r="U4206" s="695"/>
    </row>
    <row r="4207" spans="10:21" s="689" customFormat="1">
      <c r="J4207" s="690"/>
      <c r="K4207" s="690"/>
      <c r="L4207" s="690"/>
      <c r="M4207" s="692"/>
      <c r="N4207" s="688"/>
      <c r="P4207" s="688"/>
      <c r="S4207" s="693"/>
      <c r="T4207" s="694"/>
      <c r="U4207" s="695"/>
    </row>
    <row r="4208" spans="10:21" s="689" customFormat="1">
      <c r="J4208" s="690"/>
      <c r="K4208" s="690"/>
      <c r="L4208" s="690"/>
      <c r="M4208" s="692"/>
      <c r="N4208" s="688"/>
      <c r="P4208" s="688"/>
      <c r="S4208" s="693"/>
      <c r="T4208" s="694"/>
      <c r="U4208" s="695"/>
    </row>
    <row r="4209" spans="10:21" s="689" customFormat="1">
      <c r="J4209" s="690"/>
      <c r="K4209" s="690"/>
      <c r="L4209" s="690"/>
      <c r="M4209" s="692"/>
      <c r="N4209" s="688"/>
      <c r="P4209" s="688"/>
      <c r="S4209" s="693"/>
      <c r="T4209" s="694"/>
      <c r="U4209" s="695"/>
    </row>
    <row r="4210" spans="10:21" s="689" customFormat="1">
      <c r="J4210" s="690"/>
      <c r="K4210" s="690"/>
      <c r="L4210" s="690"/>
      <c r="M4210" s="692"/>
      <c r="N4210" s="688"/>
      <c r="P4210" s="688"/>
      <c r="S4210" s="693"/>
      <c r="T4210" s="694"/>
      <c r="U4210" s="695"/>
    </row>
    <row r="4211" spans="10:21" s="689" customFormat="1">
      <c r="J4211" s="690"/>
      <c r="K4211" s="690"/>
      <c r="L4211" s="690"/>
      <c r="M4211" s="692"/>
      <c r="N4211" s="688"/>
      <c r="P4211" s="688"/>
      <c r="S4211" s="693"/>
      <c r="T4211" s="694"/>
      <c r="U4211" s="695"/>
    </row>
    <row r="4212" spans="10:21" s="689" customFormat="1">
      <c r="J4212" s="690"/>
      <c r="K4212" s="690"/>
      <c r="L4212" s="690"/>
      <c r="M4212" s="692"/>
      <c r="N4212" s="688"/>
      <c r="P4212" s="688"/>
      <c r="S4212" s="693"/>
      <c r="T4212" s="694"/>
      <c r="U4212" s="695"/>
    </row>
    <row r="4213" spans="10:21" s="689" customFormat="1">
      <c r="J4213" s="690"/>
      <c r="K4213" s="690"/>
      <c r="L4213" s="690"/>
      <c r="M4213" s="692"/>
      <c r="N4213" s="688"/>
      <c r="P4213" s="688"/>
      <c r="S4213" s="693"/>
      <c r="T4213" s="694"/>
      <c r="U4213" s="695"/>
    </row>
    <row r="4214" spans="10:21" s="689" customFormat="1">
      <c r="J4214" s="690"/>
      <c r="K4214" s="690"/>
      <c r="L4214" s="690"/>
      <c r="M4214" s="692"/>
      <c r="N4214" s="688"/>
      <c r="P4214" s="688"/>
      <c r="S4214" s="693"/>
      <c r="T4214" s="694"/>
      <c r="U4214" s="695"/>
    </row>
    <row r="4215" spans="10:21" s="689" customFormat="1">
      <c r="J4215" s="690"/>
      <c r="K4215" s="690"/>
      <c r="L4215" s="690"/>
      <c r="M4215" s="692"/>
      <c r="N4215" s="688"/>
      <c r="P4215" s="688"/>
      <c r="S4215" s="693"/>
      <c r="T4215" s="694"/>
      <c r="U4215" s="695"/>
    </row>
    <row r="4216" spans="10:21" s="689" customFormat="1">
      <c r="J4216" s="690"/>
      <c r="K4216" s="690"/>
      <c r="L4216" s="690"/>
      <c r="M4216" s="692"/>
      <c r="N4216" s="688"/>
      <c r="P4216" s="688"/>
      <c r="S4216" s="693"/>
      <c r="T4216" s="694"/>
      <c r="U4216" s="695"/>
    </row>
    <row r="4217" spans="10:21" s="689" customFormat="1">
      <c r="J4217" s="690"/>
      <c r="K4217" s="690"/>
      <c r="L4217" s="690"/>
      <c r="M4217" s="692"/>
      <c r="N4217" s="688"/>
      <c r="P4217" s="688"/>
      <c r="S4217" s="693"/>
      <c r="T4217" s="694"/>
      <c r="U4217" s="695"/>
    </row>
    <row r="4218" spans="10:21" s="689" customFormat="1">
      <c r="J4218" s="690"/>
      <c r="K4218" s="690"/>
      <c r="L4218" s="690"/>
      <c r="M4218" s="692"/>
      <c r="N4218" s="688"/>
      <c r="P4218" s="688"/>
      <c r="S4218" s="693"/>
      <c r="T4218" s="694"/>
      <c r="U4218" s="695"/>
    </row>
    <row r="4219" spans="10:21" s="689" customFormat="1">
      <c r="J4219" s="690"/>
      <c r="K4219" s="690"/>
      <c r="L4219" s="690"/>
      <c r="M4219" s="692"/>
      <c r="N4219" s="688"/>
      <c r="P4219" s="688"/>
      <c r="S4219" s="693"/>
      <c r="T4219" s="694"/>
      <c r="U4219" s="695"/>
    </row>
    <row r="4220" spans="10:21" s="689" customFormat="1">
      <c r="J4220" s="690"/>
      <c r="K4220" s="690"/>
      <c r="L4220" s="690"/>
      <c r="M4220" s="692"/>
      <c r="N4220" s="688"/>
      <c r="P4220" s="688"/>
      <c r="S4220" s="693"/>
      <c r="T4220" s="694"/>
      <c r="U4220" s="695"/>
    </row>
    <row r="4221" spans="10:21" s="689" customFormat="1">
      <c r="J4221" s="690"/>
      <c r="K4221" s="690"/>
      <c r="L4221" s="690"/>
      <c r="M4221" s="692"/>
      <c r="N4221" s="688"/>
      <c r="P4221" s="688"/>
      <c r="S4221" s="693"/>
      <c r="T4221" s="694"/>
      <c r="U4221" s="695"/>
    </row>
    <row r="4222" spans="10:21" s="689" customFormat="1">
      <c r="J4222" s="690"/>
      <c r="K4222" s="690"/>
      <c r="L4222" s="690"/>
      <c r="M4222" s="692"/>
      <c r="N4222" s="688"/>
      <c r="P4222" s="688"/>
      <c r="S4222" s="693"/>
      <c r="T4222" s="694"/>
      <c r="U4222" s="695"/>
    </row>
    <row r="4223" spans="10:21" s="689" customFormat="1">
      <c r="J4223" s="690"/>
      <c r="K4223" s="690"/>
      <c r="L4223" s="690"/>
      <c r="M4223" s="692"/>
      <c r="N4223" s="688"/>
      <c r="P4223" s="688"/>
      <c r="S4223" s="693"/>
      <c r="T4223" s="694"/>
      <c r="U4223" s="695"/>
    </row>
    <row r="4224" spans="10:21" s="689" customFormat="1">
      <c r="J4224" s="690"/>
      <c r="K4224" s="690"/>
      <c r="L4224" s="690"/>
      <c r="M4224" s="692"/>
      <c r="N4224" s="688"/>
      <c r="P4224" s="688"/>
      <c r="S4224" s="693"/>
      <c r="T4224" s="694"/>
      <c r="U4224" s="695"/>
    </row>
    <row r="4225" spans="10:21" s="689" customFormat="1">
      <c r="J4225" s="690"/>
      <c r="K4225" s="690"/>
      <c r="L4225" s="690"/>
      <c r="M4225" s="692"/>
      <c r="N4225" s="688"/>
      <c r="P4225" s="688"/>
      <c r="S4225" s="693"/>
      <c r="T4225" s="694"/>
      <c r="U4225" s="695"/>
    </row>
    <row r="4226" spans="10:21" s="689" customFormat="1">
      <c r="J4226" s="690"/>
      <c r="K4226" s="690"/>
      <c r="L4226" s="690"/>
      <c r="M4226" s="692"/>
      <c r="N4226" s="688"/>
      <c r="P4226" s="688"/>
      <c r="S4226" s="693"/>
      <c r="T4226" s="694"/>
      <c r="U4226" s="695"/>
    </row>
    <row r="4227" spans="10:21" s="689" customFormat="1">
      <c r="J4227" s="690"/>
      <c r="K4227" s="690"/>
      <c r="L4227" s="690"/>
      <c r="M4227" s="692"/>
      <c r="N4227" s="688"/>
      <c r="P4227" s="688"/>
      <c r="S4227" s="693"/>
      <c r="T4227" s="694"/>
      <c r="U4227" s="695"/>
    </row>
    <row r="4228" spans="10:21" s="689" customFormat="1">
      <c r="J4228" s="690"/>
      <c r="K4228" s="690"/>
      <c r="L4228" s="690"/>
      <c r="M4228" s="692"/>
      <c r="N4228" s="688"/>
      <c r="P4228" s="688"/>
      <c r="S4228" s="693"/>
      <c r="T4228" s="694"/>
      <c r="U4228" s="695"/>
    </row>
    <row r="4229" spans="10:21" s="689" customFormat="1">
      <c r="J4229" s="690"/>
      <c r="K4229" s="690"/>
      <c r="L4229" s="690"/>
      <c r="M4229" s="692"/>
      <c r="N4229" s="688"/>
      <c r="P4229" s="688"/>
      <c r="S4229" s="693"/>
      <c r="T4229" s="694"/>
      <c r="U4229" s="695"/>
    </row>
    <row r="4230" spans="10:21" s="689" customFormat="1">
      <c r="J4230" s="690"/>
      <c r="K4230" s="690"/>
      <c r="L4230" s="690"/>
      <c r="M4230" s="692"/>
      <c r="N4230" s="688"/>
      <c r="P4230" s="688"/>
      <c r="S4230" s="693"/>
      <c r="T4230" s="694"/>
      <c r="U4230" s="695"/>
    </row>
    <row r="4231" spans="10:21" s="689" customFormat="1">
      <c r="J4231" s="690"/>
      <c r="K4231" s="690"/>
      <c r="L4231" s="690"/>
      <c r="M4231" s="692"/>
      <c r="N4231" s="688"/>
      <c r="P4231" s="688"/>
      <c r="S4231" s="693"/>
      <c r="T4231" s="694"/>
      <c r="U4231" s="695"/>
    </row>
    <row r="4232" spans="10:21" s="689" customFormat="1">
      <c r="J4232" s="690"/>
      <c r="K4232" s="690"/>
      <c r="L4232" s="690"/>
      <c r="M4232" s="692"/>
      <c r="N4232" s="688"/>
      <c r="P4232" s="688"/>
      <c r="S4232" s="693"/>
      <c r="T4232" s="694"/>
      <c r="U4232" s="695"/>
    </row>
    <row r="4233" spans="10:21" s="689" customFormat="1">
      <c r="J4233" s="690"/>
      <c r="K4233" s="690"/>
      <c r="L4233" s="690"/>
      <c r="M4233" s="692"/>
      <c r="N4233" s="688"/>
      <c r="P4233" s="688"/>
      <c r="S4233" s="693"/>
      <c r="T4233" s="694"/>
      <c r="U4233" s="695"/>
    </row>
    <row r="4234" spans="10:21" s="689" customFormat="1">
      <c r="J4234" s="690"/>
      <c r="K4234" s="690"/>
      <c r="L4234" s="690"/>
      <c r="M4234" s="692"/>
      <c r="N4234" s="688"/>
      <c r="P4234" s="688"/>
      <c r="S4234" s="693"/>
      <c r="T4234" s="694"/>
      <c r="U4234" s="695"/>
    </row>
    <row r="4235" spans="10:21" s="689" customFormat="1">
      <c r="J4235" s="690"/>
      <c r="K4235" s="690"/>
      <c r="L4235" s="690"/>
      <c r="M4235" s="692"/>
      <c r="N4235" s="688"/>
      <c r="P4235" s="688"/>
      <c r="S4235" s="693"/>
      <c r="T4235" s="694"/>
      <c r="U4235" s="695"/>
    </row>
    <row r="4236" spans="10:21" s="689" customFormat="1">
      <c r="J4236" s="690"/>
      <c r="K4236" s="690"/>
      <c r="L4236" s="690"/>
      <c r="M4236" s="692"/>
      <c r="N4236" s="688"/>
      <c r="P4236" s="688"/>
      <c r="S4236" s="693"/>
      <c r="T4236" s="694"/>
      <c r="U4236" s="695"/>
    </row>
    <row r="4237" spans="10:21" s="689" customFormat="1">
      <c r="J4237" s="690"/>
      <c r="K4237" s="690"/>
      <c r="L4237" s="690"/>
      <c r="M4237" s="692"/>
      <c r="N4237" s="688"/>
      <c r="P4237" s="688"/>
      <c r="S4237" s="693"/>
      <c r="T4237" s="694"/>
      <c r="U4237" s="695"/>
    </row>
    <row r="4238" spans="10:21" s="689" customFormat="1">
      <c r="J4238" s="690"/>
      <c r="K4238" s="690"/>
      <c r="L4238" s="690"/>
      <c r="M4238" s="692"/>
      <c r="N4238" s="688"/>
      <c r="P4238" s="688"/>
      <c r="S4238" s="693"/>
      <c r="T4238" s="694"/>
      <c r="U4238" s="695"/>
    </row>
    <row r="4239" spans="10:21" s="689" customFormat="1">
      <c r="J4239" s="690"/>
      <c r="K4239" s="690"/>
      <c r="L4239" s="690"/>
      <c r="M4239" s="692"/>
      <c r="N4239" s="688"/>
      <c r="P4239" s="688"/>
      <c r="S4239" s="693"/>
      <c r="T4239" s="694"/>
      <c r="U4239" s="695"/>
    </row>
    <row r="4240" spans="10:21" s="689" customFormat="1">
      <c r="J4240" s="690"/>
      <c r="K4240" s="690"/>
      <c r="L4240" s="690"/>
      <c r="M4240" s="692"/>
      <c r="N4240" s="688"/>
      <c r="P4240" s="688"/>
      <c r="S4240" s="693"/>
      <c r="T4240" s="694"/>
      <c r="U4240" s="695"/>
    </row>
    <row r="4241" spans="10:21" s="689" customFormat="1">
      <c r="J4241" s="690"/>
      <c r="K4241" s="690"/>
      <c r="L4241" s="690"/>
      <c r="M4241" s="692"/>
      <c r="N4241" s="688"/>
      <c r="P4241" s="688"/>
      <c r="S4241" s="693"/>
      <c r="T4241" s="694"/>
      <c r="U4241" s="695"/>
    </row>
    <row r="4242" spans="10:21" s="689" customFormat="1">
      <c r="J4242" s="690"/>
      <c r="K4242" s="690"/>
      <c r="L4242" s="690"/>
      <c r="M4242" s="692"/>
      <c r="N4242" s="688"/>
      <c r="P4242" s="688"/>
      <c r="S4242" s="693"/>
      <c r="T4242" s="694"/>
      <c r="U4242" s="695"/>
    </row>
    <row r="4243" spans="10:21" s="689" customFormat="1">
      <c r="J4243" s="690"/>
      <c r="K4243" s="690"/>
      <c r="L4243" s="690"/>
      <c r="M4243" s="692"/>
      <c r="N4243" s="688"/>
      <c r="P4243" s="688"/>
      <c r="S4243" s="693"/>
      <c r="T4243" s="694"/>
      <c r="U4243" s="695"/>
    </row>
    <row r="4244" spans="10:21" s="689" customFormat="1">
      <c r="J4244" s="690"/>
      <c r="K4244" s="690"/>
      <c r="L4244" s="690"/>
      <c r="M4244" s="692"/>
      <c r="N4244" s="688"/>
      <c r="P4244" s="688"/>
      <c r="S4244" s="693"/>
      <c r="T4244" s="694"/>
      <c r="U4244" s="695"/>
    </row>
    <row r="4245" spans="10:21" s="689" customFormat="1">
      <c r="J4245" s="690"/>
      <c r="K4245" s="690"/>
      <c r="L4245" s="690"/>
      <c r="M4245" s="692"/>
      <c r="N4245" s="688"/>
      <c r="P4245" s="688"/>
      <c r="S4245" s="693"/>
      <c r="T4245" s="694"/>
      <c r="U4245" s="695"/>
    </row>
    <row r="4246" spans="10:21" s="689" customFormat="1">
      <c r="J4246" s="690"/>
      <c r="K4246" s="690"/>
      <c r="L4246" s="690"/>
      <c r="M4246" s="692"/>
      <c r="N4246" s="688"/>
      <c r="P4246" s="688"/>
      <c r="S4246" s="693"/>
      <c r="T4246" s="694"/>
      <c r="U4246" s="695"/>
    </row>
    <row r="4247" spans="10:21" s="689" customFormat="1">
      <c r="J4247" s="690"/>
      <c r="K4247" s="690"/>
      <c r="L4247" s="690"/>
      <c r="M4247" s="692"/>
      <c r="N4247" s="688"/>
      <c r="P4247" s="688"/>
      <c r="S4247" s="693"/>
      <c r="T4247" s="694"/>
      <c r="U4247" s="695"/>
    </row>
    <row r="4248" spans="10:21" s="689" customFormat="1">
      <c r="J4248" s="690"/>
      <c r="K4248" s="690"/>
      <c r="L4248" s="690"/>
      <c r="M4248" s="692"/>
      <c r="N4248" s="688"/>
      <c r="P4248" s="688"/>
      <c r="S4248" s="693"/>
      <c r="T4248" s="694"/>
      <c r="U4248" s="695"/>
    </row>
    <row r="4249" spans="10:21" s="689" customFormat="1">
      <c r="J4249" s="690"/>
      <c r="K4249" s="690"/>
      <c r="L4249" s="690"/>
      <c r="M4249" s="692"/>
      <c r="N4249" s="688"/>
      <c r="P4249" s="688"/>
      <c r="S4249" s="693"/>
      <c r="T4249" s="694"/>
      <c r="U4249" s="695"/>
    </row>
    <row r="4250" spans="10:21" s="689" customFormat="1">
      <c r="J4250" s="690"/>
      <c r="K4250" s="690"/>
      <c r="L4250" s="690"/>
      <c r="M4250" s="692"/>
      <c r="N4250" s="688"/>
      <c r="P4250" s="688"/>
      <c r="S4250" s="693"/>
      <c r="T4250" s="694"/>
      <c r="U4250" s="695"/>
    </row>
    <row r="4251" spans="10:21" s="689" customFormat="1">
      <c r="J4251" s="690"/>
      <c r="K4251" s="690"/>
      <c r="L4251" s="690"/>
      <c r="M4251" s="692"/>
      <c r="N4251" s="688"/>
      <c r="P4251" s="688"/>
      <c r="S4251" s="693"/>
      <c r="T4251" s="694"/>
      <c r="U4251" s="695"/>
    </row>
    <row r="4252" spans="10:21" s="689" customFormat="1">
      <c r="J4252" s="690"/>
      <c r="K4252" s="690"/>
      <c r="L4252" s="690"/>
      <c r="M4252" s="692"/>
      <c r="N4252" s="688"/>
      <c r="P4252" s="688"/>
      <c r="S4252" s="693"/>
      <c r="T4252" s="694"/>
      <c r="U4252" s="695"/>
    </row>
    <row r="4253" spans="10:21" s="689" customFormat="1">
      <c r="J4253" s="690"/>
      <c r="K4253" s="690"/>
      <c r="L4253" s="690"/>
      <c r="M4253" s="692"/>
      <c r="N4253" s="688"/>
      <c r="P4253" s="688"/>
      <c r="S4253" s="693"/>
      <c r="T4253" s="694"/>
      <c r="U4253" s="695"/>
    </row>
    <row r="4254" spans="10:21" s="689" customFormat="1">
      <c r="J4254" s="690"/>
      <c r="K4254" s="690"/>
      <c r="L4254" s="690"/>
      <c r="M4254" s="692"/>
      <c r="N4254" s="688"/>
      <c r="P4254" s="688"/>
      <c r="S4254" s="693"/>
      <c r="T4254" s="694"/>
      <c r="U4254" s="695"/>
    </row>
    <row r="4255" spans="10:21" s="689" customFormat="1">
      <c r="J4255" s="690"/>
      <c r="K4255" s="690"/>
      <c r="L4255" s="690"/>
      <c r="M4255" s="692"/>
      <c r="N4255" s="688"/>
      <c r="P4255" s="688"/>
      <c r="S4255" s="693"/>
      <c r="T4255" s="694"/>
      <c r="U4255" s="695"/>
    </row>
    <row r="4256" spans="10:21" s="689" customFormat="1">
      <c r="J4256" s="690"/>
      <c r="K4256" s="690"/>
      <c r="L4256" s="690"/>
      <c r="M4256" s="692"/>
      <c r="N4256" s="688"/>
      <c r="P4256" s="688"/>
      <c r="S4256" s="693"/>
      <c r="T4256" s="694"/>
      <c r="U4256" s="695"/>
    </row>
    <row r="4257" spans="10:21" s="689" customFormat="1">
      <c r="J4257" s="690"/>
      <c r="K4257" s="690"/>
      <c r="L4257" s="690"/>
      <c r="M4257" s="692"/>
      <c r="N4257" s="688"/>
      <c r="P4257" s="688"/>
      <c r="S4257" s="693"/>
      <c r="T4257" s="694"/>
      <c r="U4257" s="695"/>
    </row>
    <row r="4258" spans="10:21" s="689" customFormat="1">
      <c r="J4258" s="690"/>
      <c r="K4258" s="690"/>
      <c r="L4258" s="690"/>
      <c r="M4258" s="692"/>
      <c r="N4258" s="688"/>
      <c r="P4258" s="688"/>
      <c r="S4258" s="693"/>
      <c r="T4258" s="694"/>
      <c r="U4258" s="695"/>
    </row>
    <row r="4259" spans="10:21" s="689" customFormat="1">
      <c r="J4259" s="690"/>
      <c r="K4259" s="690"/>
      <c r="L4259" s="690"/>
      <c r="M4259" s="692"/>
      <c r="N4259" s="688"/>
      <c r="P4259" s="688"/>
      <c r="S4259" s="693"/>
      <c r="T4259" s="694"/>
      <c r="U4259" s="695"/>
    </row>
    <row r="4260" spans="10:21" s="689" customFormat="1">
      <c r="J4260" s="690"/>
      <c r="K4260" s="690"/>
      <c r="L4260" s="690"/>
      <c r="M4260" s="692"/>
      <c r="N4260" s="688"/>
      <c r="P4260" s="688"/>
      <c r="S4260" s="693"/>
      <c r="T4260" s="694"/>
      <c r="U4260" s="695"/>
    </row>
    <row r="4261" spans="10:21" s="689" customFormat="1">
      <c r="J4261" s="690"/>
      <c r="K4261" s="690"/>
      <c r="L4261" s="690"/>
      <c r="M4261" s="692"/>
      <c r="N4261" s="688"/>
      <c r="P4261" s="688"/>
      <c r="S4261" s="693"/>
      <c r="T4261" s="694"/>
      <c r="U4261" s="695"/>
    </row>
    <row r="4262" spans="10:21" s="689" customFormat="1">
      <c r="J4262" s="690"/>
      <c r="K4262" s="690"/>
      <c r="L4262" s="690"/>
      <c r="M4262" s="692"/>
      <c r="N4262" s="688"/>
      <c r="P4262" s="688"/>
      <c r="S4262" s="693"/>
      <c r="T4262" s="694"/>
      <c r="U4262" s="695"/>
    </row>
    <row r="4263" spans="10:21" s="689" customFormat="1">
      <c r="J4263" s="690"/>
      <c r="K4263" s="690"/>
      <c r="L4263" s="690"/>
      <c r="M4263" s="692"/>
      <c r="N4263" s="688"/>
      <c r="P4263" s="688"/>
      <c r="S4263" s="693"/>
      <c r="T4263" s="694"/>
      <c r="U4263" s="695"/>
    </row>
    <row r="4264" spans="10:21" s="689" customFormat="1">
      <c r="J4264" s="690"/>
      <c r="K4264" s="690"/>
      <c r="L4264" s="690"/>
      <c r="M4264" s="692"/>
      <c r="N4264" s="688"/>
      <c r="P4264" s="688"/>
      <c r="S4264" s="693"/>
      <c r="T4264" s="694"/>
      <c r="U4264" s="695"/>
    </row>
    <row r="4265" spans="10:21" s="689" customFormat="1">
      <c r="J4265" s="690"/>
      <c r="K4265" s="690"/>
      <c r="L4265" s="690"/>
      <c r="M4265" s="692"/>
      <c r="N4265" s="688"/>
      <c r="P4265" s="688"/>
      <c r="S4265" s="693"/>
      <c r="T4265" s="694"/>
      <c r="U4265" s="695"/>
    </row>
    <row r="4266" spans="10:21" s="689" customFormat="1">
      <c r="J4266" s="690"/>
      <c r="K4266" s="690"/>
      <c r="L4266" s="690"/>
      <c r="M4266" s="692"/>
      <c r="N4266" s="688"/>
      <c r="P4266" s="688"/>
      <c r="S4266" s="693"/>
      <c r="T4266" s="694"/>
      <c r="U4266" s="695"/>
    </row>
    <row r="4267" spans="10:21" s="689" customFormat="1">
      <c r="J4267" s="690"/>
      <c r="K4267" s="690"/>
      <c r="L4267" s="690"/>
      <c r="M4267" s="692"/>
      <c r="N4267" s="688"/>
      <c r="P4267" s="688"/>
      <c r="S4267" s="693"/>
      <c r="T4267" s="694"/>
      <c r="U4267" s="695"/>
    </row>
    <row r="4268" spans="10:21" s="689" customFormat="1">
      <c r="J4268" s="690"/>
      <c r="K4268" s="690"/>
      <c r="L4268" s="690"/>
      <c r="M4268" s="692"/>
      <c r="N4268" s="688"/>
      <c r="P4268" s="688"/>
      <c r="S4268" s="693"/>
      <c r="T4268" s="694"/>
      <c r="U4268" s="695"/>
    </row>
    <row r="4269" spans="10:21" s="689" customFormat="1">
      <c r="J4269" s="690"/>
      <c r="K4269" s="690"/>
      <c r="L4269" s="690"/>
      <c r="M4269" s="692"/>
      <c r="N4269" s="688"/>
      <c r="P4269" s="688"/>
      <c r="S4269" s="693"/>
      <c r="T4269" s="694"/>
      <c r="U4269" s="695"/>
    </row>
    <row r="4270" spans="10:21" s="689" customFormat="1">
      <c r="J4270" s="690"/>
      <c r="K4270" s="690"/>
      <c r="L4270" s="690"/>
      <c r="M4270" s="692"/>
      <c r="N4270" s="688"/>
      <c r="P4270" s="688"/>
      <c r="S4270" s="693"/>
      <c r="T4270" s="694"/>
      <c r="U4270" s="695"/>
    </row>
    <row r="4271" spans="10:21" s="689" customFormat="1">
      <c r="J4271" s="690"/>
      <c r="K4271" s="690"/>
      <c r="L4271" s="691"/>
      <c r="M4271" s="692"/>
      <c r="N4271" s="688"/>
      <c r="P4271" s="688"/>
      <c r="S4271" s="693"/>
      <c r="T4271" s="694"/>
      <c r="U4271" s="695"/>
    </row>
    <row r="4272" spans="10:21" s="689" customFormat="1">
      <c r="J4272" s="690"/>
      <c r="K4272" s="690"/>
      <c r="L4272" s="691"/>
      <c r="M4272" s="692"/>
      <c r="N4272" s="688"/>
      <c r="P4272" s="688"/>
      <c r="S4272" s="693"/>
      <c r="T4272" s="694"/>
      <c r="U4272" s="695"/>
    </row>
    <row r="4273" spans="10:21" s="689" customFormat="1">
      <c r="J4273" s="690"/>
      <c r="K4273" s="690"/>
      <c r="L4273" s="690"/>
      <c r="M4273" s="692"/>
      <c r="N4273" s="688"/>
      <c r="P4273" s="688"/>
      <c r="S4273" s="693"/>
      <c r="T4273" s="694"/>
      <c r="U4273" s="695"/>
    </row>
    <row r="4274" spans="10:21" s="689" customFormat="1">
      <c r="J4274" s="690"/>
      <c r="K4274" s="690"/>
      <c r="L4274" s="691"/>
      <c r="M4274" s="692"/>
      <c r="N4274" s="688"/>
      <c r="P4274" s="688"/>
      <c r="S4274" s="693"/>
      <c r="T4274" s="694"/>
      <c r="U4274" s="695"/>
    </row>
    <row r="4275" spans="10:21" s="689" customFormat="1">
      <c r="J4275" s="690"/>
      <c r="K4275" s="690"/>
      <c r="L4275" s="690"/>
      <c r="M4275" s="692"/>
      <c r="N4275" s="688"/>
      <c r="P4275" s="688"/>
      <c r="S4275" s="693"/>
      <c r="T4275" s="694"/>
      <c r="U4275" s="695"/>
    </row>
    <row r="4276" spans="10:21" s="689" customFormat="1">
      <c r="J4276" s="690"/>
      <c r="K4276" s="690"/>
      <c r="L4276" s="690"/>
      <c r="M4276" s="692"/>
      <c r="N4276" s="688"/>
      <c r="P4276" s="688"/>
      <c r="S4276" s="693"/>
      <c r="T4276" s="694"/>
      <c r="U4276" s="695"/>
    </row>
    <row r="4277" spans="10:21" s="689" customFormat="1">
      <c r="J4277" s="690"/>
      <c r="K4277" s="690"/>
      <c r="L4277" s="691"/>
      <c r="M4277" s="692"/>
      <c r="N4277" s="688"/>
      <c r="P4277" s="688"/>
      <c r="S4277" s="693"/>
      <c r="T4277" s="694"/>
      <c r="U4277" s="695"/>
    </row>
    <row r="4278" spans="10:21" s="689" customFormat="1">
      <c r="J4278" s="690"/>
      <c r="K4278" s="690"/>
      <c r="L4278" s="691"/>
      <c r="M4278" s="692"/>
      <c r="N4278" s="688"/>
      <c r="P4278" s="688"/>
      <c r="S4278" s="693"/>
      <c r="T4278" s="694"/>
      <c r="U4278" s="695"/>
    </row>
    <row r="4279" spans="10:21" s="689" customFormat="1">
      <c r="J4279" s="690"/>
      <c r="K4279" s="690"/>
      <c r="L4279" s="691"/>
      <c r="M4279" s="692"/>
      <c r="N4279" s="688"/>
      <c r="P4279" s="688"/>
      <c r="S4279" s="693"/>
      <c r="T4279" s="694"/>
      <c r="U4279" s="695"/>
    </row>
    <row r="4280" spans="10:21" s="689" customFormat="1">
      <c r="J4280" s="690"/>
      <c r="K4280" s="690"/>
      <c r="L4280" s="691"/>
      <c r="M4280" s="692"/>
      <c r="N4280" s="688"/>
      <c r="P4280" s="688"/>
      <c r="S4280" s="693"/>
      <c r="T4280" s="694"/>
      <c r="U4280" s="695"/>
    </row>
    <row r="4281" spans="10:21" s="689" customFormat="1">
      <c r="J4281" s="690"/>
      <c r="K4281" s="690"/>
      <c r="L4281" s="690"/>
      <c r="M4281" s="692"/>
      <c r="N4281" s="688"/>
      <c r="P4281" s="688"/>
      <c r="S4281" s="693"/>
      <c r="T4281" s="694"/>
      <c r="U4281" s="695"/>
    </row>
    <row r="4282" spans="10:21" s="689" customFormat="1">
      <c r="J4282" s="690"/>
      <c r="K4282" s="690"/>
      <c r="L4282" s="690"/>
      <c r="M4282" s="692"/>
      <c r="N4282" s="688"/>
      <c r="P4282" s="688"/>
      <c r="S4282" s="693"/>
      <c r="T4282" s="694"/>
      <c r="U4282" s="695"/>
    </row>
    <row r="4283" spans="10:21" s="689" customFormat="1">
      <c r="J4283" s="690"/>
      <c r="K4283" s="690"/>
      <c r="L4283" s="690"/>
      <c r="M4283" s="692"/>
      <c r="N4283" s="688"/>
      <c r="P4283" s="688"/>
      <c r="S4283" s="693"/>
      <c r="T4283" s="694"/>
      <c r="U4283" s="695"/>
    </row>
    <row r="4284" spans="10:21" s="689" customFormat="1">
      <c r="J4284" s="690"/>
      <c r="K4284" s="690"/>
      <c r="L4284" s="690"/>
      <c r="M4284" s="692"/>
      <c r="N4284" s="688"/>
      <c r="P4284" s="688"/>
      <c r="S4284" s="693"/>
      <c r="T4284" s="694"/>
      <c r="U4284" s="695"/>
    </row>
    <row r="4285" spans="10:21" s="689" customFormat="1">
      <c r="J4285" s="690"/>
      <c r="K4285" s="690"/>
      <c r="L4285" s="690"/>
      <c r="M4285" s="692"/>
      <c r="N4285" s="688"/>
      <c r="P4285" s="688"/>
      <c r="S4285" s="693"/>
      <c r="T4285" s="694"/>
      <c r="U4285" s="695"/>
    </row>
    <row r="4286" spans="10:21" s="689" customFormat="1">
      <c r="J4286" s="690"/>
      <c r="K4286" s="690"/>
      <c r="L4286" s="690"/>
      <c r="M4286" s="692"/>
      <c r="N4286" s="688"/>
      <c r="P4286" s="688"/>
      <c r="S4286" s="693"/>
      <c r="T4286" s="694"/>
      <c r="U4286" s="695"/>
    </row>
    <row r="4287" spans="10:21" s="689" customFormat="1">
      <c r="J4287" s="690"/>
      <c r="K4287" s="690"/>
      <c r="L4287" s="690"/>
      <c r="M4287" s="692"/>
      <c r="N4287" s="688"/>
      <c r="P4287" s="688"/>
      <c r="S4287" s="693"/>
      <c r="T4287" s="694"/>
      <c r="U4287" s="695"/>
    </row>
    <row r="4288" spans="10:21" s="689" customFormat="1">
      <c r="J4288" s="690"/>
      <c r="K4288" s="690"/>
      <c r="L4288" s="690"/>
      <c r="M4288" s="692"/>
      <c r="N4288" s="688"/>
      <c r="P4288" s="688"/>
      <c r="S4288" s="693"/>
      <c r="T4288" s="694"/>
      <c r="U4288" s="695"/>
    </row>
    <row r="4289" spans="10:21" s="689" customFormat="1">
      <c r="J4289" s="690"/>
      <c r="K4289" s="690"/>
      <c r="L4289" s="690"/>
      <c r="M4289" s="692"/>
      <c r="N4289" s="688"/>
      <c r="P4289" s="688"/>
      <c r="S4289" s="693"/>
      <c r="T4289" s="694"/>
      <c r="U4289" s="695"/>
    </row>
    <row r="4290" spans="10:21" s="689" customFormat="1">
      <c r="J4290" s="690"/>
      <c r="K4290" s="690"/>
      <c r="L4290" s="690"/>
      <c r="M4290" s="692"/>
      <c r="N4290" s="688"/>
      <c r="P4290" s="688"/>
      <c r="S4290" s="693"/>
      <c r="T4290" s="694"/>
      <c r="U4290" s="695"/>
    </row>
    <row r="4291" spans="10:21" s="689" customFormat="1">
      <c r="J4291" s="690"/>
      <c r="K4291" s="690"/>
      <c r="L4291" s="690"/>
      <c r="M4291" s="692"/>
      <c r="N4291" s="688"/>
      <c r="P4291" s="688"/>
      <c r="S4291" s="693"/>
      <c r="T4291" s="694"/>
      <c r="U4291" s="695"/>
    </row>
    <row r="4292" spans="10:21" s="689" customFormat="1">
      <c r="J4292" s="690"/>
      <c r="K4292" s="690"/>
      <c r="L4292" s="690"/>
      <c r="M4292" s="692"/>
      <c r="N4292" s="688"/>
      <c r="P4292" s="688"/>
      <c r="S4292" s="693"/>
      <c r="T4292" s="694"/>
      <c r="U4292" s="695"/>
    </row>
    <row r="4293" spans="10:21" s="689" customFormat="1">
      <c r="J4293" s="690"/>
      <c r="K4293" s="690"/>
      <c r="L4293" s="690"/>
      <c r="M4293" s="692"/>
      <c r="N4293" s="688"/>
      <c r="P4293" s="688"/>
      <c r="S4293" s="693"/>
      <c r="T4293" s="694"/>
      <c r="U4293" s="695"/>
    </row>
    <row r="4294" spans="10:21" s="689" customFormat="1">
      <c r="J4294" s="690"/>
      <c r="K4294" s="690"/>
      <c r="L4294" s="690"/>
      <c r="M4294" s="692"/>
      <c r="N4294" s="688"/>
      <c r="P4294" s="688"/>
      <c r="S4294" s="693"/>
      <c r="T4294" s="694"/>
      <c r="U4294" s="695"/>
    </row>
    <row r="4295" spans="10:21" s="689" customFormat="1">
      <c r="J4295" s="690"/>
      <c r="K4295" s="690"/>
      <c r="L4295" s="690"/>
      <c r="M4295" s="692"/>
      <c r="N4295" s="688"/>
      <c r="P4295" s="688"/>
      <c r="S4295" s="693"/>
      <c r="T4295" s="694"/>
      <c r="U4295" s="695"/>
    </row>
    <row r="4296" spans="10:21" s="689" customFormat="1">
      <c r="J4296" s="690"/>
      <c r="K4296" s="690"/>
      <c r="L4296" s="690"/>
      <c r="M4296" s="692"/>
      <c r="N4296" s="688"/>
      <c r="P4296" s="688"/>
      <c r="S4296" s="693"/>
      <c r="T4296" s="694"/>
      <c r="U4296" s="695"/>
    </row>
    <row r="4297" spans="10:21" s="689" customFormat="1">
      <c r="J4297" s="690"/>
      <c r="K4297" s="690"/>
      <c r="L4297" s="690"/>
      <c r="M4297" s="692"/>
      <c r="N4297" s="688"/>
      <c r="P4297" s="688"/>
      <c r="S4297" s="693"/>
      <c r="T4297" s="694"/>
      <c r="U4297" s="695"/>
    </row>
    <row r="4298" spans="10:21" s="689" customFormat="1">
      <c r="J4298" s="690"/>
      <c r="K4298" s="690"/>
      <c r="L4298" s="690"/>
      <c r="M4298" s="692"/>
      <c r="N4298" s="688"/>
      <c r="P4298" s="688"/>
      <c r="S4298" s="693"/>
      <c r="T4298" s="694"/>
      <c r="U4298" s="695"/>
    </row>
    <row r="4299" spans="10:21" s="689" customFormat="1">
      <c r="J4299" s="690"/>
      <c r="K4299" s="690"/>
      <c r="L4299" s="690"/>
      <c r="M4299" s="692"/>
      <c r="N4299" s="688"/>
      <c r="P4299" s="688"/>
      <c r="S4299" s="693"/>
      <c r="T4299" s="694"/>
      <c r="U4299" s="695"/>
    </row>
    <row r="4300" spans="10:21" s="689" customFormat="1">
      <c r="J4300" s="690"/>
      <c r="K4300" s="690"/>
      <c r="L4300" s="690"/>
      <c r="M4300" s="692"/>
      <c r="N4300" s="688"/>
      <c r="P4300" s="688"/>
      <c r="S4300" s="693"/>
      <c r="T4300" s="694"/>
      <c r="U4300" s="695"/>
    </row>
    <row r="4301" spans="10:21" s="689" customFormat="1">
      <c r="J4301" s="690"/>
      <c r="K4301" s="690"/>
      <c r="L4301" s="690"/>
      <c r="M4301" s="692"/>
      <c r="N4301" s="688"/>
      <c r="P4301" s="688"/>
      <c r="S4301" s="693"/>
      <c r="T4301" s="694"/>
      <c r="U4301" s="695"/>
    </row>
    <row r="4302" spans="10:21" s="689" customFormat="1">
      <c r="J4302" s="690"/>
      <c r="K4302" s="690"/>
      <c r="L4302" s="690"/>
      <c r="M4302" s="692"/>
      <c r="N4302" s="688"/>
      <c r="P4302" s="688"/>
      <c r="S4302" s="693"/>
      <c r="T4302" s="694"/>
      <c r="U4302" s="695"/>
    </row>
    <row r="4303" spans="10:21" s="689" customFormat="1">
      <c r="J4303" s="690"/>
      <c r="K4303" s="690"/>
      <c r="L4303" s="690"/>
      <c r="M4303" s="692"/>
      <c r="N4303" s="688"/>
      <c r="P4303" s="688"/>
      <c r="S4303" s="693"/>
      <c r="T4303" s="694"/>
      <c r="U4303" s="695"/>
    </row>
    <row r="4304" spans="10:21" s="689" customFormat="1">
      <c r="J4304" s="690"/>
      <c r="K4304" s="690"/>
      <c r="L4304" s="690"/>
      <c r="M4304" s="692"/>
      <c r="N4304" s="688"/>
      <c r="P4304" s="688"/>
      <c r="S4304" s="693"/>
      <c r="T4304" s="694"/>
      <c r="U4304" s="695"/>
    </row>
    <row r="4305" spans="9:21" s="689" customFormat="1">
      <c r="J4305" s="690"/>
      <c r="K4305" s="690"/>
      <c r="L4305" s="690"/>
      <c r="M4305" s="692"/>
      <c r="N4305" s="688"/>
      <c r="P4305" s="688"/>
      <c r="S4305" s="693"/>
      <c r="T4305" s="694"/>
      <c r="U4305" s="695"/>
    </row>
    <row r="4306" spans="9:21" s="689" customFormat="1">
      <c r="J4306" s="690"/>
      <c r="K4306" s="690"/>
      <c r="L4306" s="690"/>
      <c r="M4306" s="692"/>
      <c r="N4306" s="688"/>
      <c r="P4306" s="688"/>
      <c r="S4306" s="693"/>
      <c r="T4306" s="694"/>
      <c r="U4306" s="695"/>
    </row>
    <row r="4307" spans="9:21" s="689" customFormat="1">
      <c r="J4307" s="690"/>
      <c r="K4307" s="690"/>
      <c r="L4307" s="690"/>
      <c r="M4307" s="692"/>
      <c r="N4307" s="688"/>
      <c r="P4307" s="688"/>
      <c r="S4307" s="693"/>
      <c r="T4307" s="694"/>
      <c r="U4307" s="695"/>
    </row>
    <row r="4308" spans="9:21" s="689" customFormat="1">
      <c r="J4308" s="690"/>
      <c r="K4308" s="690"/>
      <c r="L4308" s="690"/>
      <c r="M4308" s="692"/>
      <c r="N4308" s="688"/>
      <c r="P4308" s="688"/>
      <c r="S4308" s="693"/>
      <c r="T4308" s="694"/>
      <c r="U4308" s="695"/>
    </row>
    <row r="4309" spans="9:21" s="689" customFormat="1">
      <c r="J4309" s="690"/>
      <c r="K4309" s="690"/>
      <c r="L4309" s="690"/>
      <c r="M4309" s="692"/>
      <c r="N4309" s="688"/>
      <c r="P4309" s="688"/>
      <c r="S4309" s="693"/>
      <c r="T4309" s="694"/>
      <c r="U4309" s="695"/>
    </row>
    <row r="4310" spans="9:21" s="689" customFormat="1">
      <c r="J4310" s="690"/>
      <c r="K4310" s="690"/>
      <c r="L4310" s="690"/>
      <c r="M4310" s="692"/>
      <c r="N4310" s="688"/>
      <c r="P4310" s="688"/>
      <c r="S4310" s="693"/>
      <c r="T4310" s="694"/>
      <c r="U4310" s="695"/>
    </row>
    <row r="4311" spans="9:21" s="689" customFormat="1">
      <c r="J4311" s="690"/>
      <c r="K4311" s="690"/>
      <c r="L4311" s="690"/>
      <c r="M4311" s="692"/>
      <c r="N4311" s="688"/>
      <c r="P4311" s="688"/>
      <c r="S4311" s="693"/>
      <c r="T4311" s="694"/>
      <c r="U4311" s="695"/>
    </row>
    <row r="4312" spans="9:21" s="689" customFormat="1">
      <c r="J4312" s="690"/>
      <c r="K4312" s="690"/>
      <c r="L4312" s="690"/>
      <c r="M4312" s="692"/>
      <c r="N4312" s="688"/>
      <c r="P4312" s="688"/>
      <c r="S4312" s="693"/>
      <c r="T4312" s="694"/>
      <c r="U4312" s="695"/>
    </row>
    <row r="4313" spans="9:21" s="689" customFormat="1">
      <c r="J4313" s="690"/>
      <c r="K4313" s="690"/>
      <c r="L4313" s="690"/>
      <c r="M4313" s="692"/>
      <c r="N4313" s="688"/>
      <c r="P4313" s="688"/>
      <c r="S4313" s="693"/>
      <c r="T4313" s="694"/>
      <c r="U4313" s="695"/>
    </row>
    <row r="4314" spans="9:21" s="689" customFormat="1">
      <c r="J4314" s="690"/>
      <c r="K4314" s="690"/>
      <c r="L4314" s="690"/>
      <c r="M4314" s="692"/>
      <c r="N4314" s="688"/>
      <c r="P4314" s="688"/>
      <c r="S4314" s="693"/>
      <c r="T4314" s="694"/>
      <c r="U4314" s="695"/>
    </row>
    <row r="4315" spans="9:21" s="689" customFormat="1">
      <c r="J4315" s="690"/>
      <c r="K4315" s="690"/>
      <c r="L4315" s="690"/>
      <c r="M4315" s="692"/>
      <c r="N4315" s="688"/>
      <c r="P4315" s="688"/>
      <c r="S4315" s="693"/>
      <c r="T4315" s="694"/>
      <c r="U4315" s="695"/>
    </row>
    <row r="4316" spans="9:21" s="689" customFormat="1">
      <c r="J4316" s="690"/>
      <c r="K4316" s="690"/>
      <c r="L4316" s="690"/>
      <c r="M4316" s="692"/>
      <c r="N4316" s="688"/>
      <c r="P4316" s="688"/>
      <c r="S4316" s="693"/>
      <c r="T4316" s="694"/>
      <c r="U4316" s="695"/>
    </row>
    <row r="4317" spans="9:21" s="689" customFormat="1">
      <c r="J4317" s="690"/>
      <c r="K4317" s="690"/>
      <c r="L4317" s="690"/>
      <c r="M4317" s="692"/>
      <c r="N4317" s="688"/>
      <c r="P4317" s="688"/>
      <c r="S4317" s="693"/>
      <c r="T4317" s="694"/>
      <c r="U4317" s="695"/>
    </row>
    <row r="4318" spans="9:21" s="689" customFormat="1">
      <c r="J4318" s="690"/>
      <c r="K4318" s="690"/>
      <c r="L4318" s="690"/>
      <c r="M4318" s="692"/>
      <c r="N4318" s="688"/>
      <c r="P4318" s="688"/>
      <c r="S4318" s="693"/>
      <c r="T4318" s="694"/>
      <c r="U4318" s="695"/>
    </row>
    <row r="4319" spans="9:21" s="689" customFormat="1">
      <c r="J4319" s="690"/>
      <c r="K4319" s="690"/>
      <c r="L4319" s="690"/>
      <c r="M4319" s="692"/>
      <c r="N4319" s="688"/>
      <c r="P4319" s="688"/>
      <c r="S4319" s="693"/>
      <c r="T4319" s="694"/>
      <c r="U4319" s="695"/>
    </row>
    <row r="4320" spans="9:21" s="689" customFormat="1">
      <c r="I4320" s="683"/>
      <c r="J4320" s="683"/>
      <c r="K4320" s="684"/>
      <c r="L4320" s="685"/>
      <c r="M4320" s="683"/>
      <c r="N4320" s="686"/>
      <c r="O4320" s="683"/>
      <c r="P4320" s="686"/>
      <c r="Q4320" s="683"/>
      <c r="R4320" s="683"/>
      <c r="S4320" s="683"/>
      <c r="T4320" s="683"/>
      <c r="U4320" s="683"/>
    </row>
    <row r="4321" spans="5:21" s="689" customFormat="1">
      <c r="I4321" s="683"/>
      <c r="J4321" s="683"/>
      <c r="K4321" s="684"/>
      <c r="L4321" s="685"/>
      <c r="M4321" s="683"/>
      <c r="N4321" s="686"/>
      <c r="O4321" s="683"/>
      <c r="P4321" s="686"/>
      <c r="Q4321" s="683"/>
      <c r="R4321" s="683"/>
      <c r="S4321" s="683"/>
      <c r="T4321" s="683"/>
      <c r="U4321" s="683"/>
    </row>
    <row r="4322" spans="5:21" s="689" customFormat="1">
      <c r="I4322" s="683"/>
      <c r="J4322" s="683"/>
      <c r="K4322" s="684"/>
      <c r="L4322" s="685"/>
      <c r="M4322" s="683"/>
      <c r="N4322" s="686"/>
      <c r="O4322" s="683"/>
      <c r="P4322" s="686"/>
      <c r="Q4322" s="683"/>
      <c r="R4322" s="683"/>
      <c r="S4322" s="683"/>
      <c r="T4322" s="683"/>
      <c r="U4322" s="683"/>
    </row>
    <row r="4323" spans="5:21" s="689" customFormat="1">
      <c r="E4323" s="696"/>
      <c r="F4323" s="696"/>
      <c r="G4323" s="697"/>
      <c r="I4323" s="683"/>
      <c r="J4323" s="683"/>
      <c r="K4323" s="684"/>
      <c r="L4323" s="685"/>
      <c r="M4323" s="683"/>
      <c r="N4323" s="686"/>
      <c r="O4323" s="683"/>
      <c r="P4323" s="686"/>
      <c r="Q4323" s="683"/>
      <c r="R4323" s="683"/>
      <c r="S4323" s="683"/>
      <c r="T4323" s="683"/>
      <c r="U4323" s="683"/>
    </row>
    <row r="4324" spans="5:21" s="689" customFormat="1">
      <c r="E4324" s="696"/>
      <c r="F4324" s="696"/>
      <c r="G4324" s="697"/>
      <c r="I4324" s="683"/>
      <c r="J4324" s="683"/>
      <c r="K4324" s="684"/>
      <c r="L4324" s="685"/>
      <c r="M4324" s="683"/>
      <c r="N4324" s="686"/>
      <c r="O4324" s="683"/>
      <c r="P4324" s="686"/>
      <c r="Q4324" s="683"/>
      <c r="R4324" s="683"/>
      <c r="S4324" s="683"/>
      <c r="T4324" s="683"/>
      <c r="U4324" s="683"/>
    </row>
    <row r="4325" spans="5:21" s="689" customFormat="1">
      <c r="E4325" s="696"/>
      <c r="F4325" s="696"/>
      <c r="G4325" s="697"/>
      <c r="I4325" s="683"/>
      <c r="J4325" s="683"/>
      <c r="K4325" s="684"/>
      <c r="L4325" s="685"/>
      <c r="M4325" s="683"/>
      <c r="N4325" s="686"/>
      <c r="O4325" s="683"/>
      <c r="P4325" s="686"/>
      <c r="Q4325" s="683"/>
      <c r="R4325" s="683"/>
      <c r="S4325" s="683"/>
      <c r="T4325" s="683"/>
      <c r="U4325" s="683"/>
    </row>
    <row r="4326" spans="5:21" s="689" customFormat="1">
      <c r="I4326" s="683"/>
      <c r="J4326" s="683"/>
      <c r="K4326" s="684"/>
      <c r="L4326" s="685"/>
      <c r="M4326" s="683"/>
      <c r="N4326" s="686"/>
      <c r="O4326" s="683"/>
      <c r="P4326" s="686"/>
      <c r="Q4326" s="683"/>
      <c r="R4326" s="683"/>
      <c r="S4326" s="683"/>
      <c r="T4326" s="683"/>
      <c r="U4326" s="683"/>
    </row>
    <row r="4327" spans="5:21" s="689" customFormat="1" ht="12" thickBot="1">
      <c r="G4327" s="698"/>
      <c r="I4327" s="683"/>
      <c r="J4327" s="683"/>
      <c r="K4327" s="684"/>
      <c r="L4327" s="685"/>
      <c r="M4327" s="683"/>
      <c r="N4327" s="686"/>
      <c r="O4327" s="683"/>
      <c r="P4327" s="686"/>
      <c r="Q4327" s="683"/>
      <c r="R4327" s="683"/>
      <c r="S4327" s="683"/>
      <c r="T4327" s="683"/>
      <c r="U4327" s="683"/>
    </row>
    <row r="4328" spans="5:21" s="689" customFormat="1">
      <c r="I4328" s="683"/>
      <c r="J4328" s="683"/>
      <c r="K4328" s="684"/>
      <c r="L4328" s="685"/>
      <c r="M4328" s="683"/>
      <c r="N4328" s="686"/>
      <c r="O4328" s="683"/>
      <c r="P4328" s="686"/>
      <c r="Q4328" s="683"/>
      <c r="R4328" s="683"/>
      <c r="S4328" s="683"/>
      <c r="T4328" s="683"/>
      <c r="U4328" s="683"/>
    </row>
    <row r="4329" spans="5:21" s="689" customFormat="1">
      <c r="G4329" s="697"/>
      <c r="I4329" s="683"/>
      <c r="J4329" s="683"/>
      <c r="K4329" s="684"/>
      <c r="L4329" s="685"/>
      <c r="M4329" s="683"/>
      <c r="N4329" s="686"/>
      <c r="O4329" s="683"/>
      <c r="P4329" s="686"/>
      <c r="Q4329" s="683"/>
      <c r="R4329" s="683"/>
      <c r="S4329" s="683"/>
      <c r="T4329" s="683"/>
      <c r="U4329" s="683"/>
    </row>
    <row r="4330" spans="5:21" s="689" customFormat="1">
      <c r="I4330" s="683"/>
      <c r="J4330" s="683"/>
      <c r="K4330" s="684"/>
      <c r="L4330" s="685"/>
      <c r="M4330" s="683"/>
      <c r="N4330" s="686"/>
      <c r="O4330" s="683"/>
      <c r="P4330" s="686"/>
      <c r="Q4330" s="683"/>
      <c r="R4330" s="683"/>
      <c r="S4330" s="683"/>
      <c r="T4330" s="683"/>
      <c r="U4330" s="683"/>
    </row>
    <row r="4331" spans="5:21" s="689" customFormat="1">
      <c r="E4331" s="704"/>
      <c r="F4331" s="705"/>
      <c r="G4331" s="706"/>
      <c r="I4331" s="683"/>
      <c r="J4331" s="683"/>
      <c r="K4331" s="684"/>
      <c r="L4331" s="685"/>
      <c r="M4331" s="683"/>
      <c r="N4331" s="686"/>
      <c r="O4331" s="683"/>
      <c r="P4331" s="686"/>
      <c r="Q4331" s="683"/>
      <c r="R4331" s="683"/>
      <c r="S4331" s="683"/>
      <c r="T4331" s="683"/>
      <c r="U4331" s="683"/>
    </row>
    <row r="4332" spans="5:21" s="505" customFormat="1" ht="14.25" hidden="1"/>
    <row r="4333" spans="5:21" s="505" customFormat="1" ht="14.25" hidden="1"/>
    <row r="4334" spans="5:21" s="505" customFormat="1" ht="14.25" hidden="1"/>
    <row r="4335" spans="5:21" s="505" customFormat="1" ht="14.25" hidden="1"/>
    <row r="4336" spans="5:21" s="505" customFormat="1" ht="14.25" hidden="1"/>
    <row r="4337" s="505" customFormat="1" ht="14.25" hidden="1"/>
    <row r="4338" s="505" customFormat="1" ht="14.25" hidden="1"/>
    <row r="4339" s="505" customFormat="1" ht="14.25" hidden="1"/>
    <row r="4340" s="505" customFormat="1" ht="14.25" hidden="1"/>
    <row r="4341" s="505" customFormat="1" ht="14.25" hidden="1"/>
    <row r="4342" s="505" customFormat="1" ht="14.25" hidden="1"/>
    <row r="4343" s="505" customFormat="1" ht="14.25" hidden="1"/>
    <row r="4344" s="505" customFormat="1" ht="14.25" hidden="1"/>
    <row r="4345" s="505" customFormat="1" ht="14.25" hidden="1"/>
    <row r="4346" s="505" customFormat="1" ht="14.25" hidden="1"/>
    <row r="4347" s="505" customFormat="1" ht="14.25" hidden="1"/>
    <row r="4348" s="505" customFormat="1" ht="14.25" hidden="1"/>
    <row r="4349" s="505" customFormat="1" ht="14.25" hidden="1"/>
    <row r="4350" s="505" customFormat="1" ht="14.25" hidden="1"/>
    <row r="4351" s="505" customFormat="1" ht="14.25" hidden="1"/>
    <row r="4352" s="505" customFormat="1" ht="14.25" hidden="1"/>
    <row r="4353" s="505" customFormat="1" ht="14.25" hidden="1"/>
    <row r="4354" s="505" customFormat="1" ht="14.25" hidden="1"/>
    <row r="4355" s="505" customFormat="1" ht="14.25" hidden="1"/>
    <row r="4356" s="505" customFormat="1" ht="14.25" hidden="1"/>
    <row r="4357" s="505" customFormat="1" ht="14.25" hidden="1"/>
    <row r="4358" s="505" customFormat="1" ht="14.25" hidden="1"/>
    <row r="4359" s="505" customFormat="1" ht="14.25" hidden="1"/>
    <row r="4360" s="505" customFormat="1" ht="14.25" hidden="1"/>
    <row r="4361" s="505" customFormat="1" ht="14.25" hidden="1"/>
    <row r="4362" s="505" customFormat="1" ht="14.25" hidden="1"/>
    <row r="4363" s="505" customFormat="1" ht="14.25" hidden="1"/>
    <row r="4364" s="505" customFormat="1" ht="14.25" hidden="1"/>
    <row r="4365" s="505" customFormat="1" ht="14.25" hidden="1"/>
    <row r="4366" s="505" customFormat="1" ht="14.25" hidden="1"/>
    <row r="4367" s="505" customFormat="1" ht="14.25" hidden="1"/>
    <row r="4368" s="505" customFormat="1" ht="14.25" hidden="1"/>
    <row r="4369" s="505" customFormat="1" ht="14.25" hidden="1"/>
    <row r="4370" s="505" customFormat="1" ht="14.25" hidden="1"/>
    <row r="4371" s="505" customFormat="1" ht="14.25" hidden="1"/>
    <row r="4372" s="505" customFormat="1" ht="14.25" hidden="1"/>
    <row r="4373" s="505" customFormat="1" ht="14.25" hidden="1"/>
    <row r="4374" s="505" customFormat="1" ht="14.25" hidden="1"/>
    <row r="4375" s="505" customFormat="1" ht="14.25" hidden="1"/>
    <row r="4376" s="505" customFormat="1" ht="14.25" hidden="1"/>
    <row r="4377" s="505" customFormat="1" ht="14.25" hidden="1"/>
    <row r="4378" s="505" customFormat="1" ht="14.25" hidden="1"/>
    <row r="4379" s="505" customFormat="1" ht="14.25" hidden="1"/>
    <row r="4380" s="505" customFormat="1" ht="14.25" hidden="1"/>
    <row r="4381" s="505" customFormat="1" ht="14.25" hidden="1"/>
    <row r="4382" s="505" customFormat="1" ht="14.25" hidden="1"/>
    <row r="4383" s="505" customFormat="1" ht="14.25" hidden="1"/>
    <row r="4384" s="505" customFormat="1" ht="14.25" hidden="1"/>
    <row r="4385" s="505" customFormat="1" ht="14.25" hidden="1"/>
    <row r="4386" s="505" customFormat="1" ht="14.25" hidden="1"/>
    <row r="4387" s="505" customFormat="1" ht="14.25" hidden="1"/>
    <row r="4388" s="505" customFormat="1" ht="14.25" hidden="1"/>
    <row r="4389" s="505" customFormat="1" ht="14.25" hidden="1"/>
    <row r="4390" s="505" customFormat="1" ht="14.25" hidden="1"/>
    <row r="4391" s="505" customFormat="1" ht="14.25" hidden="1"/>
    <row r="4392" s="505" customFormat="1" ht="14.25" hidden="1"/>
    <row r="4393" s="505" customFormat="1" ht="14.25" hidden="1"/>
    <row r="4394" s="505" customFormat="1" ht="14.25" hidden="1"/>
    <row r="4395" s="505" customFormat="1" ht="14.25" hidden="1"/>
    <row r="4396" s="505" customFormat="1" ht="14.25" hidden="1"/>
    <row r="4397" s="505" customFormat="1" ht="14.25" hidden="1"/>
    <row r="4398" s="505" customFormat="1" ht="14.25" hidden="1"/>
    <row r="4399" s="505" customFormat="1" ht="14.25" hidden="1"/>
    <row r="4400" s="505" customFormat="1" ht="14.25" hidden="1"/>
    <row r="4401" s="505" customFormat="1" ht="14.25" hidden="1"/>
    <row r="4402" s="505" customFormat="1" ht="14.25" hidden="1"/>
    <row r="4403" s="505" customFormat="1" ht="14.25" hidden="1"/>
    <row r="4404" s="505" customFormat="1" ht="14.25" hidden="1"/>
    <row r="4405" s="505" customFormat="1" ht="14.25" hidden="1"/>
    <row r="4406" s="505" customFormat="1" ht="14.25" hidden="1"/>
    <row r="4407" s="505" customFormat="1" ht="14.25" hidden="1"/>
    <row r="4408" s="505" customFormat="1" ht="14.25" hidden="1"/>
    <row r="4409" s="505" customFormat="1" ht="14.25" hidden="1"/>
    <row r="4410" s="505" customFormat="1" ht="14.25" hidden="1"/>
    <row r="4411" s="505" customFormat="1" ht="14.25" hidden="1"/>
    <row r="4412" s="505" customFormat="1" ht="14.25" hidden="1"/>
    <row r="4413" s="505" customFormat="1" ht="14.25" hidden="1"/>
    <row r="4414" s="505" customFormat="1" ht="14.25" hidden="1"/>
    <row r="4415" s="505" customFormat="1" ht="14.25" hidden="1"/>
    <row r="4416" s="505" customFormat="1" ht="14.25" hidden="1"/>
    <row r="4417" s="505" customFormat="1" ht="14.25" hidden="1"/>
    <row r="4418" s="505" customFormat="1" ht="14.25" hidden="1"/>
    <row r="4419" s="505" customFormat="1" ht="14.25" hidden="1"/>
    <row r="4420" s="505" customFormat="1" ht="14.25" hidden="1"/>
    <row r="4421" s="505" customFormat="1" ht="14.25" hidden="1"/>
    <row r="4422" s="505" customFormat="1" ht="14.25" hidden="1"/>
    <row r="4423" s="505" customFormat="1" ht="14.25" hidden="1"/>
    <row r="4424" s="505" customFormat="1" ht="14.25" hidden="1"/>
    <row r="4425" s="505" customFormat="1" ht="14.25" hidden="1"/>
    <row r="4426" s="505" customFormat="1" ht="14.25" hidden="1"/>
    <row r="4427" s="505" customFormat="1" ht="14.25" hidden="1"/>
    <row r="4428" s="505" customFormat="1" ht="14.25" hidden="1"/>
    <row r="4429" s="505" customFormat="1" ht="14.25" hidden="1"/>
    <row r="4430" s="505" customFormat="1" ht="14.25" hidden="1"/>
    <row r="4431" s="505" customFormat="1" ht="14.25" hidden="1"/>
    <row r="4432" s="505" customFormat="1" ht="14.25" hidden="1"/>
    <row r="4433" s="505" customFormat="1" ht="14.25" hidden="1"/>
    <row r="4434" s="505" customFormat="1" ht="14.25" hidden="1"/>
    <row r="4435" s="505" customFormat="1" ht="14.25" hidden="1"/>
    <row r="4436" s="505" customFormat="1" ht="14.25" hidden="1"/>
    <row r="4437" s="505" customFormat="1" ht="14.25" hidden="1"/>
    <row r="4438" s="505" customFormat="1" ht="14.25" hidden="1"/>
    <row r="4439" s="505" customFormat="1" ht="14.25" hidden="1"/>
    <row r="4440" s="505" customFormat="1" ht="14.25" hidden="1"/>
    <row r="4441" s="505" customFormat="1" ht="14.25" hidden="1"/>
    <row r="4442" s="505" customFormat="1" ht="14.25" hidden="1"/>
    <row r="4443" s="505" customFormat="1" ht="14.25" hidden="1"/>
    <row r="4444" s="505" customFormat="1" ht="14.25" hidden="1"/>
    <row r="4445" s="505" customFormat="1" ht="14.25" hidden="1"/>
    <row r="4446" s="505" customFormat="1" ht="14.25" hidden="1"/>
    <row r="4447" s="505" customFormat="1" ht="14.25" hidden="1"/>
    <row r="4448" s="505" customFormat="1" ht="14.25" hidden="1"/>
    <row r="4449" s="505" customFormat="1" ht="14.25" hidden="1"/>
    <row r="4450" s="505" customFormat="1" ht="14.25" hidden="1"/>
    <row r="4451" s="505" customFormat="1" ht="14.25" hidden="1"/>
    <row r="4452" s="505" customFormat="1" ht="14.25" hidden="1"/>
    <row r="4453" s="505" customFormat="1" ht="14.25" hidden="1"/>
    <row r="4454" s="505" customFormat="1" ht="14.25" hidden="1"/>
    <row r="4455" s="505" customFormat="1" ht="14.25" hidden="1"/>
    <row r="4456" s="505" customFormat="1" ht="14.25" hidden="1"/>
    <row r="4457" s="505" customFormat="1" ht="14.25" hidden="1"/>
    <row r="4458" s="505" customFormat="1" ht="14.25" hidden="1"/>
    <row r="4459" s="505" customFormat="1" ht="14.25" hidden="1"/>
    <row r="4460" s="505" customFormat="1" ht="14.25" hidden="1"/>
    <row r="4461" s="505" customFormat="1" ht="14.25" hidden="1"/>
    <row r="4462" s="505" customFormat="1" ht="14.25" hidden="1"/>
    <row r="4463" s="505" customFormat="1" ht="14.25" hidden="1"/>
    <row r="4464" s="505" customFormat="1" ht="14.25" hidden="1"/>
    <row r="4465" s="505" customFormat="1" ht="14.25" hidden="1"/>
    <row r="4466" s="505" customFormat="1" ht="14.25" hidden="1"/>
    <row r="4467" s="505" customFormat="1" ht="14.25" hidden="1"/>
    <row r="4468" s="505" customFormat="1" ht="14.25" hidden="1"/>
    <row r="4469" s="505" customFormat="1" ht="14.25" hidden="1"/>
    <row r="4470" s="505" customFormat="1" ht="14.25" hidden="1"/>
    <row r="4471" s="505" customFormat="1" ht="14.25" hidden="1"/>
    <row r="4472" s="505" customFormat="1" ht="14.25" hidden="1"/>
    <row r="4473" s="505" customFormat="1" ht="14.25" hidden="1"/>
    <row r="4474" s="505" customFormat="1" ht="14.25" hidden="1"/>
    <row r="4475" s="505" customFormat="1" ht="14.25" hidden="1"/>
    <row r="4476" s="505" customFormat="1" ht="14.25" hidden="1"/>
    <row r="4477" s="505" customFormat="1" ht="14.25" hidden="1"/>
    <row r="4478" s="505" customFormat="1" ht="14.25" hidden="1"/>
    <row r="4479" s="505" customFormat="1" ht="14.25" hidden="1"/>
    <row r="4480" s="505" customFormat="1" ht="14.25" hidden="1"/>
    <row r="4481" s="505" customFormat="1" ht="14.25" hidden="1"/>
    <row r="4482" s="505" customFormat="1" ht="14.25" hidden="1"/>
    <row r="4483" s="505" customFormat="1" ht="14.25" hidden="1"/>
    <row r="4484" s="505" customFormat="1" ht="14.25" hidden="1"/>
    <row r="4485" s="505" customFormat="1" ht="14.25" hidden="1"/>
    <row r="4486" s="505" customFormat="1" ht="14.25" hidden="1"/>
    <row r="4487" s="505" customFormat="1" ht="14.25" hidden="1"/>
    <row r="4488" s="505" customFormat="1" ht="14.25" hidden="1"/>
    <row r="4489" s="505" customFormat="1" ht="14.25" hidden="1"/>
    <row r="4490" s="505" customFormat="1" ht="14.25" hidden="1"/>
    <row r="4491" s="505" customFormat="1" ht="14.25" hidden="1"/>
    <row r="4492" s="505" customFormat="1" ht="14.25" hidden="1"/>
    <row r="4493" s="505" customFormat="1" ht="14.25" hidden="1"/>
    <row r="4494" s="505" customFormat="1" ht="14.25" hidden="1"/>
    <row r="4495" s="505" customFormat="1" ht="14.25" hidden="1"/>
    <row r="4496" s="505" customFormat="1" ht="14.25" hidden="1"/>
    <row r="4497" s="505" customFormat="1" ht="14.25" hidden="1"/>
    <row r="4498" s="505" customFormat="1" ht="14.25" hidden="1"/>
    <row r="4499" s="505" customFormat="1" ht="14.25" hidden="1"/>
    <row r="4500" s="505" customFormat="1" ht="14.25" hidden="1"/>
    <row r="4501" s="505" customFormat="1" ht="14.25" hidden="1"/>
    <row r="4502" s="505" customFormat="1" ht="14.25" hidden="1"/>
    <row r="4503" s="505" customFormat="1" ht="14.25" hidden="1"/>
    <row r="4504" s="505" customFormat="1" ht="14.25" hidden="1"/>
    <row r="4505" s="505" customFormat="1" ht="14.25" hidden="1"/>
    <row r="4506" s="505" customFormat="1" ht="14.25" hidden="1"/>
    <row r="4507" s="505" customFormat="1" ht="14.25" hidden="1"/>
    <row r="4508" s="505" customFormat="1" ht="14.25" hidden="1"/>
    <row r="4509" s="505" customFormat="1" ht="14.25" hidden="1"/>
    <row r="4510" s="505" customFormat="1" ht="14.25" hidden="1"/>
    <row r="4511" s="505" customFormat="1" ht="14.25" hidden="1"/>
    <row r="4512" s="505" customFormat="1" ht="14.25" hidden="1"/>
    <row r="4513" s="505" customFormat="1" ht="14.25" hidden="1"/>
    <row r="4514" s="505" customFormat="1" ht="14.25" hidden="1"/>
    <row r="4515" s="505" customFormat="1" ht="14.25" hidden="1"/>
    <row r="4516" s="505" customFormat="1" ht="14.25" hidden="1"/>
    <row r="4517" s="505" customFormat="1" ht="14.25" hidden="1"/>
    <row r="4518" s="505" customFormat="1" ht="14.25" hidden="1"/>
    <row r="4519" s="505" customFormat="1" ht="14.25" hidden="1"/>
    <row r="4520" s="505" customFormat="1" ht="14.25" hidden="1"/>
    <row r="4521" s="505" customFormat="1" ht="14.25" hidden="1"/>
    <row r="4522" s="505" customFormat="1" ht="14.25" hidden="1"/>
    <row r="4523" s="505" customFormat="1" ht="14.25" hidden="1"/>
    <row r="4524" s="505" customFormat="1" ht="14.25" hidden="1"/>
    <row r="4525" s="505" customFormat="1" ht="14.25" hidden="1"/>
    <row r="4526" s="505" customFormat="1" ht="14.25" hidden="1"/>
    <row r="4527" s="505" customFormat="1" ht="14.25" hidden="1"/>
    <row r="4528" s="505" customFormat="1" ht="14.25" hidden="1"/>
    <row r="4529" s="505" customFormat="1" ht="14.25" hidden="1"/>
    <row r="4530" s="505" customFormat="1" ht="14.25" hidden="1"/>
    <row r="4531" s="505" customFormat="1" ht="14.25" hidden="1"/>
    <row r="4532" s="505" customFormat="1" ht="14.25" hidden="1"/>
    <row r="4533" s="505" customFormat="1" ht="14.25" hidden="1"/>
    <row r="4534" s="505" customFormat="1" ht="14.25" hidden="1"/>
    <row r="4535" s="505" customFormat="1" ht="14.25" hidden="1"/>
    <row r="4536" s="505" customFormat="1" ht="14.25" hidden="1"/>
    <row r="4537" s="505" customFormat="1" ht="14.25" hidden="1"/>
    <row r="4538" s="505" customFormat="1" ht="14.25" hidden="1"/>
    <row r="4539" s="505" customFormat="1" ht="14.25" hidden="1"/>
    <row r="4540" s="505" customFormat="1" ht="14.25" hidden="1"/>
    <row r="4541" s="505" customFormat="1" ht="14.25" hidden="1"/>
    <row r="4542" s="505" customFormat="1" ht="14.25" hidden="1"/>
    <row r="4543" s="505" customFormat="1" ht="14.25" hidden="1"/>
    <row r="4544" s="505" customFormat="1" ht="14.25" hidden="1"/>
    <row r="4545" s="505" customFormat="1" ht="14.25" hidden="1"/>
    <row r="4546" s="505" customFormat="1" ht="14.25" hidden="1"/>
    <row r="4547" s="505" customFormat="1" ht="14.25" hidden="1"/>
    <row r="4548" s="505" customFormat="1" ht="14.25" hidden="1"/>
    <row r="4549" s="505" customFormat="1" ht="14.25" hidden="1"/>
    <row r="4550" s="505" customFormat="1" ht="14.25" hidden="1"/>
    <row r="4551" s="505" customFormat="1" ht="14.25" hidden="1"/>
    <row r="4552" s="505" customFormat="1" ht="14.25" hidden="1"/>
    <row r="4553" s="505" customFormat="1" ht="14.25" hidden="1"/>
    <row r="4554" s="505" customFormat="1" ht="14.25" hidden="1"/>
    <row r="4555" s="505" customFormat="1" ht="14.25" hidden="1"/>
    <row r="4556" s="505" customFormat="1" ht="14.25" hidden="1"/>
    <row r="4557" s="505" customFormat="1" ht="14.25" hidden="1"/>
    <row r="4558" s="505" customFormat="1" ht="14.25" hidden="1"/>
    <row r="4559" s="505" customFormat="1" ht="14.25" hidden="1"/>
    <row r="4560" s="505" customFormat="1" ht="14.25" hidden="1"/>
    <row r="4561" s="505" customFormat="1" ht="14.25" hidden="1"/>
    <row r="4562" s="505" customFormat="1" ht="14.25" hidden="1"/>
    <row r="4563" s="505" customFormat="1" ht="14.25" hidden="1"/>
    <row r="4564" s="505" customFormat="1" ht="14.25" hidden="1"/>
    <row r="4565" s="505" customFormat="1" ht="14.25" hidden="1"/>
    <row r="4566" s="505" customFormat="1" ht="14.25" hidden="1"/>
    <row r="4567" s="505" customFormat="1" ht="14.25" hidden="1"/>
    <row r="4568" s="505" customFormat="1" ht="14.25" hidden="1"/>
    <row r="4569" s="505" customFormat="1" ht="14.25" hidden="1"/>
    <row r="4570" s="505" customFormat="1" ht="14.25" hidden="1"/>
    <row r="4571" s="505" customFormat="1" ht="14.25" hidden="1"/>
    <row r="4572" s="505" customFormat="1" ht="14.25" hidden="1"/>
    <row r="4573" s="505" customFormat="1" ht="14.25" hidden="1"/>
    <row r="4574" s="505" customFormat="1" ht="14.25" hidden="1"/>
    <row r="4575" s="505" customFormat="1" ht="14.25" hidden="1"/>
    <row r="4576" s="505" customFormat="1" ht="14.25" hidden="1"/>
    <row r="4577" s="505" customFormat="1" ht="14.25" hidden="1"/>
    <row r="4578" s="505" customFormat="1" ht="14.25" hidden="1"/>
    <row r="4579" s="505" customFormat="1" ht="14.25" hidden="1"/>
    <row r="4580" s="505" customFormat="1" ht="14.25" hidden="1"/>
    <row r="4581" s="505" customFormat="1" ht="14.25" hidden="1"/>
    <row r="4582" s="505" customFormat="1" ht="14.25" hidden="1"/>
    <row r="4583" s="505" customFormat="1" ht="14.25" hidden="1"/>
    <row r="4584" s="505" customFormat="1" ht="14.25" hidden="1"/>
    <row r="4585" s="505" customFormat="1" ht="14.25" hidden="1"/>
    <row r="4586" s="505" customFormat="1" ht="14.25" hidden="1"/>
    <row r="4587" s="505" customFormat="1" ht="14.25" hidden="1"/>
    <row r="4588" s="505" customFormat="1" ht="14.25" hidden="1"/>
    <row r="4589" s="505" customFormat="1" ht="14.25" hidden="1"/>
    <row r="4590" s="505" customFormat="1" ht="14.25" hidden="1"/>
    <row r="4591" s="505" customFormat="1" ht="14.25" hidden="1"/>
    <row r="4592" s="505" customFormat="1" ht="14.25" hidden="1"/>
    <row r="4593" s="505" customFormat="1" ht="14.25" hidden="1"/>
    <row r="4594" s="505" customFormat="1" ht="14.25" hidden="1"/>
    <row r="4595" s="505" customFormat="1" ht="14.25" hidden="1"/>
    <row r="4596" s="505" customFormat="1" ht="14.25" hidden="1"/>
    <row r="4597" s="505" customFormat="1" ht="14.25" hidden="1"/>
    <row r="4598" s="505" customFormat="1" ht="14.25" hidden="1"/>
    <row r="4599" s="505" customFormat="1" ht="14.25" hidden="1"/>
    <row r="4600" s="505" customFormat="1" ht="14.25" hidden="1"/>
    <row r="4601" s="505" customFormat="1" ht="14.25" hidden="1"/>
    <row r="4602" s="505" customFormat="1" ht="14.25" hidden="1"/>
    <row r="4603" s="505" customFormat="1" ht="14.25" hidden="1"/>
    <row r="4604" s="505" customFormat="1" ht="14.25" hidden="1"/>
    <row r="4605" s="505" customFormat="1" ht="14.25" hidden="1"/>
    <row r="4606" s="505" customFormat="1" ht="14.25" hidden="1"/>
    <row r="4607" s="505" customFormat="1" ht="14.25" hidden="1"/>
    <row r="4608" s="505" customFormat="1" ht="14.25" hidden="1"/>
    <row r="4609" s="505" customFormat="1" ht="14.25" hidden="1"/>
    <row r="4610" s="505" customFormat="1" ht="14.25" hidden="1"/>
    <row r="4611" s="505" customFormat="1" ht="14.25" hidden="1"/>
    <row r="4612" s="505" customFormat="1" ht="14.25" hidden="1"/>
    <row r="4613" s="505" customFormat="1" ht="14.25" hidden="1"/>
    <row r="4614" s="505" customFormat="1" ht="14.25" hidden="1"/>
    <row r="4615" s="505" customFormat="1" ht="14.25" hidden="1"/>
    <row r="4616" s="505" customFormat="1" ht="14.25" hidden="1"/>
    <row r="4617" s="505" customFormat="1" ht="14.25" hidden="1"/>
    <row r="4618" s="505" customFormat="1" ht="14.25" hidden="1"/>
    <row r="4619" s="505" customFormat="1" ht="14.25" hidden="1"/>
    <row r="4620" s="505" customFormat="1" ht="14.25" hidden="1"/>
    <row r="4621" s="505" customFormat="1" ht="14.25" hidden="1"/>
    <row r="4622" s="505" customFormat="1" ht="14.25" hidden="1"/>
    <row r="4623" s="505" customFormat="1" ht="14.25" hidden="1"/>
    <row r="4624" s="505" customFormat="1" ht="14.25" hidden="1"/>
    <row r="4625" s="505" customFormat="1" ht="14.25" hidden="1"/>
    <row r="4626" s="505" customFormat="1" ht="14.25" hidden="1"/>
    <row r="4627" s="505" customFormat="1" ht="14.25" hidden="1"/>
    <row r="4628" s="505" customFormat="1" ht="14.25" hidden="1"/>
    <row r="4629" s="505" customFormat="1" ht="14.25" hidden="1"/>
    <row r="4630" s="505" customFormat="1" ht="14.25" hidden="1"/>
    <row r="4631" s="505" customFormat="1" ht="14.25" hidden="1"/>
    <row r="4632" s="505" customFormat="1" ht="14.25" hidden="1"/>
    <row r="4633" s="505" customFormat="1" ht="14.25" hidden="1"/>
    <row r="4634" s="505" customFormat="1" ht="14.25" hidden="1"/>
    <row r="4635" s="505" customFormat="1" ht="14.25" hidden="1"/>
    <row r="4636" s="505" customFormat="1" ht="14.25" hidden="1"/>
    <row r="4637" s="505" customFormat="1" ht="14.25" hidden="1"/>
    <row r="4638" s="505" customFormat="1" ht="14.25" hidden="1"/>
    <row r="4639" s="505" customFormat="1" ht="14.25" hidden="1"/>
    <row r="4640" s="505" customFormat="1" ht="14.25" hidden="1"/>
    <row r="4641" s="505" customFormat="1" ht="14.25" hidden="1"/>
    <row r="4642" s="505" customFormat="1" ht="14.25" hidden="1"/>
    <row r="4643" s="505" customFormat="1" ht="14.25" hidden="1"/>
    <row r="4644" s="505" customFormat="1" ht="14.25" hidden="1"/>
    <row r="4645" s="505" customFormat="1" ht="14.25" hidden="1"/>
    <row r="4646" s="505" customFormat="1" ht="14.25" hidden="1"/>
    <row r="4647" s="505" customFormat="1" ht="14.25" hidden="1"/>
    <row r="4648" s="505" customFormat="1" ht="14.25" hidden="1"/>
    <row r="4649" s="505" customFormat="1" ht="14.25" hidden="1"/>
    <row r="4650" s="505" customFormat="1" ht="14.25" hidden="1"/>
    <row r="4651" s="505" customFormat="1" ht="14.25" hidden="1"/>
    <row r="4652" s="505" customFormat="1" ht="14.25" hidden="1"/>
    <row r="4653" s="505" customFormat="1" ht="14.25" hidden="1"/>
    <row r="4654" s="505" customFormat="1" ht="14.25" hidden="1"/>
    <row r="4655" s="505" customFormat="1" ht="14.25" hidden="1"/>
    <row r="4656" s="505" customFormat="1" ht="14.25" hidden="1"/>
    <row r="4657" s="505" customFormat="1" ht="14.25" hidden="1"/>
    <row r="4658" s="505" customFormat="1" ht="14.25" hidden="1"/>
    <row r="4659" s="505" customFormat="1" ht="14.25" hidden="1"/>
    <row r="4660" s="505" customFormat="1" ht="14.25" hidden="1"/>
    <row r="4661" s="505" customFormat="1" ht="14.25" hidden="1"/>
    <row r="4662" s="505" customFormat="1" ht="14.25" hidden="1"/>
    <row r="4663" s="505" customFormat="1" ht="14.25" hidden="1"/>
    <row r="4664" s="505" customFormat="1" ht="14.25" hidden="1"/>
    <row r="4665" s="505" customFormat="1" ht="14.25" hidden="1"/>
    <row r="4666" s="505" customFormat="1" ht="14.25" hidden="1"/>
    <row r="4667" s="505" customFormat="1" ht="14.25" hidden="1"/>
    <row r="4668" s="505" customFormat="1" ht="14.25" hidden="1"/>
    <row r="4669" s="505" customFormat="1" ht="14.25" hidden="1"/>
    <row r="4670" s="505" customFormat="1" ht="14.25" hidden="1"/>
    <row r="4671" s="505" customFormat="1" ht="14.25" hidden="1"/>
    <row r="4672" s="505" customFormat="1" ht="14.25" hidden="1"/>
    <row r="4673" s="505" customFormat="1" ht="14.25" hidden="1"/>
    <row r="4674" s="505" customFormat="1" ht="14.25" hidden="1"/>
    <row r="4675" s="505" customFormat="1" ht="14.25" hidden="1"/>
    <row r="4676" s="505" customFormat="1" ht="14.25" hidden="1"/>
    <row r="4677" s="505" customFormat="1" ht="14.25" hidden="1"/>
    <row r="4678" s="505" customFormat="1" ht="14.25" hidden="1"/>
    <row r="4679" s="505" customFormat="1" ht="14.25" hidden="1"/>
    <row r="4680" s="505" customFormat="1" ht="14.25" hidden="1"/>
    <row r="4681" s="505" customFormat="1" ht="14.25" hidden="1"/>
    <row r="4682" s="505" customFormat="1" ht="14.25" hidden="1"/>
    <row r="4683" s="505" customFormat="1" ht="14.25" hidden="1"/>
    <row r="4684" s="505" customFormat="1" ht="14.25" hidden="1"/>
    <row r="4685" s="505" customFormat="1" ht="14.25" hidden="1"/>
    <row r="4686" s="505" customFormat="1" ht="14.25" hidden="1"/>
    <row r="4687" s="505" customFormat="1" ht="14.25" hidden="1"/>
    <row r="4688" s="505" customFormat="1" ht="14.25" hidden="1"/>
    <row r="4689" s="505" customFormat="1" ht="14.25" hidden="1"/>
    <row r="4690" s="505" customFormat="1" ht="14.25" hidden="1"/>
    <row r="4691" s="505" customFormat="1" ht="14.25" hidden="1"/>
    <row r="4692" s="505" customFormat="1" ht="14.25" hidden="1"/>
    <row r="4693" s="505" customFormat="1" ht="14.25" hidden="1"/>
    <row r="4694" s="505" customFormat="1" ht="14.25" hidden="1"/>
    <row r="4695" s="505" customFormat="1" ht="14.25" hidden="1"/>
    <row r="4696" s="505" customFormat="1" ht="14.25" hidden="1"/>
    <row r="4697" s="505" customFormat="1" ht="14.25" hidden="1"/>
    <row r="4698" s="505" customFormat="1" ht="14.25" hidden="1"/>
    <row r="4699" s="505" customFormat="1" ht="14.25" hidden="1"/>
    <row r="4700" s="505" customFormat="1" ht="14.25" hidden="1"/>
    <row r="4701" s="505" customFormat="1" ht="14.25" hidden="1"/>
    <row r="4702" s="505" customFormat="1" ht="14.25" hidden="1"/>
    <row r="4703" s="505" customFormat="1" ht="14.25" hidden="1"/>
    <row r="4704" s="505" customFormat="1" ht="14.25" hidden="1"/>
    <row r="4705" s="505" customFormat="1" ht="14.25" hidden="1"/>
    <row r="4706" s="505" customFormat="1" ht="14.25" hidden="1"/>
    <row r="4707" s="505" customFormat="1" ht="14.25" hidden="1"/>
    <row r="4708" s="505" customFormat="1" ht="14.25" hidden="1"/>
    <row r="4709" s="505" customFormat="1" ht="14.25" hidden="1"/>
    <row r="4710" s="505" customFormat="1" ht="14.25" hidden="1"/>
    <row r="4711" s="505" customFormat="1" ht="14.25" hidden="1"/>
    <row r="4712" s="505" customFormat="1" ht="14.25" hidden="1"/>
    <row r="4713" s="505" customFormat="1" ht="14.25" hidden="1"/>
    <row r="4714" s="505" customFormat="1" ht="14.25" hidden="1"/>
    <row r="4715" s="505" customFormat="1" ht="14.25" hidden="1"/>
    <row r="4716" s="505" customFormat="1" ht="14.25" hidden="1"/>
    <row r="4717" s="505" customFormat="1" ht="14.25" hidden="1"/>
    <row r="4718" s="505" customFormat="1" ht="14.25" hidden="1"/>
    <row r="4719" s="505" customFormat="1" ht="14.25" hidden="1"/>
    <row r="4720" s="505" customFormat="1" ht="14.25" hidden="1"/>
    <row r="4721" s="505" customFormat="1" ht="14.25" hidden="1"/>
    <row r="4722" s="505" customFormat="1" ht="14.25" hidden="1"/>
    <row r="4723" s="505" customFormat="1" ht="14.25" hidden="1"/>
    <row r="4724" s="505" customFormat="1" ht="14.25" hidden="1"/>
    <row r="4725" s="505" customFormat="1" ht="14.25" hidden="1"/>
    <row r="4726" s="505" customFormat="1" ht="14.25" hidden="1"/>
    <row r="4727" s="505" customFormat="1" ht="14.25" hidden="1"/>
    <row r="4728" s="505" customFormat="1" ht="14.25" hidden="1"/>
    <row r="4729" s="505" customFormat="1" ht="14.25" hidden="1"/>
    <row r="4730" s="505" customFormat="1" ht="14.25" hidden="1"/>
    <row r="4731" s="505" customFormat="1" ht="14.25" hidden="1"/>
    <row r="4732" s="505" customFormat="1" ht="14.25" hidden="1"/>
    <row r="4733" s="505" customFormat="1" ht="14.25" hidden="1"/>
    <row r="4734" s="505" customFormat="1" ht="14.25" hidden="1"/>
    <row r="4735" s="505" customFormat="1" ht="14.25" hidden="1"/>
    <row r="4736" s="505" customFormat="1" ht="14.25" hidden="1"/>
    <row r="4737" s="505" customFormat="1" ht="14.25" hidden="1"/>
    <row r="4738" s="505" customFormat="1" ht="14.25" hidden="1"/>
    <row r="4739" s="505" customFormat="1" ht="14.25" hidden="1"/>
    <row r="4740" s="505" customFormat="1" ht="14.25" hidden="1"/>
    <row r="4741" s="505" customFormat="1" ht="14.25" hidden="1"/>
    <row r="4742" s="505" customFormat="1" ht="14.25" hidden="1"/>
    <row r="4743" s="505" customFormat="1" ht="14.25" hidden="1"/>
    <row r="4744" s="505" customFormat="1" ht="14.25" hidden="1"/>
    <row r="4745" s="505" customFormat="1" ht="14.25" hidden="1"/>
    <row r="4746" s="505" customFormat="1" ht="14.25" hidden="1"/>
    <row r="4747" s="505" customFormat="1" ht="14.25" hidden="1"/>
    <row r="4748" s="505" customFormat="1" ht="14.25" hidden="1"/>
    <row r="4749" s="505" customFormat="1" ht="14.25" hidden="1"/>
    <row r="4750" s="505" customFormat="1" ht="14.25" hidden="1"/>
    <row r="4751" s="505" customFormat="1" ht="14.25" hidden="1"/>
    <row r="4752" s="505" customFormat="1" ht="14.25" hidden="1"/>
    <row r="4753" s="505" customFormat="1" ht="14.25" hidden="1"/>
    <row r="4754" s="505" customFormat="1" ht="14.25" hidden="1"/>
    <row r="4755" s="505" customFormat="1" ht="14.25" hidden="1"/>
    <row r="4756" s="505" customFormat="1" ht="14.25" hidden="1"/>
    <row r="4757" s="505" customFormat="1" ht="14.25" hidden="1"/>
    <row r="4758" s="505" customFormat="1" ht="14.25" hidden="1"/>
    <row r="4759" s="505" customFormat="1" ht="14.25" hidden="1"/>
    <row r="4760" s="505" customFormat="1" ht="14.25" hidden="1"/>
    <row r="4761" s="505" customFormat="1" ht="14.25" hidden="1"/>
    <row r="4762" s="505" customFormat="1" ht="14.25" hidden="1"/>
    <row r="4763" s="505" customFormat="1" ht="14.25" hidden="1"/>
    <row r="4764" s="505" customFormat="1" ht="14.25" hidden="1"/>
    <row r="4765" s="505" customFormat="1" ht="14.25" hidden="1"/>
    <row r="4766" s="505" customFormat="1" ht="14.25" hidden="1"/>
    <row r="4767" s="505" customFormat="1" ht="14.25" hidden="1"/>
    <row r="4768" s="505" customFormat="1" ht="14.25" hidden="1"/>
    <row r="4769" s="505" customFormat="1" ht="14.25" hidden="1"/>
    <row r="4770" s="505" customFormat="1" ht="14.25" hidden="1"/>
    <row r="4771" s="505" customFormat="1" ht="14.25" hidden="1"/>
    <row r="4772" s="505" customFormat="1" ht="14.25" hidden="1"/>
    <row r="4773" s="505" customFormat="1" ht="14.25" hidden="1"/>
    <row r="4774" s="505" customFormat="1" ht="14.25" hidden="1"/>
    <row r="4775" s="505" customFormat="1" ht="14.25" hidden="1"/>
    <row r="4776" s="505" customFormat="1" ht="14.25" hidden="1"/>
    <row r="4777" s="505" customFormat="1" ht="14.25" hidden="1"/>
    <row r="4778" s="505" customFormat="1" ht="14.25" hidden="1"/>
    <row r="4779" s="505" customFormat="1" ht="14.25" hidden="1"/>
    <row r="4780" s="505" customFormat="1" ht="14.25" hidden="1"/>
    <row r="4781" s="505" customFormat="1" ht="14.25" hidden="1"/>
    <row r="4782" s="505" customFormat="1" ht="14.25" hidden="1"/>
    <row r="4783" s="505" customFormat="1" ht="14.25" hidden="1"/>
    <row r="4784" s="505" customFormat="1" ht="14.25" hidden="1"/>
    <row r="4785" s="505" customFormat="1" ht="14.25" hidden="1"/>
    <row r="4786" s="505" customFormat="1" ht="14.25" hidden="1"/>
    <row r="4787" s="505" customFormat="1" ht="14.25" hidden="1"/>
    <row r="4788" s="505" customFormat="1" ht="14.25" hidden="1"/>
    <row r="4789" s="505" customFormat="1" ht="14.25" hidden="1"/>
    <row r="4790" s="505" customFormat="1" ht="14.25" hidden="1"/>
    <row r="4791" s="505" customFormat="1" ht="14.25" hidden="1"/>
    <row r="4792" s="505" customFormat="1" ht="14.25" hidden="1"/>
    <row r="4793" s="505" customFormat="1" ht="14.25" hidden="1"/>
    <row r="4794" s="505" customFormat="1" ht="14.25" hidden="1"/>
    <row r="4795" s="505" customFormat="1" ht="14.25" hidden="1"/>
    <row r="4796" s="505" customFormat="1" ht="14.25" hidden="1"/>
    <row r="4797" s="505" customFormat="1" ht="14.25" hidden="1"/>
    <row r="4798" s="505" customFormat="1" ht="14.25" hidden="1"/>
    <row r="4799" s="505" customFormat="1" ht="14.25" hidden="1"/>
    <row r="4800" s="505" customFormat="1" ht="14.25" hidden="1"/>
    <row r="4801" s="505" customFormat="1" ht="14.25" hidden="1"/>
    <row r="4802" s="505" customFormat="1" ht="14.25" hidden="1"/>
    <row r="4803" s="505" customFormat="1" ht="14.25" hidden="1"/>
    <row r="4804" s="505" customFormat="1" ht="14.25" hidden="1"/>
    <row r="4805" s="505" customFormat="1" ht="14.25" hidden="1"/>
    <row r="4806" s="505" customFormat="1" ht="14.25" hidden="1"/>
    <row r="4807" s="505" customFormat="1" ht="14.25" hidden="1"/>
    <row r="4808" s="505" customFormat="1" ht="14.25" hidden="1"/>
    <row r="4809" s="505" customFormat="1" ht="14.25" hidden="1"/>
    <row r="4810" s="505" customFormat="1" ht="14.25" hidden="1"/>
    <row r="4811" s="505" customFormat="1" ht="14.25" hidden="1"/>
    <row r="4812" s="505" customFormat="1" ht="14.25" hidden="1"/>
    <row r="4813" s="505" customFormat="1" ht="14.25" hidden="1"/>
    <row r="4814" s="505" customFormat="1" ht="14.25" hidden="1"/>
    <row r="4815" s="505" customFormat="1" ht="14.25" hidden="1"/>
    <row r="4816" s="505" customFormat="1" ht="14.25" hidden="1"/>
    <row r="4817" s="505" customFormat="1" ht="14.25" hidden="1"/>
    <row r="4818" s="505" customFormat="1" ht="14.25" hidden="1"/>
    <row r="4819" s="505" customFormat="1" ht="14.25" hidden="1"/>
    <row r="4820" s="505" customFormat="1" ht="14.25" hidden="1"/>
    <row r="4821" s="505" customFormat="1" ht="14.25" hidden="1"/>
    <row r="4822" s="505" customFormat="1" ht="14.25" hidden="1"/>
    <row r="4823" s="505" customFormat="1" ht="14.25" hidden="1"/>
    <row r="4824" s="505" customFormat="1" ht="14.25" hidden="1"/>
    <row r="4825" s="505" customFormat="1" ht="14.25" hidden="1"/>
    <row r="4826" s="505" customFormat="1" ht="14.25" hidden="1"/>
    <row r="4827" s="505" customFormat="1" ht="14.25" hidden="1"/>
    <row r="4828" s="505" customFormat="1" ht="14.25" hidden="1"/>
    <row r="4829" s="505" customFormat="1" ht="14.25" hidden="1"/>
    <row r="4830" s="505" customFormat="1" ht="14.25" hidden="1"/>
    <row r="4831" s="505" customFormat="1" ht="14.25" hidden="1"/>
    <row r="4832" s="505" customFormat="1" ht="14.25" hidden="1"/>
    <row r="4833" s="505" customFormat="1" ht="14.25" hidden="1"/>
    <row r="4834" s="505" customFormat="1" ht="14.25" hidden="1"/>
    <row r="4835" s="505" customFormat="1" ht="14.25" hidden="1"/>
    <row r="4836" s="505" customFormat="1" ht="14.25" hidden="1"/>
    <row r="4837" s="505" customFormat="1" ht="14.25" hidden="1"/>
    <row r="4838" s="505" customFormat="1" ht="14.25" hidden="1"/>
    <row r="4839" s="505" customFormat="1" ht="14.25" hidden="1"/>
    <row r="4840" s="505" customFormat="1" ht="14.25" hidden="1"/>
    <row r="4841" s="505" customFormat="1" ht="14.25" hidden="1"/>
    <row r="4842" s="505" customFormat="1" ht="14.25" hidden="1"/>
    <row r="4843" s="505" customFormat="1" ht="14.25" hidden="1"/>
    <row r="4844" s="505" customFormat="1" ht="14.25" hidden="1"/>
    <row r="4845" s="505" customFormat="1" ht="14.25" hidden="1"/>
    <row r="4846" s="505" customFormat="1" ht="14.25" hidden="1"/>
    <row r="4847" s="505" customFormat="1" ht="14.25" hidden="1"/>
    <row r="4848" s="505" customFormat="1" ht="14.25" hidden="1"/>
    <row r="4849" s="505" customFormat="1" ht="14.25" hidden="1"/>
    <row r="4850" s="505" customFormat="1" ht="14.25" hidden="1"/>
    <row r="4851" s="505" customFormat="1" ht="14.25" hidden="1"/>
    <row r="4852" s="505" customFormat="1" ht="14.25" hidden="1"/>
    <row r="4853" s="505" customFormat="1" ht="14.25" hidden="1"/>
    <row r="4854" s="505" customFormat="1" ht="14.25" hidden="1"/>
    <row r="4855" s="505" customFormat="1" ht="14.25" hidden="1"/>
    <row r="4856" s="505" customFormat="1" ht="14.25" hidden="1"/>
    <row r="4857" s="505" customFormat="1" ht="14.25" hidden="1"/>
    <row r="4858" s="505" customFormat="1" ht="14.25" hidden="1"/>
    <row r="4859" s="505" customFormat="1" ht="14.25" hidden="1"/>
    <row r="4860" s="505" customFormat="1" ht="14.25" hidden="1"/>
    <row r="4861" s="505" customFormat="1" ht="14.25" hidden="1"/>
    <row r="4862" s="505" customFormat="1" ht="14.25" hidden="1"/>
    <row r="4863" s="505" customFormat="1" ht="14.25" hidden="1"/>
    <row r="4864" s="505" customFormat="1" ht="14.25" hidden="1"/>
    <row r="4865" s="505" customFormat="1" ht="14.25" hidden="1"/>
    <row r="4866" s="505" customFormat="1" ht="14.25" hidden="1"/>
    <row r="4867" s="505" customFormat="1" ht="14.25" hidden="1"/>
    <row r="4868" s="505" customFormat="1" ht="14.25" hidden="1"/>
    <row r="4869" s="505" customFormat="1" ht="14.25" hidden="1"/>
    <row r="4870" s="505" customFormat="1" ht="14.25" hidden="1"/>
    <row r="4871" s="505" customFormat="1" ht="14.25" hidden="1"/>
    <row r="4872" s="505" customFormat="1" ht="14.25" hidden="1"/>
    <row r="4873" s="505" customFormat="1" ht="14.25" hidden="1"/>
    <row r="4874" s="505" customFormat="1" ht="14.25" hidden="1"/>
    <row r="4875" s="505" customFormat="1" ht="14.25" hidden="1"/>
    <row r="4876" s="505" customFormat="1" ht="14.25" hidden="1"/>
    <row r="4877" s="505" customFormat="1" ht="14.25" hidden="1"/>
    <row r="4878" s="505" customFormat="1" ht="14.25" hidden="1"/>
    <row r="4879" s="505" customFormat="1" ht="14.25" hidden="1"/>
    <row r="4880" s="505" customFormat="1" ht="14.25" hidden="1"/>
    <row r="4881" s="505" customFormat="1" ht="14.25" hidden="1"/>
    <row r="4882" s="505" customFormat="1" ht="14.25" hidden="1"/>
    <row r="4883" s="505" customFormat="1" ht="14.25" hidden="1"/>
    <row r="4884" s="505" customFormat="1" ht="14.25" hidden="1"/>
    <row r="4885" s="505" customFormat="1" ht="14.25" hidden="1"/>
    <row r="4886" s="505" customFormat="1" ht="14.25" hidden="1"/>
    <row r="4887" s="505" customFormat="1" ht="14.25" hidden="1"/>
    <row r="4888" s="505" customFormat="1" ht="14.25" hidden="1"/>
    <row r="4889" s="505" customFormat="1" ht="14.25" hidden="1"/>
    <row r="4890" s="505" customFormat="1" ht="14.25" hidden="1"/>
    <row r="4891" s="505" customFormat="1" ht="14.25" hidden="1"/>
    <row r="4892" s="505" customFormat="1" ht="14.25" hidden="1"/>
    <row r="4893" s="505" customFormat="1" ht="14.25" hidden="1"/>
    <row r="4894" s="505" customFormat="1" ht="14.25" hidden="1"/>
    <row r="4895" s="505" customFormat="1" ht="14.25" hidden="1"/>
    <row r="4896" s="505" customFormat="1" ht="14.25" hidden="1"/>
    <row r="4897" s="505" customFormat="1" ht="14.25" hidden="1"/>
    <row r="4898" s="505" customFormat="1" ht="14.25" hidden="1"/>
    <row r="4899" s="505" customFormat="1" ht="14.25" hidden="1"/>
    <row r="4900" s="505" customFormat="1" ht="14.25" hidden="1"/>
    <row r="4901" s="505" customFormat="1" ht="14.25" hidden="1"/>
    <row r="4902" s="505" customFormat="1" ht="14.25" hidden="1"/>
    <row r="4903" s="505" customFormat="1" ht="14.25" hidden="1"/>
    <row r="4904" s="505" customFormat="1" ht="14.25" hidden="1"/>
    <row r="4905" s="505" customFormat="1" ht="14.25" hidden="1"/>
    <row r="4906" s="505" customFormat="1" ht="14.25" hidden="1"/>
    <row r="4907" s="505" customFormat="1" ht="14.25" hidden="1"/>
    <row r="4908" s="505" customFormat="1" ht="14.25" hidden="1"/>
    <row r="4909" s="505" customFormat="1" ht="14.25" hidden="1"/>
    <row r="4910" s="505" customFormat="1" ht="14.25" hidden="1"/>
    <row r="4911" s="505" customFormat="1" ht="14.25" hidden="1"/>
    <row r="4912" s="505" customFormat="1" ht="14.25" hidden="1"/>
    <row r="4913" s="505" customFormat="1" ht="14.25" hidden="1"/>
    <row r="4914" s="505" customFormat="1" ht="14.25" hidden="1"/>
    <row r="4915" s="505" customFormat="1" ht="14.25" hidden="1"/>
    <row r="4916" s="505" customFormat="1" ht="14.25" hidden="1"/>
    <row r="4917" s="505" customFormat="1" ht="14.25" hidden="1"/>
    <row r="4918" s="505" customFormat="1" ht="14.25" hidden="1"/>
    <row r="4919" s="505" customFormat="1" ht="14.25" hidden="1"/>
    <row r="4920" s="505" customFormat="1" ht="14.25" hidden="1"/>
    <row r="4921" s="505" customFormat="1" ht="14.25" hidden="1"/>
    <row r="4922" s="505" customFormat="1" ht="14.25" hidden="1"/>
    <row r="4923" s="505" customFormat="1" ht="14.25" hidden="1"/>
    <row r="4924" s="505" customFormat="1" ht="14.25" hidden="1"/>
    <row r="4925" s="505" customFormat="1" ht="14.25" hidden="1"/>
    <row r="4926" s="505" customFormat="1" ht="14.25" hidden="1"/>
    <row r="4927" s="505" customFormat="1" ht="14.25" hidden="1"/>
    <row r="4928" s="505" customFormat="1" ht="14.25" hidden="1"/>
    <row r="4929" s="505" customFormat="1" ht="14.25" hidden="1"/>
    <row r="4930" s="505" customFormat="1" ht="14.25" hidden="1"/>
    <row r="4931" s="505" customFormat="1" ht="14.25" hidden="1"/>
    <row r="4932" s="505" customFormat="1" ht="14.25" hidden="1"/>
    <row r="4933" s="505" customFormat="1" ht="14.25" hidden="1"/>
    <row r="4934" s="505" customFormat="1" ht="14.25" hidden="1"/>
    <row r="4935" s="505" customFormat="1" ht="14.25" hidden="1"/>
    <row r="4936" s="505" customFormat="1" ht="14.25" hidden="1"/>
    <row r="4937" s="505" customFormat="1" ht="14.25" hidden="1"/>
    <row r="4938" s="505" customFormat="1" ht="14.25" hidden="1"/>
    <row r="4939" s="505" customFormat="1" ht="14.25" hidden="1"/>
    <row r="4940" s="505" customFormat="1" ht="14.25" hidden="1"/>
    <row r="4941" s="505" customFormat="1" ht="14.25" hidden="1"/>
    <row r="4942" s="505" customFormat="1" ht="14.25" hidden="1"/>
    <row r="4943" s="505" customFormat="1" ht="14.25" hidden="1"/>
    <row r="4944" s="505" customFormat="1" ht="14.25" hidden="1"/>
    <row r="4945" s="505" customFormat="1" ht="14.25" hidden="1"/>
    <row r="4946" s="505" customFormat="1" ht="14.25" hidden="1"/>
    <row r="4947" s="505" customFormat="1" ht="14.25" hidden="1"/>
    <row r="4948" s="505" customFormat="1" ht="14.25" hidden="1"/>
    <row r="4949" s="505" customFormat="1" ht="14.25" hidden="1"/>
    <row r="4950" s="505" customFormat="1" ht="14.25" hidden="1"/>
    <row r="4951" s="505" customFormat="1" ht="14.25" hidden="1"/>
    <row r="4952" s="505" customFormat="1" ht="14.25" hidden="1"/>
    <row r="4953" s="505" customFormat="1" ht="14.25" hidden="1"/>
    <row r="4954" s="505" customFormat="1" ht="14.25" hidden="1"/>
    <row r="4955" s="505" customFormat="1" ht="14.25" hidden="1"/>
    <row r="4956" s="505" customFormat="1" ht="14.25" hidden="1"/>
    <row r="4957" s="505" customFormat="1" ht="14.25" hidden="1"/>
    <row r="4958" s="505" customFormat="1" ht="14.25" hidden="1"/>
    <row r="4959" s="505" customFormat="1" ht="14.25" hidden="1"/>
    <row r="4960" s="505" customFormat="1" ht="14.25" hidden="1"/>
    <row r="4961" s="505" customFormat="1" ht="14.25" hidden="1"/>
    <row r="4962" s="505" customFormat="1" ht="14.25" hidden="1"/>
    <row r="4963" s="505" customFormat="1" ht="14.25" hidden="1"/>
    <row r="4964" s="505" customFormat="1" ht="14.25" hidden="1"/>
    <row r="4965" s="505" customFormat="1" ht="14.25" hidden="1"/>
    <row r="4966" s="505" customFormat="1" ht="14.25" hidden="1"/>
    <row r="4967" s="505" customFormat="1" ht="14.25" hidden="1"/>
    <row r="4968" s="505" customFormat="1" ht="14.25" hidden="1"/>
    <row r="4969" s="505" customFormat="1" ht="14.25" hidden="1"/>
    <row r="4970" s="505" customFormat="1" ht="14.25" hidden="1"/>
    <row r="4971" s="505" customFormat="1" ht="14.25" hidden="1"/>
    <row r="4972" s="505" customFormat="1" ht="14.25" hidden="1"/>
    <row r="4973" s="505" customFormat="1" ht="14.25" hidden="1"/>
    <row r="4974" s="505" customFormat="1" ht="14.25" hidden="1"/>
    <row r="4975" s="505" customFormat="1" ht="14.25" hidden="1"/>
    <row r="4976" s="505" customFormat="1" ht="14.25" hidden="1"/>
    <row r="4977" s="505" customFormat="1" ht="14.25" hidden="1"/>
    <row r="4978" s="505" customFormat="1" ht="14.25" hidden="1"/>
    <row r="4979" s="505" customFormat="1" ht="14.25" hidden="1"/>
    <row r="4980" s="505" customFormat="1" ht="14.25" hidden="1"/>
    <row r="4981" s="505" customFormat="1" ht="14.25" hidden="1"/>
    <row r="4982" s="505" customFormat="1" ht="14.25" hidden="1"/>
    <row r="4983" s="505" customFormat="1" ht="14.25" hidden="1"/>
    <row r="4984" s="505" customFormat="1" ht="14.25" hidden="1"/>
    <row r="4985" s="505" customFormat="1" ht="14.25" hidden="1"/>
    <row r="4986" s="505" customFormat="1" ht="14.25" hidden="1"/>
    <row r="4987" s="505" customFormat="1" ht="14.25" hidden="1"/>
    <row r="4988" s="505" customFormat="1" ht="14.25" hidden="1"/>
    <row r="4989" s="505" customFormat="1" ht="14.25" hidden="1"/>
    <row r="4990" s="505" customFormat="1" ht="14.25" hidden="1"/>
    <row r="4991" s="505" customFormat="1" ht="14.25" hidden="1"/>
    <row r="4992" s="505" customFormat="1" ht="14.25" hidden="1"/>
    <row r="4993" s="505" customFormat="1" ht="14.25" hidden="1"/>
    <row r="4994" s="505" customFormat="1" ht="14.25" hidden="1"/>
    <row r="4995" s="505" customFormat="1" ht="14.25" hidden="1"/>
    <row r="4996" s="505" customFormat="1" ht="14.25" hidden="1"/>
    <row r="4997" s="505" customFormat="1" ht="14.25" hidden="1"/>
    <row r="4998" s="505" customFormat="1" ht="14.25" hidden="1"/>
    <row r="4999" s="505" customFormat="1" ht="14.25" hidden="1"/>
    <row r="5000" s="505" customFormat="1" ht="14.25" hidden="1"/>
    <row r="5001" s="505" customFormat="1" ht="14.25" hidden="1"/>
    <row r="5002" s="505" customFormat="1" ht="14.25" hidden="1"/>
    <row r="5003" s="505" customFormat="1" ht="14.25" hidden="1"/>
    <row r="5004" s="505" customFormat="1" ht="14.25" hidden="1"/>
    <row r="5005" s="505" customFormat="1" ht="14.25" hidden="1"/>
    <row r="5006" s="505" customFormat="1" ht="14.25" hidden="1"/>
    <row r="5007" s="505" customFormat="1" ht="14.25" hidden="1"/>
    <row r="5008" s="505" customFormat="1" ht="14.25" hidden="1"/>
    <row r="5009" s="505" customFormat="1" ht="14.25" hidden="1"/>
    <row r="5010" s="505" customFormat="1" ht="14.25" hidden="1"/>
    <row r="5011" s="505" customFormat="1" ht="14.25" hidden="1"/>
    <row r="5012" s="505" customFormat="1" ht="14.25" hidden="1"/>
    <row r="5013" s="505" customFormat="1" ht="14.25" hidden="1"/>
    <row r="5014" s="505" customFormat="1" ht="14.25" hidden="1"/>
    <row r="5015" s="505" customFormat="1" ht="14.25" hidden="1"/>
    <row r="5016" s="505" customFormat="1" ht="14.25" hidden="1"/>
    <row r="5017" s="505" customFormat="1" ht="14.25" hidden="1"/>
    <row r="5018" s="505" customFormat="1" ht="14.25" hidden="1"/>
    <row r="5019" s="505" customFormat="1" ht="14.25" hidden="1"/>
    <row r="5020" s="505" customFormat="1" ht="14.25" hidden="1"/>
    <row r="5021" s="505" customFormat="1" ht="14.25" hidden="1"/>
    <row r="5022" s="505" customFormat="1" ht="14.25" hidden="1"/>
    <row r="5023" s="505" customFormat="1" ht="14.25" hidden="1"/>
    <row r="5024" s="505" customFormat="1" ht="14.25" hidden="1"/>
    <row r="5025" s="505" customFormat="1" ht="14.25" hidden="1"/>
    <row r="5026" s="505" customFormat="1" ht="14.25" hidden="1"/>
    <row r="5027" s="505" customFormat="1" ht="14.25" hidden="1"/>
    <row r="5028" s="505" customFormat="1" ht="14.25" hidden="1"/>
    <row r="5029" s="505" customFormat="1" ht="14.25" hidden="1"/>
    <row r="5030" s="505" customFormat="1" ht="14.25" hidden="1"/>
    <row r="5031" s="505" customFormat="1" ht="14.25" hidden="1"/>
    <row r="5032" s="505" customFormat="1" ht="14.25" hidden="1"/>
    <row r="5033" s="505" customFormat="1" ht="14.25" hidden="1"/>
    <row r="5034" s="505" customFormat="1" ht="14.25" hidden="1"/>
    <row r="5035" s="505" customFormat="1" ht="14.25" hidden="1"/>
    <row r="5036" s="505" customFormat="1" ht="14.25" hidden="1"/>
    <row r="5037" s="505" customFormat="1" ht="14.25" hidden="1"/>
    <row r="5038" s="505" customFormat="1" ht="14.25" hidden="1"/>
    <row r="5039" s="505" customFormat="1" ht="14.25" hidden="1"/>
    <row r="5040" s="505" customFormat="1" ht="14.25" hidden="1"/>
    <row r="5041" s="505" customFormat="1" ht="14.25" hidden="1"/>
    <row r="5042" s="505" customFormat="1" ht="14.25" hidden="1"/>
    <row r="5043" s="505" customFormat="1" ht="14.25" hidden="1"/>
    <row r="5044" s="505" customFormat="1" ht="14.25" hidden="1"/>
    <row r="5045" s="505" customFormat="1" ht="14.25" hidden="1"/>
    <row r="5046" s="505" customFormat="1" ht="14.25" hidden="1"/>
    <row r="5047" s="505" customFormat="1" ht="14.25" hidden="1"/>
    <row r="5048" s="505" customFormat="1" ht="14.25" hidden="1"/>
    <row r="5049" s="505" customFormat="1" ht="14.25" hidden="1"/>
    <row r="5050" s="505" customFormat="1" ht="14.25" hidden="1"/>
    <row r="5051" s="505" customFormat="1" ht="14.25" hidden="1"/>
    <row r="5052" s="505" customFormat="1" ht="14.25" hidden="1"/>
    <row r="5053" s="505" customFormat="1" ht="14.25" hidden="1"/>
    <row r="5054" s="505" customFormat="1" ht="14.25" hidden="1"/>
    <row r="5055" s="505" customFormat="1" ht="14.25" hidden="1"/>
    <row r="5056" s="505" customFormat="1" ht="14.25" hidden="1"/>
    <row r="5057" s="505" customFormat="1" ht="14.25" hidden="1"/>
    <row r="5058" s="505" customFormat="1" ht="14.25" hidden="1"/>
    <row r="5059" s="505" customFormat="1" ht="14.25" hidden="1"/>
    <row r="5060" s="505" customFormat="1" ht="14.25" hidden="1"/>
    <row r="5061" s="505" customFormat="1" ht="14.25" hidden="1"/>
    <row r="5062" s="505" customFormat="1" ht="14.25" hidden="1"/>
    <row r="5063" s="505" customFormat="1" ht="14.25" hidden="1"/>
    <row r="5064" s="505" customFormat="1" ht="14.25" hidden="1"/>
    <row r="5065" s="505" customFormat="1" ht="14.25" hidden="1"/>
    <row r="5066" s="505" customFormat="1" ht="14.25" hidden="1"/>
    <row r="5067" s="505" customFormat="1" ht="14.25" hidden="1"/>
    <row r="5068" s="505" customFormat="1" ht="14.25" hidden="1"/>
    <row r="5069" s="505" customFormat="1" ht="14.25" hidden="1"/>
    <row r="5070" s="505" customFormat="1" ht="14.25" hidden="1"/>
    <row r="5071" s="505" customFormat="1" ht="14.25" hidden="1"/>
    <row r="5072" s="505" customFormat="1" ht="14.25" hidden="1"/>
    <row r="5073" s="505" customFormat="1" ht="14.25" hidden="1"/>
    <row r="5074" s="505" customFormat="1" ht="14.25" hidden="1"/>
    <row r="5075" s="505" customFormat="1" ht="14.25" hidden="1"/>
    <row r="5076" s="505" customFormat="1" ht="14.25" hidden="1"/>
    <row r="5077" s="505" customFormat="1" ht="14.25" hidden="1"/>
    <row r="5078" s="505" customFormat="1" ht="14.25" hidden="1"/>
    <row r="5079" s="505" customFormat="1" ht="14.25" hidden="1"/>
    <row r="5080" s="505" customFormat="1" ht="14.25" hidden="1"/>
    <row r="5081" s="505" customFormat="1" ht="14.25" hidden="1"/>
    <row r="5082" s="505" customFormat="1" ht="14.25" hidden="1"/>
    <row r="5083" s="505" customFormat="1" ht="14.25" hidden="1"/>
    <row r="5084" s="505" customFormat="1" ht="14.25" hidden="1"/>
    <row r="5085" s="505" customFormat="1" ht="14.25" hidden="1"/>
    <row r="5086" s="505" customFormat="1" ht="14.25" hidden="1"/>
    <row r="5087" s="505" customFormat="1" ht="14.25" hidden="1"/>
    <row r="5088" s="505" customFormat="1" ht="14.25" hidden="1"/>
    <row r="5089" s="505" customFormat="1" ht="14.25" hidden="1"/>
    <row r="5090" s="505" customFormat="1" ht="14.25" hidden="1"/>
    <row r="5091" s="505" customFormat="1" ht="14.25" hidden="1"/>
    <row r="5092" s="505" customFormat="1" ht="14.25" hidden="1"/>
    <row r="5093" s="505" customFormat="1" ht="14.25" hidden="1"/>
    <row r="5094" s="505" customFormat="1" ht="14.25" hidden="1"/>
    <row r="5095" s="505" customFormat="1" ht="14.25" hidden="1"/>
    <row r="5096" s="505" customFormat="1" ht="14.25" hidden="1"/>
    <row r="5097" s="505" customFormat="1" ht="14.25" hidden="1"/>
    <row r="5098" s="505" customFormat="1" ht="14.25" hidden="1"/>
    <row r="5099" s="505" customFormat="1" ht="14.25" hidden="1"/>
    <row r="5100" s="505" customFormat="1" ht="14.25" hidden="1"/>
    <row r="5101" s="505" customFormat="1" ht="14.25" hidden="1"/>
    <row r="5102" s="505" customFormat="1" ht="14.25" hidden="1"/>
    <row r="5103" s="505" customFormat="1" ht="14.25" hidden="1"/>
    <row r="5104" s="505" customFormat="1" ht="14.25" hidden="1"/>
    <row r="5105" s="505" customFormat="1" ht="14.25" hidden="1"/>
    <row r="5106" s="505" customFormat="1" ht="14.25" hidden="1"/>
    <row r="5107" s="505" customFormat="1" ht="14.25" hidden="1"/>
    <row r="5108" s="505" customFormat="1" ht="14.25" hidden="1"/>
    <row r="5109" s="505" customFormat="1" ht="14.25" hidden="1"/>
    <row r="5110" s="505" customFormat="1" ht="14.25" hidden="1"/>
    <row r="5111" s="505" customFormat="1" ht="14.25" hidden="1"/>
    <row r="5112" s="505" customFormat="1" ht="14.25" hidden="1"/>
    <row r="5113" s="505" customFormat="1" ht="14.25" hidden="1"/>
    <row r="5114" s="505" customFormat="1" ht="14.25" hidden="1"/>
    <row r="5115" s="505" customFormat="1" ht="14.25" hidden="1"/>
    <row r="5116" s="505" customFormat="1" ht="14.25" hidden="1"/>
    <row r="5117" s="505" customFormat="1" ht="14.25" hidden="1"/>
    <row r="5118" s="505" customFormat="1" ht="14.25" hidden="1"/>
    <row r="5119" s="505" customFormat="1" ht="14.25" hidden="1"/>
    <row r="5120" s="505" customFormat="1" ht="14.25" hidden="1"/>
    <row r="5121" s="505" customFormat="1" ht="14.25" hidden="1"/>
    <row r="5122" s="505" customFormat="1" ht="14.25" hidden="1"/>
    <row r="5123" s="505" customFormat="1" ht="14.25" hidden="1"/>
    <row r="5124" s="505" customFormat="1" ht="14.25" hidden="1"/>
    <row r="5125" s="505" customFormat="1" ht="14.25" hidden="1"/>
    <row r="5126" s="505" customFormat="1" ht="14.25" hidden="1"/>
    <row r="5127" s="505" customFormat="1" ht="14.25" hidden="1"/>
    <row r="5128" s="505" customFormat="1" ht="14.25" hidden="1"/>
    <row r="5129" s="505" customFormat="1" ht="14.25" hidden="1"/>
    <row r="5130" s="505" customFormat="1" ht="14.25" hidden="1"/>
    <row r="5131" s="505" customFormat="1" ht="14.25" hidden="1"/>
    <row r="5132" s="505" customFormat="1" ht="14.25" hidden="1"/>
    <row r="5133" s="505" customFormat="1" ht="14.25" hidden="1"/>
    <row r="5134" s="505" customFormat="1" ht="14.25" hidden="1"/>
    <row r="5135" s="505" customFormat="1" ht="14.25" hidden="1"/>
    <row r="5136" s="505" customFormat="1" ht="14.25" hidden="1"/>
    <row r="5137" s="505" customFormat="1" ht="14.25" hidden="1"/>
    <row r="5138" s="505" customFormat="1" ht="14.25" hidden="1"/>
    <row r="5139" s="505" customFormat="1" ht="14.25" hidden="1"/>
    <row r="5140" s="505" customFormat="1" ht="14.25" hidden="1"/>
    <row r="5141" s="505" customFormat="1" ht="14.25" hidden="1"/>
    <row r="5142" s="505" customFormat="1" ht="14.25" hidden="1"/>
    <row r="5143" s="505" customFormat="1" ht="14.25" hidden="1"/>
    <row r="5144" s="505" customFormat="1" ht="14.25" hidden="1"/>
    <row r="5145" s="505" customFormat="1" ht="14.25" hidden="1"/>
    <row r="5146" s="505" customFormat="1" ht="14.25" hidden="1"/>
    <row r="5147" s="505" customFormat="1" ht="14.25" hidden="1"/>
    <row r="5148" s="505" customFormat="1" ht="14.25" hidden="1"/>
    <row r="5149" s="505" customFormat="1" ht="14.25" hidden="1"/>
    <row r="5150" s="505" customFormat="1" ht="14.25" hidden="1"/>
    <row r="5151" s="505" customFormat="1" ht="14.25" hidden="1"/>
    <row r="5152" s="505" customFormat="1" ht="14.25" hidden="1"/>
    <row r="5153" s="505" customFormat="1" ht="14.25" hidden="1"/>
    <row r="5154" s="505" customFormat="1" ht="14.25" hidden="1"/>
    <row r="5155" s="505" customFormat="1" ht="14.25" hidden="1"/>
    <row r="5156" s="505" customFormat="1" ht="14.25" hidden="1"/>
    <row r="5157" s="505" customFormat="1" ht="14.25" hidden="1"/>
    <row r="5158" s="505" customFormat="1" ht="14.25" hidden="1"/>
    <row r="5159" s="505" customFormat="1" ht="14.25" hidden="1"/>
    <row r="5160" s="505" customFormat="1" ht="14.25" hidden="1"/>
    <row r="5161" s="505" customFormat="1" ht="14.25" hidden="1"/>
    <row r="5162" s="505" customFormat="1" ht="14.25" hidden="1"/>
    <row r="5163" s="505" customFormat="1" ht="14.25" hidden="1"/>
    <row r="5164" s="505" customFormat="1" ht="14.25" hidden="1"/>
    <row r="5165" s="505" customFormat="1" ht="14.25" hidden="1"/>
    <row r="5166" s="505" customFormat="1" ht="14.25" hidden="1"/>
    <row r="5167" s="505" customFormat="1" ht="14.25" hidden="1"/>
    <row r="5168" s="505" customFormat="1" ht="14.25" hidden="1"/>
    <row r="5169" s="505" customFormat="1" ht="14.25" hidden="1"/>
    <row r="5170" s="505" customFormat="1" ht="14.25" hidden="1"/>
    <row r="5171" s="505" customFormat="1" ht="14.25" hidden="1"/>
    <row r="5172" s="505" customFormat="1" ht="14.25" hidden="1"/>
    <row r="5173" s="505" customFormat="1" ht="14.25" hidden="1"/>
    <row r="5174" s="505" customFormat="1" ht="14.25" hidden="1"/>
    <row r="5175" s="505" customFormat="1" ht="14.25" hidden="1"/>
    <row r="5176" s="505" customFormat="1" ht="14.25" hidden="1"/>
    <row r="5177" s="505" customFormat="1" ht="14.25" hidden="1"/>
    <row r="5178" s="505" customFormat="1" ht="14.25" hidden="1"/>
    <row r="5179" s="505" customFormat="1" ht="14.25" hidden="1"/>
    <row r="5180" s="505" customFormat="1" ht="14.25" hidden="1"/>
    <row r="5181" s="505" customFormat="1" ht="14.25" hidden="1"/>
    <row r="5182" s="505" customFormat="1" ht="14.25" hidden="1"/>
    <row r="5183" s="505" customFormat="1" ht="14.25" hidden="1"/>
    <row r="5184" s="505" customFormat="1" ht="14.25" hidden="1"/>
    <row r="5185" s="505" customFormat="1" ht="14.25" hidden="1"/>
    <row r="5186" s="505" customFormat="1" ht="14.25" hidden="1"/>
    <row r="5187" s="505" customFormat="1" ht="14.25" hidden="1"/>
    <row r="5188" s="505" customFormat="1" ht="14.25" hidden="1"/>
    <row r="5189" s="505" customFormat="1" ht="14.25" hidden="1"/>
    <row r="5190" s="505" customFormat="1" ht="14.25" hidden="1"/>
    <row r="5191" s="505" customFormat="1" ht="14.25" hidden="1"/>
    <row r="5192" s="505" customFormat="1" ht="14.25" hidden="1"/>
    <row r="5193" s="505" customFormat="1" ht="14.25" hidden="1"/>
    <row r="5194" s="505" customFormat="1" ht="14.25" hidden="1"/>
    <row r="5195" s="505" customFormat="1" ht="14.25" hidden="1"/>
    <row r="5196" s="505" customFormat="1" ht="14.25" hidden="1"/>
    <row r="5197" s="505" customFormat="1" ht="14.25" hidden="1"/>
    <row r="5198" s="505" customFormat="1" ht="14.25" hidden="1"/>
    <row r="5199" s="505" customFormat="1" ht="14.25" hidden="1"/>
    <row r="5200" s="505" customFormat="1" ht="14.25" hidden="1"/>
    <row r="5201" s="505" customFormat="1" ht="14.25" hidden="1"/>
    <row r="5202" s="505" customFormat="1" ht="14.25" hidden="1"/>
    <row r="5203" s="505" customFormat="1" ht="14.25" hidden="1"/>
    <row r="5204" s="505" customFormat="1" ht="14.25" hidden="1"/>
    <row r="5205" s="505" customFormat="1" ht="14.25" hidden="1"/>
    <row r="5206" s="505" customFormat="1" ht="14.25" hidden="1"/>
    <row r="5207" s="505" customFormat="1" ht="14.25" hidden="1"/>
    <row r="5208" s="505" customFormat="1" ht="14.25" hidden="1"/>
    <row r="5209" s="505" customFormat="1" ht="14.25" hidden="1"/>
    <row r="5210" s="505" customFormat="1" ht="14.25" hidden="1"/>
    <row r="5211" s="505" customFormat="1" ht="14.25" hidden="1"/>
    <row r="5212" s="505" customFormat="1" ht="14.25" hidden="1"/>
    <row r="5213" s="505" customFormat="1" ht="14.25" hidden="1"/>
    <row r="5214" s="505" customFormat="1" ht="14.25" hidden="1"/>
    <row r="5215" s="505" customFormat="1" ht="14.25" hidden="1"/>
    <row r="5216" s="505" customFormat="1" ht="14.25" hidden="1"/>
    <row r="5217" s="505" customFormat="1" ht="14.25" hidden="1"/>
    <row r="5218" s="505" customFormat="1" ht="14.25" hidden="1"/>
    <row r="5219" s="505" customFormat="1" ht="14.25" hidden="1"/>
    <row r="5220" s="505" customFormat="1" ht="14.25" hidden="1"/>
    <row r="5221" s="505" customFormat="1" ht="14.25" hidden="1"/>
    <row r="5222" s="505" customFormat="1" ht="14.25" hidden="1"/>
    <row r="5223" s="505" customFormat="1" ht="14.25" hidden="1"/>
    <row r="5224" s="505" customFormat="1" ht="14.25" hidden="1"/>
    <row r="5225" s="505" customFormat="1" ht="14.25" hidden="1"/>
    <row r="5226" s="505" customFormat="1" ht="14.25" hidden="1"/>
    <row r="5227" s="505" customFormat="1" ht="14.25" hidden="1"/>
    <row r="5228" s="505" customFormat="1" ht="14.25" hidden="1"/>
    <row r="5229" s="505" customFormat="1" ht="14.25" hidden="1"/>
    <row r="5230" s="505" customFormat="1" ht="14.25" hidden="1"/>
    <row r="5231" s="505" customFormat="1" ht="14.25" hidden="1"/>
    <row r="5232" s="505" customFormat="1" ht="14.25" hidden="1"/>
    <row r="5233" s="505" customFormat="1" ht="14.25" hidden="1"/>
    <row r="5234" s="505" customFormat="1" ht="14.25" hidden="1"/>
    <row r="5235" s="505" customFormat="1" ht="14.25" hidden="1"/>
    <row r="5236" s="505" customFormat="1" ht="14.25" hidden="1"/>
    <row r="5237" s="505" customFormat="1" ht="14.25" hidden="1"/>
    <row r="5238" s="505" customFormat="1" ht="14.25" hidden="1"/>
    <row r="5239" s="505" customFormat="1" ht="14.25" hidden="1"/>
    <row r="5240" s="505" customFormat="1" ht="14.25" hidden="1"/>
    <row r="5241" s="505" customFormat="1" ht="14.25" hidden="1"/>
    <row r="5242" s="505" customFormat="1" ht="14.25" hidden="1"/>
    <row r="5243" s="505" customFormat="1" ht="14.25" hidden="1"/>
    <row r="5244" s="505" customFormat="1" ht="14.25" hidden="1"/>
    <row r="5245" s="505" customFormat="1" ht="14.25" hidden="1"/>
    <row r="5246" s="505" customFormat="1" ht="14.25" hidden="1"/>
    <row r="5247" s="505" customFormat="1" ht="14.25" hidden="1"/>
    <row r="5248" s="505" customFormat="1" ht="14.25" hidden="1"/>
    <row r="5249" s="505" customFormat="1" ht="14.25" hidden="1"/>
    <row r="5250" s="505" customFormat="1" ht="14.25" hidden="1"/>
    <row r="5251" s="505" customFormat="1" ht="14.25" hidden="1"/>
    <row r="5252" s="505" customFormat="1" ht="14.25" hidden="1"/>
    <row r="5253" s="505" customFormat="1" ht="14.25" hidden="1"/>
    <row r="5254" s="505" customFormat="1" ht="14.25" hidden="1"/>
    <row r="5255" s="505" customFormat="1" ht="14.25" hidden="1"/>
    <row r="5256" s="505" customFormat="1" ht="14.25" hidden="1"/>
    <row r="5257" s="505" customFormat="1" ht="14.25" hidden="1"/>
    <row r="5258" s="505" customFormat="1" ht="14.25" hidden="1"/>
    <row r="5259" s="505" customFormat="1" ht="14.25" hidden="1"/>
    <row r="5260" s="505" customFormat="1" ht="14.25" hidden="1"/>
    <row r="5261" s="505" customFormat="1" ht="14.25" hidden="1"/>
    <row r="5262" s="505" customFormat="1" ht="14.25" hidden="1"/>
    <row r="5263" s="505" customFormat="1" ht="14.25" hidden="1"/>
    <row r="5264" s="505" customFormat="1" ht="14.25" hidden="1"/>
    <row r="5265" s="505" customFormat="1" ht="14.25" hidden="1"/>
    <row r="5266" s="505" customFormat="1" ht="14.25" hidden="1"/>
    <row r="5267" s="505" customFormat="1" ht="14.25" hidden="1"/>
    <row r="5268" s="505" customFormat="1" ht="14.25" hidden="1"/>
    <row r="5269" s="505" customFormat="1" ht="14.25" hidden="1"/>
    <row r="5270" s="505" customFormat="1" ht="14.25" hidden="1"/>
    <row r="5271" s="505" customFormat="1" ht="14.25" hidden="1"/>
    <row r="5272" s="505" customFormat="1" ht="14.25" hidden="1"/>
    <row r="5273" s="505" customFormat="1" ht="14.25" hidden="1"/>
    <row r="5274" s="505" customFormat="1" ht="14.25" hidden="1"/>
    <row r="5275" s="505" customFormat="1" ht="14.25" hidden="1"/>
    <row r="5276" s="505" customFormat="1" ht="14.25" hidden="1"/>
    <row r="5277" s="505" customFormat="1" ht="14.25" hidden="1"/>
    <row r="5278" s="505" customFormat="1" ht="14.25" hidden="1"/>
    <row r="5279" s="505" customFormat="1" ht="14.25" hidden="1"/>
    <row r="5280" s="505" customFormat="1" ht="14.25" hidden="1"/>
    <row r="5281" s="505" customFormat="1" ht="14.25" hidden="1"/>
    <row r="5282" s="505" customFormat="1" ht="14.25" hidden="1"/>
    <row r="5283" s="505" customFormat="1" ht="14.25" hidden="1"/>
    <row r="5284" s="505" customFormat="1" ht="14.25" hidden="1"/>
    <row r="5285" s="505" customFormat="1" ht="14.25" hidden="1"/>
    <row r="5286" s="505" customFormat="1" ht="14.25" hidden="1"/>
    <row r="5287" s="505" customFormat="1" ht="14.25" hidden="1"/>
    <row r="5288" s="505" customFormat="1" ht="14.25" hidden="1"/>
    <row r="5289" s="505" customFormat="1" ht="14.25" hidden="1"/>
    <row r="5290" s="505" customFormat="1" ht="14.25" hidden="1"/>
    <row r="5291" s="505" customFormat="1" ht="14.25" hidden="1"/>
    <row r="5292" s="505" customFormat="1" ht="14.25" hidden="1"/>
    <row r="5293" s="505" customFormat="1" ht="14.25" hidden="1"/>
    <row r="5294" s="505" customFormat="1" ht="14.25" hidden="1"/>
    <row r="5295" s="505" customFormat="1" ht="14.25" hidden="1"/>
    <row r="5296" s="505" customFormat="1" ht="14.25" hidden="1"/>
    <row r="5297" s="505" customFormat="1" ht="14.25" hidden="1"/>
    <row r="5298" s="505" customFormat="1" ht="14.25" hidden="1"/>
    <row r="5299" s="505" customFormat="1" ht="14.25" hidden="1"/>
    <row r="5300" s="505" customFormat="1" ht="14.25" hidden="1"/>
    <row r="5301" s="505" customFormat="1" ht="14.25" hidden="1"/>
    <row r="5302" s="505" customFormat="1" ht="14.25" hidden="1"/>
    <row r="5303" s="505" customFormat="1" ht="14.25" hidden="1"/>
    <row r="5304" s="505" customFormat="1" ht="14.25" hidden="1"/>
    <row r="5305" s="505" customFormat="1" ht="14.25" hidden="1"/>
    <row r="5306" s="505" customFormat="1" ht="14.25" hidden="1"/>
    <row r="5307" s="505" customFormat="1" ht="14.25" hidden="1"/>
    <row r="5308" s="505" customFormat="1" ht="14.25" hidden="1"/>
    <row r="5309" s="505" customFormat="1" ht="14.25" hidden="1"/>
    <row r="5310" s="505" customFormat="1" ht="14.25" hidden="1"/>
    <row r="5311" s="505" customFormat="1" ht="14.25" hidden="1"/>
    <row r="5312" s="505" customFormat="1" ht="14.25" hidden="1"/>
    <row r="5313" s="505" customFormat="1" ht="14.25" hidden="1"/>
    <row r="5314" s="505" customFormat="1" ht="14.25" hidden="1"/>
    <row r="5315" s="505" customFormat="1" ht="14.25" hidden="1"/>
    <row r="5316" s="505" customFormat="1" ht="14.25" hidden="1"/>
    <row r="5317" s="505" customFormat="1" ht="14.25" hidden="1"/>
    <row r="5318" s="505" customFormat="1" ht="14.25" hidden="1"/>
    <row r="5319" s="505" customFormat="1" ht="14.25" hidden="1"/>
    <row r="5320" s="505" customFormat="1" ht="14.25" hidden="1"/>
    <row r="5321" s="505" customFormat="1" ht="14.25" hidden="1"/>
    <row r="5322" s="505" customFormat="1" ht="14.25" hidden="1"/>
    <row r="5323" s="505" customFormat="1" ht="14.25" hidden="1"/>
    <row r="5324" s="505" customFormat="1" ht="14.25" hidden="1"/>
    <row r="5325" s="505" customFormat="1" ht="14.25" hidden="1"/>
    <row r="5326" s="505" customFormat="1" ht="14.25" hidden="1"/>
    <row r="5327" s="505" customFormat="1" ht="14.25" hidden="1"/>
    <row r="5328" s="505" customFormat="1" ht="14.25" hidden="1"/>
    <row r="5329" s="505" customFormat="1" ht="14.25" hidden="1"/>
    <row r="5330" s="505" customFormat="1" ht="14.25" hidden="1"/>
    <row r="5331" s="505" customFormat="1" ht="14.25" hidden="1"/>
    <row r="5332" s="505" customFormat="1" ht="14.25" hidden="1"/>
    <row r="5333" s="505" customFormat="1" ht="14.25" hidden="1"/>
    <row r="5334" s="505" customFormat="1" ht="14.25" hidden="1"/>
    <row r="5335" s="505" customFormat="1" ht="14.25" hidden="1"/>
    <row r="5336" s="505" customFormat="1" ht="14.25" hidden="1"/>
    <row r="5337" s="505" customFormat="1" ht="14.25" hidden="1"/>
    <row r="5338" s="505" customFormat="1" ht="14.25" hidden="1"/>
    <row r="5339" s="505" customFormat="1" ht="14.25" hidden="1"/>
    <row r="5340" s="505" customFormat="1" ht="14.25" hidden="1"/>
    <row r="5341" s="505" customFormat="1" ht="14.25" hidden="1"/>
    <row r="5342" s="505" customFormat="1" ht="14.25" hidden="1"/>
    <row r="5343" s="505" customFormat="1" ht="14.25" hidden="1"/>
    <row r="5344" s="505" customFormat="1" ht="14.25" hidden="1"/>
    <row r="5345" s="505" customFormat="1" ht="14.25" hidden="1"/>
    <row r="5346" s="505" customFormat="1" ht="14.25" hidden="1"/>
    <row r="5347" s="505" customFormat="1" ht="14.25" hidden="1"/>
    <row r="5348" s="505" customFormat="1" ht="14.25" hidden="1"/>
    <row r="5349" s="505" customFormat="1" ht="14.25" hidden="1"/>
    <row r="5350" s="505" customFormat="1" ht="14.25" hidden="1"/>
    <row r="5351" s="505" customFormat="1" ht="14.25" hidden="1"/>
    <row r="5352" s="505" customFormat="1" ht="14.25" hidden="1"/>
    <row r="5353" s="505" customFormat="1" ht="14.25" hidden="1"/>
    <row r="5354" s="505" customFormat="1" ht="14.25" hidden="1"/>
    <row r="5355" s="505" customFormat="1" ht="14.25" hidden="1"/>
    <row r="5356" s="505" customFormat="1" ht="14.25" hidden="1"/>
    <row r="5357" s="505" customFormat="1" ht="14.25" hidden="1"/>
    <row r="5358" s="505" customFormat="1" ht="14.25" hidden="1"/>
    <row r="5359" s="505" customFormat="1" ht="14.25" hidden="1"/>
    <row r="5360" s="505" customFormat="1" ht="14.25" hidden="1"/>
    <row r="5361" s="505" customFormat="1" ht="14.25" hidden="1"/>
    <row r="5362" s="505" customFormat="1" ht="14.25" hidden="1"/>
    <row r="5363" s="505" customFormat="1" ht="14.25" hidden="1"/>
    <row r="5364" s="505" customFormat="1" ht="14.25" hidden="1"/>
    <row r="5365" s="505" customFormat="1" ht="14.25" hidden="1"/>
    <row r="5366" s="505" customFormat="1" ht="14.25" hidden="1"/>
    <row r="5367" s="505" customFormat="1" ht="14.25" hidden="1"/>
    <row r="5368" s="505" customFormat="1" ht="14.25" hidden="1"/>
    <row r="5369" s="505" customFormat="1" ht="14.25" hidden="1"/>
    <row r="5370" s="505" customFormat="1" ht="14.25" hidden="1"/>
    <row r="5371" s="505" customFormat="1" ht="14.25" hidden="1"/>
    <row r="5372" s="505" customFormat="1" ht="14.25" hidden="1"/>
    <row r="5373" s="505" customFormat="1" ht="14.25" hidden="1"/>
    <row r="5374" s="505" customFormat="1" ht="14.25" hidden="1"/>
    <row r="5375" s="505" customFormat="1" ht="14.25" hidden="1"/>
    <row r="5376" s="505" customFormat="1" ht="14.25" hidden="1"/>
    <row r="5377" s="505" customFormat="1" ht="14.25" hidden="1"/>
    <row r="5378" s="505" customFormat="1" ht="14.25" hidden="1"/>
    <row r="5379" s="505" customFormat="1" ht="14.25" hidden="1"/>
    <row r="5380" s="505" customFormat="1" ht="14.25" hidden="1"/>
    <row r="5381" s="505" customFormat="1" ht="14.25" hidden="1"/>
    <row r="5382" s="505" customFormat="1" ht="14.25" hidden="1"/>
    <row r="5383" s="505" customFormat="1" ht="14.25" hidden="1"/>
    <row r="5384" s="505" customFormat="1" ht="14.25" hidden="1"/>
    <row r="5385" s="505" customFormat="1" ht="14.25" hidden="1"/>
    <row r="5386" s="505" customFormat="1" ht="14.25" hidden="1"/>
    <row r="5387" s="505" customFormat="1" ht="14.25" hidden="1"/>
    <row r="5388" s="505" customFormat="1" ht="14.25" hidden="1"/>
    <row r="5389" s="505" customFormat="1" ht="14.25" hidden="1"/>
    <row r="5390" s="505" customFormat="1" ht="14.25" hidden="1"/>
    <row r="5391" s="505" customFormat="1" ht="14.25" hidden="1"/>
    <row r="5392" s="505" customFormat="1" ht="14.25" hidden="1"/>
    <row r="5393" s="505" customFormat="1" ht="14.25" hidden="1"/>
    <row r="5394" s="505" customFormat="1" ht="14.25" hidden="1"/>
    <row r="5395" s="505" customFormat="1" ht="14.25" hidden="1"/>
    <row r="5396" s="505" customFormat="1" ht="14.25" hidden="1"/>
    <row r="5397" s="505" customFormat="1" ht="14.25" hidden="1"/>
    <row r="5398" s="505" customFormat="1" ht="14.25" hidden="1"/>
    <row r="5399" s="505" customFormat="1" ht="14.25" hidden="1"/>
    <row r="5400" s="505" customFormat="1" ht="14.25" hidden="1"/>
    <row r="5401" s="505" customFormat="1" ht="14.25" hidden="1"/>
    <row r="5402" s="505" customFormat="1" ht="14.25" hidden="1"/>
    <row r="5403" s="505" customFormat="1" ht="14.25" hidden="1"/>
    <row r="5404" s="505" customFormat="1" ht="14.25" hidden="1"/>
    <row r="5405" s="505" customFormat="1" ht="14.25" hidden="1"/>
    <row r="5406" s="505" customFormat="1" ht="14.25" hidden="1"/>
    <row r="5407" s="505" customFormat="1" ht="14.25" hidden="1"/>
    <row r="5408" s="505" customFormat="1" ht="14.25" hidden="1"/>
    <row r="5409" s="505" customFormat="1" ht="14.25" hidden="1"/>
    <row r="5410" s="505" customFormat="1" ht="14.25" hidden="1"/>
    <row r="5411" s="505" customFormat="1" ht="14.25" hidden="1"/>
    <row r="5412" s="505" customFormat="1" ht="14.25" hidden="1"/>
    <row r="5413" s="505" customFormat="1" ht="14.25" hidden="1"/>
    <row r="5414" s="505" customFormat="1" ht="14.25" hidden="1"/>
    <row r="5415" s="505" customFormat="1" ht="14.25" hidden="1"/>
    <row r="5416" s="505" customFormat="1" ht="14.25" hidden="1"/>
    <row r="5417" s="505" customFormat="1" ht="14.25" hidden="1"/>
    <row r="5418" s="505" customFormat="1" ht="14.25" hidden="1"/>
    <row r="5419" s="505" customFormat="1" ht="14.25" hidden="1"/>
    <row r="5420" s="505" customFormat="1" ht="14.25" hidden="1"/>
    <row r="5421" s="505" customFormat="1" ht="14.25" hidden="1"/>
    <row r="5422" s="505" customFormat="1" ht="14.25" hidden="1"/>
    <row r="5423" s="505" customFormat="1" ht="14.25" hidden="1"/>
    <row r="5424" s="505" customFormat="1" ht="14.25" hidden="1"/>
    <row r="5425" s="505" customFormat="1" ht="14.25" hidden="1"/>
    <row r="5426" s="505" customFormat="1" ht="14.25" hidden="1"/>
    <row r="5427" s="505" customFormat="1" ht="14.25" hidden="1"/>
    <row r="5428" s="505" customFormat="1" ht="14.25" hidden="1"/>
    <row r="5429" s="505" customFormat="1" ht="14.25" hidden="1"/>
    <row r="5430" s="505" customFormat="1" ht="14.25" hidden="1"/>
    <row r="5431" s="505" customFormat="1" ht="14.25" hidden="1"/>
    <row r="5432" s="505" customFormat="1" ht="14.25" hidden="1"/>
    <row r="5433" s="505" customFormat="1" ht="14.25" hidden="1"/>
    <row r="5434" s="505" customFormat="1" ht="14.25" hidden="1"/>
    <row r="5435" s="505" customFormat="1" ht="14.25" hidden="1"/>
    <row r="5436" s="505" customFormat="1" ht="14.25" hidden="1"/>
    <row r="5437" s="505" customFormat="1" ht="14.25" hidden="1"/>
    <row r="5438" s="505" customFormat="1" ht="14.25" hidden="1"/>
    <row r="5439" s="505" customFormat="1" ht="14.25" hidden="1"/>
    <row r="5440" s="505" customFormat="1" ht="14.25" hidden="1"/>
    <row r="5441" s="505" customFormat="1" ht="14.25" hidden="1"/>
    <row r="5442" s="505" customFormat="1" ht="14.25" hidden="1"/>
    <row r="5443" s="505" customFormat="1" ht="14.25" hidden="1"/>
    <row r="5444" s="505" customFormat="1" ht="14.25" hidden="1"/>
    <row r="5445" s="505" customFormat="1" ht="14.25" hidden="1"/>
    <row r="5446" s="505" customFormat="1" ht="14.25" hidden="1"/>
    <row r="5447" s="505" customFormat="1" ht="14.25" hidden="1"/>
    <row r="5448" s="505" customFormat="1" ht="14.25" hidden="1"/>
    <row r="5449" s="505" customFormat="1" ht="14.25" hidden="1"/>
    <row r="5450" s="505" customFormat="1" ht="14.25" hidden="1"/>
    <row r="5451" s="505" customFormat="1" ht="14.25" hidden="1"/>
    <row r="5452" s="505" customFormat="1" ht="14.25" hidden="1"/>
    <row r="5453" s="505" customFormat="1" ht="14.25" hidden="1"/>
    <row r="5454" s="505" customFormat="1" ht="14.25" hidden="1"/>
    <row r="5455" s="505" customFormat="1" ht="14.25" hidden="1"/>
    <row r="5456" s="505" customFormat="1" ht="14.25" hidden="1"/>
    <row r="5457" s="505" customFormat="1" ht="14.25" hidden="1"/>
    <row r="5458" s="505" customFormat="1" ht="14.25" hidden="1"/>
    <row r="5459" s="505" customFormat="1" ht="14.25" hidden="1"/>
    <row r="5460" s="505" customFormat="1" ht="14.25" hidden="1"/>
    <row r="5461" s="505" customFormat="1" ht="14.25" hidden="1"/>
    <row r="5462" s="505" customFormat="1" ht="14.25" hidden="1"/>
    <row r="5463" s="505" customFormat="1" ht="14.25" hidden="1"/>
    <row r="5464" s="505" customFormat="1" ht="14.25" hidden="1"/>
    <row r="5465" s="505" customFormat="1" ht="14.25" hidden="1"/>
    <row r="5466" s="505" customFormat="1" ht="14.25" hidden="1"/>
    <row r="5467" s="505" customFormat="1" ht="14.25" hidden="1"/>
    <row r="5468" s="505" customFormat="1" ht="14.25" hidden="1"/>
    <row r="5469" s="505" customFormat="1" ht="14.25" hidden="1"/>
    <row r="5470" s="505" customFormat="1" ht="14.25" hidden="1"/>
    <row r="5471" s="505" customFormat="1" ht="14.25" hidden="1"/>
    <row r="5472" s="505" customFormat="1" ht="14.25" hidden="1"/>
    <row r="5473" s="505" customFormat="1" ht="14.25" hidden="1"/>
    <row r="5474" s="505" customFormat="1" ht="14.25" hidden="1"/>
    <row r="5475" s="505" customFormat="1" ht="14.25" hidden="1"/>
    <row r="5476" s="505" customFormat="1" ht="14.25" hidden="1"/>
    <row r="5477" s="505" customFormat="1" ht="14.25" hidden="1"/>
    <row r="5478" s="505" customFormat="1" ht="14.25" hidden="1"/>
    <row r="5479" s="505" customFormat="1" ht="14.25" hidden="1"/>
    <row r="5480" s="505" customFormat="1" ht="14.25" hidden="1"/>
    <row r="5481" s="505" customFormat="1" ht="14.25" hidden="1"/>
    <row r="5482" s="505" customFormat="1" ht="14.25" hidden="1"/>
    <row r="5483" s="505" customFormat="1" ht="14.25" hidden="1"/>
    <row r="5484" s="505" customFormat="1" ht="14.25" hidden="1"/>
    <row r="5485" s="505" customFormat="1" ht="14.25" hidden="1"/>
    <row r="5486" s="505" customFormat="1" ht="14.25" hidden="1"/>
    <row r="5487" s="505" customFormat="1" ht="14.25" hidden="1"/>
    <row r="5488" s="505" customFormat="1" ht="14.25" hidden="1"/>
    <row r="5489" s="505" customFormat="1" ht="14.25" hidden="1"/>
    <row r="5490" s="505" customFormat="1" ht="14.25" hidden="1"/>
    <row r="5491" s="505" customFormat="1" ht="14.25" hidden="1"/>
    <row r="5492" s="505" customFormat="1" ht="14.25" hidden="1"/>
    <row r="5493" s="505" customFormat="1" ht="14.25" hidden="1"/>
    <row r="5494" s="505" customFormat="1" ht="14.25" hidden="1"/>
    <row r="5495" s="505" customFormat="1" ht="14.25" hidden="1"/>
    <row r="5496" s="505" customFormat="1" ht="14.25" hidden="1"/>
    <row r="5497" s="505" customFormat="1" ht="14.25" hidden="1"/>
    <row r="5498" s="505" customFormat="1" ht="14.25" hidden="1"/>
    <row r="5499" s="505" customFormat="1" ht="14.25" hidden="1"/>
    <row r="5500" s="505" customFormat="1" ht="14.25" hidden="1"/>
    <row r="5501" s="505" customFormat="1" ht="14.25" hidden="1"/>
    <row r="5502" s="505" customFormat="1" ht="14.25" hidden="1"/>
    <row r="5503" s="505" customFormat="1" ht="14.25" hidden="1"/>
    <row r="5504" s="505" customFormat="1" ht="14.25" hidden="1"/>
    <row r="5505" s="505" customFormat="1" ht="14.25" hidden="1"/>
    <row r="5506" s="505" customFormat="1" ht="14.25" hidden="1"/>
    <row r="5507" s="505" customFormat="1" ht="14.25" hidden="1"/>
    <row r="5508" s="505" customFormat="1" ht="14.25" hidden="1"/>
    <row r="5509" s="505" customFormat="1" ht="14.25" hidden="1"/>
    <row r="5510" s="505" customFormat="1" ht="14.25" hidden="1"/>
    <row r="5511" s="505" customFormat="1" ht="14.25" hidden="1"/>
    <row r="5512" s="505" customFormat="1" ht="14.25" hidden="1"/>
    <row r="5513" s="505" customFormat="1" ht="14.25" hidden="1"/>
    <row r="5514" s="505" customFormat="1" ht="14.25" hidden="1"/>
    <row r="5515" s="505" customFormat="1" ht="14.25" hidden="1"/>
    <row r="5516" s="505" customFormat="1" ht="14.25" hidden="1"/>
    <row r="5517" s="505" customFormat="1" ht="14.25" hidden="1"/>
    <row r="5518" s="505" customFormat="1" ht="14.25" hidden="1"/>
    <row r="5519" s="505" customFormat="1" ht="14.25" hidden="1"/>
    <row r="5520" s="505" customFormat="1" ht="14.25" hidden="1"/>
    <row r="5521" s="505" customFormat="1" ht="14.25" hidden="1"/>
    <row r="5522" s="505" customFormat="1" ht="14.25" hidden="1"/>
    <row r="5523" s="505" customFormat="1" ht="14.25" hidden="1"/>
    <row r="5524" s="505" customFormat="1" ht="14.25" hidden="1"/>
    <row r="5525" s="505" customFormat="1" ht="14.25" hidden="1"/>
    <row r="5526" s="505" customFormat="1" ht="14.25" hidden="1"/>
    <row r="5527" s="505" customFormat="1" ht="14.25" hidden="1"/>
    <row r="5528" s="505" customFormat="1" ht="14.25" hidden="1"/>
    <row r="5529" s="505" customFormat="1" ht="14.25" hidden="1"/>
    <row r="5530" s="505" customFormat="1" ht="14.25" hidden="1"/>
    <row r="5531" s="505" customFormat="1" ht="14.25" hidden="1"/>
    <row r="5532" s="505" customFormat="1" ht="14.25" hidden="1"/>
    <row r="5533" s="505" customFormat="1" ht="14.25" hidden="1"/>
    <row r="5534" s="505" customFormat="1" ht="14.25" hidden="1"/>
    <row r="5535" s="505" customFormat="1" ht="14.25" hidden="1"/>
    <row r="5536" s="505" customFormat="1" ht="14.25" hidden="1"/>
    <row r="5537" s="505" customFormat="1" ht="14.25" hidden="1"/>
    <row r="5538" s="505" customFormat="1" ht="14.25" hidden="1"/>
    <row r="5539" s="505" customFormat="1" ht="14.25" hidden="1"/>
    <row r="5540" s="505" customFormat="1" ht="14.25" hidden="1"/>
    <row r="5541" s="505" customFormat="1" ht="14.25" hidden="1"/>
    <row r="5542" s="505" customFormat="1" ht="14.25" hidden="1"/>
    <row r="5543" s="505" customFormat="1" ht="14.25" hidden="1"/>
    <row r="5544" s="505" customFormat="1" ht="14.25" hidden="1"/>
    <row r="5545" s="505" customFormat="1" ht="14.25" hidden="1"/>
    <row r="5546" s="505" customFormat="1" ht="14.25" hidden="1"/>
    <row r="5547" s="505" customFormat="1" ht="14.25" hidden="1"/>
    <row r="5548" s="505" customFormat="1" ht="14.25" hidden="1"/>
    <row r="5549" s="505" customFormat="1" ht="14.25" hidden="1"/>
    <row r="5550" s="505" customFormat="1" ht="14.25" hidden="1"/>
    <row r="5551" s="505" customFormat="1" ht="14.25" hidden="1"/>
    <row r="5552" s="505" customFormat="1" ht="14.25" hidden="1"/>
    <row r="5553" s="505" customFormat="1" ht="14.25" hidden="1"/>
    <row r="5554" s="505" customFormat="1" ht="14.25" hidden="1"/>
    <row r="5555" s="505" customFormat="1" ht="14.25" hidden="1"/>
    <row r="5556" s="505" customFormat="1" ht="14.25" hidden="1"/>
    <row r="5557" s="505" customFormat="1" ht="14.25" hidden="1"/>
    <row r="5558" s="505" customFormat="1" ht="14.25" hidden="1"/>
    <row r="5559" s="505" customFormat="1" ht="14.25" hidden="1"/>
    <row r="5560" s="505" customFormat="1" ht="14.25" hidden="1"/>
    <row r="5561" s="505" customFormat="1" ht="14.25" hidden="1"/>
    <row r="5562" s="505" customFormat="1" ht="14.25" hidden="1"/>
    <row r="5563" s="505" customFormat="1" ht="14.25" hidden="1"/>
    <row r="5564" s="505" customFormat="1" ht="14.25" hidden="1"/>
    <row r="5565" s="505" customFormat="1" ht="14.25" hidden="1"/>
    <row r="5566" s="505" customFormat="1" ht="14.25" hidden="1"/>
    <row r="5567" s="505" customFormat="1" ht="14.25" hidden="1"/>
    <row r="5568" s="505" customFormat="1" ht="14.25" hidden="1"/>
    <row r="5569" s="505" customFormat="1" ht="14.25" hidden="1"/>
    <row r="5570" s="505" customFormat="1" ht="14.25" hidden="1"/>
    <row r="5571" s="505" customFormat="1" ht="14.25" hidden="1"/>
    <row r="5572" s="505" customFormat="1" ht="14.25" hidden="1"/>
    <row r="5573" s="505" customFormat="1" ht="14.25" hidden="1"/>
    <row r="5574" s="505" customFormat="1" ht="14.25" hidden="1"/>
    <row r="5575" s="505" customFormat="1" ht="14.25" hidden="1"/>
    <row r="5576" s="505" customFormat="1" ht="14.25" hidden="1"/>
    <row r="5577" s="505" customFormat="1" ht="14.25" hidden="1"/>
    <row r="5578" s="505" customFormat="1" ht="14.25" hidden="1"/>
    <row r="5579" s="505" customFormat="1" ht="14.25" hidden="1"/>
    <row r="5580" s="505" customFormat="1" ht="14.25" hidden="1"/>
    <row r="5581" s="505" customFormat="1" ht="14.25" hidden="1"/>
    <row r="5582" s="505" customFormat="1" ht="14.25" hidden="1"/>
    <row r="5583" s="505" customFormat="1" ht="14.25" hidden="1"/>
    <row r="5584" s="505" customFormat="1" ht="14.25" hidden="1"/>
    <row r="5585" s="505" customFormat="1" ht="14.25" hidden="1"/>
    <row r="5586" s="505" customFormat="1" ht="14.25" hidden="1"/>
    <row r="5587" s="505" customFormat="1" ht="14.25" hidden="1"/>
    <row r="5588" s="505" customFormat="1" ht="14.25" hidden="1"/>
    <row r="5589" s="505" customFormat="1" ht="14.25" hidden="1"/>
    <row r="5590" s="505" customFormat="1" ht="14.25" hidden="1"/>
    <row r="5591" s="505" customFormat="1" ht="14.25" hidden="1"/>
    <row r="5592" s="505" customFormat="1" ht="14.25" hidden="1"/>
    <row r="5593" s="505" customFormat="1" ht="14.25" hidden="1"/>
    <row r="5594" s="505" customFormat="1" ht="14.25" hidden="1"/>
    <row r="5595" s="505" customFormat="1" ht="14.25" hidden="1"/>
    <row r="5596" s="505" customFormat="1" ht="14.25" hidden="1"/>
    <row r="5597" s="505" customFormat="1" ht="14.25" hidden="1"/>
    <row r="5598" s="505" customFormat="1" ht="14.25" hidden="1"/>
    <row r="5599" s="505" customFormat="1" ht="14.25" hidden="1"/>
    <row r="5600" s="505" customFormat="1" ht="14.25" hidden="1"/>
    <row r="5601" s="505" customFormat="1" ht="14.25" hidden="1"/>
    <row r="5602" s="505" customFormat="1" ht="14.25" hidden="1"/>
    <row r="5603" s="505" customFormat="1" ht="14.25" hidden="1"/>
    <row r="5604" s="505" customFormat="1" ht="14.25" hidden="1"/>
    <row r="5605" s="505" customFormat="1" ht="14.25" hidden="1"/>
    <row r="5606" s="505" customFormat="1" ht="14.25" hidden="1"/>
    <row r="5607" s="505" customFormat="1" ht="14.25" hidden="1"/>
    <row r="5608" s="505" customFormat="1" ht="14.25" hidden="1"/>
    <row r="5609" s="505" customFormat="1" ht="14.25" hidden="1"/>
    <row r="5610" s="505" customFormat="1" ht="14.25" hidden="1"/>
    <row r="5611" s="505" customFormat="1" ht="14.25" hidden="1"/>
    <row r="5612" s="505" customFormat="1" ht="14.25" hidden="1"/>
    <row r="5613" s="505" customFormat="1" ht="14.25" hidden="1"/>
    <row r="5614" s="505" customFormat="1" ht="14.25" hidden="1"/>
    <row r="5615" s="505" customFormat="1" ht="14.25" hidden="1"/>
    <row r="5616" s="505" customFormat="1" ht="14.25" hidden="1"/>
    <row r="5617" s="505" customFormat="1" ht="14.25" hidden="1"/>
    <row r="5618" s="505" customFormat="1" ht="14.25" hidden="1"/>
    <row r="5619" s="505" customFormat="1" ht="14.25" hidden="1"/>
    <row r="5620" s="505" customFormat="1" ht="14.25" hidden="1"/>
    <row r="5621" s="505" customFormat="1" ht="14.25" hidden="1"/>
    <row r="5622" s="505" customFormat="1" ht="14.25" hidden="1"/>
    <row r="5623" s="505" customFormat="1" ht="14.25" hidden="1"/>
    <row r="5624" s="505" customFormat="1" ht="14.25" hidden="1"/>
    <row r="5625" s="505" customFormat="1" ht="14.25" hidden="1"/>
    <row r="5626" s="505" customFormat="1" ht="14.25" hidden="1"/>
    <row r="5627" s="505" customFormat="1" ht="14.25" hidden="1"/>
    <row r="5628" s="505" customFormat="1" ht="14.25" hidden="1"/>
    <row r="5629" s="505" customFormat="1" ht="14.25" hidden="1"/>
    <row r="5630" s="505" customFormat="1" ht="14.25" hidden="1"/>
    <row r="5631" s="505" customFormat="1" ht="14.25" hidden="1"/>
    <row r="5632" s="505" customFormat="1" ht="14.25" hidden="1"/>
    <row r="5633" s="505" customFormat="1" ht="14.25" hidden="1"/>
    <row r="5634" s="505" customFormat="1" ht="14.25" hidden="1"/>
    <row r="5635" s="505" customFormat="1" ht="14.25" hidden="1"/>
    <row r="5636" s="505" customFormat="1" ht="14.25" hidden="1"/>
    <row r="5637" s="505" customFormat="1" ht="14.25" hidden="1"/>
    <row r="5638" s="505" customFormat="1" ht="14.25" hidden="1"/>
    <row r="5639" s="505" customFormat="1" ht="14.25" hidden="1"/>
    <row r="5640" s="505" customFormat="1" ht="14.25" hidden="1"/>
    <row r="5641" s="505" customFormat="1" ht="14.25" hidden="1"/>
    <row r="5642" s="505" customFormat="1" ht="14.25" hidden="1"/>
    <row r="5643" s="505" customFormat="1" ht="14.25" hidden="1"/>
    <row r="5644" s="505" customFormat="1" ht="14.25" hidden="1"/>
    <row r="5645" s="505" customFormat="1" ht="14.25" hidden="1"/>
    <row r="5646" s="505" customFormat="1" ht="14.25" hidden="1"/>
    <row r="5647" s="505" customFormat="1" ht="14.25" hidden="1"/>
    <row r="5648" s="505" customFormat="1" ht="14.25" hidden="1"/>
    <row r="5649" s="505" customFormat="1" ht="14.25" hidden="1"/>
    <row r="5650" s="505" customFormat="1" ht="14.25" hidden="1"/>
    <row r="5651" s="505" customFormat="1" ht="14.25" hidden="1"/>
    <row r="5652" s="505" customFormat="1" ht="14.25" hidden="1"/>
    <row r="5653" s="505" customFormat="1" ht="14.25" hidden="1"/>
    <row r="5654" s="505" customFormat="1" ht="14.25" hidden="1"/>
    <row r="5655" s="505" customFormat="1" ht="14.25" hidden="1"/>
    <row r="5656" s="505" customFormat="1" ht="14.25" hidden="1"/>
    <row r="5657" s="505" customFormat="1" ht="14.25" hidden="1"/>
    <row r="5658" s="505" customFormat="1" ht="14.25" hidden="1"/>
    <row r="5659" s="505" customFormat="1" ht="14.25" hidden="1"/>
    <row r="5660" s="505" customFormat="1" ht="14.25" hidden="1"/>
    <row r="5661" s="505" customFormat="1" ht="14.25" hidden="1"/>
    <row r="5662" s="505" customFormat="1" ht="14.25" hidden="1"/>
    <row r="5663" s="505" customFormat="1" ht="14.25" hidden="1"/>
    <row r="5664" s="505" customFormat="1" ht="14.25" hidden="1"/>
    <row r="5665" s="505" customFormat="1" ht="14.25" hidden="1"/>
    <row r="5666" s="505" customFormat="1" ht="14.25" hidden="1"/>
    <row r="5667" s="505" customFormat="1" ht="14.25" hidden="1"/>
    <row r="5668" s="505" customFormat="1" ht="14.25" hidden="1"/>
    <row r="5669" s="505" customFormat="1" ht="14.25" hidden="1"/>
    <row r="5670" s="505" customFormat="1" ht="14.25" hidden="1"/>
    <row r="5671" s="505" customFormat="1" ht="14.25" hidden="1"/>
    <row r="5672" s="505" customFormat="1" ht="14.25" hidden="1"/>
    <row r="5673" s="505" customFormat="1" ht="14.25" hidden="1"/>
    <row r="5674" s="505" customFormat="1" ht="14.25" hidden="1"/>
    <row r="5675" s="505" customFormat="1" ht="14.25" hidden="1"/>
    <row r="5676" s="505" customFormat="1" ht="14.25" hidden="1"/>
    <row r="5677" s="505" customFormat="1" ht="14.25" hidden="1"/>
    <row r="5678" s="505" customFormat="1" ht="14.25" hidden="1"/>
    <row r="5679" s="505" customFormat="1" ht="14.25" hidden="1"/>
    <row r="5680" s="505" customFormat="1" ht="14.25" hidden="1"/>
    <row r="5681" s="505" customFormat="1" ht="14.25" hidden="1"/>
    <row r="5682" s="505" customFormat="1" ht="14.25" hidden="1"/>
    <row r="5683" s="505" customFormat="1" ht="14.25" hidden="1"/>
    <row r="5684" s="505" customFormat="1" ht="14.25" hidden="1"/>
    <row r="5685" s="505" customFormat="1" ht="14.25" hidden="1"/>
    <row r="5686" s="505" customFormat="1" ht="14.25" hidden="1"/>
    <row r="5687" s="505" customFormat="1" ht="14.25" hidden="1"/>
    <row r="5688" s="505" customFormat="1" ht="14.25" hidden="1"/>
    <row r="5689" s="505" customFormat="1" ht="14.25" hidden="1"/>
    <row r="5690" s="505" customFormat="1" ht="14.25" hidden="1"/>
    <row r="5691" s="505" customFormat="1" ht="14.25" hidden="1"/>
    <row r="5692" s="505" customFormat="1" ht="14.25" hidden="1"/>
    <row r="5693" s="505" customFormat="1" ht="14.25" hidden="1"/>
    <row r="5694" s="505" customFormat="1" ht="14.25" hidden="1"/>
    <row r="5695" s="505" customFormat="1" ht="14.25" hidden="1"/>
    <row r="5696" s="505" customFormat="1" ht="14.25" hidden="1"/>
    <row r="5697" s="505" customFormat="1" ht="14.25" hidden="1"/>
    <row r="5698" s="505" customFormat="1" ht="14.25" hidden="1"/>
    <row r="5699" s="505" customFormat="1" ht="14.25" hidden="1"/>
    <row r="5700" s="505" customFormat="1" ht="14.25" hidden="1"/>
    <row r="5701" s="505" customFormat="1" ht="14.25" hidden="1"/>
    <row r="5702" s="505" customFormat="1" ht="14.25" hidden="1"/>
    <row r="5703" s="505" customFormat="1" ht="14.25" hidden="1"/>
    <row r="5704" s="505" customFormat="1" ht="14.25" hidden="1"/>
    <row r="5705" s="505" customFormat="1" ht="14.25" hidden="1"/>
    <row r="5706" s="505" customFormat="1" ht="14.25" hidden="1"/>
    <row r="5707" s="505" customFormat="1" ht="14.25" hidden="1"/>
    <row r="5708" s="505" customFormat="1" ht="14.25" hidden="1"/>
    <row r="5709" s="505" customFormat="1" ht="14.25" hidden="1"/>
    <row r="5710" s="505" customFormat="1" ht="14.25" hidden="1"/>
    <row r="5711" s="505" customFormat="1" ht="14.25" hidden="1"/>
    <row r="5712" s="505" customFormat="1" ht="14.25" hidden="1"/>
    <row r="5713" s="505" customFormat="1" ht="14.25" hidden="1"/>
    <row r="5714" s="505" customFormat="1" ht="14.25" hidden="1"/>
    <row r="5715" s="505" customFormat="1" ht="14.25" hidden="1"/>
    <row r="5716" s="505" customFormat="1" ht="14.25" hidden="1"/>
    <row r="5717" s="505" customFormat="1" ht="14.25" hidden="1"/>
    <row r="5718" s="505" customFormat="1" ht="14.25" hidden="1"/>
    <row r="5719" s="505" customFormat="1" ht="14.25" hidden="1"/>
    <row r="5720" s="505" customFormat="1" ht="14.25" hidden="1"/>
    <row r="5721" s="505" customFormat="1" ht="14.25" hidden="1"/>
    <row r="5722" s="505" customFormat="1" ht="14.25" hidden="1"/>
    <row r="5723" s="505" customFormat="1" ht="14.25" hidden="1"/>
    <row r="5724" s="505" customFormat="1" ht="14.25" hidden="1"/>
    <row r="5725" s="505" customFormat="1" ht="14.25" hidden="1"/>
    <row r="5726" s="505" customFormat="1" ht="14.25" hidden="1"/>
    <row r="5727" s="505" customFormat="1" ht="14.25" hidden="1"/>
    <row r="5728" s="505" customFormat="1" ht="14.25" hidden="1"/>
    <row r="5729" s="505" customFormat="1" ht="14.25" hidden="1"/>
    <row r="5730" s="505" customFormat="1" ht="14.25" hidden="1"/>
    <row r="5731" s="505" customFormat="1" ht="14.25" hidden="1"/>
    <row r="5732" s="505" customFormat="1" ht="14.25" hidden="1"/>
    <row r="5733" s="505" customFormat="1" ht="14.25" hidden="1"/>
    <row r="5734" s="505" customFormat="1" ht="14.25" hidden="1"/>
    <row r="5735" s="505" customFormat="1" ht="14.25" hidden="1"/>
    <row r="5736" s="505" customFormat="1" ht="14.25" hidden="1"/>
    <row r="5737" s="505" customFormat="1" ht="14.25" hidden="1"/>
    <row r="5738" s="505" customFormat="1" ht="14.25" hidden="1"/>
    <row r="5739" s="505" customFormat="1" ht="14.25" hidden="1"/>
    <row r="5740" s="505" customFormat="1" ht="14.25" hidden="1"/>
    <row r="5741" s="505" customFormat="1" ht="14.25" hidden="1"/>
    <row r="5742" s="505" customFormat="1" ht="14.25" hidden="1"/>
    <row r="5743" s="505" customFormat="1" ht="14.25" hidden="1"/>
    <row r="5744" s="505" customFormat="1" ht="14.25" hidden="1"/>
    <row r="5745" s="505" customFormat="1" ht="14.25" hidden="1"/>
    <row r="5746" s="505" customFormat="1" ht="14.25" hidden="1"/>
    <row r="5747" s="505" customFormat="1" ht="14.25" hidden="1"/>
    <row r="5748" s="505" customFormat="1" ht="14.25" hidden="1"/>
    <row r="5749" s="505" customFormat="1" ht="14.25" hidden="1"/>
    <row r="5750" s="505" customFormat="1" ht="14.25" hidden="1"/>
    <row r="5751" s="505" customFormat="1" ht="14.25" hidden="1"/>
    <row r="5752" s="505" customFormat="1" ht="14.25" hidden="1"/>
    <row r="5753" s="505" customFormat="1" ht="14.25" hidden="1"/>
    <row r="5754" s="505" customFormat="1" ht="14.25" hidden="1"/>
    <row r="5755" s="505" customFormat="1" ht="14.25" hidden="1"/>
    <row r="5756" s="505" customFormat="1" ht="14.25" hidden="1"/>
    <row r="5757" s="505" customFormat="1" ht="14.25" hidden="1"/>
    <row r="5758" s="505" customFormat="1" ht="14.25" hidden="1"/>
    <row r="5759" s="505" customFormat="1" ht="14.25" hidden="1"/>
    <row r="5760" s="505" customFormat="1" ht="14.25" hidden="1"/>
    <row r="5761" s="505" customFormat="1" ht="14.25" hidden="1"/>
    <row r="5762" s="505" customFormat="1" ht="14.25" hidden="1"/>
    <row r="5763" s="505" customFormat="1" ht="14.25" hidden="1"/>
    <row r="5764" s="505" customFormat="1" ht="14.25" hidden="1"/>
    <row r="5765" s="505" customFormat="1" ht="14.25" hidden="1"/>
    <row r="5766" s="505" customFormat="1" ht="14.25" hidden="1"/>
    <row r="5767" s="505" customFormat="1" ht="14.25" hidden="1"/>
    <row r="5768" s="505" customFormat="1" ht="14.25" hidden="1"/>
    <row r="5769" s="505" customFormat="1" ht="14.25" hidden="1"/>
    <row r="5770" s="505" customFormat="1" ht="14.25" hidden="1"/>
    <row r="5771" s="505" customFormat="1" ht="14.25" hidden="1"/>
    <row r="5772" s="505" customFormat="1" ht="14.25" hidden="1"/>
    <row r="5773" s="505" customFormat="1" ht="14.25" hidden="1"/>
    <row r="5774" s="505" customFormat="1" ht="14.25" hidden="1"/>
    <row r="5775" s="505" customFormat="1" ht="14.25" hidden="1"/>
    <row r="5776" s="505" customFormat="1" ht="14.25" hidden="1"/>
    <row r="5777" s="505" customFormat="1" ht="14.25" hidden="1"/>
    <row r="5778" s="505" customFormat="1" ht="14.25" hidden="1"/>
    <row r="5779" s="505" customFormat="1" ht="14.25" hidden="1"/>
    <row r="5780" s="505" customFormat="1" ht="14.25" hidden="1"/>
    <row r="5781" s="505" customFormat="1" ht="14.25" hidden="1"/>
    <row r="5782" s="505" customFormat="1" ht="14.25" hidden="1"/>
    <row r="5783" s="505" customFormat="1" ht="14.25" hidden="1"/>
    <row r="5784" s="505" customFormat="1" ht="14.25" hidden="1"/>
    <row r="5785" s="505" customFormat="1" ht="14.25" hidden="1"/>
    <row r="5786" s="505" customFormat="1" ht="14.25" hidden="1"/>
    <row r="5787" s="505" customFormat="1" ht="14.25" hidden="1"/>
    <row r="5788" s="505" customFormat="1" ht="14.25" hidden="1"/>
    <row r="5789" s="505" customFormat="1" ht="14.25" hidden="1"/>
    <row r="5790" s="505" customFormat="1" ht="14.25" hidden="1"/>
    <row r="5791" s="505" customFormat="1" ht="14.25" hidden="1"/>
    <row r="5792" s="505" customFormat="1" ht="14.25" hidden="1"/>
    <row r="5793" s="505" customFormat="1" ht="14.25" hidden="1"/>
    <row r="5794" s="505" customFormat="1" ht="14.25" hidden="1"/>
    <row r="5795" s="505" customFormat="1" ht="14.25" hidden="1"/>
    <row r="5796" s="505" customFormat="1" ht="14.25" hidden="1"/>
    <row r="5797" s="505" customFormat="1" ht="14.25" hidden="1"/>
    <row r="5798" s="505" customFormat="1" ht="14.25" hidden="1"/>
    <row r="5799" s="505" customFormat="1" ht="14.25" hidden="1"/>
    <row r="5800" s="505" customFormat="1" ht="14.25" hidden="1"/>
    <row r="5801" s="505" customFormat="1" ht="14.25" hidden="1"/>
    <row r="5802" s="505" customFormat="1" ht="14.25" hidden="1"/>
    <row r="5803" s="505" customFormat="1" ht="14.25" hidden="1"/>
    <row r="5804" s="505" customFormat="1" ht="14.25" hidden="1"/>
    <row r="5805" s="505" customFormat="1" ht="14.25" hidden="1"/>
    <row r="5806" s="505" customFormat="1" ht="14.25" hidden="1"/>
    <row r="5807" s="505" customFormat="1" ht="14.25" hidden="1"/>
    <row r="5808" s="505" customFormat="1" ht="14.25" hidden="1"/>
    <row r="5809" s="505" customFormat="1" ht="14.25" hidden="1"/>
    <row r="5810" s="505" customFormat="1" ht="14.25" hidden="1"/>
    <row r="5811" s="505" customFormat="1" ht="14.25" hidden="1"/>
    <row r="5812" s="505" customFormat="1" ht="14.25" hidden="1"/>
    <row r="5813" s="505" customFormat="1" ht="14.25" hidden="1"/>
    <row r="5814" s="505" customFormat="1" ht="14.25" hidden="1"/>
    <row r="5815" s="505" customFormat="1" ht="14.25" hidden="1"/>
    <row r="5816" s="505" customFormat="1" ht="14.25" hidden="1"/>
    <row r="5817" s="505" customFormat="1" ht="14.25" hidden="1"/>
    <row r="5818" s="505" customFormat="1" ht="14.25" hidden="1"/>
    <row r="5819" s="505" customFormat="1" ht="14.25" hidden="1"/>
    <row r="5820" s="505" customFormat="1" ht="14.25" hidden="1"/>
    <row r="5821" s="505" customFormat="1" ht="14.25" hidden="1"/>
    <row r="5822" s="505" customFormat="1" ht="14.25" hidden="1"/>
    <row r="5823" s="505" customFormat="1" ht="14.25" hidden="1"/>
    <row r="5824" s="505" customFormat="1" ht="14.25" hidden="1"/>
    <row r="5825" s="505" customFormat="1" ht="14.25" hidden="1"/>
    <row r="5826" s="505" customFormat="1" ht="14.25" hidden="1"/>
    <row r="5827" s="505" customFormat="1" ht="14.25" hidden="1"/>
    <row r="5828" s="505" customFormat="1" ht="14.25" hidden="1"/>
    <row r="5829" s="505" customFormat="1" ht="14.25" hidden="1"/>
    <row r="5830" s="505" customFormat="1" ht="14.25" hidden="1"/>
    <row r="5831" s="505" customFormat="1" ht="14.25" hidden="1"/>
    <row r="5832" s="505" customFormat="1" ht="14.25" hidden="1"/>
    <row r="5833" s="505" customFormat="1" ht="14.25" hidden="1"/>
    <row r="5834" s="505" customFormat="1" ht="14.25" hidden="1"/>
    <row r="5835" s="505" customFormat="1" ht="14.25" hidden="1"/>
    <row r="5836" s="505" customFormat="1" ht="14.25" hidden="1"/>
    <row r="5837" s="505" customFormat="1" ht="14.25" hidden="1"/>
    <row r="5838" s="505" customFormat="1" ht="14.25" hidden="1"/>
    <row r="5839" s="505" customFormat="1" ht="14.25" hidden="1"/>
    <row r="5840" s="505" customFormat="1" ht="14.25" hidden="1"/>
    <row r="5841" s="505" customFormat="1" ht="14.25" hidden="1"/>
    <row r="5842" s="505" customFormat="1" ht="14.25" hidden="1"/>
    <row r="5843" s="505" customFormat="1" ht="14.25" hidden="1"/>
    <row r="5844" s="505" customFormat="1" ht="14.25" hidden="1"/>
    <row r="5845" s="505" customFormat="1" ht="14.25" hidden="1"/>
    <row r="5846" s="505" customFormat="1" ht="14.25" hidden="1"/>
    <row r="5847" s="505" customFormat="1" ht="14.25" hidden="1"/>
    <row r="5848" s="505" customFormat="1" ht="14.25" hidden="1"/>
    <row r="5849" s="505" customFormat="1" ht="14.25" hidden="1"/>
    <row r="5850" s="505" customFormat="1" ht="14.25" hidden="1"/>
    <row r="5851" s="505" customFormat="1" ht="14.25" hidden="1"/>
    <row r="5852" s="505" customFormat="1" ht="14.25" hidden="1"/>
    <row r="5853" s="505" customFormat="1" ht="14.25" hidden="1"/>
    <row r="5854" s="505" customFormat="1" ht="14.25" hidden="1"/>
    <row r="5855" s="505" customFormat="1" ht="14.25" hidden="1"/>
    <row r="5856" s="505" customFormat="1" ht="14.25" hidden="1"/>
    <row r="5857" s="505" customFormat="1" ht="14.25" hidden="1"/>
    <row r="5858" s="505" customFormat="1" ht="14.25" hidden="1"/>
    <row r="5859" s="505" customFormat="1" ht="14.25" hidden="1"/>
    <row r="5860" s="505" customFormat="1" ht="14.25" hidden="1"/>
    <row r="5861" s="505" customFormat="1" ht="14.25" hidden="1"/>
    <row r="5862" s="505" customFormat="1" ht="14.25" hidden="1"/>
    <row r="5863" s="505" customFormat="1" ht="14.25" hidden="1"/>
    <row r="5864" s="505" customFormat="1" ht="14.25" hidden="1"/>
    <row r="5865" s="505" customFormat="1" ht="14.25" hidden="1"/>
    <row r="5866" s="505" customFormat="1" ht="14.25" hidden="1"/>
    <row r="5867" s="505" customFormat="1" ht="14.25" hidden="1"/>
    <row r="5868" s="505" customFormat="1" ht="14.25" hidden="1"/>
    <row r="5869" s="505" customFormat="1" ht="14.25" hidden="1"/>
    <row r="5870" s="505" customFormat="1" ht="14.25" hidden="1"/>
    <row r="5871" s="505" customFormat="1" ht="14.25" hidden="1"/>
    <row r="5872" s="505" customFormat="1" ht="14.25" hidden="1"/>
    <row r="5873" s="505" customFormat="1" ht="14.25" hidden="1"/>
    <row r="5874" s="505" customFormat="1" ht="14.25" hidden="1"/>
    <row r="5875" s="505" customFormat="1" ht="14.25" hidden="1"/>
    <row r="5876" s="505" customFormat="1" ht="14.25" hidden="1"/>
    <row r="5877" s="505" customFormat="1" ht="14.25" hidden="1"/>
    <row r="5878" s="505" customFormat="1" ht="14.25" hidden="1"/>
    <row r="5879" s="505" customFormat="1" ht="14.25" hidden="1"/>
    <row r="5880" s="505" customFormat="1" ht="14.25" hidden="1"/>
    <row r="5881" s="505" customFormat="1" ht="14.25" hidden="1"/>
    <row r="5882" s="505" customFormat="1" ht="14.25" hidden="1"/>
    <row r="5883" s="505" customFormat="1" ht="14.25" hidden="1"/>
    <row r="5884" s="505" customFormat="1" ht="14.25" hidden="1"/>
    <row r="5885" s="505" customFormat="1" ht="14.25" hidden="1"/>
    <row r="5886" s="505" customFormat="1" ht="14.25" hidden="1"/>
    <row r="5887" s="505" customFormat="1" ht="14.25" hidden="1"/>
    <row r="5888" s="505" customFormat="1" ht="14.25" hidden="1"/>
    <row r="5889" s="505" customFormat="1" ht="14.25" hidden="1"/>
    <row r="5890" s="505" customFormat="1" ht="14.25" hidden="1"/>
    <row r="5891" s="505" customFormat="1" ht="14.25" hidden="1"/>
    <row r="5892" s="505" customFormat="1" ht="14.25" hidden="1"/>
    <row r="5893" s="505" customFormat="1" ht="14.25" hidden="1"/>
    <row r="5894" s="505" customFormat="1" ht="14.25" hidden="1"/>
    <row r="5895" s="505" customFormat="1" ht="14.25" hidden="1"/>
    <row r="5896" s="505" customFormat="1" ht="14.25" hidden="1"/>
    <row r="5897" s="505" customFormat="1" ht="14.25" hidden="1"/>
    <row r="5898" s="505" customFormat="1" ht="14.25" hidden="1"/>
    <row r="5899" s="505" customFormat="1" ht="14.25" hidden="1"/>
    <row r="5900" s="505" customFormat="1" ht="14.25" hidden="1"/>
    <row r="5901" s="505" customFormat="1" ht="14.25" hidden="1"/>
    <row r="5902" s="505" customFormat="1" ht="14.25" hidden="1"/>
    <row r="5903" s="505" customFormat="1" ht="14.25" hidden="1"/>
    <row r="5904" s="505" customFormat="1" ht="14.25" hidden="1"/>
    <row r="5905" s="505" customFormat="1" ht="14.25" hidden="1"/>
    <row r="5906" s="505" customFormat="1" ht="14.25" hidden="1"/>
    <row r="5907" s="505" customFormat="1" ht="14.25" hidden="1"/>
    <row r="5908" s="505" customFormat="1" ht="14.25" hidden="1"/>
    <row r="5909" s="505" customFormat="1" ht="14.25" hidden="1"/>
    <row r="5910" s="505" customFormat="1" ht="14.25" hidden="1"/>
    <row r="5911" s="505" customFormat="1" ht="14.25" hidden="1"/>
    <row r="5912" s="505" customFormat="1" ht="14.25" hidden="1"/>
    <row r="5913" s="505" customFormat="1" ht="14.25" hidden="1"/>
    <row r="5914" s="505" customFormat="1" ht="14.25" hidden="1"/>
    <row r="5915" s="505" customFormat="1" ht="14.25" hidden="1"/>
    <row r="5916" s="505" customFormat="1" ht="14.25" hidden="1"/>
    <row r="5917" s="505" customFormat="1" ht="14.25" hidden="1"/>
    <row r="5918" s="505" customFormat="1" ht="14.25" hidden="1"/>
    <row r="5919" s="505" customFormat="1" ht="14.25" hidden="1"/>
    <row r="5920" s="505" customFormat="1" ht="14.25" hidden="1"/>
    <row r="5921" s="505" customFormat="1" ht="14.25" hidden="1"/>
    <row r="5922" s="505" customFormat="1" ht="14.25" hidden="1"/>
    <row r="5923" s="505" customFormat="1" ht="14.25" hidden="1"/>
    <row r="5924" s="505" customFormat="1" ht="14.25" hidden="1"/>
    <row r="5925" s="505" customFormat="1" ht="14.25" hidden="1"/>
    <row r="5926" s="505" customFormat="1" ht="14.25" hidden="1"/>
    <row r="5927" s="505" customFormat="1" ht="14.25" hidden="1"/>
    <row r="5928" s="505" customFormat="1" ht="14.25" hidden="1"/>
    <row r="5929" s="505" customFormat="1" ht="14.25" hidden="1"/>
    <row r="5930" s="505" customFormat="1" ht="14.25" hidden="1"/>
    <row r="5931" s="505" customFormat="1" ht="14.25" hidden="1"/>
    <row r="5932" s="505" customFormat="1" ht="14.25" hidden="1"/>
    <row r="5933" s="505" customFormat="1" ht="14.25" hidden="1"/>
    <row r="5934" s="505" customFormat="1" ht="14.25" hidden="1"/>
    <row r="5935" s="505" customFormat="1" ht="14.25" hidden="1"/>
    <row r="5936" s="505" customFormat="1" ht="14.25" hidden="1"/>
    <row r="5937" s="505" customFormat="1" ht="14.25" hidden="1"/>
    <row r="5938" s="505" customFormat="1" ht="14.25" hidden="1"/>
    <row r="5939" s="505" customFormat="1" ht="14.25" hidden="1"/>
    <row r="5940" s="505" customFormat="1" ht="14.25" hidden="1"/>
    <row r="5941" s="505" customFormat="1" ht="14.25" hidden="1"/>
    <row r="5942" s="505" customFormat="1" ht="14.25" hidden="1"/>
    <row r="5943" s="505" customFormat="1" ht="14.25" hidden="1"/>
    <row r="5944" s="505" customFormat="1" ht="14.25" hidden="1"/>
    <row r="5945" s="505" customFormat="1" ht="14.25" hidden="1"/>
    <row r="5946" s="505" customFormat="1" ht="14.25" hidden="1"/>
    <row r="5947" s="505" customFormat="1" ht="14.25" hidden="1"/>
    <row r="5948" s="505" customFormat="1" ht="14.25" hidden="1"/>
    <row r="5949" s="505" customFormat="1" ht="14.25" hidden="1"/>
    <row r="5950" s="505" customFormat="1" ht="14.25" hidden="1"/>
    <row r="5951" s="505" customFormat="1" ht="14.25" hidden="1"/>
    <row r="5952" s="505" customFormat="1" ht="14.25" hidden="1"/>
    <row r="5953" s="505" customFormat="1" ht="14.25" hidden="1"/>
    <row r="5954" s="505" customFormat="1" ht="14.25" hidden="1"/>
    <row r="5955" s="505" customFormat="1" ht="14.25" hidden="1"/>
    <row r="5956" s="505" customFormat="1" ht="14.25" hidden="1"/>
    <row r="5957" s="505" customFormat="1" ht="14.25" hidden="1"/>
    <row r="5958" s="505" customFormat="1" ht="14.25" hidden="1"/>
    <row r="5959" s="505" customFormat="1" ht="14.25" hidden="1"/>
    <row r="5960" s="505" customFormat="1" ht="14.25" hidden="1"/>
    <row r="5961" s="505" customFormat="1" ht="14.25" hidden="1"/>
    <row r="5962" s="505" customFormat="1" ht="14.25" hidden="1"/>
    <row r="5963" s="505" customFormat="1" ht="14.25" hidden="1"/>
    <row r="5964" s="505" customFormat="1" ht="14.25" hidden="1"/>
    <row r="5965" s="505" customFormat="1" ht="14.25" hidden="1"/>
    <row r="5966" s="505" customFormat="1" ht="14.25" hidden="1"/>
    <row r="5967" s="505" customFormat="1" ht="14.25" hidden="1"/>
    <row r="5968" s="505" customFormat="1" ht="14.25" hidden="1"/>
    <row r="5969" s="505" customFormat="1" ht="14.25" hidden="1"/>
    <row r="5970" s="505" customFormat="1" ht="14.25" hidden="1"/>
    <row r="5971" s="505" customFormat="1" ht="14.25" hidden="1"/>
    <row r="5972" s="505" customFormat="1" ht="14.25" hidden="1"/>
    <row r="5973" s="505" customFormat="1" ht="14.25" hidden="1"/>
    <row r="5974" s="505" customFormat="1" ht="14.25" hidden="1"/>
    <row r="5975" s="505" customFormat="1" ht="14.25" hidden="1"/>
    <row r="5976" s="505" customFormat="1" ht="14.25" hidden="1"/>
    <row r="5977" s="505" customFormat="1" ht="14.25" hidden="1"/>
    <row r="5978" s="505" customFormat="1" ht="14.25" hidden="1"/>
    <row r="5979" s="505" customFormat="1" ht="14.25" hidden="1"/>
    <row r="5980" s="505" customFormat="1" ht="14.25" hidden="1"/>
    <row r="5981" s="505" customFormat="1" ht="14.25" hidden="1"/>
    <row r="5982" s="505" customFormat="1" ht="14.25" hidden="1"/>
    <row r="5983" s="505" customFormat="1" ht="14.25" hidden="1"/>
    <row r="5984" s="505" customFormat="1" ht="14.25" hidden="1"/>
    <row r="5985" s="505" customFormat="1" ht="14.25" hidden="1"/>
    <row r="5986" s="505" customFormat="1" ht="14.25" hidden="1"/>
    <row r="5987" s="505" customFormat="1" ht="14.25" hidden="1"/>
    <row r="5988" s="505" customFormat="1" ht="14.25" hidden="1"/>
    <row r="5989" s="505" customFormat="1" ht="14.25" hidden="1"/>
    <row r="5990" s="505" customFormat="1" ht="14.25" hidden="1"/>
    <row r="5991" s="505" customFormat="1" ht="14.25" hidden="1"/>
    <row r="5992" s="505" customFormat="1" ht="14.25" hidden="1"/>
    <row r="5993" s="505" customFormat="1" ht="14.25" hidden="1"/>
    <row r="5994" s="505" customFormat="1" ht="14.25" hidden="1"/>
    <row r="5995" s="505" customFormat="1" ht="14.25" hidden="1"/>
    <row r="5996" s="505" customFormat="1" ht="14.25" hidden="1"/>
    <row r="5997" s="505" customFormat="1" ht="14.25" hidden="1"/>
    <row r="5998" s="505" customFormat="1" ht="14.25" hidden="1"/>
    <row r="5999" s="505" customFormat="1" ht="14.25" hidden="1"/>
    <row r="6000" s="505" customFormat="1" ht="14.25" hidden="1"/>
    <row r="6001" s="505" customFormat="1" ht="14.25" hidden="1"/>
    <row r="6002" s="505" customFormat="1" ht="14.25" hidden="1"/>
    <row r="6003" s="505" customFormat="1" ht="14.25" hidden="1"/>
    <row r="6004" s="505" customFormat="1" ht="14.25" hidden="1"/>
    <row r="6005" s="505" customFormat="1" ht="14.25" hidden="1"/>
    <row r="6006" s="505" customFormat="1" ht="14.25" hidden="1"/>
    <row r="6007" s="505" customFormat="1" ht="14.25" hidden="1"/>
    <row r="6008" s="505" customFormat="1" ht="14.25" hidden="1"/>
    <row r="6009" s="505" customFormat="1" ht="14.25" hidden="1"/>
    <row r="6010" s="505" customFormat="1" ht="14.25" hidden="1"/>
    <row r="6011" s="505" customFormat="1" ht="14.25" hidden="1"/>
    <row r="6012" s="505" customFormat="1" ht="14.25" hidden="1"/>
    <row r="6013" s="505" customFormat="1" ht="14.25" hidden="1"/>
    <row r="6014" s="505" customFormat="1" ht="14.25" hidden="1"/>
    <row r="6015" s="505" customFormat="1" ht="14.25" hidden="1"/>
    <row r="6016" s="505" customFormat="1" ht="14.25" hidden="1"/>
    <row r="6017" s="505" customFormat="1" ht="14.25" hidden="1"/>
    <row r="6018" s="505" customFormat="1" ht="14.25" hidden="1"/>
    <row r="6019" s="505" customFormat="1" ht="14.25" hidden="1"/>
    <row r="6020" s="505" customFormat="1" ht="14.25" hidden="1"/>
    <row r="6021" s="505" customFormat="1" ht="14.25" hidden="1"/>
    <row r="6022" s="505" customFormat="1" ht="14.25" hidden="1"/>
    <row r="6023" s="505" customFormat="1" ht="14.25" hidden="1"/>
    <row r="6024" s="505" customFormat="1" ht="14.25" hidden="1"/>
    <row r="6025" s="505" customFormat="1" ht="14.25" hidden="1"/>
    <row r="6026" s="505" customFormat="1" ht="14.25" hidden="1"/>
    <row r="6027" s="505" customFormat="1" ht="14.25" hidden="1"/>
    <row r="6028" s="505" customFormat="1" ht="14.25" hidden="1"/>
    <row r="6029" s="505" customFormat="1" ht="14.25" hidden="1"/>
    <row r="6030" s="505" customFormat="1" ht="14.25" hidden="1"/>
    <row r="6031" s="505" customFormat="1" ht="14.25" hidden="1"/>
    <row r="6032" s="505" customFormat="1" ht="14.25" hidden="1"/>
    <row r="6033" s="505" customFormat="1" ht="14.25" hidden="1"/>
    <row r="6034" s="505" customFormat="1" ht="14.25" hidden="1"/>
    <row r="6035" s="505" customFormat="1" ht="14.25" hidden="1"/>
    <row r="6036" s="505" customFormat="1" ht="14.25" hidden="1"/>
    <row r="6037" s="505" customFormat="1" ht="14.25" hidden="1"/>
    <row r="6038" s="505" customFormat="1" ht="14.25" hidden="1"/>
    <row r="6039" s="505" customFormat="1" ht="14.25" hidden="1"/>
    <row r="6040" s="505" customFormat="1" ht="14.25" hidden="1"/>
    <row r="6041" s="505" customFormat="1" ht="14.25" hidden="1"/>
    <row r="6042" s="505" customFormat="1" ht="14.25" hidden="1"/>
    <row r="6043" s="505" customFormat="1" ht="14.25" hidden="1"/>
    <row r="6044" s="505" customFormat="1" ht="14.25" hidden="1"/>
    <row r="6045" s="505" customFormat="1" ht="14.25" hidden="1"/>
    <row r="6046" s="505" customFormat="1" ht="14.25" hidden="1"/>
    <row r="6047" s="505" customFormat="1" ht="14.25" hidden="1"/>
    <row r="6048" s="505" customFormat="1" ht="14.25" hidden="1"/>
    <row r="6049" s="505" customFormat="1" ht="14.25" hidden="1"/>
    <row r="6050" s="505" customFormat="1" ht="14.25" hidden="1"/>
    <row r="6051" s="505" customFormat="1" ht="14.25" hidden="1"/>
    <row r="6052" s="505" customFormat="1" ht="14.25" hidden="1"/>
    <row r="6053" s="505" customFormat="1" ht="14.25" hidden="1"/>
    <row r="6054" s="505" customFormat="1" ht="14.25" hidden="1"/>
    <row r="6055" s="505" customFormat="1" ht="14.25" hidden="1"/>
    <row r="6056" s="505" customFormat="1" ht="14.25" hidden="1"/>
    <row r="6057" s="505" customFormat="1" ht="14.25" hidden="1"/>
    <row r="6058" s="505" customFormat="1" ht="14.25" hidden="1"/>
    <row r="6059" s="505" customFormat="1" ht="14.25" hidden="1"/>
    <row r="6060" s="505" customFormat="1" ht="14.25" hidden="1"/>
    <row r="6061" s="505" customFormat="1" ht="14.25" hidden="1"/>
    <row r="6062" s="505" customFormat="1" ht="14.25" hidden="1"/>
    <row r="6063" s="505" customFormat="1" ht="14.25" hidden="1"/>
    <row r="6064" s="505" customFormat="1" ht="14.25" hidden="1"/>
    <row r="6065" s="505" customFormat="1" ht="14.25" hidden="1"/>
    <row r="6066" s="505" customFormat="1" ht="14.25" hidden="1"/>
    <row r="6067" s="505" customFormat="1" ht="14.25" hidden="1"/>
    <row r="6068" s="505" customFormat="1" ht="14.25" hidden="1"/>
    <row r="6069" s="505" customFormat="1" ht="14.25" hidden="1"/>
    <row r="6070" s="505" customFormat="1" ht="14.25" hidden="1"/>
    <row r="6071" s="505" customFormat="1" ht="14.25" hidden="1"/>
    <row r="6072" s="505" customFormat="1" ht="14.25" hidden="1"/>
    <row r="6073" s="505" customFormat="1" ht="14.25" hidden="1"/>
    <row r="6074" s="505" customFormat="1" ht="14.25" hidden="1"/>
    <row r="6075" s="505" customFormat="1" ht="14.25" hidden="1"/>
    <row r="6076" s="505" customFormat="1" ht="14.25" hidden="1"/>
    <row r="6077" s="505" customFormat="1" ht="14.25" hidden="1"/>
    <row r="6078" s="505" customFormat="1" ht="14.25" hidden="1"/>
    <row r="6079" s="505" customFormat="1" ht="14.25" hidden="1"/>
    <row r="6080" s="505" customFormat="1" ht="14.25" hidden="1"/>
    <row r="6081" s="505" customFormat="1" ht="14.25" hidden="1"/>
    <row r="6082" s="505" customFormat="1" ht="14.25" hidden="1"/>
    <row r="6083" s="505" customFormat="1" ht="14.25" hidden="1"/>
    <row r="6084" s="505" customFormat="1" ht="14.25" hidden="1"/>
    <row r="6085" s="505" customFormat="1" ht="14.25" hidden="1"/>
    <row r="6086" s="505" customFormat="1" ht="14.25" hidden="1"/>
    <row r="6087" s="505" customFormat="1" ht="14.25" hidden="1"/>
    <row r="6088" s="505" customFormat="1" ht="14.25" hidden="1"/>
    <row r="6089" s="505" customFormat="1" ht="14.25" hidden="1"/>
    <row r="6090" s="505" customFormat="1" ht="14.25" hidden="1"/>
    <row r="6091" s="505" customFormat="1" ht="14.25" hidden="1"/>
    <row r="6092" s="505" customFormat="1" ht="14.25" hidden="1"/>
    <row r="6093" s="505" customFormat="1" ht="14.25" hidden="1"/>
    <row r="6094" s="505" customFormat="1" ht="14.25" hidden="1"/>
    <row r="6095" s="505" customFormat="1" ht="14.25" hidden="1"/>
    <row r="6096" s="505" customFormat="1" ht="14.25" hidden="1"/>
    <row r="6097" s="505" customFormat="1" ht="14.25" hidden="1"/>
    <row r="6098" s="505" customFormat="1" ht="14.25" hidden="1"/>
    <row r="6099" s="505" customFormat="1" ht="14.25" hidden="1"/>
    <row r="6100" s="505" customFormat="1" ht="14.25" hidden="1"/>
    <row r="6101" s="505" customFormat="1" ht="14.25" hidden="1"/>
    <row r="6102" s="505" customFormat="1" ht="14.25" hidden="1"/>
    <row r="6103" s="505" customFormat="1" ht="14.25" hidden="1"/>
    <row r="6104" s="505" customFormat="1" ht="14.25" hidden="1"/>
    <row r="6105" s="505" customFormat="1" ht="14.25" hidden="1"/>
    <row r="6106" s="505" customFormat="1" ht="14.25" hidden="1"/>
    <row r="6107" s="505" customFormat="1" ht="14.25" hidden="1"/>
    <row r="6108" s="505" customFormat="1" ht="14.25" hidden="1"/>
    <row r="6109" s="505" customFormat="1" ht="14.25" hidden="1"/>
    <row r="6110" s="505" customFormat="1" ht="14.25" hidden="1"/>
    <row r="6111" s="505" customFormat="1" ht="14.25" hidden="1"/>
    <row r="6112" s="505" customFormat="1" ht="14.25" hidden="1"/>
    <row r="6113" s="505" customFormat="1" ht="14.25" hidden="1"/>
    <row r="6114" s="505" customFormat="1" ht="14.25" hidden="1"/>
    <row r="6115" s="505" customFormat="1" ht="14.25" hidden="1"/>
    <row r="6116" s="505" customFormat="1" ht="14.25" hidden="1"/>
    <row r="6117" s="505" customFormat="1" ht="14.25" hidden="1"/>
    <row r="6118" s="505" customFormat="1" ht="14.25" hidden="1"/>
    <row r="6119" s="505" customFormat="1" ht="14.25" hidden="1"/>
    <row r="6120" s="505" customFormat="1" ht="14.25" hidden="1"/>
    <row r="6121" s="505" customFormat="1" ht="14.25" hidden="1"/>
    <row r="6122" s="505" customFormat="1" ht="14.25" hidden="1"/>
    <row r="6123" s="505" customFormat="1" ht="14.25" hidden="1"/>
    <row r="6124" s="505" customFormat="1" ht="14.25" hidden="1"/>
    <row r="6125" s="505" customFormat="1" ht="14.25" hidden="1"/>
    <row r="6126" s="505" customFormat="1" ht="14.25" hidden="1"/>
    <row r="6127" s="505" customFormat="1" ht="14.25" hidden="1"/>
    <row r="6128" s="505" customFormat="1" ht="14.25" hidden="1"/>
    <row r="6129" s="505" customFormat="1" ht="14.25" hidden="1"/>
    <row r="6130" s="505" customFormat="1" ht="14.25" hidden="1"/>
    <row r="6131" s="505" customFormat="1" ht="14.25" hidden="1"/>
    <row r="6132" s="505" customFormat="1" ht="14.25" hidden="1"/>
    <row r="6133" s="505" customFormat="1" ht="14.25" hidden="1"/>
    <row r="6134" s="505" customFormat="1" ht="14.25" hidden="1"/>
    <row r="6135" s="505" customFormat="1" ht="14.25" hidden="1"/>
    <row r="6136" s="505" customFormat="1" ht="14.25" hidden="1"/>
    <row r="6137" s="505" customFormat="1" ht="14.25" hidden="1"/>
    <row r="6138" s="505" customFormat="1" ht="14.25" hidden="1"/>
    <row r="6139" s="505" customFormat="1" ht="14.25" hidden="1"/>
    <row r="6140" s="505" customFormat="1" ht="14.25" hidden="1"/>
    <row r="6141" s="505" customFormat="1" ht="14.25" hidden="1"/>
    <row r="6142" s="505" customFormat="1" ht="14.25" hidden="1"/>
    <row r="6143" s="505" customFormat="1" ht="14.25" hidden="1"/>
    <row r="6144" s="505" customFormat="1" ht="14.25" hidden="1"/>
    <row r="6145" s="505" customFormat="1" ht="14.25" hidden="1"/>
    <row r="6146" s="505" customFormat="1" ht="14.25" hidden="1"/>
    <row r="6147" s="505" customFormat="1" ht="14.25" hidden="1"/>
    <row r="6148" s="505" customFormat="1" ht="14.25" hidden="1"/>
    <row r="6149" s="505" customFormat="1" ht="14.25" hidden="1"/>
    <row r="6150" s="505" customFormat="1" ht="14.25" hidden="1"/>
    <row r="6151" s="505" customFormat="1" ht="14.25" hidden="1"/>
    <row r="6152" s="505" customFormat="1" ht="14.25" hidden="1"/>
    <row r="6153" s="505" customFormat="1" ht="14.25" hidden="1"/>
    <row r="6154" s="505" customFormat="1" ht="14.25" hidden="1"/>
    <row r="6155" s="505" customFormat="1" ht="14.25" hidden="1"/>
    <row r="6156" s="505" customFormat="1" ht="14.25" hidden="1"/>
    <row r="6157" s="505" customFormat="1" ht="14.25" hidden="1"/>
    <row r="6158" s="505" customFormat="1" ht="14.25" hidden="1"/>
    <row r="6159" s="505" customFormat="1" ht="14.25" hidden="1"/>
    <row r="6160" s="505" customFormat="1" ht="14.25" hidden="1"/>
    <row r="6161" s="505" customFormat="1" ht="14.25" hidden="1"/>
    <row r="6162" s="505" customFormat="1" ht="14.25" hidden="1"/>
    <row r="6163" s="505" customFormat="1" ht="14.25" hidden="1"/>
    <row r="6164" s="505" customFormat="1" ht="14.25" hidden="1"/>
    <row r="6165" s="505" customFormat="1" ht="14.25" hidden="1"/>
    <row r="6166" s="505" customFormat="1" ht="14.25" hidden="1"/>
    <row r="6167" s="505" customFormat="1" ht="14.25" hidden="1"/>
    <row r="6168" s="505" customFormat="1" ht="14.25" hidden="1"/>
    <row r="6169" s="505" customFormat="1" ht="14.25" hidden="1"/>
    <row r="6170" s="505" customFormat="1" ht="14.25" hidden="1"/>
    <row r="6171" s="505" customFormat="1" ht="14.25" hidden="1"/>
    <row r="6172" s="505" customFormat="1" ht="14.25" hidden="1"/>
    <row r="6173" s="505" customFormat="1" ht="14.25" hidden="1"/>
    <row r="6174" s="505" customFormat="1" ht="14.25" hidden="1"/>
    <row r="6175" s="505" customFormat="1" ht="14.25" hidden="1"/>
    <row r="6176" s="505" customFormat="1" ht="14.25" hidden="1"/>
    <row r="6177" s="505" customFormat="1" ht="14.25" hidden="1"/>
    <row r="6178" s="505" customFormat="1" ht="14.25" hidden="1"/>
    <row r="6179" s="505" customFormat="1" ht="14.25" hidden="1"/>
    <row r="6180" s="505" customFormat="1" ht="14.25" hidden="1"/>
    <row r="6181" s="505" customFormat="1" ht="14.25" hidden="1"/>
    <row r="6182" s="505" customFormat="1" ht="14.25" hidden="1"/>
    <row r="6183" s="505" customFormat="1" ht="14.25" hidden="1"/>
    <row r="6184" s="505" customFormat="1" ht="14.25" hidden="1"/>
    <row r="6185" s="505" customFormat="1" ht="14.25" hidden="1"/>
    <row r="6186" s="505" customFormat="1" ht="14.25" hidden="1"/>
    <row r="6187" s="505" customFormat="1" ht="14.25" hidden="1"/>
    <row r="6188" s="505" customFormat="1" ht="14.25" hidden="1"/>
    <row r="6189" s="505" customFormat="1" ht="14.25" hidden="1"/>
    <row r="6190" s="505" customFormat="1" ht="14.25" hidden="1"/>
    <row r="6191" s="505" customFormat="1" ht="14.25" hidden="1"/>
    <row r="6192" s="505" customFormat="1" ht="14.25" hidden="1"/>
    <row r="6193" s="505" customFormat="1" ht="14.25" hidden="1"/>
    <row r="6194" s="505" customFormat="1" ht="14.25" hidden="1"/>
    <row r="6195" s="505" customFormat="1" ht="14.25" hidden="1"/>
    <row r="6196" s="505" customFormat="1" ht="14.25" hidden="1"/>
    <row r="6197" s="505" customFormat="1" ht="14.25" hidden="1"/>
    <row r="6198" s="505" customFormat="1" ht="14.25" hidden="1"/>
    <row r="6199" s="505" customFormat="1" ht="14.25" hidden="1"/>
    <row r="6200" s="505" customFormat="1" ht="14.25" hidden="1"/>
    <row r="6201" s="505" customFormat="1" ht="14.25" hidden="1"/>
    <row r="6202" s="505" customFormat="1" ht="14.25" hidden="1"/>
    <row r="6203" s="505" customFormat="1" ht="14.25" hidden="1"/>
    <row r="6204" s="505" customFormat="1" ht="14.25" hidden="1"/>
    <row r="6205" s="505" customFormat="1" ht="14.25" hidden="1"/>
    <row r="6206" s="505" customFormat="1" ht="14.25" hidden="1"/>
    <row r="6207" s="505" customFormat="1" ht="14.25" hidden="1"/>
    <row r="6208" s="505" customFormat="1" ht="14.25" hidden="1"/>
    <row r="6209" s="505" customFormat="1" ht="14.25" hidden="1"/>
    <row r="6210" s="505" customFormat="1" ht="14.25" hidden="1"/>
    <row r="6211" s="505" customFormat="1" ht="14.25" hidden="1"/>
    <row r="6212" s="505" customFormat="1" ht="14.25" hidden="1"/>
    <row r="6213" s="505" customFormat="1" ht="14.25" hidden="1"/>
    <row r="6214" s="505" customFormat="1" ht="14.25" hidden="1"/>
    <row r="6215" s="505" customFormat="1" ht="14.25" hidden="1"/>
    <row r="6216" s="505" customFormat="1" ht="14.25" hidden="1"/>
    <row r="6217" s="505" customFormat="1" ht="14.25" hidden="1"/>
    <row r="6218" s="505" customFormat="1" ht="14.25" hidden="1"/>
    <row r="6219" s="505" customFormat="1" ht="14.25" hidden="1"/>
    <row r="6220" s="505" customFormat="1" ht="14.25" hidden="1"/>
    <row r="6221" s="505" customFormat="1" ht="14.25" hidden="1"/>
    <row r="6222" s="505" customFormat="1" ht="14.25" hidden="1"/>
    <row r="6223" s="505" customFormat="1" ht="14.25" hidden="1"/>
    <row r="6224" s="505" customFormat="1" ht="14.25" hidden="1"/>
    <row r="6225" s="505" customFormat="1" ht="14.25" hidden="1"/>
    <row r="6226" s="505" customFormat="1" ht="14.25" hidden="1"/>
    <row r="6227" s="505" customFormat="1" ht="14.25" hidden="1"/>
    <row r="6228" s="505" customFormat="1" ht="14.25" hidden="1"/>
    <row r="6229" s="505" customFormat="1" ht="14.25" hidden="1"/>
    <row r="6230" s="505" customFormat="1" ht="14.25" hidden="1"/>
    <row r="6231" s="505" customFormat="1" ht="14.25" hidden="1"/>
    <row r="6232" s="505" customFormat="1" ht="14.25" hidden="1"/>
    <row r="6233" s="505" customFormat="1" ht="14.25" hidden="1"/>
    <row r="6234" s="505" customFormat="1" ht="14.25" hidden="1"/>
    <row r="6235" s="505" customFormat="1" ht="14.25" hidden="1"/>
    <row r="6236" s="505" customFormat="1" ht="14.25" hidden="1"/>
    <row r="6237" s="505" customFormat="1" ht="14.25" hidden="1"/>
    <row r="6238" s="505" customFormat="1" ht="14.25" hidden="1"/>
    <row r="6239" s="505" customFormat="1" ht="14.25" hidden="1"/>
    <row r="6240" s="505" customFormat="1" ht="14.25" hidden="1"/>
    <row r="6241" s="505" customFormat="1" ht="14.25" hidden="1"/>
    <row r="6242" s="505" customFormat="1" ht="14.25" hidden="1"/>
    <row r="6243" s="505" customFormat="1" ht="14.25" hidden="1"/>
    <row r="6244" s="505" customFormat="1" ht="14.25" hidden="1"/>
    <row r="6245" s="505" customFormat="1" ht="14.25" hidden="1"/>
    <row r="6246" s="505" customFormat="1" ht="14.25" hidden="1"/>
    <row r="6247" s="505" customFormat="1" ht="14.25" hidden="1"/>
    <row r="6248" s="505" customFormat="1" ht="14.25" hidden="1"/>
    <row r="6249" s="505" customFormat="1" ht="14.25" hidden="1"/>
    <row r="6250" s="505" customFormat="1" ht="14.25" hidden="1"/>
    <row r="6251" s="505" customFormat="1" ht="14.25" hidden="1"/>
    <row r="6252" s="505" customFormat="1" ht="14.25" hidden="1"/>
    <row r="6253" s="505" customFormat="1" ht="14.25" hidden="1"/>
    <row r="6254" s="505" customFormat="1" ht="14.25" hidden="1"/>
    <row r="6255" s="505" customFormat="1" ht="14.25" hidden="1"/>
    <row r="6256" s="505" customFormat="1" ht="14.25" hidden="1"/>
    <row r="6257" s="505" customFormat="1" ht="14.25" hidden="1"/>
    <row r="6258" s="505" customFormat="1" ht="14.25" hidden="1"/>
    <row r="6259" s="505" customFormat="1" ht="14.25" hidden="1"/>
    <row r="6260" s="505" customFormat="1" ht="14.25" hidden="1"/>
    <row r="6261" s="505" customFormat="1" ht="14.25" hidden="1"/>
    <row r="6262" s="505" customFormat="1" ht="14.25" hidden="1"/>
    <row r="6263" s="505" customFormat="1" ht="14.25" hidden="1"/>
    <row r="6264" s="505" customFormat="1" ht="14.25" hidden="1"/>
    <row r="6265" s="505" customFormat="1" ht="14.25" hidden="1"/>
    <row r="6266" s="505" customFormat="1" ht="14.25" hidden="1"/>
    <row r="6267" s="505" customFormat="1" ht="14.25" hidden="1"/>
    <row r="6268" s="505" customFormat="1" ht="14.25" hidden="1"/>
    <row r="6269" s="505" customFormat="1" ht="14.25" hidden="1"/>
    <row r="6270" s="505" customFormat="1" ht="14.25" hidden="1"/>
    <row r="6271" s="505" customFormat="1" ht="14.25" hidden="1"/>
    <row r="6272" s="505" customFormat="1" ht="14.25" hidden="1"/>
    <row r="6273" s="505" customFormat="1" ht="14.25" hidden="1"/>
    <row r="6274" s="505" customFormat="1" ht="14.25" hidden="1"/>
    <row r="6275" s="505" customFormat="1" ht="14.25" hidden="1"/>
    <row r="6276" s="505" customFormat="1" ht="14.25" hidden="1"/>
    <row r="6277" s="505" customFormat="1" ht="14.25" hidden="1"/>
    <row r="6278" s="505" customFormat="1" ht="14.25" hidden="1"/>
    <row r="6279" s="505" customFormat="1" ht="14.25" hidden="1"/>
    <row r="6280" s="505" customFormat="1" ht="14.25" hidden="1"/>
    <row r="6281" s="505" customFormat="1" ht="14.25" hidden="1"/>
    <row r="6282" s="505" customFormat="1" ht="14.25" hidden="1"/>
    <row r="6283" s="505" customFormat="1" ht="14.25" hidden="1"/>
    <row r="6284" s="505" customFormat="1" ht="14.25" hidden="1"/>
    <row r="6285" s="505" customFormat="1" ht="14.25" hidden="1"/>
    <row r="6286" s="505" customFormat="1" ht="14.25" hidden="1"/>
    <row r="6287" s="505" customFormat="1" ht="14.25" hidden="1"/>
    <row r="6288" s="505" customFormat="1" ht="14.25" hidden="1"/>
    <row r="6289" s="505" customFormat="1" ht="14.25" hidden="1"/>
    <row r="6290" s="505" customFormat="1" ht="14.25" hidden="1"/>
    <row r="6291" s="505" customFormat="1" ht="14.25" hidden="1"/>
    <row r="6292" s="505" customFormat="1" ht="14.25" hidden="1"/>
    <row r="6293" s="505" customFormat="1" ht="14.25" hidden="1"/>
    <row r="6294" s="505" customFormat="1" ht="14.25" hidden="1"/>
    <row r="6295" s="505" customFormat="1" ht="14.25" hidden="1"/>
    <row r="6296" s="505" customFormat="1" ht="14.25" hidden="1"/>
    <row r="6297" s="505" customFormat="1" ht="14.25" hidden="1"/>
    <row r="6298" s="505" customFormat="1" ht="14.25" hidden="1"/>
    <row r="6299" s="505" customFormat="1" ht="14.25" hidden="1"/>
    <row r="6300" s="505" customFormat="1" ht="14.25" hidden="1"/>
    <row r="6301" s="505" customFormat="1" ht="14.25" hidden="1"/>
    <row r="6302" s="505" customFormat="1" ht="14.25" hidden="1"/>
    <row r="6303" s="505" customFormat="1" ht="14.25" hidden="1"/>
    <row r="6304" s="505" customFormat="1" ht="14.25" hidden="1"/>
    <row r="6305" s="505" customFormat="1" ht="14.25" hidden="1"/>
    <row r="6306" s="505" customFormat="1" ht="14.25" hidden="1"/>
    <row r="6307" s="505" customFormat="1" ht="14.25" hidden="1"/>
    <row r="6308" s="505" customFormat="1" ht="14.25" hidden="1"/>
    <row r="6309" s="505" customFormat="1" ht="14.25" hidden="1"/>
    <row r="6310" s="505" customFormat="1" ht="14.25" hidden="1"/>
    <row r="6311" s="505" customFormat="1" ht="14.25" hidden="1"/>
    <row r="6312" s="505" customFormat="1" ht="14.25" hidden="1"/>
    <row r="6313" s="505" customFormat="1" ht="14.25" hidden="1"/>
    <row r="6314" s="505" customFormat="1" ht="14.25" hidden="1"/>
    <row r="6315" s="505" customFormat="1" ht="14.25" hidden="1"/>
    <row r="6316" s="505" customFormat="1" ht="14.25" hidden="1"/>
    <row r="6317" s="505" customFormat="1" ht="14.25" hidden="1"/>
    <row r="6318" s="505" customFormat="1" ht="14.25" hidden="1"/>
    <row r="6319" s="505" customFormat="1" ht="14.25" hidden="1"/>
    <row r="6320" s="505" customFormat="1" ht="14.25" hidden="1"/>
    <row r="6321" s="505" customFormat="1" ht="14.25" hidden="1"/>
    <row r="6322" s="505" customFormat="1" ht="14.25" hidden="1"/>
    <row r="6323" s="505" customFormat="1" ht="14.25" hidden="1"/>
    <row r="6324" s="505" customFormat="1" ht="14.25" hidden="1"/>
    <row r="6325" s="505" customFormat="1" ht="14.25" hidden="1"/>
    <row r="6326" s="505" customFormat="1" ht="14.25" hidden="1"/>
    <row r="6327" s="505" customFormat="1" ht="14.25" hidden="1"/>
    <row r="6328" s="505" customFormat="1" ht="14.25" hidden="1"/>
    <row r="6329" s="505" customFormat="1" ht="14.25" hidden="1"/>
    <row r="6330" s="505" customFormat="1" ht="14.25" hidden="1"/>
    <row r="6331" s="505" customFormat="1" ht="14.25" hidden="1"/>
    <row r="6332" s="505" customFormat="1" ht="14.25" hidden="1"/>
    <row r="6333" s="505" customFormat="1" ht="14.25" hidden="1"/>
    <row r="6334" s="505" customFormat="1" ht="14.25" hidden="1"/>
    <row r="6335" s="505" customFormat="1" ht="14.25" hidden="1"/>
    <row r="6336" s="505" customFormat="1" ht="14.25" hidden="1"/>
    <row r="6337" s="505" customFormat="1" ht="14.25" hidden="1"/>
    <row r="6338" s="505" customFormat="1" ht="14.25" hidden="1"/>
    <row r="6339" s="505" customFormat="1" ht="14.25" hidden="1"/>
    <row r="6340" s="505" customFormat="1" ht="14.25" hidden="1"/>
    <row r="6341" s="505" customFormat="1" ht="14.25" hidden="1"/>
    <row r="6342" s="505" customFormat="1" ht="14.25" hidden="1"/>
    <row r="6343" s="505" customFormat="1" ht="14.25" hidden="1"/>
    <row r="6344" s="505" customFormat="1" ht="14.25" hidden="1"/>
    <row r="6345" s="505" customFormat="1" ht="14.25" hidden="1"/>
    <row r="6346" s="505" customFormat="1" ht="14.25" hidden="1"/>
    <row r="6347" s="505" customFormat="1" ht="14.25" hidden="1"/>
    <row r="6348" s="505" customFormat="1" ht="14.25" hidden="1"/>
    <row r="6349" s="505" customFormat="1" ht="14.25" hidden="1"/>
    <row r="6350" s="505" customFormat="1" ht="14.25" hidden="1"/>
    <row r="6351" s="505" customFormat="1" ht="14.25" hidden="1"/>
    <row r="6352" s="505" customFormat="1" ht="14.25" hidden="1"/>
    <row r="6353" s="505" customFormat="1" ht="14.25" hidden="1"/>
    <row r="6354" s="505" customFormat="1" ht="14.25" hidden="1"/>
    <row r="6355" s="505" customFormat="1" ht="14.25" hidden="1"/>
    <row r="6356" s="505" customFormat="1" ht="14.25" hidden="1"/>
    <row r="6357" s="505" customFormat="1" ht="14.25" hidden="1"/>
    <row r="6358" s="505" customFormat="1" ht="14.25" hidden="1"/>
    <row r="6359" s="505" customFormat="1" ht="14.25" hidden="1"/>
    <row r="6360" s="505" customFormat="1" ht="14.25" hidden="1"/>
    <row r="6361" s="505" customFormat="1" ht="14.25" hidden="1"/>
    <row r="6362" s="505" customFormat="1" ht="14.25" hidden="1"/>
    <row r="6363" s="505" customFormat="1" ht="14.25" hidden="1"/>
    <row r="6364" s="505" customFormat="1" ht="14.25" hidden="1"/>
    <row r="6365" s="505" customFormat="1" ht="14.25" hidden="1"/>
    <row r="6366" s="505" customFormat="1" ht="14.25" hidden="1"/>
    <row r="6367" s="505" customFormat="1" ht="14.25" hidden="1"/>
    <row r="6368" s="505" customFormat="1" ht="14.25" hidden="1"/>
    <row r="6369" s="505" customFormat="1" ht="14.25" hidden="1"/>
    <row r="6370" s="505" customFormat="1" ht="14.25" hidden="1"/>
    <row r="6371" s="505" customFormat="1" ht="14.25" hidden="1"/>
    <row r="6372" s="505" customFormat="1" ht="14.25" hidden="1"/>
    <row r="6373" s="505" customFormat="1" ht="14.25" hidden="1"/>
    <row r="6374" s="505" customFormat="1" ht="14.25" hidden="1"/>
    <row r="6375" s="505" customFormat="1" ht="14.25" hidden="1"/>
    <row r="6376" s="505" customFormat="1" ht="14.25" hidden="1"/>
    <row r="6377" s="505" customFormat="1" ht="14.25" hidden="1"/>
    <row r="6378" s="505" customFormat="1" ht="14.25" hidden="1"/>
    <row r="6379" s="505" customFormat="1" ht="14.25" hidden="1"/>
    <row r="6380" s="505" customFormat="1" ht="14.25" hidden="1"/>
    <row r="6381" s="505" customFormat="1" ht="14.25" hidden="1"/>
    <row r="6382" s="505" customFormat="1" ht="14.25" hidden="1"/>
    <row r="6383" s="505" customFormat="1" ht="14.25" hidden="1"/>
    <row r="6384" s="505" customFormat="1" ht="14.25" hidden="1"/>
    <row r="6385" s="505" customFormat="1" ht="14.25" hidden="1"/>
    <row r="6386" s="505" customFormat="1" ht="14.25" hidden="1"/>
    <row r="6387" s="505" customFormat="1" ht="14.25" hidden="1"/>
    <row r="6388" s="505" customFormat="1" ht="14.25" hidden="1"/>
    <row r="6389" s="505" customFormat="1" ht="14.25" hidden="1"/>
    <row r="6390" s="505" customFormat="1" ht="14.25" hidden="1"/>
    <row r="6391" s="505" customFormat="1" ht="14.25" hidden="1"/>
    <row r="6392" s="505" customFormat="1" ht="14.25" hidden="1"/>
    <row r="6393" s="505" customFormat="1" ht="14.25" hidden="1"/>
    <row r="6394" s="505" customFormat="1" ht="14.25" hidden="1"/>
    <row r="6395" s="505" customFormat="1" ht="14.25" hidden="1"/>
    <row r="6396" s="505" customFormat="1" ht="14.25" hidden="1"/>
    <row r="6397" s="505" customFormat="1" ht="14.25" hidden="1"/>
    <row r="6398" s="505" customFormat="1" ht="14.25" hidden="1"/>
    <row r="6399" s="505" customFormat="1" ht="14.25" hidden="1"/>
    <row r="6400" s="505" customFormat="1" ht="14.25" hidden="1"/>
    <row r="6401" s="505" customFormat="1" ht="14.25" hidden="1"/>
    <row r="6402" s="505" customFormat="1" ht="14.25" hidden="1"/>
    <row r="6403" s="505" customFormat="1" ht="14.25" hidden="1"/>
    <row r="6404" s="505" customFormat="1" ht="14.25" hidden="1"/>
    <row r="6405" s="505" customFormat="1" ht="14.25" hidden="1"/>
    <row r="6406" s="505" customFormat="1" ht="14.25" hidden="1"/>
    <row r="6407" s="505" customFormat="1" ht="14.25" hidden="1"/>
    <row r="6408" s="505" customFormat="1" ht="14.25" hidden="1"/>
    <row r="6409" s="505" customFormat="1" ht="14.25" hidden="1"/>
    <row r="6410" s="505" customFormat="1" ht="14.25" hidden="1"/>
    <row r="6411" s="505" customFormat="1" ht="14.25" hidden="1"/>
    <row r="6412" s="505" customFormat="1" ht="14.25" hidden="1"/>
    <row r="6413" s="505" customFormat="1" ht="14.25" hidden="1"/>
    <row r="6414" s="505" customFormat="1" ht="14.25" hidden="1"/>
    <row r="6415" s="505" customFormat="1" ht="14.25" hidden="1"/>
    <row r="6416" s="505" customFormat="1" ht="14.25" hidden="1"/>
    <row r="6417" s="505" customFormat="1" ht="14.25" hidden="1"/>
    <row r="6418" s="505" customFormat="1" ht="14.25" hidden="1"/>
    <row r="6419" s="505" customFormat="1" ht="14.25" hidden="1"/>
    <row r="6420" s="505" customFormat="1" ht="14.25" hidden="1"/>
    <row r="6421" s="505" customFormat="1" ht="14.25" hidden="1"/>
    <row r="6422" s="505" customFormat="1" ht="14.25" hidden="1"/>
    <row r="6423" s="505" customFormat="1" ht="14.25" hidden="1"/>
    <row r="6424" s="505" customFormat="1" ht="14.25" hidden="1"/>
    <row r="6425" s="505" customFormat="1" ht="14.25" hidden="1"/>
    <row r="6426" s="505" customFormat="1" ht="14.25" hidden="1"/>
    <row r="6427" s="505" customFormat="1" ht="14.25" hidden="1"/>
    <row r="6428" s="505" customFormat="1" ht="14.25" hidden="1"/>
    <row r="6429" s="505" customFormat="1" ht="14.25" hidden="1"/>
    <row r="6430" s="505" customFormat="1" ht="14.25" hidden="1"/>
    <row r="6431" s="505" customFormat="1" ht="14.25" hidden="1"/>
    <row r="6432" s="505" customFormat="1" ht="14.25" hidden="1"/>
    <row r="6433" s="505" customFormat="1" ht="14.25" hidden="1"/>
    <row r="6434" s="505" customFormat="1" ht="14.25" hidden="1"/>
    <row r="6435" s="505" customFormat="1" ht="14.25" hidden="1"/>
    <row r="6436" s="505" customFormat="1" ht="14.25" hidden="1"/>
    <row r="6437" s="505" customFormat="1" ht="14.25" hidden="1"/>
    <row r="6438" s="505" customFormat="1" ht="14.25" hidden="1"/>
    <row r="6439" s="505" customFormat="1" ht="14.25" hidden="1"/>
    <row r="6440" s="505" customFormat="1" ht="14.25" hidden="1"/>
    <row r="6441" s="505" customFormat="1" ht="14.25" hidden="1"/>
    <row r="6442" s="505" customFormat="1" ht="14.25" hidden="1"/>
    <row r="6443" s="505" customFormat="1" ht="14.25" hidden="1"/>
    <row r="6444" s="505" customFormat="1" ht="14.25" hidden="1"/>
    <row r="6445" s="505" customFormat="1" ht="14.25" hidden="1"/>
    <row r="6446" s="505" customFormat="1" ht="14.25" hidden="1"/>
    <row r="6447" s="505" customFormat="1" ht="14.25" hidden="1"/>
    <row r="6448" s="505" customFormat="1" ht="14.25" hidden="1"/>
    <row r="6449" s="505" customFormat="1" ht="14.25" hidden="1"/>
    <row r="6450" s="505" customFormat="1" ht="14.25" hidden="1"/>
    <row r="6451" s="505" customFormat="1" ht="14.25" hidden="1"/>
    <row r="6452" s="505" customFormat="1" ht="14.25" hidden="1"/>
    <row r="6453" s="505" customFormat="1" ht="14.25" hidden="1"/>
    <row r="6454" s="505" customFormat="1" ht="14.25" hidden="1"/>
    <row r="6455" s="505" customFormat="1" ht="14.25" hidden="1"/>
    <row r="6456" s="505" customFormat="1" ht="14.25" hidden="1"/>
    <row r="6457" s="505" customFormat="1" ht="14.25" hidden="1"/>
    <row r="6458" s="505" customFormat="1" ht="14.25" hidden="1"/>
    <row r="6459" s="505" customFormat="1" ht="14.25" hidden="1"/>
    <row r="6460" s="505" customFormat="1" ht="14.25" hidden="1"/>
    <row r="6461" s="505" customFormat="1" ht="14.25" hidden="1"/>
    <row r="6462" s="505" customFormat="1" ht="14.25" hidden="1"/>
    <row r="6463" s="505" customFormat="1" ht="14.25" hidden="1"/>
    <row r="6464" s="505" customFormat="1" ht="14.25" hidden="1"/>
    <row r="6465" s="505" customFormat="1" ht="14.25" hidden="1"/>
    <row r="6466" s="505" customFormat="1" ht="14.25" hidden="1"/>
    <row r="6467" s="505" customFormat="1" ht="14.25" hidden="1"/>
    <row r="6468" s="505" customFormat="1" ht="14.25" hidden="1"/>
    <row r="6469" s="505" customFormat="1" ht="14.25" hidden="1"/>
    <row r="6470" s="505" customFormat="1" ht="14.25" hidden="1"/>
    <row r="6471" s="505" customFormat="1" ht="14.25" hidden="1"/>
    <row r="6472" s="505" customFormat="1" ht="14.25" hidden="1"/>
    <row r="6473" s="505" customFormat="1" ht="14.25" hidden="1"/>
    <row r="6474" s="505" customFormat="1" ht="14.25" hidden="1"/>
    <row r="6475" s="505" customFormat="1" ht="14.25" hidden="1"/>
    <row r="6476" s="505" customFormat="1" ht="14.25" hidden="1"/>
    <row r="6477" s="505" customFormat="1" ht="14.25" hidden="1"/>
    <row r="6478" s="505" customFormat="1" ht="14.25" hidden="1"/>
    <row r="6479" s="505" customFormat="1" ht="14.25" hidden="1"/>
    <row r="6480" s="505" customFormat="1" ht="14.25" hidden="1"/>
    <row r="6481" s="505" customFormat="1" ht="14.25" hidden="1"/>
    <row r="6482" s="505" customFormat="1" ht="14.25" hidden="1"/>
    <row r="6483" s="505" customFormat="1" ht="14.25" hidden="1"/>
    <row r="6484" s="505" customFormat="1" ht="14.25" hidden="1"/>
    <row r="6485" s="505" customFormat="1" ht="14.25" hidden="1"/>
    <row r="6486" s="505" customFormat="1" ht="14.25" hidden="1"/>
    <row r="6487" s="505" customFormat="1" ht="14.25" hidden="1"/>
    <row r="6488" s="505" customFormat="1" ht="14.25" hidden="1"/>
    <row r="6489" s="505" customFormat="1" ht="14.25" hidden="1"/>
    <row r="6490" s="505" customFormat="1" ht="14.25" hidden="1"/>
    <row r="6491" s="505" customFormat="1" ht="14.25" hidden="1"/>
    <row r="6492" s="505" customFormat="1" ht="14.25" hidden="1"/>
    <row r="6493" s="505" customFormat="1" ht="14.25" hidden="1"/>
    <row r="6494" s="505" customFormat="1" ht="14.25" hidden="1"/>
    <row r="6495" s="505" customFormat="1" ht="14.25" hidden="1"/>
    <row r="6496" s="505" customFormat="1" ht="14.25" hidden="1"/>
    <row r="6497" s="505" customFormat="1" ht="14.25" hidden="1"/>
    <row r="6498" s="505" customFormat="1" ht="14.25" hidden="1"/>
    <row r="6499" s="505" customFormat="1" ht="14.25" hidden="1"/>
    <row r="6500" s="505" customFormat="1" ht="14.25" hidden="1"/>
    <row r="6501" s="505" customFormat="1" ht="14.25" hidden="1"/>
    <row r="6502" s="505" customFormat="1" ht="14.25" hidden="1"/>
    <row r="6503" s="505" customFormat="1" ht="14.25" hidden="1"/>
    <row r="6504" s="505" customFormat="1" ht="14.25" hidden="1"/>
    <row r="6505" s="505" customFormat="1" ht="14.25" hidden="1"/>
    <row r="6506" s="505" customFormat="1" ht="14.25" hidden="1"/>
    <row r="6507" s="505" customFormat="1" ht="14.25" hidden="1"/>
    <row r="6508" s="505" customFormat="1" ht="14.25" hidden="1"/>
    <row r="6509" s="505" customFormat="1" ht="14.25" hidden="1"/>
    <row r="6510" s="505" customFormat="1" ht="14.25" hidden="1"/>
    <row r="6511" s="505" customFormat="1" ht="14.25" hidden="1"/>
    <row r="6512" s="505" customFormat="1" ht="14.25" hidden="1"/>
    <row r="6513" s="505" customFormat="1" ht="14.25" hidden="1"/>
    <row r="6514" s="505" customFormat="1" ht="14.25" hidden="1"/>
    <row r="6515" s="505" customFormat="1" ht="14.25" hidden="1"/>
    <row r="6516" s="505" customFormat="1" ht="14.25" hidden="1"/>
    <row r="6517" s="505" customFormat="1" ht="14.25" hidden="1"/>
    <row r="6518" s="505" customFormat="1" ht="14.25" hidden="1"/>
    <row r="6519" s="505" customFormat="1" ht="14.25" hidden="1"/>
    <row r="6520" s="505" customFormat="1" ht="14.25" hidden="1"/>
    <row r="6521" s="505" customFormat="1" ht="14.25" hidden="1"/>
    <row r="6522" s="505" customFormat="1" ht="14.25" hidden="1"/>
    <row r="6523" s="505" customFormat="1" ht="14.25" hidden="1"/>
    <row r="6524" s="505" customFormat="1" ht="14.25" hidden="1"/>
    <row r="6525" s="505" customFormat="1" ht="14.25" hidden="1"/>
    <row r="6526" s="505" customFormat="1" ht="14.25" hidden="1"/>
    <row r="6527" s="505" customFormat="1" ht="14.25" hidden="1"/>
    <row r="6528" s="505" customFormat="1" ht="14.25" hidden="1"/>
    <row r="6529" s="505" customFormat="1" ht="14.25" hidden="1"/>
    <row r="6530" s="505" customFormat="1" ht="14.25" hidden="1"/>
    <row r="6531" s="505" customFormat="1" ht="14.25" hidden="1"/>
    <row r="6532" s="505" customFormat="1" ht="14.25" hidden="1"/>
    <row r="6533" s="505" customFormat="1" ht="14.25" hidden="1"/>
    <row r="6534" s="505" customFormat="1" ht="14.25" hidden="1"/>
    <row r="6535" s="505" customFormat="1" ht="14.25" hidden="1"/>
    <row r="6536" s="505" customFormat="1" ht="14.25" hidden="1"/>
    <row r="6537" s="505" customFormat="1" ht="14.25" hidden="1"/>
    <row r="6538" s="505" customFormat="1" ht="14.25" hidden="1"/>
    <row r="6539" s="505" customFormat="1" ht="14.25" hidden="1"/>
    <row r="6540" s="505" customFormat="1" ht="14.25" hidden="1"/>
    <row r="6541" s="505" customFormat="1" ht="14.25" hidden="1"/>
    <row r="6542" s="505" customFormat="1" ht="14.25" hidden="1"/>
    <row r="6543" s="505" customFormat="1" ht="14.25" hidden="1"/>
    <row r="6544" s="505" customFormat="1" ht="14.25" hidden="1"/>
    <row r="6545" s="505" customFormat="1" ht="14.25" hidden="1"/>
    <row r="6546" s="505" customFormat="1" ht="14.25" hidden="1"/>
    <row r="6547" s="505" customFormat="1" ht="14.25" hidden="1"/>
    <row r="6548" s="505" customFormat="1" ht="14.25" hidden="1"/>
    <row r="6549" s="505" customFormat="1" ht="14.25" hidden="1"/>
    <row r="6550" s="505" customFormat="1" ht="14.25" hidden="1"/>
    <row r="6551" s="505" customFormat="1" ht="14.25" hidden="1"/>
    <row r="6552" s="505" customFormat="1" ht="14.25" hidden="1"/>
    <row r="6553" s="505" customFormat="1" ht="14.25" hidden="1"/>
    <row r="6554" s="505" customFormat="1" ht="14.25" hidden="1"/>
    <row r="6555" s="505" customFormat="1" ht="14.25" hidden="1"/>
    <row r="6556" s="505" customFormat="1" ht="14.25" hidden="1"/>
    <row r="6557" s="505" customFormat="1" ht="14.25" hidden="1"/>
    <row r="6558" s="505" customFormat="1" ht="14.25" hidden="1"/>
    <row r="6559" s="505" customFormat="1" ht="14.25" hidden="1"/>
    <row r="6560" s="505" customFormat="1" ht="14.25" hidden="1"/>
    <row r="6561" s="505" customFormat="1" ht="14.25" hidden="1"/>
    <row r="6562" s="505" customFormat="1" ht="14.25" hidden="1"/>
    <row r="6563" s="505" customFormat="1" ht="14.25" hidden="1"/>
    <row r="6564" s="505" customFormat="1" ht="14.25" hidden="1"/>
    <row r="6565" s="505" customFormat="1" ht="14.25" hidden="1"/>
    <row r="6566" s="505" customFormat="1" ht="14.25" hidden="1"/>
    <row r="6567" s="505" customFormat="1" ht="14.25" hidden="1"/>
    <row r="6568" s="505" customFormat="1" ht="14.25" hidden="1"/>
    <row r="6569" s="505" customFormat="1" ht="14.25" hidden="1"/>
    <row r="6570" s="505" customFormat="1" ht="14.25" hidden="1"/>
    <row r="6571" s="505" customFormat="1" ht="14.25" hidden="1"/>
    <row r="6572" s="505" customFormat="1" ht="14.25" hidden="1"/>
    <row r="6573" s="505" customFormat="1" ht="14.25" hidden="1"/>
    <row r="6574" s="505" customFormat="1" ht="14.25" hidden="1"/>
    <row r="6575" s="505" customFormat="1" ht="14.25" hidden="1"/>
    <row r="6576" s="505" customFormat="1" ht="14.25" hidden="1"/>
    <row r="6577" s="505" customFormat="1" ht="14.25" hidden="1"/>
    <row r="6578" s="505" customFormat="1" ht="14.25" hidden="1"/>
    <row r="6579" s="505" customFormat="1" ht="14.25" hidden="1"/>
    <row r="6580" s="505" customFormat="1" ht="14.25" hidden="1"/>
    <row r="6581" s="505" customFormat="1" ht="14.25" hidden="1"/>
    <row r="6582" s="505" customFormat="1" ht="14.25" hidden="1"/>
    <row r="6583" s="505" customFormat="1" ht="14.25" hidden="1"/>
    <row r="6584" s="505" customFormat="1" ht="14.25" hidden="1"/>
    <row r="6585" s="505" customFormat="1" ht="14.25" hidden="1"/>
    <row r="6586" s="505" customFormat="1" ht="14.25" hidden="1"/>
    <row r="6587" s="505" customFormat="1" ht="14.25" hidden="1"/>
    <row r="6588" s="505" customFormat="1" ht="14.25" hidden="1"/>
    <row r="6589" s="505" customFormat="1" ht="14.25" hidden="1"/>
    <row r="6590" s="505" customFormat="1" ht="14.25" hidden="1"/>
    <row r="6591" s="505" customFormat="1" ht="14.25" hidden="1"/>
    <row r="6592" s="505" customFormat="1" ht="14.25" hidden="1"/>
    <row r="6593" s="505" customFormat="1" ht="14.25" hidden="1"/>
    <row r="6594" s="505" customFormat="1" ht="14.25" hidden="1"/>
    <row r="6595" s="505" customFormat="1" ht="14.25" hidden="1"/>
    <row r="6596" s="505" customFormat="1" ht="14.25" hidden="1"/>
    <row r="6597" s="505" customFormat="1" ht="14.25" hidden="1"/>
    <row r="6598" s="505" customFormat="1" ht="14.25" hidden="1"/>
    <row r="6599" s="505" customFormat="1" ht="14.25" hidden="1"/>
    <row r="6600" s="505" customFormat="1" ht="14.25" hidden="1"/>
    <row r="6601" s="505" customFormat="1" ht="14.25" hidden="1"/>
    <row r="6602" s="505" customFormat="1" ht="14.25" hidden="1"/>
    <row r="6603" s="505" customFormat="1" ht="14.25" hidden="1"/>
    <row r="6604" s="505" customFormat="1" ht="14.25" hidden="1"/>
    <row r="6605" s="505" customFormat="1" ht="14.25" hidden="1"/>
    <row r="6606" s="505" customFormat="1" ht="14.25" hidden="1"/>
    <row r="6607" s="505" customFormat="1" ht="14.25" hidden="1"/>
    <row r="6608" s="505" customFormat="1" ht="14.25" hidden="1"/>
    <row r="6609" s="505" customFormat="1" ht="14.25" hidden="1"/>
    <row r="6610" s="505" customFormat="1" ht="14.25" hidden="1"/>
    <row r="6611" s="505" customFormat="1" ht="14.25" hidden="1"/>
    <row r="6612" s="505" customFormat="1" ht="14.25" hidden="1"/>
    <row r="6613" s="505" customFormat="1" ht="14.25" hidden="1"/>
    <row r="6614" s="505" customFormat="1" ht="14.25" hidden="1"/>
    <row r="6615" s="505" customFormat="1" ht="14.25" hidden="1"/>
    <row r="6616" s="505" customFormat="1" ht="14.25" hidden="1"/>
    <row r="6617" s="505" customFormat="1" ht="14.25" hidden="1"/>
    <row r="6618" s="505" customFormat="1" ht="14.25" hidden="1"/>
    <row r="6619" s="505" customFormat="1" ht="14.25" hidden="1"/>
    <row r="6620" s="505" customFormat="1" ht="14.25" hidden="1"/>
    <row r="6621" s="505" customFormat="1" ht="14.25" hidden="1"/>
    <row r="6622" s="505" customFormat="1" ht="14.25" hidden="1"/>
    <row r="6623" s="505" customFormat="1" ht="14.25" hidden="1"/>
    <row r="6624" s="505" customFormat="1" ht="14.25" hidden="1"/>
    <row r="6625" s="505" customFormat="1" ht="14.25" hidden="1"/>
    <row r="6626" s="505" customFormat="1" ht="14.25" hidden="1"/>
    <row r="6627" s="505" customFormat="1" ht="14.25" hidden="1"/>
    <row r="6628" s="505" customFormat="1" ht="14.25" hidden="1"/>
    <row r="6629" s="505" customFormat="1" ht="14.25" hidden="1"/>
    <row r="6630" s="505" customFormat="1" ht="14.25" hidden="1"/>
    <row r="6631" s="505" customFormat="1" ht="14.25" hidden="1"/>
    <row r="6632" s="505" customFormat="1" ht="14.25" hidden="1"/>
    <row r="6633" s="505" customFormat="1" ht="14.25" hidden="1"/>
    <row r="6634" s="505" customFormat="1" ht="14.25" hidden="1"/>
    <row r="6635" s="505" customFormat="1" ht="14.25" hidden="1"/>
    <row r="6636" s="505" customFormat="1" ht="14.25" hidden="1"/>
    <row r="6637" s="505" customFormat="1" ht="14.25" hidden="1"/>
    <row r="6638" s="505" customFormat="1" ht="14.25" hidden="1"/>
    <row r="6639" s="505" customFormat="1" ht="14.25" hidden="1"/>
    <row r="6640" s="505" customFormat="1" ht="14.25" hidden="1"/>
    <row r="6641" s="505" customFormat="1" ht="14.25" hidden="1"/>
    <row r="6642" s="505" customFormat="1" ht="14.25" hidden="1"/>
    <row r="6643" s="505" customFormat="1" ht="14.25" hidden="1"/>
    <row r="6644" s="505" customFormat="1" ht="14.25" hidden="1"/>
    <row r="6645" s="505" customFormat="1" ht="14.25" hidden="1"/>
    <row r="6646" s="505" customFormat="1" ht="14.25" hidden="1"/>
    <row r="6647" s="505" customFormat="1" ht="14.25" hidden="1"/>
    <row r="6648" s="505" customFormat="1" ht="14.25" hidden="1"/>
    <row r="6649" s="505" customFormat="1" ht="14.25" hidden="1"/>
    <row r="6650" s="505" customFormat="1" ht="14.25" hidden="1"/>
    <row r="6651" s="505" customFormat="1" ht="14.25" hidden="1"/>
    <row r="6652" s="505" customFormat="1" ht="14.25" hidden="1"/>
    <row r="6653" s="505" customFormat="1" ht="14.25" hidden="1"/>
    <row r="6654" s="505" customFormat="1" ht="14.25" hidden="1"/>
    <row r="6655" s="505" customFormat="1" ht="14.25" hidden="1"/>
    <row r="6656" s="505" customFormat="1" ht="14.25" hidden="1"/>
    <row r="6657" s="505" customFormat="1" ht="14.25" hidden="1"/>
    <row r="6658" s="505" customFormat="1" ht="14.25" hidden="1"/>
    <row r="6659" s="505" customFormat="1" ht="14.25" hidden="1"/>
    <row r="6660" s="505" customFormat="1" ht="14.25" hidden="1"/>
    <row r="6661" s="505" customFormat="1" ht="14.25" hidden="1"/>
    <row r="6662" s="505" customFormat="1" ht="14.25" hidden="1"/>
    <row r="6663" s="505" customFormat="1" ht="14.25" hidden="1"/>
    <row r="6664" s="505" customFormat="1" ht="14.25" hidden="1"/>
    <row r="6665" s="505" customFormat="1" ht="14.25" hidden="1"/>
    <row r="6666" s="505" customFormat="1" ht="14.25" hidden="1"/>
    <row r="6667" s="505" customFormat="1" ht="14.25" hidden="1"/>
    <row r="6668" s="505" customFormat="1" ht="14.25" hidden="1"/>
    <row r="6669" s="505" customFormat="1" ht="14.25" hidden="1"/>
    <row r="6670" s="505" customFormat="1" ht="14.25" hidden="1"/>
    <row r="6671" s="505" customFormat="1" ht="14.25" hidden="1"/>
    <row r="6672" s="505" customFormat="1" ht="14.25" hidden="1"/>
    <row r="6673" s="505" customFormat="1" ht="14.25" hidden="1"/>
    <row r="6674" s="505" customFormat="1" ht="14.25" hidden="1"/>
    <row r="6675" s="505" customFormat="1" ht="14.25" hidden="1"/>
    <row r="6676" s="505" customFormat="1" ht="14.25" hidden="1"/>
    <row r="6677" s="505" customFormat="1" ht="14.25" hidden="1"/>
    <row r="6678" s="505" customFormat="1" ht="14.25" hidden="1"/>
    <row r="6679" s="505" customFormat="1" ht="14.25" hidden="1"/>
    <row r="6680" s="505" customFormat="1" ht="14.25" hidden="1"/>
    <row r="6681" s="505" customFormat="1" ht="14.25" hidden="1"/>
    <row r="6682" s="505" customFormat="1" ht="14.25" hidden="1"/>
    <row r="6683" s="505" customFormat="1" ht="14.25" hidden="1"/>
    <row r="6684" s="505" customFormat="1" ht="14.25" hidden="1"/>
    <row r="6685" s="505" customFormat="1" ht="14.25" hidden="1"/>
    <row r="6686" s="505" customFormat="1" ht="14.25" hidden="1"/>
    <row r="6687" s="505" customFormat="1" ht="14.25" hidden="1"/>
    <row r="6688" s="505" customFormat="1" ht="14.25" hidden="1"/>
    <row r="6689" s="505" customFormat="1" ht="14.25" hidden="1"/>
    <row r="6690" s="505" customFormat="1" ht="14.25" hidden="1"/>
    <row r="6691" s="505" customFormat="1" ht="14.25" hidden="1"/>
    <row r="6692" s="505" customFormat="1" ht="14.25" hidden="1"/>
    <row r="6693" s="505" customFormat="1" ht="14.25" hidden="1"/>
    <row r="6694" s="505" customFormat="1" ht="14.25" hidden="1"/>
    <row r="6695" s="505" customFormat="1" ht="14.25" hidden="1"/>
    <row r="6696" s="505" customFormat="1" ht="14.25" hidden="1"/>
    <row r="6697" s="505" customFormat="1" ht="14.25" hidden="1"/>
    <row r="6698" s="505" customFormat="1" ht="14.25" hidden="1"/>
    <row r="6699" s="505" customFormat="1" ht="14.25" hidden="1"/>
    <row r="6700" s="505" customFormat="1" ht="14.25" hidden="1"/>
    <row r="6701" s="505" customFormat="1" ht="14.25" hidden="1"/>
    <row r="6702" s="505" customFormat="1" ht="14.25" hidden="1"/>
    <row r="6703" s="505" customFormat="1" ht="14.25" hidden="1"/>
    <row r="6704" s="505" customFormat="1" ht="14.25" hidden="1"/>
    <row r="6705" s="505" customFormat="1" ht="14.25" hidden="1"/>
    <row r="6706" s="505" customFormat="1" ht="14.25" hidden="1"/>
    <row r="6707" s="505" customFormat="1" ht="14.25" hidden="1"/>
    <row r="6708" s="505" customFormat="1" ht="14.25" hidden="1"/>
    <row r="6709" s="505" customFormat="1" ht="14.25" hidden="1"/>
    <row r="6710" s="505" customFormat="1" ht="14.25" hidden="1"/>
    <row r="6711" s="505" customFormat="1" ht="14.25" hidden="1"/>
    <row r="6712" s="505" customFormat="1" ht="14.25" hidden="1"/>
    <row r="6713" s="505" customFormat="1" ht="14.25" hidden="1"/>
    <row r="6714" s="505" customFormat="1" ht="14.25" hidden="1"/>
    <row r="6715" s="505" customFormat="1" ht="14.25" hidden="1"/>
    <row r="6716" s="505" customFormat="1" ht="14.25" hidden="1"/>
    <row r="6717" s="505" customFormat="1" ht="14.25" hidden="1"/>
    <row r="6718" s="505" customFormat="1" ht="14.25" hidden="1"/>
    <row r="6719" s="505" customFormat="1" ht="14.25" hidden="1"/>
    <row r="6720" s="505" customFormat="1" ht="14.25" hidden="1"/>
    <row r="6721" s="505" customFormat="1" ht="14.25" hidden="1"/>
    <row r="6722" s="505" customFormat="1" ht="14.25" hidden="1"/>
    <row r="6723" s="505" customFormat="1" ht="14.25" hidden="1"/>
    <row r="6724" s="505" customFormat="1" ht="14.25" hidden="1"/>
    <row r="6725" s="505" customFormat="1" ht="14.25" hidden="1"/>
    <row r="6726" s="505" customFormat="1" ht="14.25" hidden="1"/>
    <row r="6727" s="505" customFormat="1" ht="14.25" hidden="1"/>
    <row r="6728" s="505" customFormat="1" ht="14.25" hidden="1"/>
    <row r="6729" s="505" customFormat="1" ht="14.25" hidden="1"/>
    <row r="6730" s="505" customFormat="1" ht="14.25" hidden="1"/>
    <row r="6731" s="505" customFormat="1" ht="14.25" hidden="1"/>
    <row r="6732" s="505" customFormat="1" ht="14.25" hidden="1"/>
    <row r="6733" s="505" customFormat="1" ht="14.25" hidden="1"/>
    <row r="6734" s="505" customFormat="1" ht="14.25" hidden="1"/>
    <row r="6735" s="505" customFormat="1" ht="14.25" hidden="1"/>
    <row r="6736" s="505" customFormat="1" ht="14.25" hidden="1"/>
    <row r="6737" s="505" customFormat="1" ht="14.25" hidden="1"/>
    <row r="6738" s="505" customFormat="1" ht="14.25" hidden="1"/>
    <row r="6739" s="505" customFormat="1" ht="14.25" hidden="1"/>
    <row r="6740" s="505" customFormat="1" ht="14.25" hidden="1"/>
    <row r="6741" s="505" customFormat="1" ht="14.25" hidden="1"/>
    <row r="6742" s="505" customFormat="1" ht="14.25" hidden="1"/>
    <row r="6743" s="505" customFormat="1" ht="14.25" hidden="1"/>
    <row r="6744" s="505" customFormat="1" ht="14.25" hidden="1"/>
    <row r="6745" s="505" customFormat="1" ht="14.25" hidden="1"/>
    <row r="6746" s="505" customFormat="1" ht="14.25" hidden="1"/>
    <row r="6747" s="505" customFormat="1" ht="14.25" hidden="1"/>
    <row r="6748" s="505" customFormat="1" ht="14.25" hidden="1"/>
    <row r="6749" s="505" customFormat="1" ht="14.25" hidden="1"/>
    <row r="6750" s="505" customFormat="1" ht="14.25" hidden="1"/>
    <row r="6751" s="505" customFormat="1" ht="14.25" hidden="1"/>
    <row r="6752" s="505" customFormat="1" ht="14.25" hidden="1"/>
    <row r="6753" s="505" customFormat="1" ht="14.25" hidden="1"/>
    <row r="6754" s="505" customFormat="1" ht="14.25" hidden="1"/>
    <row r="6755" s="505" customFormat="1" ht="14.25" hidden="1"/>
    <row r="6756" s="505" customFormat="1" ht="14.25" hidden="1"/>
    <row r="6757" s="505" customFormat="1" ht="14.25" hidden="1"/>
    <row r="6758" s="505" customFormat="1" ht="14.25" hidden="1"/>
    <row r="6759" s="505" customFormat="1" ht="14.25" hidden="1"/>
    <row r="6760" s="505" customFormat="1" ht="14.25" hidden="1"/>
    <row r="6761" s="505" customFormat="1" ht="14.25" hidden="1"/>
    <row r="6762" s="505" customFormat="1" ht="14.25" hidden="1"/>
    <row r="6763" s="505" customFormat="1" ht="14.25" hidden="1"/>
    <row r="6764" s="505" customFormat="1" ht="14.25" hidden="1"/>
    <row r="6765" s="505" customFormat="1" ht="14.25" hidden="1"/>
    <row r="6766" s="505" customFormat="1" ht="14.25" hidden="1"/>
    <row r="6767" s="505" customFormat="1" ht="14.25" hidden="1"/>
    <row r="6768" s="505" customFormat="1" ht="14.25" hidden="1"/>
    <row r="6769" s="505" customFormat="1" ht="14.25" hidden="1"/>
    <row r="6770" s="505" customFormat="1" ht="14.25" hidden="1"/>
    <row r="6771" s="505" customFormat="1" ht="14.25" hidden="1"/>
    <row r="6772" s="505" customFormat="1" ht="14.25" hidden="1"/>
    <row r="6773" s="505" customFormat="1" ht="14.25" hidden="1"/>
    <row r="6774" s="505" customFormat="1" ht="14.25" hidden="1"/>
    <row r="6775" s="505" customFormat="1" ht="14.25" hidden="1"/>
    <row r="6776" s="505" customFormat="1" ht="14.25" hidden="1"/>
    <row r="6777" s="505" customFormat="1" ht="14.25" hidden="1"/>
    <row r="6778" s="505" customFormat="1" ht="14.25" hidden="1"/>
    <row r="6779" s="505" customFormat="1" ht="14.25" hidden="1"/>
    <row r="6780" s="505" customFormat="1" ht="14.25" hidden="1"/>
    <row r="6781" s="505" customFormat="1" ht="14.25" hidden="1"/>
    <row r="6782" s="505" customFormat="1" ht="14.25" hidden="1"/>
    <row r="6783" s="505" customFormat="1" ht="14.25" hidden="1"/>
    <row r="6784" s="505" customFormat="1" ht="14.25" hidden="1"/>
    <row r="6785" s="505" customFormat="1" ht="14.25" hidden="1"/>
    <row r="6786" s="505" customFormat="1" ht="14.25" hidden="1"/>
    <row r="6787" s="505" customFormat="1" ht="14.25" hidden="1"/>
    <row r="6788" s="505" customFormat="1" ht="14.25" hidden="1"/>
    <row r="6789" s="505" customFormat="1" ht="14.25" hidden="1"/>
    <row r="6790" s="505" customFormat="1" ht="14.25" hidden="1"/>
    <row r="6791" s="505" customFormat="1" ht="14.25" hidden="1"/>
    <row r="6792" s="505" customFormat="1" ht="14.25" hidden="1"/>
    <row r="6793" s="505" customFormat="1" ht="14.25" hidden="1"/>
    <row r="6794" s="505" customFormat="1" ht="14.25" hidden="1"/>
    <row r="6795" s="505" customFormat="1" ht="14.25" hidden="1"/>
    <row r="6796" s="505" customFormat="1" ht="14.25" hidden="1"/>
    <row r="6797" s="505" customFormat="1" ht="14.25" hidden="1"/>
    <row r="6798" s="505" customFormat="1" ht="14.25" hidden="1"/>
    <row r="6799" s="505" customFormat="1" ht="14.25" hidden="1"/>
    <row r="6800" s="505" customFormat="1" ht="14.25" hidden="1"/>
    <row r="6801" s="505" customFormat="1" ht="14.25" hidden="1"/>
    <row r="6802" s="505" customFormat="1" ht="14.25" hidden="1"/>
    <row r="6803" s="505" customFormat="1" ht="14.25" hidden="1"/>
    <row r="6804" s="505" customFormat="1" ht="14.25" hidden="1"/>
    <row r="6805" s="505" customFormat="1" ht="14.25" hidden="1"/>
    <row r="6806" s="505" customFormat="1" ht="14.25" hidden="1"/>
    <row r="6807" s="505" customFormat="1" ht="14.25" hidden="1"/>
    <row r="6808" s="505" customFormat="1" ht="14.25" hidden="1"/>
    <row r="6809" s="505" customFormat="1" ht="14.25" hidden="1"/>
    <row r="6810" s="505" customFormat="1" ht="14.25" hidden="1"/>
    <row r="6811" s="505" customFormat="1" ht="14.25" hidden="1"/>
    <row r="6812" s="505" customFormat="1" ht="14.25" hidden="1"/>
    <row r="6813" s="505" customFormat="1" ht="14.25" hidden="1"/>
    <row r="6814" s="505" customFormat="1" ht="14.25" hidden="1"/>
    <row r="6815" s="505" customFormat="1" ht="14.25" hidden="1"/>
    <row r="6816" s="505" customFormat="1" ht="14.25" hidden="1"/>
    <row r="6817" s="505" customFormat="1" ht="14.25" hidden="1"/>
    <row r="6818" s="505" customFormat="1" ht="14.25" hidden="1"/>
    <row r="6819" s="505" customFormat="1" ht="14.25" hidden="1"/>
    <row r="6820" s="505" customFormat="1" ht="14.25" hidden="1"/>
    <row r="6821" s="505" customFormat="1" ht="14.25" hidden="1"/>
    <row r="6822" s="505" customFormat="1" ht="14.25" hidden="1"/>
    <row r="6823" s="505" customFormat="1" ht="14.25" hidden="1"/>
    <row r="6824" s="505" customFormat="1" ht="14.25" hidden="1"/>
    <row r="6825" s="505" customFormat="1" ht="14.25" hidden="1"/>
    <row r="6826" s="505" customFormat="1" ht="14.25" hidden="1"/>
    <row r="6827" s="505" customFormat="1" ht="14.25" hidden="1"/>
    <row r="6828" s="505" customFormat="1" ht="14.25" hidden="1"/>
    <row r="6829" s="505" customFormat="1" ht="14.25" hidden="1"/>
    <row r="6830" s="505" customFormat="1" ht="14.25" hidden="1"/>
    <row r="6831" s="505" customFormat="1" ht="14.25" hidden="1"/>
    <row r="6832" s="505" customFormat="1" ht="14.25" hidden="1"/>
    <row r="6833" s="505" customFormat="1" ht="14.25" hidden="1"/>
    <row r="6834" s="505" customFormat="1" ht="14.25" hidden="1"/>
    <row r="6835" s="505" customFormat="1" ht="14.25" hidden="1"/>
    <row r="6836" s="505" customFormat="1" ht="14.25" hidden="1"/>
    <row r="6837" s="505" customFormat="1" ht="14.25" hidden="1"/>
    <row r="6838" s="505" customFormat="1" ht="14.25" hidden="1"/>
    <row r="6839" s="505" customFormat="1" ht="14.25" hidden="1"/>
    <row r="6840" s="505" customFormat="1" ht="14.25" hidden="1"/>
    <row r="6841" s="505" customFormat="1" ht="14.25" hidden="1"/>
    <row r="6842" s="505" customFormat="1" ht="14.25" hidden="1"/>
    <row r="6843" s="505" customFormat="1" ht="14.25" hidden="1"/>
    <row r="6844" s="505" customFormat="1" ht="14.25" hidden="1"/>
    <row r="6845" s="505" customFormat="1" ht="14.25" hidden="1"/>
    <row r="6846" s="505" customFormat="1" ht="14.25" hidden="1"/>
    <row r="6847" s="505" customFormat="1" ht="14.25" hidden="1"/>
    <row r="6848" s="505" customFormat="1" ht="14.25" hidden="1"/>
    <row r="6849" s="505" customFormat="1" ht="14.25" hidden="1"/>
    <row r="6850" s="505" customFormat="1" ht="14.25" hidden="1"/>
    <row r="6851" s="505" customFormat="1" ht="14.25" hidden="1"/>
    <row r="6852" s="505" customFormat="1" ht="14.25" hidden="1"/>
    <row r="6853" s="505" customFormat="1" ht="14.25" hidden="1"/>
    <row r="6854" s="505" customFormat="1" ht="14.25" hidden="1"/>
    <row r="6855" s="505" customFormat="1" ht="14.25" hidden="1"/>
    <row r="6856" s="505" customFormat="1" ht="14.25" hidden="1"/>
    <row r="6857" s="505" customFormat="1" ht="14.25" hidden="1"/>
    <row r="6858" s="505" customFormat="1" ht="14.25" hidden="1"/>
    <row r="6859" s="505" customFormat="1" ht="14.25" hidden="1"/>
    <row r="6860" s="505" customFormat="1" ht="14.25" hidden="1"/>
    <row r="6861" s="505" customFormat="1" ht="14.25" hidden="1"/>
    <row r="6862" s="505" customFormat="1" ht="14.25" hidden="1"/>
    <row r="6863" s="505" customFormat="1" ht="14.25" hidden="1"/>
    <row r="6864" s="505" customFormat="1" ht="14.25" hidden="1"/>
    <row r="6865" s="505" customFormat="1" ht="14.25" hidden="1"/>
    <row r="6866" s="505" customFormat="1" ht="14.25" hidden="1"/>
    <row r="6867" s="505" customFormat="1" ht="14.25" hidden="1"/>
    <row r="6868" s="505" customFormat="1" ht="14.25" hidden="1"/>
    <row r="6869" s="505" customFormat="1" ht="14.25" hidden="1"/>
    <row r="6870" s="505" customFormat="1" ht="14.25" hidden="1"/>
    <row r="6871" s="505" customFormat="1" ht="14.25" hidden="1"/>
    <row r="6872" s="505" customFormat="1" ht="14.25" hidden="1"/>
    <row r="6873" s="505" customFormat="1" ht="14.25" hidden="1"/>
    <row r="6874" s="505" customFormat="1" ht="14.25" hidden="1"/>
    <row r="6875" s="505" customFormat="1" ht="14.25" hidden="1"/>
    <row r="6876" s="505" customFormat="1" ht="14.25" hidden="1"/>
    <row r="6877" s="505" customFormat="1" ht="14.25" hidden="1"/>
    <row r="6878" s="505" customFormat="1" ht="14.25" hidden="1"/>
    <row r="6879" s="505" customFormat="1" ht="14.25" hidden="1"/>
    <row r="6880" s="505" customFormat="1" ht="14.25" hidden="1"/>
    <row r="6881" s="505" customFormat="1" ht="14.25" hidden="1"/>
    <row r="6882" s="505" customFormat="1" ht="14.25" hidden="1"/>
    <row r="6883" s="505" customFormat="1" ht="14.25" hidden="1"/>
    <row r="6884" s="505" customFormat="1" ht="14.25" hidden="1"/>
    <row r="6885" s="505" customFormat="1" ht="14.25" hidden="1"/>
    <row r="6886" s="505" customFormat="1" ht="14.25" hidden="1"/>
    <row r="6887" s="505" customFormat="1" ht="14.25" hidden="1"/>
    <row r="6888" s="505" customFormat="1" ht="14.25" hidden="1"/>
    <row r="6889" s="505" customFormat="1" ht="14.25" hidden="1"/>
    <row r="6890" s="505" customFormat="1" ht="14.25" hidden="1"/>
    <row r="6891" s="505" customFormat="1" ht="14.25" hidden="1"/>
    <row r="6892" s="505" customFormat="1" ht="14.25" hidden="1"/>
    <row r="6893" s="505" customFormat="1" ht="14.25" hidden="1"/>
    <row r="6894" s="505" customFormat="1" ht="14.25" hidden="1"/>
    <row r="6895" s="505" customFormat="1" ht="14.25" hidden="1"/>
    <row r="6896" s="505" customFormat="1" ht="14.25" hidden="1"/>
    <row r="6897" s="505" customFormat="1" ht="14.25" hidden="1"/>
    <row r="6898" s="505" customFormat="1" ht="14.25" hidden="1"/>
    <row r="6899" s="505" customFormat="1" ht="14.25" hidden="1"/>
    <row r="6900" s="505" customFormat="1" ht="14.25" hidden="1"/>
    <row r="6901" s="505" customFormat="1" ht="14.25" hidden="1"/>
    <row r="6902" s="505" customFormat="1" ht="14.25" hidden="1"/>
    <row r="6903" s="505" customFormat="1" ht="14.25" hidden="1"/>
    <row r="6904" s="505" customFormat="1" ht="14.25" hidden="1"/>
    <row r="6905" s="505" customFormat="1" ht="14.25" hidden="1"/>
    <row r="6906" s="505" customFormat="1" ht="14.25" hidden="1"/>
    <row r="6907" s="505" customFormat="1" ht="14.25" hidden="1"/>
    <row r="6908" s="505" customFormat="1" ht="14.25" hidden="1"/>
    <row r="6909" s="505" customFormat="1" ht="14.25" hidden="1"/>
    <row r="6910" s="505" customFormat="1" ht="14.25" hidden="1"/>
    <row r="6911" s="505" customFormat="1" ht="14.25" hidden="1"/>
    <row r="6912" s="505" customFormat="1" ht="14.25" hidden="1"/>
    <row r="6913" s="505" customFormat="1" ht="14.25" hidden="1"/>
    <row r="6914" s="505" customFormat="1" ht="14.25" hidden="1"/>
    <row r="6915" s="505" customFormat="1" ht="14.25" hidden="1"/>
    <row r="6916" s="505" customFormat="1" ht="14.25" hidden="1"/>
    <row r="6917" s="505" customFormat="1" ht="14.25" hidden="1"/>
    <row r="6918" s="505" customFormat="1" ht="14.25" hidden="1"/>
    <row r="6919" s="505" customFormat="1" ht="14.25" hidden="1"/>
    <row r="6920" s="505" customFormat="1" ht="14.25" hidden="1"/>
    <row r="6921" s="505" customFormat="1" ht="14.25" hidden="1"/>
    <row r="6922" s="505" customFormat="1" ht="14.25" hidden="1"/>
    <row r="6923" s="505" customFormat="1" ht="14.25" hidden="1"/>
    <row r="6924" s="505" customFormat="1" ht="14.25" hidden="1"/>
    <row r="6925" s="505" customFormat="1" ht="14.25" hidden="1"/>
    <row r="6926" s="505" customFormat="1" ht="14.25" hidden="1"/>
    <row r="6927" s="505" customFormat="1" ht="14.25" hidden="1"/>
    <row r="6928" s="505" customFormat="1" ht="14.25" hidden="1"/>
    <row r="6929" s="505" customFormat="1" ht="14.25" hidden="1"/>
    <row r="6930" s="505" customFormat="1" ht="14.25" hidden="1"/>
    <row r="6931" s="505" customFormat="1" ht="14.25" hidden="1"/>
    <row r="6932" s="505" customFormat="1" ht="14.25" hidden="1"/>
    <row r="6933" s="505" customFormat="1" ht="14.25" hidden="1"/>
    <row r="6934" s="505" customFormat="1" ht="14.25" hidden="1"/>
    <row r="6935" s="505" customFormat="1" ht="14.25" hidden="1"/>
    <row r="6936" s="505" customFormat="1" ht="14.25" hidden="1"/>
    <row r="6937" s="505" customFormat="1" ht="14.25" hidden="1"/>
    <row r="6938" s="505" customFormat="1" ht="14.25" hidden="1"/>
    <row r="6939" s="505" customFormat="1" ht="14.25" hidden="1"/>
    <row r="6940" s="505" customFormat="1" ht="14.25" hidden="1"/>
    <row r="6941" s="505" customFormat="1" ht="14.25" hidden="1"/>
    <row r="6942" s="505" customFormat="1" ht="14.25" hidden="1"/>
    <row r="6943" s="505" customFormat="1" ht="14.25" hidden="1"/>
    <row r="6944" s="505" customFormat="1" ht="14.25" hidden="1"/>
    <row r="6945" s="505" customFormat="1" ht="14.25" hidden="1"/>
    <row r="6946" s="505" customFormat="1" ht="14.25" hidden="1"/>
    <row r="6947" s="505" customFormat="1" ht="14.25" hidden="1"/>
    <row r="6948" s="505" customFormat="1" ht="14.25" hidden="1"/>
    <row r="6949" s="505" customFormat="1" ht="14.25" hidden="1"/>
    <row r="6950" s="505" customFormat="1" ht="14.25" hidden="1"/>
    <row r="6951" s="505" customFormat="1" ht="14.25" hidden="1"/>
    <row r="6952" s="505" customFormat="1" ht="14.25" hidden="1"/>
    <row r="6953" s="505" customFormat="1" ht="14.25" hidden="1"/>
    <row r="6954" s="505" customFormat="1" ht="14.25" hidden="1"/>
    <row r="6955" s="505" customFormat="1" ht="14.25" hidden="1"/>
    <row r="6956" s="505" customFormat="1" ht="14.25" hidden="1"/>
    <row r="6957" s="505" customFormat="1" ht="14.25" hidden="1"/>
    <row r="6958" s="505" customFormat="1" ht="14.25" hidden="1"/>
    <row r="6959" s="505" customFormat="1" ht="14.25" hidden="1"/>
    <row r="6960" s="505" customFormat="1" ht="14.25" hidden="1"/>
    <row r="6961" s="505" customFormat="1" ht="14.25" hidden="1"/>
    <row r="6962" s="505" customFormat="1" ht="14.25" hidden="1"/>
    <row r="6963" s="505" customFormat="1" ht="14.25" hidden="1"/>
    <row r="6964" s="505" customFormat="1" ht="14.25" hidden="1"/>
    <row r="6965" s="505" customFormat="1" ht="14.25" hidden="1"/>
    <row r="6966" s="505" customFormat="1" ht="14.25" hidden="1"/>
    <row r="6967" s="505" customFormat="1" ht="14.25" hidden="1"/>
    <row r="6968" s="505" customFormat="1" ht="14.25" hidden="1"/>
    <row r="6969" s="505" customFormat="1" ht="14.25" hidden="1"/>
    <row r="6970" s="505" customFormat="1" ht="14.25" hidden="1"/>
    <row r="6971" s="505" customFormat="1" ht="14.25" hidden="1"/>
    <row r="6972" s="505" customFormat="1" ht="14.25" hidden="1"/>
    <row r="6973" s="505" customFormat="1" ht="14.25" hidden="1"/>
    <row r="6974" s="505" customFormat="1" ht="14.25" hidden="1"/>
    <row r="6975" s="505" customFormat="1" ht="14.25" hidden="1"/>
    <row r="6976" s="505" customFormat="1" ht="14.25" hidden="1"/>
    <row r="6977" s="505" customFormat="1" ht="14.25" hidden="1"/>
    <row r="6978" s="505" customFormat="1" ht="14.25" hidden="1"/>
    <row r="6979" s="505" customFormat="1" ht="14.25" hidden="1"/>
    <row r="6980" s="505" customFormat="1" ht="14.25" hidden="1"/>
    <row r="6981" s="505" customFormat="1" ht="14.25" hidden="1"/>
    <row r="6982" s="505" customFormat="1" ht="14.25" hidden="1"/>
    <row r="6983" s="505" customFormat="1" ht="14.25" hidden="1"/>
    <row r="6984" s="505" customFormat="1" ht="14.25" hidden="1"/>
    <row r="6985" s="505" customFormat="1" ht="14.25" hidden="1"/>
    <row r="6986" s="505" customFormat="1" ht="14.25" hidden="1"/>
    <row r="6987" s="505" customFormat="1" ht="14.25" hidden="1"/>
    <row r="6988" s="505" customFormat="1" ht="14.25" hidden="1"/>
    <row r="6989" s="505" customFormat="1" ht="14.25" hidden="1"/>
    <row r="6990" s="505" customFormat="1" ht="14.25" hidden="1"/>
    <row r="6991" s="505" customFormat="1" ht="14.25" hidden="1"/>
    <row r="6992" s="505" customFormat="1" ht="14.25" hidden="1"/>
    <row r="6993" s="505" customFormat="1" ht="14.25" hidden="1"/>
    <row r="6994" s="505" customFormat="1" ht="14.25" hidden="1"/>
    <row r="6995" s="505" customFormat="1" ht="14.25" hidden="1"/>
    <row r="6996" s="505" customFormat="1" ht="14.25" hidden="1"/>
    <row r="6997" s="505" customFormat="1" ht="14.25" hidden="1"/>
    <row r="6998" s="505" customFormat="1" ht="14.25" hidden="1"/>
    <row r="6999" s="505" customFormat="1" ht="14.25" hidden="1"/>
    <row r="7000" s="505" customFormat="1" ht="14.25" hidden="1"/>
    <row r="7001" s="505" customFormat="1" ht="14.25" hidden="1"/>
    <row r="7002" s="505" customFormat="1" ht="14.25" hidden="1"/>
    <row r="7003" s="505" customFormat="1" ht="14.25" hidden="1"/>
    <row r="7004" s="505" customFormat="1" ht="14.25" hidden="1"/>
    <row r="7005" s="505" customFormat="1" ht="14.25" hidden="1"/>
    <row r="7006" s="505" customFormat="1" ht="14.25" hidden="1"/>
    <row r="7007" s="505" customFormat="1" ht="14.25" hidden="1"/>
    <row r="7008" s="505" customFormat="1" ht="14.25" hidden="1"/>
    <row r="7009" s="505" customFormat="1" ht="14.25" hidden="1"/>
    <row r="7010" s="505" customFormat="1" ht="14.25" hidden="1"/>
    <row r="7011" s="505" customFormat="1" ht="14.25" hidden="1"/>
    <row r="7012" s="505" customFormat="1" ht="14.25" hidden="1"/>
    <row r="7013" s="505" customFormat="1" ht="14.25" hidden="1"/>
    <row r="7014" s="505" customFormat="1" ht="14.25" hidden="1"/>
    <row r="7015" s="505" customFormat="1" ht="14.25" hidden="1"/>
    <row r="7016" s="505" customFormat="1" ht="14.25" hidden="1"/>
    <row r="7017" s="505" customFormat="1" ht="14.25" hidden="1"/>
    <row r="7018" s="505" customFormat="1" ht="14.25" hidden="1"/>
    <row r="7019" s="505" customFormat="1" ht="14.25" hidden="1"/>
    <row r="7020" s="505" customFormat="1" ht="14.25" hidden="1"/>
    <row r="7021" s="505" customFormat="1" ht="14.25" hidden="1"/>
    <row r="7022" s="505" customFormat="1" ht="14.25" hidden="1"/>
    <row r="7023" s="505" customFormat="1" ht="14.25" hidden="1"/>
    <row r="7024" s="505" customFormat="1" ht="14.25" hidden="1"/>
    <row r="7025" s="505" customFormat="1" ht="14.25" hidden="1"/>
    <row r="7026" s="505" customFormat="1" ht="14.25" hidden="1"/>
    <row r="7027" s="505" customFormat="1" ht="14.25" hidden="1"/>
    <row r="7028" s="505" customFormat="1" ht="14.25" hidden="1"/>
    <row r="7029" s="505" customFormat="1" ht="14.25" hidden="1"/>
    <row r="7030" s="505" customFormat="1" ht="14.25" hidden="1"/>
    <row r="7031" s="505" customFormat="1" ht="14.25" hidden="1"/>
    <row r="7032" s="505" customFormat="1" ht="14.25" hidden="1"/>
    <row r="7033" s="505" customFormat="1" ht="14.25" hidden="1"/>
    <row r="7034" s="505" customFormat="1" ht="14.25" hidden="1"/>
    <row r="7035" s="505" customFormat="1" ht="14.25" hidden="1"/>
    <row r="7036" s="505" customFormat="1" ht="14.25" hidden="1"/>
    <row r="7037" s="505" customFormat="1" ht="14.25" hidden="1"/>
    <row r="7038" s="505" customFormat="1" ht="14.25" hidden="1"/>
    <row r="7039" s="505" customFormat="1" ht="14.25" hidden="1"/>
    <row r="7040" s="505" customFormat="1" ht="14.25" hidden="1"/>
    <row r="7041" s="505" customFormat="1" ht="14.25" hidden="1"/>
    <row r="7042" s="505" customFormat="1" ht="14.25" hidden="1"/>
    <row r="7043" s="505" customFormat="1" ht="14.25" hidden="1"/>
    <row r="7044" s="505" customFormat="1" ht="14.25" hidden="1"/>
    <row r="7045" s="505" customFormat="1" ht="14.25" hidden="1"/>
    <row r="7046" s="505" customFormat="1" ht="14.25" hidden="1"/>
    <row r="7047" s="505" customFormat="1" ht="14.25" hidden="1"/>
    <row r="7048" s="505" customFormat="1" ht="14.25" hidden="1"/>
    <row r="7049" s="505" customFormat="1" ht="14.25" hidden="1"/>
    <row r="7050" s="505" customFormat="1" ht="14.25" hidden="1"/>
    <row r="7051" s="505" customFormat="1" ht="14.25" hidden="1"/>
    <row r="7052" s="505" customFormat="1" ht="14.25" hidden="1"/>
    <row r="7053" s="505" customFormat="1" ht="14.25" hidden="1"/>
    <row r="7054" s="505" customFormat="1" ht="14.25" hidden="1"/>
    <row r="7055" s="505" customFormat="1" ht="14.25" hidden="1"/>
    <row r="7056" s="505" customFormat="1" ht="14.25" hidden="1"/>
    <row r="7057" s="505" customFormat="1" ht="14.25" hidden="1"/>
    <row r="7058" s="505" customFormat="1" ht="14.25" hidden="1"/>
    <row r="7059" s="505" customFormat="1" ht="14.25" hidden="1"/>
    <row r="7060" s="505" customFormat="1" ht="14.25" hidden="1"/>
    <row r="7061" s="505" customFormat="1" ht="14.25" hidden="1"/>
    <row r="7062" s="505" customFormat="1" ht="14.25" hidden="1"/>
    <row r="7063" s="505" customFormat="1" ht="14.25" hidden="1"/>
    <row r="7064" s="505" customFormat="1" ht="14.25" hidden="1"/>
    <row r="7065" s="505" customFormat="1" ht="14.25" hidden="1"/>
    <row r="7066" s="505" customFormat="1" ht="14.25" hidden="1"/>
    <row r="7067" s="505" customFormat="1" ht="14.25" hidden="1"/>
    <row r="7068" s="505" customFormat="1" ht="14.25" hidden="1"/>
    <row r="7069" s="505" customFormat="1" ht="14.25" hidden="1"/>
    <row r="7070" s="505" customFormat="1" ht="14.25" hidden="1"/>
    <row r="7071" s="505" customFormat="1" ht="14.25" hidden="1"/>
    <row r="7072" s="505" customFormat="1" ht="14.25" hidden="1"/>
    <row r="7073" s="505" customFormat="1" ht="14.25" hidden="1"/>
    <row r="7074" s="505" customFormat="1" ht="14.25" hidden="1"/>
    <row r="7075" s="505" customFormat="1" ht="14.25" hidden="1"/>
    <row r="7076" s="505" customFormat="1" ht="14.25" hidden="1"/>
    <row r="7077" s="505" customFormat="1" ht="14.25" hidden="1"/>
    <row r="7078" s="505" customFormat="1" ht="14.25" hidden="1"/>
    <row r="7079" s="505" customFormat="1" ht="14.25" hidden="1"/>
    <row r="7080" s="505" customFormat="1" ht="14.25" hidden="1"/>
    <row r="7081" s="505" customFormat="1" ht="14.25" hidden="1"/>
    <row r="7082" s="505" customFormat="1" ht="14.25" hidden="1"/>
    <row r="7083" s="505" customFormat="1" ht="14.25" hidden="1"/>
    <row r="7084" s="505" customFormat="1" ht="14.25" hidden="1"/>
    <row r="7085" s="505" customFormat="1" ht="14.25" hidden="1"/>
    <row r="7086" s="505" customFormat="1" ht="14.25" hidden="1"/>
    <row r="7087" s="505" customFormat="1" ht="14.25" hidden="1"/>
    <row r="7088" s="505" customFormat="1" ht="14.25" hidden="1"/>
    <row r="7089" s="505" customFormat="1" ht="14.25" hidden="1"/>
    <row r="7090" s="505" customFormat="1" ht="14.25" hidden="1"/>
    <row r="7091" s="505" customFormat="1" ht="14.25" hidden="1"/>
    <row r="7092" s="505" customFormat="1" ht="14.25" hidden="1"/>
    <row r="7093" s="505" customFormat="1" ht="14.25" hidden="1"/>
    <row r="7094" s="505" customFormat="1" ht="14.25" hidden="1"/>
    <row r="7095" s="505" customFormat="1" ht="14.25" hidden="1"/>
    <row r="7096" s="505" customFormat="1" ht="14.25" hidden="1"/>
    <row r="7097" s="505" customFormat="1" ht="14.25" hidden="1"/>
    <row r="7098" s="505" customFormat="1" ht="14.25" hidden="1"/>
    <row r="7099" s="505" customFormat="1" ht="14.25" hidden="1"/>
    <row r="7100" s="505" customFormat="1" ht="14.25" hidden="1"/>
    <row r="7101" s="505" customFormat="1" ht="14.25" hidden="1"/>
    <row r="7102" s="505" customFormat="1" ht="14.25" hidden="1"/>
    <row r="7103" s="505" customFormat="1" ht="14.25" hidden="1"/>
    <row r="7104" s="505" customFormat="1" ht="14.25" hidden="1"/>
    <row r="7105" s="505" customFormat="1" ht="14.25" hidden="1"/>
    <row r="7106" s="505" customFormat="1" ht="14.25" hidden="1"/>
    <row r="7107" s="505" customFormat="1" ht="14.25" hidden="1"/>
    <row r="7108" s="505" customFormat="1" ht="14.25" hidden="1"/>
    <row r="7109" s="505" customFormat="1" ht="14.25" hidden="1"/>
    <row r="7110" s="505" customFormat="1" ht="14.25" hidden="1"/>
    <row r="7111" s="505" customFormat="1" ht="14.25" hidden="1"/>
    <row r="7112" s="505" customFormat="1" ht="14.25" hidden="1"/>
    <row r="7113" s="505" customFormat="1" ht="14.25" hidden="1"/>
    <row r="7114" s="505" customFormat="1" ht="14.25" hidden="1"/>
    <row r="7115" s="505" customFormat="1" ht="14.25" hidden="1"/>
    <row r="7116" s="505" customFormat="1" ht="14.25" hidden="1"/>
    <row r="7117" s="505" customFormat="1" ht="14.25" hidden="1"/>
    <row r="7118" s="505" customFormat="1" ht="14.25" hidden="1"/>
    <row r="7119" s="505" customFormat="1" ht="14.25" hidden="1"/>
    <row r="7120" s="505" customFormat="1" ht="14.25" hidden="1"/>
    <row r="7121" s="505" customFormat="1" ht="14.25" hidden="1"/>
    <row r="7122" s="505" customFormat="1" ht="14.25" hidden="1"/>
    <row r="7123" s="505" customFormat="1" ht="14.25" hidden="1"/>
    <row r="7124" s="505" customFormat="1" ht="14.25" hidden="1"/>
    <row r="7125" s="505" customFormat="1" ht="14.25" hidden="1"/>
    <row r="7126" s="505" customFormat="1" ht="14.25" hidden="1"/>
    <row r="7127" s="505" customFormat="1" ht="14.25" hidden="1"/>
    <row r="7128" s="505" customFormat="1" ht="14.25" hidden="1"/>
    <row r="7129" s="505" customFormat="1" ht="14.25" hidden="1"/>
    <row r="7130" s="505" customFormat="1" ht="14.25" hidden="1"/>
    <row r="7131" s="505" customFormat="1" ht="14.25" hidden="1"/>
    <row r="7132" s="505" customFormat="1" ht="14.25" hidden="1"/>
    <row r="7133" s="505" customFormat="1" ht="14.25" hidden="1"/>
    <row r="7134" s="505" customFormat="1" ht="14.25" hidden="1"/>
    <row r="7135" s="505" customFormat="1" ht="14.25" hidden="1"/>
    <row r="7136" s="505" customFormat="1" ht="14.25" hidden="1"/>
    <row r="7137" s="505" customFormat="1" ht="14.25" hidden="1"/>
    <row r="7138" s="505" customFormat="1" ht="14.25" hidden="1"/>
    <row r="7139" s="505" customFormat="1" ht="14.25" hidden="1"/>
    <row r="7140" s="505" customFormat="1" ht="14.25" hidden="1"/>
    <row r="7141" s="505" customFormat="1" ht="14.25" hidden="1"/>
    <row r="7142" s="505" customFormat="1" ht="14.25" hidden="1"/>
    <row r="7143" s="505" customFormat="1" ht="14.25" hidden="1"/>
    <row r="7144" s="505" customFormat="1" ht="14.25" hidden="1"/>
    <row r="7145" s="505" customFormat="1" ht="14.25" hidden="1"/>
    <row r="7146" s="505" customFormat="1" ht="14.25" hidden="1"/>
    <row r="7147" s="505" customFormat="1" ht="14.25" hidden="1"/>
    <row r="7148" s="505" customFormat="1" ht="14.25" hidden="1"/>
    <row r="7149" s="505" customFormat="1" ht="14.25" hidden="1"/>
    <row r="7150" s="505" customFormat="1" ht="14.25" hidden="1"/>
    <row r="7151" s="505" customFormat="1" ht="14.25" hidden="1"/>
    <row r="7152" s="505" customFormat="1" ht="14.25" hidden="1"/>
    <row r="7153" s="505" customFormat="1" ht="14.25" hidden="1"/>
    <row r="7154" s="505" customFormat="1" ht="14.25" hidden="1"/>
    <row r="7155" s="505" customFormat="1" ht="14.25" hidden="1"/>
    <row r="7156" s="505" customFormat="1" ht="14.25" hidden="1"/>
    <row r="7157" s="505" customFormat="1" ht="14.25" hidden="1"/>
    <row r="7158" s="505" customFormat="1" ht="14.25" hidden="1"/>
    <row r="7159" s="505" customFormat="1" ht="14.25" hidden="1"/>
    <row r="7160" s="505" customFormat="1" ht="14.25" hidden="1"/>
    <row r="7161" s="505" customFormat="1" ht="14.25" hidden="1"/>
    <row r="7162" s="505" customFormat="1" ht="14.25" hidden="1"/>
    <row r="7163" s="505" customFormat="1" ht="14.25" hidden="1"/>
    <row r="7164" s="505" customFormat="1" ht="14.25" hidden="1"/>
    <row r="7165" s="505" customFormat="1" ht="14.25" hidden="1"/>
    <row r="7166" s="505" customFormat="1" ht="14.25" hidden="1"/>
    <row r="7167" s="505" customFormat="1" ht="14.25" hidden="1"/>
    <row r="7168" s="505" customFormat="1" ht="14.25" hidden="1"/>
    <row r="7169" s="505" customFormat="1" ht="14.25" hidden="1"/>
    <row r="7170" s="505" customFormat="1" ht="14.25" hidden="1"/>
    <row r="7171" s="505" customFormat="1" ht="14.25" hidden="1"/>
    <row r="7172" s="505" customFormat="1" ht="14.25" hidden="1"/>
    <row r="7173" s="505" customFormat="1" ht="14.25" hidden="1"/>
    <row r="7174" s="505" customFormat="1" ht="14.25" hidden="1"/>
    <row r="7175" s="505" customFormat="1" ht="14.25" hidden="1"/>
    <row r="7176" s="505" customFormat="1" ht="14.25" hidden="1"/>
    <row r="7177" s="505" customFormat="1" ht="14.25" hidden="1"/>
    <row r="7178" s="505" customFormat="1" ht="14.25" hidden="1"/>
    <row r="7179" s="505" customFormat="1" ht="14.25" hidden="1"/>
    <row r="7180" s="505" customFormat="1" ht="14.25" hidden="1"/>
    <row r="7181" s="505" customFormat="1" ht="14.25" hidden="1"/>
    <row r="7182" s="505" customFormat="1" ht="14.25" hidden="1"/>
    <row r="7183" s="505" customFormat="1" ht="14.25" hidden="1"/>
    <row r="7184" s="505" customFormat="1" ht="14.25" hidden="1"/>
    <row r="7185" s="505" customFormat="1" ht="14.25" hidden="1"/>
    <row r="7186" s="505" customFormat="1" ht="14.25" hidden="1"/>
    <row r="7187" s="505" customFormat="1" ht="14.25" hidden="1"/>
    <row r="7188" s="505" customFormat="1" ht="14.25" hidden="1"/>
    <row r="7189" s="505" customFormat="1" ht="14.25" hidden="1"/>
    <row r="7190" s="505" customFormat="1" ht="14.25" hidden="1"/>
    <row r="7191" s="505" customFormat="1" ht="14.25" hidden="1"/>
    <row r="7192" s="505" customFormat="1" ht="14.25" hidden="1"/>
    <row r="7193" s="505" customFormat="1" ht="14.25" hidden="1"/>
    <row r="7194" s="505" customFormat="1" ht="14.25" hidden="1"/>
    <row r="7195" s="505" customFormat="1" ht="14.25" hidden="1"/>
    <row r="7196" s="505" customFormat="1" ht="14.25" hidden="1"/>
    <row r="7197" s="505" customFormat="1" ht="14.25" hidden="1"/>
    <row r="7198" s="505" customFormat="1" ht="14.25" hidden="1"/>
    <row r="7199" s="505" customFormat="1" ht="14.25" hidden="1"/>
    <row r="7200" s="505" customFormat="1" ht="14.25" hidden="1"/>
    <row r="7201" s="505" customFormat="1" ht="14.25" hidden="1"/>
    <row r="7202" s="505" customFormat="1" ht="14.25" hidden="1"/>
    <row r="7203" s="505" customFormat="1" ht="14.25" hidden="1"/>
    <row r="7204" s="505" customFormat="1" ht="14.25" hidden="1"/>
    <row r="7205" s="505" customFormat="1" ht="14.25" hidden="1"/>
    <row r="7206" s="505" customFormat="1" ht="14.25" hidden="1"/>
    <row r="7207" s="505" customFormat="1" ht="14.25" hidden="1"/>
    <row r="7208" s="505" customFormat="1" ht="14.25" hidden="1"/>
    <row r="7209" s="505" customFormat="1" ht="14.25" hidden="1"/>
    <row r="7210" s="505" customFormat="1" ht="14.25" hidden="1"/>
    <row r="7211" s="505" customFormat="1" ht="14.25" hidden="1"/>
    <row r="7212" s="505" customFormat="1" ht="14.25" hidden="1"/>
    <row r="7213" s="505" customFormat="1" ht="14.25" hidden="1"/>
    <row r="7214" s="505" customFormat="1" ht="14.25" hidden="1"/>
    <row r="7215" s="505" customFormat="1" ht="14.25" hidden="1"/>
    <row r="7216" s="505" customFormat="1" ht="14.25" hidden="1"/>
    <row r="7217" s="505" customFormat="1" ht="14.25" hidden="1"/>
    <row r="7218" s="505" customFormat="1" ht="14.25" hidden="1"/>
    <row r="7219" s="505" customFormat="1" ht="14.25" hidden="1"/>
    <row r="7220" s="505" customFormat="1" ht="14.25" hidden="1"/>
    <row r="7221" s="505" customFormat="1" ht="14.25" hidden="1"/>
    <row r="7222" s="505" customFormat="1" ht="14.25" hidden="1"/>
    <row r="7223" s="505" customFormat="1" ht="14.25" hidden="1"/>
    <row r="7224" s="505" customFormat="1" ht="14.25" hidden="1"/>
    <row r="7225" s="505" customFormat="1" ht="14.25" hidden="1"/>
    <row r="7226" s="505" customFormat="1" ht="14.25" hidden="1"/>
    <row r="7227" s="505" customFormat="1" ht="14.25" hidden="1"/>
    <row r="7228" s="505" customFormat="1" ht="14.25" hidden="1"/>
    <row r="7229" s="505" customFormat="1" ht="14.25" hidden="1"/>
    <row r="7230" s="505" customFormat="1" ht="14.25" hidden="1"/>
    <row r="7231" s="505" customFormat="1" ht="14.25" hidden="1"/>
    <row r="7232" s="505" customFormat="1" ht="14.25" hidden="1"/>
    <row r="7233" s="505" customFormat="1" ht="14.25" hidden="1"/>
    <row r="7234" s="505" customFormat="1" ht="14.25" hidden="1"/>
    <row r="7235" s="505" customFormat="1" ht="14.25" hidden="1"/>
    <row r="7236" s="505" customFormat="1" ht="14.25" hidden="1"/>
    <row r="7237" s="505" customFormat="1" ht="14.25" hidden="1"/>
    <row r="7238" s="505" customFormat="1" ht="14.25" hidden="1"/>
    <row r="7239" s="505" customFormat="1" ht="14.25" hidden="1"/>
    <row r="7240" s="505" customFormat="1" ht="14.25" hidden="1"/>
    <row r="7241" s="505" customFormat="1" ht="14.25" hidden="1"/>
    <row r="7242" s="505" customFormat="1" ht="14.25" hidden="1"/>
    <row r="7243" s="505" customFormat="1" ht="14.25" hidden="1"/>
    <row r="7244" s="505" customFormat="1" ht="14.25" hidden="1"/>
    <row r="7245" s="505" customFormat="1" ht="14.25" hidden="1"/>
    <row r="7246" s="505" customFormat="1" ht="14.25" hidden="1"/>
    <row r="7247" s="505" customFormat="1" ht="14.25" hidden="1"/>
    <row r="7248" s="505" customFormat="1" ht="14.25" hidden="1"/>
    <row r="7249" s="505" customFormat="1" ht="14.25" hidden="1"/>
    <row r="7250" s="505" customFormat="1" ht="14.25" hidden="1"/>
    <row r="7251" s="505" customFormat="1" ht="14.25" hidden="1"/>
    <row r="7252" s="505" customFormat="1" ht="14.25" hidden="1"/>
    <row r="7253" s="505" customFormat="1" ht="14.25" hidden="1"/>
    <row r="7254" s="505" customFormat="1" ht="14.25" hidden="1"/>
    <row r="7255" s="505" customFormat="1" ht="14.25" hidden="1"/>
    <row r="7256" s="505" customFormat="1" ht="14.25" hidden="1"/>
    <row r="7257" s="505" customFormat="1" ht="14.25" hidden="1"/>
    <row r="7258" s="505" customFormat="1" ht="14.25" hidden="1"/>
    <row r="7259" s="505" customFormat="1" ht="14.25" hidden="1"/>
    <row r="7260" s="505" customFormat="1" ht="14.25" hidden="1"/>
    <row r="7261" s="505" customFormat="1" ht="14.25" hidden="1"/>
    <row r="7262" s="505" customFormat="1" ht="14.25" hidden="1"/>
    <row r="7263" s="505" customFormat="1" ht="14.25" hidden="1"/>
    <row r="7264" s="505" customFormat="1" ht="14.25" hidden="1"/>
    <row r="7265" s="505" customFormat="1" ht="14.25" hidden="1"/>
    <row r="7266" s="505" customFormat="1" ht="14.25" hidden="1"/>
    <row r="7267" s="505" customFormat="1" ht="14.25" hidden="1"/>
    <row r="7268" s="505" customFormat="1" ht="14.25" hidden="1"/>
    <row r="7269" s="505" customFormat="1" ht="14.25" hidden="1"/>
    <row r="7270" s="505" customFormat="1" ht="14.25" hidden="1"/>
    <row r="7271" s="505" customFormat="1" ht="14.25" hidden="1"/>
    <row r="7272" s="505" customFormat="1" ht="14.25" hidden="1"/>
    <row r="7273" s="505" customFormat="1" ht="14.25" hidden="1"/>
    <row r="7274" s="505" customFormat="1" ht="14.25" hidden="1"/>
    <row r="7275" s="505" customFormat="1" ht="14.25" hidden="1"/>
    <row r="7276" s="505" customFormat="1" ht="14.25" hidden="1"/>
    <row r="7277" s="505" customFormat="1" ht="14.25" hidden="1"/>
    <row r="7278" s="505" customFormat="1" ht="14.25" hidden="1"/>
    <row r="7279" s="505" customFormat="1" ht="14.25" hidden="1"/>
    <row r="7280" s="505" customFormat="1" ht="14.25" hidden="1"/>
    <row r="7281" s="505" customFormat="1" ht="14.25" hidden="1"/>
    <row r="7282" s="505" customFormat="1" ht="14.25" hidden="1"/>
    <row r="7283" s="505" customFormat="1" ht="14.25" hidden="1"/>
    <row r="7284" s="505" customFormat="1" ht="14.25" hidden="1"/>
    <row r="7285" s="505" customFormat="1" ht="14.25" hidden="1"/>
    <row r="7286" s="505" customFormat="1" ht="14.25" hidden="1"/>
    <row r="7287" s="505" customFormat="1" ht="14.25" hidden="1"/>
    <row r="7288" s="505" customFormat="1" ht="14.25" hidden="1"/>
    <row r="7289" s="505" customFormat="1" ht="14.25" hidden="1"/>
    <row r="7290" s="505" customFormat="1" ht="14.25" hidden="1"/>
    <row r="7291" s="505" customFormat="1" ht="14.25" hidden="1"/>
    <row r="7292" s="505" customFormat="1" ht="14.25" hidden="1"/>
    <row r="7293" s="505" customFormat="1" ht="14.25" hidden="1"/>
    <row r="7294" s="505" customFormat="1" ht="14.25" hidden="1"/>
    <row r="7295" s="505" customFormat="1" ht="14.25" hidden="1"/>
    <row r="7296" s="505" customFormat="1" ht="14.25" hidden="1"/>
    <row r="7297" s="505" customFormat="1" ht="14.25" hidden="1"/>
    <row r="7298" s="505" customFormat="1" ht="14.25" hidden="1"/>
    <row r="7299" s="505" customFormat="1" ht="14.25" hidden="1"/>
    <row r="7300" s="505" customFormat="1" ht="14.25" hidden="1"/>
    <row r="7301" s="505" customFormat="1" ht="14.25" hidden="1"/>
    <row r="7302" s="505" customFormat="1" ht="14.25" hidden="1"/>
    <row r="7303" s="505" customFormat="1" ht="14.25" hidden="1"/>
    <row r="7304" s="505" customFormat="1" ht="14.25" hidden="1"/>
    <row r="7305" s="505" customFormat="1" ht="14.25" hidden="1"/>
    <row r="7306" s="505" customFormat="1" ht="14.25" hidden="1"/>
    <row r="7307" s="505" customFormat="1" ht="14.25" hidden="1"/>
    <row r="7308" s="505" customFormat="1" ht="14.25" hidden="1"/>
    <row r="7309" s="505" customFormat="1" ht="14.25" hidden="1"/>
    <row r="7310" s="505" customFormat="1" ht="14.25" hidden="1"/>
    <row r="7311" s="505" customFormat="1" ht="14.25" hidden="1"/>
    <row r="7312" s="505" customFormat="1" ht="14.25" hidden="1"/>
    <row r="7313" s="505" customFormat="1" ht="14.25" hidden="1"/>
    <row r="7314" s="505" customFormat="1" ht="14.25" hidden="1"/>
    <row r="7315" s="505" customFormat="1" ht="14.25" hidden="1"/>
    <row r="7316" s="505" customFormat="1" ht="14.25" hidden="1"/>
    <row r="7317" s="505" customFormat="1" ht="14.25" hidden="1"/>
    <row r="7318" s="505" customFormat="1" ht="14.25" hidden="1"/>
    <row r="7319" s="505" customFormat="1" ht="14.25" hidden="1"/>
    <row r="7320" s="505" customFormat="1" ht="14.25" hidden="1"/>
    <row r="7321" s="505" customFormat="1" ht="14.25" hidden="1"/>
    <row r="7322" s="505" customFormat="1" ht="14.25" hidden="1"/>
    <row r="7323" s="505" customFormat="1" ht="14.25" hidden="1"/>
    <row r="7324" s="505" customFormat="1" ht="14.25" hidden="1"/>
    <row r="7325" s="505" customFormat="1" ht="14.25" hidden="1"/>
    <row r="7326" s="505" customFormat="1" ht="14.25" hidden="1"/>
    <row r="7327" s="505" customFormat="1" ht="14.25" hidden="1"/>
    <row r="7328" s="505" customFormat="1" ht="14.25" hidden="1"/>
    <row r="7329" s="505" customFormat="1" ht="14.25" hidden="1"/>
    <row r="7330" s="505" customFormat="1" ht="14.25" hidden="1"/>
    <row r="7331" s="505" customFormat="1" ht="14.25" hidden="1"/>
    <row r="7332" s="505" customFormat="1" ht="14.25" hidden="1"/>
    <row r="7333" s="505" customFormat="1" ht="14.25" hidden="1"/>
    <row r="7334" s="505" customFormat="1" ht="14.25" hidden="1"/>
    <row r="7335" s="505" customFormat="1" ht="14.25" hidden="1"/>
    <row r="7336" s="505" customFormat="1" ht="14.25" hidden="1"/>
    <row r="7337" s="505" customFormat="1" ht="14.25" hidden="1"/>
    <row r="7338" s="505" customFormat="1" ht="14.25" hidden="1"/>
    <row r="7339" s="505" customFormat="1" ht="14.25" hidden="1"/>
    <row r="7340" s="505" customFormat="1" ht="14.25" hidden="1"/>
    <row r="7341" s="505" customFormat="1" ht="14.25" hidden="1"/>
    <row r="7342" s="505" customFormat="1" ht="14.25" hidden="1"/>
    <row r="7343" s="505" customFormat="1" ht="14.25" hidden="1"/>
    <row r="7344" s="505" customFormat="1" ht="14.25" hidden="1"/>
    <row r="7345" s="505" customFormat="1" ht="14.25" hidden="1"/>
    <row r="7346" s="505" customFormat="1" ht="14.25" hidden="1"/>
    <row r="7347" s="505" customFormat="1" ht="14.25" hidden="1"/>
    <row r="7348" s="505" customFormat="1" ht="14.25" hidden="1"/>
    <row r="7349" s="505" customFormat="1" ht="14.25" hidden="1"/>
    <row r="7350" s="505" customFormat="1" ht="14.25" hidden="1"/>
    <row r="7351" s="505" customFormat="1" ht="14.25" hidden="1"/>
    <row r="7352" s="505" customFormat="1" ht="14.25" hidden="1"/>
    <row r="7353" s="505" customFormat="1" ht="14.25" hidden="1"/>
    <row r="7354" s="505" customFormat="1" ht="14.25" hidden="1"/>
    <row r="7355" s="505" customFormat="1" ht="14.25" hidden="1"/>
    <row r="7356" s="505" customFormat="1" ht="14.25" hidden="1"/>
    <row r="7357" s="505" customFormat="1" ht="14.25" hidden="1"/>
    <row r="7358" s="505" customFormat="1" ht="14.25" hidden="1"/>
    <row r="7359" s="505" customFormat="1" ht="14.25" hidden="1"/>
    <row r="7360" s="505" customFormat="1" ht="14.25" hidden="1"/>
    <row r="7361" s="505" customFormat="1" ht="14.25" hidden="1"/>
    <row r="7362" s="505" customFormat="1" ht="14.25" hidden="1"/>
    <row r="7363" s="505" customFormat="1" ht="14.25" hidden="1"/>
    <row r="7364" s="505" customFormat="1" ht="14.25" hidden="1"/>
    <row r="7365" s="505" customFormat="1" ht="14.25" hidden="1"/>
    <row r="7366" s="505" customFormat="1" ht="14.25" hidden="1"/>
    <row r="7367" s="505" customFormat="1" ht="14.25" hidden="1"/>
    <row r="7368" s="505" customFormat="1" ht="14.25" hidden="1"/>
    <row r="7369" s="505" customFormat="1" ht="14.25" hidden="1"/>
    <row r="7370" s="505" customFormat="1" ht="14.25" hidden="1"/>
    <row r="7371" s="505" customFormat="1" ht="14.25" hidden="1"/>
    <row r="7372" s="505" customFormat="1" ht="14.25" hidden="1"/>
    <row r="7373" s="505" customFormat="1" ht="14.25" hidden="1"/>
    <row r="7374" s="505" customFormat="1" ht="14.25" hidden="1"/>
    <row r="7375" s="505" customFormat="1" ht="14.25" hidden="1"/>
    <row r="7376" s="505" customFormat="1" ht="14.25" hidden="1"/>
    <row r="7377" s="505" customFormat="1" ht="14.25" hidden="1"/>
    <row r="7378" s="505" customFormat="1" ht="14.25" hidden="1"/>
    <row r="7379" s="505" customFormat="1" ht="14.25" hidden="1"/>
    <row r="7380" s="505" customFormat="1" ht="14.25" hidden="1"/>
    <row r="7381" s="505" customFormat="1" ht="14.25" hidden="1"/>
    <row r="7382" s="505" customFormat="1" ht="14.25" hidden="1"/>
    <row r="7383" s="505" customFormat="1" ht="14.25" hidden="1"/>
    <row r="7384" s="505" customFormat="1" ht="14.25" hidden="1"/>
    <row r="7385" s="505" customFormat="1" ht="14.25" hidden="1"/>
    <row r="7386" s="505" customFormat="1" ht="14.25" hidden="1"/>
    <row r="7387" s="505" customFormat="1" ht="14.25" hidden="1"/>
    <row r="7388" s="505" customFormat="1" ht="14.25" hidden="1"/>
    <row r="7389" s="505" customFormat="1" ht="14.25" hidden="1"/>
    <row r="7390" s="505" customFormat="1" ht="14.25" hidden="1"/>
    <row r="7391" s="505" customFormat="1" ht="14.25" hidden="1"/>
    <row r="7392" s="505" customFormat="1" ht="14.25" hidden="1"/>
    <row r="7393" s="505" customFormat="1" ht="14.25" hidden="1"/>
    <row r="7394" s="505" customFormat="1" ht="14.25" hidden="1"/>
    <row r="7395" s="505" customFormat="1" ht="14.25" hidden="1"/>
    <row r="7396" s="505" customFormat="1" ht="14.25" hidden="1"/>
    <row r="7397" s="505" customFormat="1" ht="14.25" hidden="1"/>
    <row r="7398" s="505" customFormat="1" ht="14.25" hidden="1"/>
    <row r="7399" s="505" customFormat="1" ht="14.25" hidden="1"/>
    <row r="7400" s="505" customFormat="1" ht="14.25" hidden="1"/>
    <row r="7401" s="505" customFormat="1" ht="14.25" hidden="1"/>
    <row r="7402" s="505" customFormat="1" ht="14.25" hidden="1"/>
    <row r="7403" s="505" customFormat="1" ht="14.25" hidden="1"/>
    <row r="7404" s="505" customFormat="1" ht="14.25" hidden="1"/>
    <row r="7405" s="505" customFormat="1" ht="14.25" hidden="1"/>
    <row r="7406" s="505" customFormat="1" ht="14.25" hidden="1"/>
    <row r="7407" s="505" customFormat="1" ht="14.25" hidden="1"/>
    <row r="7408" s="505" customFormat="1" ht="14.25" hidden="1"/>
    <row r="7409" s="505" customFormat="1" ht="14.25" hidden="1"/>
    <row r="7410" s="505" customFormat="1" ht="14.25" hidden="1"/>
    <row r="7411" s="505" customFormat="1" ht="14.25" hidden="1"/>
    <row r="7412" s="505" customFormat="1" ht="14.25" hidden="1"/>
    <row r="7413" s="505" customFormat="1" ht="14.25" hidden="1"/>
    <row r="7414" s="505" customFormat="1" ht="14.25" hidden="1"/>
    <row r="7415" s="505" customFormat="1" ht="14.25" hidden="1"/>
    <row r="7416" s="505" customFormat="1" ht="14.25" hidden="1"/>
    <row r="7417" s="505" customFormat="1" ht="14.25" hidden="1"/>
    <row r="7418" s="505" customFormat="1" ht="14.25" hidden="1"/>
    <row r="7419" s="505" customFormat="1" ht="14.25" hidden="1"/>
    <row r="7420" s="505" customFormat="1" ht="14.25" hidden="1"/>
    <row r="7421" s="505" customFormat="1" ht="14.25" hidden="1"/>
    <row r="7422" s="505" customFormat="1" ht="14.25" hidden="1"/>
    <row r="7423" s="505" customFormat="1" ht="14.25" hidden="1"/>
    <row r="7424" s="505" customFormat="1" ht="14.25" hidden="1"/>
    <row r="7425" s="505" customFormat="1" ht="14.25" hidden="1"/>
    <row r="7426" s="505" customFormat="1" ht="14.25" hidden="1"/>
    <row r="7427" s="505" customFormat="1" ht="14.25" hidden="1"/>
    <row r="7428" s="505" customFormat="1" ht="14.25" hidden="1"/>
    <row r="7429" s="505" customFormat="1" ht="14.25" hidden="1"/>
    <row r="7430" s="505" customFormat="1" ht="14.25" hidden="1"/>
    <row r="7431" s="505" customFormat="1" ht="14.25" hidden="1"/>
    <row r="7432" s="505" customFormat="1" ht="14.25" hidden="1"/>
    <row r="7433" s="505" customFormat="1" ht="14.25" hidden="1"/>
    <row r="7434" s="505" customFormat="1" ht="14.25" hidden="1"/>
    <row r="7435" s="505" customFormat="1" ht="14.25" hidden="1"/>
    <row r="7436" s="505" customFormat="1" ht="14.25" hidden="1"/>
    <row r="7437" s="505" customFormat="1" ht="14.25" hidden="1"/>
    <row r="7438" s="505" customFormat="1" ht="14.25" hidden="1"/>
    <row r="7439" s="505" customFormat="1" ht="14.25" hidden="1"/>
    <row r="7440" s="505" customFormat="1" ht="14.25" hidden="1"/>
    <row r="7441" s="505" customFormat="1" ht="14.25" hidden="1"/>
    <row r="7442" s="505" customFormat="1" ht="14.25" hidden="1"/>
    <row r="7443" s="505" customFormat="1" ht="14.25" hidden="1"/>
    <row r="7444" s="505" customFormat="1" ht="14.25" hidden="1"/>
    <row r="7445" s="505" customFormat="1" ht="14.25" hidden="1"/>
    <row r="7446" s="505" customFormat="1" ht="14.25" hidden="1"/>
    <row r="7447" s="505" customFormat="1" ht="14.25" hidden="1"/>
    <row r="7448" s="505" customFormat="1" ht="14.25" hidden="1"/>
    <row r="7449" s="505" customFormat="1" ht="14.25" hidden="1"/>
    <row r="7450" s="505" customFormat="1" ht="14.25" hidden="1"/>
    <row r="7451" s="505" customFormat="1" ht="14.25" hidden="1"/>
    <row r="7452" s="505" customFormat="1" ht="14.25" hidden="1"/>
    <row r="7453" s="505" customFormat="1" ht="14.25" hidden="1"/>
    <row r="7454" s="505" customFormat="1" ht="14.25" hidden="1"/>
    <row r="7455" s="505" customFormat="1" ht="14.25" hidden="1"/>
    <row r="7456" s="505" customFormat="1" ht="14.25" hidden="1"/>
    <row r="7457" s="505" customFormat="1" ht="14.25" hidden="1"/>
    <row r="7458" s="505" customFormat="1" ht="14.25" hidden="1"/>
    <row r="7459" s="505" customFormat="1" ht="14.25" hidden="1"/>
    <row r="7460" s="505" customFormat="1" ht="14.25" hidden="1"/>
    <row r="7461" s="505" customFormat="1" ht="14.25" hidden="1"/>
    <row r="7462" s="505" customFormat="1" ht="14.25" hidden="1"/>
    <row r="7463" s="505" customFormat="1" ht="14.25" hidden="1"/>
    <row r="7464" s="505" customFormat="1" ht="14.25" hidden="1"/>
    <row r="7465" s="505" customFormat="1" ht="14.25" hidden="1"/>
    <row r="7466" s="505" customFormat="1" ht="14.25" hidden="1"/>
    <row r="7467" s="505" customFormat="1" ht="14.25" hidden="1"/>
    <row r="7468" s="505" customFormat="1" ht="14.25" hidden="1"/>
    <row r="7469" s="505" customFormat="1" ht="14.25" hidden="1"/>
    <row r="7470" s="505" customFormat="1" ht="14.25" hidden="1"/>
    <row r="7471" s="505" customFormat="1" ht="14.25" hidden="1"/>
    <row r="7472" s="505" customFormat="1" ht="14.25" hidden="1"/>
    <row r="7473" s="505" customFormat="1" ht="14.25" hidden="1"/>
    <row r="7474" s="505" customFormat="1" ht="14.25" hidden="1"/>
    <row r="7475" s="505" customFormat="1" ht="14.25" hidden="1"/>
    <row r="7476" s="505" customFormat="1" ht="14.25" hidden="1"/>
    <row r="7477" s="505" customFormat="1" ht="14.25" hidden="1"/>
    <row r="7478" s="505" customFormat="1" ht="14.25" hidden="1"/>
    <row r="7479" s="505" customFormat="1" ht="14.25" hidden="1"/>
    <row r="7480" s="505" customFormat="1" ht="14.25" hidden="1"/>
    <row r="7481" s="505" customFormat="1" ht="14.25" hidden="1"/>
    <row r="7482" s="505" customFormat="1" ht="14.25" hidden="1"/>
    <row r="7483" s="505" customFormat="1" ht="14.25" hidden="1"/>
    <row r="7484" s="505" customFormat="1" ht="14.25" hidden="1"/>
    <row r="7485" s="505" customFormat="1" ht="14.25" hidden="1"/>
    <row r="7486" s="505" customFormat="1" ht="14.25" hidden="1"/>
    <row r="7487" s="505" customFormat="1" ht="14.25" hidden="1"/>
    <row r="7488" s="505" customFormat="1" ht="14.25" hidden="1"/>
    <row r="7489" s="505" customFormat="1" ht="14.25" hidden="1"/>
    <row r="7490" s="505" customFormat="1" ht="14.25" hidden="1"/>
    <row r="7491" s="505" customFormat="1" ht="14.25" hidden="1"/>
    <row r="7492" s="505" customFormat="1" ht="14.25" hidden="1"/>
    <row r="7493" s="505" customFormat="1" ht="14.25" hidden="1"/>
    <row r="7494" s="505" customFormat="1" ht="14.25" hidden="1"/>
    <row r="7495" s="505" customFormat="1" ht="14.25" hidden="1"/>
    <row r="7496" s="505" customFormat="1" ht="14.25" hidden="1"/>
    <row r="7497" s="505" customFormat="1" ht="14.25" hidden="1"/>
    <row r="7498" s="505" customFormat="1" ht="14.25" hidden="1"/>
    <row r="7499" s="505" customFormat="1" ht="14.25" hidden="1"/>
    <row r="7500" s="505" customFormat="1" ht="14.25" hidden="1"/>
    <row r="7501" s="505" customFormat="1" ht="14.25" hidden="1"/>
    <row r="7502" s="505" customFormat="1" ht="14.25" hidden="1"/>
    <row r="7503" s="505" customFormat="1" ht="14.25" hidden="1"/>
    <row r="7504" s="505" customFormat="1" ht="14.25" hidden="1"/>
    <row r="7505" s="505" customFormat="1" ht="14.25" hidden="1"/>
    <row r="7506" s="505" customFormat="1" ht="14.25" hidden="1"/>
    <row r="7507" s="505" customFormat="1" ht="14.25" hidden="1"/>
    <row r="7508" s="505" customFormat="1" ht="14.25" hidden="1"/>
    <row r="7509" s="505" customFormat="1" ht="14.25" hidden="1"/>
    <row r="7510" s="505" customFormat="1" ht="14.25" hidden="1"/>
    <row r="7511" s="505" customFormat="1" ht="14.25" hidden="1"/>
    <row r="7512" s="505" customFormat="1" ht="14.25" hidden="1"/>
    <row r="7513" s="505" customFormat="1" ht="14.25" hidden="1"/>
    <row r="7514" s="505" customFormat="1" ht="14.25" hidden="1"/>
    <row r="7515" s="505" customFormat="1" ht="14.25" hidden="1"/>
    <row r="7516" s="505" customFormat="1" ht="14.25" hidden="1"/>
    <row r="7517" s="505" customFormat="1" ht="14.25" hidden="1"/>
    <row r="7518" s="505" customFormat="1" ht="14.25" hidden="1"/>
    <row r="7519" s="505" customFormat="1" ht="14.25" hidden="1"/>
    <row r="7520" s="505" customFormat="1" ht="14.25" hidden="1"/>
    <row r="7521" s="505" customFormat="1" ht="14.25" hidden="1"/>
    <row r="7522" s="505" customFormat="1" ht="14.25" hidden="1"/>
    <row r="7523" s="505" customFormat="1" ht="14.25" hidden="1"/>
    <row r="7524" s="505" customFormat="1" ht="14.25" hidden="1"/>
    <row r="7525" s="505" customFormat="1" ht="14.25" hidden="1"/>
    <row r="7526" s="505" customFormat="1" ht="14.25" hidden="1"/>
    <row r="7527" s="505" customFormat="1" ht="14.25" hidden="1"/>
    <row r="7528" s="505" customFormat="1" ht="14.25" hidden="1"/>
    <row r="7529" s="505" customFormat="1" ht="14.25" hidden="1"/>
    <row r="7530" s="505" customFormat="1" ht="14.25" hidden="1"/>
    <row r="7531" s="505" customFormat="1" ht="14.25" hidden="1"/>
    <row r="7532" s="505" customFormat="1" ht="14.25" hidden="1"/>
    <row r="7533" s="505" customFormat="1" ht="14.25" hidden="1"/>
    <row r="7534" s="505" customFormat="1" ht="14.25" hidden="1"/>
    <row r="7535" s="505" customFormat="1" ht="14.25" hidden="1"/>
    <row r="7536" s="505" customFormat="1" ht="14.25" hidden="1"/>
    <row r="7537" s="505" customFormat="1" ht="14.25" hidden="1"/>
    <row r="7538" s="505" customFormat="1" ht="14.25" hidden="1"/>
    <row r="7539" s="505" customFormat="1" ht="14.25" hidden="1"/>
    <row r="7540" s="505" customFormat="1" ht="14.25" hidden="1"/>
    <row r="7541" s="505" customFormat="1" ht="14.25" hidden="1"/>
    <row r="7542" s="505" customFormat="1" ht="14.25" hidden="1"/>
    <row r="7543" s="505" customFormat="1" ht="14.25" hidden="1"/>
    <row r="7544" s="505" customFormat="1" ht="14.25" hidden="1"/>
    <row r="7545" s="505" customFormat="1" ht="14.25" hidden="1"/>
    <row r="7546" s="505" customFormat="1" ht="14.25" hidden="1"/>
    <row r="7547" s="505" customFormat="1" ht="14.25" hidden="1"/>
    <row r="7548" s="505" customFormat="1" ht="14.25" hidden="1"/>
    <row r="7549" s="505" customFormat="1" ht="14.25" hidden="1"/>
    <row r="7550" s="505" customFormat="1" ht="14.25" hidden="1"/>
    <row r="7551" s="505" customFormat="1" ht="14.25" hidden="1"/>
    <row r="7552" s="505" customFormat="1" ht="14.25" hidden="1"/>
    <row r="7553" s="505" customFormat="1" ht="14.25" hidden="1"/>
    <row r="7554" s="505" customFormat="1" ht="14.25" hidden="1"/>
    <row r="7555" s="505" customFormat="1" ht="14.25" hidden="1"/>
    <row r="7556" s="505" customFormat="1" ht="14.25" hidden="1"/>
    <row r="7557" s="505" customFormat="1" ht="14.25" hidden="1"/>
    <row r="7558" s="505" customFormat="1" ht="14.25" hidden="1"/>
    <row r="7559" s="505" customFormat="1" ht="14.25" hidden="1"/>
    <row r="7560" s="505" customFormat="1" ht="14.25" hidden="1"/>
    <row r="7561" s="505" customFormat="1" ht="14.25" hidden="1"/>
    <row r="7562" s="505" customFormat="1" ht="14.25" hidden="1"/>
    <row r="7563" s="505" customFormat="1" ht="14.25" hidden="1"/>
    <row r="7564" s="505" customFormat="1" ht="14.25" hidden="1"/>
    <row r="7565" s="505" customFormat="1" ht="14.25" hidden="1"/>
    <row r="7566" s="505" customFormat="1" ht="14.25" hidden="1"/>
    <row r="7567" s="505" customFormat="1" ht="14.25" hidden="1"/>
    <row r="7568" s="505" customFormat="1" ht="14.25" hidden="1"/>
    <row r="7569" s="505" customFormat="1" ht="14.25" hidden="1"/>
    <row r="7570" s="505" customFormat="1" ht="14.25" hidden="1"/>
    <row r="7571" s="505" customFormat="1" ht="14.25" hidden="1"/>
    <row r="7572" s="505" customFormat="1" ht="14.25" hidden="1"/>
    <row r="7573" s="505" customFormat="1" ht="14.25" hidden="1"/>
    <row r="7574" s="505" customFormat="1" ht="14.25" hidden="1"/>
    <row r="7575" s="505" customFormat="1" ht="14.25" hidden="1"/>
    <row r="7576" s="505" customFormat="1" ht="14.25" hidden="1"/>
    <row r="7577" s="505" customFormat="1" ht="14.25" hidden="1"/>
    <row r="7578" s="505" customFormat="1" ht="14.25" hidden="1"/>
    <row r="7579" s="505" customFormat="1" ht="14.25" hidden="1"/>
    <row r="7580" s="505" customFormat="1" ht="14.25" hidden="1"/>
    <row r="7581" s="505" customFormat="1" ht="14.25" hidden="1"/>
    <row r="7582" s="505" customFormat="1" ht="14.25" hidden="1"/>
    <row r="7583" s="505" customFormat="1" ht="14.25" hidden="1"/>
    <row r="7584" s="505" customFormat="1" ht="14.25" hidden="1"/>
    <row r="7585" s="505" customFormat="1" ht="14.25" hidden="1"/>
    <row r="7586" s="505" customFormat="1" ht="14.25" hidden="1"/>
    <row r="7587" s="505" customFormat="1" ht="14.25" hidden="1"/>
    <row r="7588" s="505" customFormat="1" ht="14.25" hidden="1"/>
    <row r="7589" s="505" customFormat="1" ht="14.25" hidden="1"/>
    <row r="7590" s="505" customFormat="1" ht="14.25" hidden="1"/>
    <row r="7591" s="505" customFormat="1" ht="14.25" hidden="1"/>
    <row r="7592" s="505" customFormat="1" ht="14.25" hidden="1"/>
    <row r="7593" s="505" customFormat="1" ht="14.25" hidden="1"/>
    <row r="7594" s="505" customFormat="1" ht="14.25" hidden="1"/>
    <row r="7595" s="505" customFormat="1" ht="14.25" hidden="1"/>
    <row r="7596" s="505" customFormat="1" ht="14.25" hidden="1"/>
    <row r="7597" s="505" customFormat="1" ht="14.25" hidden="1"/>
    <row r="7598" s="505" customFormat="1" ht="14.25" hidden="1"/>
    <row r="7599" s="505" customFormat="1" ht="14.25" hidden="1"/>
    <row r="7600" s="505" customFormat="1" ht="14.25" hidden="1"/>
    <row r="7601" s="505" customFormat="1" ht="14.25" hidden="1"/>
    <row r="7602" s="505" customFormat="1" ht="14.25" hidden="1"/>
    <row r="7603" s="505" customFormat="1" ht="14.25" hidden="1"/>
    <row r="7604" s="505" customFormat="1" ht="14.25" hidden="1"/>
    <row r="7605" s="505" customFormat="1" ht="14.25" hidden="1"/>
    <row r="7606" s="505" customFormat="1" ht="14.25" hidden="1"/>
    <row r="7607" s="505" customFormat="1" ht="14.25" hidden="1"/>
    <row r="7608" s="505" customFormat="1" ht="14.25" hidden="1"/>
    <row r="7609" s="505" customFormat="1" ht="14.25" hidden="1"/>
    <row r="7610" s="505" customFormat="1" ht="14.25" hidden="1"/>
    <row r="7611" s="505" customFormat="1" ht="14.25" hidden="1"/>
    <row r="7612" s="505" customFormat="1" ht="14.25" hidden="1"/>
    <row r="7613" s="505" customFormat="1" ht="14.25" hidden="1"/>
    <row r="7614" s="505" customFormat="1" ht="14.25" hidden="1"/>
    <row r="7615" s="505" customFormat="1" ht="14.25" hidden="1"/>
    <row r="7616" s="505" customFormat="1" ht="14.25" hidden="1"/>
    <row r="7617" s="505" customFormat="1" ht="14.25" hidden="1"/>
    <row r="7618" s="505" customFormat="1" ht="14.25" hidden="1"/>
    <row r="7619" s="505" customFormat="1" ht="14.25" hidden="1"/>
    <row r="7620" s="505" customFormat="1" ht="14.25" hidden="1"/>
    <row r="7621" s="505" customFormat="1" ht="14.25" hidden="1"/>
    <row r="7622" s="505" customFormat="1" ht="14.25" hidden="1"/>
    <row r="7623" s="505" customFormat="1" ht="14.25" hidden="1"/>
    <row r="7624" s="505" customFormat="1" ht="14.25" hidden="1"/>
    <row r="7625" s="505" customFormat="1" ht="14.25" hidden="1"/>
    <row r="7626" s="505" customFormat="1" ht="14.25" hidden="1"/>
    <row r="7627" s="505" customFormat="1" ht="14.25" hidden="1"/>
    <row r="7628" s="505" customFormat="1" ht="14.25" hidden="1"/>
    <row r="7629" s="505" customFormat="1" ht="14.25" hidden="1"/>
    <row r="7630" s="505" customFormat="1" ht="14.25" hidden="1"/>
    <row r="7631" s="505" customFormat="1" ht="14.25" hidden="1"/>
    <row r="7632" s="505" customFormat="1" ht="14.25" hidden="1"/>
    <row r="7633" s="505" customFormat="1" ht="14.25" hidden="1"/>
    <row r="7634" s="505" customFormat="1" ht="14.25" hidden="1"/>
    <row r="7635" s="505" customFormat="1" ht="14.25" hidden="1"/>
    <row r="7636" s="505" customFormat="1" ht="14.25" hidden="1"/>
    <row r="7637" s="505" customFormat="1" ht="14.25" hidden="1"/>
    <row r="7638" s="505" customFormat="1" ht="14.25" hidden="1"/>
    <row r="7639" s="505" customFormat="1" ht="14.25" hidden="1"/>
    <row r="7640" s="505" customFormat="1" ht="14.25" hidden="1"/>
    <row r="7641" s="505" customFormat="1" ht="14.25" hidden="1"/>
    <row r="7642" s="505" customFormat="1" ht="14.25" hidden="1"/>
    <row r="7643" s="505" customFormat="1" ht="14.25" hidden="1"/>
    <row r="7644" s="505" customFormat="1" ht="14.25" hidden="1"/>
    <row r="7645" s="505" customFormat="1" ht="14.25" hidden="1"/>
    <row r="7646" s="505" customFormat="1" ht="14.25" hidden="1"/>
    <row r="7647" s="505" customFormat="1" ht="14.25" hidden="1"/>
    <row r="7648" s="505" customFormat="1" ht="14.25" hidden="1"/>
    <row r="7649" s="505" customFormat="1" ht="14.25" hidden="1"/>
    <row r="7650" s="505" customFormat="1" ht="14.25" hidden="1"/>
    <row r="7651" s="505" customFormat="1" ht="14.25" hidden="1"/>
    <row r="7652" s="505" customFormat="1" ht="14.25" hidden="1"/>
    <row r="7653" s="505" customFormat="1" ht="14.25" hidden="1"/>
    <row r="7654" s="505" customFormat="1" ht="14.25" hidden="1"/>
    <row r="7655" s="505" customFormat="1" ht="14.25" hidden="1"/>
    <row r="7656" s="505" customFormat="1" ht="14.25" hidden="1"/>
    <row r="7657" s="505" customFormat="1" ht="14.25" hidden="1"/>
    <row r="7658" s="505" customFormat="1" ht="14.25" hidden="1"/>
    <row r="7659" s="505" customFormat="1" ht="14.25" hidden="1"/>
    <row r="7660" s="505" customFormat="1" ht="14.25" hidden="1"/>
    <row r="7661" s="505" customFormat="1" ht="14.25" hidden="1"/>
    <row r="7662" s="505" customFormat="1" ht="14.25" hidden="1"/>
    <row r="7663" s="505" customFormat="1" ht="14.25" hidden="1"/>
    <row r="7664" s="505" customFormat="1" ht="14.25" hidden="1"/>
    <row r="7665" s="505" customFormat="1" ht="14.25" hidden="1"/>
    <row r="7666" s="505" customFormat="1" ht="14.25" hidden="1"/>
    <row r="7667" s="505" customFormat="1" ht="14.25" hidden="1"/>
    <row r="7668" s="505" customFormat="1" ht="14.25" hidden="1"/>
    <row r="7669" s="505" customFormat="1" ht="14.25" hidden="1"/>
    <row r="7670" s="505" customFormat="1" ht="14.25" hidden="1"/>
    <row r="7671" s="505" customFormat="1" ht="14.25" hidden="1"/>
    <row r="7672" s="505" customFormat="1" ht="14.25" hidden="1"/>
    <row r="7673" s="505" customFormat="1" ht="14.25" hidden="1"/>
    <row r="7674" s="505" customFormat="1" ht="14.25" hidden="1"/>
    <row r="7675" s="505" customFormat="1" ht="14.25" hidden="1"/>
    <row r="7676" s="505" customFormat="1" ht="14.25" hidden="1"/>
    <row r="7677" s="505" customFormat="1" ht="14.25" hidden="1"/>
    <row r="7678" s="505" customFormat="1" ht="14.25" hidden="1"/>
    <row r="7679" s="505" customFormat="1" ht="14.25" hidden="1"/>
    <row r="7680" s="505" customFormat="1" ht="14.25" hidden="1"/>
    <row r="7681" s="505" customFormat="1" ht="14.25" hidden="1"/>
    <row r="7682" s="505" customFormat="1" ht="14.25" hidden="1"/>
    <row r="7683" s="505" customFormat="1" ht="14.25" hidden="1"/>
    <row r="7684" s="505" customFormat="1" ht="14.25" hidden="1"/>
    <row r="7685" s="505" customFormat="1" ht="14.25" hidden="1"/>
    <row r="7686" s="505" customFormat="1" ht="14.25" hidden="1"/>
    <row r="7687" s="505" customFormat="1" ht="14.25" hidden="1"/>
    <row r="7688" s="505" customFormat="1" ht="14.25" hidden="1"/>
    <row r="7689" s="505" customFormat="1" ht="14.25" hidden="1"/>
    <row r="7690" s="505" customFormat="1" ht="14.25" hidden="1"/>
    <row r="7691" s="505" customFormat="1" ht="14.25" hidden="1"/>
    <row r="7692" s="505" customFormat="1" ht="14.25" hidden="1"/>
    <row r="7693" s="505" customFormat="1" ht="14.25" hidden="1"/>
    <row r="7694" s="505" customFormat="1" ht="14.25" hidden="1"/>
    <row r="7695" s="505" customFormat="1" ht="14.25" hidden="1"/>
    <row r="7696" s="505" customFormat="1" ht="14.25" hidden="1"/>
    <row r="7697" s="505" customFormat="1" ht="14.25" hidden="1"/>
    <row r="7698" s="505" customFormat="1" ht="14.25" hidden="1"/>
    <row r="7699" s="505" customFormat="1" ht="14.25" hidden="1"/>
    <row r="7700" s="505" customFormat="1" ht="14.25" hidden="1"/>
    <row r="7701" s="505" customFormat="1" ht="14.25" hidden="1"/>
    <row r="7702" s="505" customFormat="1" ht="14.25" hidden="1"/>
    <row r="7703" s="505" customFormat="1" ht="14.25" hidden="1"/>
    <row r="7704" s="505" customFormat="1" ht="14.25" hidden="1"/>
    <row r="7705" s="505" customFormat="1" ht="14.25" hidden="1"/>
    <row r="7706" s="505" customFormat="1" ht="14.25" hidden="1"/>
    <row r="7707" s="505" customFormat="1" ht="14.25" hidden="1"/>
    <row r="7708" s="505" customFormat="1" ht="14.25" hidden="1"/>
    <row r="7709" s="505" customFormat="1" ht="14.25" hidden="1"/>
    <row r="7710" s="505" customFormat="1" ht="14.25" hidden="1"/>
    <row r="7711" s="505" customFormat="1" ht="14.25" hidden="1"/>
    <row r="7712" s="505" customFormat="1" ht="14.25" hidden="1"/>
    <row r="7713" s="505" customFormat="1" ht="14.25" hidden="1"/>
    <row r="7714" s="505" customFormat="1" ht="14.25" hidden="1"/>
    <row r="7715" s="505" customFormat="1" ht="14.25" hidden="1"/>
    <row r="7716" s="505" customFormat="1" ht="14.25" hidden="1"/>
    <row r="7717" s="505" customFormat="1" ht="14.25" hidden="1"/>
    <row r="7718" s="505" customFormat="1" ht="14.25" hidden="1"/>
    <row r="7719" s="505" customFormat="1" ht="14.25" hidden="1"/>
    <row r="7720" s="505" customFormat="1" ht="14.25" hidden="1"/>
    <row r="7721" s="505" customFormat="1" ht="14.25" hidden="1"/>
    <row r="7722" s="505" customFormat="1" ht="14.25" hidden="1"/>
    <row r="7723" s="505" customFormat="1" ht="14.25" hidden="1"/>
    <row r="7724" s="505" customFormat="1" ht="14.25" hidden="1"/>
    <row r="7725" s="505" customFormat="1" ht="14.25" hidden="1"/>
    <row r="7726" s="505" customFormat="1" ht="14.25" hidden="1"/>
    <row r="7727" s="505" customFormat="1" ht="14.25" hidden="1"/>
    <row r="7728" s="505" customFormat="1" ht="14.25" hidden="1"/>
    <row r="7729" s="505" customFormat="1" ht="14.25" hidden="1"/>
    <row r="7730" s="505" customFormat="1" ht="14.25" hidden="1"/>
    <row r="7731" s="505" customFormat="1" ht="14.25" hidden="1"/>
    <row r="7732" s="505" customFormat="1" ht="14.25" hidden="1"/>
    <row r="7733" s="505" customFormat="1" ht="14.25" hidden="1"/>
    <row r="7734" s="505" customFormat="1" ht="14.25" hidden="1"/>
    <row r="7735" s="505" customFormat="1" ht="14.25" hidden="1"/>
    <row r="7736" s="505" customFormat="1" ht="14.25" hidden="1"/>
    <row r="7737" s="505" customFormat="1" ht="14.25" hidden="1"/>
    <row r="7738" s="505" customFormat="1" ht="14.25" hidden="1"/>
    <row r="7739" s="505" customFormat="1" ht="14.25" hidden="1"/>
    <row r="7740" s="505" customFormat="1" ht="14.25" hidden="1"/>
    <row r="7741" s="505" customFormat="1" ht="14.25" hidden="1"/>
    <row r="7742" s="505" customFormat="1" ht="14.25" hidden="1"/>
    <row r="7743" s="505" customFormat="1" ht="14.25" hidden="1"/>
    <row r="7744" s="505" customFormat="1" ht="14.25" hidden="1"/>
    <row r="7745" s="505" customFormat="1" ht="14.25" hidden="1"/>
    <row r="7746" s="505" customFormat="1" ht="14.25" hidden="1"/>
    <row r="7747" s="505" customFormat="1" ht="14.25" hidden="1"/>
    <row r="7748" s="505" customFormat="1" ht="14.25" hidden="1"/>
    <row r="7749" s="505" customFormat="1" ht="14.25" hidden="1"/>
    <row r="7750" s="505" customFormat="1" ht="14.25" hidden="1"/>
    <row r="7751" s="505" customFormat="1" ht="14.25" hidden="1"/>
    <row r="7752" s="505" customFormat="1" ht="14.25" hidden="1"/>
    <row r="7753" s="505" customFormat="1" ht="14.25" hidden="1"/>
    <row r="7754" s="505" customFormat="1" ht="14.25" hidden="1"/>
    <row r="7755" s="505" customFormat="1" ht="14.25" hidden="1"/>
    <row r="7756" s="505" customFormat="1" ht="14.25" hidden="1"/>
    <row r="7757" s="505" customFormat="1" ht="14.25" hidden="1"/>
    <row r="7758" s="505" customFormat="1" ht="14.25" hidden="1"/>
    <row r="7759" s="505" customFormat="1" ht="14.25" hidden="1"/>
    <row r="7760" s="505" customFormat="1" ht="14.25" hidden="1"/>
    <row r="7761" s="505" customFormat="1" ht="14.25" hidden="1"/>
    <row r="7762" s="505" customFormat="1" ht="14.25" hidden="1"/>
    <row r="7763" s="505" customFormat="1" ht="14.25" hidden="1"/>
    <row r="7764" s="505" customFormat="1" ht="14.25" hidden="1"/>
    <row r="7765" s="505" customFormat="1" ht="14.25" hidden="1"/>
    <row r="7766" s="505" customFormat="1" ht="14.25" hidden="1"/>
    <row r="7767" s="505" customFormat="1" ht="14.25" hidden="1"/>
    <row r="7768" s="505" customFormat="1" ht="14.25" hidden="1"/>
    <row r="7769" s="505" customFormat="1" ht="14.25" hidden="1"/>
    <row r="7770" s="505" customFormat="1" ht="14.25" hidden="1"/>
    <row r="7771" s="505" customFormat="1" ht="14.25" hidden="1"/>
    <row r="7772" s="505" customFormat="1" ht="14.25" hidden="1"/>
    <row r="7773" s="505" customFormat="1" ht="14.25" hidden="1"/>
    <row r="7774" s="505" customFormat="1" ht="14.25" hidden="1"/>
    <row r="7775" s="505" customFormat="1" ht="14.25" hidden="1"/>
    <row r="7776" s="505" customFormat="1" ht="14.25" hidden="1"/>
    <row r="7777" s="505" customFormat="1" ht="14.25" hidden="1"/>
    <row r="7778" s="505" customFormat="1" ht="14.25" hidden="1"/>
    <row r="7779" s="505" customFormat="1" ht="14.25" hidden="1"/>
    <row r="7780" s="505" customFormat="1" ht="14.25" hidden="1"/>
    <row r="7781" s="505" customFormat="1" ht="14.25" hidden="1"/>
    <row r="7782" s="505" customFormat="1" ht="14.25" hidden="1"/>
    <row r="7783" s="505" customFormat="1" ht="14.25" hidden="1"/>
    <row r="7784" s="505" customFormat="1" ht="14.25" hidden="1"/>
    <row r="7785" s="505" customFormat="1" ht="14.25" hidden="1"/>
    <row r="7786" s="505" customFormat="1" ht="14.25" hidden="1"/>
    <row r="7787" s="505" customFormat="1" ht="14.25" hidden="1"/>
    <row r="7788" s="505" customFormat="1" ht="14.25" hidden="1"/>
    <row r="7789" s="505" customFormat="1" ht="14.25" hidden="1"/>
    <row r="7790" s="505" customFormat="1" ht="14.25" hidden="1"/>
    <row r="7791" s="505" customFormat="1" ht="14.25" hidden="1"/>
    <row r="7792" s="505" customFormat="1" ht="14.25" hidden="1"/>
    <row r="7793" s="505" customFormat="1" ht="14.25" hidden="1"/>
    <row r="7794" s="505" customFormat="1" ht="14.25" hidden="1"/>
    <row r="7795" s="505" customFormat="1" ht="14.25" hidden="1"/>
    <row r="7796" s="505" customFormat="1" ht="14.25" hidden="1"/>
    <row r="7797" s="505" customFormat="1" ht="14.25" hidden="1"/>
    <row r="7798" s="505" customFormat="1" ht="14.25" hidden="1"/>
    <row r="7799" s="505" customFormat="1" ht="14.25" hidden="1"/>
    <row r="7800" s="505" customFormat="1" ht="14.25" hidden="1"/>
    <row r="7801" s="505" customFormat="1" ht="14.25" hidden="1"/>
    <row r="7802" s="505" customFormat="1" ht="14.25" hidden="1"/>
    <row r="7803" s="505" customFormat="1" ht="14.25" hidden="1"/>
    <row r="7804" s="505" customFormat="1" ht="14.25" hidden="1"/>
    <row r="7805" s="505" customFormat="1" ht="14.25" hidden="1"/>
    <row r="7806" s="505" customFormat="1" ht="14.25" hidden="1"/>
    <row r="7807" s="505" customFormat="1" ht="14.25" hidden="1"/>
    <row r="7808" s="505" customFormat="1" ht="14.25" hidden="1"/>
    <row r="7809" s="505" customFormat="1" ht="14.25" hidden="1"/>
    <row r="7810" s="505" customFormat="1" ht="14.25" hidden="1"/>
    <row r="7811" s="505" customFormat="1" ht="14.25" hidden="1"/>
    <row r="7812" s="505" customFormat="1" ht="14.25" hidden="1"/>
    <row r="7813" s="505" customFormat="1" ht="14.25" hidden="1"/>
    <row r="7814" s="505" customFormat="1" ht="14.25" hidden="1"/>
    <row r="7815" s="505" customFormat="1" ht="14.25" hidden="1"/>
    <row r="7816" s="505" customFormat="1" ht="14.25" hidden="1"/>
    <row r="7817" s="505" customFormat="1" ht="14.25" hidden="1"/>
    <row r="7818" s="505" customFormat="1" ht="14.25" hidden="1"/>
    <row r="7819" s="505" customFormat="1" ht="14.25" hidden="1"/>
    <row r="7820" s="505" customFormat="1" ht="14.25" hidden="1"/>
    <row r="7821" s="505" customFormat="1" ht="14.25" hidden="1"/>
    <row r="7822" s="505" customFormat="1" ht="14.25" hidden="1"/>
    <row r="7823" s="505" customFormat="1" ht="14.25" hidden="1"/>
    <row r="7824" s="505" customFormat="1" ht="14.25" hidden="1"/>
    <row r="7825" s="505" customFormat="1" ht="14.25" hidden="1"/>
    <row r="7826" s="505" customFormat="1" ht="14.25" hidden="1"/>
    <row r="7827" s="505" customFormat="1" ht="14.25" hidden="1"/>
    <row r="7828" s="505" customFormat="1" ht="14.25" hidden="1"/>
    <row r="7829" s="505" customFormat="1" ht="14.25" hidden="1"/>
    <row r="7830" s="505" customFormat="1" ht="14.25" hidden="1"/>
    <row r="7831" s="505" customFormat="1" ht="14.25" hidden="1"/>
    <row r="7832" s="505" customFormat="1" ht="14.25" hidden="1"/>
    <row r="7833" s="505" customFormat="1" ht="14.25" hidden="1"/>
    <row r="7834" s="505" customFormat="1" ht="14.25" hidden="1"/>
    <row r="7835" s="505" customFormat="1" ht="14.25" hidden="1"/>
    <row r="7836" s="505" customFormat="1" ht="14.25" hidden="1"/>
    <row r="7837" s="505" customFormat="1" ht="14.25" hidden="1"/>
    <row r="7838" s="505" customFormat="1" ht="14.25" hidden="1"/>
    <row r="7839" s="505" customFormat="1" ht="14.25" hidden="1"/>
    <row r="7840" s="505" customFormat="1" ht="14.25" hidden="1"/>
    <row r="7841" s="505" customFormat="1" ht="14.25" hidden="1"/>
    <row r="7842" s="505" customFormat="1" ht="14.25" hidden="1"/>
    <row r="7843" s="505" customFormat="1" ht="14.25" hidden="1"/>
    <row r="7844" s="505" customFormat="1" ht="14.25" hidden="1"/>
    <row r="7845" s="505" customFormat="1" ht="14.25" hidden="1"/>
    <row r="7846" s="505" customFormat="1" ht="14.25" hidden="1"/>
    <row r="7847" s="505" customFormat="1" ht="14.25" hidden="1"/>
    <row r="7848" s="505" customFormat="1" ht="14.25" hidden="1"/>
    <row r="7849" s="505" customFormat="1" ht="14.25" hidden="1"/>
    <row r="7850" s="505" customFormat="1" ht="14.25" hidden="1"/>
    <row r="7851" s="505" customFormat="1" ht="14.25" hidden="1"/>
    <row r="7852" s="505" customFormat="1" ht="14.25" hidden="1"/>
    <row r="7853" s="505" customFormat="1" ht="14.25" hidden="1"/>
    <row r="7854" s="505" customFormat="1" ht="14.25" hidden="1"/>
    <row r="7855" s="505" customFormat="1" ht="14.25" hidden="1"/>
    <row r="7856" s="505" customFormat="1" ht="14.25" hidden="1"/>
    <row r="7857" s="505" customFormat="1" ht="14.25" hidden="1"/>
    <row r="7858" s="505" customFormat="1" ht="14.25" hidden="1"/>
    <row r="7859" s="505" customFormat="1" ht="14.25" hidden="1"/>
    <row r="7860" s="505" customFormat="1" ht="14.25" hidden="1"/>
    <row r="7861" s="505" customFormat="1" ht="14.25" hidden="1"/>
    <row r="7862" s="505" customFormat="1" ht="14.25" hidden="1"/>
    <row r="7863" s="505" customFormat="1" ht="14.25" hidden="1"/>
    <row r="7864" s="505" customFormat="1" ht="14.25" hidden="1"/>
    <row r="7865" s="505" customFormat="1" ht="14.25" hidden="1"/>
    <row r="7866" s="505" customFormat="1" ht="14.25" hidden="1"/>
    <row r="7867" s="505" customFormat="1" ht="14.25" hidden="1"/>
    <row r="7868" s="505" customFormat="1" ht="14.25" hidden="1"/>
    <row r="7869" s="505" customFormat="1" ht="14.25" hidden="1"/>
    <row r="7870" s="505" customFormat="1" ht="14.25" hidden="1"/>
    <row r="7871" s="505" customFormat="1" ht="14.25" hidden="1"/>
    <row r="7872" s="505" customFormat="1" ht="14.25" hidden="1"/>
    <row r="7873" s="505" customFormat="1" ht="14.25" hidden="1"/>
    <row r="7874" s="505" customFormat="1" ht="14.25" hidden="1"/>
    <row r="7875" s="505" customFormat="1" ht="14.25" hidden="1"/>
    <row r="7876" s="505" customFormat="1" ht="14.25" hidden="1"/>
    <row r="7877" s="505" customFormat="1" ht="14.25" hidden="1"/>
    <row r="7878" s="505" customFormat="1" ht="14.25" hidden="1"/>
    <row r="7879" s="505" customFormat="1" ht="14.25" hidden="1"/>
    <row r="7880" s="505" customFormat="1" ht="14.25" hidden="1"/>
    <row r="7881" s="505" customFormat="1" ht="14.25" hidden="1"/>
    <row r="7882" s="505" customFormat="1" ht="14.25" hidden="1"/>
    <row r="7883" s="505" customFormat="1" ht="14.25" hidden="1"/>
    <row r="7884" s="505" customFormat="1" ht="14.25" hidden="1"/>
    <row r="7885" s="505" customFormat="1" ht="14.25" hidden="1"/>
    <row r="7886" s="505" customFormat="1" ht="14.25" hidden="1"/>
    <row r="7887" s="505" customFormat="1" ht="14.25" hidden="1"/>
    <row r="7888" s="505" customFormat="1" ht="14.25" hidden="1"/>
    <row r="7889" s="505" customFormat="1" ht="14.25" hidden="1"/>
    <row r="7890" s="505" customFormat="1" ht="14.25" hidden="1"/>
    <row r="7891" s="505" customFormat="1" ht="14.25" hidden="1"/>
    <row r="7892" s="505" customFormat="1" ht="14.25" hidden="1"/>
    <row r="7893" s="505" customFormat="1" ht="14.25" hidden="1"/>
    <row r="7894" s="505" customFormat="1" ht="14.25" hidden="1"/>
    <row r="7895" s="505" customFormat="1" ht="14.25" hidden="1"/>
    <row r="7896" s="505" customFormat="1" ht="14.25" hidden="1"/>
    <row r="7897" s="505" customFormat="1" ht="14.25" hidden="1"/>
    <row r="7898" s="505" customFormat="1" ht="14.25" hidden="1"/>
    <row r="7899" s="505" customFormat="1" ht="14.25" hidden="1"/>
    <row r="7900" s="505" customFormat="1" ht="14.25" hidden="1"/>
    <row r="7901" s="505" customFormat="1" ht="14.25" hidden="1"/>
    <row r="7902" s="505" customFormat="1" ht="14.25" hidden="1"/>
    <row r="7903" s="505" customFormat="1" ht="14.25" hidden="1"/>
    <row r="7904" s="505" customFormat="1" ht="14.25" hidden="1"/>
    <row r="7905" s="505" customFormat="1" ht="14.25" hidden="1"/>
    <row r="7906" s="505" customFormat="1" ht="14.25" hidden="1"/>
    <row r="7907" s="505" customFormat="1" ht="14.25" hidden="1"/>
    <row r="7908" s="505" customFormat="1" ht="14.25" hidden="1"/>
    <row r="7909" s="505" customFormat="1" ht="14.25" hidden="1"/>
    <row r="7910" s="505" customFormat="1" ht="14.25" hidden="1"/>
    <row r="7911" s="505" customFormat="1" ht="14.25" hidden="1"/>
    <row r="7912" s="505" customFormat="1" ht="14.25" hidden="1"/>
    <row r="7913" s="505" customFormat="1" ht="14.25" hidden="1"/>
    <row r="7914" s="505" customFormat="1" ht="14.25" hidden="1"/>
    <row r="7915" s="505" customFormat="1" ht="14.25" hidden="1"/>
    <row r="7916" s="505" customFormat="1" ht="14.25" hidden="1"/>
    <row r="7917" s="505" customFormat="1" ht="14.25" hidden="1"/>
    <row r="7918" s="505" customFormat="1" ht="14.25" hidden="1"/>
    <row r="7919" s="505" customFormat="1" ht="14.25" hidden="1"/>
    <row r="7920" s="505" customFormat="1" ht="14.25" hidden="1"/>
    <row r="7921" s="505" customFormat="1" ht="14.25" hidden="1"/>
    <row r="7922" s="505" customFormat="1" ht="14.25" hidden="1"/>
    <row r="7923" s="505" customFormat="1" ht="14.25" hidden="1"/>
    <row r="7924" s="505" customFormat="1" ht="14.25" hidden="1"/>
    <row r="7925" s="505" customFormat="1" ht="14.25" hidden="1"/>
    <row r="7926" s="505" customFormat="1" ht="14.25" hidden="1"/>
    <row r="7927" s="505" customFormat="1" ht="14.25" hidden="1"/>
    <row r="7928" s="505" customFormat="1" ht="14.25" hidden="1"/>
    <row r="7929" s="505" customFormat="1" ht="14.25" hidden="1"/>
    <row r="7930" s="505" customFormat="1" ht="14.25" hidden="1"/>
    <row r="7931" s="505" customFormat="1" ht="14.25" hidden="1"/>
    <row r="7932" s="505" customFormat="1" ht="14.25" hidden="1"/>
    <row r="7933" s="505" customFormat="1" ht="14.25" hidden="1"/>
    <row r="7934" s="505" customFormat="1" ht="14.25" hidden="1"/>
    <row r="7935" s="505" customFormat="1" ht="14.25" hidden="1"/>
    <row r="7936" s="505" customFormat="1" ht="14.25" hidden="1"/>
    <row r="7937" s="505" customFormat="1" ht="14.25" hidden="1"/>
    <row r="7938" s="505" customFormat="1" ht="14.25" hidden="1"/>
    <row r="7939" s="505" customFormat="1" ht="14.25" hidden="1"/>
    <row r="7940" s="505" customFormat="1" ht="14.25" hidden="1"/>
    <row r="7941" s="505" customFormat="1" ht="14.25" hidden="1"/>
    <row r="7942" s="505" customFormat="1" ht="14.25" hidden="1"/>
    <row r="7943" s="505" customFormat="1" ht="14.25" hidden="1"/>
    <row r="7944" s="505" customFormat="1" ht="14.25" hidden="1"/>
    <row r="7945" s="505" customFormat="1" ht="14.25" hidden="1"/>
    <row r="7946" s="505" customFormat="1" ht="14.25" hidden="1"/>
    <row r="7947" s="505" customFormat="1" ht="14.25" hidden="1"/>
    <row r="7948" s="505" customFormat="1" ht="14.25" hidden="1"/>
    <row r="7949" s="505" customFormat="1" ht="14.25" hidden="1"/>
    <row r="7950" s="505" customFormat="1" ht="14.25" hidden="1"/>
    <row r="7951" s="505" customFormat="1" ht="14.25" hidden="1"/>
    <row r="7952" s="505" customFormat="1" ht="14.25" hidden="1"/>
    <row r="7953" s="505" customFormat="1" ht="14.25" hidden="1"/>
    <row r="7954" s="505" customFormat="1" ht="14.25" hidden="1"/>
    <row r="7955" s="505" customFormat="1" ht="14.25" hidden="1"/>
    <row r="7956" s="505" customFormat="1" ht="14.25" hidden="1"/>
    <row r="7957" s="505" customFormat="1" ht="14.25" hidden="1"/>
    <row r="7958" s="505" customFormat="1" ht="14.25" hidden="1"/>
    <row r="7959" s="505" customFormat="1" ht="14.25" hidden="1"/>
    <row r="7960" s="505" customFormat="1" ht="14.25" hidden="1"/>
    <row r="7961" s="505" customFormat="1" ht="14.25" hidden="1"/>
    <row r="7962" s="505" customFormat="1" ht="14.25" hidden="1"/>
    <row r="7963" s="505" customFormat="1" ht="14.25" hidden="1"/>
    <row r="7964" s="505" customFormat="1" ht="14.25" hidden="1"/>
    <row r="7965" s="505" customFormat="1" ht="14.25" hidden="1"/>
    <row r="7966" s="505" customFormat="1" ht="14.25" hidden="1"/>
    <row r="7967" s="505" customFormat="1" ht="14.25" hidden="1"/>
    <row r="7968" s="505" customFormat="1" ht="14.25" hidden="1"/>
    <row r="7969" s="505" customFormat="1" ht="14.25" hidden="1"/>
    <row r="7970" s="505" customFormat="1" ht="14.25" hidden="1"/>
    <row r="7971" s="505" customFormat="1" ht="14.25" hidden="1"/>
    <row r="7972" s="505" customFormat="1" ht="14.25" hidden="1"/>
    <row r="7973" s="505" customFormat="1" ht="14.25" hidden="1"/>
    <row r="7974" s="505" customFormat="1" ht="14.25" hidden="1"/>
    <row r="7975" s="505" customFormat="1" ht="14.25" hidden="1"/>
    <row r="7976" s="505" customFormat="1" ht="14.25" hidden="1"/>
    <row r="7977" s="505" customFormat="1" ht="14.25" hidden="1"/>
    <row r="7978" s="505" customFormat="1" ht="14.25" hidden="1"/>
    <row r="7979" s="505" customFormat="1" ht="14.25" hidden="1"/>
    <row r="7980" s="505" customFormat="1" ht="14.25" hidden="1"/>
    <row r="7981" s="505" customFormat="1" ht="14.25" hidden="1"/>
    <row r="7982" s="505" customFormat="1" ht="14.25" hidden="1"/>
    <row r="7983" s="505" customFormat="1" ht="14.25" hidden="1"/>
    <row r="7984" s="505" customFormat="1" ht="14.25" hidden="1"/>
    <row r="7985" s="505" customFormat="1" ht="14.25" hidden="1"/>
    <row r="7986" s="505" customFormat="1" ht="14.25" hidden="1"/>
    <row r="7987" s="505" customFormat="1" ht="14.25" hidden="1"/>
    <row r="7988" s="505" customFormat="1" ht="14.25" hidden="1"/>
    <row r="7989" s="505" customFormat="1" ht="14.25" hidden="1"/>
    <row r="7990" s="505" customFormat="1" ht="14.25" hidden="1"/>
    <row r="7991" s="505" customFormat="1" ht="14.25" hidden="1"/>
    <row r="7992" s="505" customFormat="1" ht="14.25" hidden="1"/>
    <row r="7993" s="505" customFormat="1" ht="14.25" hidden="1"/>
    <row r="7994" s="505" customFormat="1" ht="14.25" hidden="1"/>
    <row r="7995" s="505" customFormat="1" ht="14.25" hidden="1"/>
    <row r="7996" s="505" customFormat="1" ht="14.25" hidden="1"/>
    <row r="7997" s="505" customFormat="1" ht="14.25" hidden="1"/>
    <row r="7998" s="505" customFormat="1" ht="14.25" hidden="1"/>
    <row r="7999" s="505" customFormat="1" ht="14.25" hidden="1"/>
    <row r="8000" s="505" customFormat="1" ht="14.25" hidden="1"/>
    <row r="8001" s="505" customFormat="1" ht="14.25" hidden="1"/>
    <row r="8002" s="505" customFormat="1" ht="14.25" hidden="1"/>
    <row r="8003" s="505" customFormat="1" ht="14.25" hidden="1"/>
    <row r="8004" s="505" customFormat="1" ht="14.25" hidden="1"/>
    <row r="8005" s="505" customFormat="1" ht="14.25" hidden="1"/>
    <row r="8006" s="505" customFormat="1" ht="14.25" hidden="1"/>
    <row r="8007" s="505" customFormat="1" ht="14.25" hidden="1"/>
    <row r="8008" s="505" customFormat="1" ht="14.25" hidden="1"/>
    <row r="8009" s="505" customFormat="1" ht="14.25" hidden="1"/>
    <row r="8010" s="505" customFormat="1" ht="14.25" hidden="1"/>
    <row r="8011" s="505" customFormat="1" ht="14.25" hidden="1"/>
    <row r="8012" s="505" customFormat="1" ht="14.25" hidden="1"/>
    <row r="8013" s="505" customFormat="1" ht="14.25" hidden="1"/>
    <row r="8014" s="505" customFormat="1" ht="14.25" hidden="1"/>
    <row r="8015" s="505" customFormat="1" ht="14.25" hidden="1"/>
    <row r="8016" s="505" customFormat="1" ht="14.25" hidden="1"/>
    <row r="8017" s="505" customFormat="1" ht="14.25" hidden="1"/>
    <row r="8018" s="505" customFormat="1" ht="14.25" hidden="1"/>
    <row r="8019" s="505" customFormat="1" ht="14.25" hidden="1"/>
    <row r="8020" s="505" customFormat="1" ht="14.25" hidden="1"/>
    <row r="8021" s="505" customFormat="1" ht="14.25" hidden="1"/>
    <row r="8022" s="505" customFormat="1" ht="14.25" hidden="1"/>
    <row r="8023" s="505" customFormat="1" ht="14.25" hidden="1"/>
    <row r="8024" s="505" customFormat="1" ht="14.25" hidden="1"/>
    <row r="8025" s="505" customFormat="1" ht="14.25" hidden="1"/>
    <row r="8026" s="505" customFormat="1" ht="14.25" hidden="1"/>
    <row r="8027" s="505" customFormat="1" ht="14.25" hidden="1"/>
    <row r="8028" s="505" customFormat="1" ht="14.25" hidden="1"/>
    <row r="8029" s="505" customFormat="1" ht="14.25" hidden="1"/>
    <row r="8030" s="505" customFormat="1" ht="14.25" hidden="1"/>
    <row r="8031" s="505" customFormat="1" ht="14.25" hidden="1"/>
    <row r="8032" s="505" customFormat="1" ht="14.25" hidden="1"/>
    <row r="8033" s="505" customFormat="1" ht="14.25" hidden="1"/>
    <row r="8034" s="505" customFormat="1" ht="14.25" hidden="1"/>
    <row r="8035" s="505" customFormat="1" ht="14.25" hidden="1"/>
    <row r="8036" s="505" customFormat="1" ht="14.25" hidden="1"/>
    <row r="8037" s="505" customFormat="1" ht="14.25" hidden="1"/>
    <row r="8038" s="505" customFormat="1" ht="14.25" hidden="1"/>
    <row r="8039" s="505" customFormat="1" ht="14.25" hidden="1"/>
    <row r="8040" s="505" customFormat="1" ht="14.25" hidden="1"/>
    <row r="8041" s="505" customFormat="1" ht="14.25" hidden="1"/>
    <row r="8042" s="505" customFormat="1" ht="14.25" hidden="1"/>
    <row r="8043" s="505" customFormat="1" ht="14.25" hidden="1"/>
    <row r="8044" s="505" customFormat="1" ht="14.25" hidden="1"/>
    <row r="8045" s="505" customFormat="1" ht="14.25" hidden="1"/>
    <row r="8046" s="505" customFormat="1" ht="14.25" hidden="1"/>
    <row r="8047" s="505" customFormat="1" ht="14.25" hidden="1"/>
    <row r="8048" s="505" customFormat="1" ht="14.25" hidden="1"/>
    <row r="8049" s="505" customFormat="1" ht="14.25" hidden="1"/>
    <row r="8050" s="505" customFormat="1" ht="14.25" hidden="1"/>
    <row r="8051" s="505" customFormat="1" ht="14.25" hidden="1"/>
    <row r="8052" s="505" customFormat="1" ht="14.25" hidden="1"/>
    <row r="8053" s="505" customFormat="1" ht="14.25" hidden="1"/>
    <row r="8054" s="505" customFormat="1" ht="14.25" hidden="1"/>
    <row r="8055" s="505" customFormat="1" ht="14.25" hidden="1"/>
    <row r="8056" s="505" customFormat="1" ht="14.25" hidden="1"/>
    <row r="8057" s="505" customFormat="1" ht="14.25" hidden="1"/>
    <row r="8058" s="505" customFormat="1" ht="14.25" hidden="1"/>
    <row r="8059" s="505" customFormat="1" ht="14.25" hidden="1"/>
    <row r="8060" s="505" customFormat="1" ht="14.25" hidden="1"/>
    <row r="8061" s="505" customFormat="1" ht="14.25" hidden="1"/>
    <row r="8062" s="505" customFormat="1" ht="14.25" hidden="1"/>
    <row r="8063" s="505" customFormat="1" ht="14.25" hidden="1"/>
    <row r="8064" s="505" customFormat="1" ht="14.25" hidden="1"/>
    <row r="8065" s="505" customFormat="1" ht="14.25" hidden="1"/>
    <row r="8066" s="505" customFormat="1" ht="14.25" hidden="1"/>
    <row r="8067" s="505" customFormat="1" ht="14.25" hidden="1"/>
    <row r="8068" s="505" customFormat="1" ht="14.25" hidden="1"/>
    <row r="8069" s="505" customFormat="1" ht="14.25" hidden="1"/>
    <row r="8070" s="505" customFormat="1" ht="14.25" hidden="1"/>
    <row r="8071" s="505" customFormat="1" ht="14.25" hidden="1"/>
    <row r="8072" s="505" customFormat="1" ht="14.25" hidden="1"/>
    <row r="8073" s="505" customFormat="1" ht="14.25" hidden="1"/>
    <row r="8074" s="505" customFormat="1" ht="14.25" hidden="1"/>
    <row r="8075" s="505" customFormat="1" ht="14.25" hidden="1"/>
    <row r="8076" s="505" customFormat="1" ht="14.25" hidden="1"/>
    <row r="8077" s="505" customFormat="1" ht="14.25" hidden="1"/>
    <row r="8078" s="505" customFormat="1" ht="14.25" hidden="1"/>
    <row r="8079" s="505" customFormat="1" ht="14.25" hidden="1"/>
    <row r="8080" s="505" customFormat="1" ht="14.25" hidden="1"/>
    <row r="8081" s="505" customFormat="1" ht="14.25" hidden="1"/>
    <row r="8082" s="505" customFormat="1" ht="14.25" hidden="1"/>
    <row r="8083" s="505" customFormat="1" ht="14.25" hidden="1"/>
    <row r="8084" s="505" customFormat="1" ht="14.25" hidden="1"/>
    <row r="8085" s="505" customFormat="1" ht="14.25" hidden="1"/>
    <row r="8086" s="505" customFormat="1" ht="14.25" hidden="1"/>
    <row r="8087" s="505" customFormat="1" ht="14.25" hidden="1"/>
    <row r="8088" s="505" customFormat="1" ht="14.25" hidden="1"/>
    <row r="8089" s="505" customFormat="1" ht="14.25" hidden="1"/>
    <row r="8090" s="505" customFormat="1" ht="14.25" hidden="1"/>
    <row r="8091" s="505" customFormat="1" ht="14.25" hidden="1"/>
    <row r="8092" s="505" customFormat="1" ht="14.25" hidden="1"/>
    <row r="8093" s="505" customFormat="1" ht="14.25" hidden="1"/>
    <row r="8094" s="505" customFormat="1" ht="14.25" hidden="1"/>
    <row r="8095" s="505" customFormat="1" ht="14.25" hidden="1"/>
    <row r="8096" s="505" customFormat="1" ht="14.25" hidden="1"/>
    <row r="8097" s="505" customFormat="1" ht="14.25" hidden="1"/>
    <row r="8098" s="505" customFormat="1" ht="14.25" hidden="1"/>
    <row r="8099" s="505" customFormat="1" ht="14.25" hidden="1"/>
    <row r="8100" s="505" customFormat="1" ht="14.25" hidden="1"/>
    <row r="8101" s="505" customFormat="1" ht="14.25" hidden="1"/>
    <row r="8102" s="505" customFormat="1" ht="14.25" hidden="1"/>
    <row r="8103" s="505" customFormat="1" ht="14.25" hidden="1"/>
    <row r="8104" s="505" customFormat="1" ht="14.25" hidden="1"/>
    <row r="8105" s="505" customFormat="1" ht="14.25" hidden="1"/>
    <row r="8106" s="505" customFormat="1" ht="14.25" hidden="1"/>
    <row r="8107" s="505" customFormat="1" ht="14.25" hidden="1"/>
    <row r="8108" s="505" customFormat="1" ht="14.25" hidden="1"/>
    <row r="8109" s="505" customFormat="1" ht="14.25" hidden="1"/>
    <row r="8110" s="505" customFormat="1" ht="14.25" hidden="1"/>
    <row r="8111" s="505" customFormat="1" ht="14.25" hidden="1"/>
    <row r="8112" s="505" customFormat="1" ht="14.25" hidden="1"/>
    <row r="8113" s="505" customFormat="1" ht="14.25" hidden="1"/>
    <row r="8114" s="505" customFormat="1" ht="14.25" hidden="1"/>
    <row r="8115" s="505" customFormat="1" ht="14.25" hidden="1"/>
    <row r="8116" s="505" customFormat="1" ht="14.25" hidden="1"/>
    <row r="8117" s="505" customFormat="1" ht="14.25" hidden="1"/>
    <row r="8118" s="505" customFormat="1" ht="14.25" hidden="1"/>
    <row r="8119" s="505" customFormat="1" ht="14.25" hidden="1"/>
    <row r="8120" s="505" customFormat="1" ht="14.25" hidden="1"/>
    <row r="8121" s="505" customFormat="1" ht="14.25" hidden="1"/>
    <row r="8122" s="505" customFormat="1" ht="14.25" hidden="1"/>
    <row r="8123" s="505" customFormat="1" ht="14.25" hidden="1"/>
    <row r="8124" s="505" customFormat="1" ht="14.25" hidden="1"/>
    <row r="8125" s="505" customFormat="1" ht="14.25" hidden="1"/>
    <row r="8126" s="505" customFormat="1" ht="14.25" hidden="1"/>
    <row r="8127" s="505" customFormat="1" ht="14.25" hidden="1"/>
    <row r="8128" s="505" customFormat="1" ht="14.25" hidden="1"/>
    <row r="8129" s="505" customFormat="1" ht="14.25" hidden="1"/>
    <row r="8130" s="505" customFormat="1" ht="14.25" hidden="1"/>
    <row r="8131" s="505" customFormat="1" ht="14.25" hidden="1"/>
    <row r="8132" s="505" customFormat="1" ht="14.25" hidden="1"/>
    <row r="8133" s="505" customFormat="1" ht="14.25" hidden="1"/>
    <row r="8134" s="505" customFormat="1" ht="14.25" hidden="1"/>
    <row r="8135" s="505" customFormat="1" ht="14.25" hidden="1"/>
    <row r="8136" s="505" customFormat="1" ht="14.25" hidden="1"/>
    <row r="8137" s="505" customFormat="1" ht="14.25" hidden="1"/>
    <row r="8138" s="505" customFormat="1" ht="14.25" hidden="1"/>
    <row r="8139" s="505" customFormat="1" ht="14.25" hidden="1"/>
    <row r="8140" s="505" customFormat="1" ht="14.25" hidden="1"/>
    <row r="8141" s="505" customFormat="1" ht="14.25" hidden="1"/>
    <row r="8142" s="505" customFormat="1" ht="14.25" hidden="1"/>
    <row r="8143" s="505" customFormat="1" ht="14.25" hidden="1"/>
    <row r="8144" s="505" customFormat="1" ht="14.25" hidden="1"/>
    <row r="8145" s="505" customFormat="1" ht="14.25" hidden="1"/>
    <row r="8146" s="505" customFormat="1" ht="14.25" hidden="1"/>
    <row r="8147" s="505" customFormat="1" ht="14.25" hidden="1"/>
    <row r="8148" s="505" customFormat="1" ht="14.25" hidden="1"/>
    <row r="8149" s="505" customFormat="1" ht="14.25" hidden="1"/>
    <row r="8150" s="505" customFormat="1" ht="14.25" hidden="1"/>
    <row r="8151" s="505" customFormat="1" ht="14.25" hidden="1"/>
    <row r="8152" s="505" customFormat="1" ht="14.25" hidden="1"/>
    <row r="8153" s="505" customFormat="1" ht="14.25" hidden="1"/>
    <row r="8154" s="505" customFormat="1" ht="14.25" hidden="1"/>
    <row r="8155" s="505" customFormat="1" ht="14.25" hidden="1"/>
    <row r="8156" s="505" customFormat="1" ht="14.25" hidden="1"/>
    <row r="8157" s="505" customFormat="1" ht="14.25" hidden="1"/>
    <row r="8158" s="505" customFormat="1" ht="14.25" hidden="1"/>
    <row r="8159" s="505" customFormat="1" ht="14.25" hidden="1"/>
    <row r="8160" s="505" customFormat="1" ht="14.25" hidden="1"/>
    <row r="8161" s="505" customFormat="1" ht="14.25" hidden="1"/>
    <row r="8162" s="505" customFormat="1" ht="14.25" hidden="1"/>
    <row r="8163" s="505" customFormat="1" ht="14.25" hidden="1"/>
    <row r="8164" s="505" customFormat="1" ht="14.25" hidden="1"/>
    <row r="8165" s="505" customFormat="1" ht="14.25" hidden="1"/>
    <row r="8166" s="505" customFormat="1" ht="14.25" hidden="1"/>
    <row r="8167" s="505" customFormat="1" ht="14.25" hidden="1"/>
    <row r="8168" s="505" customFormat="1" ht="14.25" hidden="1"/>
    <row r="8169" s="505" customFormat="1" ht="14.25" hidden="1"/>
    <row r="8170" s="505" customFormat="1" ht="14.25" hidden="1"/>
    <row r="8171" s="505" customFormat="1" ht="14.25" hidden="1"/>
    <row r="8172" s="505" customFormat="1" ht="14.25" hidden="1"/>
    <row r="8173" s="505" customFormat="1" ht="14.25" hidden="1"/>
    <row r="8174" s="505" customFormat="1" ht="14.25" hidden="1"/>
    <row r="8175" s="505" customFormat="1" ht="14.25" hidden="1"/>
    <row r="8176" s="505" customFormat="1" ht="14.25" hidden="1"/>
    <row r="8177" s="505" customFormat="1" ht="14.25" hidden="1"/>
    <row r="8178" s="505" customFormat="1" ht="14.25" hidden="1"/>
    <row r="8179" s="505" customFormat="1" ht="14.25" hidden="1"/>
    <row r="8180" s="505" customFormat="1" ht="14.25" hidden="1"/>
    <row r="8181" s="505" customFormat="1" ht="14.25" hidden="1"/>
    <row r="8182" s="505" customFormat="1" ht="14.25" hidden="1"/>
    <row r="8183" s="505" customFormat="1" ht="14.25" hidden="1"/>
    <row r="8184" s="505" customFormat="1" ht="14.25" hidden="1"/>
    <row r="8185" s="505" customFormat="1" ht="14.25" hidden="1"/>
    <row r="8186" s="505" customFormat="1" ht="14.25" hidden="1"/>
    <row r="8187" s="505" customFormat="1" ht="14.25" hidden="1"/>
    <row r="8188" s="505" customFormat="1" ht="14.25" hidden="1"/>
    <row r="8189" s="505" customFormat="1" ht="14.25" hidden="1"/>
    <row r="8190" s="505" customFormat="1" ht="14.25" hidden="1"/>
    <row r="8191" s="505" customFormat="1" ht="14.25" hidden="1"/>
    <row r="8192" s="505" customFormat="1" ht="14.25" hidden="1"/>
    <row r="8193" s="505" customFormat="1" ht="14.25" hidden="1"/>
    <row r="8194" s="505" customFormat="1" ht="14.25" hidden="1"/>
    <row r="8195" s="505" customFormat="1" ht="14.25" hidden="1"/>
    <row r="8196" s="505" customFormat="1" ht="14.25" hidden="1"/>
    <row r="8197" s="505" customFormat="1" ht="14.25" hidden="1"/>
    <row r="8198" s="505" customFormat="1" ht="14.25" hidden="1"/>
    <row r="8199" s="505" customFormat="1" ht="14.25" hidden="1"/>
    <row r="8200" s="505" customFormat="1" ht="14.25" hidden="1"/>
    <row r="8201" s="505" customFormat="1" ht="14.25" hidden="1"/>
    <row r="8202" s="505" customFormat="1" ht="14.25" hidden="1"/>
    <row r="8203" s="505" customFormat="1" ht="14.25" hidden="1"/>
    <row r="8204" s="505" customFormat="1" ht="14.25" hidden="1"/>
    <row r="8205" s="505" customFormat="1" ht="14.25" hidden="1"/>
    <row r="8206" s="505" customFormat="1" ht="14.25" hidden="1"/>
    <row r="8207" s="505" customFormat="1" ht="14.25" hidden="1"/>
    <row r="8208" s="505" customFormat="1" ht="14.25" hidden="1"/>
    <row r="8209" s="505" customFormat="1" ht="14.25" hidden="1"/>
    <row r="8210" s="505" customFormat="1" ht="14.25" hidden="1"/>
    <row r="8211" s="505" customFormat="1" ht="14.25" hidden="1"/>
    <row r="8212" s="505" customFormat="1" ht="14.25" hidden="1"/>
    <row r="8213" s="505" customFormat="1" ht="14.25" hidden="1"/>
    <row r="8214" s="505" customFormat="1" ht="14.25" hidden="1"/>
    <row r="8215" s="505" customFormat="1" ht="14.25" hidden="1"/>
    <row r="8216" s="505" customFormat="1" ht="14.25" hidden="1"/>
    <row r="8217" s="505" customFormat="1" ht="14.25" hidden="1"/>
    <row r="8218" s="505" customFormat="1" ht="14.25" hidden="1"/>
    <row r="8219" s="505" customFormat="1" ht="14.25" hidden="1"/>
    <row r="8220" s="505" customFormat="1" ht="14.25" hidden="1"/>
    <row r="8221" s="505" customFormat="1" ht="14.25" hidden="1"/>
    <row r="8222" s="505" customFormat="1" ht="14.25" hidden="1"/>
    <row r="8223" s="505" customFormat="1" ht="14.25" hidden="1"/>
    <row r="8224" s="505" customFormat="1" ht="14.25" hidden="1"/>
    <row r="8225" s="505" customFormat="1" ht="14.25" hidden="1"/>
    <row r="8226" s="505" customFormat="1" ht="14.25" hidden="1"/>
    <row r="8227" s="505" customFormat="1" ht="14.25" hidden="1"/>
    <row r="8228" s="505" customFormat="1" ht="14.25" hidden="1"/>
    <row r="8229" s="505" customFormat="1" ht="14.25" hidden="1"/>
    <row r="8230" s="505" customFormat="1" ht="14.25" hidden="1"/>
    <row r="8231" s="505" customFormat="1" ht="14.25" hidden="1"/>
    <row r="8232" s="505" customFormat="1" ht="14.25" hidden="1"/>
    <row r="8233" s="505" customFormat="1" ht="14.25" hidden="1"/>
    <row r="8234" s="505" customFormat="1" ht="14.25" hidden="1"/>
    <row r="8235" s="505" customFormat="1" ht="14.25" hidden="1"/>
    <row r="8236" s="505" customFormat="1" ht="14.25" hidden="1"/>
    <row r="8237" s="505" customFormat="1" ht="14.25" hidden="1"/>
    <row r="8238" s="505" customFormat="1" ht="14.25" hidden="1"/>
    <row r="8239" s="505" customFormat="1" ht="14.25" hidden="1"/>
    <row r="8240" s="505" customFormat="1" ht="14.25" hidden="1"/>
    <row r="8241" s="505" customFormat="1" ht="14.25" hidden="1"/>
    <row r="8242" s="505" customFormat="1" ht="14.25" hidden="1"/>
    <row r="8243" s="505" customFormat="1" ht="14.25" hidden="1"/>
    <row r="8244" s="505" customFormat="1" ht="14.25" hidden="1"/>
    <row r="8245" s="505" customFormat="1" ht="14.25" hidden="1"/>
    <row r="8246" s="505" customFormat="1" ht="14.25" hidden="1"/>
    <row r="8247" s="505" customFormat="1" ht="14.25" hidden="1"/>
    <row r="8248" s="505" customFormat="1" ht="14.25" hidden="1"/>
    <row r="8249" s="505" customFormat="1" ht="14.25" hidden="1"/>
    <row r="8250" s="505" customFormat="1" ht="14.25" hidden="1"/>
    <row r="8251" s="505" customFormat="1" ht="14.25" hidden="1"/>
    <row r="8252" s="505" customFormat="1" ht="14.25" hidden="1"/>
    <row r="8253" s="505" customFormat="1" ht="14.25" hidden="1"/>
    <row r="8254" s="505" customFormat="1" ht="14.25" hidden="1"/>
    <row r="8255" s="505" customFormat="1" ht="14.25" hidden="1"/>
    <row r="8256" s="505" customFormat="1" ht="14.25" hidden="1"/>
    <row r="8257" s="505" customFormat="1" ht="14.25" hidden="1"/>
    <row r="8258" s="505" customFormat="1" ht="14.25" hidden="1"/>
    <row r="8259" s="505" customFormat="1" ht="14.25" hidden="1"/>
    <row r="8260" s="505" customFormat="1" ht="14.25" hidden="1"/>
    <row r="8261" s="505" customFormat="1" ht="14.25" hidden="1"/>
    <row r="8262" s="505" customFormat="1" ht="14.25" hidden="1"/>
    <row r="8263" s="505" customFormat="1" ht="14.25" hidden="1"/>
    <row r="8264" s="505" customFormat="1" ht="14.25" hidden="1"/>
    <row r="8265" s="505" customFormat="1" ht="14.25" hidden="1"/>
    <row r="8266" s="505" customFormat="1" ht="14.25" hidden="1"/>
    <row r="8267" s="505" customFormat="1" ht="14.25" hidden="1"/>
    <row r="8268" s="505" customFormat="1" ht="14.25" hidden="1"/>
    <row r="8269" s="505" customFormat="1" ht="14.25" hidden="1"/>
    <row r="8270" s="505" customFormat="1" ht="14.25" hidden="1"/>
    <row r="8271" s="505" customFormat="1" ht="14.25" hidden="1"/>
    <row r="8272" s="505" customFormat="1" ht="14.25" hidden="1"/>
    <row r="8273" s="505" customFormat="1" ht="14.25" hidden="1"/>
    <row r="8274" s="505" customFormat="1" ht="14.25" hidden="1"/>
    <row r="8275" s="505" customFormat="1" ht="14.25" hidden="1"/>
    <row r="8276" s="505" customFormat="1" ht="14.25" hidden="1"/>
    <row r="8277" s="505" customFormat="1" ht="14.25" hidden="1"/>
    <row r="8278" s="505" customFormat="1" ht="14.25" hidden="1"/>
    <row r="8279" s="505" customFormat="1" ht="14.25" hidden="1"/>
    <row r="8280" s="505" customFormat="1" ht="14.25" hidden="1"/>
    <row r="8281" s="505" customFormat="1" ht="14.25" hidden="1"/>
    <row r="8282" s="505" customFormat="1" ht="14.25" hidden="1"/>
    <row r="8283" s="505" customFormat="1" ht="14.25" hidden="1"/>
    <row r="8284" s="505" customFormat="1" ht="14.25" hidden="1"/>
    <row r="8285" s="505" customFormat="1" ht="14.25" hidden="1"/>
    <row r="8286" s="505" customFormat="1" ht="14.25" hidden="1"/>
    <row r="8287" s="505" customFormat="1" ht="14.25" hidden="1"/>
    <row r="8288" s="505" customFormat="1" ht="14.25" hidden="1"/>
    <row r="8289" s="505" customFormat="1" ht="14.25" hidden="1"/>
    <row r="8290" s="505" customFormat="1" ht="14.25" hidden="1"/>
    <row r="8291" s="505" customFormat="1" ht="14.25" hidden="1"/>
    <row r="8292" s="505" customFormat="1" ht="14.25" hidden="1"/>
    <row r="8293" s="505" customFormat="1" ht="14.25" hidden="1"/>
    <row r="8294" s="505" customFormat="1" ht="14.25" hidden="1"/>
    <row r="8295" s="505" customFormat="1" ht="14.25" hidden="1"/>
    <row r="8296" s="505" customFormat="1" ht="14.25" hidden="1"/>
    <row r="8297" s="505" customFormat="1" ht="14.25" hidden="1"/>
    <row r="8298" s="505" customFormat="1" ht="14.25" hidden="1"/>
    <row r="8299" s="505" customFormat="1" ht="14.25" hidden="1"/>
    <row r="8300" s="505" customFormat="1" ht="14.25" hidden="1"/>
    <row r="8301" s="505" customFormat="1" ht="14.25" hidden="1"/>
    <row r="8302" s="505" customFormat="1" ht="14.25" hidden="1"/>
    <row r="8303" s="505" customFormat="1" ht="14.25" hidden="1"/>
    <row r="8304" s="505" customFormat="1" ht="14.25" hidden="1"/>
    <row r="8305" s="505" customFormat="1" ht="14.25" hidden="1"/>
    <row r="8306" s="505" customFormat="1" ht="14.25" hidden="1"/>
    <row r="8307" s="505" customFormat="1" ht="14.25" hidden="1"/>
    <row r="8308" s="505" customFormat="1" ht="14.25" hidden="1"/>
    <row r="8309" s="505" customFormat="1" ht="14.25" hidden="1"/>
    <row r="8310" s="505" customFormat="1" ht="14.25" hidden="1"/>
    <row r="8311" s="505" customFormat="1" ht="14.25" hidden="1"/>
    <row r="8312" s="505" customFormat="1" ht="14.25" hidden="1"/>
    <row r="8313" s="505" customFormat="1" ht="14.25" hidden="1"/>
    <row r="8314" s="505" customFormat="1" ht="14.25" hidden="1"/>
    <row r="8315" s="505" customFormat="1" ht="14.25" hidden="1"/>
    <row r="8316" s="505" customFormat="1" ht="14.25" hidden="1"/>
    <row r="8317" s="505" customFormat="1" ht="14.25" hidden="1"/>
    <row r="8318" s="505" customFormat="1" ht="14.25" hidden="1"/>
    <row r="8319" s="505" customFormat="1" ht="14.25" hidden="1"/>
    <row r="8320" s="505" customFormat="1" ht="14.25" hidden="1"/>
    <row r="8321" s="505" customFormat="1" ht="14.25" hidden="1"/>
    <row r="8322" s="505" customFormat="1" ht="14.25" hidden="1"/>
    <row r="8323" s="505" customFormat="1" ht="14.25" hidden="1"/>
    <row r="8324" s="505" customFormat="1" ht="14.25" hidden="1"/>
    <row r="8325" s="505" customFormat="1" ht="14.25" hidden="1"/>
    <row r="8326" s="505" customFormat="1" ht="14.25" hidden="1"/>
    <row r="8327" s="505" customFormat="1" ht="14.25" hidden="1"/>
    <row r="8328" s="505" customFormat="1" ht="14.25" hidden="1"/>
    <row r="8329" s="505" customFormat="1" ht="14.25" hidden="1"/>
    <row r="8330" s="505" customFormat="1" ht="14.25" hidden="1"/>
    <row r="8331" s="505" customFormat="1" ht="14.25" hidden="1"/>
    <row r="8332" s="505" customFormat="1" ht="14.25" hidden="1"/>
    <row r="8333" s="505" customFormat="1" ht="14.25" hidden="1"/>
    <row r="8334" s="505" customFormat="1" ht="14.25" hidden="1"/>
    <row r="8335" s="505" customFormat="1" ht="14.25" hidden="1"/>
    <row r="8336" s="505" customFormat="1" ht="14.25" hidden="1"/>
    <row r="8337" s="505" customFormat="1" ht="14.25" hidden="1"/>
    <row r="8338" s="505" customFormat="1" ht="14.25" hidden="1"/>
    <row r="8339" s="505" customFormat="1" ht="14.25" hidden="1"/>
    <row r="8340" s="505" customFormat="1" ht="14.25" hidden="1"/>
    <row r="8341" s="505" customFormat="1" ht="14.25" hidden="1"/>
    <row r="8342" s="505" customFormat="1" ht="14.25" hidden="1"/>
    <row r="8343" s="505" customFormat="1" ht="14.25" hidden="1"/>
    <row r="8344" s="505" customFormat="1" ht="14.25" hidden="1"/>
    <row r="8345" s="505" customFormat="1" ht="14.25" hidden="1"/>
    <row r="8346" s="505" customFormat="1" ht="14.25" hidden="1"/>
    <row r="8347" s="505" customFormat="1" ht="14.25" hidden="1"/>
    <row r="8348" s="505" customFormat="1" ht="14.25" hidden="1"/>
    <row r="8349" s="505" customFormat="1" ht="14.25" hidden="1"/>
    <row r="8350" s="505" customFormat="1" ht="14.25" hidden="1"/>
    <row r="8351" s="505" customFormat="1" ht="14.25" hidden="1"/>
    <row r="8352" s="505" customFormat="1" ht="14.25" hidden="1"/>
    <row r="8353" s="505" customFormat="1" ht="14.25" hidden="1"/>
    <row r="8354" s="505" customFormat="1" ht="14.25" hidden="1"/>
    <row r="8355" s="505" customFormat="1" ht="14.25" hidden="1"/>
    <row r="8356" s="505" customFormat="1" ht="14.25" hidden="1"/>
    <row r="8357" s="505" customFormat="1" ht="14.25" hidden="1"/>
    <row r="8358" s="505" customFormat="1" ht="14.25" hidden="1"/>
    <row r="8359" s="505" customFormat="1" ht="14.25" hidden="1"/>
    <row r="8360" s="505" customFormat="1" ht="14.25" hidden="1"/>
    <row r="8361" s="505" customFormat="1" ht="14.25" hidden="1"/>
    <row r="8362" s="505" customFormat="1" ht="14.25" hidden="1"/>
    <row r="8363" s="505" customFormat="1" ht="14.25" hidden="1"/>
    <row r="8364" s="505" customFormat="1" ht="14.25" hidden="1"/>
    <row r="8365" s="505" customFormat="1" ht="14.25" hidden="1"/>
    <row r="8366" s="505" customFormat="1" ht="14.25" hidden="1"/>
    <row r="8367" s="505" customFormat="1" ht="14.25" hidden="1"/>
    <row r="8368" s="505" customFormat="1" ht="14.25" hidden="1"/>
    <row r="8369" s="505" customFormat="1" ht="14.25" hidden="1"/>
    <row r="8370" s="505" customFormat="1" ht="14.25" hidden="1"/>
    <row r="8371" s="505" customFormat="1" ht="14.25" hidden="1"/>
    <row r="8372" s="505" customFormat="1" ht="14.25" hidden="1"/>
    <row r="8373" s="505" customFormat="1" ht="14.25" hidden="1"/>
    <row r="8374" s="505" customFormat="1" ht="14.25" hidden="1"/>
    <row r="8375" s="505" customFormat="1" ht="14.25" hidden="1"/>
    <row r="8376" s="505" customFormat="1" ht="14.25" hidden="1"/>
    <row r="8377" s="505" customFormat="1" ht="14.25" hidden="1"/>
    <row r="8378" s="505" customFormat="1" ht="14.25" hidden="1"/>
    <row r="8379" s="505" customFormat="1" ht="14.25" hidden="1"/>
    <row r="8380" s="505" customFormat="1" ht="14.25" hidden="1"/>
    <row r="8381" s="505" customFormat="1" ht="14.25" hidden="1"/>
    <row r="8382" s="505" customFormat="1" ht="14.25" hidden="1"/>
    <row r="8383" s="505" customFormat="1" ht="14.25" hidden="1"/>
    <row r="8384" s="505" customFormat="1" ht="14.25" hidden="1"/>
    <row r="8385" s="505" customFormat="1" ht="14.25" hidden="1"/>
    <row r="8386" s="505" customFormat="1" ht="14.25" hidden="1"/>
    <row r="8387" s="505" customFormat="1" ht="14.25" hidden="1"/>
    <row r="8388" s="505" customFormat="1" ht="14.25" hidden="1"/>
    <row r="8389" s="505" customFormat="1" ht="14.25" hidden="1"/>
    <row r="8390" s="505" customFormat="1" ht="14.25" hidden="1"/>
    <row r="8391" s="505" customFormat="1" ht="14.25" hidden="1"/>
    <row r="8392" s="505" customFormat="1" ht="14.25" hidden="1"/>
    <row r="8393" s="505" customFormat="1" ht="14.25" hidden="1"/>
    <row r="8394" s="505" customFormat="1" ht="14.25" hidden="1"/>
    <row r="8395" s="505" customFormat="1" ht="14.25" hidden="1"/>
    <row r="8396" s="505" customFormat="1" ht="14.25" hidden="1"/>
    <row r="8397" s="505" customFormat="1" ht="14.25" hidden="1"/>
    <row r="8398" s="505" customFormat="1" ht="14.25" hidden="1"/>
    <row r="8399" s="505" customFormat="1" ht="14.25" hidden="1"/>
    <row r="8400" s="505" customFormat="1" ht="14.25" hidden="1"/>
    <row r="8401" s="505" customFormat="1" ht="14.25" hidden="1"/>
    <row r="8402" s="505" customFormat="1" ht="14.25" hidden="1"/>
    <row r="8403" s="505" customFormat="1" ht="14.25" hidden="1"/>
    <row r="8404" s="505" customFormat="1" ht="14.25" hidden="1"/>
    <row r="8405" s="505" customFormat="1" ht="14.25" hidden="1"/>
    <row r="8406" s="505" customFormat="1" ht="14.25" hidden="1"/>
    <row r="8407" s="505" customFormat="1" ht="14.25" hidden="1"/>
    <row r="8408" s="505" customFormat="1" ht="14.25" hidden="1"/>
    <row r="8409" s="505" customFormat="1" ht="14.25" hidden="1"/>
    <row r="8410" s="505" customFormat="1" ht="14.25" hidden="1"/>
    <row r="8411" s="505" customFormat="1" ht="14.25" hidden="1"/>
    <row r="8412" s="505" customFormat="1" ht="14.25" hidden="1"/>
    <row r="8413" s="505" customFormat="1" ht="14.25" hidden="1"/>
    <row r="8414" s="505" customFormat="1" ht="14.25" hidden="1"/>
    <row r="8415" s="505" customFormat="1" ht="14.25" hidden="1"/>
    <row r="8416" s="505" customFormat="1" ht="14.25" hidden="1"/>
    <row r="8417" s="505" customFormat="1" ht="14.25" hidden="1"/>
    <row r="8418" s="505" customFormat="1" ht="14.25" hidden="1"/>
    <row r="8419" s="505" customFormat="1" ht="14.25" hidden="1"/>
    <row r="8420" s="505" customFormat="1" ht="14.25" hidden="1"/>
    <row r="8421" s="505" customFormat="1" ht="14.25" hidden="1"/>
    <row r="8422" s="505" customFormat="1" ht="14.25" hidden="1"/>
    <row r="8423" s="505" customFormat="1" ht="14.25" hidden="1"/>
    <row r="8424" s="505" customFormat="1" ht="14.25" hidden="1"/>
    <row r="8425" s="505" customFormat="1" ht="14.25" hidden="1"/>
    <row r="8426" s="505" customFormat="1" ht="14.25" hidden="1"/>
    <row r="8427" s="505" customFormat="1" ht="14.25" hidden="1"/>
    <row r="8428" s="505" customFormat="1" ht="14.25" hidden="1"/>
    <row r="8429" s="505" customFormat="1" ht="14.25" hidden="1"/>
    <row r="8430" s="505" customFormat="1" ht="14.25" hidden="1"/>
    <row r="8431" s="505" customFormat="1" ht="14.25" hidden="1"/>
    <row r="8432" s="505" customFormat="1" ht="14.25" hidden="1"/>
    <row r="8433" s="505" customFormat="1" ht="14.25" hidden="1"/>
    <row r="8434" s="505" customFormat="1" ht="14.25" hidden="1"/>
    <row r="8435" s="505" customFormat="1" ht="14.25" hidden="1"/>
    <row r="8436" s="505" customFormat="1" ht="14.25" hidden="1"/>
    <row r="8437" s="505" customFormat="1" ht="14.25" hidden="1"/>
    <row r="8438" s="505" customFormat="1" ht="14.25" hidden="1"/>
    <row r="8439" s="505" customFormat="1" ht="14.25" hidden="1"/>
    <row r="8440" s="505" customFormat="1" ht="14.25" hidden="1"/>
    <row r="8441" s="505" customFormat="1" ht="14.25" hidden="1"/>
    <row r="8442" s="505" customFormat="1" ht="14.25" hidden="1"/>
    <row r="8443" s="505" customFormat="1" ht="14.25" hidden="1"/>
    <row r="8444" s="505" customFormat="1" ht="14.25" hidden="1"/>
    <row r="8445" s="505" customFormat="1" ht="14.25" hidden="1"/>
    <row r="8446" s="505" customFormat="1" ht="14.25" hidden="1"/>
    <row r="8447" s="505" customFormat="1" ht="14.25" hidden="1"/>
    <row r="8448" s="505" customFormat="1" ht="14.25" hidden="1"/>
    <row r="8449" s="505" customFormat="1" ht="14.25" hidden="1"/>
    <row r="8450" s="505" customFormat="1" ht="14.25" hidden="1"/>
    <row r="8451" s="505" customFormat="1" ht="14.25" hidden="1"/>
    <row r="8452" s="505" customFormat="1" ht="14.25" hidden="1"/>
    <row r="8453" s="505" customFormat="1" ht="14.25" hidden="1"/>
    <row r="8454" s="505" customFormat="1" ht="14.25" hidden="1"/>
    <row r="8455" s="505" customFormat="1" ht="14.25" hidden="1"/>
    <row r="8456" s="505" customFormat="1" ht="14.25" hidden="1"/>
    <row r="8457" s="505" customFormat="1" ht="14.25" hidden="1"/>
    <row r="8458" s="505" customFormat="1" ht="14.25" hidden="1"/>
    <row r="8459" s="505" customFormat="1" ht="14.25" hidden="1"/>
    <row r="8460" s="505" customFormat="1" ht="14.25" hidden="1"/>
    <row r="8461" s="505" customFormat="1" ht="14.25" hidden="1"/>
    <row r="8462" s="505" customFormat="1" ht="14.25" hidden="1"/>
    <row r="8463" s="505" customFormat="1" ht="14.25" hidden="1"/>
    <row r="8464" s="505" customFormat="1" ht="14.25" hidden="1"/>
    <row r="8465" s="505" customFormat="1" ht="14.25" hidden="1"/>
    <row r="8466" s="505" customFormat="1" ht="14.25" hidden="1"/>
    <row r="8467" s="505" customFormat="1" ht="14.25" hidden="1"/>
    <row r="8468" s="505" customFormat="1" ht="14.25" hidden="1"/>
    <row r="8469" s="505" customFormat="1" ht="14.25" hidden="1"/>
    <row r="8470" s="505" customFormat="1" ht="14.25" hidden="1"/>
    <row r="8471" s="505" customFormat="1" ht="14.25" hidden="1"/>
    <row r="8472" s="505" customFormat="1" ht="14.25" hidden="1"/>
    <row r="8473" s="505" customFormat="1" ht="14.25" hidden="1"/>
    <row r="8474" s="505" customFormat="1" ht="14.25" hidden="1"/>
    <row r="8475" s="505" customFormat="1" ht="14.25" hidden="1"/>
    <row r="8476" s="505" customFormat="1" ht="14.25" hidden="1"/>
    <row r="8477" s="505" customFormat="1" ht="14.25" hidden="1"/>
    <row r="8478" s="505" customFormat="1" ht="14.25" hidden="1"/>
    <row r="8479" s="505" customFormat="1" ht="14.25" hidden="1"/>
    <row r="8480" s="505" customFormat="1" ht="14.25" hidden="1"/>
    <row r="8481" s="505" customFormat="1" ht="14.25" hidden="1"/>
    <row r="8482" s="505" customFormat="1" ht="14.25" hidden="1"/>
    <row r="8483" s="505" customFormat="1" ht="14.25" hidden="1"/>
    <row r="8484" s="505" customFormat="1" ht="14.25" hidden="1"/>
    <row r="8485" s="505" customFormat="1" ht="14.25" hidden="1"/>
    <row r="8486" s="505" customFormat="1" ht="14.25" hidden="1"/>
    <row r="8487" s="505" customFormat="1" ht="14.25" hidden="1"/>
    <row r="8488" s="505" customFormat="1" ht="14.25" hidden="1"/>
    <row r="8489" s="505" customFormat="1" ht="14.25" hidden="1"/>
    <row r="8490" s="505" customFormat="1" ht="14.25" hidden="1"/>
    <row r="8491" s="505" customFormat="1" ht="14.25" hidden="1"/>
    <row r="8492" s="505" customFormat="1" ht="14.25" hidden="1"/>
    <row r="8493" s="505" customFormat="1" ht="14.25" hidden="1"/>
    <row r="8494" s="505" customFormat="1" ht="14.25" hidden="1"/>
    <row r="8495" s="505" customFormat="1" ht="14.25" hidden="1"/>
    <row r="8496" s="505" customFormat="1" ht="14.25" hidden="1"/>
    <row r="8497" s="505" customFormat="1" ht="14.25" hidden="1"/>
    <row r="8498" s="505" customFormat="1" ht="14.25" hidden="1"/>
    <row r="8499" s="505" customFormat="1" ht="14.25" hidden="1"/>
    <row r="8500" s="505" customFormat="1" ht="14.25" hidden="1"/>
    <row r="8501" s="505" customFormat="1" ht="14.25" hidden="1"/>
    <row r="8502" s="505" customFormat="1" ht="14.25" hidden="1"/>
    <row r="8503" s="505" customFormat="1" ht="14.25" hidden="1"/>
    <row r="8504" s="505" customFormat="1" ht="14.25" hidden="1"/>
    <row r="8505" s="505" customFormat="1" ht="14.25" hidden="1"/>
    <row r="8506" s="505" customFormat="1" ht="14.25" hidden="1"/>
    <row r="8507" s="505" customFormat="1" ht="14.25" hidden="1"/>
    <row r="8508" s="505" customFormat="1" ht="14.25" hidden="1"/>
    <row r="8509" s="505" customFormat="1" ht="14.25" hidden="1"/>
    <row r="8510" s="505" customFormat="1" ht="14.25" hidden="1"/>
    <row r="8511" s="505" customFormat="1" ht="14.25" hidden="1"/>
    <row r="8512" s="505" customFormat="1" ht="14.25" hidden="1"/>
    <row r="8513" s="505" customFormat="1" ht="14.25" hidden="1"/>
    <row r="8514" s="505" customFormat="1" ht="14.25" hidden="1"/>
    <row r="8515" s="505" customFormat="1" ht="14.25" hidden="1"/>
    <row r="8516" s="505" customFormat="1" ht="14.25" hidden="1"/>
    <row r="8517" s="505" customFormat="1" ht="14.25" hidden="1"/>
    <row r="8518" s="505" customFormat="1" ht="14.25" hidden="1"/>
    <row r="8519" s="505" customFormat="1" ht="14.25" hidden="1"/>
    <row r="8520" s="505" customFormat="1" ht="14.25" hidden="1"/>
    <row r="8521" s="505" customFormat="1" ht="14.25" hidden="1"/>
    <row r="8522" s="505" customFormat="1" ht="14.25" hidden="1"/>
    <row r="8523" s="505" customFormat="1" ht="14.25" hidden="1"/>
    <row r="8524" s="505" customFormat="1" ht="14.25" hidden="1"/>
    <row r="8525" s="505" customFormat="1" ht="14.25" hidden="1"/>
    <row r="8526" s="505" customFormat="1" ht="14.25" hidden="1"/>
    <row r="8527" s="505" customFormat="1" ht="14.25" hidden="1"/>
    <row r="8528" s="505" customFormat="1" ht="14.25" hidden="1"/>
    <row r="8529" s="505" customFormat="1" ht="14.25" hidden="1"/>
    <row r="8530" s="505" customFormat="1" ht="14.25" hidden="1"/>
    <row r="8531" s="505" customFormat="1" ht="14.25" hidden="1"/>
    <row r="8532" s="505" customFormat="1" ht="14.25" hidden="1"/>
    <row r="8533" s="505" customFormat="1" ht="14.25" hidden="1"/>
    <row r="8534" s="505" customFormat="1" ht="14.25" hidden="1"/>
    <row r="8535" s="505" customFormat="1" ht="14.25" hidden="1"/>
    <row r="8536" s="505" customFormat="1" ht="14.25" hidden="1"/>
    <row r="8537" s="505" customFormat="1" ht="14.25" hidden="1"/>
    <row r="8538" s="505" customFormat="1" ht="14.25" hidden="1"/>
    <row r="8539" s="505" customFormat="1" ht="14.25" hidden="1"/>
    <row r="8540" s="505" customFormat="1" ht="14.25" hidden="1"/>
    <row r="8541" s="505" customFormat="1" ht="14.25" hidden="1"/>
    <row r="8542" s="505" customFormat="1" ht="14.25" hidden="1"/>
    <row r="8543" s="505" customFormat="1" ht="14.25" hidden="1"/>
    <row r="8544" s="505" customFormat="1" ht="14.25" hidden="1"/>
    <row r="8545" s="505" customFormat="1" ht="14.25" hidden="1"/>
    <row r="8546" s="505" customFormat="1" ht="14.25" hidden="1"/>
    <row r="8547" s="505" customFormat="1" ht="14.25" hidden="1"/>
    <row r="8548" s="505" customFormat="1" ht="14.25" hidden="1"/>
    <row r="8549" s="505" customFormat="1" ht="14.25" hidden="1"/>
    <row r="8550" s="505" customFormat="1" ht="14.25" hidden="1"/>
    <row r="8551" s="505" customFormat="1" ht="14.25" hidden="1"/>
    <row r="8552" s="505" customFormat="1" ht="14.25" hidden="1"/>
    <row r="8553" s="505" customFormat="1" ht="14.25" hidden="1"/>
    <row r="8554" s="505" customFormat="1" ht="14.25" hidden="1"/>
    <row r="8555" s="505" customFormat="1" ht="14.25" hidden="1"/>
    <row r="8556" s="505" customFormat="1" ht="14.25" hidden="1"/>
    <row r="8557" s="505" customFormat="1" ht="14.25" hidden="1"/>
    <row r="8558" s="505" customFormat="1" ht="14.25" hidden="1"/>
    <row r="8559" s="505" customFormat="1" ht="14.25" hidden="1"/>
    <row r="8560" s="505" customFormat="1" ht="14.25" hidden="1"/>
    <row r="8561" s="505" customFormat="1" ht="14.25" hidden="1"/>
    <row r="8562" s="505" customFormat="1" ht="14.25" hidden="1"/>
    <row r="8563" s="505" customFormat="1" ht="14.25" hidden="1"/>
    <row r="8564" s="505" customFormat="1" ht="14.25" hidden="1"/>
    <row r="8565" s="505" customFormat="1" ht="14.25" hidden="1"/>
    <row r="8566" s="505" customFormat="1" ht="14.25" hidden="1"/>
    <row r="8567" s="505" customFormat="1" ht="14.25" hidden="1"/>
    <row r="8568" s="505" customFormat="1" ht="14.25" hidden="1"/>
    <row r="8569" s="505" customFormat="1" ht="14.25" hidden="1"/>
    <row r="8570" s="505" customFormat="1" ht="14.25" hidden="1"/>
    <row r="8571" s="505" customFormat="1" ht="14.25" hidden="1"/>
    <row r="8572" s="505" customFormat="1" ht="14.25" hidden="1"/>
    <row r="8573" s="505" customFormat="1" ht="14.25" hidden="1"/>
    <row r="8574" s="505" customFormat="1" ht="14.25" hidden="1"/>
    <row r="8575" s="505" customFormat="1" ht="14.25" hidden="1"/>
    <row r="8576" s="505" customFormat="1" ht="14.25" hidden="1"/>
    <row r="8577" s="505" customFormat="1" ht="14.25" hidden="1"/>
    <row r="8578" s="505" customFormat="1" ht="14.25" hidden="1"/>
    <row r="8579" s="505" customFormat="1" ht="14.25" hidden="1"/>
    <row r="8580" s="505" customFormat="1" ht="14.25" hidden="1"/>
    <row r="8581" s="505" customFormat="1" ht="14.25" hidden="1"/>
    <row r="8582" s="505" customFormat="1" ht="14.25" hidden="1"/>
    <row r="8583" s="505" customFormat="1" ht="14.25" hidden="1"/>
    <row r="8584" s="505" customFormat="1" ht="14.25" hidden="1"/>
    <row r="8585" s="505" customFormat="1" ht="14.25" hidden="1"/>
    <row r="8586" s="505" customFormat="1" ht="14.25" hidden="1"/>
    <row r="8587" s="505" customFormat="1" ht="14.25" hidden="1"/>
    <row r="8588" s="505" customFormat="1" ht="14.25" hidden="1"/>
    <row r="8589" s="505" customFormat="1" ht="14.25" hidden="1"/>
    <row r="8590" s="505" customFormat="1" ht="14.25" hidden="1"/>
    <row r="8591" s="505" customFormat="1" ht="14.25" hidden="1"/>
    <row r="8592" s="505" customFormat="1" ht="14.25" hidden="1"/>
    <row r="8593" s="505" customFormat="1" ht="14.25" hidden="1"/>
    <row r="8594" s="505" customFormat="1" ht="14.25" hidden="1"/>
    <row r="8595" s="505" customFormat="1" ht="14.25" hidden="1"/>
    <row r="8596" s="505" customFormat="1" ht="14.25" hidden="1"/>
    <row r="8597" s="505" customFormat="1" ht="14.25" hidden="1"/>
    <row r="8598" s="505" customFormat="1" ht="14.25" hidden="1"/>
    <row r="8599" s="505" customFormat="1" ht="14.25" hidden="1"/>
    <row r="8600" s="505" customFormat="1" ht="14.25" hidden="1"/>
    <row r="8601" s="505" customFormat="1" ht="14.25" hidden="1"/>
    <row r="8602" s="505" customFormat="1" ht="14.25" hidden="1"/>
    <row r="8603" s="505" customFormat="1" ht="14.25" hidden="1"/>
    <row r="8604" s="505" customFormat="1" ht="14.25" hidden="1"/>
    <row r="8605" s="505" customFormat="1" ht="14.25" hidden="1"/>
    <row r="8606" s="505" customFormat="1" ht="14.25" hidden="1"/>
    <row r="8607" s="505" customFormat="1" ht="14.25" hidden="1"/>
    <row r="8608" s="505" customFormat="1" ht="14.25" hidden="1"/>
    <row r="8609" s="505" customFormat="1" ht="14.25" hidden="1"/>
    <row r="8610" s="505" customFormat="1" ht="14.25" hidden="1"/>
    <row r="8611" s="505" customFormat="1" ht="14.25" hidden="1"/>
    <row r="8612" s="505" customFormat="1" ht="14.25" hidden="1"/>
    <row r="8613" s="505" customFormat="1" ht="14.25" hidden="1"/>
    <row r="8614" s="505" customFormat="1" ht="14.25" hidden="1"/>
    <row r="8615" s="505" customFormat="1" ht="14.25" hidden="1"/>
    <row r="8616" s="505" customFormat="1" ht="14.25" hidden="1"/>
    <row r="8617" s="505" customFormat="1" ht="14.25" hidden="1"/>
    <row r="8618" s="505" customFormat="1" ht="14.25" hidden="1"/>
    <row r="8619" s="505" customFormat="1" ht="14.25" hidden="1"/>
    <row r="8620" s="505" customFormat="1" ht="14.25" hidden="1"/>
    <row r="8621" s="505" customFormat="1" ht="14.25" hidden="1"/>
    <row r="8622" s="505" customFormat="1" ht="14.25" hidden="1"/>
    <row r="8623" s="505" customFormat="1" ht="14.25" hidden="1"/>
    <row r="8624" s="505" customFormat="1" ht="14.25" hidden="1"/>
    <row r="8625" s="505" customFormat="1" ht="14.25" hidden="1"/>
    <row r="8626" s="505" customFormat="1" ht="14.25" hidden="1"/>
    <row r="8627" s="505" customFormat="1" ht="14.25" hidden="1"/>
    <row r="8628" s="505" customFormat="1" ht="14.25" hidden="1"/>
    <row r="8629" s="505" customFormat="1" ht="14.25" hidden="1"/>
    <row r="8630" s="505" customFormat="1" ht="14.25" hidden="1"/>
    <row r="8631" s="505" customFormat="1" ht="14.25" hidden="1"/>
    <row r="8632" s="505" customFormat="1" ht="14.25" hidden="1"/>
    <row r="8633" s="505" customFormat="1" ht="14.25" hidden="1"/>
    <row r="8634" s="505" customFormat="1" ht="14.25" hidden="1"/>
    <row r="8635" s="505" customFormat="1" ht="14.25" hidden="1"/>
    <row r="8636" s="505" customFormat="1" ht="14.25" hidden="1"/>
    <row r="8637" s="505" customFormat="1" ht="14.25" hidden="1"/>
    <row r="8638" s="505" customFormat="1" ht="14.25" hidden="1"/>
    <row r="8639" s="505" customFormat="1" ht="14.25" hidden="1"/>
    <row r="8640" s="505" customFormat="1" ht="14.25" hidden="1"/>
    <row r="8641" s="505" customFormat="1" ht="14.25" hidden="1"/>
    <row r="8642" s="505" customFormat="1" ht="14.25" hidden="1"/>
    <row r="8643" s="505" customFormat="1" ht="14.25" hidden="1"/>
    <row r="8644" s="505" customFormat="1" ht="14.25" hidden="1"/>
    <row r="8645" s="505" customFormat="1" ht="14.25" hidden="1"/>
    <row r="8646" s="505" customFormat="1" ht="14.25" hidden="1"/>
    <row r="8647" s="505" customFormat="1" ht="14.25" hidden="1"/>
    <row r="8648" s="505" customFormat="1" ht="14.25" hidden="1"/>
    <row r="8649" s="505" customFormat="1" ht="14.25" hidden="1"/>
    <row r="8650" s="505" customFormat="1" ht="14.25" hidden="1"/>
    <row r="8651" s="505" customFormat="1" ht="14.25" hidden="1"/>
    <row r="8652" s="505" customFormat="1" ht="14.25" hidden="1"/>
    <row r="8653" s="505" customFormat="1" ht="14.25" hidden="1"/>
    <row r="8654" s="505" customFormat="1" ht="14.25" hidden="1"/>
    <row r="8655" s="505" customFormat="1" ht="14.25" hidden="1"/>
    <row r="8656" s="505" customFormat="1" ht="14.25" hidden="1"/>
    <row r="8657" s="505" customFormat="1" ht="14.25" hidden="1"/>
    <row r="8658" s="505" customFormat="1" ht="14.25" hidden="1"/>
    <row r="8659" s="505" customFormat="1" ht="14.25" hidden="1"/>
    <row r="8660" s="505" customFormat="1" ht="14.25" hidden="1"/>
    <row r="8661" s="505" customFormat="1" ht="14.25" hidden="1"/>
    <row r="8662" s="505" customFormat="1" ht="14.25" hidden="1"/>
    <row r="8663" s="505" customFormat="1" ht="14.25" hidden="1"/>
    <row r="8664" s="505" customFormat="1" ht="14.25" hidden="1"/>
    <row r="8665" s="505" customFormat="1" ht="14.25" hidden="1"/>
    <row r="8666" s="505" customFormat="1" ht="14.25" hidden="1"/>
    <row r="8667" s="505" customFormat="1" ht="14.25" hidden="1"/>
    <row r="8668" s="505" customFormat="1" ht="14.25" hidden="1"/>
    <row r="8669" s="505" customFormat="1" ht="14.25" hidden="1"/>
    <row r="8670" s="505" customFormat="1" ht="14.25" hidden="1"/>
    <row r="8671" s="505" customFormat="1" ht="14.25" hidden="1"/>
    <row r="8672" s="505" customFormat="1" ht="14.25" hidden="1"/>
    <row r="8673" s="505" customFormat="1" ht="14.25" hidden="1"/>
    <row r="8674" s="505" customFormat="1" ht="14.25" hidden="1"/>
    <row r="8675" s="505" customFormat="1" ht="14.25" hidden="1"/>
    <row r="8676" s="505" customFormat="1" ht="14.25" hidden="1"/>
    <row r="8677" s="505" customFormat="1" ht="14.25" hidden="1"/>
    <row r="8678" s="505" customFormat="1" ht="14.25" hidden="1"/>
    <row r="8679" s="505" customFormat="1" ht="14.25" hidden="1"/>
    <row r="8680" s="505" customFormat="1" ht="14.25" hidden="1"/>
    <row r="8681" s="505" customFormat="1" ht="14.25" hidden="1"/>
    <row r="8682" s="505" customFormat="1" ht="14.25" hidden="1"/>
    <row r="8683" s="505" customFormat="1" ht="14.25" hidden="1"/>
    <row r="8684" s="505" customFormat="1" ht="14.25" hidden="1"/>
    <row r="8685" s="505" customFormat="1" ht="14.25" hidden="1"/>
    <row r="8686" s="505" customFormat="1" ht="14.25" hidden="1"/>
    <row r="8687" s="505" customFormat="1" ht="14.25" hidden="1"/>
    <row r="8688" s="505" customFormat="1" ht="14.25" hidden="1"/>
    <row r="8689" s="505" customFormat="1" ht="14.25" hidden="1"/>
    <row r="8690" s="505" customFormat="1" ht="14.25" hidden="1"/>
    <row r="8691" s="505" customFormat="1" ht="14.25" hidden="1"/>
    <row r="8692" s="505" customFormat="1" ht="14.25" hidden="1"/>
    <row r="8693" s="505" customFormat="1" ht="14.25" hidden="1"/>
    <row r="8694" s="505" customFormat="1" ht="14.25" hidden="1"/>
    <row r="8695" s="505" customFormat="1" ht="14.25" hidden="1"/>
    <row r="8696" s="505" customFormat="1" ht="14.25" hidden="1"/>
    <row r="8697" s="505" customFormat="1" ht="14.25" hidden="1"/>
    <row r="8698" s="505" customFormat="1" ht="14.25" hidden="1"/>
    <row r="8699" s="505" customFormat="1" ht="14.25" hidden="1"/>
    <row r="8700" s="505" customFormat="1" ht="14.25" hidden="1"/>
    <row r="8701" s="505" customFormat="1" ht="14.25" hidden="1"/>
    <row r="8702" s="505" customFormat="1" ht="14.25" hidden="1"/>
    <row r="8703" s="505" customFormat="1" ht="14.25" hidden="1"/>
    <row r="8704" s="505" customFormat="1" ht="14.25" hidden="1"/>
    <row r="8705" s="505" customFormat="1" ht="14.25" hidden="1"/>
    <row r="8706" s="505" customFormat="1" ht="14.25" hidden="1"/>
    <row r="8707" s="505" customFormat="1" ht="14.25" hidden="1"/>
    <row r="8708" s="505" customFormat="1" ht="14.25" hidden="1"/>
    <row r="8709" s="505" customFormat="1" ht="14.25" hidden="1"/>
    <row r="8710" s="505" customFormat="1" ht="14.25" hidden="1"/>
    <row r="8711" s="505" customFormat="1" ht="14.25" hidden="1"/>
    <row r="8712" s="505" customFormat="1" ht="14.25" hidden="1"/>
    <row r="8713" s="505" customFormat="1" ht="14.25" hidden="1"/>
    <row r="8714" s="505" customFormat="1" ht="14.25" hidden="1"/>
    <row r="8715" s="505" customFormat="1" ht="14.25" hidden="1"/>
    <row r="8716" s="505" customFormat="1" ht="14.25" hidden="1"/>
    <row r="8717" s="505" customFormat="1" ht="14.25" hidden="1"/>
    <row r="8718" s="505" customFormat="1" ht="14.25" hidden="1"/>
    <row r="8719" s="505" customFormat="1" ht="14.25" hidden="1"/>
    <row r="8720" s="505" customFormat="1" ht="14.25" hidden="1"/>
    <row r="8721" s="505" customFormat="1" ht="14.25" hidden="1"/>
    <row r="8722" s="505" customFormat="1" ht="14.25" hidden="1"/>
    <row r="8723" s="505" customFormat="1" ht="14.25" hidden="1"/>
    <row r="8724" s="505" customFormat="1" ht="14.25" hidden="1"/>
    <row r="8725" s="505" customFormat="1" ht="14.25" hidden="1"/>
    <row r="8726" s="505" customFormat="1" ht="14.25" hidden="1"/>
    <row r="8727" s="505" customFormat="1" ht="14.25" hidden="1"/>
    <row r="8728" s="505" customFormat="1" ht="14.25" hidden="1"/>
    <row r="8729" s="505" customFormat="1" ht="14.25" hidden="1"/>
    <row r="8730" s="505" customFormat="1" ht="14.25" hidden="1"/>
    <row r="8731" s="505" customFormat="1" ht="14.25" hidden="1"/>
    <row r="8732" s="505" customFormat="1" ht="14.25" hidden="1"/>
    <row r="8733" s="505" customFormat="1" ht="14.25" hidden="1"/>
    <row r="8734" s="505" customFormat="1" ht="14.25" hidden="1"/>
    <row r="8735" s="505" customFormat="1" ht="14.25" hidden="1"/>
    <row r="8736" s="505" customFormat="1" ht="14.25" hidden="1"/>
    <row r="8737" s="505" customFormat="1" ht="14.25" hidden="1"/>
    <row r="8738" s="505" customFormat="1" ht="14.25" hidden="1"/>
    <row r="8739" s="505" customFormat="1" ht="14.25" hidden="1"/>
    <row r="8740" s="505" customFormat="1" ht="14.25" hidden="1"/>
    <row r="8741" s="505" customFormat="1" ht="14.25" hidden="1"/>
    <row r="8742" s="505" customFormat="1" ht="14.25" hidden="1"/>
    <row r="8743" s="505" customFormat="1" ht="14.25" hidden="1"/>
    <row r="8744" s="505" customFormat="1" ht="14.25" hidden="1"/>
    <row r="8745" s="505" customFormat="1" ht="14.25" hidden="1"/>
    <row r="8746" s="505" customFormat="1" ht="14.25" hidden="1"/>
    <row r="8747" s="505" customFormat="1" ht="14.25" hidden="1"/>
    <row r="8748" s="505" customFormat="1" ht="14.25" hidden="1"/>
    <row r="8749" s="505" customFormat="1" ht="14.25" hidden="1"/>
    <row r="8750" s="505" customFormat="1" ht="14.25" hidden="1"/>
    <row r="8751" s="505" customFormat="1" ht="14.25" hidden="1"/>
    <row r="8752" s="505" customFormat="1" ht="14.25" hidden="1"/>
    <row r="8753" s="505" customFormat="1" ht="14.25" hidden="1"/>
    <row r="8754" s="505" customFormat="1" ht="14.25" hidden="1"/>
    <row r="8755" s="505" customFormat="1" ht="14.25" hidden="1"/>
    <row r="8756" s="505" customFormat="1" ht="14.25" hidden="1"/>
    <row r="8757" s="505" customFormat="1" ht="14.25" hidden="1"/>
    <row r="8758" s="505" customFormat="1" ht="14.25" hidden="1"/>
    <row r="8759" s="505" customFormat="1" ht="14.25" hidden="1"/>
    <row r="8760" s="505" customFormat="1" ht="14.25" hidden="1"/>
    <row r="8761" s="505" customFormat="1" ht="14.25" hidden="1"/>
    <row r="8762" s="505" customFormat="1" ht="14.25" hidden="1"/>
    <row r="8763" s="505" customFormat="1" ht="14.25" hidden="1"/>
    <row r="8764" s="505" customFormat="1" ht="14.25" hidden="1"/>
    <row r="8765" s="505" customFormat="1" ht="14.25" hidden="1"/>
    <row r="8766" s="505" customFormat="1" ht="14.25" hidden="1"/>
    <row r="8767" s="505" customFormat="1" ht="14.25" hidden="1"/>
    <row r="8768" s="505" customFormat="1" ht="14.25" hidden="1"/>
    <row r="8769" s="505" customFormat="1" ht="14.25" hidden="1"/>
    <row r="8770" s="505" customFormat="1" ht="14.25" hidden="1"/>
    <row r="8771" s="505" customFormat="1" ht="14.25" hidden="1"/>
    <row r="8772" s="505" customFormat="1" ht="14.25" hidden="1"/>
    <row r="8773" s="505" customFormat="1" ht="14.25" hidden="1"/>
    <row r="8774" s="505" customFormat="1" ht="14.25" hidden="1"/>
    <row r="8775" s="505" customFormat="1" ht="14.25" hidden="1"/>
    <row r="8776" s="505" customFormat="1" ht="14.25" hidden="1"/>
    <row r="8777" s="505" customFormat="1" ht="14.25" hidden="1"/>
    <row r="8778" s="505" customFormat="1" ht="14.25" hidden="1"/>
    <row r="8779" s="505" customFormat="1" ht="14.25" hidden="1"/>
    <row r="8780" s="505" customFormat="1" ht="14.25" hidden="1"/>
    <row r="8781" s="505" customFormat="1" ht="14.25" hidden="1"/>
    <row r="8782" s="505" customFormat="1" ht="14.25" hidden="1"/>
    <row r="8783" s="505" customFormat="1" ht="14.25" hidden="1"/>
    <row r="8784" s="505" customFormat="1" ht="14.25" hidden="1"/>
    <row r="8785" s="505" customFormat="1" ht="14.25" hidden="1"/>
    <row r="8786" s="505" customFormat="1" ht="14.25" hidden="1"/>
    <row r="8787" s="505" customFormat="1" ht="14.25" hidden="1"/>
    <row r="8788" s="505" customFormat="1" ht="14.25" hidden="1"/>
    <row r="8789" s="505" customFormat="1" ht="14.25" hidden="1"/>
    <row r="8790" s="505" customFormat="1" ht="14.25" hidden="1"/>
    <row r="8791" s="505" customFormat="1" ht="14.25" hidden="1"/>
    <row r="8792" s="505" customFormat="1" ht="14.25" hidden="1"/>
    <row r="8793" s="505" customFormat="1" ht="14.25" hidden="1"/>
    <row r="8794" s="505" customFormat="1" ht="14.25" hidden="1"/>
    <row r="8795" s="505" customFormat="1" ht="14.25" hidden="1"/>
    <row r="8796" s="505" customFormat="1" ht="14.25" hidden="1"/>
    <row r="8797" s="505" customFormat="1" ht="14.25" hidden="1"/>
    <row r="8798" s="505" customFormat="1" ht="14.25" hidden="1"/>
    <row r="8799" s="505" customFormat="1" ht="14.25" hidden="1"/>
    <row r="8800" s="505" customFormat="1" ht="14.25" hidden="1"/>
    <row r="8801" s="505" customFormat="1" ht="14.25" hidden="1"/>
    <row r="8802" s="505" customFormat="1" ht="14.25" hidden="1"/>
    <row r="8803" s="505" customFormat="1" ht="14.25" hidden="1"/>
    <row r="8804" s="505" customFormat="1" ht="14.25" hidden="1"/>
    <row r="8805" s="505" customFormat="1" ht="14.25" hidden="1"/>
    <row r="8806" s="505" customFormat="1" ht="14.25" hidden="1"/>
    <row r="8807" s="505" customFormat="1" ht="14.25" hidden="1"/>
    <row r="8808" s="505" customFormat="1" ht="14.25" hidden="1"/>
    <row r="8809" s="505" customFormat="1" ht="14.25" hidden="1"/>
    <row r="8810" s="505" customFormat="1" ht="14.25" hidden="1"/>
    <row r="8811" s="505" customFormat="1" ht="14.25" hidden="1"/>
    <row r="8812" s="505" customFormat="1" ht="14.25" hidden="1"/>
    <row r="8813" s="505" customFormat="1" ht="14.25" hidden="1"/>
    <row r="8814" s="505" customFormat="1" ht="14.25" hidden="1"/>
    <row r="8815" s="505" customFormat="1" ht="14.25" hidden="1"/>
    <row r="8816" s="505" customFormat="1" ht="14.25" hidden="1"/>
    <row r="8817" s="505" customFormat="1" ht="14.25" hidden="1"/>
    <row r="8818" s="505" customFormat="1" ht="14.25" hidden="1"/>
    <row r="8819" s="505" customFormat="1" ht="14.25" hidden="1"/>
    <row r="8820" s="505" customFormat="1" ht="14.25" hidden="1"/>
    <row r="8821" s="505" customFormat="1" ht="14.25" hidden="1"/>
    <row r="8822" s="505" customFormat="1" ht="14.25" hidden="1"/>
    <row r="8823" s="505" customFormat="1" ht="14.25" hidden="1"/>
    <row r="8824" s="505" customFormat="1" ht="14.25" hidden="1"/>
    <row r="8825" s="505" customFormat="1" ht="14.25" hidden="1"/>
    <row r="8826" s="505" customFormat="1" ht="14.25" hidden="1"/>
    <row r="8827" s="505" customFormat="1" ht="14.25" hidden="1"/>
    <row r="8828" s="505" customFormat="1" ht="14.25" hidden="1"/>
    <row r="8829" s="505" customFormat="1" ht="14.25" hidden="1"/>
    <row r="8830" s="505" customFormat="1" ht="14.25" hidden="1"/>
    <row r="8831" s="505" customFormat="1" ht="14.25" hidden="1"/>
    <row r="8832" s="505" customFormat="1" ht="14.25" hidden="1"/>
    <row r="8833" s="505" customFormat="1" ht="14.25" hidden="1"/>
    <row r="8834" s="505" customFormat="1" ht="14.25" hidden="1"/>
    <row r="8835" s="505" customFormat="1" ht="14.25" hidden="1"/>
    <row r="8836" s="505" customFormat="1" ht="14.25" hidden="1"/>
    <row r="8837" s="505" customFormat="1" ht="14.25" hidden="1"/>
    <row r="8838" s="505" customFormat="1" ht="14.25" hidden="1"/>
    <row r="8839" s="505" customFormat="1" ht="14.25" hidden="1"/>
    <row r="8840" s="505" customFormat="1" ht="14.25" hidden="1"/>
    <row r="8841" s="505" customFormat="1" ht="14.25" hidden="1"/>
    <row r="8842" s="505" customFormat="1" ht="14.25" hidden="1"/>
    <row r="8843" s="505" customFormat="1" ht="14.25" hidden="1"/>
    <row r="8844" s="505" customFormat="1" ht="14.25" hidden="1"/>
    <row r="8845" s="505" customFormat="1" ht="14.25" hidden="1"/>
    <row r="8846" s="505" customFormat="1" ht="14.25" hidden="1"/>
    <row r="8847" s="505" customFormat="1" ht="14.25" hidden="1"/>
    <row r="8848" s="505" customFormat="1" ht="14.25" hidden="1"/>
    <row r="8849" s="505" customFormat="1" ht="14.25" hidden="1"/>
    <row r="8850" s="505" customFormat="1" ht="14.25" hidden="1"/>
    <row r="8851" s="505" customFormat="1" ht="14.25" hidden="1"/>
    <row r="8852" s="505" customFormat="1" ht="14.25" hidden="1"/>
    <row r="8853" s="505" customFormat="1" ht="14.25" hidden="1"/>
    <row r="8854" s="505" customFormat="1" ht="14.25" hidden="1"/>
    <row r="8855" s="505" customFormat="1" ht="14.25" hidden="1"/>
    <row r="8856" s="505" customFormat="1" ht="14.25" hidden="1"/>
    <row r="8857" s="505" customFormat="1" ht="14.25" hidden="1"/>
    <row r="8858" s="505" customFormat="1" ht="14.25" hidden="1"/>
    <row r="8859" s="505" customFormat="1" ht="14.25" hidden="1"/>
    <row r="8860" s="505" customFormat="1" ht="14.25" hidden="1"/>
    <row r="8861" s="505" customFormat="1" ht="14.25" hidden="1"/>
    <row r="8862" s="505" customFormat="1" ht="14.25" hidden="1"/>
    <row r="8863" s="505" customFormat="1" ht="14.25" hidden="1"/>
    <row r="8864" s="505" customFormat="1" ht="14.25" hidden="1"/>
    <row r="8865" s="505" customFormat="1" ht="14.25" hidden="1"/>
    <row r="8866" s="505" customFormat="1" ht="14.25" hidden="1"/>
    <row r="8867" s="505" customFormat="1" ht="14.25" hidden="1"/>
    <row r="8868" s="505" customFormat="1" ht="14.25" hidden="1"/>
    <row r="8869" s="505" customFormat="1" ht="14.25" hidden="1"/>
    <row r="8870" s="505" customFormat="1" ht="14.25" hidden="1"/>
    <row r="8871" s="505" customFormat="1" ht="14.25" hidden="1"/>
    <row r="8872" s="505" customFormat="1" ht="14.25" hidden="1"/>
    <row r="8873" s="505" customFormat="1" ht="14.25" hidden="1"/>
    <row r="8874" s="505" customFormat="1" ht="14.25" hidden="1"/>
    <row r="8875" s="505" customFormat="1" ht="14.25" hidden="1"/>
    <row r="8876" s="505" customFormat="1" ht="14.25" hidden="1"/>
    <row r="8877" s="505" customFormat="1" ht="14.25" hidden="1"/>
    <row r="8878" s="505" customFormat="1" ht="14.25" hidden="1"/>
    <row r="8879" s="505" customFormat="1" ht="14.25" hidden="1"/>
    <row r="8880" s="505" customFormat="1" ht="14.25" hidden="1"/>
    <row r="8881" s="505" customFormat="1" ht="14.25" hidden="1"/>
    <row r="8882" s="505" customFormat="1" ht="14.25" hidden="1"/>
    <row r="8883" s="505" customFormat="1" ht="14.25" hidden="1"/>
    <row r="8884" s="505" customFormat="1" ht="14.25" hidden="1"/>
    <row r="8885" s="505" customFormat="1" ht="14.25" hidden="1"/>
    <row r="8886" s="505" customFormat="1" ht="14.25" hidden="1"/>
    <row r="8887" s="505" customFormat="1" ht="14.25" hidden="1"/>
    <row r="8888" s="505" customFormat="1" ht="14.25" hidden="1"/>
    <row r="8889" s="505" customFormat="1" ht="14.25" hidden="1"/>
    <row r="8890" s="505" customFormat="1" ht="14.25" hidden="1"/>
    <row r="8891" s="505" customFormat="1" ht="14.25" hidden="1"/>
    <row r="8892" s="505" customFormat="1" ht="14.25" hidden="1"/>
    <row r="8893" s="505" customFormat="1" ht="14.25" hidden="1"/>
    <row r="8894" s="505" customFormat="1" ht="14.25" hidden="1"/>
    <row r="8895" s="505" customFormat="1" ht="14.25" hidden="1"/>
    <row r="8896" s="505" customFormat="1" ht="14.25" hidden="1"/>
    <row r="8897" s="505" customFormat="1" ht="14.25" hidden="1"/>
    <row r="8898" s="505" customFormat="1" ht="14.25" hidden="1"/>
    <row r="8899" s="505" customFormat="1" ht="14.25" hidden="1"/>
    <row r="8900" s="505" customFormat="1" ht="14.25" hidden="1"/>
    <row r="8901" s="505" customFormat="1" ht="14.25" hidden="1"/>
    <row r="8902" s="505" customFormat="1" ht="14.25" hidden="1"/>
    <row r="8903" s="505" customFormat="1" ht="14.25" hidden="1"/>
    <row r="8904" s="505" customFormat="1" ht="14.25" hidden="1"/>
    <row r="8905" s="505" customFormat="1" ht="14.25" hidden="1"/>
    <row r="8906" s="505" customFormat="1" ht="14.25" hidden="1"/>
    <row r="8907" s="505" customFormat="1" ht="14.25" hidden="1"/>
    <row r="8908" s="505" customFormat="1" ht="14.25" hidden="1"/>
    <row r="8909" s="505" customFormat="1" ht="14.25" hidden="1"/>
    <row r="8910" s="505" customFormat="1" ht="14.25" hidden="1"/>
    <row r="8911" s="505" customFormat="1" ht="14.25" hidden="1"/>
    <row r="8912" s="505" customFormat="1" ht="14.25" hidden="1"/>
    <row r="8913" s="505" customFormat="1" ht="14.25" hidden="1"/>
    <row r="8914" s="505" customFormat="1" ht="14.25" hidden="1"/>
    <row r="8915" s="505" customFormat="1" ht="14.25" hidden="1"/>
    <row r="8916" s="505" customFormat="1" ht="14.25" hidden="1"/>
    <row r="8917" s="505" customFormat="1" ht="14.25" hidden="1"/>
    <row r="8918" s="505" customFormat="1" ht="14.25" hidden="1"/>
    <row r="8919" s="505" customFormat="1" ht="14.25" hidden="1"/>
    <row r="8920" s="505" customFormat="1" ht="14.25" hidden="1"/>
    <row r="8921" s="505" customFormat="1" ht="14.25" hidden="1"/>
    <row r="8922" s="505" customFormat="1" ht="14.25" hidden="1"/>
    <row r="8923" s="505" customFormat="1" ht="14.25" hidden="1"/>
    <row r="8924" s="505" customFormat="1" ht="14.25" hidden="1"/>
    <row r="8925" s="505" customFormat="1" ht="14.25" hidden="1"/>
    <row r="8926" s="505" customFormat="1" ht="14.25" hidden="1"/>
    <row r="8927" s="505" customFormat="1" ht="14.25" hidden="1"/>
    <row r="8928" s="505" customFormat="1" ht="14.25" hidden="1"/>
    <row r="8929" s="505" customFormat="1" ht="14.25" hidden="1"/>
    <row r="8930" s="505" customFormat="1" ht="14.25" hidden="1"/>
    <row r="8931" s="505" customFormat="1" ht="14.25" hidden="1"/>
    <row r="8932" s="505" customFormat="1" ht="14.25" hidden="1"/>
    <row r="8933" s="505" customFormat="1" ht="14.25" hidden="1"/>
    <row r="8934" s="505" customFormat="1" ht="14.25" hidden="1"/>
    <row r="8935" s="505" customFormat="1" ht="14.25" hidden="1"/>
    <row r="8936" s="505" customFormat="1" ht="14.25" hidden="1"/>
    <row r="8937" s="505" customFormat="1" ht="14.25" hidden="1"/>
    <row r="8938" s="505" customFormat="1" ht="14.25" hidden="1"/>
    <row r="8939" s="505" customFormat="1" ht="14.25" hidden="1"/>
    <row r="8940" s="505" customFormat="1" ht="14.25" hidden="1"/>
    <row r="8941" s="505" customFormat="1" ht="14.25" hidden="1"/>
    <row r="8942" s="505" customFormat="1" ht="14.25" hidden="1"/>
    <row r="8943" s="505" customFormat="1" ht="14.25" hidden="1"/>
    <row r="8944" s="505" customFormat="1" ht="14.25" hidden="1"/>
    <row r="8945" s="505" customFormat="1" ht="14.25" hidden="1"/>
    <row r="8946" s="505" customFormat="1" ht="14.25" hidden="1"/>
    <row r="8947" s="505" customFormat="1" ht="14.25" hidden="1"/>
    <row r="8948" s="505" customFormat="1" ht="14.25" hidden="1"/>
    <row r="8949" s="505" customFormat="1" ht="14.25" hidden="1"/>
    <row r="8950" s="505" customFormat="1" ht="14.25" hidden="1"/>
    <row r="8951" s="505" customFormat="1" ht="14.25" hidden="1"/>
    <row r="8952" s="505" customFormat="1" ht="14.25" hidden="1"/>
    <row r="8953" s="505" customFormat="1" ht="14.25" hidden="1"/>
    <row r="8954" s="505" customFormat="1" ht="14.25" hidden="1"/>
    <row r="8955" s="505" customFormat="1" ht="14.25" hidden="1"/>
    <row r="8956" s="505" customFormat="1" ht="14.25" hidden="1"/>
    <row r="8957" s="505" customFormat="1" ht="14.25" hidden="1"/>
    <row r="8958" s="505" customFormat="1" ht="14.25" hidden="1"/>
    <row r="8959" s="505" customFormat="1" ht="14.25" hidden="1"/>
    <row r="8960" s="505" customFormat="1" ht="14.25" hidden="1"/>
    <row r="8961" s="505" customFormat="1" ht="14.25" hidden="1"/>
    <row r="8962" s="505" customFormat="1" ht="14.25" hidden="1"/>
    <row r="8963" s="505" customFormat="1" ht="14.25" hidden="1"/>
    <row r="8964" s="505" customFormat="1" ht="14.25" hidden="1"/>
    <row r="8965" s="505" customFormat="1" ht="14.25" hidden="1"/>
    <row r="8966" s="505" customFormat="1" ht="14.25" hidden="1"/>
    <row r="8967" s="505" customFormat="1" ht="14.25" hidden="1"/>
    <row r="8968" s="505" customFormat="1" ht="14.25" hidden="1"/>
    <row r="8969" s="505" customFormat="1" ht="14.25" hidden="1"/>
    <row r="8970" s="505" customFormat="1" ht="14.25" hidden="1"/>
    <row r="8971" s="505" customFormat="1" ht="14.25" hidden="1"/>
    <row r="8972" s="505" customFormat="1" ht="14.25" hidden="1"/>
    <row r="8973" s="505" customFormat="1" ht="14.25" hidden="1"/>
    <row r="8974" s="505" customFormat="1" ht="14.25" hidden="1"/>
    <row r="8975" s="505" customFormat="1" ht="14.25" hidden="1"/>
    <row r="8976" s="505" customFormat="1" ht="14.25" hidden="1"/>
    <row r="8977" s="505" customFormat="1" ht="14.25" hidden="1"/>
    <row r="8978" s="505" customFormat="1" ht="14.25" hidden="1"/>
    <row r="8979" s="505" customFormat="1" ht="14.25" hidden="1"/>
    <row r="8980" s="505" customFormat="1" ht="14.25" hidden="1"/>
    <row r="8981" s="505" customFormat="1" ht="14.25" hidden="1"/>
    <row r="8982" s="505" customFormat="1" ht="14.25" hidden="1"/>
    <row r="8983" s="505" customFormat="1" ht="14.25" hidden="1"/>
    <row r="8984" s="505" customFormat="1" ht="14.25" hidden="1"/>
    <row r="8985" s="505" customFormat="1" ht="14.25" hidden="1"/>
    <row r="8986" s="505" customFormat="1" ht="14.25" hidden="1"/>
    <row r="8987" s="505" customFormat="1" ht="14.25" hidden="1"/>
    <row r="8988" s="505" customFormat="1" ht="14.25" hidden="1"/>
    <row r="8989" s="505" customFormat="1" ht="14.25" hidden="1"/>
    <row r="8990" s="505" customFormat="1" ht="14.25" hidden="1"/>
    <row r="8991" s="505" customFormat="1" ht="14.25" hidden="1"/>
    <row r="8992" s="505" customFormat="1" ht="14.25" hidden="1"/>
    <row r="8993" s="505" customFormat="1" ht="14.25" hidden="1"/>
    <row r="8994" s="505" customFormat="1" ht="14.25" hidden="1"/>
    <row r="8995" s="505" customFormat="1" ht="14.25" hidden="1"/>
    <row r="8996" s="505" customFormat="1" ht="14.25" hidden="1"/>
    <row r="8997" s="505" customFormat="1" ht="14.25" hidden="1"/>
    <row r="8998" s="505" customFormat="1" ht="14.25" hidden="1"/>
    <row r="8999" s="505" customFormat="1" ht="14.25" hidden="1"/>
    <row r="9000" s="505" customFormat="1" ht="14.25" hidden="1"/>
    <row r="9001" s="505" customFormat="1" ht="14.25" hidden="1"/>
    <row r="9002" s="505" customFormat="1" ht="14.25" hidden="1"/>
    <row r="9003" s="505" customFormat="1" ht="14.25" hidden="1"/>
    <row r="9004" s="505" customFormat="1" ht="14.25" hidden="1"/>
    <row r="9005" s="505" customFormat="1" ht="14.25" hidden="1"/>
    <row r="9006" s="505" customFormat="1" ht="14.25" hidden="1"/>
    <row r="9007" s="505" customFormat="1" ht="14.25" hidden="1"/>
    <row r="9008" s="505" customFormat="1" ht="14.25" hidden="1"/>
    <row r="9009" s="505" customFormat="1" ht="14.25" hidden="1"/>
    <row r="9010" s="505" customFormat="1" ht="14.25" hidden="1"/>
    <row r="9011" s="505" customFormat="1" ht="14.25" hidden="1"/>
    <row r="9012" s="505" customFormat="1" ht="14.25" hidden="1"/>
    <row r="9013" s="505" customFormat="1" ht="14.25" hidden="1"/>
    <row r="9014" s="505" customFormat="1" ht="14.25" hidden="1"/>
    <row r="9015" s="505" customFormat="1" ht="14.25" hidden="1"/>
    <row r="9016" s="505" customFormat="1" ht="14.25" hidden="1"/>
    <row r="9017" s="505" customFormat="1" ht="14.25" hidden="1"/>
    <row r="9018" s="505" customFormat="1" ht="14.25" hidden="1"/>
    <row r="9019" s="505" customFormat="1" ht="14.25" hidden="1"/>
    <row r="9020" s="505" customFormat="1" ht="14.25" hidden="1"/>
    <row r="9021" s="505" customFormat="1" ht="14.25" hidden="1"/>
    <row r="9022" s="505" customFormat="1" ht="14.25" hidden="1"/>
    <row r="9023" s="505" customFormat="1" ht="14.25" hidden="1"/>
    <row r="9024" s="505" customFormat="1" ht="14.25" hidden="1"/>
    <row r="9025" s="505" customFormat="1" ht="14.25" hidden="1"/>
    <row r="9026" s="505" customFormat="1" ht="14.25" hidden="1"/>
    <row r="9027" s="505" customFormat="1" ht="14.25" hidden="1"/>
    <row r="9028" s="505" customFormat="1" ht="14.25" hidden="1"/>
    <row r="9029" s="505" customFormat="1" ht="14.25" hidden="1"/>
    <row r="9030" s="505" customFormat="1" ht="14.25" hidden="1"/>
    <row r="9031" s="505" customFormat="1" ht="14.25" hidden="1"/>
    <row r="9032" s="505" customFormat="1" ht="14.25" hidden="1"/>
    <row r="9033" s="505" customFormat="1" ht="14.25" hidden="1"/>
    <row r="9034" s="505" customFormat="1" ht="14.25" hidden="1"/>
    <row r="9035" s="505" customFormat="1" ht="14.25" hidden="1"/>
    <row r="9036" s="505" customFormat="1" ht="14.25" hidden="1"/>
    <row r="9037" s="505" customFormat="1" ht="14.25" hidden="1"/>
    <row r="9038" s="505" customFormat="1" ht="14.25" hidden="1"/>
    <row r="9039" s="505" customFormat="1" ht="14.25" hidden="1"/>
    <row r="9040" s="505" customFormat="1" ht="14.25" hidden="1"/>
    <row r="9041" s="505" customFormat="1" ht="14.25" hidden="1"/>
    <row r="9042" s="505" customFormat="1" ht="14.25" hidden="1"/>
    <row r="9043" s="505" customFormat="1" ht="14.25" hidden="1"/>
    <row r="9044" s="505" customFormat="1" ht="14.25" hidden="1"/>
    <row r="9045" s="505" customFormat="1" ht="14.25" hidden="1"/>
    <row r="9046" s="505" customFormat="1" ht="14.25" hidden="1"/>
    <row r="9047" s="505" customFormat="1" ht="14.25" hidden="1"/>
    <row r="9048" s="505" customFormat="1" ht="14.25" hidden="1"/>
    <row r="9049" s="505" customFormat="1" ht="14.25" hidden="1"/>
    <row r="9050" s="505" customFormat="1" ht="14.25" hidden="1"/>
    <row r="9051" s="505" customFormat="1" ht="14.25" hidden="1"/>
    <row r="9052" s="505" customFormat="1" ht="14.25" hidden="1"/>
    <row r="9053" s="505" customFormat="1" ht="14.25" hidden="1"/>
    <row r="9054" s="505" customFormat="1" ht="14.25" hidden="1"/>
    <row r="9055" s="505" customFormat="1" ht="14.25" hidden="1"/>
    <row r="9056" s="505" customFormat="1" ht="14.25" hidden="1"/>
    <row r="9057" s="505" customFormat="1" ht="14.25" hidden="1"/>
    <row r="9058" s="505" customFormat="1" ht="14.25" hidden="1"/>
    <row r="9059" s="505" customFormat="1" ht="14.25" hidden="1"/>
    <row r="9060" s="505" customFormat="1" ht="14.25" hidden="1"/>
    <row r="9061" s="505" customFormat="1" ht="14.25" hidden="1"/>
    <row r="9062" s="505" customFormat="1" ht="14.25" hidden="1"/>
    <row r="9063" s="505" customFormat="1" ht="14.25" hidden="1"/>
    <row r="9064" s="505" customFormat="1" ht="14.25" hidden="1"/>
    <row r="9065" s="505" customFormat="1" ht="14.25" hidden="1"/>
    <row r="9066" s="505" customFormat="1" ht="14.25" hidden="1"/>
    <row r="9067" s="505" customFormat="1" ht="14.25" hidden="1"/>
    <row r="9068" s="505" customFormat="1" ht="14.25" hidden="1"/>
    <row r="9069" s="505" customFormat="1" ht="14.25" hidden="1"/>
    <row r="9070" s="505" customFormat="1" ht="14.25" hidden="1"/>
    <row r="9071" s="505" customFormat="1" ht="14.25" hidden="1"/>
    <row r="9072" s="505" customFormat="1" ht="14.25" hidden="1"/>
    <row r="9073" s="505" customFormat="1" ht="14.25" hidden="1"/>
    <row r="9074" s="505" customFormat="1" ht="14.25" hidden="1"/>
    <row r="9075" s="505" customFormat="1" ht="14.25" hidden="1"/>
    <row r="9076" s="505" customFormat="1" ht="14.25" hidden="1"/>
    <row r="9077" s="505" customFormat="1" ht="14.25" hidden="1"/>
    <row r="9078" s="505" customFormat="1" ht="14.25" hidden="1"/>
    <row r="9079" s="505" customFormat="1" ht="14.25" hidden="1"/>
    <row r="9080" s="505" customFormat="1" ht="14.25" hidden="1"/>
    <row r="9081" s="505" customFormat="1" ht="14.25" hidden="1"/>
    <row r="9082" s="505" customFormat="1" ht="14.25" hidden="1"/>
    <row r="9083" s="505" customFormat="1" ht="14.25" hidden="1"/>
    <row r="9084" s="505" customFormat="1" ht="14.25" hidden="1"/>
    <row r="9085" s="505" customFormat="1" ht="14.25" hidden="1"/>
    <row r="9086" s="505" customFormat="1" ht="14.25" hidden="1"/>
    <row r="9087" s="505" customFormat="1" ht="14.25" hidden="1"/>
    <row r="9088" s="505" customFormat="1" ht="14.25" hidden="1"/>
    <row r="9089" s="505" customFormat="1" ht="14.25" hidden="1"/>
    <row r="9090" s="505" customFormat="1" ht="14.25" hidden="1"/>
    <row r="9091" s="505" customFormat="1" ht="14.25" hidden="1"/>
    <row r="9092" s="505" customFormat="1" ht="14.25" hidden="1"/>
    <row r="9093" s="505" customFormat="1" ht="14.25" hidden="1"/>
    <row r="9094" s="505" customFormat="1" ht="14.25" hidden="1"/>
    <row r="9095" s="505" customFormat="1" ht="14.25" hidden="1"/>
    <row r="9096" s="505" customFormat="1" ht="14.25" hidden="1"/>
    <row r="9097" s="505" customFormat="1" ht="14.25" hidden="1"/>
    <row r="9098" s="505" customFormat="1" ht="14.25" hidden="1"/>
    <row r="9099" s="505" customFormat="1" ht="14.25" hidden="1"/>
    <row r="9100" s="505" customFormat="1" ht="14.25" hidden="1"/>
    <row r="9101" s="505" customFormat="1" ht="14.25" hidden="1"/>
    <row r="9102" s="505" customFormat="1" ht="14.25" hidden="1"/>
    <row r="9103" s="505" customFormat="1" ht="14.25" hidden="1"/>
    <row r="9104" s="505" customFormat="1" ht="14.25" hidden="1"/>
    <row r="9105" s="505" customFormat="1" ht="14.25" hidden="1"/>
    <row r="9106" s="505" customFormat="1" ht="14.25" hidden="1"/>
    <row r="9107" s="505" customFormat="1" ht="14.25" hidden="1"/>
    <row r="9108" s="505" customFormat="1" ht="14.25" hidden="1"/>
    <row r="9109" s="505" customFormat="1" ht="14.25" hidden="1"/>
    <row r="9110" s="505" customFormat="1" ht="14.25" hidden="1"/>
    <row r="9111" s="505" customFormat="1" ht="14.25" hidden="1"/>
    <row r="9112" s="505" customFormat="1" ht="14.25" hidden="1"/>
    <row r="9113" s="505" customFormat="1" ht="14.25" hidden="1"/>
    <row r="9114" s="505" customFormat="1" ht="14.25" hidden="1"/>
    <row r="9115" s="505" customFormat="1" ht="14.25" hidden="1"/>
    <row r="9116" s="505" customFormat="1" ht="14.25" hidden="1"/>
    <row r="9117" s="505" customFormat="1" ht="14.25" hidden="1"/>
    <row r="9118" s="505" customFormat="1" ht="14.25" hidden="1"/>
    <row r="9119" s="505" customFormat="1" ht="14.25" hidden="1"/>
    <row r="9120" s="505" customFormat="1" ht="14.25" hidden="1"/>
    <row r="9121" s="505" customFormat="1" ht="14.25" hidden="1"/>
    <row r="9122" s="505" customFormat="1" ht="14.25" hidden="1"/>
    <row r="9123" s="505" customFormat="1" ht="14.25" hidden="1"/>
    <row r="9124" s="505" customFormat="1" ht="14.25" hidden="1"/>
    <row r="9125" s="505" customFormat="1" ht="14.25" hidden="1"/>
    <row r="9126" s="505" customFormat="1" ht="14.25" hidden="1"/>
    <row r="9127" s="505" customFormat="1" ht="14.25" hidden="1"/>
    <row r="9128" s="505" customFormat="1" ht="14.25" hidden="1"/>
    <row r="9129" s="505" customFormat="1" ht="14.25" hidden="1"/>
    <row r="9130" s="505" customFormat="1" ht="14.25" hidden="1"/>
    <row r="9131" s="505" customFormat="1" ht="14.25" hidden="1"/>
    <row r="9132" s="505" customFormat="1" ht="14.25" hidden="1"/>
    <row r="9133" s="505" customFormat="1" ht="14.25" hidden="1"/>
    <row r="9134" s="505" customFormat="1" ht="14.25" hidden="1"/>
    <row r="9135" s="505" customFormat="1" ht="14.25" hidden="1"/>
    <row r="9136" s="505" customFormat="1" ht="14.25" hidden="1"/>
    <row r="9137" s="505" customFormat="1" ht="14.25" hidden="1"/>
    <row r="9138" s="505" customFormat="1" ht="14.25" hidden="1"/>
    <row r="9139" s="505" customFormat="1" ht="14.25" hidden="1"/>
    <row r="9140" s="505" customFormat="1" ht="14.25" hidden="1"/>
    <row r="9141" s="505" customFormat="1" ht="14.25" hidden="1"/>
    <row r="9142" s="505" customFormat="1" ht="14.25" hidden="1"/>
    <row r="9143" s="505" customFormat="1" ht="14.25" hidden="1"/>
    <row r="9144" s="505" customFormat="1" ht="14.25" hidden="1"/>
    <row r="9145" s="505" customFormat="1" ht="14.25" hidden="1"/>
    <row r="9146" s="505" customFormat="1" ht="14.25" hidden="1"/>
    <row r="9147" s="505" customFormat="1" ht="14.25" hidden="1"/>
    <row r="9148" s="505" customFormat="1" ht="14.25" hidden="1"/>
    <row r="9149" s="505" customFormat="1" ht="14.25" hidden="1"/>
    <row r="9150" s="505" customFormat="1" ht="14.25" hidden="1"/>
    <row r="9151" s="505" customFormat="1" ht="14.25" hidden="1"/>
    <row r="9152" s="505" customFormat="1" ht="14.25" hidden="1"/>
    <row r="9153" s="505" customFormat="1" ht="14.25" hidden="1"/>
    <row r="9154" s="505" customFormat="1" ht="14.25" hidden="1"/>
    <row r="9155" s="505" customFormat="1" ht="14.25" hidden="1"/>
    <row r="9156" s="505" customFormat="1" ht="14.25" hidden="1"/>
    <row r="9157" s="505" customFormat="1" ht="14.25" hidden="1"/>
    <row r="9158" s="505" customFormat="1" ht="14.25" hidden="1"/>
    <row r="9159" s="505" customFormat="1" ht="14.25" hidden="1"/>
    <row r="9160" s="505" customFormat="1" ht="14.25" hidden="1"/>
    <row r="9161" s="505" customFormat="1" ht="14.25" hidden="1"/>
    <row r="9162" s="505" customFormat="1" ht="14.25" hidden="1"/>
    <row r="9163" s="505" customFormat="1" ht="14.25" hidden="1"/>
    <row r="9164" s="505" customFormat="1" ht="14.25" hidden="1"/>
    <row r="9165" s="505" customFormat="1" ht="14.25" hidden="1"/>
    <row r="9166" s="505" customFormat="1" ht="14.25" hidden="1"/>
    <row r="9167" s="505" customFormat="1" ht="14.25" hidden="1"/>
    <row r="9168" s="505" customFormat="1" ht="14.25" hidden="1"/>
    <row r="9169" s="505" customFormat="1" ht="14.25" hidden="1"/>
    <row r="9170" s="505" customFormat="1" ht="14.25" hidden="1"/>
    <row r="9171" s="505" customFormat="1" ht="14.25" hidden="1"/>
    <row r="9172" s="505" customFormat="1" ht="14.25" hidden="1"/>
    <row r="9173" s="505" customFormat="1" ht="14.25" hidden="1"/>
    <row r="9174" s="505" customFormat="1" ht="14.25" hidden="1"/>
    <row r="9175" s="505" customFormat="1" ht="14.25" hidden="1"/>
    <row r="9176" s="505" customFormat="1" ht="14.25" hidden="1"/>
    <row r="9177" s="505" customFormat="1" ht="14.25" hidden="1"/>
    <row r="9178" s="505" customFormat="1" ht="14.25" hidden="1"/>
    <row r="9179" s="505" customFormat="1" ht="14.25" hidden="1"/>
    <row r="9180" s="505" customFormat="1" ht="14.25" hidden="1"/>
    <row r="9181" s="505" customFormat="1" ht="14.25" hidden="1"/>
    <row r="9182" s="505" customFormat="1" ht="14.25" hidden="1"/>
    <row r="9183" s="505" customFormat="1" ht="14.25" hidden="1"/>
    <row r="9184" s="505" customFormat="1" ht="14.25" hidden="1"/>
    <row r="9185" s="505" customFormat="1" ht="14.25" hidden="1"/>
    <row r="9186" s="505" customFormat="1" ht="14.25" hidden="1"/>
    <row r="9187" s="505" customFormat="1" ht="14.25" hidden="1"/>
    <row r="9188" s="505" customFormat="1" ht="14.25" hidden="1"/>
    <row r="9189" s="505" customFormat="1" ht="14.25" hidden="1"/>
    <row r="9190" s="505" customFormat="1" ht="14.25" hidden="1"/>
    <row r="9191" s="505" customFormat="1" ht="14.25" hidden="1"/>
    <row r="9192" s="505" customFormat="1" ht="14.25" hidden="1"/>
    <row r="9193" s="505" customFormat="1" ht="14.25" hidden="1"/>
    <row r="9194" s="505" customFormat="1" ht="14.25" hidden="1"/>
    <row r="9195" s="505" customFormat="1" ht="14.25" hidden="1"/>
    <row r="9196" s="505" customFormat="1" ht="14.25" hidden="1"/>
    <row r="9197" s="505" customFormat="1" ht="14.25" hidden="1"/>
    <row r="9198" s="505" customFormat="1" ht="14.25" hidden="1"/>
    <row r="9199" s="505" customFormat="1" ht="14.25" hidden="1"/>
    <row r="9200" s="505" customFormat="1" ht="14.25" hidden="1"/>
    <row r="9201" s="505" customFormat="1" ht="14.25" hidden="1"/>
    <row r="9202" s="505" customFormat="1" ht="14.25" hidden="1"/>
    <row r="9203" s="505" customFormat="1" ht="14.25" hidden="1"/>
    <row r="9204" s="505" customFormat="1" ht="14.25" hidden="1"/>
    <row r="9205" s="505" customFormat="1" ht="14.25" hidden="1"/>
    <row r="9206" s="505" customFormat="1" ht="14.25" hidden="1"/>
    <row r="9207" s="505" customFormat="1" ht="14.25" hidden="1"/>
    <row r="9208" s="505" customFormat="1" ht="14.25" hidden="1"/>
    <row r="9209" s="505" customFormat="1" ht="14.25" hidden="1"/>
    <row r="9210" s="505" customFormat="1" ht="14.25" hidden="1"/>
    <row r="9211" s="505" customFormat="1" ht="14.25" hidden="1"/>
    <row r="9212" s="505" customFormat="1" ht="14.25" hidden="1"/>
    <row r="9213" s="505" customFormat="1" ht="14.25" hidden="1"/>
    <row r="9214" s="505" customFormat="1" ht="14.25" hidden="1"/>
    <row r="9215" s="505" customFormat="1" ht="14.25" hidden="1"/>
    <row r="9216" s="505" customFormat="1" ht="14.25" hidden="1"/>
    <row r="9217" s="505" customFormat="1" ht="14.25" hidden="1"/>
    <row r="9218" s="505" customFormat="1" ht="14.25" hidden="1"/>
    <row r="9219" s="505" customFormat="1" ht="14.25" hidden="1"/>
    <row r="9220" s="505" customFormat="1" ht="14.25" hidden="1"/>
    <row r="9221" s="505" customFormat="1" ht="14.25" hidden="1"/>
    <row r="9222" s="505" customFormat="1" ht="14.25" hidden="1"/>
    <row r="9223" s="505" customFormat="1" ht="14.25" hidden="1"/>
    <row r="9224" s="505" customFormat="1" ht="14.25" hidden="1"/>
    <row r="9225" s="505" customFormat="1" ht="14.25" hidden="1"/>
    <row r="9226" s="505" customFormat="1" ht="14.25" hidden="1"/>
    <row r="9227" s="505" customFormat="1" ht="14.25" hidden="1"/>
    <row r="9228" s="505" customFormat="1" ht="14.25" hidden="1"/>
    <row r="9229" s="505" customFormat="1" ht="14.25" hidden="1"/>
    <row r="9230" s="505" customFormat="1" ht="14.25" hidden="1"/>
    <row r="9231" s="505" customFormat="1" ht="14.25" hidden="1"/>
    <row r="9232" s="505" customFormat="1" ht="14.25" hidden="1"/>
    <row r="9233" s="505" customFormat="1" ht="14.25" hidden="1"/>
    <row r="9234" s="505" customFormat="1" ht="14.25" hidden="1"/>
    <row r="9235" s="505" customFormat="1" ht="14.25" hidden="1"/>
    <row r="9236" s="505" customFormat="1" ht="14.25" hidden="1"/>
    <row r="9237" s="505" customFormat="1" ht="14.25" hidden="1"/>
    <row r="9238" s="505" customFormat="1" ht="14.25" hidden="1"/>
    <row r="9239" s="505" customFormat="1" ht="14.25" hidden="1"/>
    <row r="9240" s="505" customFormat="1" ht="14.25" hidden="1"/>
    <row r="9241" s="505" customFormat="1" ht="14.25" hidden="1"/>
    <row r="9242" s="505" customFormat="1" ht="14.25" hidden="1"/>
    <row r="9243" s="505" customFormat="1" ht="14.25" hidden="1"/>
    <row r="9244" s="505" customFormat="1" ht="14.25" hidden="1"/>
    <row r="9245" s="505" customFormat="1" ht="14.25" hidden="1"/>
    <row r="9246" s="505" customFormat="1" ht="14.25" hidden="1"/>
    <row r="9247" s="505" customFormat="1" ht="14.25" hidden="1"/>
    <row r="9248" s="505" customFormat="1" ht="14.25" hidden="1"/>
    <row r="9249" s="505" customFormat="1" ht="14.25" hidden="1"/>
    <row r="9250" s="505" customFormat="1" ht="14.25" hidden="1"/>
    <row r="9251" s="505" customFormat="1" ht="14.25" hidden="1"/>
    <row r="9252" s="505" customFormat="1" ht="14.25" hidden="1"/>
    <row r="9253" s="505" customFormat="1" ht="14.25" hidden="1"/>
    <row r="9254" s="505" customFormat="1" ht="14.25" hidden="1"/>
    <row r="9255" s="505" customFormat="1" ht="14.25" hidden="1"/>
    <row r="9256" s="505" customFormat="1" ht="14.25" hidden="1"/>
    <row r="9257" s="505" customFormat="1" ht="14.25" hidden="1"/>
    <row r="9258" s="505" customFormat="1" ht="14.25" hidden="1"/>
    <row r="9259" s="505" customFormat="1" ht="14.25" hidden="1"/>
    <row r="9260" s="505" customFormat="1" ht="14.25" hidden="1"/>
    <row r="9261" s="505" customFormat="1" ht="14.25" hidden="1"/>
    <row r="9262" s="505" customFormat="1" ht="14.25" hidden="1"/>
    <row r="9263" s="505" customFormat="1" ht="14.25" hidden="1"/>
    <row r="9264" s="505" customFormat="1" ht="14.25" hidden="1"/>
    <row r="9265" s="505" customFormat="1" ht="14.25" hidden="1"/>
    <row r="9266" s="505" customFormat="1" ht="14.25" hidden="1"/>
    <row r="9267" s="505" customFormat="1" ht="14.25" hidden="1"/>
    <row r="9268" s="505" customFormat="1" ht="14.25" hidden="1"/>
    <row r="9269" s="505" customFormat="1" ht="14.25" hidden="1"/>
    <row r="9270" s="505" customFormat="1" ht="14.25" hidden="1"/>
    <row r="9271" s="505" customFormat="1" ht="14.25" hidden="1"/>
    <row r="9272" s="505" customFormat="1" ht="14.25" hidden="1"/>
    <row r="9273" s="505" customFormat="1" ht="14.25" hidden="1"/>
    <row r="9274" s="505" customFormat="1" ht="14.25" hidden="1"/>
    <row r="9275" s="505" customFormat="1" ht="14.25" hidden="1"/>
    <row r="9276" s="505" customFormat="1" ht="14.25" hidden="1"/>
    <row r="9277" s="505" customFormat="1" ht="14.25" hidden="1"/>
    <row r="9278" s="505" customFormat="1" ht="14.25" hidden="1"/>
    <row r="9279" s="505" customFormat="1" ht="14.25" hidden="1"/>
    <row r="9280" s="505" customFormat="1" ht="14.25" hidden="1"/>
    <row r="9281" s="505" customFormat="1" ht="14.25" hidden="1"/>
    <row r="9282" s="505" customFormat="1" ht="14.25" hidden="1"/>
    <row r="9283" s="505" customFormat="1" ht="14.25" hidden="1"/>
    <row r="9284" s="505" customFormat="1" ht="14.25" hidden="1"/>
    <row r="9285" s="505" customFormat="1" ht="14.25" hidden="1"/>
    <row r="9286" s="505" customFormat="1" ht="14.25" hidden="1"/>
    <row r="9287" s="505" customFormat="1" ht="14.25" hidden="1"/>
    <row r="9288" s="505" customFormat="1" ht="14.25" hidden="1"/>
    <row r="9289" s="505" customFormat="1" ht="14.25" hidden="1"/>
    <row r="9290" s="505" customFormat="1" ht="14.25" hidden="1"/>
    <row r="9291" s="505" customFormat="1" ht="14.25" hidden="1"/>
    <row r="9292" s="505" customFormat="1" ht="14.25" hidden="1"/>
    <row r="9293" s="505" customFormat="1" ht="14.25" hidden="1"/>
    <row r="9294" s="505" customFormat="1" ht="14.25" hidden="1"/>
    <row r="9295" s="505" customFormat="1" ht="14.25" hidden="1"/>
    <row r="9296" s="505" customFormat="1" ht="14.25" hidden="1"/>
    <row r="9297" s="505" customFormat="1" ht="14.25" hidden="1"/>
    <row r="9298" s="505" customFormat="1" ht="14.25" hidden="1"/>
    <row r="9299" s="505" customFormat="1" ht="14.25" hidden="1"/>
    <row r="9300" s="505" customFormat="1" ht="14.25" hidden="1"/>
    <row r="9301" s="505" customFormat="1" ht="14.25" hidden="1"/>
    <row r="9302" s="505" customFormat="1" ht="14.25" hidden="1"/>
    <row r="9303" s="505" customFormat="1" ht="14.25" hidden="1"/>
    <row r="9304" s="505" customFormat="1" ht="14.25" hidden="1"/>
    <row r="9305" s="505" customFormat="1" ht="14.25" hidden="1"/>
    <row r="9306" s="505" customFormat="1" ht="14.25" hidden="1"/>
    <row r="9307" s="505" customFormat="1" ht="14.25" hidden="1"/>
    <row r="9308" s="505" customFormat="1" ht="14.25" hidden="1"/>
    <row r="9309" s="505" customFormat="1" ht="14.25" hidden="1"/>
    <row r="9310" s="505" customFormat="1" ht="14.25" hidden="1"/>
    <row r="9311" s="505" customFormat="1" ht="14.25" hidden="1"/>
    <row r="9312" s="505" customFormat="1" ht="14.25" hidden="1"/>
    <row r="9313" s="505" customFormat="1" ht="14.25" hidden="1"/>
    <row r="9314" s="505" customFormat="1" ht="14.25" hidden="1"/>
    <row r="9315" s="505" customFormat="1" ht="14.25" hidden="1"/>
    <row r="9316" s="505" customFormat="1" ht="14.25" hidden="1"/>
    <row r="9317" s="505" customFormat="1" ht="14.25" hidden="1"/>
    <row r="9318" s="505" customFormat="1" ht="14.25" hidden="1"/>
    <row r="9319" s="505" customFormat="1" ht="14.25" hidden="1"/>
    <row r="9320" s="505" customFormat="1" ht="14.25" hidden="1"/>
    <row r="9321" s="505" customFormat="1" ht="14.25" hidden="1"/>
    <row r="9322" s="505" customFormat="1" ht="14.25" hidden="1"/>
    <row r="9323" s="505" customFormat="1" ht="14.25" hidden="1"/>
    <row r="9324" s="505" customFormat="1" ht="14.25" hidden="1"/>
    <row r="9325" s="505" customFormat="1" ht="14.25" hidden="1"/>
    <row r="9326" s="505" customFormat="1" ht="14.25" hidden="1"/>
    <row r="9327" s="505" customFormat="1" ht="14.25" hidden="1"/>
    <row r="9328" s="505" customFormat="1" ht="14.25" hidden="1"/>
    <row r="9329" s="505" customFormat="1" ht="14.25" hidden="1"/>
    <row r="9330" s="505" customFormat="1" ht="14.25" hidden="1"/>
    <row r="9331" s="505" customFormat="1" ht="14.25" hidden="1"/>
    <row r="9332" s="505" customFormat="1" ht="14.25" hidden="1"/>
    <row r="9333" s="505" customFormat="1" ht="14.25" hidden="1"/>
    <row r="9334" s="505" customFormat="1" ht="14.25" hidden="1"/>
    <row r="9335" s="505" customFormat="1" ht="14.25" hidden="1"/>
    <row r="9336" s="505" customFormat="1" ht="14.25" hidden="1"/>
    <row r="9337" s="505" customFormat="1" ht="14.25" hidden="1"/>
    <row r="9338" s="505" customFormat="1" ht="14.25" hidden="1"/>
    <row r="9339" s="505" customFormat="1" ht="14.25" hidden="1"/>
    <row r="9340" s="505" customFormat="1" ht="14.25" hidden="1"/>
    <row r="9341" s="505" customFormat="1" ht="14.25" hidden="1"/>
    <row r="9342" s="505" customFormat="1" ht="14.25" hidden="1"/>
    <row r="9343" s="505" customFormat="1" ht="14.25" hidden="1"/>
    <row r="9344" s="505" customFormat="1" ht="14.25" hidden="1"/>
    <row r="9345" s="505" customFormat="1" ht="14.25" hidden="1"/>
    <row r="9346" s="505" customFormat="1" ht="14.25" hidden="1"/>
    <row r="9347" s="505" customFormat="1" ht="14.25" hidden="1"/>
    <row r="9348" s="505" customFormat="1" ht="14.25" hidden="1"/>
    <row r="9349" s="505" customFormat="1" ht="14.25" hidden="1"/>
    <row r="9350" s="505" customFormat="1" ht="14.25" hidden="1"/>
    <row r="9351" s="505" customFormat="1" ht="14.25" hidden="1"/>
    <row r="9352" s="505" customFormat="1" ht="14.25" hidden="1"/>
    <row r="9353" s="505" customFormat="1" ht="14.25" hidden="1"/>
    <row r="9354" s="505" customFormat="1" ht="14.25" hidden="1"/>
    <row r="9355" s="505" customFormat="1" ht="14.25" hidden="1"/>
    <row r="9356" s="505" customFormat="1" ht="14.25" hidden="1"/>
    <row r="9357" s="505" customFormat="1" ht="14.25" hidden="1"/>
    <row r="9358" s="505" customFormat="1" ht="14.25" hidden="1"/>
    <row r="9359" s="505" customFormat="1" ht="14.25" hidden="1"/>
    <row r="9360" s="505" customFormat="1" ht="14.25" hidden="1"/>
    <row r="9361" s="505" customFormat="1" ht="14.25" hidden="1"/>
    <row r="9362" s="505" customFormat="1" ht="14.25" hidden="1"/>
    <row r="9363" s="505" customFormat="1" ht="14.25" hidden="1"/>
    <row r="9364" s="505" customFormat="1" ht="14.25" hidden="1"/>
    <row r="9365" s="505" customFormat="1" ht="14.25" hidden="1"/>
    <row r="9366" s="505" customFormat="1" ht="14.25" hidden="1"/>
    <row r="9367" s="505" customFormat="1" ht="14.25" hidden="1"/>
    <row r="9368" s="505" customFormat="1" ht="14.25" hidden="1"/>
    <row r="9369" s="505" customFormat="1" ht="14.25" hidden="1"/>
    <row r="9370" s="505" customFormat="1" ht="14.25" hidden="1"/>
    <row r="9371" s="505" customFormat="1" ht="14.25" hidden="1"/>
    <row r="9372" s="505" customFormat="1" ht="14.25" hidden="1"/>
    <row r="9373" s="505" customFormat="1" ht="14.25" hidden="1"/>
    <row r="9374" s="505" customFormat="1" ht="14.25" hidden="1"/>
    <row r="9375" s="505" customFormat="1" ht="14.25" hidden="1"/>
    <row r="9376" s="505" customFormat="1" ht="14.25" hidden="1"/>
    <row r="9377" s="505" customFormat="1" ht="14.25" hidden="1"/>
    <row r="9378" s="505" customFormat="1" ht="14.25" hidden="1"/>
    <row r="9379" s="505" customFormat="1" ht="14.25" hidden="1"/>
    <row r="9380" s="505" customFormat="1" ht="14.25" hidden="1"/>
    <row r="9381" s="505" customFormat="1" ht="14.25" hidden="1"/>
    <row r="9382" s="505" customFormat="1" ht="14.25" hidden="1"/>
    <row r="9383" s="505" customFormat="1" ht="14.25" hidden="1"/>
    <row r="9384" s="505" customFormat="1" ht="14.25" hidden="1"/>
    <row r="9385" s="505" customFormat="1" ht="14.25" hidden="1"/>
    <row r="9386" s="505" customFormat="1" ht="14.25" hidden="1"/>
    <row r="9387" s="505" customFormat="1" ht="14.25" hidden="1"/>
    <row r="9388" s="505" customFormat="1" ht="14.25" hidden="1"/>
    <row r="9389" s="505" customFormat="1" ht="14.25" hidden="1"/>
    <row r="9390" s="505" customFormat="1" ht="14.25" hidden="1"/>
    <row r="9391" s="505" customFormat="1" ht="14.25" hidden="1"/>
    <row r="9392" s="505" customFormat="1" ht="14.25" hidden="1"/>
    <row r="9393" s="505" customFormat="1" ht="14.25" hidden="1"/>
    <row r="9394" s="505" customFormat="1" ht="14.25" hidden="1"/>
    <row r="9395" s="505" customFormat="1" ht="14.25" hidden="1"/>
    <row r="9396" s="505" customFormat="1" ht="14.25" hidden="1"/>
    <row r="9397" s="505" customFormat="1" ht="14.25" hidden="1"/>
    <row r="9398" s="505" customFormat="1" ht="14.25" hidden="1"/>
    <row r="9399" s="505" customFormat="1" ht="14.25" hidden="1"/>
    <row r="9400" s="505" customFormat="1" ht="14.25" hidden="1"/>
    <row r="9401" s="505" customFormat="1" ht="14.25" hidden="1"/>
    <row r="9402" s="505" customFormat="1" ht="14.25" hidden="1"/>
    <row r="9403" s="505" customFormat="1" ht="14.25" hidden="1"/>
    <row r="9404" s="505" customFormat="1" ht="14.25" hidden="1"/>
    <row r="9405" s="505" customFormat="1" ht="14.25" hidden="1"/>
    <row r="9406" s="505" customFormat="1" ht="14.25" hidden="1"/>
    <row r="9407" s="505" customFormat="1" ht="14.25" hidden="1"/>
    <row r="9408" s="505" customFormat="1" ht="14.25" hidden="1"/>
    <row r="9409" s="505" customFormat="1" ht="14.25" hidden="1"/>
    <row r="9410" s="505" customFormat="1" ht="14.25" hidden="1"/>
    <row r="9411" s="505" customFormat="1" ht="14.25" hidden="1"/>
    <row r="9412" s="505" customFormat="1" ht="14.25" hidden="1"/>
    <row r="9413" s="505" customFormat="1" ht="14.25" hidden="1"/>
    <row r="9414" s="505" customFormat="1" ht="14.25" hidden="1"/>
    <row r="9415" s="505" customFormat="1" ht="14.25" hidden="1"/>
    <row r="9416" s="505" customFormat="1" ht="14.25" hidden="1"/>
    <row r="9417" s="505" customFormat="1" ht="14.25" hidden="1"/>
    <row r="9418" s="505" customFormat="1" ht="14.25" hidden="1"/>
    <row r="9419" s="505" customFormat="1" ht="14.25" hidden="1"/>
    <row r="9420" s="505" customFormat="1" ht="14.25" hidden="1"/>
    <row r="9421" s="505" customFormat="1" ht="14.25" hidden="1"/>
    <row r="9422" s="505" customFormat="1" ht="14.25" hidden="1"/>
    <row r="9423" s="505" customFormat="1" ht="14.25" hidden="1"/>
    <row r="9424" s="505" customFormat="1" ht="14.25" hidden="1"/>
    <row r="9425" s="505" customFormat="1" ht="14.25" hidden="1"/>
    <row r="9426" s="505" customFormat="1" ht="14.25" hidden="1"/>
    <row r="9427" s="505" customFormat="1" ht="14.25" hidden="1"/>
    <row r="9428" s="505" customFormat="1" ht="14.25" hidden="1"/>
    <row r="9429" s="505" customFormat="1" ht="14.25" hidden="1"/>
    <row r="9430" s="505" customFormat="1" ht="14.25" hidden="1"/>
    <row r="9431" s="505" customFormat="1" ht="14.25" hidden="1"/>
    <row r="9432" s="505" customFormat="1" ht="14.25" hidden="1"/>
    <row r="9433" s="505" customFormat="1" ht="14.25" hidden="1"/>
    <row r="9434" s="505" customFormat="1" ht="14.25" hidden="1"/>
    <row r="9435" s="505" customFormat="1" ht="14.25" hidden="1"/>
    <row r="9436" s="505" customFormat="1" ht="14.25" hidden="1"/>
    <row r="9437" s="505" customFormat="1" ht="14.25" hidden="1"/>
    <row r="9438" s="505" customFormat="1" ht="14.25" hidden="1"/>
    <row r="9439" s="505" customFormat="1" ht="14.25" hidden="1"/>
    <row r="9440" s="505" customFormat="1" ht="14.25" hidden="1"/>
    <row r="9441" s="505" customFormat="1" ht="14.25" hidden="1"/>
    <row r="9442" s="505" customFormat="1" ht="14.25" hidden="1"/>
    <row r="9443" s="505" customFormat="1" ht="14.25" hidden="1"/>
    <row r="9444" s="505" customFormat="1" ht="14.25" hidden="1"/>
    <row r="9445" s="505" customFormat="1" ht="14.25" hidden="1"/>
    <row r="9446" s="505" customFormat="1" ht="14.25" hidden="1"/>
    <row r="9447" s="505" customFormat="1" ht="14.25" hidden="1"/>
    <row r="9448" s="505" customFormat="1" ht="14.25" hidden="1"/>
    <row r="9449" s="505" customFormat="1" ht="14.25" hidden="1"/>
    <row r="9450" s="505" customFormat="1" ht="14.25" hidden="1"/>
    <row r="9451" s="505" customFormat="1" ht="14.25" hidden="1"/>
    <row r="9452" s="505" customFormat="1" ht="14.25" hidden="1"/>
    <row r="9453" s="505" customFormat="1" ht="14.25" hidden="1"/>
    <row r="9454" s="505" customFormat="1" ht="14.25" hidden="1"/>
    <row r="9455" s="505" customFormat="1" ht="14.25" hidden="1"/>
    <row r="9456" s="505" customFormat="1" ht="14.25" hidden="1"/>
    <row r="9457" s="505" customFormat="1" ht="14.25" hidden="1"/>
    <row r="9458" s="505" customFormat="1" ht="14.25" hidden="1"/>
    <row r="9459" s="505" customFormat="1" ht="14.25" hidden="1"/>
    <row r="9460" s="505" customFormat="1" ht="14.25" hidden="1"/>
    <row r="9461" s="505" customFormat="1" ht="14.25" hidden="1"/>
    <row r="9462" s="505" customFormat="1" ht="14.25" hidden="1"/>
    <row r="9463" s="505" customFormat="1" ht="14.25" hidden="1"/>
    <row r="9464" s="505" customFormat="1" ht="14.25" hidden="1"/>
    <row r="9465" s="505" customFormat="1" ht="14.25" hidden="1"/>
    <row r="9466" s="505" customFormat="1" ht="14.25" hidden="1"/>
    <row r="9467" s="505" customFormat="1" ht="14.25" hidden="1"/>
    <row r="9468" s="505" customFormat="1" ht="14.25" hidden="1"/>
    <row r="9469" s="505" customFormat="1" ht="14.25" hidden="1"/>
    <row r="9470" s="505" customFormat="1" ht="14.25" hidden="1"/>
    <row r="9471" s="505" customFormat="1" ht="14.25" hidden="1"/>
    <row r="9472" s="505" customFormat="1" ht="14.25" hidden="1"/>
    <row r="9473" s="505" customFormat="1" ht="14.25" hidden="1"/>
    <row r="9474" s="505" customFormat="1" ht="14.25" hidden="1"/>
    <row r="9475" s="505" customFormat="1" ht="14.25" hidden="1"/>
    <row r="9476" s="505" customFormat="1" ht="14.25" hidden="1"/>
    <row r="9477" s="505" customFormat="1" ht="14.25" hidden="1"/>
    <row r="9478" s="505" customFormat="1" ht="14.25" hidden="1"/>
    <row r="9479" s="505" customFormat="1" ht="14.25" hidden="1"/>
    <row r="9480" s="505" customFormat="1" ht="14.25" hidden="1"/>
    <row r="9481" s="505" customFormat="1" ht="14.25" hidden="1"/>
    <row r="9482" s="505" customFormat="1" ht="14.25" hidden="1"/>
    <row r="9483" s="505" customFormat="1" ht="14.25" hidden="1"/>
    <row r="9484" s="505" customFormat="1" ht="14.25" hidden="1"/>
    <row r="9485" s="505" customFormat="1" ht="14.25" hidden="1"/>
    <row r="9486" s="505" customFormat="1" ht="14.25" hidden="1"/>
    <row r="9487" s="505" customFormat="1" ht="14.25" hidden="1"/>
    <row r="9488" s="505" customFormat="1" ht="14.25" hidden="1"/>
    <row r="9489" s="505" customFormat="1" ht="14.25" hidden="1"/>
    <row r="9490" s="505" customFormat="1" ht="14.25" hidden="1"/>
    <row r="9491" s="505" customFormat="1" ht="14.25" hidden="1"/>
    <row r="9492" s="505" customFormat="1" ht="14.25" hidden="1"/>
    <row r="9493" s="505" customFormat="1" ht="14.25" hidden="1"/>
    <row r="9494" s="505" customFormat="1" ht="14.25" hidden="1"/>
    <row r="9495" s="505" customFormat="1" ht="14.25" hidden="1"/>
    <row r="9496" s="505" customFormat="1" ht="14.25" hidden="1"/>
    <row r="9497" s="505" customFormat="1" ht="14.25" hidden="1"/>
    <row r="9498" s="505" customFormat="1" ht="14.25" hidden="1"/>
    <row r="9499" s="505" customFormat="1" ht="14.25" hidden="1"/>
    <row r="9500" s="505" customFormat="1" ht="14.25" hidden="1"/>
    <row r="9501" s="505" customFormat="1" ht="14.25" hidden="1"/>
    <row r="9502" s="505" customFormat="1" ht="14.25" hidden="1"/>
    <row r="9503" s="505" customFormat="1" ht="14.25" hidden="1"/>
    <row r="9504" s="505" customFormat="1" ht="14.25" hidden="1"/>
    <row r="9505" s="505" customFormat="1" ht="14.25" hidden="1"/>
    <row r="9506" s="505" customFormat="1" ht="14.25" hidden="1"/>
    <row r="9507" s="505" customFormat="1" ht="14.25" hidden="1"/>
    <row r="9508" s="505" customFormat="1" ht="14.25" hidden="1"/>
    <row r="9509" s="505" customFormat="1" ht="14.25" hidden="1"/>
    <row r="9510" s="505" customFormat="1" ht="14.25" hidden="1"/>
    <row r="9511" s="505" customFormat="1" ht="14.25" hidden="1"/>
    <row r="9512" s="505" customFormat="1" ht="14.25" hidden="1"/>
    <row r="9513" s="505" customFormat="1" ht="14.25" hidden="1"/>
    <row r="9514" s="505" customFormat="1" ht="14.25" hidden="1"/>
    <row r="9515" s="505" customFormat="1" ht="14.25" hidden="1"/>
    <row r="9516" s="505" customFormat="1" ht="14.25" hidden="1"/>
    <row r="9517" s="505" customFormat="1" ht="14.25" hidden="1"/>
    <row r="9518" s="505" customFormat="1" ht="14.25" hidden="1"/>
    <row r="9519" s="505" customFormat="1" ht="14.25" hidden="1"/>
    <row r="9520" s="505" customFormat="1" ht="14.25" hidden="1"/>
    <row r="9521" s="505" customFormat="1" ht="14.25" hidden="1"/>
    <row r="9522" s="505" customFormat="1" ht="14.25" hidden="1"/>
    <row r="9523" s="505" customFormat="1" ht="14.25" hidden="1"/>
    <row r="9524" s="505" customFormat="1" ht="14.25" hidden="1"/>
    <row r="9525" s="505" customFormat="1" ht="14.25" hidden="1"/>
    <row r="9526" s="505" customFormat="1" ht="14.25" hidden="1"/>
    <row r="9527" s="505" customFormat="1" ht="14.25" hidden="1"/>
    <row r="9528" s="505" customFormat="1" ht="14.25" hidden="1"/>
    <row r="9529" s="505" customFormat="1" ht="14.25" hidden="1"/>
    <row r="9530" s="505" customFormat="1" ht="14.25" hidden="1"/>
    <row r="9531" s="505" customFormat="1" ht="14.25" hidden="1"/>
    <row r="9532" s="505" customFormat="1" ht="14.25" hidden="1"/>
    <row r="9533" s="505" customFormat="1" ht="14.25" hidden="1"/>
    <row r="9534" s="505" customFormat="1" ht="14.25" hidden="1"/>
    <row r="9535" s="505" customFormat="1" ht="14.25" hidden="1"/>
    <row r="9536" s="505" customFormat="1" ht="14.25" hidden="1"/>
    <row r="9537" s="505" customFormat="1" ht="14.25" hidden="1"/>
    <row r="9538" s="505" customFormat="1" ht="14.25" hidden="1"/>
    <row r="9539" s="505" customFormat="1" ht="14.25" hidden="1"/>
    <row r="9540" s="505" customFormat="1" ht="14.25" hidden="1"/>
    <row r="9541" s="505" customFormat="1" ht="14.25" hidden="1"/>
    <row r="9542" s="505" customFormat="1" ht="14.25" hidden="1"/>
    <row r="9543" s="505" customFormat="1" ht="14.25" hidden="1"/>
    <row r="9544" s="505" customFormat="1" ht="14.25" hidden="1"/>
    <row r="9545" s="505" customFormat="1" ht="14.25" hidden="1"/>
    <row r="9546" s="505" customFormat="1" ht="14.25" hidden="1"/>
    <row r="9547" s="505" customFormat="1" ht="14.25" hidden="1"/>
    <row r="9548" s="505" customFormat="1" ht="14.25" hidden="1"/>
    <row r="9549" s="505" customFormat="1" ht="14.25" hidden="1"/>
    <row r="9550" s="505" customFormat="1" ht="14.25" hidden="1"/>
    <row r="9551" s="505" customFormat="1" ht="14.25" hidden="1"/>
    <row r="9552" s="505" customFormat="1" ht="14.25" hidden="1"/>
    <row r="9553" s="505" customFormat="1" ht="14.25" hidden="1"/>
    <row r="9554" s="505" customFormat="1" ht="14.25" hidden="1"/>
    <row r="9555" s="505" customFormat="1" ht="14.25" hidden="1"/>
    <row r="9556" s="505" customFormat="1" ht="14.25" hidden="1"/>
    <row r="9557" s="505" customFormat="1" ht="14.25" hidden="1"/>
    <row r="9558" s="505" customFormat="1" ht="14.25" hidden="1"/>
    <row r="9559" s="505" customFormat="1" ht="14.25" hidden="1"/>
    <row r="9560" s="505" customFormat="1" ht="14.25" hidden="1"/>
    <row r="9561" s="505" customFormat="1" ht="14.25" hidden="1"/>
    <row r="9562" s="505" customFormat="1" ht="14.25" hidden="1"/>
    <row r="9563" s="505" customFormat="1" ht="14.25" hidden="1"/>
    <row r="9564" s="505" customFormat="1" ht="14.25" hidden="1"/>
    <row r="9565" s="505" customFormat="1" ht="14.25" hidden="1"/>
    <row r="9566" s="505" customFormat="1" ht="14.25" hidden="1"/>
    <row r="9567" s="505" customFormat="1" ht="14.25" hidden="1"/>
    <row r="9568" s="505" customFormat="1" ht="14.25" hidden="1"/>
    <row r="9569" s="505" customFormat="1" ht="14.25" hidden="1"/>
    <row r="9570" s="505" customFormat="1" ht="14.25" hidden="1"/>
    <row r="9571" s="505" customFormat="1" ht="14.25" hidden="1"/>
    <row r="9572" s="505" customFormat="1" ht="14.25" hidden="1"/>
    <row r="9573" s="505" customFormat="1" ht="14.25" hidden="1"/>
    <row r="9574" s="505" customFormat="1" ht="14.25" hidden="1"/>
    <row r="9575" s="505" customFormat="1" ht="14.25" hidden="1"/>
    <row r="9576" s="505" customFormat="1" ht="14.25" hidden="1"/>
    <row r="9577" s="505" customFormat="1" ht="14.25" hidden="1"/>
    <row r="9578" s="505" customFormat="1" ht="14.25" hidden="1"/>
    <row r="9579" s="505" customFormat="1" ht="14.25" hidden="1"/>
    <row r="9580" s="505" customFormat="1" ht="14.25" hidden="1"/>
    <row r="9581" s="505" customFormat="1" ht="14.25" hidden="1"/>
    <row r="9582" s="505" customFormat="1" ht="14.25" hidden="1"/>
    <row r="9583" s="505" customFormat="1" ht="14.25" hidden="1"/>
    <row r="9584" s="505" customFormat="1" ht="14.25" hidden="1"/>
    <row r="9585" s="505" customFormat="1" ht="14.25" hidden="1"/>
    <row r="9586" s="505" customFormat="1" ht="14.25" hidden="1"/>
    <row r="9587" s="505" customFormat="1" ht="14.25" hidden="1"/>
    <row r="9588" s="505" customFormat="1" ht="14.25" hidden="1"/>
    <row r="9589" s="505" customFormat="1" ht="14.25" hidden="1"/>
    <row r="9590" s="505" customFormat="1" ht="14.25" hidden="1"/>
    <row r="9591" s="505" customFormat="1" ht="14.25" hidden="1"/>
    <row r="9592" s="505" customFormat="1" ht="14.25" hidden="1"/>
    <row r="9593" s="505" customFormat="1" ht="14.25" hidden="1"/>
    <row r="9594" s="505" customFormat="1" ht="14.25" hidden="1"/>
    <row r="9595" s="505" customFormat="1" ht="14.25" hidden="1"/>
    <row r="9596" s="505" customFormat="1" ht="14.25" hidden="1"/>
    <row r="9597" s="505" customFormat="1" ht="14.25" hidden="1"/>
    <row r="9598" s="505" customFormat="1" ht="14.25" hidden="1"/>
    <row r="9599" s="505" customFormat="1" ht="14.25" hidden="1"/>
    <row r="9600" s="505" customFormat="1" ht="14.25" hidden="1"/>
    <row r="9601" s="505" customFormat="1" ht="14.25" hidden="1"/>
    <row r="9602" s="505" customFormat="1" ht="14.25" hidden="1"/>
    <row r="9603" s="505" customFormat="1" ht="14.25" hidden="1"/>
    <row r="9604" s="505" customFormat="1" ht="14.25" hidden="1"/>
    <row r="9605" s="505" customFormat="1" ht="14.25" hidden="1"/>
    <row r="9606" s="505" customFormat="1" ht="14.25" hidden="1"/>
    <row r="9607" s="505" customFormat="1" ht="14.25" hidden="1"/>
    <row r="9608" s="505" customFormat="1" ht="14.25" hidden="1"/>
    <row r="9609" s="505" customFormat="1" ht="14.25" hidden="1"/>
    <row r="9610" s="505" customFormat="1" ht="14.25" hidden="1"/>
    <row r="9611" s="505" customFormat="1" ht="14.25" hidden="1"/>
    <row r="9612" s="505" customFormat="1" ht="14.25" hidden="1"/>
    <row r="9613" s="505" customFormat="1" ht="14.25" hidden="1"/>
    <row r="9614" s="505" customFormat="1" ht="14.25" hidden="1"/>
    <row r="9615" s="505" customFormat="1" ht="14.25" hidden="1"/>
    <row r="9616" s="505" customFormat="1" ht="14.25" hidden="1"/>
    <row r="9617" s="505" customFormat="1" ht="14.25" hidden="1"/>
    <row r="9618" s="505" customFormat="1" ht="14.25" hidden="1"/>
    <row r="9619" s="505" customFormat="1" ht="14.25" hidden="1"/>
    <row r="9620" s="505" customFormat="1" ht="14.25" hidden="1"/>
    <row r="9621" s="505" customFormat="1" ht="14.25" hidden="1"/>
    <row r="9622" s="505" customFormat="1" ht="14.25" hidden="1"/>
    <row r="9623" s="505" customFormat="1" ht="14.25" hidden="1"/>
    <row r="9624" s="505" customFormat="1" ht="14.25" hidden="1"/>
    <row r="9625" s="505" customFormat="1" ht="14.25" hidden="1"/>
    <row r="9626" s="505" customFormat="1" ht="14.25" hidden="1"/>
    <row r="9627" s="505" customFormat="1" ht="14.25" hidden="1"/>
    <row r="9628" s="505" customFormat="1" ht="14.25" hidden="1"/>
    <row r="9629" s="505" customFormat="1" ht="14.25" hidden="1"/>
    <row r="9630" s="505" customFormat="1" ht="14.25" hidden="1"/>
    <row r="9631" s="505" customFormat="1" ht="14.25" hidden="1"/>
    <row r="9632" s="505" customFormat="1" ht="14.25" hidden="1"/>
    <row r="9633" s="505" customFormat="1" ht="14.25" hidden="1"/>
    <row r="9634" s="505" customFormat="1" ht="14.25" hidden="1"/>
    <row r="9635" s="505" customFormat="1" ht="14.25" hidden="1"/>
    <row r="9636" s="505" customFormat="1" ht="14.25" hidden="1"/>
    <row r="9637" s="505" customFormat="1" ht="14.25" hidden="1"/>
    <row r="9638" s="505" customFormat="1" ht="14.25" hidden="1"/>
    <row r="9639" s="505" customFormat="1" ht="14.25" hidden="1"/>
    <row r="9640" s="505" customFormat="1" ht="14.25" hidden="1"/>
    <row r="9641" s="505" customFormat="1" ht="14.25" hidden="1"/>
    <row r="9642" s="505" customFormat="1" ht="14.25" hidden="1"/>
    <row r="9643" s="505" customFormat="1" ht="14.25" hidden="1"/>
    <row r="9644" s="505" customFormat="1" ht="14.25" hidden="1"/>
    <row r="9645" s="505" customFormat="1" ht="14.25" hidden="1"/>
    <row r="9646" s="505" customFormat="1" ht="14.25" hidden="1"/>
    <row r="9647" s="505" customFormat="1" ht="14.25" hidden="1"/>
    <row r="9648" s="505" customFormat="1" ht="14.25" hidden="1"/>
    <row r="9649" s="505" customFormat="1" ht="14.25" hidden="1"/>
    <row r="9650" s="505" customFormat="1" ht="14.25" hidden="1"/>
    <row r="9651" s="505" customFormat="1" ht="14.25" hidden="1"/>
    <row r="9652" s="505" customFormat="1" ht="14.25" hidden="1"/>
    <row r="9653" s="505" customFormat="1" ht="14.25" hidden="1"/>
    <row r="9654" s="505" customFormat="1" ht="14.25" hidden="1"/>
    <row r="9655" s="505" customFormat="1" ht="14.25" hidden="1"/>
    <row r="9656" s="505" customFormat="1" ht="14.25" hidden="1"/>
    <row r="9657" s="505" customFormat="1" ht="14.25" hidden="1"/>
    <row r="9658" s="505" customFormat="1" ht="14.25" hidden="1"/>
    <row r="9659" s="505" customFormat="1" ht="14.25" hidden="1"/>
    <row r="9660" s="505" customFormat="1" ht="14.25" hidden="1"/>
    <row r="9661" s="505" customFormat="1" ht="14.25" hidden="1"/>
    <row r="9662" s="505" customFormat="1" ht="14.25" hidden="1"/>
    <row r="9663" s="505" customFormat="1" ht="14.25" hidden="1"/>
    <row r="9664" s="505" customFormat="1" ht="14.25" hidden="1"/>
    <row r="9665" s="505" customFormat="1" ht="14.25" hidden="1"/>
    <row r="9666" s="505" customFormat="1" ht="14.25" hidden="1"/>
    <row r="9667" s="505" customFormat="1" ht="14.25" hidden="1"/>
    <row r="9668" s="505" customFormat="1" ht="14.25" hidden="1"/>
    <row r="9669" s="505" customFormat="1" ht="14.25" hidden="1"/>
    <row r="9670" s="505" customFormat="1" ht="14.25" hidden="1"/>
    <row r="9671" s="505" customFormat="1" ht="14.25" hidden="1"/>
    <row r="9672" s="505" customFormat="1" ht="14.25" hidden="1"/>
    <row r="9673" s="505" customFormat="1" ht="14.25" hidden="1"/>
    <row r="9674" s="505" customFormat="1" ht="14.25" hidden="1"/>
    <row r="9675" s="505" customFormat="1" ht="14.25" hidden="1"/>
    <row r="9676" s="505" customFormat="1" ht="14.25" hidden="1"/>
    <row r="9677" s="505" customFormat="1" ht="14.25" hidden="1"/>
    <row r="9678" s="505" customFormat="1" ht="14.25" hidden="1"/>
    <row r="9679" s="505" customFormat="1" ht="14.25" hidden="1"/>
    <row r="9680" s="505" customFormat="1" ht="14.25" hidden="1"/>
    <row r="9681" s="505" customFormat="1" ht="14.25" hidden="1"/>
    <row r="9682" s="505" customFormat="1" ht="14.25" hidden="1"/>
    <row r="9683" s="505" customFormat="1" ht="14.25" hidden="1"/>
    <row r="9684" s="505" customFormat="1" ht="14.25" hidden="1"/>
    <row r="9685" s="505" customFormat="1" ht="14.25" hidden="1"/>
    <row r="9686" s="505" customFormat="1" ht="14.25" hidden="1"/>
    <row r="9687" s="505" customFormat="1" ht="14.25" hidden="1"/>
    <row r="9688" s="505" customFormat="1" ht="14.25" hidden="1"/>
    <row r="9689" s="505" customFormat="1" ht="14.25" hidden="1"/>
    <row r="9690" s="505" customFormat="1" ht="14.25" hidden="1"/>
    <row r="9691" s="505" customFormat="1" ht="14.25" hidden="1"/>
    <row r="9692" s="505" customFormat="1" ht="14.25" hidden="1"/>
    <row r="9693" s="505" customFormat="1" ht="14.25" hidden="1"/>
    <row r="9694" s="505" customFormat="1" ht="14.25" hidden="1"/>
    <row r="9695" s="505" customFormat="1" ht="14.25" hidden="1"/>
    <row r="9696" s="505" customFormat="1" ht="14.25" hidden="1"/>
    <row r="9697" s="505" customFormat="1" ht="14.25" hidden="1"/>
    <row r="9698" s="505" customFormat="1" ht="14.25" hidden="1"/>
    <row r="9699" s="505" customFormat="1" ht="14.25" hidden="1"/>
    <row r="9700" s="505" customFormat="1" ht="14.25" hidden="1"/>
    <row r="9701" s="505" customFormat="1" ht="14.25" hidden="1"/>
    <row r="9702" s="505" customFormat="1" ht="14.25" hidden="1"/>
    <row r="9703" s="505" customFormat="1" ht="14.25" hidden="1"/>
    <row r="9704" s="505" customFormat="1" ht="14.25" hidden="1"/>
    <row r="9705" s="505" customFormat="1" ht="14.25" hidden="1"/>
    <row r="9706" s="505" customFormat="1" ht="14.25" hidden="1"/>
    <row r="9707" s="505" customFormat="1" ht="14.25" hidden="1"/>
    <row r="9708" s="505" customFormat="1" ht="14.25" hidden="1"/>
    <row r="9709" s="505" customFormat="1" ht="14.25" hidden="1"/>
    <row r="9710" s="505" customFormat="1" ht="14.25" hidden="1"/>
    <row r="9711" s="505" customFormat="1" ht="14.25" hidden="1"/>
    <row r="9712" s="505" customFormat="1" ht="14.25" hidden="1"/>
    <row r="9713" s="505" customFormat="1" ht="14.25" hidden="1"/>
    <row r="9714" s="505" customFormat="1" ht="14.25" hidden="1"/>
    <row r="9715" s="505" customFormat="1" ht="14.25" hidden="1"/>
    <row r="9716" s="505" customFormat="1" ht="14.25" hidden="1"/>
    <row r="9717" s="505" customFormat="1" ht="14.25" hidden="1"/>
    <row r="9718" s="505" customFormat="1" ht="14.25" hidden="1"/>
    <row r="9719" s="505" customFormat="1" ht="14.25" hidden="1"/>
    <row r="9720" s="505" customFormat="1" ht="14.25" hidden="1"/>
    <row r="9721" s="505" customFormat="1" ht="14.25" hidden="1"/>
    <row r="9722" s="505" customFormat="1" ht="14.25" hidden="1"/>
    <row r="9723" s="505" customFormat="1" ht="14.25" hidden="1"/>
    <row r="9724" s="505" customFormat="1" ht="14.25" hidden="1"/>
    <row r="9725" s="505" customFormat="1" ht="14.25" hidden="1"/>
    <row r="9726" s="505" customFormat="1" ht="14.25" hidden="1"/>
    <row r="9727" s="505" customFormat="1" ht="14.25" hidden="1"/>
    <row r="9728" s="505" customFormat="1" ht="14.25" hidden="1"/>
    <row r="9729" s="505" customFormat="1" ht="14.25" hidden="1"/>
    <row r="9730" s="505" customFormat="1" ht="14.25" hidden="1"/>
    <row r="9731" s="505" customFormat="1" ht="14.25" hidden="1"/>
    <row r="9732" s="505" customFormat="1" ht="14.25" hidden="1"/>
    <row r="9733" s="505" customFormat="1" ht="14.25" hidden="1"/>
    <row r="9734" s="505" customFormat="1" ht="14.25" hidden="1"/>
    <row r="9735" s="505" customFormat="1" ht="14.25" hidden="1"/>
    <row r="9736" s="505" customFormat="1" ht="14.25" hidden="1"/>
    <row r="9737" s="505" customFormat="1" ht="14.25" hidden="1"/>
    <row r="9738" s="505" customFormat="1" ht="14.25" hidden="1"/>
    <row r="9739" s="505" customFormat="1" ht="14.25" hidden="1"/>
    <row r="9740" s="505" customFormat="1" ht="14.25" hidden="1"/>
    <row r="9741" s="505" customFormat="1" ht="14.25" hidden="1"/>
    <row r="9742" s="505" customFormat="1" ht="14.25" hidden="1"/>
    <row r="9743" s="505" customFormat="1" ht="14.25" hidden="1"/>
    <row r="9744" s="505" customFormat="1" ht="14.25" hidden="1"/>
    <row r="9745" s="505" customFormat="1" ht="14.25" hidden="1"/>
    <row r="9746" s="505" customFormat="1" ht="14.25" hidden="1"/>
    <row r="9747" s="505" customFormat="1" ht="14.25" hidden="1"/>
    <row r="9748" s="505" customFormat="1" ht="14.25" hidden="1"/>
    <row r="9749" s="505" customFormat="1" ht="14.25" hidden="1"/>
    <row r="9750" s="505" customFormat="1" ht="14.25" hidden="1"/>
    <row r="9751" s="505" customFormat="1" ht="14.25" hidden="1"/>
    <row r="9752" s="505" customFormat="1" ht="14.25" hidden="1"/>
    <row r="9753" s="505" customFormat="1" ht="14.25" hidden="1"/>
    <row r="9754" s="505" customFormat="1" ht="14.25" hidden="1"/>
    <row r="9755" s="505" customFormat="1" ht="14.25" hidden="1"/>
    <row r="9756" s="505" customFormat="1" ht="14.25" hidden="1"/>
    <row r="9757" s="505" customFormat="1" ht="14.25" hidden="1"/>
    <row r="9758" s="505" customFormat="1" ht="14.25" hidden="1"/>
    <row r="9759" s="505" customFormat="1" ht="14.25" hidden="1"/>
    <row r="9760" s="505" customFormat="1" ht="14.25" hidden="1"/>
    <row r="9761" s="505" customFormat="1" ht="14.25" hidden="1"/>
    <row r="9762" s="505" customFormat="1" ht="14.25" hidden="1"/>
    <row r="9763" s="505" customFormat="1" ht="14.25" hidden="1"/>
    <row r="9764" s="505" customFormat="1" ht="14.25" hidden="1"/>
    <row r="9765" s="505" customFormat="1" ht="14.25" hidden="1"/>
    <row r="9766" s="505" customFormat="1" ht="14.25" hidden="1"/>
    <row r="9767" s="505" customFormat="1" ht="14.25" hidden="1"/>
    <row r="9768" s="505" customFormat="1" ht="14.25" hidden="1"/>
    <row r="9769" s="505" customFormat="1" ht="14.25" hidden="1"/>
    <row r="9770" s="505" customFormat="1" ht="14.25" hidden="1"/>
    <row r="9771" s="505" customFormat="1" ht="14.25" hidden="1"/>
    <row r="9772" s="505" customFormat="1" ht="14.25" hidden="1"/>
    <row r="9773" s="505" customFormat="1" ht="14.25" hidden="1"/>
    <row r="9774" s="505" customFormat="1" ht="14.25" hidden="1"/>
    <row r="9775" s="505" customFormat="1" ht="14.25" hidden="1"/>
    <row r="9776" s="505" customFormat="1" ht="14.25" hidden="1"/>
    <row r="9777" s="505" customFormat="1" ht="14.25" hidden="1"/>
    <row r="9778" s="505" customFormat="1" ht="14.25" hidden="1"/>
    <row r="9779" s="505" customFormat="1" ht="14.25" hidden="1"/>
    <row r="9780" s="505" customFormat="1" ht="14.25" hidden="1"/>
    <row r="9781" s="505" customFormat="1" ht="14.25" hidden="1"/>
    <row r="9782" s="505" customFormat="1" ht="14.25" hidden="1"/>
    <row r="9783" s="505" customFormat="1" ht="14.25" hidden="1"/>
    <row r="9784" s="505" customFormat="1" ht="14.25" hidden="1"/>
    <row r="9785" s="505" customFormat="1" ht="14.25" hidden="1"/>
    <row r="9786" s="505" customFormat="1" ht="14.25" hidden="1"/>
    <row r="9787" s="505" customFormat="1" ht="14.25" hidden="1"/>
    <row r="9788" s="505" customFormat="1" ht="14.25" hidden="1"/>
    <row r="9789" s="505" customFormat="1" ht="14.25" hidden="1"/>
    <row r="9790" s="505" customFormat="1" ht="14.25" hidden="1"/>
    <row r="9791" s="505" customFormat="1" ht="14.25" hidden="1"/>
    <row r="9792" s="505" customFormat="1" ht="14.25" hidden="1"/>
    <row r="9793" s="505" customFormat="1" ht="14.25" hidden="1"/>
    <row r="9794" s="505" customFormat="1" ht="14.25" hidden="1"/>
    <row r="9795" s="505" customFormat="1" ht="14.25" hidden="1"/>
    <row r="9796" s="505" customFormat="1" ht="14.25" hidden="1"/>
    <row r="9797" s="505" customFormat="1" ht="14.25" hidden="1"/>
    <row r="9798" s="505" customFormat="1" ht="14.25" hidden="1"/>
    <row r="9799" s="505" customFormat="1" ht="14.25" hidden="1"/>
    <row r="9800" s="505" customFormat="1" ht="14.25" hidden="1"/>
    <row r="9801" s="505" customFormat="1" ht="14.25" hidden="1"/>
    <row r="9802" s="505" customFormat="1" ht="14.25" hidden="1"/>
    <row r="9803" s="505" customFormat="1" ht="14.25" hidden="1"/>
    <row r="9804" s="505" customFormat="1" ht="14.25" hidden="1"/>
    <row r="9805" s="505" customFormat="1" ht="14.25" hidden="1"/>
    <row r="9806" s="505" customFormat="1" ht="14.25" hidden="1"/>
    <row r="9807" s="505" customFormat="1" ht="14.25" hidden="1"/>
    <row r="9808" s="505" customFormat="1" ht="14.25" hidden="1"/>
    <row r="9809" s="505" customFormat="1" ht="14.25" hidden="1"/>
    <row r="9810" s="505" customFormat="1" ht="14.25" hidden="1"/>
    <row r="9811" s="505" customFormat="1" ht="14.25" hidden="1"/>
    <row r="9812" s="505" customFormat="1" ht="14.25" hidden="1"/>
    <row r="9813" s="505" customFormat="1" ht="14.25" hidden="1"/>
    <row r="9814" s="505" customFormat="1" ht="14.25" hidden="1"/>
    <row r="9815" s="505" customFormat="1" ht="14.25" hidden="1"/>
    <row r="9816" s="505" customFormat="1" ht="14.25" hidden="1"/>
    <row r="9817" s="505" customFormat="1" ht="14.25" hidden="1"/>
    <row r="9818" s="505" customFormat="1" ht="14.25" hidden="1"/>
    <row r="9819" s="505" customFormat="1" ht="14.25" hidden="1"/>
    <row r="9820" s="505" customFormat="1" ht="14.25" hidden="1"/>
    <row r="9821" s="505" customFormat="1" ht="14.25" hidden="1"/>
    <row r="9822" s="505" customFormat="1" ht="14.25" hidden="1"/>
    <row r="9823" s="505" customFormat="1" ht="14.25" hidden="1"/>
    <row r="9824" s="505" customFormat="1" ht="14.25" hidden="1"/>
    <row r="9825" s="505" customFormat="1" ht="14.25" hidden="1"/>
    <row r="9826" s="505" customFormat="1" ht="14.25" hidden="1"/>
    <row r="9827" s="505" customFormat="1" ht="14.25" hidden="1"/>
    <row r="9828" s="505" customFormat="1" ht="14.25" hidden="1"/>
    <row r="9829" s="505" customFormat="1" ht="14.25" hidden="1"/>
    <row r="9830" s="505" customFormat="1" ht="14.25" hidden="1"/>
    <row r="9831" s="505" customFormat="1" ht="14.25" hidden="1"/>
    <row r="9832" s="505" customFormat="1" ht="14.25" hidden="1"/>
    <row r="9833" s="505" customFormat="1" ht="14.25" hidden="1"/>
    <row r="9834" s="505" customFormat="1" ht="14.25" hidden="1"/>
    <row r="9835" s="505" customFormat="1" ht="14.25" hidden="1"/>
    <row r="9836" s="505" customFormat="1" ht="14.25" hidden="1"/>
    <row r="9837" s="505" customFormat="1" ht="14.25" hidden="1"/>
    <row r="9838" s="505" customFormat="1" ht="14.25" hidden="1"/>
    <row r="9839" s="505" customFormat="1" ht="14.25" hidden="1"/>
    <row r="9840" s="505" customFormat="1" ht="14.25" hidden="1"/>
    <row r="9841" s="505" customFormat="1" ht="14.25" hidden="1"/>
    <row r="9842" s="505" customFormat="1" ht="14.25" hidden="1"/>
    <row r="9843" s="505" customFormat="1" ht="14.25" hidden="1"/>
    <row r="9844" s="505" customFormat="1" ht="14.25" hidden="1"/>
    <row r="9845" s="505" customFormat="1" ht="14.25" hidden="1"/>
    <row r="9846" s="505" customFormat="1" ht="14.25" hidden="1"/>
    <row r="9847" s="505" customFormat="1" ht="14.25" hidden="1"/>
    <row r="9848" s="505" customFormat="1" ht="14.25" hidden="1"/>
    <row r="9849" s="505" customFormat="1" ht="14.25" hidden="1"/>
    <row r="9850" s="505" customFormat="1" ht="14.25" hidden="1"/>
    <row r="9851" s="505" customFormat="1" ht="14.25" hidden="1"/>
    <row r="9852" s="505" customFormat="1" ht="14.25" hidden="1"/>
    <row r="9853" s="505" customFormat="1" ht="14.25" hidden="1"/>
    <row r="9854" s="505" customFormat="1" ht="14.25" hidden="1"/>
    <row r="9855" s="505" customFormat="1" ht="14.25" hidden="1"/>
    <row r="9856" s="505" customFormat="1" ht="14.25" hidden="1"/>
    <row r="9857" s="505" customFormat="1" ht="14.25" hidden="1"/>
    <row r="9858" s="505" customFormat="1" ht="14.25" hidden="1"/>
    <row r="9859" s="505" customFormat="1" ht="14.25" hidden="1"/>
    <row r="9860" s="505" customFormat="1" ht="14.25" hidden="1"/>
    <row r="9861" s="505" customFormat="1" ht="14.25" hidden="1"/>
    <row r="9862" s="505" customFormat="1" ht="14.25" hidden="1"/>
    <row r="9863" s="505" customFormat="1" ht="14.25" hidden="1"/>
    <row r="9864" s="505" customFormat="1" ht="14.25" hidden="1"/>
    <row r="9865" s="505" customFormat="1" ht="14.25" hidden="1"/>
    <row r="9866" s="505" customFormat="1" ht="14.25" hidden="1"/>
    <row r="9867" s="505" customFormat="1" ht="14.25" hidden="1"/>
    <row r="9868" s="505" customFormat="1" ht="14.25" hidden="1"/>
    <row r="9869" s="505" customFormat="1" ht="14.25" hidden="1"/>
    <row r="9870" s="505" customFormat="1" ht="14.25" hidden="1"/>
    <row r="9871" s="505" customFormat="1" ht="14.25" hidden="1"/>
    <row r="9872" s="505" customFormat="1" ht="14.25" hidden="1"/>
    <row r="9873" s="505" customFormat="1" ht="14.25" hidden="1"/>
    <row r="9874" s="505" customFormat="1" ht="14.25" hidden="1"/>
    <row r="9875" s="505" customFormat="1" ht="14.25" hidden="1"/>
    <row r="9876" s="505" customFormat="1" ht="14.25" hidden="1"/>
    <row r="9877" s="505" customFormat="1" ht="14.25" hidden="1"/>
    <row r="9878" s="505" customFormat="1" ht="14.25" hidden="1"/>
    <row r="9879" s="505" customFormat="1" ht="14.25" hidden="1"/>
    <row r="9880" s="505" customFormat="1" ht="14.25" hidden="1"/>
    <row r="9881" s="505" customFormat="1" ht="14.25" hidden="1"/>
    <row r="9882" s="505" customFormat="1" ht="14.25" hidden="1"/>
    <row r="9883" s="505" customFormat="1" ht="14.25" hidden="1"/>
    <row r="9884" s="505" customFormat="1" ht="14.25" hidden="1"/>
    <row r="9885" s="505" customFormat="1" ht="14.25" hidden="1"/>
    <row r="9886" s="505" customFormat="1" ht="14.25" hidden="1"/>
    <row r="9887" s="505" customFormat="1" ht="14.25" hidden="1"/>
    <row r="9888" s="505" customFormat="1" ht="14.25" hidden="1"/>
    <row r="9889" s="505" customFormat="1" ht="14.25" hidden="1"/>
    <row r="9890" s="505" customFormat="1" ht="14.25" hidden="1"/>
    <row r="9891" s="505" customFormat="1" ht="14.25" hidden="1"/>
    <row r="9892" s="505" customFormat="1" ht="14.25" hidden="1"/>
    <row r="9893" s="505" customFormat="1" ht="14.25" hidden="1"/>
    <row r="9894" s="505" customFormat="1" ht="14.25" hidden="1"/>
    <row r="9895" s="505" customFormat="1" ht="14.25" hidden="1"/>
    <row r="9896" s="505" customFormat="1" ht="14.25" hidden="1"/>
    <row r="9897" s="505" customFormat="1" ht="14.25" hidden="1"/>
    <row r="9898" s="505" customFormat="1" ht="14.25" hidden="1"/>
    <row r="9899" s="505" customFormat="1" ht="14.25" hidden="1"/>
    <row r="9900" s="505" customFormat="1" ht="14.25" hidden="1"/>
    <row r="9901" s="505" customFormat="1" ht="14.25" hidden="1"/>
    <row r="9902" s="505" customFormat="1" ht="14.25" hidden="1"/>
    <row r="9903" s="505" customFormat="1" ht="14.25" hidden="1"/>
    <row r="9904" s="505" customFormat="1" ht="14.25" hidden="1"/>
    <row r="9905" s="505" customFormat="1" ht="14.25" hidden="1"/>
    <row r="9906" s="505" customFormat="1" ht="14.25" hidden="1"/>
    <row r="9907" s="505" customFormat="1" ht="14.25" hidden="1"/>
    <row r="9908" s="505" customFormat="1" ht="14.25" hidden="1"/>
    <row r="9909" s="505" customFormat="1" ht="14.25" hidden="1"/>
    <row r="9910" s="505" customFormat="1" ht="14.25" hidden="1"/>
    <row r="9911" s="505" customFormat="1" ht="14.25" hidden="1"/>
    <row r="9912" s="505" customFormat="1" ht="14.25" hidden="1"/>
    <row r="9913" s="505" customFormat="1" ht="14.25" hidden="1"/>
    <row r="9914" s="505" customFormat="1" ht="14.25" hidden="1"/>
    <row r="9915" s="505" customFormat="1" ht="14.25" hidden="1"/>
    <row r="9916" s="505" customFormat="1" ht="14.25" hidden="1"/>
    <row r="9917" s="505" customFormat="1" ht="14.25" hidden="1"/>
    <row r="9918" s="505" customFormat="1" ht="14.25" hidden="1"/>
    <row r="9919" s="505" customFormat="1" ht="14.25" hidden="1"/>
    <row r="9920" s="505" customFormat="1" ht="14.25" hidden="1"/>
    <row r="9921" s="505" customFormat="1" ht="14.25" hidden="1"/>
    <row r="9922" s="505" customFormat="1" ht="14.25" hidden="1"/>
    <row r="9923" s="505" customFormat="1" ht="14.25" hidden="1"/>
    <row r="9924" s="505" customFormat="1" ht="14.25" hidden="1"/>
    <row r="9925" s="505" customFormat="1" ht="14.25" hidden="1"/>
    <row r="9926" s="505" customFormat="1" ht="14.25" hidden="1"/>
    <row r="9927" s="505" customFormat="1" ht="14.25" hidden="1"/>
    <row r="9928" s="505" customFormat="1" ht="14.25" hidden="1"/>
    <row r="9929" s="505" customFormat="1" ht="14.25" hidden="1"/>
    <row r="9930" s="505" customFormat="1" ht="14.25" hidden="1"/>
    <row r="9931" s="505" customFormat="1" ht="14.25" hidden="1"/>
    <row r="9932" s="505" customFormat="1" ht="14.25" hidden="1"/>
    <row r="9933" s="505" customFormat="1" ht="14.25" hidden="1"/>
    <row r="9934" s="505" customFormat="1" ht="14.25" hidden="1"/>
    <row r="9935" s="505" customFormat="1" ht="14.25" hidden="1"/>
    <row r="9936" s="505" customFormat="1" ht="14.25" hidden="1"/>
    <row r="9937" s="505" customFormat="1" ht="14.25" hidden="1"/>
    <row r="9938" s="505" customFormat="1" ht="14.25" hidden="1"/>
    <row r="9939" s="505" customFormat="1" ht="14.25" hidden="1"/>
    <row r="9940" s="505" customFormat="1" ht="14.25" hidden="1"/>
    <row r="9941" s="505" customFormat="1" ht="14.25" hidden="1"/>
    <row r="9942" s="505" customFormat="1" ht="14.25" hidden="1"/>
    <row r="9943" s="505" customFormat="1" ht="14.25" hidden="1"/>
    <row r="9944" s="505" customFormat="1" ht="14.25" hidden="1"/>
    <row r="9945" s="505" customFormat="1" ht="14.25" hidden="1"/>
    <row r="9946" s="505" customFormat="1" ht="14.25" hidden="1"/>
    <row r="9947" s="505" customFormat="1" ht="14.25" hidden="1"/>
    <row r="9948" s="505" customFormat="1" ht="14.25" hidden="1"/>
    <row r="9949" s="505" customFormat="1" ht="14.25" hidden="1"/>
    <row r="9950" s="505" customFormat="1" ht="14.25" hidden="1"/>
    <row r="9951" s="505" customFormat="1" ht="14.25" hidden="1"/>
    <row r="9952" s="505" customFormat="1" ht="14.25" hidden="1"/>
    <row r="9953" s="505" customFormat="1" ht="14.25" hidden="1"/>
    <row r="9954" s="505" customFormat="1" ht="14.25" hidden="1"/>
    <row r="9955" s="505" customFormat="1" ht="14.25" hidden="1"/>
    <row r="9956" s="505" customFormat="1" ht="14.25" hidden="1"/>
    <row r="9957" s="505" customFormat="1" ht="14.25" hidden="1"/>
    <row r="9958" s="505" customFormat="1" ht="14.25" hidden="1"/>
    <row r="9959" s="505" customFormat="1" ht="14.25" hidden="1"/>
    <row r="9960" s="505" customFormat="1" ht="14.25" hidden="1"/>
    <row r="9961" s="505" customFormat="1" ht="14.25" hidden="1"/>
    <row r="9962" s="505" customFormat="1" ht="14.25" hidden="1"/>
    <row r="9963" s="505" customFormat="1" ht="14.25" hidden="1"/>
    <row r="9964" s="505" customFormat="1" ht="14.25" hidden="1"/>
    <row r="9965" s="505" customFormat="1" ht="14.25" hidden="1"/>
    <row r="9966" s="505" customFormat="1" ht="14.25" hidden="1"/>
    <row r="9967" s="505" customFormat="1" ht="14.25" hidden="1"/>
    <row r="9968" s="505" customFormat="1" ht="14.25" hidden="1"/>
    <row r="9969" s="505" customFormat="1" ht="14.25" hidden="1"/>
    <row r="9970" s="505" customFormat="1" ht="14.25" hidden="1"/>
    <row r="9971" s="505" customFormat="1" ht="14.25" hidden="1"/>
    <row r="9972" s="505" customFormat="1" ht="14.25" hidden="1"/>
    <row r="9973" s="505" customFormat="1" ht="14.25" hidden="1"/>
    <row r="9974" s="505" customFormat="1" ht="14.25" hidden="1"/>
    <row r="9975" s="505" customFormat="1" ht="14.25" hidden="1"/>
    <row r="9976" s="505" customFormat="1" ht="14.25" hidden="1"/>
    <row r="9977" s="505" customFormat="1" ht="14.25" hidden="1"/>
    <row r="9978" s="505" customFormat="1" ht="14.25" hidden="1"/>
    <row r="9979" s="505" customFormat="1" ht="14.25" hidden="1"/>
    <row r="9980" s="505" customFormat="1" ht="14.25" hidden="1"/>
    <row r="9981" s="505" customFormat="1" ht="14.25" hidden="1"/>
    <row r="9982" s="505" customFormat="1" ht="14.25" hidden="1"/>
    <row r="9983" s="505" customFormat="1" ht="14.25" hidden="1"/>
    <row r="9984" s="505" customFormat="1" ht="14.25" hidden="1"/>
    <row r="9985" s="505" customFormat="1" ht="14.25" hidden="1"/>
    <row r="9986" s="505" customFormat="1" ht="14.25" hidden="1"/>
    <row r="9987" s="505" customFormat="1" ht="14.25" hidden="1"/>
    <row r="9988" s="505" customFormat="1" ht="14.25" hidden="1"/>
    <row r="9989" s="505" customFormat="1" ht="14.25" hidden="1"/>
    <row r="9990" s="505" customFormat="1" ht="14.25" hidden="1"/>
    <row r="9991" s="505" customFormat="1" ht="14.25" hidden="1"/>
    <row r="9992" s="505" customFormat="1" ht="14.25" hidden="1"/>
    <row r="9993" s="505" customFormat="1" ht="14.25" hidden="1"/>
    <row r="9994" s="505" customFormat="1" ht="14.25" hidden="1"/>
    <row r="9995" s="505" customFormat="1" ht="14.25" hidden="1"/>
    <row r="9996" s="505" customFormat="1" ht="14.25" hidden="1"/>
    <row r="9997" s="505" customFormat="1" ht="14.25" hidden="1"/>
    <row r="9998" s="505" customFormat="1" ht="14.25" hidden="1"/>
    <row r="9999" s="505" customFormat="1" ht="14.25" hidden="1"/>
    <row r="10000" s="505" customFormat="1" ht="14.25" hidden="1"/>
    <row r="10001" s="505" customFormat="1" ht="14.25" hidden="1"/>
    <row r="10002" s="505" customFormat="1" ht="14.25" hidden="1"/>
    <row r="10003" s="505" customFormat="1" ht="14.25" hidden="1"/>
    <row r="10004" s="505" customFormat="1" ht="14.25" hidden="1"/>
    <row r="10005" s="505" customFormat="1" ht="14.25" hidden="1"/>
    <row r="10006" s="505" customFormat="1" ht="14.25" hidden="1"/>
    <row r="10007" s="505" customFormat="1" ht="14.25" hidden="1"/>
    <row r="10008" s="505" customFormat="1" ht="14.25" hidden="1"/>
    <row r="10009" s="505" customFormat="1" ht="14.25" hidden="1"/>
    <row r="10010" s="505" customFormat="1" ht="14.25" hidden="1"/>
    <row r="10011" s="505" customFormat="1" ht="14.25" hidden="1"/>
    <row r="10012" s="505" customFormat="1" ht="14.25" hidden="1"/>
    <row r="10013" s="505" customFormat="1" ht="14.25" hidden="1"/>
    <row r="10014" s="505" customFormat="1" ht="14.25" hidden="1"/>
    <row r="10015" s="505" customFormat="1" ht="14.25" hidden="1"/>
    <row r="10016" s="505" customFormat="1" ht="14.25" hidden="1"/>
    <row r="10017" s="505" customFormat="1" ht="14.25" hidden="1"/>
    <row r="10018" s="505" customFormat="1" ht="14.25" hidden="1"/>
    <row r="10019" s="505" customFormat="1" ht="14.25" hidden="1"/>
    <row r="10020" s="505" customFormat="1" ht="14.25" hidden="1"/>
    <row r="10021" s="505" customFormat="1" ht="14.25" hidden="1"/>
    <row r="10022" s="505" customFormat="1" ht="14.25" hidden="1"/>
    <row r="10023" s="505" customFormat="1" ht="14.25" hidden="1"/>
    <row r="10024" s="505" customFormat="1" ht="14.25" hidden="1"/>
    <row r="10025" s="505" customFormat="1" ht="14.25" hidden="1"/>
    <row r="10026" s="505" customFormat="1" ht="14.25" hidden="1"/>
    <row r="10027" s="505" customFormat="1" ht="14.25" hidden="1"/>
    <row r="10028" s="505" customFormat="1" ht="14.25" hidden="1"/>
    <row r="10029" s="505" customFormat="1" ht="14.25" hidden="1"/>
    <row r="10030" s="505" customFormat="1" ht="14.25" hidden="1"/>
    <row r="10031" s="505" customFormat="1" ht="14.25" hidden="1"/>
    <row r="10032" s="505" customFormat="1" ht="14.25" hidden="1"/>
    <row r="10033" s="505" customFormat="1" ht="14.25" hidden="1"/>
    <row r="10034" s="505" customFormat="1" ht="14.25" hidden="1"/>
    <row r="10035" s="505" customFormat="1" ht="14.25" hidden="1"/>
    <row r="10036" s="505" customFormat="1" ht="14.25" hidden="1"/>
    <row r="10037" s="505" customFormat="1" ht="14.25" hidden="1"/>
    <row r="10038" s="505" customFormat="1" ht="14.25" hidden="1"/>
    <row r="10039" s="505" customFormat="1" ht="14.25" hidden="1"/>
    <row r="10040" s="505" customFormat="1" ht="14.25" hidden="1"/>
    <row r="10041" s="505" customFormat="1" ht="14.25" hidden="1"/>
    <row r="10042" s="505" customFormat="1" ht="14.25" hidden="1"/>
    <row r="10043" s="505" customFormat="1" ht="14.25" hidden="1"/>
    <row r="10044" s="505" customFormat="1" ht="14.25" hidden="1"/>
    <row r="10045" s="505" customFormat="1" ht="14.25" hidden="1"/>
    <row r="10046" s="505" customFormat="1" ht="14.25" hidden="1"/>
    <row r="10047" s="505" customFormat="1" ht="14.25" hidden="1"/>
    <row r="10048" s="505" customFormat="1" ht="14.25" hidden="1"/>
    <row r="10049" s="505" customFormat="1" ht="14.25" hidden="1"/>
    <row r="10050" s="505" customFormat="1" ht="14.25" hidden="1"/>
    <row r="10051" s="505" customFormat="1" ht="14.25" hidden="1"/>
    <row r="10052" s="505" customFormat="1" ht="14.25" hidden="1"/>
    <row r="10053" s="505" customFormat="1" ht="14.25" hidden="1"/>
    <row r="10054" s="505" customFormat="1" ht="14.25" hidden="1"/>
    <row r="10055" s="505" customFormat="1" ht="14.25" hidden="1"/>
    <row r="10056" s="505" customFormat="1" ht="14.25" hidden="1"/>
    <row r="10057" s="505" customFormat="1" ht="14.25" hidden="1"/>
    <row r="10058" s="505" customFormat="1" ht="14.25" hidden="1"/>
    <row r="10059" s="505" customFormat="1" ht="14.25" hidden="1"/>
    <row r="10060" s="505" customFormat="1" ht="14.25" hidden="1"/>
    <row r="10061" s="505" customFormat="1" ht="14.25" hidden="1"/>
    <row r="10062" s="505" customFormat="1" ht="14.25" hidden="1"/>
    <row r="10063" s="505" customFormat="1" ht="14.25" hidden="1"/>
    <row r="10064" s="505" customFormat="1" ht="14.25" hidden="1"/>
    <row r="10065" s="505" customFormat="1" ht="14.25" hidden="1"/>
    <row r="10066" s="505" customFormat="1" ht="14.25" hidden="1"/>
    <row r="10067" s="505" customFormat="1" ht="14.25" hidden="1"/>
    <row r="10068" s="505" customFormat="1" ht="14.25" hidden="1"/>
    <row r="10069" s="505" customFormat="1" ht="14.25" hidden="1"/>
    <row r="10070" s="505" customFormat="1" ht="14.25" hidden="1"/>
    <row r="10071" s="505" customFormat="1" ht="14.25" hidden="1"/>
    <row r="10072" s="505" customFormat="1" ht="14.25" hidden="1"/>
    <row r="10073" s="505" customFormat="1" ht="14.25" hidden="1"/>
    <row r="10074" s="505" customFormat="1" ht="14.25" hidden="1"/>
    <row r="10075" s="505" customFormat="1" ht="14.25" hidden="1"/>
    <row r="10076" s="505" customFormat="1" ht="14.25" hidden="1"/>
    <row r="10077" s="505" customFormat="1" ht="14.25" hidden="1"/>
    <row r="10078" s="505" customFormat="1" ht="14.25" hidden="1"/>
    <row r="10079" s="505" customFormat="1" ht="14.25" hidden="1"/>
    <row r="10080" s="505" customFormat="1" ht="14.25" hidden="1"/>
    <row r="10081" s="505" customFormat="1" ht="14.25" hidden="1"/>
    <row r="10082" s="505" customFormat="1" ht="14.25" hidden="1"/>
    <row r="10083" s="505" customFormat="1" ht="14.25" hidden="1"/>
    <row r="10084" s="505" customFormat="1" ht="14.25" hidden="1"/>
    <row r="10085" s="505" customFormat="1" ht="14.25" hidden="1"/>
    <row r="10086" s="505" customFormat="1" ht="14.25" hidden="1"/>
    <row r="10087" s="505" customFormat="1" ht="14.25" hidden="1"/>
    <row r="10088" s="505" customFormat="1" ht="14.25" hidden="1"/>
    <row r="10089" s="505" customFormat="1" ht="14.25" hidden="1"/>
    <row r="10090" s="505" customFormat="1" ht="14.25" hidden="1"/>
    <row r="10091" s="505" customFormat="1" ht="14.25" hidden="1"/>
    <row r="10092" s="505" customFormat="1" ht="14.25" hidden="1"/>
    <row r="10093" s="505" customFormat="1" ht="14.25" hidden="1"/>
    <row r="10094" s="505" customFormat="1" ht="14.25" hidden="1"/>
    <row r="10095" s="505" customFormat="1" ht="14.25" hidden="1"/>
    <row r="10096" s="505" customFormat="1" ht="14.25" hidden="1"/>
    <row r="10097" s="505" customFormat="1" ht="14.25" hidden="1"/>
    <row r="10098" s="505" customFormat="1" ht="14.25" hidden="1"/>
    <row r="10099" s="505" customFormat="1" ht="14.25" hidden="1"/>
    <row r="10100" s="505" customFormat="1" ht="14.25" hidden="1"/>
    <row r="10101" s="505" customFormat="1" ht="14.25" hidden="1"/>
    <row r="10102" s="505" customFormat="1" ht="14.25" hidden="1"/>
    <row r="10103" s="505" customFormat="1" ht="14.25" hidden="1"/>
    <row r="10104" s="505" customFormat="1" ht="14.25" hidden="1"/>
    <row r="10105" s="505" customFormat="1" ht="14.25" hidden="1"/>
    <row r="10106" s="505" customFormat="1" ht="14.25" hidden="1"/>
    <row r="10107" s="505" customFormat="1" ht="14.25" hidden="1"/>
    <row r="10108" s="505" customFormat="1" ht="14.25" hidden="1"/>
    <row r="10109" s="505" customFormat="1" ht="14.25" hidden="1"/>
    <row r="10110" s="505" customFormat="1" ht="14.25" hidden="1"/>
    <row r="10111" s="505" customFormat="1" ht="14.25" hidden="1"/>
    <row r="10112" s="505" customFormat="1" ht="14.25" hidden="1"/>
    <row r="10113" s="505" customFormat="1" ht="14.25" hidden="1"/>
    <row r="10114" s="505" customFormat="1" ht="14.25" hidden="1"/>
    <row r="10115" s="505" customFormat="1" ht="14.25" hidden="1"/>
    <row r="10116" s="505" customFormat="1" ht="14.25" hidden="1"/>
    <row r="10117" s="505" customFormat="1" ht="14.25" hidden="1"/>
    <row r="10118" s="505" customFormat="1" ht="14.25" hidden="1"/>
    <row r="10119" s="505" customFormat="1" ht="14.25" hidden="1"/>
    <row r="10120" s="505" customFormat="1" ht="14.25" hidden="1"/>
    <row r="10121" s="505" customFormat="1" ht="14.25" hidden="1"/>
    <row r="10122" s="505" customFormat="1" ht="14.25" hidden="1"/>
    <row r="10123" s="505" customFormat="1" ht="14.25" hidden="1"/>
    <row r="10124" s="505" customFormat="1" ht="14.25" hidden="1"/>
    <row r="10125" s="505" customFormat="1" ht="14.25" hidden="1"/>
    <row r="10126" s="505" customFormat="1" ht="14.25" hidden="1"/>
    <row r="10127" s="505" customFormat="1" ht="14.25" hidden="1"/>
    <row r="10128" s="505" customFormat="1" ht="14.25" hidden="1"/>
    <row r="10129" s="505" customFormat="1" ht="14.25" hidden="1"/>
    <row r="10130" s="505" customFormat="1" ht="14.25" hidden="1"/>
    <row r="10131" s="505" customFormat="1" ht="14.25" hidden="1"/>
    <row r="10132" s="505" customFormat="1" ht="14.25" hidden="1"/>
    <row r="10133" s="505" customFormat="1" ht="14.25" hidden="1"/>
    <row r="10134" s="505" customFormat="1" ht="14.25" hidden="1"/>
    <row r="10135" s="505" customFormat="1" ht="14.25" hidden="1"/>
    <row r="10136" s="505" customFormat="1" ht="14.25" hidden="1"/>
    <row r="10137" s="505" customFormat="1" ht="14.25" hidden="1"/>
    <row r="10138" s="505" customFormat="1" ht="14.25" hidden="1"/>
    <row r="10139" s="505" customFormat="1" ht="14.25" hidden="1"/>
    <row r="10140" s="505" customFormat="1" ht="14.25" hidden="1"/>
    <row r="10141" s="505" customFormat="1" ht="14.25" hidden="1"/>
    <row r="10142" s="505" customFormat="1" ht="14.25" hidden="1"/>
    <row r="10143" s="505" customFormat="1" ht="14.25" hidden="1"/>
    <row r="10144" s="505" customFormat="1" ht="14.25" hidden="1"/>
    <row r="10145" s="505" customFormat="1" ht="14.25" hidden="1"/>
    <row r="10146" s="505" customFormat="1" ht="14.25" hidden="1"/>
    <row r="10147" s="505" customFormat="1" ht="14.25" hidden="1"/>
    <row r="10148" s="505" customFormat="1" ht="14.25" hidden="1"/>
    <row r="10149" s="505" customFormat="1" ht="14.25" hidden="1"/>
    <row r="10150" s="505" customFormat="1" ht="14.25" hidden="1"/>
    <row r="10151" s="505" customFormat="1" ht="14.25" hidden="1"/>
    <row r="10152" s="505" customFormat="1" ht="14.25" hidden="1"/>
    <row r="10153" s="505" customFormat="1" ht="14.25" hidden="1"/>
    <row r="10154" s="505" customFormat="1" ht="14.25" hidden="1"/>
    <row r="10155" s="505" customFormat="1" ht="14.25" hidden="1"/>
    <row r="10156" s="505" customFormat="1" ht="14.25" hidden="1"/>
    <row r="10157" s="505" customFormat="1" ht="14.25" hidden="1"/>
    <row r="10158" s="505" customFormat="1" ht="14.25" hidden="1"/>
    <row r="10159" s="505" customFormat="1" ht="14.25" hidden="1"/>
    <row r="10160" s="505" customFormat="1" ht="14.25" hidden="1"/>
    <row r="10161" s="505" customFormat="1" ht="14.25" hidden="1"/>
    <row r="10162" s="505" customFormat="1" ht="14.25" hidden="1"/>
    <row r="10163" s="505" customFormat="1" ht="14.25" hidden="1"/>
    <row r="10164" s="505" customFormat="1" ht="14.25" hidden="1"/>
    <row r="10165" s="505" customFormat="1" ht="14.25" hidden="1"/>
    <row r="10166" s="505" customFormat="1" ht="14.25" hidden="1"/>
    <row r="10167" s="505" customFormat="1" ht="14.25" hidden="1"/>
    <row r="10168" s="505" customFormat="1" ht="14.25" hidden="1"/>
    <row r="10169" s="505" customFormat="1" ht="14.25" hidden="1"/>
    <row r="10170" s="505" customFormat="1" ht="14.25" hidden="1"/>
    <row r="10171" s="505" customFormat="1" ht="14.25" hidden="1"/>
    <row r="10172" s="505" customFormat="1" ht="14.25" hidden="1"/>
    <row r="10173" s="505" customFormat="1" ht="14.25" hidden="1"/>
    <row r="10174" s="505" customFormat="1" ht="14.25" hidden="1"/>
    <row r="10175" s="505" customFormat="1" ht="14.25" hidden="1"/>
    <row r="10176" s="505" customFormat="1" ht="14.25" hidden="1"/>
    <row r="10177" s="505" customFormat="1" ht="14.25" hidden="1"/>
    <row r="10178" s="505" customFormat="1" ht="14.25" hidden="1"/>
    <row r="10179" s="505" customFormat="1" ht="14.25" hidden="1"/>
    <row r="10180" s="505" customFormat="1" ht="14.25" hidden="1"/>
    <row r="10181" s="505" customFormat="1" ht="14.25" hidden="1"/>
    <row r="10182" s="505" customFormat="1" ht="14.25" hidden="1"/>
    <row r="10183" s="505" customFormat="1" ht="14.25" hidden="1"/>
    <row r="10184" s="505" customFormat="1" ht="14.25" hidden="1"/>
    <row r="10185" s="505" customFormat="1" ht="14.25" hidden="1"/>
    <row r="10186" s="505" customFormat="1" ht="14.25" hidden="1"/>
    <row r="10187" s="505" customFormat="1" ht="14.25" hidden="1"/>
    <row r="10188" s="505" customFormat="1" ht="14.25" hidden="1"/>
    <row r="10189" s="505" customFormat="1" ht="14.25" hidden="1"/>
    <row r="10190" s="505" customFormat="1" ht="14.25" hidden="1"/>
    <row r="10191" s="505" customFormat="1" ht="14.25" hidden="1"/>
    <row r="10192" s="505" customFormat="1" ht="14.25" hidden="1"/>
    <row r="10193" s="505" customFormat="1" ht="14.25" hidden="1"/>
    <row r="10194" s="505" customFormat="1" ht="14.25" hidden="1"/>
    <row r="10195" s="505" customFormat="1" ht="14.25" hidden="1"/>
    <row r="10196" s="505" customFormat="1" ht="14.25" hidden="1"/>
    <row r="10197" s="505" customFormat="1" ht="14.25" hidden="1"/>
    <row r="10198" s="505" customFormat="1" ht="14.25" hidden="1"/>
    <row r="10199" s="505" customFormat="1" ht="14.25" hidden="1"/>
    <row r="10200" s="505" customFormat="1" ht="14.25" hidden="1"/>
    <row r="10201" s="505" customFormat="1" ht="14.25" hidden="1"/>
    <row r="10202" s="505" customFormat="1" ht="14.25" hidden="1"/>
    <row r="10203" s="505" customFormat="1" ht="14.25" hidden="1"/>
    <row r="10204" s="505" customFormat="1" ht="14.25" hidden="1"/>
    <row r="10205" s="505" customFormat="1" ht="14.25" hidden="1"/>
    <row r="10206" s="505" customFormat="1" ht="14.25" hidden="1"/>
    <row r="10207" s="505" customFormat="1" ht="14.25" hidden="1"/>
    <row r="10208" s="505" customFormat="1" ht="14.25" hidden="1"/>
    <row r="10209" s="505" customFormat="1" ht="14.25" hidden="1"/>
    <row r="10210" s="505" customFormat="1" ht="14.25" hidden="1"/>
    <row r="10211" s="505" customFormat="1" ht="14.25" hidden="1"/>
    <row r="10212" s="505" customFormat="1" ht="14.25" hidden="1"/>
    <row r="10213" s="505" customFormat="1" ht="14.25" hidden="1"/>
    <row r="10214" s="505" customFormat="1" ht="14.25" hidden="1"/>
    <row r="10215" s="505" customFormat="1" ht="14.25" hidden="1"/>
    <row r="10216" s="505" customFormat="1" ht="14.25" hidden="1"/>
    <row r="10217" s="505" customFormat="1" ht="14.25" hidden="1"/>
    <row r="10218" s="505" customFormat="1" ht="14.25" hidden="1"/>
    <row r="10219" s="505" customFormat="1" ht="14.25" hidden="1"/>
    <row r="10220" s="505" customFormat="1" ht="14.25" hidden="1"/>
    <row r="10221" s="505" customFormat="1" ht="14.25" hidden="1"/>
    <row r="10222" s="505" customFormat="1" ht="14.25" hidden="1"/>
    <row r="10223" s="505" customFormat="1" ht="14.25" hidden="1"/>
    <row r="10224" s="505" customFormat="1" ht="14.25" hidden="1"/>
    <row r="10225" s="505" customFormat="1" ht="14.25" hidden="1"/>
    <row r="10226" s="505" customFormat="1" ht="14.25" hidden="1"/>
    <row r="10227" s="505" customFormat="1" ht="14.25" hidden="1"/>
    <row r="10228" s="505" customFormat="1" ht="14.25" hidden="1"/>
    <row r="10229" s="505" customFormat="1" ht="14.25" hidden="1"/>
    <row r="10230" s="505" customFormat="1" ht="14.25" hidden="1"/>
    <row r="10231" s="505" customFormat="1" ht="14.25" hidden="1"/>
    <row r="10232" s="505" customFormat="1" ht="14.25" hidden="1"/>
    <row r="10233" s="505" customFormat="1" ht="14.25" hidden="1"/>
    <row r="10234" s="505" customFormat="1" ht="14.25" hidden="1"/>
    <row r="10235" s="505" customFormat="1" ht="14.25" hidden="1"/>
    <row r="10236" s="505" customFormat="1" ht="14.25" hidden="1"/>
    <row r="10237" s="505" customFormat="1" ht="14.25" hidden="1"/>
    <row r="10238" s="505" customFormat="1" ht="14.25" hidden="1"/>
    <row r="10239" s="505" customFormat="1" ht="14.25" hidden="1"/>
    <row r="10240" s="505" customFormat="1" ht="14.25" hidden="1"/>
    <row r="10241" s="505" customFormat="1" ht="14.25" hidden="1"/>
    <row r="10242" s="505" customFormat="1" ht="14.25" hidden="1"/>
    <row r="10243" s="505" customFormat="1" ht="14.25" hidden="1"/>
    <row r="10244" s="505" customFormat="1" ht="14.25" hidden="1"/>
    <row r="10245" s="505" customFormat="1" ht="14.25" hidden="1"/>
    <row r="10246" s="505" customFormat="1" ht="14.25" hidden="1"/>
    <row r="10247" s="505" customFormat="1" ht="14.25" hidden="1"/>
    <row r="10248" s="505" customFormat="1" ht="14.25" hidden="1"/>
    <row r="10249" s="505" customFormat="1" ht="14.25" hidden="1"/>
    <row r="10250" s="505" customFormat="1" ht="14.25" hidden="1"/>
    <row r="10251" s="505" customFormat="1" ht="14.25" hidden="1"/>
    <row r="10252" s="505" customFormat="1" ht="14.25" hidden="1"/>
    <row r="10253" s="505" customFormat="1" ht="14.25" hidden="1"/>
    <row r="10254" s="505" customFormat="1" ht="14.25" hidden="1"/>
    <row r="10255" s="505" customFormat="1" ht="14.25" hidden="1"/>
    <row r="10256" s="505" customFormat="1" ht="14.25" hidden="1"/>
    <row r="10257" s="505" customFormat="1" ht="14.25" hidden="1"/>
    <row r="10258" s="505" customFormat="1" ht="14.25" hidden="1"/>
    <row r="10259" s="505" customFormat="1" ht="14.25" hidden="1"/>
    <row r="10260" s="505" customFormat="1" ht="14.25" hidden="1"/>
    <row r="10261" s="505" customFormat="1" ht="14.25" hidden="1"/>
    <row r="10262" s="505" customFormat="1" ht="14.25" hidden="1"/>
    <row r="10263" s="505" customFormat="1" ht="14.25" hidden="1"/>
    <row r="10264" s="505" customFormat="1" ht="14.25" hidden="1"/>
    <row r="10265" s="505" customFormat="1" ht="14.25" hidden="1"/>
    <row r="10266" s="505" customFormat="1" ht="14.25" hidden="1"/>
    <row r="10267" s="505" customFormat="1" ht="14.25" hidden="1"/>
    <row r="10268" s="505" customFormat="1" ht="14.25" hidden="1"/>
    <row r="10269" s="505" customFormat="1" ht="14.25" hidden="1"/>
    <row r="10270" s="505" customFormat="1" ht="14.25" hidden="1"/>
    <row r="10271" s="505" customFormat="1" ht="14.25" hidden="1"/>
    <row r="10272" s="505" customFormat="1" ht="14.25" hidden="1"/>
    <row r="10273" s="505" customFormat="1" ht="14.25" hidden="1"/>
    <row r="10274" s="505" customFormat="1" ht="14.25" hidden="1"/>
    <row r="10275" s="505" customFormat="1" ht="14.25" hidden="1"/>
    <row r="10276" s="505" customFormat="1" ht="14.25" hidden="1"/>
    <row r="10277" s="505" customFormat="1" ht="14.25" hidden="1"/>
    <row r="10278" s="505" customFormat="1" ht="14.25" hidden="1"/>
    <row r="10279" s="505" customFormat="1" ht="14.25" hidden="1"/>
    <row r="10280" s="505" customFormat="1" ht="14.25" hidden="1"/>
    <row r="10281" s="505" customFormat="1" ht="14.25" hidden="1"/>
    <row r="10282" s="505" customFormat="1" ht="14.25" hidden="1"/>
    <row r="10283" s="505" customFormat="1" ht="14.25" hidden="1"/>
    <row r="10284" s="505" customFormat="1" ht="14.25" hidden="1"/>
    <row r="10285" s="505" customFormat="1" ht="14.25" hidden="1"/>
    <row r="10286" s="505" customFormat="1" ht="14.25" hidden="1"/>
    <row r="10287" s="505" customFormat="1" ht="14.25" hidden="1"/>
    <row r="10288" s="505" customFormat="1" ht="14.25" hidden="1"/>
    <row r="10289" s="505" customFormat="1" ht="14.25" hidden="1"/>
    <row r="10290" s="505" customFormat="1" ht="14.25" hidden="1"/>
    <row r="10291" s="505" customFormat="1" ht="14.25" hidden="1"/>
    <row r="10292" s="505" customFormat="1" ht="14.25" hidden="1"/>
    <row r="10293" s="505" customFormat="1" ht="14.25" hidden="1"/>
    <row r="10294" s="505" customFormat="1" ht="14.25" hidden="1"/>
    <row r="10295" s="505" customFormat="1" ht="14.25" hidden="1"/>
    <row r="10296" s="505" customFormat="1" ht="14.25" hidden="1"/>
    <row r="10297" s="505" customFormat="1" ht="14.25" hidden="1"/>
    <row r="10298" s="505" customFormat="1" ht="14.25" hidden="1"/>
    <row r="10299" s="505" customFormat="1" ht="14.25" hidden="1"/>
    <row r="10300" s="505" customFormat="1" ht="14.25" hidden="1"/>
    <row r="10301" s="505" customFormat="1" ht="14.25" hidden="1"/>
    <row r="10302" s="505" customFormat="1" ht="14.25" hidden="1"/>
    <row r="10303" s="505" customFormat="1" ht="14.25" hidden="1"/>
    <row r="10304" s="505" customFormat="1" ht="14.25" hidden="1"/>
    <row r="10305" s="505" customFormat="1" ht="14.25" hidden="1"/>
    <row r="10306" s="505" customFormat="1" ht="14.25" hidden="1"/>
    <row r="10307" s="505" customFormat="1" ht="14.25" hidden="1"/>
    <row r="10308" s="505" customFormat="1" ht="14.25" hidden="1"/>
    <row r="10309" s="505" customFormat="1" ht="14.25" hidden="1"/>
    <row r="10310" s="505" customFormat="1" ht="14.25" hidden="1"/>
    <row r="10311" s="505" customFormat="1" ht="14.25" hidden="1"/>
    <row r="10312" s="505" customFormat="1" ht="14.25" hidden="1"/>
    <row r="10313" s="505" customFormat="1" ht="14.25" hidden="1"/>
    <row r="10314" s="505" customFormat="1" ht="14.25" hidden="1"/>
    <row r="10315" s="505" customFormat="1" ht="14.25" hidden="1"/>
    <row r="10316" s="505" customFormat="1" ht="14.25" hidden="1"/>
    <row r="10317" s="505" customFormat="1" ht="14.25" hidden="1"/>
    <row r="10318" s="505" customFormat="1" ht="14.25" hidden="1"/>
    <row r="10319" s="505" customFormat="1" ht="14.25" hidden="1"/>
    <row r="10320" s="505" customFormat="1" ht="14.25" hidden="1"/>
    <row r="10321" s="505" customFormat="1" ht="14.25" hidden="1"/>
    <row r="10322" s="505" customFormat="1" ht="14.25" hidden="1"/>
    <row r="10323" s="505" customFormat="1" ht="14.25" hidden="1"/>
    <row r="10324" s="505" customFormat="1" ht="14.25" hidden="1"/>
    <row r="10325" s="505" customFormat="1" ht="14.25" hidden="1"/>
    <row r="10326" s="505" customFormat="1" ht="14.25" hidden="1"/>
    <row r="10327" s="505" customFormat="1" ht="14.25" hidden="1"/>
    <row r="10328" s="505" customFormat="1" ht="14.25" hidden="1"/>
    <row r="10329" s="505" customFormat="1" ht="14.25" hidden="1"/>
    <row r="10330" s="505" customFormat="1" ht="14.25" hidden="1"/>
    <row r="10331" s="505" customFormat="1" ht="14.25" hidden="1"/>
    <row r="10332" s="505" customFormat="1" ht="14.25" hidden="1"/>
    <row r="10333" s="505" customFormat="1" ht="14.25" hidden="1"/>
    <row r="10334" s="505" customFormat="1" ht="14.25" hidden="1"/>
    <row r="10335" s="505" customFormat="1" ht="14.25" hidden="1"/>
    <row r="10336" s="505" customFormat="1" ht="14.25" hidden="1"/>
    <row r="10337" s="505" customFormat="1" ht="14.25" hidden="1"/>
    <row r="10338" s="505" customFormat="1" ht="14.25" hidden="1"/>
    <row r="10339" s="505" customFormat="1" ht="14.25" hidden="1"/>
    <row r="10340" s="505" customFormat="1" ht="14.25" hidden="1"/>
    <row r="10341" s="505" customFormat="1" ht="14.25" hidden="1"/>
    <row r="10342" s="505" customFormat="1" ht="14.25" hidden="1"/>
    <row r="10343" s="505" customFormat="1" ht="14.25" hidden="1"/>
    <row r="10344" s="505" customFormat="1" ht="14.25" hidden="1"/>
    <row r="10345" s="505" customFormat="1" ht="14.25" hidden="1"/>
    <row r="10346" s="505" customFormat="1" ht="14.25" hidden="1"/>
    <row r="10347" s="505" customFormat="1" ht="14.25" hidden="1"/>
    <row r="10348" s="505" customFormat="1" ht="14.25" hidden="1"/>
    <row r="10349" s="505" customFormat="1" ht="14.25" hidden="1"/>
    <row r="10350" s="505" customFormat="1" ht="14.25" hidden="1"/>
    <row r="10351" s="505" customFormat="1" ht="14.25" hidden="1"/>
    <row r="10352" s="505" customFormat="1" ht="14.25" hidden="1"/>
    <row r="10353" s="505" customFormat="1" ht="14.25" hidden="1"/>
    <row r="10354" s="505" customFormat="1" ht="14.25" hidden="1"/>
    <row r="10355" s="505" customFormat="1" ht="14.25" hidden="1"/>
    <row r="10356" s="505" customFormat="1" ht="14.25" hidden="1"/>
    <row r="10357" s="505" customFormat="1" ht="14.25" hidden="1"/>
    <row r="10358" s="505" customFormat="1" ht="14.25" hidden="1"/>
    <row r="10359" s="505" customFormat="1" ht="14.25" hidden="1"/>
    <row r="10360" s="505" customFormat="1" ht="14.25" hidden="1"/>
    <row r="10361" s="505" customFormat="1" ht="14.25" hidden="1"/>
    <row r="10362" s="505" customFormat="1" ht="14.25" hidden="1"/>
    <row r="10363" s="505" customFormat="1" ht="14.25" hidden="1"/>
    <row r="10364" s="505" customFormat="1" ht="14.25" hidden="1"/>
    <row r="10365" s="505" customFormat="1" ht="14.25" hidden="1"/>
    <row r="10366" s="505" customFormat="1" ht="14.25" hidden="1"/>
    <row r="10367" s="505" customFormat="1" ht="14.25" hidden="1"/>
    <row r="10368" s="505" customFormat="1" ht="14.25" hidden="1"/>
    <row r="10369" s="505" customFormat="1" ht="14.25" hidden="1"/>
    <row r="10370" s="505" customFormat="1" ht="14.25" hidden="1"/>
    <row r="10371" s="505" customFormat="1" ht="14.25" hidden="1"/>
    <row r="10372" s="505" customFormat="1" ht="14.25" hidden="1"/>
    <row r="10373" s="505" customFormat="1" ht="14.25" hidden="1"/>
    <row r="10374" s="505" customFormat="1" ht="14.25" hidden="1"/>
    <row r="10375" s="505" customFormat="1" ht="14.25" hidden="1"/>
    <row r="10376" s="505" customFormat="1" ht="14.25" hidden="1"/>
    <row r="10377" s="505" customFormat="1" ht="14.25" hidden="1"/>
    <row r="10378" s="505" customFormat="1" ht="14.25" hidden="1"/>
    <row r="10379" s="505" customFormat="1" ht="14.25" hidden="1"/>
    <row r="10380" s="505" customFormat="1" ht="14.25" hidden="1"/>
    <row r="10381" s="505" customFormat="1" ht="14.25" hidden="1"/>
    <row r="10382" s="505" customFormat="1" ht="14.25" hidden="1"/>
    <row r="10383" s="505" customFormat="1" ht="14.25" hidden="1"/>
    <row r="10384" s="505" customFormat="1" ht="14.25" hidden="1"/>
    <row r="10385" s="505" customFormat="1" ht="14.25" hidden="1"/>
    <row r="10386" s="505" customFormat="1" ht="14.25" hidden="1"/>
    <row r="10387" s="505" customFormat="1" ht="14.25" hidden="1"/>
    <row r="10388" s="505" customFormat="1" ht="14.25" hidden="1"/>
    <row r="10389" s="505" customFormat="1" ht="14.25" hidden="1"/>
    <row r="10390" s="505" customFormat="1" ht="14.25" hidden="1"/>
    <row r="10391" s="505" customFormat="1" ht="14.25" hidden="1"/>
    <row r="10392" s="505" customFormat="1" ht="14.25" hidden="1"/>
    <row r="10393" s="505" customFormat="1" ht="14.25" hidden="1"/>
    <row r="10394" s="505" customFormat="1" ht="14.25" hidden="1"/>
    <row r="10395" s="505" customFormat="1" ht="14.25" hidden="1"/>
    <row r="10396" s="505" customFormat="1" ht="14.25" hidden="1"/>
    <row r="10397" s="505" customFormat="1" ht="14.25" hidden="1"/>
    <row r="10398" s="505" customFormat="1" ht="14.25" hidden="1"/>
    <row r="10399" s="505" customFormat="1" ht="14.25" hidden="1"/>
    <row r="10400" s="505" customFormat="1" ht="14.25" hidden="1"/>
    <row r="10401" s="505" customFormat="1" ht="14.25" hidden="1"/>
    <row r="10402" s="505" customFormat="1" ht="14.25" hidden="1"/>
    <row r="10403" s="505" customFormat="1" ht="14.25" hidden="1"/>
    <row r="10404" s="505" customFormat="1" ht="14.25" hidden="1"/>
    <row r="10405" s="505" customFormat="1" ht="14.25" hidden="1"/>
    <row r="10406" s="505" customFormat="1" ht="14.25" hidden="1"/>
    <row r="10407" s="505" customFormat="1" ht="14.25" hidden="1"/>
    <row r="10408" s="505" customFormat="1" ht="14.25" hidden="1"/>
    <row r="10409" s="505" customFormat="1" ht="14.25" hidden="1"/>
    <row r="10410" s="505" customFormat="1" ht="14.25" hidden="1"/>
    <row r="10411" s="505" customFormat="1" ht="14.25" hidden="1"/>
    <row r="10412" s="505" customFormat="1" ht="14.25" hidden="1"/>
    <row r="10413" s="505" customFormat="1" ht="14.25" hidden="1"/>
    <row r="10414" s="505" customFormat="1" ht="14.25" hidden="1"/>
    <row r="10415" s="505" customFormat="1" ht="14.25" hidden="1"/>
    <row r="10416" s="505" customFormat="1" ht="14.25" hidden="1"/>
    <row r="10417" s="505" customFormat="1" ht="14.25" hidden="1"/>
    <row r="10418" s="505" customFormat="1" ht="14.25" hidden="1"/>
    <row r="10419" s="505" customFormat="1" ht="14.25" hidden="1"/>
    <row r="10420" s="505" customFormat="1" ht="14.25" hidden="1"/>
    <row r="10421" s="505" customFormat="1" ht="14.25" hidden="1"/>
    <row r="10422" s="505" customFormat="1" ht="14.25" hidden="1"/>
    <row r="10423" s="505" customFormat="1" ht="14.25" hidden="1"/>
    <row r="10424" s="505" customFormat="1" ht="14.25" hidden="1"/>
    <row r="10425" s="505" customFormat="1" ht="14.25" hidden="1"/>
    <row r="10426" s="505" customFormat="1" ht="14.25" hidden="1"/>
    <row r="10427" s="505" customFormat="1" ht="14.25" hidden="1"/>
    <row r="10428" s="505" customFormat="1" ht="14.25" hidden="1"/>
    <row r="10429" s="505" customFormat="1" ht="14.25" hidden="1"/>
    <row r="10430" s="505" customFormat="1" ht="14.25" hidden="1"/>
    <row r="10431" s="505" customFormat="1" ht="14.25" hidden="1"/>
    <row r="10432" s="505" customFormat="1" ht="14.25" hidden="1"/>
    <row r="10433" s="505" customFormat="1" ht="14.25" hidden="1"/>
    <row r="10434" s="505" customFormat="1" ht="14.25" hidden="1"/>
    <row r="10435" s="505" customFormat="1" ht="14.25" hidden="1"/>
    <row r="10436" s="505" customFormat="1" ht="14.25" hidden="1"/>
    <row r="10437" s="505" customFormat="1" ht="14.25" hidden="1"/>
    <row r="10438" s="505" customFormat="1" ht="14.25" hidden="1"/>
    <row r="10439" s="505" customFormat="1" ht="14.25" hidden="1"/>
    <row r="10440" s="505" customFormat="1" ht="14.25" hidden="1"/>
    <row r="10441" s="505" customFormat="1" ht="14.25" hidden="1"/>
    <row r="10442" s="505" customFormat="1" ht="14.25" hidden="1"/>
    <row r="10443" s="505" customFormat="1" ht="14.25" hidden="1"/>
    <row r="10444" s="505" customFormat="1" ht="14.25" hidden="1"/>
    <row r="10445" s="505" customFormat="1" ht="14.25" hidden="1"/>
    <row r="10446" s="505" customFormat="1" ht="14.25" hidden="1"/>
    <row r="10447" s="505" customFormat="1" ht="14.25" hidden="1"/>
    <row r="10448" s="505" customFormat="1" ht="14.25" hidden="1"/>
    <row r="10449" s="505" customFormat="1" ht="14.25" hidden="1"/>
    <row r="10450" s="505" customFormat="1" ht="14.25" hidden="1"/>
    <row r="10451" s="505" customFormat="1" ht="14.25" hidden="1"/>
    <row r="10452" s="505" customFormat="1" ht="14.25" hidden="1"/>
    <row r="10453" s="505" customFormat="1" ht="14.25" hidden="1"/>
    <row r="10454" s="505" customFormat="1" ht="14.25" hidden="1"/>
    <row r="10455" s="505" customFormat="1" ht="14.25" hidden="1"/>
    <row r="10456" s="505" customFormat="1" ht="14.25" hidden="1"/>
    <row r="10457" s="505" customFormat="1" ht="14.25" hidden="1"/>
    <row r="10458" s="505" customFormat="1" ht="14.25" hidden="1"/>
    <row r="10459" s="505" customFormat="1" ht="14.25" hidden="1"/>
    <row r="10460" s="505" customFormat="1" ht="14.25" hidden="1"/>
    <row r="10461" s="505" customFormat="1" ht="14.25" hidden="1"/>
    <row r="10462" s="505" customFormat="1" ht="14.25" hidden="1"/>
    <row r="10463" s="505" customFormat="1" ht="14.25" hidden="1"/>
    <row r="10464" s="505" customFormat="1" ht="14.25" hidden="1"/>
    <row r="10465" s="505" customFormat="1" ht="14.25" hidden="1"/>
    <row r="10466" s="505" customFormat="1" ht="14.25" hidden="1"/>
    <row r="10467" s="505" customFormat="1" ht="14.25" hidden="1"/>
    <row r="10468" s="505" customFormat="1" ht="14.25" hidden="1"/>
    <row r="10469" s="505" customFormat="1" ht="14.25" hidden="1"/>
    <row r="10470" s="505" customFormat="1" ht="14.25" hidden="1"/>
    <row r="10471" s="505" customFormat="1" ht="14.25" hidden="1"/>
    <row r="10472" s="505" customFormat="1" ht="14.25" hidden="1"/>
    <row r="10473" s="505" customFormat="1" ht="14.25" hidden="1"/>
    <row r="10474" s="505" customFormat="1" ht="14.25" hidden="1"/>
    <row r="10475" s="505" customFormat="1" ht="14.25" hidden="1"/>
    <row r="10476" s="505" customFormat="1" ht="14.25" hidden="1"/>
    <row r="10477" s="505" customFormat="1" ht="14.25" hidden="1"/>
    <row r="10478" s="505" customFormat="1" ht="14.25" hidden="1"/>
    <row r="10479" s="505" customFormat="1" ht="14.25" hidden="1"/>
    <row r="10480" s="505" customFormat="1" ht="14.25" hidden="1"/>
    <row r="10481" s="505" customFormat="1" ht="14.25" hidden="1"/>
    <row r="10482" s="505" customFormat="1" ht="14.25" hidden="1"/>
    <row r="10483" s="505" customFormat="1" ht="14.25" hidden="1"/>
    <row r="10484" s="505" customFormat="1" ht="14.25" hidden="1"/>
    <row r="10485" s="505" customFormat="1" ht="14.25" hidden="1"/>
    <row r="10486" s="505" customFormat="1" ht="14.25" hidden="1"/>
    <row r="10487" s="505" customFormat="1" ht="14.25" hidden="1"/>
    <row r="10488" s="505" customFormat="1" ht="14.25" hidden="1"/>
    <row r="10489" s="505" customFormat="1" ht="14.25" hidden="1"/>
    <row r="10490" s="505" customFormat="1" ht="14.25" hidden="1"/>
    <row r="10491" s="505" customFormat="1" ht="14.25" hidden="1"/>
    <row r="10492" s="505" customFormat="1" ht="14.25" hidden="1"/>
    <row r="10493" s="505" customFormat="1" ht="14.25" hidden="1"/>
    <row r="10494" s="505" customFormat="1" ht="14.25" hidden="1"/>
    <row r="10495" s="505" customFormat="1" ht="14.25" hidden="1"/>
    <row r="10496" s="505" customFormat="1" ht="14.25" hidden="1"/>
    <row r="10497" s="505" customFormat="1" ht="14.25" hidden="1"/>
    <row r="10498" s="505" customFormat="1" ht="14.25" hidden="1"/>
    <row r="10499" s="505" customFormat="1" ht="14.25" hidden="1"/>
    <row r="10500" s="505" customFormat="1" ht="14.25" hidden="1"/>
    <row r="10501" s="505" customFormat="1" ht="14.25" hidden="1"/>
    <row r="10502" s="505" customFormat="1" ht="14.25" hidden="1"/>
    <row r="10503" s="505" customFormat="1" ht="14.25" hidden="1"/>
    <row r="10504" s="505" customFormat="1" ht="14.25" hidden="1"/>
    <row r="10505" s="505" customFormat="1" ht="14.25" hidden="1"/>
    <row r="10506" s="505" customFormat="1" ht="14.25" hidden="1"/>
    <row r="10507" s="505" customFormat="1" ht="14.25" hidden="1"/>
    <row r="10508" s="505" customFormat="1" ht="14.25" hidden="1"/>
    <row r="10509" s="505" customFormat="1" ht="14.25" hidden="1"/>
    <row r="10510" s="505" customFormat="1" ht="14.25" hidden="1"/>
    <row r="10511" s="505" customFormat="1" ht="14.25" hidden="1"/>
    <row r="10512" s="505" customFormat="1" ht="14.25" hidden="1"/>
    <row r="10513" s="505" customFormat="1" ht="14.25" hidden="1"/>
    <row r="10514" s="505" customFormat="1" ht="14.25" hidden="1"/>
    <row r="10515" s="505" customFormat="1" ht="14.25" hidden="1"/>
    <row r="10516" s="505" customFormat="1" ht="14.25" hidden="1"/>
    <row r="10517" s="505" customFormat="1" ht="14.25" hidden="1"/>
    <row r="10518" s="505" customFormat="1" ht="14.25" hidden="1"/>
    <row r="10519" s="505" customFormat="1" ht="14.25" hidden="1"/>
    <row r="10520" s="505" customFormat="1" ht="14.25" hidden="1"/>
    <row r="10521" s="505" customFormat="1" ht="14.25" hidden="1"/>
    <row r="10522" s="505" customFormat="1" ht="14.25" hidden="1"/>
    <row r="10523" s="505" customFormat="1" ht="14.25" hidden="1"/>
    <row r="10524" s="505" customFormat="1" ht="14.25" hidden="1"/>
    <row r="10525" s="505" customFormat="1" ht="14.25" hidden="1"/>
    <row r="10526" s="505" customFormat="1" ht="14.25" hidden="1"/>
    <row r="10527" s="505" customFormat="1" ht="14.25" hidden="1"/>
    <row r="10528" s="505" customFormat="1" ht="14.25" hidden="1"/>
    <row r="10529" s="505" customFormat="1" ht="14.25" hidden="1"/>
    <row r="10530" s="505" customFormat="1" ht="14.25" hidden="1"/>
    <row r="10531" s="505" customFormat="1" ht="14.25" hidden="1"/>
    <row r="10532" s="505" customFormat="1" ht="14.25" hidden="1"/>
    <row r="10533" s="505" customFormat="1" ht="14.25" hidden="1"/>
    <row r="10534" s="505" customFormat="1" ht="14.25" hidden="1"/>
    <row r="10535" s="505" customFormat="1" ht="14.25" hidden="1"/>
    <row r="10536" s="505" customFormat="1" ht="14.25" hidden="1"/>
    <row r="10537" s="505" customFormat="1" ht="14.25" hidden="1"/>
    <row r="10538" s="505" customFormat="1" ht="14.25" hidden="1"/>
    <row r="10539" s="505" customFormat="1" ht="14.25" hidden="1"/>
    <row r="10540" s="505" customFormat="1" ht="14.25" hidden="1"/>
    <row r="10541" s="505" customFormat="1" ht="14.25" hidden="1"/>
    <row r="10542" s="505" customFormat="1" ht="14.25" hidden="1"/>
    <row r="10543" s="505" customFormat="1" ht="14.25" hidden="1"/>
    <row r="10544" s="505" customFormat="1" ht="14.25" hidden="1"/>
    <row r="10545" s="505" customFormat="1" ht="14.25" hidden="1"/>
    <row r="10546" s="505" customFormat="1" ht="14.25" hidden="1"/>
    <row r="10547" s="505" customFormat="1" ht="14.25" hidden="1"/>
    <row r="10548" s="505" customFormat="1" ht="14.25" hidden="1"/>
    <row r="10549" s="505" customFormat="1" ht="14.25" hidden="1"/>
    <row r="10550" s="505" customFormat="1" ht="14.25" hidden="1"/>
    <row r="10551" s="505" customFormat="1" ht="14.25" hidden="1"/>
    <row r="10552" s="505" customFormat="1" ht="14.25" hidden="1"/>
    <row r="10553" s="505" customFormat="1" ht="14.25" hidden="1"/>
    <row r="10554" s="505" customFormat="1" ht="14.25" hidden="1"/>
    <row r="10555" s="505" customFormat="1" ht="14.25" hidden="1"/>
    <row r="10556" s="505" customFormat="1" ht="14.25" hidden="1"/>
    <row r="10557" s="505" customFormat="1" ht="14.25" hidden="1"/>
    <row r="10558" s="505" customFormat="1" ht="14.25" hidden="1"/>
    <row r="10559" s="505" customFormat="1" ht="14.25" hidden="1"/>
    <row r="10560" s="505" customFormat="1" ht="14.25" hidden="1"/>
    <row r="10561" s="505" customFormat="1" ht="14.25" hidden="1"/>
    <row r="10562" s="505" customFormat="1" ht="14.25" hidden="1"/>
    <row r="10563" s="505" customFormat="1" ht="14.25" hidden="1"/>
    <row r="10564" s="505" customFormat="1" ht="14.25" hidden="1"/>
    <row r="10565" s="505" customFormat="1" ht="14.25" hidden="1"/>
    <row r="10566" s="505" customFormat="1" ht="14.25" hidden="1"/>
    <row r="10567" s="505" customFormat="1" ht="14.25" hidden="1"/>
    <row r="10568" s="505" customFormat="1" ht="14.25" hidden="1"/>
    <row r="10569" s="505" customFormat="1" ht="14.25" hidden="1"/>
    <row r="10570" s="505" customFormat="1" ht="14.25" hidden="1"/>
    <row r="10571" s="505" customFormat="1" ht="14.25" hidden="1"/>
    <row r="10572" s="505" customFormat="1" ht="14.25" hidden="1"/>
    <row r="10573" s="505" customFormat="1" ht="14.25" hidden="1"/>
    <row r="10574" s="505" customFormat="1" ht="14.25" hidden="1"/>
    <row r="10575" s="505" customFormat="1" ht="14.25" hidden="1"/>
    <row r="10576" s="505" customFormat="1" ht="14.25" hidden="1"/>
    <row r="10577" s="505" customFormat="1" ht="14.25" hidden="1"/>
    <row r="10578" s="505" customFormat="1" ht="14.25" hidden="1"/>
    <row r="10579" s="505" customFormat="1" ht="14.25" hidden="1"/>
    <row r="10580" s="505" customFormat="1" ht="14.25" hidden="1"/>
    <row r="10581" s="505" customFormat="1" ht="14.25" hidden="1"/>
    <row r="10582" s="505" customFormat="1" ht="14.25" hidden="1"/>
    <row r="10583" s="505" customFormat="1" ht="14.25" hidden="1"/>
    <row r="10584" s="505" customFormat="1" ht="14.25" hidden="1"/>
    <row r="10585" s="505" customFormat="1" ht="14.25" hidden="1"/>
    <row r="10586" s="505" customFormat="1" ht="14.25" hidden="1"/>
    <row r="10587" s="505" customFormat="1" ht="14.25" hidden="1"/>
    <row r="10588" s="505" customFormat="1" ht="14.25" hidden="1"/>
    <row r="10589" s="505" customFormat="1" ht="14.25" hidden="1"/>
    <row r="10590" s="505" customFormat="1" ht="14.25" hidden="1"/>
    <row r="10591" s="505" customFormat="1" ht="14.25" hidden="1"/>
    <row r="10592" s="505" customFormat="1" ht="14.25" hidden="1"/>
    <row r="10593" s="505" customFormat="1" ht="14.25" hidden="1"/>
    <row r="10594" s="505" customFormat="1" ht="14.25" hidden="1"/>
    <row r="10595" s="505" customFormat="1" ht="14.25" hidden="1"/>
    <row r="10596" s="505" customFormat="1" ht="14.25" hidden="1"/>
    <row r="10597" s="505" customFormat="1" ht="14.25" hidden="1"/>
    <row r="10598" s="505" customFormat="1" ht="14.25" hidden="1"/>
    <row r="10599" s="505" customFormat="1" ht="14.25" hidden="1"/>
    <row r="10600" s="505" customFormat="1" ht="14.25" hidden="1"/>
    <row r="10601" s="505" customFormat="1" ht="14.25" hidden="1"/>
    <row r="10602" s="505" customFormat="1" ht="14.25" hidden="1"/>
    <row r="10603" s="505" customFormat="1" ht="14.25" hidden="1"/>
    <row r="10604" s="505" customFormat="1" ht="14.25" hidden="1"/>
    <row r="10605" s="505" customFormat="1" ht="14.25" hidden="1"/>
    <row r="10606" s="505" customFormat="1" ht="14.25" hidden="1"/>
    <row r="10607" s="505" customFormat="1" ht="14.25" hidden="1"/>
    <row r="10608" s="505" customFormat="1" ht="14.25" hidden="1"/>
    <row r="10609" s="505" customFormat="1" ht="14.25" hidden="1"/>
    <row r="10610" s="505" customFormat="1" ht="14.25" hidden="1"/>
    <row r="10611" s="505" customFormat="1" ht="14.25" hidden="1"/>
    <row r="10612" s="505" customFormat="1" ht="14.25" hidden="1"/>
    <row r="10613" s="505" customFormat="1" ht="14.25" hidden="1"/>
    <row r="10614" s="505" customFormat="1" ht="14.25" hidden="1"/>
    <row r="10615" s="505" customFormat="1" ht="14.25" hidden="1"/>
    <row r="10616" s="505" customFormat="1" ht="14.25" hidden="1"/>
    <row r="10617" s="505" customFormat="1" ht="14.25" hidden="1"/>
    <row r="10618" s="505" customFormat="1" ht="14.25" hidden="1"/>
    <row r="10619" s="505" customFormat="1" ht="14.25" hidden="1"/>
    <row r="10620" s="505" customFormat="1" ht="14.25" hidden="1"/>
    <row r="10621" s="505" customFormat="1" ht="14.25" hidden="1"/>
    <row r="10622" s="505" customFormat="1" ht="14.25" hidden="1"/>
    <row r="10623" s="505" customFormat="1" ht="14.25" hidden="1"/>
    <row r="10624" s="505" customFormat="1" ht="14.25" hidden="1"/>
    <row r="10625" s="505" customFormat="1" ht="14.25" hidden="1"/>
    <row r="10626" s="505" customFormat="1" ht="14.25" hidden="1"/>
    <row r="10627" s="505" customFormat="1" ht="14.25" hidden="1"/>
    <row r="10628" s="505" customFormat="1" ht="14.25" hidden="1"/>
    <row r="10629" s="505" customFormat="1" ht="14.25" hidden="1"/>
    <row r="10630" s="505" customFormat="1" ht="14.25" hidden="1"/>
    <row r="10631" s="505" customFormat="1" ht="14.25" hidden="1"/>
    <row r="10632" s="505" customFormat="1" ht="14.25" hidden="1"/>
    <row r="10633" s="505" customFormat="1" ht="14.25" hidden="1"/>
    <row r="10634" s="505" customFormat="1" ht="14.25" hidden="1"/>
    <row r="10635" s="505" customFormat="1" ht="14.25" hidden="1"/>
    <row r="10636" s="505" customFormat="1" ht="14.25" hidden="1"/>
    <row r="10637" s="505" customFormat="1" ht="14.25" hidden="1"/>
    <row r="10638" s="505" customFormat="1" ht="14.25" hidden="1"/>
    <row r="10639" s="505" customFormat="1" ht="14.25" hidden="1"/>
    <row r="10640" s="505" customFormat="1" ht="14.25" hidden="1"/>
    <row r="10641" s="505" customFormat="1" ht="14.25" hidden="1"/>
    <row r="10642" s="505" customFormat="1" ht="14.25" hidden="1"/>
    <row r="10643" s="505" customFormat="1" ht="14.25" hidden="1"/>
    <row r="10644" s="505" customFormat="1" ht="14.25" hidden="1"/>
    <row r="10645" s="505" customFormat="1" ht="14.25" hidden="1"/>
    <row r="10646" s="505" customFormat="1" ht="14.25" hidden="1"/>
    <row r="10647" s="505" customFormat="1" ht="14.25" hidden="1"/>
    <row r="10648" s="505" customFormat="1" ht="14.25" hidden="1"/>
    <row r="10649" s="505" customFormat="1" ht="14.25" hidden="1"/>
    <row r="10650" s="505" customFormat="1" ht="14.25" hidden="1"/>
    <row r="10651" s="505" customFormat="1" ht="14.25" hidden="1"/>
    <row r="10652" s="505" customFormat="1" ht="14.25" hidden="1"/>
    <row r="10653" s="505" customFormat="1" ht="14.25" hidden="1"/>
    <row r="10654" s="505" customFormat="1" ht="14.25" hidden="1"/>
    <row r="10655" s="505" customFormat="1" ht="14.25" hidden="1"/>
    <row r="10656" s="505" customFormat="1" ht="14.25" hidden="1"/>
    <row r="10657" s="505" customFormat="1" ht="14.25" hidden="1"/>
    <row r="10658" s="505" customFormat="1" ht="14.25" hidden="1"/>
    <row r="10659" s="505" customFormat="1" ht="14.25" hidden="1"/>
    <row r="10660" s="505" customFormat="1" ht="14.25" hidden="1"/>
    <row r="10661" s="505" customFormat="1" ht="14.25" hidden="1"/>
    <row r="10662" s="505" customFormat="1" ht="14.25" hidden="1"/>
    <row r="10663" s="505" customFormat="1" ht="14.25" hidden="1"/>
    <row r="10664" s="505" customFormat="1" ht="14.25" hidden="1"/>
    <row r="10665" s="505" customFormat="1" ht="14.25" hidden="1"/>
    <row r="10666" s="505" customFormat="1" ht="14.25" hidden="1"/>
    <row r="10667" s="505" customFormat="1" ht="14.25" hidden="1"/>
    <row r="10668" s="505" customFormat="1" ht="14.25" hidden="1"/>
    <row r="10669" s="505" customFormat="1" ht="14.25" hidden="1"/>
    <row r="10670" s="505" customFormat="1" ht="14.25" hidden="1"/>
    <row r="10671" s="505" customFormat="1" ht="14.25" hidden="1"/>
    <row r="10672" s="505" customFormat="1" ht="14.25" hidden="1"/>
    <row r="10673" s="505" customFormat="1" ht="14.25" hidden="1"/>
    <row r="10674" s="505" customFormat="1" ht="14.25" hidden="1"/>
    <row r="10675" s="505" customFormat="1" ht="14.25" hidden="1"/>
    <row r="10676" s="505" customFormat="1" ht="14.25" hidden="1"/>
    <row r="10677" s="505" customFormat="1" ht="14.25" hidden="1"/>
    <row r="10678" s="505" customFormat="1" ht="14.25" hidden="1"/>
    <row r="10679" s="505" customFormat="1" ht="14.25" hidden="1"/>
    <row r="10680" s="505" customFormat="1" ht="14.25" hidden="1"/>
    <row r="10681" s="505" customFormat="1" ht="14.25" hidden="1"/>
    <row r="10682" s="505" customFormat="1" ht="14.25" hidden="1"/>
    <row r="10683" s="505" customFormat="1" ht="14.25" hidden="1"/>
    <row r="10684" s="505" customFormat="1" ht="14.25" hidden="1"/>
    <row r="10685" s="505" customFormat="1" ht="14.25" hidden="1"/>
    <row r="10686" s="505" customFormat="1" ht="14.25" hidden="1"/>
    <row r="10687" s="505" customFormat="1" ht="14.25" hidden="1"/>
    <row r="10688" s="505" customFormat="1" ht="14.25" hidden="1"/>
    <row r="10689" s="505" customFormat="1" ht="14.25" hidden="1"/>
    <row r="10690" s="505" customFormat="1" ht="14.25" hidden="1"/>
    <row r="10691" s="505" customFormat="1" ht="14.25" hidden="1"/>
    <row r="10692" s="505" customFormat="1" ht="14.25" hidden="1"/>
    <row r="10693" s="505" customFormat="1" ht="14.25" hidden="1"/>
    <row r="10694" s="505" customFormat="1" ht="14.25" hidden="1"/>
    <row r="10695" s="505" customFormat="1" ht="14.25" hidden="1"/>
    <row r="10696" s="505" customFormat="1" ht="14.25" hidden="1"/>
    <row r="10697" s="505" customFormat="1" ht="14.25" hidden="1"/>
    <row r="10698" s="505" customFormat="1" ht="14.25" hidden="1"/>
    <row r="10699" s="505" customFormat="1" ht="14.25" hidden="1"/>
    <row r="10700" s="505" customFormat="1" ht="14.25" hidden="1"/>
    <row r="10701" s="505" customFormat="1" ht="14.25" hidden="1"/>
    <row r="10702" s="505" customFormat="1" ht="14.25" hidden="1"/>
    <row r="10703" s="505" customFormat="1" ht="14.25" hidden="1"/>
    <row r="10704" s="505" customFormat="1" ht="14.25" hidden="1"/>
    <row r="10705" s="505" customFormat="1" ht="14.25" hidden="1"/>
    <row r="10706" s="505" customFormat="1" ht="14.25" hidden="1"/>
    <row r="10707" s="505" customFormat="1" ht="14.25" hidden="1"/>
    <row r="10708" s="505" customFormat="1" ht="14.25" hidden="1"/>
    <row r="10709" s="505" customFormat="1" ht="14.25" hidden="1"/>
    <row r="10710" s="505" customFormat="1" ht="14.25" hidden="1"/>
    <row r="10711" s="505" customFormat="1" ht="14.25" hidden="1"/>
    <row r="10712" s="505" customFormat="1" ht="14.25" hidden="1"/>
    <row r="10713" s="505" customFormat="1" ht="14.25" hidden="1"/>
    <row r="10714" s="505" customFormat="1" ht="14.25" hidden="1"/>
    <row r="10715" s="505" customFormat="1" ht="14.25" hidden="1"/>
    <row r="10716" s="505" customFormat="1" ht="14.25" hidden="1"/>
    <row r="10717" s="505" customFormat="1" ht="14.25" hidden="1"/>
    <row r="10718" s="505" customFormat="1" ht="14.25" hidden="1"/>
    <row r="10719" s="505" customFormat="1" ht="14.25" hidden="1"/>
    <row r="10720" s="505" customFormat="1" ht="14.25" hidden="1"/>
    <row r="10721" s="505" customFormat="1" ht="14.25" hidden="1"/>
    <row r="10722" s="505" customFormat="1" ht="14.25" hidden="1"/>
    <row r="10723" s="505" customFormat="1" ht="14.25" hidden="1"/>
    <row r="10724" s="505" customFormat="1" ht="14.25" hidden="1"/>
    <row r="10725" s="505" customFormat="1" ht="14.25" hidden="1"/>
    <row r="10726" s="505" customFormat="1" ht="14.25" hidden="1"/>
    <row r="10727" s="505" customFormat="1" ht="14.25" hidden="1"/>
    <row r="10728" s="505" customFormat="1" ht="14.25" hidden="1"/>
    <row r="10729" s="505" customFormat="1" ht="14.25" hidden="1"/>
    <row r="10730" s="505" customFormat="1" ht="14.25" hidden="1"/>
    <row r="10731" s="505" customFormat="1" ht="14.25" hidden="1"/>
    <row r="10732" s="505" customFormat="1" ht="14.25" hidden="1"/>
    <row r="10733" s="505" customFormat="1" ht="14.25" hidden="1"/>
    <row r="10734" s="505" customFormat="1" ht="14.25" hidden="1"/>
    <row r="10735" s="505" customFormat="1" ht="14.25" hidden="1"/>
    <row r="10736" s="505" customFormat="1" ht="14.25" hidden="1"/>
    <row r="10737" s="505" customFormat="1" ht="14.25" hidden="1"/>
    <row r="10738" s="505" customFormat="1" ht="14.25" hidden="1"/>
    <row r="10739" s="505" customFormat="1" ht="14.25" hidden="1"/>
    <row r="10740" s="505" customFormat="1" ht="14.25" hidden="1"/>
    <row r="10741" s="505" customFormat="1" ht="14.25" hidden="1"/>
    <row r="10742" s="505" customFormat="1" ht="14.25" hidden="1"/>
    <row r="10743" s="505" customFormat="1" ht="14.25" hidden="1"/>
    <row r="10744" s="505" customFormat="1" ht="14.25" hidden="1"/>
    <row r="10745" s="505" customFormat="1" ht="14.25" hidden="1"/>
    <row r="10746" s="505" customFormat="1" ht="14.25" hidden="1"/>
    <row r="10747" s="505" customFormat="1" ht="14.25" hidden="1"/>
    <row r="10748" s="505" customFormat="1" ht="14.25" hidden="1"/>
    <row r="10749" s="505" customFormat="1" ht="14.25" hidden="1"/>
    <row r="10750" s="505" customFormat="1" ht="14.25" hidden="1"/>
    <row r="10751" s="505" customFormat="1" ht="14.25" hidden="1"/>
    <row r="10752" s="505" customFormat="1" ht="14.25" hidden="1"/>
    <row r="10753" s="505" customFormat="1" ht="14.25" hidden="1"/>
    <row r="10754" s="505" customFormat="1" ht="14.25" hidden="1"/>
    <row r="10755" s="505" customFormat="1" ht="14.25" hidden="1"/>
    <row r="10756" s="505" customFormat="1" ht="14.25" hidden="1"/>
    <row r="10757" s="505" customFormat="1" ht="14.25" hidden="1"/>
    <row r="10758" s="505" customFormat="1" ht="14.25" hidden="1"/>
    <row r="10759" s="505" customFormat="1" ht="14.25" hidden="1"/>
    <row r="10760" s="505" customFormat="1" ht="14.25" hidden="1"/>
    <row r="10761" s="505" customFormat="1" ht="14.25" hidden="1"/>
    <row r="10762" s="505" customFormat="1" ht="14.25" hidden="1"/>
    <row r="10763" s="505" customFormat="1" ht="14.25" hidden="1"/>
    <row r="10764" s="505" customFormat="1" ht="14.25" hidden="1"/>
    <row r="10765" s="505" customFormat="1" ht="14.25" hidden="1"/>
    <row r="10766" s="505" customFormat="1" ht="14.25" hidden="1"/>
    <row r="10767" s="505" customFormat="1" ht="14.25" hidden="1"/>
    <row r="10768" s="505" customFormat="1" ht="14.25" hidden="1"/>
    <row r="10769" s="505" customFormat="1" ht="14.25" hidden="1"/>
    <row r="10770" s="505" customFormat="1" ht="14.25" hidden="1"/>
    <row r="10771" s="505" customFormat="1" ht="14.25" hidden="1"/>
    <row r="10772" s="505" customFormat="1" ht="14.25" hidden="1"/>
    <row r="10773" s="505" customFormat="1" ht="14.25" hidden="1"/>
    <row r="10774" s="505" customFormat="1" ht="14.25" hidden="1"/>
    <row r="10775" s="505" customFormat="1" ht="14.25" hidden="1"/>
    <row r="10776" s="505" customFormat="1" ht="14.25" hidden="1"/>
    <row r="10777" s="505" customFormat="1" ht="14.25" hidden="1"/>
    <row r="10778" s="505" customFormat="1" ht="14.25" hidden="1"/>
    <row r="10779" s="505" customFormat="1" ht="14.25" hidden="1"/>
    <row r="10780" s="505" customFormat="1" ht="14.25" hidden="1"/>
    <row r="10781" s="505" customFormat="1" ht="14.25" hidden="1"/>
    <row r="10782" s="505" customFormat="1" ht="14.25" hidden="1"/>
    <row r="10783" s="505" customFormat="1" ht="14.25" hidden="1"/>
    <row r="10784" s="505" customFormat="1" ht="14.25" hidden="1"/>
    <row r="10785" s="505" customFormat="1" ht="14.25" hidden="1"/>
    <row r="10786" s="505" customFormat="1" ht="14.25" hidden="1"/>
    <row r="10787" s="505" customFormat="1" ht="14.25" hidden="1"/>
    <row r="10788" s="505" customFormat="1" ht="14.25" hidden="1"/>
    <row r="10789" s="505" customFormat="1" ht="14.25" hidden="1"/>
    <row r="10790" s="505" customFormat="1" ht="14.25" hidden="1"/>
    <row r="10791" s="505" customFormat="1" ht="14.25" hidden="1"/>
    <row r="10792" s="505" customFormat="1" ht="14.25" hidden="1"/>
    <row r="10793" s="505" customFormat="1" ht="14.25" hidden="1"/>
    <row r="10794" s="505" customFormat="1" ht="14.25" hidden="1"/>
    <row r="10795" s="505" customFormat="1" ht="14.25" hidden="1"/>
    <row r="10796" s="505" customFormat="1" ht="14.25" hidden="1"/>
    <row r="10797" s="505" customFormat="1" ht="14.25" hidden="1"/>
    <row r="10798" s="505" customFormat="1" ht="14.25" hidden="1"/>
    <row r="10799" s="505" customFormat="1" ht="14.25" hidden="1"/>
    <row r="10800" s="505" customFormat="1" ht="14.25" hidden="1"/>
    <row r="10801" s="505" customFormat="1" ht="14.25" hidden="1"/>
    <row r="10802" s="505" customFormat="1" ht="14.25" hidden="1"/>
    <row r="10803" s="505" customFormat="1" ht="14.25" hidden="1"/>
    <row r="10804" s="505" customFormat="1" ht="14.25" hidden="1"/>
    <row r="10805" s="505" customFormat="1" ht="14.25" hidden="1"/>
    <row r="10806" s="505" customFormat="1" ht="14.25" hidden="1"/>
    <row r="10807" s="505" customFormat="1" ht="14.25" hidden="1"/>
    <row r="10808" s="505" customFormat="1" ht="14.25" hidden="1"/>
    <row r="10809" s="505" customFormat="1" ht="14.25" hidden="1"/>
    <row r="10810" s="505" customFormat="1" ht="14.25" hidden="1"/>
    <row r="10811" s="505" customFormat="1" ht="14.25" hidden="1"/>
    <row r="10812" s="505" customFormat="1" ht="14.25" hidden="1"/>
    <row r="10813" s="505" customFormat="1" ht="14.25" hidden="1"/>
    <row r="10814" s="505" customFormat="1" ht="14.25" hidden="1"/>
    <row r="10815" s="505" customFormat="1" ht="14.25" hidden="1"/>
    <row r="10816" s="505" customFormat="1" ht="14.25" hidden="1"/>
    <row r="10817" s="505" customFormat="1" ht="14.25" hidden="1"/>
    <row r="10818" s="505" customFormat="1" ht="14.25" hidden="1"/>
    <row r="10819" s="505" customFormat="1" ht="14.25" hidden="1"/>
    <row r="10820" s="505" customFormat="1" ht="14.25" hidden="1"/>
    <row r="10821" s="505" customFormat="1" ht="14.25" hidden="1"/>
    <row r="10822" s="505" customFormat="1" ht="14.25" hidden="1"/>
    <row r="10823" s="505" customFormat="1" ht="14.25" hidden="1"/>
    <row r="10824" s="505" customFormat="1" ht="14.25" hidden="1"/>
    <row r="10825" s="505" customFormat="1" ht="14.25" hidden="1"/>
    <row r="10826" s="505" customFormat="1" ht="14.25" hidden="1"/>
    <row r="10827" s="505" customFormat="1" ht="14.25" hidden="1"/>
    <row r="10828" s="505" customFormat="1" ht="14.25" hidden="1"/>
    <row r="10829" s="505" customFormat="1" ht="14.25" hidden="1"/>
    <row r="10830" s="505" customFormat="1" ht="14.25" hidden="1"/>
    <row r="10831" s="505" customFormat="1" ht="14.25" hidden="1"/>
    <row r="10832" s="505" customFormat="1" ht="14.25" hidden="1"/>
    <row r="10833" s="505" customFormat="1" ht="14.25" hidden="1"/>
    <row r="10834" s="505" customFormat="1" ht="14.25" hidden="1"/>
    <row r="10835" s="505" customFormat="1" ht="14.25" hidden="1"/>
    <row r="10836" s="505" customFormat="1" ht="14.25" hidden="1"/>
    <row r="10837" s="505" customFormat="1" ht="14.25" hidden="1"/>
    <row r="10838" s="505" customFormat="1" ht="14.25" hidden="1"/>
    <row r="10839" s="505" customFormat="1" ht="14.25" hidden="1"/>
    <row r="10840" s="505" customFormat="1" ht="14.25" hidden="1"/>
    <row r="10841" s="505" customFormat="1" ht="14.25" hidden="1"/>
    <row r="10842" s="505" customFormat="1" ht="14.25" hidden="1"/>
    <row r="10843" s="505" customFormat="1" ht="14.25" hidden="1"/>
    <row r="10844" s="505" customFormat="1" ht="14.25" hidden="1"/>
    <row r="10845" s="505" customFormat="1" ht="14.25" hidden="1"/>
    <row r="10846" s="505" customFormat="1" ht="14.25" hidden="1"/>
    <row r="10847" s="505" customFormat="1" ht="14.25" hidden="1"/>
    <row r="10848" s="505" customFormat="1" ht="14.25" hidden="1"/>
    <row r="10849" s="505" customFormat="1" ht="14.25" hidden="1"/>
    <row r="10850" s="505" customFormat="1" ht="14.25" hidden="1"/>
    <row r="10851" s="505" customFormat="1" ht="14.25" hidden="1"/>
    <row r="10852" s="505" customFormat="1" ht="14.25" hidden="1"/>
    <row r="10853" s="505" customFormat="1" ht="14.25" hidden="1"/>
    <row r="10854" s="505" customFormat="1" ht="14.25" hidden="1"/>
    <row r="10855" s="505" customFormat="1" ht="14.25" hidden="1"/>
    <row r="10856" s="505" customFormat="1" ht="14.25" hidden="1"/>
    <row r="10857" s="505" customFormat="1" ht="14.25" hidden="1"/>
    <row r="10858" s="505" customFormat="1" ht="14.25" hidden="1"/>
    <row r="10859" s="505" customFormat="1" ht="14.25" hidden="1"/>
    <row r="10860" s="505" customFormat="1" ht="14.25" hidden="1"/>
    <row r="10861" s="505" customFormat="1" ht="14.25" hidden="1"/>
    <row r="10862" s="505" customFormat="1" ht="14.25" hidden="1"/>
    <row r="10863" s="505" customFormat="1" ht="14.25" hidden="1"/>
    <row r="10864" s="505" customFormat="1" ht="14.25" hidden="1"/>
    <row r="10865" s="505" customFormat="1" ht="14.25" hidden="1"/>
    <row r="10866" s="505" customFormat="1" ht="14.25" hidden="1"/>
    <row r="10867" s="505" customFormat="1" ht="14.25" hidden="1"/>
    <row r="10868" s="505" customFormat="1" ht="14.25" hidden="1"/>
    <row r="10869" s="505" customFormat="1" ht="14.25" hidden="1"/>
    <row r="10870" s="505" customFormat="1" ht="14.25" hidden="1"/>
    <row r="10871" s="505" customFormat="1" ht="14.25" hidden="1"/>
    <row r="10872" s="505" customFormat="1" ht="14.25" hidden="1"/>
    <row r="10873" s="505" customFormat="1" ht="14.25" hidden="1"/>
    <row r="10874" s="505" customFormat="1" ht="14.25" hidden="1"/>
    <row r="10875" s="505" customFormat="1" ht="14.25" hidden="1"/>
    <row r="10876" s="505" customFormat="1" ht="14.25" hidden="1"/>
    <row r="10877" s="505" customFormat="1" ht="14.25" hidden="1"/>
    <row r="10878" s="505" customFormat="1" ht="14.25" hidden="1"/>
    <row r="10879" s="505" customFormat="1" ht="14.25" hidden="1"/>
    <row r="10880" s="505" customFormat="1" ht="14.25" hidden="1"/>
    <row r="10881" s="505" customFormat="1" ht="14.25" hidden="1"/>
    <row r="10882" s="505" customFormat="1" ht="14.25" hidden="1"/>
    <row r="10883" s="505" customFormat="1" ht="14.25" hidden="1"/>
    <row r="10884" s="505" customFormat="1" ht="14.25" hidden="1"/>
    <row r="10885" s="505" customFormat="1" ht="14.25" hidden="1"/>
    <row r="10886" s="505" customFormat="1" ht="14.25" hidden="1"/>
    <row r="10887" s="505" customFormat="1" ht="14.25" hidden="1"/>
    <row r="10888" s="505" customFormat="1" ht="14.25" hidden="1"/>
    <row r="10889" s="505" customFormat="1" ht="14.25" hidden="1"/>
    <row r="10890" s="505" customFormat="1" ht="14.25" hidden="1"/>
    <row r="10891" s="505" customFormat="1" ht="14.25" hidden="1"/>
    <row r="10892" s="505" customFormat="1" ht="14.25" hidden="1"/>
    <row r="10893" s="505" customFormat="1" ht="14.25" hidden="1"/>
    <row r="10894" s="505" customFormat="1" ht="14.25" hidden="1"/>
    <row r="10895" s="505" customFormat="1" ht="14.25" hidden="1"/>
    <row r="10896" s="505" customFormat="1" ht="14.25" hidden="1"/>
    <row r="10897" s="505" customFormat="1" ht="14.25" hidden="1"/>
    <row r="10898" s="505" customFormat="1" ht="14.25" hidden="1"/>
    <row r="10899" s="505" customFormat="1" ht="14.25" hidden="1"/>
    <row r="10900" s="505" customFormat="1" ht="14.25" hidden="1"/>
    <row r="10901" s="505" customFormat="1" ht="14.25" hidden="1"/>
    <row r="10902" s="505" customFormat="1" ht="14.25" hidden="1"/>
    <row r="10903" s="505" customFormat="1" ht="14.25" hidden="1"/>
    <row r="10904" s="505" customFormat="1" ht="14.25" hidden="1"/>
    <row r="10905" s="505" customFormat="1" ht="14.25" hidden="1"/>
    <row r="10906" s="505" customFormat="1" ht="14.25" hidden="1"/>
    <row r="10907" s="505" customFormat="1" ht="14.25" hidden="1"/>
    <row r="10908" s="505" customFormat="1" ht="14.25" hidden="1"/>
    <row r="10909" s="505" customFormat="1" ht="14.25" hidden="1"/>
    <row r="10910" s="505" customFormat="1" ht="14.25" hidden="1"/>
    <row r="10911" s="505" customFormat="1" ht="14.25" hidden="1"/>
    <row r="10912" s="505" customFormat="1" ht="14.25" hidden="1"/>
    <row r="10913" s="505" customFormat="1" ht="14.25" hidden="1"/>
    <row r="10914" s="505" customFormat="1" ht="14.25" hidden="1"/>
    <row r="10915" s="505" customFormat="1" ht="14.25" hidden="1"/>
    <row r="10916" s="505" customFormat="1" ht="14.25" hidden="1"/>
    <row r="10917" s="505" customFormat="1" ht="14.25" hidden="1"/>
    <row r="10918" s="505" customFormat="1" ht="14.25" hidden="1"/>
    <row r="10919" s="505" customFormat="1" ht="14.25" hidden="1"/>
    <row r="10920" s="505" customFormat="1" ht="14.25" hidden="1"/>
    <row r="10921" s="505" customFormat="1" ht="14.25" hidden="1"/>
    <row r="10922" s="505" customFormat="1" ht="14.25" hidden="1"/>
    <row r="10923" s="505" customFormat="1" ht="14.25" hidden="1"/>
    <row r="10924" s="505" customFormat="1" ht="14.25" hidden="1"/>
    <row r="10925" s="505" customFormat="1" ht="14.25" hidden="1"/>
    <row r="10926" s="505" customFormat="1" ht="14.25" hidden="1"/>
    <row r="10927" s="505" customFormat="1" ht="14.25" hidden="1"/>
    <row r="10928" s="505" customFormat="1" ht="14.25" hidden="1"/>
    <row r="10929" s="505" customFormat="1" ht="14.25" hidden="1"/>
    <row r="10930" s="505" customFormat="1" ht="14.25" hidden="1"/>
    <row r="10931" s="505" customFormat="1" ht="14.25" hidden="1"/>
    <row r="10932" s="505" customFormat="1" ht="14.25" hidden="1"/>
    <row r="10933" s="505" customFormat="1" ht="14.25" hidden="1"/>
    <row r="10934" s="505" customFormat="1" ht="14.25" hidden="1"/>
    <row r="10935" s="505" customFormat="1" ht="14.25" hidden="1"/>
    <row r="10936" s="505" customFormat="1" ht="14.25" hidden="1"/>
    <row r="10937" s="505" customFormat="1" ht="14.25" hidden="1"/>
    <row r="10938" s="505" customFormat="1" ht="14.25" hidden="1"/>
    <row r="10939" s="505" customFormat="1" ht="14.25" hidden="1"/>
    <row r="10940" s="505" customFormat="1" ht="14.25" hidden="1"/>
    <row r="10941" s="505" customFormat="1" ht="14.25" hidden="1"/>
    <row r="10942" s="505" customFormat="1" ht="14.25" hidden="1"/>
    <row r="10943" s="505" customFormat="1" ht="14.25" hidden="1"/>
    <row r="10944" s="505" customFormat="1" ht="14.25" hidden="1"/>
    <row r="10945" s="505" customFormat="1" ht="14.25" hidden="1"/>
    <row r="10946" s="505" customFormat="1" ht="14.25" hidden="1"/>
    <row r="10947" s="505" customFormat="1" ht="14.25" hidden="1"/>
    <row r="10948" s="505" customFormat="1" ht="14.25" hidden="1"/>
    <row r="10949" s="505" customFormat="1" ht="14.25" hidden="1"/>
    <row r="10950" s="505" customFormat="1" ht="14.25" hidden="1"/>
    <row r="10951" s="505" customFormat="1" ht="14.25" hidden="1"/>
    <row r="10952" s="505" customFormat="1" ht="14.25" hidden="1"/>
    <row r="10953" s="505" customFormat="1" ht="14.25" hidden="1"/>
    <row r="10954" s="505" customFormat="1" ht="14.25" hidden="1"/>
    <row r="10955" s="505" customFormat="1" ht="14.25" hidden="1"/>
    <row r="10956" s="505" customFormat="1" ht="14.25" hidden="1"/>
    <row r="10957" s="505" customFormat="1" ht="14.25" hidden="1"/>
    <row r="10958" s="505" customFormat="1" ht="14.25" hidden="1"/>
    <row r="10959" s="505" customFormat="1" ht="14.25" hidden="1"/>
    <row r="10960" s="505" customFormat="1" ht="14.25" hidden="1"/>
    <row r="10961" s="505" customFormat="1" ht="14.25" hidden="1"/>
    <row r="10962" s="505" customFormat="1" ht="14.25" hidden="1"/>
    <row r="10963" s="505" customFormat="1" ht="14.25" hidden="1"/>
    <row r="10964" s="505" customFormat="1" ht="14.25" hidden="1"/>
    <row r="10965" s="505" customFormat="1" ht="14.25" hidden="1"/>
    <row r="10966" s="505" customFormat="1" ht="14.25" hidden="1"/>
    <row r="10967" s="505" customFormat="1" ht="14.25" hidden="1"/>
    <row r="10968" s="505" customFormat="1" ht="14.25" hidden="1"/>
    <row r="10969" s="505" customFormat="1" ht="14.25" hidden="1"/>
    <row r="10970" s="505" customFormat="1" ht="14.25" hidden="1"/>
    <row r="10971" s="505" customFormat="1" ht="14.25" hidden="1"/>
    <row r="10972" s="505" customFormat="1" ht="14.25" hidden="1"/>
    <row r="10973" s="505" customFormat="1" ht="14.25" hidden="1"/>
    <row r="10974" s="505" customFormat="1" ht="14.25" hidden="1"/>
    <row r="10975" s="505" customFormat="1" ht="14.25" hidden="1"/>
    <row r="10976" s="505" customFormat="1" ht="14.25" hidden="1"/>
    <row r="10977" s="505" customFormat="1" ht="14.25" hidden="1"/>
    <row r="10978" s="505" customFormat="1" ht="14.25" hidden="1"/>
    <row r="10979" s="505" customFormat="1" ht="14.25" hidden="1"/>
    <row r="10980" s="505" customFormat="1" ht="14.25" hidden="1"/>
    <row r="10981" s="505" customFormat="1" ht="14.25" hidden="1"/>
    <row r="10982" s="505" customFormat="1" ht="14.25" hidden="1"/>
    <row r="10983" s="505" customFormat="1" ht="14.25" hidden="1"/>
    <row r="10984" s="505" customFormat="1" ht="14.25" hidden="1"/>
    <row r="10985" s="505" customFormat="1" ht="14.25" hidden="1"/>
    <row r="10986" s="505" customFormat="1" ht="14.25" hidden="1"/>
    <row r="10987" s="505" customFormat="1" ht="14.25" hidden="1"/>
    <row r="10988" s="505" customFormat="1" ht="14.25" hidden="1"/>
    <row r="10989" s="505" customFormat="1" ht="14.25" hidden="1"/>
    <row r="10990" s="505" customFormat="1" ht="14.25" hidden="1"/>
    <row r="10991" s="505" customFormat="1" ht="14.25" hidden="1"/>
    <row r="10992" s="505" customFormat="1" ht="14.25" hidden="1"/>
    <row r="10993" s="505" customFormat="1" ht="14.25" hidden="1"/>
    <row r="10994" s="505" customFormat="1" ht="14.25" hidden="1"/>
    <row r="10995" s="505" customFormat="1" ht="14.25" hidden="1"/>
    <row r="10996" s="505" customFormat="1" ht="14.25" hidden="1"/>
    <row r="10997" s="505" customFormat="1" ht="14.25" hidden="1"/>
    <row r="10998" s="505" customFormat="1" ht="14.25" hidden="1"/>
    <row r="10999" s="505" customFormat="1" ht="14.25" hidden="1"/>
    <row r="11000" s="505" customFormat="1" ht="14.25" hidden="1"/>
    <row r="11001" s="505" customFormat="1" ht="14.25" hidden="1"/>
    <row r="11002" s="505" customFormat="1" ht="14.25" hidden="1"/>
    <row r="11003" s="505" customFormat="1" ht="14.25" hidden="1"/>
    <row r="11004" s="505" customFormat="1" ht="14.25" hidden="1"/>
    <row r="11005" s="505" customFormat="1" ht="14.25" hidden="1"/>
    <row r="11006" s="505" customFormat="1" ht="14.25" hidden="1"/>
    <row r="11007" s="505" customFormat="1" ht="14.25" hidden="1"/>
    <row r="11008" s="505" customFormat="1" ht="14.25" hidden="1"/>
    <row r="11009" s="505" customFormat="1" ht="14.25" hidden="1"/>
    <row r="11010" s="505" customFormat="1" ht="14.25" hidden="1"/>
    <row r="11011" s="505" customFormat="1" ht="14.25" hidden="1"/>
    <row r="11012" s="505" customFormat="1" ht="14.25" hidden="1"/>
    <row r="11013" s="505" customFormat="1" ht="14.25" hidden="1"/>
    <row r="11014" s="505" customFormat="1" ht="14.25" hidden="1"/>
    <row r="11015" s="505" customFormat="1" ht="14.25" hidden="1"/>
    <row r="11016" s="505" customFormat="1" ht="14.25" hidden="1"/>
    <row r="11017" s="505" customFormat="1" ht="14.25" hidden="1"/>
    <row r="11018" s="505" customFormat="1" ht="14.25" hidden="1"/>
    <row r="11019" s="505" customFormat="1" ht="14.25" hidden="1"/>
    <row r="11020" s="505" customFormat="1" ht="14.25" hidden="1"/>
    <row r="11021" s="505" customFormat="1" ht="14.25" hidden="1"/>
    <row r="11022" s="505" customFormat="1" ht="14.25" hidden="1"/>
    <row r="11023" s="505" customFormat="1" ht="14.25" hidden="1"/>
    <row r="11024" s="505" customFormat="1" ht="14.25" hidden="1"/>
    <row r="11025" s="505" customFormat="1" ht="14.25" hidden="1"/>
    <row r="11026" s="505" customFormat="1" ht="14.25" hidden="1"/>
    <row r="11027" s="505" customFormat="1" ht="14.25" hidden="1"/>
    <row r="11028" s="505" customFormat="1" ht="14.25" hidden="1"/>
    <row r="11029" s="505" customFormat="1" ht="14.25" hidden="1"/>
    <row r="11030" s="505" customFormat="1" ht="14.25" hidden="1"/>
    <row r="11031" s="505" customFormat="1" ht="14.25" hidden="1"/>
    <row r="11032" s="505" customFormat="1" ht="14.25" hidden="1"/>
    <row r="11033" s="505" customFormat="1" ht="14.25" hidden="1"/>
    <row r="11034" s="505" customFormat="1" ht="14.25" hidden="1"/>
    <row r="11035" s="505" customFormat="1" ht="14.25" hidden="1"/>
    <row r="11036" s="505" customFormat="1" ht="14.25" hidden="1"/>
    <row r="11037" s="505" customFormat="1" ht="14.25" hidden="1"/>
    <row r="11038" s="505" customFormat="1" ht="14.25" hidden="1"/>
    <row r="11039" s="505" customFormat="1" ht="14.25" hidden="1"/>
    <row r="11040" s="505" customFormat="1" ht="14.25" hidden="1"/>
    <row r="11041" s="505" customFormat="1" ht="14.25" hidden="1"/>
    <row r="11042" s="505" customFormat="1" ht="14.25" hidden="1"/>
    <row r="11043" s="505" customFormat="1" ht="14.25" hidden="1"/>
    <row r="11044" s="505" customFormat="1" ht="14.25" hidden="1"/>
    <row r="11045" s="505" customFormat="1" ht="14.25" hidden="1"/>
    <row r="11046" s="505" customFormat="1" ht="14.25" hidden="1"/>
    <row r="11047" s="505" customFormat="1" ht="14.25" hidden="1"/>
    <row r="11048" s="505" customFormat="1" ht="14.25" hidden="1"/>
    <row r="11049" s="505" customFormat="1" ht="14.25" hidden="1"/>
    <row r="11050" s="505" customFormat="1" ht="14.25" hidden="1"/>
    <row r="11051" s="505" customFormat="1" ht="14.25" hidden="1"/>
    <row r="11052" s="505" customFormat="1" ht="14.25" hidden="1"/>
    <row r="11053" s="505" customFormat="1" ht="14.25" hidden="1"/>
    <row r="11054" s="505" customFormat="1" ht="14.25" hidden="1"/>
    <row r="11055" s="505" customFormat="1" ht="14.25" hidden="1"/>
    <row r="11056" s="505" customFormat="1" ht="14.25" hidden="1"/>
    <row r="11057" s="505" customFormat="1" ht="14.25" hidden="1"/>
    <row r="11058" s="505" customFormat="1" ht="14.25" hidden="1"/>
    <row r="11059" s="505" customFormat="1" ht="14.25" hidden="1"/>
    <row r="11060" s="505" customFormat="1" ht="14.25" hidden="1"/>
    <row r="11061" s="505" customFormat="1" ht="14.25" hidden="1"/>
    <row r="11062" s="505" customFormat="1" ht="14.25" hidden="1"/>
    <row r="11063" s="505" customFormat="1" ht="14.25" hidden="1"/>
    <row r="11064" s="505" customFormat="1" ht="14.25" hidden="1"/>
    <row r="11065" s="505" customFormat="1" ht="14.25" hidden="1"/>
    <row r="11066" s="505" customFormat="1" ht="14.25" hidden="1"/>
    <row r="11067" s="505" customFormat="1" ht="14.25" hidden="1"/>
    <row r="11068" s="505" customFormat="1" ht="14.25" hidden="1"/>
    <row r="11069" s="505" customFormat="1" ht="14.25" hidden="1"/>
    <row r="11070" s="505" customFormat="1" ht="14.25" hidden="1"/>
    <row r="11071" s="505" customFormat="1" ht="14.25" hidden="1"/>
    <row r="11072" s="505" customFormat="1" ht="14.25" hidden="1"/>
    <row r="11073" s="505" customFormat="1" ht="14.25" hidden="1"/>
    <row r="11074" s="505" customFormat="1" ht="14.25" hidden="1"/>
    <row r="11075" s="505" customFormat="1" ht="14.25" hidden="1"/>
    <row r="11076" s="505" customFormat="1" ht="14.25" hidden="1"/>
    <row r="11077" s="505" customFormat="1" ht="14.25" hidden="1"/>
    <row r="11078" s="505" customFormat="1" ht="14.25" hidden="1"/>
    <row r="11079" s="505" customFormat="1" ht="14.25" hidden="1"/>
    <row r="11080" s="505" customFormat="1" ht="14.25" hidden="1"/>
    <row r="11081" s="505" customFormat="1" ht="14.25" hidden="1"/>
    <row r="11082" s="505" customFormat="1" ht="14.25" hidden="1"/>
    <row r="11083" s="505" customFormat="1" ht="14.25" hidden="1"/>
    <row r="11084" s="505" customFormat="1" ht="14.25" hidden="1"/>
    <row r="11085" s="505" customFormat="1" ht="14.25" hidden="1"/>
    <row r="11086" s="505" customFormat="1" ht="14.25" hidden="1"/>
    <row r="11087" s="505" customFormat="1" ht="14.25" hidden="1"/>
    <row r="11088" s="505" customFormat="1" ht="14.25" hidden="1"/>
    <row r="11089" s="505" customFormat="1" ht="14.25" hidden="1"/>
    <row r="11090" s="505" customFormat="1" ht="14.25" hidden="1"/>
    <row r="11091" s="505" customFormat="1" ht="14.25" hidden="1"/>
    <row r="11092" s="505" customFormat="1" ht="14.25" hidden="1"/>
    <row r="11093" s="505" customFormat="1" ht="14.25" hidden="1"/>
    <row r="11094" s="505" customFormat="1" ht="14.25" hidden="1"/>
    <row r="11095" s="505" customFormat="1" ht="14.25" hidden="1"/>
    <row r="11096" s="505" customFormat="1" ht="14.25" hidden="1"/>
    <row r="11097" s="505" customFormat="1" ht="14.25" hidden="1"/>
    <row r="11098" s="505" customFormat="1" ht="14.25" hidden="1"/>
    <row r="11099" s="505" customFormat="1" ht="14.25" hidden="1"/>
    <row r="11100" s="505" customFormat="1" ht="14.25" hidden="1"/>
    <row r="11101" s="505" customFormat="1" ht="14.25" hidden="1"/>
    <row r="11102" s="505" customFormat="1" ht="14.25" hidden="1"/>
    <row r="11103" s="505" customFormat="1" ht="14.25" hidden="1"/>
    <row r="11104" s="505" customFormat="1" ht="14.25" hidden="1"/>
    <row r="11105" s="505" customFormat="1" ht="14.25" hidden="1"/>
    <row r="11106" s="505" customFormat="1" ht="14.25" hidden="1"/>
    <row r="11107" s="505" customFormat="1" ht="14.25" hidden="1"/>
    <row r="11108" s="505" customFormat="1" ht="14.25" hidden="1"/>
    <row r="11109" s="505" customFormat="1" ht="14.25" hidden="1"/>
    <row r="11110" s="505" customFormat="1" ht="14.25" hidden="1"/>
    <row r="11111" s="505" customFormat="1" ht="14.25" hidden="1"/>
    <row r="11112" s="505" customFormat="1" ht="14.25" hidden="1"/>
    <row r="11113" s="505" customFormat="1" ht="14.25" hidden="1"/>
    <row r="11114" s="505" customFormat="1" ht="14.25" hidden="1"/>
    <row r="11115" s="505" customFormat="1" ht="14.25" hidden="1"/>
    <row r="11116" s="505" customFormat="1" ht="14.25" hidden="1"/>
    <row r="11117" s="505" customFormat="1" ht="14.25" hidden="1"/>
    <row r="11118" s="505" customFormat="1" ht="14.25" hidden="1"/>
    <row r="11119" s="505" customFormat="1" ht="14.25" hidden="1"/>
    <row r="11120" s="505" customFormat="1" ht="14.25" hidden="1"/>
    <row r="11121" s="505" customFormat="1" ht="14.25" hidden="1"/>
    <row r="11122" s="505" customFormat="1" ht="14.25" hidden="1"/>
    <row r="11123" s="505" customFormat="1" ht="14.25" hidden="1"/>
    <row r="11124" s="505" customFormat="1" ht="14.25" hidden="1"/>
    <row r="11125" s="505" customFormat="1" ht="14.25" hidden="1"/>
    <row r="11126" s="505" customFormat="1" ht="14.25" hidden="1"/>
    <row r="11127" s="505" customFormat="1" ht="14.25" hidden="1"/>
    <row r="11128" s="505" customFormat="1" ht="14.25" hidden="1"/>
    <row r="11129" s="505" customFormat="1" ht="14.25" hidden="1"/>
    <row r="11130" s="505" customFormat="1" ht="14.25" hidden="1"/>
    <row r="11131" s="505" customFormat="1" ht="14.25" hidden="1"/>
    <row r="11132" s="505" customFormat="1" ht="14.25" hidden="1"/>
    <row r="11133" s="505" customFormat="1" ht="14.25" hidden="1"/>
    <row r="11134" s="505" customFormat="1" ht="14.25" hidden="1"/>
    <row r="11135" s="505" customFormat="1" ht="14.25" hidden="1"/>
    <row r="11136" s="505" customFormat="1" ht="14.25" hidden="1"/>
    <row r="11137" s="505" customFormat="1" ht="14.25" hidden="1"/>
    <row r="11138" s="505" customFormat="1" ht="14.25" hidden="1"/>
    <row r="11139" s="505" customFormat="1" ht="14.25" hidden="1"/>
    <row r="11140" s="505" customFormat="1" ht="14.25" hidden="1"/>
    <row r="11141" s="505" customFormat="1" ht="14.25" hidden="1"/>
    <row r="11142" s="505" customFormat="1" ht="14.25" hidden="1"/>
    <row r="11143" s="505" customFormat="1" ht="14.25" hidden="1"/>
    <row r="11144" s="505" customFormat="1" ht="14.25" hidden="1"/>
    <row r="11145" s="505" customFormat="1" ht="14.25" hidden="1"/>
    <row r="11146" s="505" customFormat="1" ht="14.25" hidden="1"/>
    <row r="11147" s="505" customFormat="1" ht="14.25" hidden="1"/>
    <row r="11148" s="505" customFormat="1" ht="14.25" hidden="1"/>
    <row r="11149" s="505" customFormat="1" ht="14.25" hidden="1"/>
    <row r="11150" s="505" customFormat="1" ht="14.25" hidden="1"/>
    <row r="11151" s="505" customFormat="1" ht="14.25" hidden="1"/>
    <row r="11152" s="505" customFormat="1" ht="14.25" hidden="1"/>
    <row r="11153" s="505" customFormat="1" ht="14.25" hidden="1"/>
    <row r="11154" s="505" customFormat="1" ht="14.25" hidden="1"/>
    <row r="11155" s="505" customFormat="1" ht="14.25" hidden="1"/>
    <row r="11156" s="505" customFormat="1" ht="14.25" hidden="1"/>
    <row r="11157" s="505" customFormat="1" ht="14.25" hidden="1"/>
    <row r="11158" s="505" customFormat="1" ht="14.25" hidden="1"/>
    <row r="11159" s="505" customFormat="1" ht="14.25" hidden="1"/>
    <row r="11160" s="505" customFormat="1" ht="14.25" hidden="1"/>
    <row r="11161" s="505" customFormat="1" ht="14.25" hidden="1"/>
    <row r="11162" s="505" customFormat="1" ht="14.25" hidden="1"/>
    <row r="11163" s="505" customFormat="1" ht="14.25" hidden="1"/>
    <row r="11164" s="505" customFormat="1" ht="14.25" hidden="1"/>
    <row r="11165" s="505" customFormat="1" ht="14.25" hidden="1"/>
    <row r="11166" s="505" customFormat="1" ht="14.25" hidden="1"/>
    <row r="11167" s="505" customFormat="1" ht="14.25" hidden="1"/>
    <row r="11168" s="505" customFormat="1" ht="14.25" hidden="1"/>
    <row r="11169" s="505" customFormat="1" ht="14.25" hidden="1"/>
    <row r="11170" s="505" customFormat="1" ht="14.25" hidden="1"/>
    <row r="11171" s="505" customFormat="1" ht="14.25" hidden="1"/>
    <row r="11172" s="505" customFormat="1" ht="14.25" hidden="1"/>
    <row r="11173" s="505" customFormat="1" ht="14.25" hidden="1"/>
    <row r="11174" s="505" customFormat="1" ht="14.25" hidden="1"/>
    <row r="11175" s="505" customFormat="1" ht="14.25" hidden="1"/>
    <row r="11176" s="505" customFormat="1" ht="14.25" hidden="1"/>
    <row r="11177" s="505" customFormat="1" ht="14.25" hidden="1"/>
    <row r="11178" s="505" customFormat="1" ht="14.25" hidden="1"/>
    <row r="11179" s="505" customFormat="1" ht="14.25" hidden="1"/>
    <row r="11180" s="505" customFormat="1" ht="14.25" hidden="1"/>
    <row r="11181" s="505" customFormat="1" ht="14.25" hidden="1"/>
    <row r="11182" s="505" customFormat="1" ht="14.25" hidden="1"/>
    <row r="11183" s="505" customFormat="1" ht="14.25" hidden="1"/>
    <row r="11184" s="505" customFormat="1" ht="14.25" hidden="1"/>
    <row r="11185" s="505" customFormat="1" ht="14.25" hidden="1"/>
    <row r="11186" s="505" customFormat="1" ht="14.25" hidden="1"/>
    <row r="11187" s="505" customFormat="1" ht="14.25" hidden="1"/>
    <row r="11188" s="505" customFormat="1" ht="14.25" hidden="1"/>
    <row r="11189" s="505" customFormat="1" ht="14.25" hidden="1"/>
    <row r="11190" s="505" customFormat="1" ht="14.25" hidden="1"/>
    <row r="11191" s="505" customFormat="1" ht="14.25" hidden="1"/>
    <row r="11192" s="505" customFormat="1" ht="14.25" hidden="1"/>
    <row r="11193" s="505" customFormat="1" ht="14.25" hidden="1"/>
    <row r="11194" s="505" customFormat="1" ht="14.25" hidden="1"/>
    <row r="11195" s="505" customFormat="1" ht="14.25" hidden="1"/>
    <row r="11196" s="505" customFormat="1" ht="14.25" hidden="1"/>
    <row r="11197" s="505" customFormat="1" ht="14.25" hidden="1"/>
    <row r="11198" s="505" customFormat="1" ht="14.25" hidden="1"/>
    <row r="11199" s="505" customFormat="1" ht="14.25" hidden="1"/>
    <row r="11200" s="505" customFormat="1" ht="14.25" hidden="1"/>
    <row r="11201" s="505" customFormat="1" ht="14.25" hidden="1"/>
    <row r="11202" s="505" customFormat="1" ht="14.25" hidden="1"/>
    <row r="11203" s="505" customFormat="1" ht="14.25" hidden="1"/>
    <row r="11204" s="505" customFormat="1" ht="14.25" hidden="1"/>
    <row r="11205" s="505" customFormat="1" ht="14.25" hidden="1"/>
    <row r="11206" s="505" customFormat="1" ht="14.25" hidden="1"/>
    <row r="11207" s="505" customFormat="1" ht="14.25" hidden="1"/>
    <row r="11208" s="505" customFormat="1" ht="14.25" hidden="1"/>
    <row r="11209" s="505" customFormat="1" ht="14.25" hidden="1"/>
    <row r="11210" s="505" customFormat="1" ht="14.25" hidden="1"/>
    <row r="11211" s="505" customFormat="1" ht="14.25" hidden="1"/>
    <row r="11212" s="505" customFormat="1" ht="14.25" hidden="1"/>
    <row r="11213" s="505" customFormat="1" ht="14.25" hidden="1"/>
    <row r="11214" s="505" customFormat="1" ht="14.25" hidden="1"/>
    <row r="11215" s="505" customFormat="1" ht="14.25" hidden="1"/>
    <row r="11216" s="505" customFormat="1" ht="14.25" hidden="1"/>
    <row r="11217" s="505" customFormat="1" ht="14.25" hidden="1"/>
    <row r="11218" s="505" customFormat="1" ht="14.25" hidden="1"/>
    <row r="11219" s="505" customFormat="1" ht="14.25" hidden="1"/>
    <row r="11220" s="505" customFormat="1" ht="14.25" hidden="1"/>
    <row r="11221" s="505" customFormat="1" ht="14.25" hidden="1"/>
    <row r="11222" s="505" customFormat="1" ht="14.25" hidden="1"/>
    <row r="11223" s="505" customFormat="1" ht="14.25" hidden="1"/>
    <row r="11224" s="505" customFormat="1" ht="14.25" hidden="1"/>
    <row r="11225" s="505" customFormat="1" ht="14.25" hidden="1"/>
    <row r="11226" s="505" customFormat="1" ht="14.25" hidden="1"/>
    <row r="11227" s="505" customFormat="1" ht="14.25" hidden="1"/>
    <row r="11228" s="505" customFormat="1" ht="14.25" hidden="1"/>
    <row r="11229" s="505" customFormat="1" ht="14.25" hidden="1"/>
    <row r="11230" s="505" customFormat="1" ht="14.25" hidden="1"/>
    <row r="11231" s="505" customFormat="1" ht="14.25" hidden="1"/>
    <row r="11232" s="505" customFormat="1" ht="14.25" hidden="1"/>
    <row r="11233" s="505" customFormat="1" ht="14.25" hidden="1"/>
    <row r="11234" s="505" customFormat="1" ht="14.25" hidden="1"/>
    <row r="11235" s="505" customFormat="1" ht="14.25" hidden="1"/>
    <row r="11236" s="505" customFormat="1" ht="14.25" hidden="1"/>
    <row r="11237" s="505" customFormat="1" ht="14.25" hidden="1"/>
    <row r="11238" s="505" customFormat="1" ht="14.25" hidden="1"/>
    <row r="11239" s="505" customFormat="1" ht="14.25" hidden="1"/>
    <row r="11240" s="505" customFormat="1" ht="14.25" hidden="1"/>
    <row r="11241" s="505" customFormat="1" ht="14.25" hidden="1"/>
    <row r="11242" s="505" customFormat="1" ht="14.25" hidden="1"/>
    <row r="11243" s="505" customFormat="1" ht="14.25" hidden="1"/>
    <row r="11244" s="505" customFormat="1" ht="14.25" hidden="1"/>
    <row r="11245" s="505" customFormat="1" ht="14.25" hidden="1"/>
    <row r="11246" s="505" customFormat="1" ht="14.25" hidden="1"/>
    <row r="11247" s="505" customFormat="1" ht="14.25" hidden="1"/>
    <row r="11248" s="505" customFormat="1" ht="14.25" hidden="1"/>
    <row r="11249" s="505" customFormat="1" ht="14.25" hidden="1"/>
    <row r="11250" s="505" customFormat="1" ht="14.25" hidden="1"/>
    <row r="11251" s="505" customFormat="1" ht="14.25" hidden="1"/>
    <row r="11252" s="505" customFormat="1" ht="14.25" hidden="1"/>
    <row r="11253" s="505" customFormat="1" ht="14.25" hidden="1"/>
    <row r="11254" s="505" customFormat="1" ht="14.25" hidden="1"/>
    <row r="11255" s="505" customFormat="1" ht="14.25" hidden="1"/>
    <row r="11256" s="505" customFormat="1" ht="14.25" hidden="1"/>
    <row r="11257" s="505" customFormat="1" ht="14.25" hidden="1"/>
    <row r="11258" s="505" customFormat="1" ht="14.25" hidden="1"/>
    <row r="11259" s="505" customFormat="1" ht="14.25" hidden="1"/>
    <row r="11260" s="505" customFormat="1" ht="14.25" hidden="1"/>
    <row r="11261" s="505" customFormat="1" ht="14.25" hidden="1"/>
    <row r="11262" s="505" customFormat="1" ht="14.25" hidden="1"/>
    <row r="11263" s="505" customFormat="1" ht="14.25" hidden="1"/>
    <row r="11264" s="505" customFormat="1" ht="14.25" hidden="1"/>
    <row r="11265" s="505" customFormat="1" ht="14.25" hidden="1"/>
    <row r="11266" s="505" customFormat="1" ht="14.25" hidden="1"/>
    <row r="11267" s="505" customFormat="1" ht="14.25" hidden="1"/>
    <row r="11268" s="505" customFormat="1" ht="14.25" hidden="1"/>
    <row r="11269" s="505" customFormat="1" ht="14.25" hidden="1"/>
    <row r="11270" s="505" customFormat="1" ht="14.25" hidden="1"/>
    <row r="11271" s="505" customFormat="1" ht="14.25" hidden="1"/>
    <row r="11272" s="505" customFormat="1" ht="14.25" hidden="1"/>
    <row r="11273" s="505" customFormat="1" ht="14.25" hidden="1"/>
    <row r="11274" s="505" customFormat="1" ht="14.25" hidden="1"/>
    <row r="11275" s="505" customFormat="1" ht="14.25" hidden="1"/>
    <row r="11276" s="505" customFormat="1" ht="14.25" hidden="1"/>
    <row r="11277" s="505" customFormat="1" ht="14.25" hidden="1"/>
    <row r="11278" s="505" customFormat="1" ht="14.25" hidden="1"/>
    <row r="11279" s="505" customFormat="1" ht="14.25" hidden="1"/>
    <row r="11280" s="505" customFormat="1" ht="14.25" hidden="1"/>
    <row r="11281" s="505" customFormat="1" ht="14.25" hidden="1"/>
    <row r="11282" s="505" customFormat="1" ht="14.25" hidden="1"/>
    <row r="11283" s="505" customFormat="1" ht="14.25" hidden="1"/>
    <row r="11284" s="505" customFormat="1" ht="14.25" hidden="1"/>
    <row r="11285" s="505" customFormat="1" ht="14.25" hidden="1"/>
    <row r="11286" s="505" customFormat="1" ht="14.25" hidden="1"/>
    <row r="11287" s="505" customFormat="1" ht="14.25" hidden="1"/>
    <row r="11288" s="505" customFormat="1" ht="14.25" hidden="1"/>
    <row r="11289" s="505" customFormat="1" ht="14.25" hidden="1"/>
    <row r="11290" s="505" customFormat="1" ht="14.25" hidden="1"/>
    <row r="11291" s="505" customFormat="1" ht="14.25" hidden="1"/>
    <row r="11292" s="505" customFormat="1" ht="14.25" hidden="1"/>
    <row r="11293" s="505" customFormat="1" ht="14.25" hidden="1"/>
    <row r="11294" s="505" customFormat="1" ht="14.25" hidden="1"/>
    <row r="11295" s="505" customFormat="1" ht="14.25" hidden="1"/>
    <row r="11296" s="505" customFormat="1" ht="14.25" hidden="1"/>
    <row r="11297" s="505" customFormat="1" ht="14.25" hidden="1"/>
    <row r="11298" s="505" customFormat="1" ht="14.25" hidden="1"/>
    <row r="11299" s="505" customFormat="1" ht="14.25" hidden="1"/>
    <row r="11300" s="505" customFormat="1" ht="14.25" hidden="1"/>
    <row r="11301" s="505" customFormat="1" ht="14.25" hidden="1"/>
    <row r="11302" s="505" customFormat="1" ht="14.25" hidden="1"/>
    <row r="11303" s="505" customFormat="1" ht="14.25" hidden="1"/>
    <row r="11304" s="505" customFormat="1" ht="14.25" hidden="1"/>
    <row r="11305" s="505" customFormat="1" ht="14.25" hidden="1"/>
    <row r="11306" s="505" customFormat="1" ht="14.25" hidden="1"/>
    <row r="11307" s="505" customFormat="1" ht="14.25" hidden="1"/>
    <row r="11308" s="505" customFormat="1" ht="14.25" hidden="1"/>
    <row r="11309" s="505" customFormat="1" ht="14.25" hidden="1"/>
    <row r="11310" s="505" customFormat="1" ht="14.25" hidden="1"/>
    <row r="11311" s="505" customFormat="1" ht="14.25" hidden="1"/>
    <row r="11312" s="505" customFormat="1" ht="14.25" hidden="1"/>
    <row r="11313" s="505" customFormat="1" ht="14.25" hidden="1"/>
    <row r="11314" s="505" customFormat="1" ht="14.25" hidden="1"/>
    <row r="11315" s="505" customFormat="1" ht="14.25" hidden="1"/>
    <row r="11316" s="505" customFormat="1" ht="14.25" hidden="1"/>
    <row r="11317" s="505" customFormat="1" ht="14.25" hidden="1"/>
    <row r="11318" s="505" customFormat="1" ht="14.25" hidden="1"/>
    <row r="11319" s="505" customFormat="1" ht="14.25" hidden="1"/>
    <row r="11320" s="505" customFormat="1" ht="14.25" hidden="1"/>
    <row r="11321" s="505" customFormat="1" ht="14.25" hidden="1"/>
    <row r="11322" s="505" customFormat="1" ht="14.25" hidden="1"/>
    <row r="11323" s="505" customFormat="1" ht="14.25" hidden="1"/>
    <row r="11324" s="505" customFormat="1" ht="14.25" hidden="1"/>
    <row r="11325" s="505" customFormat="1" ht="14.25" hidden="1"/>
    <row r="11326" s="505" customFormat="1" ht="14.25" hidden="1"/>
    <row r="11327" s="505" customFormat="1" ht="14.25" hidden="1"/>
    <row r="11328" s="505" customFormat="1" ht="14.25" hidden="1"/>
    <row r="11329" s="505" customFormat="1" ht="14.25" hidden="1"/>
    <row r="11330" s="505" customFormat="1" ht="14.25" hidden="1"/>
    <row r="11331" s="505" customFormat="1" ht="14.25" hidden="1"/>
    <row r="11332" s="505" customFormat="1" ht="14.25" hidden="1"/>
    <row r="11333" s="505" customFormat="1" ht="14.25" hidden="1"/>
    <row r="11334" s="505" customFormat="1" ht="14.25" hidden="1"/>
    <row r="11335" s="505" customFormat="1" ht="14.25" hidden="1"/>
    <row r="11336" s="505" customFormat="1" ht="14.25" hidden="1"/>
    <row r="11337" s="505" customFormat="1" ht="14.25" hidden="1"/>
    <row r="11338" s="505" customFormat="1" ht="14.25" hidden="1"/>
    <row r="11339" s="505" customFormat="1" ht="14.25" hidden="1"/>
    <row r="11340" s="505" customFormat="1" ht="14.25" hidden="1"/>
    <row r="11341" s="505" customFormat="1" ht="14.25" hidden="1"/>
    <row r="11342" s="505" customFormat="1" ht="14.25" hidden="1"/>
    <row r="11343" s="505" customFormat="1" ht="14.25" hidden="1"/>
    <row r="11344" s="505" customFormat="1" ht="14.25" hidden="1"/>
    <row r="11345" s="505" customFormat="1" ht="14.25" hidden="1"/>
    <row r="11346" s="505" customFormat="1" ht="14.25" hidden="1"/>
    <row r="11347" s="505" customFormat="1" ht="14.25" hidden="1"/>
    <row r="11348" s="505" customFormat="1" ht="14.25" hidden="1"/>
    <row r="11349" s="505" customFormat="1" ht="14.25" hidden="1"/>
    <row r="11350" s="505" customFormat="1" ht="14.25" hidden="1"/>
    <row r="11351" s="505" customFormat="1" ht="14.25" hidden="1"/>
    <row r="11352" s="505" customFormat="1" ht="14.25" hidden="1"/>
    <row r="11353" s="505" customFormat="1" ht="14.25" hidden="1"/>
    <row r="11354" s="505" customFormat="1" ht="14.25" hidden="1"/>
    <row r="11355" s="505" customFormat="1" ht="14.25" hidden="1"/>
    <row r="11356" s="505" customFormat="1" ht="14.25" hidden="1"/>
    <row r="11357" s="505" customFormat="1" ht="14.25" hidden="1"/>
    <row r="11358" s="505" customFormat="1" ht="14.25" hidden="1"/>
    <row r="11359" s="505" customFormat="1" ht="14.25" hidden="1"/>
    <row r="11360" s="505" customFormat="1" ht="14.25" hidden="1"/>
    <row r="11361" s="505" customFormat="1" ht="14.25" hidden="1"/>
    <row r="11362" s="505" customFormat="1" ht="14.25" hidden="1"/>
    <row r="11363" s="505" customFormat="1" ht="14.25" hidden="1"/>
    <row r="11364" s="505" customFormat="1" ht="14.25" hidden="1"/>
    <row r="11365" s="505" customFormat="1" ht="14.25" hidden="1"/>
    <row r="11366" s="505" customFormat="1" ht="14.25" hidden="1"/>
    <row r="11367" s="505" customFormat="1" ht="14.25" hidden="1"/>
    <row r="11368" s="505" customFormat="1" ht="14.25" hidden="1"/>
    <row r="11369" s="505" customFormat="1" ht="14.25" hidden="1"/>
    <row r="11370" s="505" customFormat="1" ht="14.25" hidden="1"/>
    <row r="11371" s="505" customFormat="1" ht="14.25" hidden="1"/>
    <row r="11372" s="505" customFormat="1" ht="14.25" hidden="1"/>
    <row r="11373" s="505" customFormat="1" ht="14.25" hidden="1"/>
    <row r="11374" s="505" customFormat="1" ht="14.25" hidden="1"/>
    <row r="11375" s="505" customFormat="1" ht="14.25" hidden="1"/>
    <row r="11376" s="505" customFormat="1" ht="14.25" hidden="1"/>
    <row r="11377" s="505" customFormat="1" ht="14.25" hidden="1"/>
    <row r="11378" s="505" customFormat="1" ht="14.25" hidden="1"/>
    <row r="11379" s="505" customFormat="1" ht="14.25" hidden="1"/>
    <row r="11380" s="505" customFormat="1" ht="14.25" hidden="1"/>
    <row r="11381" s="505" customFormat="1" ht="14.25" hidden="1"/>
    <row r="11382" s="505" customFormat="1" ht="14.25" hidden="1"/>
    <row r="11383" s="505" customFormat="1" ht="14.25" hidden="1"/>
    <row r="11384" s="505" customFormat="1" ht="14.25" hidden="1"/>
    <row r="11385" s="505" customFormat="1" ht="14.25" hidden="1"/>
    <row r="11386" s="505" customFormat="1" ht="14.25" hidden="1"/>
    <row r="11387" s="505" customFormat="1" ht="14.25" hidden="1"/>
    <row r="11388" s="505" customFormat="1" ht="14.25" hidden="1"/>
    <row r="11389" s="505" customFormat="1" ht="14.25" hidden="1"/>
    <row r="11390" s="505" customFormat="1" ht="14.25" hidden="1"/>
    <row r="11391" s="505" customFormat="1" ht="14.25" hidden="1"/>
    <row r="11392" s="505" customFormat="1" ht="14.25" hidden="1"/>
    <row r="11393" s="505" customFormat="1" ht="14.25" hidden="1"/>
    <row r="11394" s="505" customFormat="1" ht="14.25" hidden="1"/>
    <row r="11395" s="505" customFormat="1" ht="14.25" hidden="1"/>
    <row r="11396" s="505" customFormat="1" ht="14.25" hidden="1"/>
    <row r="11397" s="505" customFormat="1" ht="14.25" hidden="1"/>
    <row r="11398" s="505" customFormat="1" ht="14.25" hidden="1"/>
    <row r="11399" s="505" customFormat="1" ht="14.25" hidden="1"/>
    <row r="11400" s="505" customFormat="1" ht="14.25" hidden="1"/>
    <row r="11401" s="505" customFormat="1" ht="14.25" hidden="1"/>
    <row r="11402" s="505" customFormat="1" ht="14.25" hidden="1"/>
    <row r="11403" s="505" customFormat="1" ht="14.25" hidden="1"/>
    <row r="11404" s="505" customFormat="1" ht="14.25" hidden="1"/>
    <row r="11405" s="505" customFormat="1" ht="14.25" hidden="1"/>
    <row r="11406" s="505" customFormat="1" ht="14.25" hidden="1"/>
    <row r="11407" s="505" customFormat="1" ht="14.25" hidden="1"/>
    <row r="11408" s="505" customFormat="1" ht="14.25" hidden="1"/>
    <row r="11409" s="505" customFormat="1" ht="14.25" hidden="1"/>
    <row r="11410" s="505" customFormat="1" ht="14.25" hidden="1"/>
    <row r="11411" s="505" customFormat="1" ht="14.25" hidden="1"/>
    <row r="11412" s="505" customFormat="1" ht="14.25" hidden="1"/>
    <row r="11413" s="505" customFormat="1" ht="14.25" hidden="1"/>
    <row r="11414" s="505" customFormat="1" ht="14.25" hidden="1"/>
    <row r="11415" s="505" customFormat="1" ht="14.25" hidden="1"/>
    <row r="11416" s="505" customFormat="1" ht="14.25" hidden="1"/>
    <row r="11417" s="505" customFormat="1" ht="14.25" hidden="1"/>
    <row r="11418" s="505" customFormat="1" ht="14.25" hidden="1"/>
    <row r="11419" s="505" customFormat="1" ht="14.25" hidden="1"/>
    <row r="11420" s="505" customFormat="1" ht="14.25" hidden="1"/>
    <row r="11421" s="505" customFormat="1" ht="14.25" hidden="1"/>
    <row r="11422" s="505" customFormat="1" ht="14.25" hidden="1"/>
    <row r="11423" s="505" customFormat="1" ht="14.25" hidden="1"/>
    <row r="11424" s="505" customFormat="1" ht="14.25" hidden="1"/>
    <row r="11425" s="505" customFormat="1" ht="14.25" hidden="1"/>
    <row r="11426" s="505" customFormat="1" ht="14.25" hidden="1"/>
    <row r="11427" s="505" customFormat="1" ht="14.25" hidden="1"/>
    <row r="11428" s="505" customFormat="1" ht="14.25" hidden="1"/>
    <row r="11429" s="505" customFormat="1" ht="14.25" hidden="1"/>
    <row r="11430" s="505" customFormat="1" ht="14.25" hidden="1"/>
    <row r="11431" s="505" customFormat="1" ht="14.25" hidden="1"/>
    <row r="11432" s="505" customFormat="1" ht="14.25" hidden="1"/>
    <row r="11433" s="505" customFormat="1" ht="14.25" hidden="1"/>
    <row r="11434" s="505" customFormat="1" ht="14.25" hidden="1"/>
    <row r="11435" s="505" customFormat="1" ht="14.25" hidden="1"/>
    <row r="11436" s="505" customFormat="1" ht="14.25" hidden="1"/>
    <row r="11437" s="505" customFormat="1" ht="14.25" hidden="1"/>
    <row r="11438" s="505" customFormat="1" ht="14.25" hidden="1"/>
    <row r="11439" s="505" customFormat="1" ht="14.25" hidden="1"/>
    <row r="11440" s="505" customFormat="1" ht="14.25" hidden="1"/>
    <row r="11441" s="505" customFormat="1" ht="14.25" hidden="1"/>
    <row r="11442" s="505" customFormat="1" ht="14.25" hidden="1"/>
    <row r="11443" s="505" customFormat="1" ht="14.25" hidden="1"/>
    <row r="11444" s="505" customFormat="1" ht="14.25" hidden="1"/>
    <row r="11445" s="505" customFormat="1" ht="14.25" hidden="1"/>
    <row r="11446" s="505" customFormat="1" ht="14.25" hidden="1"/>
    <row r="11447" s="505" customFormat="1" ht="14.25" hidden="1"/>
    <row r="11448" s="505" customFormat="1" ht="14.25" hidden="1"/>
    <row r="11449" s="505" customFormat="1" ht="14.25" hidden="1"/>
    <row r="11450" s="505" customFormat="1" ht="14.25" hidden="1"/>
    <row r="11451" s="505" customFormat="1" ht="14.25" hidden="1"/>
    <row r="11452" s="505" customFormat="1" ht="14.25" hidden="1"/>
    <row r="11453" s="505" customFormat="1" ht="14.25" hidden="1"/>
    <row r="11454" s="505" customFormat="1" ht="14.25" hidden="1"/>
    <row r="11455" s="505" customFormat="1" ht="14.25" hidden="1"/>
    <row r="11456" s="505" customFormat="1" ht="14.25" hidden="1"/>
    <row r="11457" s="505" customFormat="1" ht="14.25" hidden="1"/>
    <row r="11458" s="505" customFormat="1" ht="14.25" hidden="1"/>
    <row r="11459" s="505" customFormat="1" ht="14.25" hidden="1"/>
    <row r="11460" s="505" customFormat="1" ht="14.25" hidden="1"/>
    <row r="11461" s="505" customFormat="1" ht="14.25" hidden="1"/>
    <row r="11462" s="505" customFormat="1" ht="14.25" hidden="1"/>
    <row r="11463" s="505" customFormat="1" ht="14.25" hidden="1"/>
    <row r="11464" s="505" customFormat="1" ht="14.25" hidden="1"/>
    <row r="11465" s="505" customFormat="1" ht="14.25" hidden="1"/>
    <row r="11466" s="505" customFormat="1" ht="14.25" hidden="1"/>
    <row r="11467" s="505" customFormat="1" ht="14.25" hidden="1"/>
    <row r="11468" s="505" customFormat="1" ht="14.25" hidden="1"/>
    <row r="11469" s="505" customFormat="1" ht="14.25" hidden="1"/>
    <row r="11470" s="505" customFormat="1" ht="14.25" hidden="1"/>
    <row r="11471" s="505" customFormat="1" ht="14.25" hidden="1"/>
    <row r="11472" s="505" customFormat="1" ht="14.25" hidden="1"/>
    <row r="11473" s="505" customFormat="1" ht="14.25" hidden="1"/>
    <row r="11474" s="505" customFormat="1" ht="14.25" hidden="1"/>
    <row r="11475" s="505" customFormat="1" ht="14.25" hidden="1"/>
    <row r="11476" s="505" customFormat="1" ht="14.25" hidden="1"/>
    <row r="11477" s="505" customFormat="1" ht="14.25" hidden="1"/>
    <row r="11478" s="505" customFormat="1" ht="14.25" hidden="1"/>
    <row r="11479" s="505" customFormat="1" ht="14.25" hidden="1"/>
    <row r="11480" s="505" customFormat="1" ht="14.25" hidden="1"/>
    <row r="11481" s="505" customFormat="1" ht="14.25" hidden="1"/>
    <row r="11482" s="505" customFormat="1" ht="14.25" hidden="1"/>
    <row r="11483" s="505" customFormat="1" ht="14.25" hidden="1"/>
    <row r="11484" s="505" customFormat="1" ht="14.25" hidden="1"/>
    <row r="11485" s="505" customFormat="1" ht="14.25" hidden="1"/>
    <row r="11486" s="505" customFormat="1" ht="14.25" hidden="1"/>
    <row r="11487" s="505" customFormat="1" ht="14.25" hidden="1"/>
    <row r="11488" s="505" customFormat="1" ht="14.25" hidden="1"/>
    <row r="11489" s="505" customFormat="1" ht="14.25" hidden="1"/>
    <row r="11490" s="505" customFormat="1" ht="14.25" hidden="1"/>
    <row r="11491" s="505" customFormat="1" ht="14.25" hidden="1"/>
    <row r="11492" s="505" customFormat="1" ht="14.25" hidden="1"/>
    <row r="11493" s="505" customFormat="1" ht="14.25" hidden="1"/>
    <row r="11494" s="505" customFormat="1" ht="14.25" hidden="1"/>
    <row r="11495" s="505" customFormat="1" ht="14.25" hidden="1"/>
    <row r="11496" s="505" customFormat="1" ht="14.25" hidden="1"/>
    <row r="11497" s="505" customFormat="1" ht="14.25" hidden="1"/>
    <row r="11498" s="505" customFormat="1" ht="14.25" hidden="1"/>
    <row r="11499" s="505" customFormat="1" ht="14.25" hidden="1"/>
    <row r="11500" s="505" customFormat="1" ht="14.25" hidden="1"/>
    <row r="11501" s="505" customFormat="1" ht="14.25" hidden="1"/>
    <row r="11502" s="505" customFormat="1" ht="14.25" hidden="1"/>
    <row r="11503" s="505" customFormat="1" ht="14.25" hidden="1"/>
    <row r="11504" s="505" customFormat="1" ht="14.25" hidden="1"/>
    <row r="11505" s="505" customFormat="1" ht="14.25" hidden="1"/>
    <row r="11506" s="505" customFormat="1" ht="14.25" hidden="1"/>
    <row r="11507" s="505" customFormat="1" ht="14.25" hidden="1"/>
    <row r="11508" s="505" customFormat="1" ht="14.25" hidden="1"/>
    <row r="11509" s="505" customFormat="1" ht="14.25" hidden="1"/>
    <row r="11510" s="505" customFormat="1" ht="14.25" hidden="1"/>
    <row r="11511" s="505" customFormat="1" ht="14.25" hidden="1"/>
    <row r="11512" s="505" customFormat="1" ht="14.25" hidden="1"/>
    <row r="11513" s="505" customFormat="1" ht="14.25" hidden="1"/>
    <row r="11514" s="505" customFormat="1" ht="14.25" hidden="1"/>
    <row r="11515" s="505" customFormat="1" ht="14.25" hidden="1"/>
    <row r="11516" s="505" customFormat="1" ht="14.25" hidden="1"/>
    <row r="11517" s="505" customFormat="1" ht="14.25" hidden="1"/>
    <row r="11518" s="505" customFormat="1" ht="14.25" hidden="1"/>
    <row r="11519" s="505" customFormat="1" ht="14.25" hidden="1"/>
    <row r="11520" s="505" customFormat="1" ht="14.25" hidden="1"/>
    <row r="11521" s="505" customFormat="1" ht="14.25" hidden="1"/>
    <row r="11522" s="505" customFormat="1" ht="14.25" hidden="1"/>
    <row r="11523" s="505" customFormat="1" ht="14.25" hidden="1"/>
    <row r="11524" s="505" customFormat="1" ht="14.25" hidden="1"/>
    <row r="11525" s="505" customFormat="1" ht="14.25" hidden="1"/>
    <row r="11526" s="505" customFormat="1" ht="14.25" hidden="1"/>
    <row r="11527" s="505" customFormat="1" ht="14.25" hidden="1"/>
    <row r="11528" s="505" customFormat="1" ht="14.25" hidden="1"/>
    <row r="11529" s="505" customFormat="1" ht="14.25" hidden="1"/>
    <row r="11530" s="505" customFormat="1" ht="14.25" hidden="1"/>
    <row r="11531" s="505" customFormat="1" ht="14.25" hidden="1"/>
    <row r="11532" s="505" customFormat="1" ht="14.25" hidden="1"/>
    <row r="11533" s="505" customFormat="1" ht="14.25" hidden="1"/>
    <row r="11534" s="505" customFormat="1" ht="14.25" hidden="1"/>
    <row r="11535" s="505" customFormat="1" ht="14.25" hidden="1"/>
    <row r="11536" s="505" customFormat="1" ht="14.25" hidden="1"/>
    <row r="11537" s="505" customFormat="1" ht="14.25" hidden="1"/>
    <row r="11538" s="505" customFormat="1" ht="14.25" hidden="1"/>
    <row r="11539" s="505" customFormat="1" ht="14.25" hidden="1"/>
    <row r="11540" s="505" customFormat="1" ht="14.25" hidden="1"/>
    <row r="11541" s="505" customFormat="1" ht="14.25" hidden="1"/>
    <row r="11542" s="505" customFormat="1" ht="14.25" hidden="1"/>
    <row r="11543" s="505" customFormat="1" ht="14.25" hidden="1"/>
    <row r="11544" s="505" customFormat="1" ht="14.25" hidden="1"/>
    <row r="11545" s="505" customFormat="1" ht="14.25" hidden="1"/>
    <row r="11546" s="505" customFormat="1" ht="14.25" hidden="1"/>
    <row r="11547" s="505" customFormat="1" ht="14.25" hidden="1"/>
    <row r="11548" s="505" customFormat="1" ht="14.25" hidden="1"/>
    <row r="11549" s="505" customFormat="1" ht="14.25" hidden="1"/>
    <row r="11550" s="505" customFormat="1" ht="14.25" hidden="1"/>
    <row r="11551" s="505" customFormat="1" ht="14.25" hidden="1"/>
    <row r="11552" s="505" customFormat="1" ht="14.25" hidden="1"/>
    <row r="11553" s="505" customFormat="1" ht="14.25" hidden="1"/>
    <row r="11554" s="505" customFormat="1" ht="14.25" hidden="1"/>
    <row r="11555" s="505" customFormat="1" ht="14.25" hidden="1"/>
    <row r="11556" s="505" customFormat="1" ht="14.25" hidden="1"/>
    <row r="11557" s="505" customFormat="1" ht="14.25" hidden="1"/>
    <row r="11558" s="505" customFormat="1" ht="14.25" hidden="1"/>
    <row r="11559" s="505" customFormat="1" ht="14.25" hidden="1"/>
    <row r="11560" s="505" customFormat="1" ht="14.25" hidden="1"/>
    <row r="11561" s="505" customFormat="1" ht="14.25" hidden="1"/>
    <row r="11562" s="505" customFormat="1" ht="14.25" hidden="1"/>
    <row r="11563" s="505" customFormat="1" ht="14.25" hidden="1"/>
    <row r="11564" s="505" customFormat="1" ht="14.25" hidden="1"/>
    <row r="11565" s="505" customFormat="1" ht="14.25" hidden="1"/>
    <row r="11566" s="505" customFormat="1" ht="14.25" hidden="1"/>
    <row r="11567" s="505" customFormat="1" ht="14.25" hidden="1"/>
    <row r="11568" s="505" customFormat="1" ht="14.25" hidden="1"/>
    <row r="11569" s="505" customFormat="1" ht="14.25" hidden="1"/>
    <row r="11570" s="505" customFormat="1" ht="14.25" hidden="1"/>
    <row r="11571" s="505" customFormat="1" ht="14.25" hidden="1"/>
    <row r="11572" s="505" customFormat="1" ht="14.25" hidden="1"/>
    <row r="11573" s="505" customFormat="1" ht="14.25" hidden="1"/>
    <row r="11574" s="505" customFormat="1" ht="14.25" hidden="1"/>
    <row r="11575" s="505" customFormat="1" ht="14.25" hidden="1"/>
    <row r="11576" s="505" customFormat="1" ht="14.25" hidden="1"/>
    <row r="11577" s="505" customFormat="1" ht="14.25" hidden="1"/>
    <row r="11578" s="505" customFormat="1" ht="14.25" hidden="1"/>
    <row r="11579" s="505" customFormat="1" ht="14.25" hidden="1"/>
    <row r="11580" s="505" customFormat="1" ht="14.25" hidden="1"/>
    <row r="11581" s="505" customFormat="1" ht="14.25" hidden="1"/>
    <row r="11582" s="505" customFormat="1" ht="14.25" hidden="1"/>
    <row r="11583" s="505" customFormat="1" ht="14.25" hidden="1"/>
    <row r="11584" s="505" customFormat="1" ht="14.25" hidden="1"/>
    <row r="11585" s="505" customFormat="1" ht="14.25" hidden="1"/>
    <row r="11586" s="505" customFormat="1" ht="14.25" hidden="1"/>
    <row r="11587" s="505" customFormat="1" ht="14.25" hidden="1"/>
    <row r="11588" s="505" customFormat="1" ht="14.25" hidden="1"/>
    <row r="11589" s="505" customFormat="1" ht="14.25" hidden="1"/>
    <row r="11590" s="505" customFormat="1" ht="14.25" hidden="1"/>
    <row r="11591" s="505" customFormat="1" ht="14.25" hidden="1"/>
    <row r="11592" s="505" customFormat="1" ht="14.25" hidden="1"/>
    <row r="11593" s="505" customFormat="1" ht="14.25" hidden="1"/>
    <row r="11594" s="505" customFormat="1" ht="14.25" hidden="1"/>
    <row r="11595" s="505" customFormat="1" ht="14.25" hidden="1"/>
    <row r="11596" s="505" customFormat="1" ht="14.25" hidden="1"/>
    <row r="11597" s="505" customFormat="1" ht="14.25" hidden="1"/>
    <row r="11598" s="505" customFormat="1" ht="14.25" hidden="1"/>
    <row r="11599" s="505" customFormat="1" ht="14.25" hidden="1"/>
    <row r="11600" s="505" customFormat="1" ht="14.25" hidden="1"/>
    <row r="11601" s="505" customFormat="1" ht="14.25" hidden="1"/>
    <row r="11602" s="505" customFormat="1" ht="14.25" hidden="1"/>
    <row r="11603" s="505" customFormat="1" ht="14.25" hidden="1"/>
    <row r="11604" s="505" customFormat="1" ht="14.25" hidden="1"/>
    <row r="11605" s="505" customFormat="1" ht="14.25" hidden="1"/>
    <row r="11606" s="505" customFormat="1" ht="14.25" hidden="1"/>
    <row r="11607" s="505" customFormat="1" ht="14.25" hidden="1"/>
    <row r="11608" s="505" customFormat="1" ht="14.25" hidden="1"/>
    <row r="11609" s="505" customFormat="1" ht="14.25" hidden="1"/>
    <row r="11610" s="505" customFormat="1" ht="14.25" hidden="1"/>
    <row r="11611" s="505" customFormat="1" ht="14.25" hidden="1"/>
    <row r="11612" s="505" customFormat="1" ht="14.25" hidden="1"/>
    <row r="11613" s="505" customFormat="1" ht="14.25" hidden="1"/>
    <row r="11614" s="505" customFormat="1" ht="14.25" hidden="1"/>
    <row r="11615" s="505" customFormat="1" ht="14.25" hidden="1"/>
    <row r="11616" s="505" customFormat="1" ht="14.25" hidden="1"/>
    <row r="11617" s="505" customFormat="1" ht="14.25" hidden="1"/>
    <row r="11618" s="505" customFormat="1" ht="14.25" hidden="1"/>
    <row r="11619" s="505" customFormat="1" ht="14.25" hidden="1"/>
    <row r="11620" s="505" customFormat="1" ht="14.25" hidden="1"/>
    <row r="11621" s="505" customFormat="1" ht="14.25" hidden="1"/>
    <row r="11622" s="505" customFormat="1" ht="14.25" hidden="1"/>
    <row r="11623" s="505" customFormat="1" ht="14.25" hidden="1"/>
    <row r="11624" s="505" customFormat="1" ht="14.25" hidden="1"/>
    <row r="11625" s="505" customFormat="1" ht="14.25" hidden="1"/>
    <row r="11626" s="505" customFormat="1" ht="14.25" hidden="1"/>
    <row r="11627" s="505" customFormat="1" ht="14.25" hidden="1"/>
    <row r="11628" s="505" customFormat="1" ht="14.25" hidden="1"/>
    <row r="11629" s="505" customFormat="1" ht="14.25" hidden="1"/>
    <row r="11630" s="505" customFormat="1" ht="14.25" hidden="1"/>
    <row r="11631" s="505" customFormat="1" ht="14.25" hidden="1"/>
    <row r="11632" s="505" customFormat="1" ht="14.25" hidden="1"/>
    <row r="11633" s="505" customFormat="1" ht="14.25" hidden="1"/>
    <row r="11634" s="505" customFormat="1" ht="14.25" hidden="1"/>
    <row r="11635" s="505" customFormat="1" ht="14.25" hidden="1"/>
    <row r="11636" s="505" customFormat="1" ht="14.25" hidden="1"/>
    <row r="11637" s="505" customFormat="1" ht="14.25" hidden="1"/>
    <row r="11638" s="505" customFormat="1" ht="14.25" hidden="1"/>
    <row r="11639" s="505" customFormat="1" ht="14.25" hidden="1"/>
    <row r="11640" s="505" customFormat="1" ht="14.25" hidden="1"/>
    <row r="11641" s="505" customFormat="1" ht="14.25" hidden="1"/>
    <row r="11642" s="505" customFormat="1" ht="14.25" hidden="1"/>
    <row r="11643" s="505" customFormat="1" ht="14.25" hidden="1"/>
    <row r="11644" s="505" customFormat="1" ht="14.25" hidden="1"/>
    <row r="11645" s="505" customFormat="1" ht="14.25" hidden="1"/>
    <row r="11646" s="505" customFormat="1" ht="14.25" hidden="1"/>
    <row r="11647" s="505" customFormat="1" ht="14.25" hidden="1"/>
    <row r="11648" s="505" customFormat="1" ht="14.25" hidden="1"/>
    <row r="11649" s="505" customFormat="1" ht="14.25" hidden="1"/>
    <row r="11650" s="505" customFormat="1" ht="14.25" hidden="1"/>
    <row r="11651" s="505" customFormat="1" ht="14.25" hidden="1"/>
    <row r="11652" s="505" customFormat="1" ht="14.25" hidden="1"/>
    <row r="11653" s="505" customFormat="1" ht="14.25" hidden="1"/>
    <row r="11654" s="505" customFormat="1" ht="14.25" hidden="1"/>
    <row r="11655" s="505" customFormat="1" ht="14.25" hidden="1"/>
    <row r="11656" s="505" customFormat="1" ht="14.25" hidden="1"/>
    <row r="11657" s="505" customFormat="1" ht="14.25" hidden="1"/>
    <row r="11658" s="505" customFormat="1" ht="14.25" hidden="1"/>
    <row r="11659" s="505" customFormat="1" ht="14.25" hidden="1"/>
    <row r="11660" s="505" customFormat="1" ht="14.25" hidden="1"/>
    <row r="11661" s="505" customFormat="1" ht="14.25" hidden="1"/>
    <row r="11662" s="505" customFormat="1" ht="14.25" hidden="1"/>
    <row r="11663" s="505" customFormat="1" ht="14.25" hidden="1"/>
    <row r="11664" s="505" customFormat="1" ht="14.25" hidden="1"/>
    <row r="11665" s="505" customFormat="1" ht="14.25" hidden="1"/>
    <row r="11666" s="505" customFormat="1" ht="14.25" hidden="1"/>
    <row r="11667" s="505" customFormat="1" ht="14.25" hidden="1"/>
    <row r="11668" s="505" customFormat="1" ht="14.25" hidden="1"/>
    <row r="11669" s="505" customFormat="1" ht="14.25" hidden="1"/>
    <row r="11670" s="505" customFormat="1" ht="14.25" hidden="1"/>
    <row r="11671" s="505" customFormat="1" ht="14.25" hidden="1"/>
    <row r="11672" s="505" customFormat="1" ht="14.25" hidden="1"/>
    <row r="11673" s="505" customFormat="1" ht="14.25" hidden="1"/>
    <row r="11674" s="505" customFormat="1" ht="14.25" hidden="1"/>
    <row r="11675" s="505" customFormat="1" ht="14.25" hidden="1"/>
    <row r="11676" s="505" customFormat="1" ht="14.25" hidden="1"/>
    <row r="11677" s="505" customFormat="1" ht="14.25" hidden="1"/>
    <row r="11678" s="505" customFormat="1" ht="14.25" hidden="1"/>
    <row r="11679" s="505" customFormat="1" ht="14.25" hidden="1"/>
    <row r="11680" s="505" customFormat="1" ht="14.25" hidden="1"/>
    <row r="11681" s="505" customFormat="1" ht="14.25" hidden="1"/>
    <row r="11682" s="505" customFormat="1" ht="14.25" hidden="1"/>
    <row r="11683" s="505" customFormat="1" ht="14.25" hidden="1"/>
    <row r="11684" s="505" customFormat="1" ht="14.25" hidden="1"/>
    <row r="11685" s="505" customFormat="1" ht="14.25" hidden="1"/>
    <row r="11686" s="505" customFormat="1" ht="14.25" hidden="1"/>
    <row r="11687" s="505" customFormat="1" ht="14.25" hidden="1"/>
    <row r="11688" s="505" customFormat="1" ht="14.25" hidden="1"/>
    <row r="11689" s="505" customFormat="1" ht="14.25" hidden="1"/>
    <row r="11690" s="505" customFormat="1" ht="14.25" hidden="1"/>
    <row r="11691" s="505" customFormat="1" ht="14.25" hidden="1"/>
    <row r="11692" s="505" customFormat="1" ht="14.25" hidden="1"/>
    <row r="11693" s="505" customFormat="1" ht="14.25" hidden="1"/>
    <row r="11694" s="505" customFormat="1" ht="14.25" hidden="1"/>
    <row r="11695" s="505" customFormat="1" ht="14.25" hidden="1"/>
    <row r="11696" s="505" customFormat="1" ht="14.25" hidden="1"/>
    <row r="11697" s="505" customFormat="1" ht="14.25" hidden="1"/>
    <row r="11698" s="505" customFormat="1" ht="14.25" hidden="1"/>
    <row r="11699" s="505" customFormat="1" ht="14.25" hidden="1"/>
    <row r="11700" s="505" customFormat="1" ht="14.25" hidden="1"/>
    <row r="11701" s="505" customFormat="1" ht="14.25" hidden="1"/>
    <row r="11702" s="505" customFormat="1" ht="14.25" hidden="1"/>
    <row r="11703" s="505" customFormat="1" ht="14.25" hidden="1"/>
    <row r="11704" s="505" customFormat="1" ht="14.25" hidden="1"/>
    <row r="11705" s="505" customFormat="1" ht="14.25" hidden="1"/>
    <row r="11706" s="505" customFormat="1" ht="14.25" hidden="1"/>
    <row r="11707" s="505" customFormat="1" ht="14.25" hidden="1"/>
    <row r="11708" s="505" customFormat="1" ht="14.25" hidden="1"/>
    <row r="11709" s="505" customFormat="1" ht="14.25" hidden="1"/>
    <row r="11710" s="505" customFormat="1" ht="14.25" hidden="1"/>
    <row r="11711" s="505" customFormat="1" ht="14.25" hidden="1"/>
    <row r="11712" s="505" customFormat="1" ht="14.25" hidden="1"/>
    <row r="11713" s="505" customFormat="1" ht="14.25" hidden="1"/>
    <row r="11714" s="505" customFormat="1" ht="14.25" hidden="1"/>
    <row r="11715" s="505" customFormat="1" ht="14.25" hidden="1"/>
    <row r="11716" s="505" customFormat="1" ht="14.25" hidden="1"/>
    <row r="11717" s="505" customFormat="1" ht="14.25" hidden="1"/>
    <row r="11718" s="505" customFormat="1" ht="14.25" hidden="1"/>
    <row r="11719" s="505" customFormat="1" ht="14.25" hidden="1"/>
    <row r="11720" s="505" customFormat="1" ht="14.25" hidden="1"/>
    <row r="11721" s="505" customFormat="1" ht="14.25" hidden="1"/>
    <row r="11722" s="505" customFormat="1" ht="14.25" hidden="1"/>
    <row r="11723" s="505" customFormat="1" ht="14.25" hidden="1"/>
    <row r="11724" s="505" customFormat="1" ht="14.25" hidden="1"/>
    <row r="11725" s="505" customFormat="1" ht="14.25" hidden="1"/>
    <row r="11726" s="505" customFormat="1" ht="14.25" hidden="1"/>
    <row r="11727" s="505" customFormat="1" ht="14.25" hidden="1"/>
    <row r="11728" s="505" customFormat="1" ht="14.25" hidden="1"/>
    <row r="11729" s="505" customFormat="1" ht="14.25" hidden="1"/>
    <row r="11730" s="505" customFormat="1" ht="14.25" hidden="1"/>
    <row r="11731" s="505" customFormat="1" ht="14.25" hidden="1"/>
    <row r="11732" s="505" customFormat="1" ht="14.25" hidden="1"/>
    <row r="11733" s="505" customFormat="1" ht="14.25" hidden="1"/>
    <row r="11734" s="505" customFormat="1" ht="14.25" hidden="1"/>
    <row r="11735" s="505" customFormat="1" ht="14.25" hidden="1"/>
    <row r="11736" s="505" customFormat="1" ht="14.25" hidden="1"/>
    <row r="11737" s="505" customFormat="1" ht="14.25" hidden="1"/>
    <row r="11738" s="505" customFormat="1" ht="14.25" hidden="1"/>
    <row r="11739" s="505" customFormat="1" ht="14.25" hidden="1"/>
    <row r="11740" s="505" customFormat="1" ht="14.25" hidden="1"/>
    <row r="11741" s="505" customFormat="1" ht="14.25" hidden="1"/>
    <row r="11742" s="505" customFormat="1" ht="14.25" hidden="1"/>
    <row r="11743" s="505" customFormat="1" ht="14.25" hidden="1"/>
    <row r="11744" s="505" customFormat="1" ht="14.25" hidden="1"/>
    <row r="11745" s="505" customFormat="1" ht="14.25" hidden="1"/>
    <row r="11746" s="505" customFormat="1" ht="14.25" hidden="1"/>
    <row r="11747" s="505" customFormat="1" ht="14.25" hidden="1"/>
    <row r="11748" s="505" customFormat="1" ht="14.25" hidden="1"/>
    <row r="11749" s="505" customFormat="1" ht="14.25" hidden="1"/>
    <row r="11750" s="505" customFormat="1" ht="14.25" hidden="1"/>
    <row r="11751" s="505" customFormat="1" ht="14.25" hidden="1"/>
    <row r="11752" s="505" customFormat="1" ht="14.25" hidden="1"/>
    <row r="11753" s="505" customFormat="1" ht="14.25" hidden="1"/>
    <row r="11754" s="505" customFormat="1" ht="14.25" hidden="1"/>
    <row r="11755" s="505" customFormat="1" ht="14.25" hidden="1"/>
    <row r="11756" s="505" customFormat="1" ht="14.25" hidden="1"/>
    <row r="11757" s="505" customFormat="1" ht="14.25" hidden="1"/>
    <row r="11758" s="505" customFormat="1" ht="14.25" hidden="1"/>
    <row r="11759" s="505" customFormat="1" ht="14.25" hidden="1"/>
    <row r="11760" s="505" customFormat="1" ht="14.25" hidden="1"/>
    <row r="11761" s="505" customFormat="1" ht="14.25" hidden="1"/>
    <row r="11762" s="505" customFormat="1" ht="14.25" hidden="1"/>
    <row r="11763" s="505" customFormat="1" ht="14.25" hidden="1"/>
    <row r="11764" s="505" customFormat="1" ht="14.25" hidden="1"/>
    <row r="11765" s="505" customFormat="1" ht="14.25" hidden="1"/>
    <row r="11766" s="505" customFormat="1" ht="14.25" hidden="1"/>
    <row r="11767" s="505" customFormat="1" ht="14.25" hidden="1"/>
    <row r="11768" s="505" customFormat="1" ht="14.25" hidden="1"/>
    <row r="11769" s="505" customFormat="1" ht="14.25" hidden="1"/>
    <row r="11770" s="505" customFormat="1" ht="14.25" hidden="1"/>
    <row r="11771" s="505" customFormat="1" ht="14.25" hidden="1"/>
    <row r="11772" s="505" customFormat="1" ht="14.25" hidden="1"/>
    <row r="11773" s="505" customFormat="1" ht="14.25" hidden="1"/>
    <row r="11774" s="505" customFormat="1" ht="14.25" hidden="1"/>
    <row r="11775" s="505" customFormat="1" ht="14.25" hidden="1"/>
    <row r="11776" s="505" customFormat="1" ht="14.25" hidden="1"/>
    <row r="11777" s="505" customFormat="1" ht="14.25" hidden="1"/>
    <row r="11778" s="505" customFormat="1" ht="14.25" hidden="1"/>
    <row r="11779" s="505" customFormat="1" ht="14.25" hidden="1"/>
    <row r="11780" s="505" customFormat="1" ht="14.25" hidden="1"/>
    <row r="11781" s="505" customFormat="1" ht="14.25" hidden="1"/>
    <row r="11782" s="505" customFormat="1" ht="14.25" hidden="1"/>
    <row r="11783" s="505" customFormat="1" ht="14.25" hidden="1"/>
    <row r="11784" s="505" customFormat="1" ht="14.25" hidden="1"/>
    <row r="11785" s="505" customFormat="1" ht="14.25" hidden="1"/>
    <row r="11786" s="505" customFormat="1" ht="14.25" hidden="1"/>
    <row r="11787" s="505" customFormat="1" ht="14.25" hidden="1"/>
    <row r="11788" s="505" customFormat="1" ht="14.25" hidden="1"/>
    <row r="11789" s="505" customFormat="1" ht="14.25" hidden="1"/>
    <row r="11790" s="505" customFormat="1" ht="14.25" hidden="1"/>
    <row r="11791" s="505" customFormat="1" ht="14.25" hidden="1"/>
    <row r="11792" s="505" customFormat="1" ht="14.25" hidden="1"/>
    <row r="11793" s="505" customFormat="1" ht="14.25" hidden="1"/>
    <row r="11794" s="505" customFormat="1" ht="14.25" hidden="1"/>
    <row r="11795" s="505" customFormat="1" ht="14.25" hidden="1"/>
    <row r="11796" s="505" customFormat="1" ht="14.25" hidden="1"/>
    <row r="11797" s="505" customFormat="1" ht="14.25" hidden="1"/>
    <row r="11798" s="505" customFormat="1" ht="14.25" hidden="1"/>
    <row r="11799" s="505" customFormat="1" ht="14.25" hidden="1"/>
    <row r="11800" s="505" customFormat="1" ht="14.25" hidden="1"/>
    <row r="11801" s="505" customFormat="1" ht="14.25" hidden="1"/>
    <row r="11802" s="505" customFormat="1" ht="14.25" hidden="1"/>
    <row r="11803" s="505" customFormat="1" ht="14.25" hidden="1"/>
    <row r="11804" s="505" customFormat="1" ht="14.25" hidden="1"/>
    <row r="11805" s="505" customFormat="1" ht="14.25" hidden="1"/>
    <row r="11806" s="505" customFormat="1" ht="14.25" hidden="1"/>
    <row r="11807" s="505" customFormat="1" ht="14.25" hidden="1"/>
    <row r="11808" s="505" customFormat="1" ht="14.25" hidden="1"/>
    <row r="11809" s="505" customFormat="1" ht="14.25" hidden="1"/>
    <row r="11810" s="505" customFormat="1" ht="14.25" hidden="1"/>
    <row r="11811" s="505" customFormat="1" ht="14.25" hidden="1"/>
    <row r="11812" s="505" customFormat="1" ht="14.25" hidden="1"/>
    <row r="11813" s="505" customFormat="1" ht="14.25" hidden="1"/>
    <row r="11814" s="505" customFormat="1" ht="14.25" hidden="1"/>
    <row r="11815" s="505" customFormat="1" ht="14.25" hidden="1"/>
    <row r="11816" s="505" customFormat="1" ht="14.25" hidden="1"/>
    <row r="11817" s="505" customFormat="1" ht="14.25" hidden="1"/>
    <row r="11818" s="505" customFormat="1" ht="14.25" hidden="1"/>
    <row r="11819" s="505" customFormat="1" ht="14.25" hidden="1"/>
    <row r="11820" s="505" customFormat="1" ht="14.25" hidden="1"/>
    <row r="11821" s="505" customFormat="1" ht="14.25" hidden="1"/>
    <row r="11822" s="505" customFormat="1" ht="14.25" hidden="1"/>
    <row r="11823" s="505" customFormat="1" ht="14.25" hidden="1"/>
    <row r="11824" s="505" customFormat="1" ht="14.25" hidden="1"/>
    <row r="11825" s="505" customFormat="1" ht="14.25" hidden="1"/>
    <row r="11826" s="505" customFormat="1" ht="14.25" hidden="1"/>
    <row r="11827" s="505" customFormat="1" ht="14.25" hidden="1"/>
    <row r="11828" s="505" customFormat="1" ht="14.25" hidden="1"/>
    <row r="11829" s="505" customFormat="1" ht="14.25" hidden="1"/>
    <row r="11830" s="505" customFormat="1" ht="14.25" hidden="1"/>
    <row r="11831" s="505" customFormat="1" ht="14.25" hidden="1"/>
    <row r="11832" s="505" customFormat="1" ht="14.25" hidden="1"/>
    <row r="11833" s="505" customFormat="1" ht="14.25" hidden="1"/>
    <row r="11834" s="505" customFormat="1" ht="14.25" hidden="1"/>
    <row r="11835" s="505" customFormat="1" ht="14.25" hidden="1"/>
    <row r="11836" s="505" customFormat="1" ht="14.25" hidden="1"/>
    <row r="11837" s="505" customFormat="1" ht="14.25" hidden="1"/>
    <row r="11838" s="505" customFormat="1" ht="14.25" hidden="1"/>
    <row r="11839" s="505" customFormat="1" ht="14.25" hidden="1"/>
    <row r="11840" s="505" customFormat="1" ht="14.25" hidden="1"/>
    <row r="11841" s="505" customFormat="1" ht="14.25" hidden="1"/>
    <row r="11842" s="505" customFormat="1" ht="14.25" hidden="1"/>
    <row r="11843" s="505" customFormat="1" ht="14.25" hidden="1"/>
    <row r="11844" s="505" customFormat="1" ht="14.25" hidden="1"/>
    <row r="11845" s="505" customFormat="1" ht="14.25" hidden="1"/>
    <row r="11846" s="505" customFormat="1" ht="14.25" hidden="1"/>
    <row r="11847" s="505" customFormat="1" ht="14.25" hidden="1"/>
    <row r="11848" s="505" customFormat="1" ht="14.25" hidden="1"/>
    <row r="11849" s="505" customFormat="1" ht="14.25" hidden="1"/>
    <row r="11850" s="505" customFormat="1" ht="14.25" hidden="1"/>
    <row r="11851" s="505" customFormat="1" ht="14.25" hidden="1"/>
    <row r="11852" s="505" customFormat="1" ht="14.25" hidden="1"/>
    <row r="11853" s="505" customFormat="1" ht="14.25" hidden="1"/>
    <row r="11854" s="505" customFormat="1" ht="14.25" hidden="1"/>
    <row r="11855" s="505" customFormat="1" ht="14.25" hidden="1"/>
    <row r="11856" s="505" customFormat="1" ht="14.25" hidden="1"/>
    <row r="11857" s="505" customFormat="1" ht="14.25" hidden="1"/>
    <row r="11858" s="505" customFormat="1" ht="14.25" hidden="1"/>
    <row r="11859" s="505" customFormat="1" ht="14.25" hidden="1"/>
    <row r="11860" s="505" customFormat="1" ht="14.25" hidden="1"/>
    <row r="11861" s="505" customFormat="1" ht="14.25" hidden="1"/>
    <row r="11862" s="505" customFormat="1" ht="14.25" hidden="1"/>
    <row r="11863" s="505" customFormat="1" ht="14.25" hidden="1"/>
    <row r="11864" s="505" customFormat="1" ht="14.25" hidden="1"/>
    <row r="11865" s="505" customFormat="1" ht="14.25" hidden="1"/>
    <row r="11866" s="505" customFormat="1" ht="14.25" hidden="1"/>
    <row r="11867" s="505" customFormat="1" ht="14.25" hidden="1"/>
    <row r="11868" s="505" customFormat="1" ht="14.25" hidden="1"/>
    <row r="11869" s="505" customFormat="1" ht="14.25" hidden="1"/>
    <row r="11870" s="505" customFormat="1" ht="14.25" hidden="1"/>
    <row r="11871" s="505" customFormat="1" ht="14.25" hidden="1"/>
    <row r="11872" s="505" customFormat="1" ht="14.25" hidden="1"/>
    <row r="11873" s="505" customFormat="1" ht="14.25" hidden="1"/>
    <row r="11874" s="505" customFormat="1" ht="14.25" hidden="1"/>
    <row r="11875" s="505" customFormat="1" ht="14.25" hidden="1"/>
    <row r="11876" s="505" customFormat="1" ht="14.25" hidden="1"/>
    <row r="11877" s="505" customFormat="1" ht="14.25" hidden="1"/>
    <row r="11878" s="505" customFormat="1" ht="14.25" hidden="1"/>
    <row r="11879" s="505" customFormat="1" ht="14.25" hidden="1"/>
    <row r="11880" s="505" customFormat="1" ht="14.25" hidden="1"/>
    <row r="11881" s="505" customFormat="1" ht="14.25" hidden="1"/>
    <row r="11882" s="505" customFormat="1" ht="14.25" hidden="1"/>
    <row r="11883" s="505" customFormat="1" ht="14.25" hidden="1"/>
    <row r="11884" s="505" customFormat="1" ht="14.25" hidden="1"/>
    <row r="11885" s="505" customFormat="1" ht="14.25" hidden="1"/>
    <row r="11886" s="505" customFormat="1" ht="14.25" hidden="1"/>
    <row r="11887" s="505" customFormat="1" ht="14.25" hidden="1"/>
    <row r="11888" s="505" customFormat="1" ht="14.25" hidden="1"/>
    <row r="11889" s="505" customFormat="1" ht="14.25" hidden="1"/>
    <row r="11890" s="505" customFormat="1" ht="14.25" hidden="1"/>
    <row r="11891" s="505" customFormat="1" ht="14.25" hidden="1"/>
    <row r="11892" s="505" customFormat="1" ht="14.25" hidden="1"/>
    <row r="11893" s="505" customFormat="1" ht="14.25" hidden="1"/>
    <row r="11894" s="505" customFormat="1" ht="14.25" hidden="1"/>
    <row r="11895" s="505" customFormat="1" ht="14.25" hidden="1"/>
    <row r="11896" s="505" customFormat="1" ht="14.25" hidden="1"/>
    <row r="11897" s="505" customFormat="1" ht="14.25" hidden="1"/>
    <row r="11898" s="505" customFormat="1" ht="14.25" hidden="1"/>
    <row r="11899" s="505" customFormat="1" ht="14.25" hidden="1"/>
    <row r="11900" s="505" customFormat="1" ht="14.25" hidden="1"/>
    <row r="11901" s="505" customFormat="1" ht="14.25" hidden="1"/>
    <row r="11902" s="505" customFormat="1" ht="14.25" hidden="1"/>
    <row r="11903" s="505" customFormat="1" ht="14.25" hidden="1"/>
    <row r="11904" s="505" customFormat="1" ht="14.25" hidden="1"/>
    <row r="11905" s="505" customFormat="1" ht="14.25" hidden="1"/>
    <row r="11906" s="505" customFormat="1" ht="14.25" hidden="1"/>
    <row r="11907" s="505" customFormat="1" ht="14.25" hidden="1"/>
    <row r="11908" s="505" customFormat="1" ht="14.25" hidden="1"/>
    <row r="11909" s="505" customFormat="1" ht="14.25" hidden="1"/>
    <row r="11910" s="505" customFormat="1" ht="14.25" hidden="1"/>
    <row r="11911" s="505" customFormat="1" ht="14.25" hidden="1"/>
    <row r="11912" s="505" customFormat="1" ht="14.25" hidden="1"/>
    <row r="11913" s="505" customFormat="1" ht="14.25" hidden="1"/>
    <row r="11914" s="505" customFormat="1" ht="14.25" hidden="1"/>
    <row r="11915" s="505" customFormat="1" ht="14.25" hidden="1"/>
    <row r="11916" s="505" customFormat="1" ht="14.25" hidden="1"/>
    <row r="11917" s="505" customFormat="1" ht="14.25" hidden="1"/>
    <row r="11918" s="505" customFormat="1" ht="14.25" hidden="1"/>
    <row r="11919" s="505" customFormat="1" ht="14.25" hidden="1"/>
    <row r="11920" s="505" customFormat="1" ht="14.25" hidden="1"/>
    <row r="11921" s="505" customFormat="1" ht="14.25" hidden="1"/>
    <row r="11922" s="505" customFormat="1" ht="14.25" hidden="1"/>
    <row r="11923" s="505" customFormat="1" ht="14.25" hidden="1"/>
    <row r="11924" s="505" customFormat="1" ht="14.25" hidden="1"/>
    <row r="11925" s="505" customFormat="1" ht="14.25" hidden="1"/>
    <row r="11926" s="505" customFormat="1" ht="14.25" hidden="1"/>
    <row r="11927" s="505" customFormat="1" ht="14.25" hidden="1"/>
    <row r="11928" s="505" customFormat="1" ht="14.25" hidden="1"/>
    <row r="11929" s="505" customFormat="1" ht="14.25" hidden="1"/>
    <row r="11930" s="505" customFormat="1" ht="14.25" hidden="1"/>
    <row r="11931" s="505" customFormat="1" ht="14.25" hidden="1"/>
    <row r="11932" s="505" customFormat="1" ht="14.25" hidden="1"/>
    <row r="11933" s="505" customFormat="1" ht="14.25" hidden="1"/>
    <row r="11934" s="505" customFormat="1" ht="14.25" hidden="1"/>
    <row r="11935" s="505" customFormat="1" ht="14.25" hidden="1"/>
    <row r="11936" s="505" customFormat="1" ht="14.25" hidden="1"/>
    <row r="11937" s="505" customFormat="1" ht="14.25" hidden="1"/>
    <row r="11938" s="505" customFormat="1" ht="14.25" hidden="1"/>
    <row r="11939" s="505" customFormat="1" ht="14.25" hidden="1"/>
    <row r="11940" s="505" customFormat="1" ht="14.25" hidden="1"/>
    <row r="11941" s="505" customFormat="1" ht="14.25" hidden="1"/>
    <row r="11942" s="505" customFormat="1" ht="14.25" hidden="1"/>
    <row r="11943" s="505" customFormat="1" ht="14.25" hidden="1"/>
    <row r="11944" s="505" customFormat="1" ht="14.25" hidden="1"/>
    <row r="11945" s="505" customFormat="1" ht="14.25" hidden="1"/>
    <row r="11946" s="505" customFormat="1" ht="14.25" hidden="1"/>
    <row r="11947" s="505" customFormat="1" ht="14.25" hidden="1"/>
    <row r="11948" s="505" customFormat="1" ht="14.25" hidden="1"/>
    <row r="11949" s="505" customFormat="1" ht="14.25" hidden="1"/>
    <row r="11950" s="505" customFormat="1" ht="14.25" hidden="1"/>
    <row r="11951" s="505" customFormat="1" ht="14.25" hidden="1"/>
    <row r="11952" s="505" customFormat="1" ht="14.25" hidden="1"/>
    <row r="11953" s="505" customFormat="1" ht="14.25" hidden="1"/>
    <row r="11954" s="505" customFormat="1" ht="14.25" hidden="1"/>
    <row r="11955" s="505" customFormat="1" ht="14.25" hidden="1"/>
    <row r="11956" s="505" customFormat="1" ht="14.25" hidden="1"/>
    <row r="11957" s="505" customFormat="1" ht="14.25" hidden="1"/>
    <row r="11958" s="505" customFormat="1" ht="14.25" hidden="1"/>
    <row r="11959" s="505" customFormat="1" ht="14.25" hidden="1"/>
    <row r="11960" s="505" customFormat="1" ht="14.25" hidden="1"/>
    <row r="11961" s="505" customFormat="1" ht="14.25" hidden="1"/>
    <row r="11962" s="505" customFormat="1" ht="14.25" hidden="1"/>
    <row r="11963" s="505" customFormat="1" ht="14.25" hidden="1"/>
    <row r="11964" s="505" customFormat="1" ht="14.25" hidden="1"/>
    <row r="11965" s="505" customFormat="1" ht="14.25" hidden="1"/>
    <row r="11966" s="505" customFormat="1" ht="14.25" hidden="1"/>
    <row r="11967" s="505" customFormat="1" ht="14.25" hidden="1"/>
    <row r="11968" s="505" customFormat="1" ht="14.25" hidden="1"/>
    <row r="11969" s="505" customFormat="1" ht="14.25" hidden="1"/>
    <row r="11970" s="505" customFormat="1" ht="14.25" hidden="1"/>
    <row r="11971" s="505" customFormat="1" ht="14.25" hidden="1"/>
    <row r="11972" s="505" customFormat="1" ht="14.25" hidden="1"/>
    <row r="11973" s="505" customFormat="1" ht="14.25" hidden="1"/>
    <row r="11974" s="505" customFormat="1" ht="14.25" hidden="1"/>
    <row r="11975" s="505" customFormat="1" ht="14.25" hidden="1"/>
    <row r="11976" s="505" customFormat="1" ht="14.25" hidden="1"/>
    <row r="11977" s="505" customFormat="1" ht="14.25" hidden="1"/>
    <row r="11978" s="505" customFormat="1" ht="14.25" hidden="1"/>
    <row r="11979" s="505" customFormat="1" ht="14.25" hidden="1"/>
    <row r="11980" s="505" customFormat="1" ht="14.25" hidden="1"/>
    <row r="11981" s="505" customFormat="1" ht="14.25" hidden="1"/>
    <row r="11982" s="505" customFormat="1" ht="14.25" hidden="1"/>
    <row r="11983" s="505" customFormat="1" ht="14.25" hidden="1"/>
    <row r="11984" s="505" customFormat="1" ht="14.25" hidden="1"/>
    <row r="11985" s="505" customFormat="1" ht="14.25" hidden="1"/>
    <row r="11986" s="505" customFormat="1" ht="14.25" hidden="1"/>
    <row r="11987" s="505" customFormat="1" ht="14.25" hidden="1"/>
    <row r="11988" s="505" customFormat="1" ht="14.25" hidden="1"/>
    <row r="11989" s="505" customFormat="1" ht="14.25" hidden="1"/>
    <row r="11990" s="505" customFormat="1" ht="14.25" hidden="1"/>
    <row r="11991" s="505" customFormat="1" ht="14.25" hidden="1"/>
    <row r="11992" s="505" customFormat="1" ht="14.25" hidden="1"/>
    <row r="11993" s="505" customFormat="1" ht="14.25" hidden="1"/>
    <row r="11994" s="505" customFormat="1" ht="14.25" hidden="1"/>
    <row r="11995" s="505" customFormat="1" ht="14.25" hidden="1"/>
    <row r="11996" s="505" customFormat="1" ht="14.25" hidden="1"/>
    <row r="11997" s="505" customFormat="1" ht="14.25" hidden="1"/>
    <row r="11998" s="505" customFormat="1" ht="14.25" hidden="1"/>
    <row r="11999" s="505" customFormat="1" ht="14.25" hidden="1"/>
    <row r="12000" s="505" customFormat="1" ht="14.25" hidden="1"/>
    <row r="12001" s="505" customFormat="1" ht="14.25" hidden="1"/>
    <row r="12002" s="505" customFormat="1" ht="14.25" hidden="1"/>
    <row r="12003" s="505" customFormat="1" ht="14.25" hidden="1"/>
    <row r="12004" s="505" customFormat="1" ht="14.25" hidden="1"/>
    <row r="12005" s="505" customFormat="1" ht="14.25" hidden="1"/>
    <row r="12006" s="505" customFormat="1" ht="14.25" hidden="1"/>
    <row r="12007" s="505" customFormat="1" ht="14.25" hidden="1"/>
    <row r="12008" s="505" customFormat="1" ht="14.25" hidden="1"/>
    <row r="12009" s="505" customFormat="1" ht="14.25" hidden="1"/>
    <row r="12010" s="505" customFormat="1" ht="14.25" hidden="1"/>
    <row r="12011" s="505" customFormat="1" ht="14.25" hidden="1"/>
    <row r="12012" s="505" customFormat="1" ht="14.25" hidden="1"/>
    <row r="12013" s="505" customFormat="1" ht="14.25" hidden="1"/>
    <row r="12014" s="505" customFormat="1" ht="14.25" hidden="1"/>
    <row r="12015" s="505" customFormat="1" ht="14.25" hidden="1"/>
    <row r="12016" s="505" customFormat="1" ht="14.25" hidden="1"/>
    <row r="12017" s="505" customFormat="1" ht="14.25" hidden="1"/>
    <row r="12018" s="505" customFormat="1" ht="14.25" hidden="1"/>
    <row r="12019" s="505" customFormat="1" ht="14.25" hidden="1"/>
    <row r="12020" s="505" customFormat="1" ht="14.25" hidden="1"/>
    <row r="12021" s="505" customFormat="1" ht="14.25" hidden="1"/>
    <row r="12022" s="505" customFormat="1" ht="14.25" hidden="1"/>
    <row r="12023" s="505" customFormat="1" ht="14.25" hidden="1"/>
    <row r="12024" s="505" customFormat="1" ht="14.25" hidden="1"/>
    <row r="12025" s="505" customFormat="1" ht="14.25" hidden="1"/>
    <row r="12026" s="505" customFormat="1" ht="14.25" hidden="1"/>
    <row r="12027" s="505" customFormat="1" ht="14.25" hidden="1"/>
    <row r="12028" s="505" customFormat="1" ht="14.25" hidden="1"/>
    <row r="12029" s="505" customFormat="1" ht="14.25" hidden="1"/>
    <row r="12030" s="505" customFormat="1" ht="14.25" hidden="1"/>
    <row r="12031" s="505" customFormat="1" ht="14.25" hidden="1"/>
    <row r="12032" s="505" customFormat="1" ht="14.25" hidden="1"/>
    <row r="12033" s="505" customFormat="1" ht="14.25" hidden="1"/>
    <row r="12034" s="505" customFormat="1" ht="14.25" hidden="1"/>
    <row r="12035" s="505" customFormat="1" ht="14.25" hidden="1"/>
    <row r="12036" s="505" customFormat="1" ht="14.25" hidden="1"/>
    <row r="12037" s="505" customFormat="1" ht="14.25" hidden="1"/>
    <row r="12038" s="505" customFormat="1" ht="14.25" hidden="1"/>
    <row r="12039" s="505" customFormat="1" ht="14.25" hidden="1"/>
    <row r="12040" s="505" customFormat="1" ht="14.25" hidden="1"/>
    <row r="12041" s="505" customFormat="1" ht="14.25" hidden="1"/>
    <row r="12042" s="505" customFormat="1" ht="14.25" hidden="1"/>
    <row r="12043" s="505" customFormat="1" ht="14.25" hidden="1"/>
    <row r="12044" s="505" customFormat="1" ht="14.25" hidden="1"/>
    <row r="12045" s="505" customFormat="1" ht="14.25" hidden="1"/>
    <row r="12046" s="505" customFormat="1" ht="14.25" hidden="1"/>
    <row r="12047" s="505" customFormat="1" ht="14.25" hidden="1"/>
    <row r="12048" s="505" customFormat="1" ht="14.25" hidden="1"/>
    <row r="12049" s="505" customFormat="1" ht="14.25" hidden="1"/>
    <row r="12050" s="505" customFormat="1" ht="14.25" hidden="1"/>
    <row r="12051" s="505" customFormat="1" ht="14.25" hidden="1"/>
    <row r="12052" s="505" customFormat="1" ht="14.25" hidden="1"/>
    <row r="12053" s="505" customFormat="1" ht="14.25" hidden="1"/>
    <row r="12054" s="505" customFormat="1" ht="14.25" hidden="1"/>
    <row r="12055" s="505" customFormat="1" ht="14.25" hidden="1"/>
    <row r="12056" s="505" customFormat="1" ht="14.25" hidden="1"/>
    <row r="12057" s="505" customFormat="1" ht="14.25" hidden="1"/>
    <row r="12058" s="505" customFormat="1" ht="14.25" hidden="1"/>
    <row r="12059" s="505" customFormat="1" ht="14.25" hidden="1"/>
    <row r="12060" s="505" customFormat="1" ht="14.25" hidden="1"/>
    <row r="12061" s="505" customFormat="1" ht="14.25" hidden="1"/>
    <row r="12062" s="505" customFormat="1" ht="14.25" hidden="1"/>
    <row r="12063" s="505" customFormat="1" ht="14.25" hidden="1"/>
    <row r="12064" s="505" customFormat="1" ht="14.25" hidden="1"/>
    <row r="12065" s="505" customFormat="1" ht="14.25" hidden="1"/>
    <row r="12066" s="505" customFormat="1" ht="14.25" hidden="1"/>
    <row r="12067" s="505" customFormat="1" ht="14.25" hidden="1"/>
    <row r="12068" s="505" customFormat="1" ht="14.25" hidden="1"/>
    <row r="12069" s="505" customFormat="1" ht="14.25" hidden="1"/>
    <row r="12070" s="505" customFormat="1" ht="14.25" hidden="1"/>
    <row r="12071" s="505" customFormat="1" ht="14.25" hidden="1"/>
    <row r="12072" s="505" customFormat="1" ht="14.25" hidden="1"/>
    <row r="12073" s="505" customFormat="1" ht="14.25" hidden="1"/>
    <row r="12074" s="505" customFormat="1" ht="14.25" hidden="1"/>
    <row r="12075" s="505" customFormat="1" ht="14.25" hidden="1"/>
    <row r="12076" s="505" customFormat="1" ht="14.25" hidden="1"/>
    <row r="12077" s="505" customFormat="1" ht="14.25" hidden="1"/>
    <row r="12078" s="505" customFormat="1" ht="14.25" hidden="1"/>
    <row r="12079" s="505" customFormat="1" ht="14.25" hidden="1"/>
    <row r="12080" s="505" customFormat="1" ht="14.25" hidden="1"/>
    <row r="12081" s="505" customFormat="1" ht="14.25" hidden="1"/>
    <row r="12082" s="505" customFormat="1" ht="14.25" hidden="1"/>
    <row r="12083" s="505" customFormat="1" ht="14.25" hidden="1"/>
    <row r="12084" s="505" customFormat="1" ht="14.25" hidden="1"/>
    <row r="12085" s="505" customFormat="1" ht="14.25" hidden="1"/>
    <row r="12086" s="505" customFormat="1" ht="14.25" hidden="1"/>
    <row r="12087" s="505" customFormat="1" ht="14.25" hidden="1"/>
    <row r="12088" s="505" customFormat="1" ht="14.25" hidden="1"/>
    <row r="12089" s="505" customFormat="1" ht="14.25" hidden="1"/>
    <row r="12090" s="505" customFormat="1" ht="14.25" hidden="1"/>
    <row r="12091" s="505" customFormat="1" ht="14.25" hidden="1"/>
    <row r="12092" s="505" customFormat="1" ht="14.25" hidden="1"/>
    <row r="12093" s="505" customFormat="1" ht="14.25" hidden="1"/>
    <row r="12094" s="505" customFormat="1" ht="14.25" hidden="1"/>
    <row r="12095" s="505" customFormat="1" ht="14.25" hidden="1"/>
    <row r="12096" s="505" customFormat="1" ht="14.25" hidden="1"/>
    <row r="12097" s="505" customFormat="1" ht="14.25" hidden="1"/>
    <row r="12098" s="505" customFormat="1" ht="14.25" hidden="1"/>
    <row r="12099" s="505" customFormat="1" ht="14.25" hidden="1"/>
    <row r="12100" s="505" customFormat="1" ht="14.25" hidden="1"/>
    <row r="12101" s="505" customFormat="1" ht="14.25" hidden="1"/>
    <row r="12102" s="505" customFormat="1" ht="14.25" hidden="1"/>
    <row r="12103" s="505" customFormat="1" ht="14.25" hidden="1"/>
    <row r="12104" s="505" customFormat="1" ht="14.25" hidden="1"/>
    <row r="12105" s="505" customFormat="1" ht="14.25" hidden="1"/>
    <row r="12106" s="505" customFormat="1" ht="14.25" hidden="1"/>
    <row r="12107" s="505" customFormat="1" ht="14.25" hidden="1"/>
    <row r="12108" s="505" customFormat="1" ht="14.25" hidden="1"/>
    <row r="12109" s="505" customFormat="1" ht="14.25" hidden="1"/>
    <row r="12110" s="505" customFormat="1" ht="14.25" hidden="1"/>
    <row r="12111" s="505" customFormat="1" ht="14.25" hidden="1"/>
    <row r="12112" s="505" customFormat="1" ht="14.25" hidden="1"/>
    <row r="12113" s="505" customFormat="1" ht="14.25" hidden="1"/>
    <row r="12114" s="505" customFormat="1" ht="14.25" hidden="1"/>
    <row r="12115" s="505" customFormat="1" ht="14.25" hidden="1"/>
    <row r="12116" s="505" customFormat="1" ht="14.25" hidden="1"/>
    <row r="12117" s="505" customFormat="1" ht="14.25" hidden="1"/>
    <row r="12118" s="505" customFormat="1" ht="14.25" hidden="1"/>
    <row r="12119" s="505" customFormat="1" ht="14.25" hidden="1"/>
    <row r="12120" s="505" customFormat="1" ht="14.25" hidden="1"/>
    <row r="12121" s="505" customFormat="1" ht="14.25" hidden="1"/>
    <row r="12122" s="505" customFormat="1" ht="14.25" hidden="1"/>
    <row r="12123" s="505" customFormat="1" ht="14.25" hidden="1"/>
    <row r="12124" s="505" customFormat="1" ht="14.25" hidden="1"/>
    <row r="12125" s="505" customFormat="1" ht="14.25" hidden="1"/>
    <row r="12126" s="505" customFormat="1" ht="14.25" hidden="1"/>
    <row r="12127" s="505" customFormat="1" ht="14.25" hidden="1"/>
    <row r="12128" s="505" customFormat="1" ht="14.25" hidden="1"/>
    <row r="12129" s="505" customFormat="1" ht="14.25" hidden="1"/>
    <row r="12130" s="505" customFormat="1" ht="14.25" hidden="1"/>
    <row r="12131" s="505" customFormat="1" ht="14.25" hidden="1"/>
    <row r="12132" s="505" customFormat="1" ht="14.25" hidden="1"/>
    <row r="12133" s="505" customFormat="1" ht="14.25" hidden="1"/>
    <row r="12134" s="505" customFormat="1" ht="14.25" hidden="1"/>
    <row r="12135" s="505" customFormat="1" ht="14.25" hidden="1"/>
    <row r="12136" s="505" customFormat="1" ht="14.25" hidden="1"/>
    <row r="12137" s="505" customFormat="1" ht="14.25" hidden="1"/>
    <row r="12138" s="505" customFormat="1" ht="14.25" hidden="1"/>
    <row r="12139" s="505" customFormat="1" ht="14.25" hidden="1"/>
    <row r="12140" s="505" customFormat="1" ht="14.25" hidden="1"/>
    <row r="12141" s="505" customFormat="1" ht="14.25" hidden="1"/>
    <row r="12142" s="505" customFormat="1" ht="14.25" hidden="1"/>
    <row r="12143" s="505" customFormat="1" ht="14.25" hidden="1"/>
    <row r="12144" s="505" customFormat="1" ht="14.25" hidden="1"/>
    <row r="12145" s="505" customFormat="1" ht="14.25" hidden="1"/>
    <row r="12146" s="505" customFormat="1" ht="14.25" hidden="1"/>
    <row r="12147" s="505" customFormat="1" ht="14.25" hidden="1"/>
    <row r="12148" s="505" customFormat="1" ht="14.25" hidden="1"/>
    <row r="12149" s="505" customFormat="1" ht="14.25" hidden="1"/>
    <row r="12150" s="505" customFormat="1" ht="14.25" hidden="1"/>
    <row r="12151" s="505" customFormat="1" ht="14.25" hidden="1"/>
    <row r="12152" s="505" customFormat="1" ht="14.25" hidden="1"/>
    <row r="12153" s="505" customFormat="1" ht="14.25" hidden="1"/>
    <row r="12154" s="505" customFormat="1" ht="14.25" hidden="1"/>
    <row r="12155" s="505" customFormat="1" ht="14.25" hidden="1"/>
    <row r="12156" s="505" customFormat="1" ht="14.25" hidden="1"/>
    <row r="12157" s="505" customFormat="1" ht="14.25" hidden="1"/>
    <row r="12158" s="505" customFormat="1" ht="14.25" hidden="1"/>
    <row r="12159" s="505" customFormat="1" ht="14.25" hidden="1"/>
    <row r="12160" s="505" customFormat="1" ht="14.25" hidden="1"/>
    <row r="12161" s="505" customFormat="1" ht="14.25" hidden="1"/>
    <row r="12162" s="505" customFormat="1" ht="14.25" hidden="1"/>
    <row r="12163" s="505" customFormat="1" ht="14.25" hidden="1"/>
    <row r="12164" s="505" customFormat="1" ht="14.25" hidden="1"/>
    <row r="12165" s="505" customFormat="1" ht="14.25" hidden="1"/>
    <row r="12166" s="505" customFormat="1" ht="14.25" hidden="1"/>
    <row r="12167" s="505" customFormat="1" ht="14.25" hidden="1"/>
    <row r="12168" s="505" customFormat="1" ht="14.25" hidden="1"/>
    <row r="12169" s="505" customFormat="1" ht="14.25" hidden="1"/>
    <row r="12170" s="505" customFormat="1" ht="14.25" hidden="1"/>
    <row r="12171" s="505" customFormat="1" ht="14.25" hidden="1"/>
    <row r="12172" s="505" customFormat="1" ht="14.25" hidden="1"/>
    <row r="12173" s="505" customFormat="1" ht="14.25" hidden="1"/>
    <row r="12174" s="505" customFormat="1" ht="14.25" hidden="1"/>
    <row r="12175" s="505" customFormat="1" ht="14.25" hidden="1"/>
    <row r="12176" s="505" customFormat="1" ht="14.25" hidden="1"/>
    <row r="12177" s="505" customFormat="1" ht="14.25" hidden="1"/>
    <row r="12178" s="505" customFormat="1" ht="14.25" hidden="1"/>
    <row r="12179" s="505" customFormat="1" ht="14.25" hidden="1"/>
    <row r="12180" s="505" customFormat="1" ht="14.25" hidden="1"/>
    <row r="12181" s="505" customFormat="1" ht="14.25" hidden="1"/>
    <row r="12182" s="505" customFormat="1" ht="14.25" hidden="1"/>
    <row r="12183" s="505" customFormat="1" ht="14.25" hidden="1"/>
    <row r="12184" s="505" customFormat="1" ht="14.25" hidden="1"/>
    <row r="12185" s="505" customFormat="1" ht="14.25" hidden="1"/>
    <row r="12186" s="505" customFormat="1" ht="14.25" hidden="1"/>
    <row r="12187" s="505" customFormat="1" ht="14.25" hidden="1"/>
    <row r="12188" s="505" customFormat="1" ht="14.25" hidden="1"/>
    <row r="12189" s="505" customFormat="1" ht="14.25" hidden="1"/>
    <row r="12190" s="505" customFormat="1" ht="14.25" hidden="1"/>
    <row r="12191" s="505" customFormat="1" ht="14.25" hidden="1"/>
    <row r="12192" s="505" customFormat="1" ht="14.25" hidden="1"/>
    <row r="12193" s="505" customFormat="1" ht="14.25" hidden="1"/>
    <row r="12194" s="505" customFormat="1" ht="14.25" hidden="1"/>
    <row r="12195" s="505" customFormat="1" ht="14.25" hidden="1"/>
    <row r="12196" s="505" customFormat="1" ht="14.25" hidden="1"/>
    <row r="12197" s="505" customFormat="1" ht="14.25" hidden="1"/>
    <row r="12198" s="505" customFormat="1" ht="14.25" hidden="1"/>
    <row r="12199" s="505" customFormat="1" ht="14.25" hidden="1"/>
    <row r="12200" s="505" customFormat="1" ht="14.25" hidden="1"/>
    <row r="12201" s="505" customFormat="1" ht="14.25" hidden="1"/>
    <row r="12202" s="505" customFormat="1" ht="14.25" hidden="1"/>
    <row r="12203" s="505" customFormat="1" ht="14.25" hidden="1"/>
    <row r="12204" s="505" customFormat="1" ht="14.25" hidden="1"/>
    <row r="12205" s="505" customFormat="1" ht="14.25" hidden="1"/>
    <row r="12206" s="505" customFormat="1" ht="14.25" hidden="1"/>
    <row r="12207" s="505" customFormat="1" ht="14.25" hidden="1"/>
    <row r="12208" s="505" customFormat="1" ht="14.25" hidden="1"/>
    <row r="12209" s="505" customFormat="1" ht="14.25" hidden="1"/>
    <row r="12210" s="505" customFormat="1" ht="14.25" hidden="1"/>
    <row r="12211" s="505" customFormat="1" ht="14.25" hidden="1"/>
    <row r="12212" s="505" customFormat="1" ht="14.25" hidden="1"/>
    <row r="12213" s="505" customFormat="1" ht="14.25" hidden="1"/>
    <row r="12214" s="505" customFormat="1" ht="14.25" hidden="1"/>
    <row r="12215" s="505" customFormat="1" ht="14.25" hidden="1"/>
    <row r="12216" s="505" customFormat="1" ht="14.25" hidden="1"/>
    <row r="12217" s="505" customFormat="1" ht="14.25" hidden="1"/>
    <row r="12218" s="505" customFormat="1" ht="14.25" hidden="1"/>
    <row r="12219" s="505" customFormat="1" ht="14.25" hidden="1"/>
    <row r="12220" s="505" customFormat="1" ht="14.25" hidden="1"/>
    <row r="12221" s="505" customFormat="1" ht="14.25" hidden="1"/>
    <row r="12222" s="505" customFormat="1" ht="14.25" hidden="1"/>
    <row r="12223" s="505" customFormat="1" ht="14.25" hidden="1"/>
    <row r="12224" s="505" customFormat="1" ht="14.25" hidden="1"/>
    <row r="12225" s="505" customFormat="1" ht="14.25" hidden="1"/>
    <row r="12226" s="505" customFormat="1" ht="14.25" hidden="1"/>
    <row r="12227" s="505" customFormat="1" ht="14.25" hidden="1"/>
    <row r="12228" s="505" customFormat="1" ht="14.25" hidden="1"/>
    <row r="12229" s="505" customFormat="1" ht="14.25" hidden="1"/>
    <row r="12230" s="505" customFormat="1" ht="14.25" hidden="1"/>
    <row r="12231" s="505" customFormat="1" ht="14.25" hidden="1"/>
    <row r="12232" s="505" customFormat="1" ht="14.25" hidden="1"/>
    <row r="12233" s="505" customFormat="1" ht="14.25" hidden="1"/>
    <row r="12234" s="505" customFormat="1" ht="14.25" hidden="1"/>
    <row r="12235" s="505" customFormat="1" ht="14.25" hidden="1"/>
    <row r="12236" s="505" customFormat="1" ht="14.25" hidden="1"/>
    <row r="12237" s="505" customFormat="1" ht="14.25" hidden="1"/>
    <row r="12238" s="505" customFormat="1" ht="14.25" hidden="1"/>
    <row r="12239" s="505" customFormat="1" ht="14.25" hidden="1"/>
    <row r="12240" s="505" customFormat="1" ht="14.25" hidden="1"/>
    <row r="12241" s="505" customFormat="1" ht="14.25" hidden="1"/>
    <row r="12242" s="505" customFormat="1" ht="14.25" hidden="1"/>
    <row r="12243" s="505" customFormat="1" ht="14.25" hidden="1"/>
    <row r="12244" s="505" customFormat="1" ht="14.25" hidden="1"/>
    <row r="12245" s="505" customFormat="1" ht="14.25" hidden="1"/>
    <row r="12246" s="505" customFormat="1" ht="14.25" hidden="1"/>
    <row r="12247" s="505" customFormat="1" ht="14.25" hidden="1"/>
    <row r="12248" s="505" customFormat="1" ht="14.25" hidden="1"/>
    <row r="12249" s="505" customFormat="1" ht="14.25" hidden="1"/>
    <row r="12250" s="505" customFormat="1" ht="14.25" hidden="1"/>
    <row r="12251" s="505" customFormat="1" ht="14.25" hidden="1"/>
    <row r="12252" s="505" customFormat="1" ht="14.25" hidden="1"/>
    <row r="12253" s="505" customFormat="1" ht="14.25" hidden="1"/>
    <row r="12254" s="505" customFormat="1" ht="14.25" hidden="1"/>
    <row r="12255" s="505" customFormat="1" ht="14.25" hidden="1"/>
    <row r="12256" s="505" customFormat="1" ht="14.25" hidden="1"/>
    <row r="12257" s="505" customFormat="1" ht="14.25" hidden="1"/>
    <row r="12258" s="505" customFormat="1" ht="14.25" hidden="1"/>
    <row r="12259" s="505" customFormat="1" ht="14.25" hidden="1"/>
    <row r="12260" s="505" customFormat="1" ht="14.25" hidden="1"/>
    <row r="12261" s="505" customFormat="1" ht="14.25" hidden="1"/>
    <row r="12262" s="505" customFormat="1" ht="14.25" hidden="1"/>
    <row r="12263" s="505" customFormat="1" ht="14.25" hidden="1"/>
    <row r="12264" s="505" customFormat="1" ht="14.25" hidden="1"/>
    <row r="12265" s="505" customFormat="1" ht="14.25" hidden="1"/>
    <row r="12266" s="505" customFormat="1" ht="14.25" hidden="1"/>
    <row r="12267" s="505" customFormat="1" ht="14.25" hidden="1"/>
    <row r="12268" s="505" customFormat="1" ht="14.25" hidden="1"/>
    <row r="12269" s="505" customFormat="1" ht="14.25" hidden="1"/>
    <row r="12270" s="505" customFormat="1" ht="14.25" hidden="1"/>
    <row r="12271" s="505" customFormat="1" ht="14.25" hidden="1"/>
    <row r="12272" s="505" customFormat="1" ht="14.25" hidden="1"/>
    <row r="12273" s="505" customFormat="1" ht="14.25" hidden="1"/>
    <row r="12274" s="505" customFormat="1" ht="14.25" hidden="1"/>
    <row r="12275" s="505" customFormat="1" ht="14.25" hidden="1"/>
    <row r="12276" s="505" customFormat="1" ht="14.25" hidden="1"/>
    <row r="12277" s="505" customFormat="1" ht="14.25" hidden="1"/>
    <row r="12278" s="505" customFormat="1" ht="14.25" hidden="1"/>
    <row r="12279" s="505" customFormat="1" ht="14.25" hidden="1"/>
    <row r="12280" s="505" customFormat="1" ht="14.25" hidden="1"/>
    <row r="12281" s="505" customFormat="1" ht="14.25" hidden="1"/>
    <row r="12282" s="505" customFormat="1" ht="14.25" hidden="1"/>
    <row r="12283" s="505" customFormat="1" ht="14.25" hidden="1"/>
    <row r="12284" s="505" customFormat="1" ht="14.25" hidden="1"/>
    <row r="12285" s="505" customFormat="1" ht="14.25" hidden="1"/>
    <row r="12286" s="505" customFormat="1" ht="14.25" hidden="1"/>
    <row r="12287" s="505" customFormat="1" ht="14.25" hidden="1"/>
    <row r="12288" s="505" customFormat="1" ht="14.25" hidden="1"/>
    <row r="12289" s="505" customFormat="1" ht="14.25" hidden="1"/>
    <row r="12290" s="505" customFormat="1" ht="14.25" hidden="1"/>
    <row r="12291" s="505" customFormat="1" ht="14.25" hidden="1"/>
    <row r="12292" s="505" customFormat="1" ht="14.25" hidden="1"/>
    <row r="12293" s="505" customFormat="1" ht="14.25" hidden="1"/>
    <row r="12294" s="505" customFormat="1" ht="14.25" hidden="1"/>
    <row r="12295" s="505" customFormat="1" ht="14.25" hidden="1"/>
    <row r="12296" s="505" customFormat="1" ht="14.25" hidden="1"/>
    <row r="12297" s="505" customFormat="1" ht="14.25" hidden="1"/>
    <row r="12298" s="505" customFormat="1" ht="14.25" hidden="1"/>
    <row r="12299" s="505" customFormat="1" ht="14.25" hidden="1"/>
    <row r="12300" s="505" customFormat="1" ht="14.25" hidden="1"/>
    <row r="12301" s="505" customFormat="1" ht="14.25" hidden="1"/>
    <row r="12302" s="505" customFormat="1" ht="14.25" hidden="1"/>
    <row r="12303" s="505" customFormat="1" ht="14.25" hidden="1"/>
    <row r="12304" s="505" customFormat="1" ht="14.25" hidden="1"/>
    <row r="12305" s="505" customFormat="1" ht="14.25" hidden="1"/>
    <row r="12306" s="505" customFormat="1" ht="14.25" hidden="1"/>
    <row r="12307" s="505" customFormat="1" ht="14.25" hidden="1"/>
    <row r="12308" s="505" customFormat="1" ht="14.25" hidden="1"/>
    <row r="12309" s="505" customFormat="1" ht="14.25" hidden="1"/>
    <row r="12310" s="505" customFormat="1" ht="14.25" hidden="1"/>
    <row r="12311" s="505" customFormat="1" ht="14.25" hidden="1"/>
    <row r="12312" s="505" customFormat="1" ht="14.25" hidden="1"/>
    <row r="12313" s="505" customFormat="1" ht="14.25" hidden="1"/>
    <row r="12314" s="505" customFormat="1" ht="14.25" hidden="1"/>
    <row r="12315" s="505" customFormat="1" ht="14.25" hidden="1"/>
    <row r="12316" s="505" customFormat="1" ht="14.25" hidden="1"/>
    <row r="12317" s="505" customFormat="1" ht="14.25" hidden="1"/>
    <row r="12318" s="505" customFormat="1" ht="14.25" hidden="1"/>
    <row r="12319" s="505" customFormat="1" ht="14.25" hidden="1"/>
    <row r="12320" s="505" customFormat="1" ht="14.25" hidden="1"/>
    <row r="12321" s="505" customFormat="1" ht="14.25" hidden="1"/>
    <row r="12322" s="505" customFormat="1" ht="14.25" hidden="1"/>
    <row r="12323" s="505" customFormat="1" ht="14.25" hidden="1"/>
    <row r="12324" s="505" customFormat="1" ht="14.25" hidden="1"/>
    <row r="12325" s="505" customFormat="1" ht="14.25" hidden="1"/>
    <row r="12326" s="505" customFormat="1" ht="14.25" hidden="1"/>
    <row r="12327" s="505" customFormat="1" ht="14.25" hidden="1"/>
    <row r="12328" s="505" customFormat="1" ht="14.25" hidden="1"/>
    <row r="12329" s="505" customFormat="1" ht="14.25" hidden="1"/>
    <row r="12330" s="505" customFormat="1" ht="14.25" hidden="1"/>
    <row r="12331" s="505" customFormat="1" ht="14.25" hidden="1"/>
    <row r="12332" s="505" customFormat="1" ht="14.25" hidden="1"/>
    <row r="12333" s="505" customFormat="1" ht="14.25" hidden="1"/>
    <row r="12334" s="505" customFormat="1" ht="14.25" hidden="1"/>
    <row r="12335" s="505" customFormat="1" ht="14.25" hidden="1"/>
    <row r="12336" s="505" customFormat="1" ht="14.25" hidden="1"/>
    <row r="12337" s="505" customFormat="1" ht="14.25" hidden="1"/>
    <row r="12338" s="505" customFormat="1" ht="14.25" hidden="1"/>
    <row r="12339" s="505" customFormat="1" ht="14.25" hidden="1"/>
    <row r="12340" s="505" customFormat="1" ht="14.25" hidden="1"/>
    <row r="12341" s="505" customFormat="1" ht="14.25" hidden="1"/>
    <row r="12342" s="505" customFormat="1" ht="14.25" hidden="1"/>
    <row r="12343" s="505" customFormat="1" ht="14.25" hidden="1"/>
    <row r="12344" s="505" customFormat="1" ht="14.25" hidden="1"/>
    <row r="12345" s="505" customFormat="1" ht="14.25" hidden="1"/>
    <row r="12346" s="505" customFormat="1" ht="14.25" hidden="1"/>
    <row r="12347" s="505" customFormat="1" ht="14.25" hidden="1"/>
    <row r="12348" s="505" customFormat="1" ht="14.25" hidden="1"/>
    <row r="12349" s="505" customFormat="1" ht="14.25" hidden="1"/>
    <row r="12350" s="505" customFormat="1" ht="14.25" hidden="1"/>
    <row r="12351" s="505" customFormat="1" ht="14.25" hidden="1"/>
    <row r="12352" s="505" customFormat="1" ht="14.25" hidden="1"/>
    <row r="12353" s="505" customFormat="1" ht="14.25" hidden="1"/>
    <row r="12354" s="505" customFormat="1" ht="14.25" hidden="1"/>
    <row r="12355" s="505" customFormat="1" ht="14.25" hidden="1"/>
    <row r="12356" s="505" customFormat="1" ht="14.25" hidden="1"/>
    <row r="12357" s="505" customFormat="1" ht="14.25" hidden="1"/>
    <row r="12358" s="505" customFormat="1" ht="14.25" hidden="1"/>
    <row r="12359" s="505" customFormat="1" ht="14.25" hidden="1"/>
    <row r="12360" s="505" customFormat="1" ht="14.25" hidden="1"/>
    <row r="12361" s="505" customFormat="1" ht="14.25" hidden="1"/>
    <row r="12362" s="505" customFormat="1" ht="14.25" hidden="1"/>
    <row r="12363" s="505" customFormat="1" ht="14.25" hidden="1"/>
    <row r="12364" s="505" customFormat="1" ht="14.25" hidden="1"/>
    <row r="12365" s="505" customFormat="1" ht="14.25" hidden="1"/>
    <row r="12366" s="505" customFormat="1" ht="14.25" hidden="1"/>
    <row r="12367" s="505" customFormat="1" ht="14.25" hidden="1"/>
    <row r="12368" s="505" customFormat="1" ht="14.25" hidden="1"/>
    <row r="12369" s="505" customFormat="1" ht="14.25" hidden="1"/>
    <row r="12370" s="505" customFormat="1" ht="14.25" hidden="1"/>
    <row r="12371" s="505" customFormat="1" ht="14.25" hidden="1"/>
    <row r="12372" s="505" customFormat="1" ht="14.25" hidden="1"/>
    <row r="12373" s="505" customFormat="1" ht="14.25" hidden="1"/>
    <row r="12374" s="505" customFormat="1" ht="14.25" hidden="1"/>
    <row r="12375" s="505" customFormat="1" ht="14.25" hidden="1"/>
    <row r="12376" s="505" customFormat="1" ht="14.25" hidden="1"/>
    <row r="12377" s="505" customFormat="1" ht="14.25" hidden="1"/>
    <row r="12378" s="505" customFormat="1" ht="14.25" hidden="1"/>
    <row r="12379" s="505" customFormat="1" ht="14.25" hidden="1"/>
    <row r="12380" s="505" customFormat="1" ht="14.25" hidden="1"/>
    <row r="12381" s="505" customFormat="1" ht="14.25" hidden="1"/>
    <row r="12382" s="505" customFormat="1" ht="14.25" hidden="1"/>
    <row r="12383" s="505" customFormat="1" ht="14.25" hidden="1"/>
    <row r="12384" s="505" customFormat="1" ht="14.25" hidden="1"/>
    <row r="12385" s="505" customFormat="1" ht="14.25" hidden="1"/>
    <row r="12386" s="505" customFormat="1" ht="14.25" hidden="1"/>
    <row r="12387" s="505" customFormat="1" ht="14.25" hidden="1"/>
    <row r="12388" s="505" customFormat="1" ht="14.25" hidden="1"/>
    <row r="12389" s="505" customFormat="1" ht="14.25" hidden="1"/>
    <row r="12390" s="505" customFormat="1" ht="14.25" hidden="1"/>
    <row r="12391" s="505" customFormat="1" ht="14.25" hidden="1"/>
    <row r="12392" s="505" customFormat="1" ht="14.25" hidden="1"/>
    <row r="12393" s="505" customFormat="1" ht="14.25" hidden="1"/>
    <row r="12394" s="505" customFormat="1" ht="14.25" hidden="1"/>
    <row r="12395" s="505" customFormat="1" ht="14.25" hidden="1"/>
    <row r="12396" s="505" customFormat="1" ht="14.25" hidden="1"/>
    <row r="12397" s="505" customFormat="1" ht="14.25" hidden="1"/>
    <row r="12398" s="505" customFormat="1" ht="14.25" hidden="1"/>
    <row r="12399" s="505" customFormat="1" ht="14.25" hidden="1"/>
    <row r="12400" s="505" customFormat="1" ht="14.25" hidden="1"/>
    <row r="12401" s="505" customFormat="1" ht="14.25" hidden="1"/>
    <row r="12402" s="505" customFormat="1" ht="14.25" hidden="1"/>
    <row r="12403" s="505" customFormat="1" ht="14.25" hidden="1"/>
    <row r="12404" s="505" customFormat="1" ht="14.25" hidden="1"/>
    <row r="12405" s="505" customFormat="1" ht="14.25" hidden="1"/>
    <row r="12406" s="505" customFormat="1" ht="14.25" hidden="1"/>
    <row r="12407" s="505" customFormat="1" ht="14.25" hidden="1"/>
    <row r="12408" s="505" customFormat="1" ht="14.25" hidden="1"/>
    <row r="12409" s="505" customFormat="1" ht="14.25" hidden="1"/>
    <row r="12410" s="505" customFormat="1" ht="14.25" hidden="1"/>
    <row r="12411" s="505" customFormat="1" ht="14.25" hidden="1"/>
    <row r="12412" s="505" customFormat="1" ht="14.25" hidden="1"/>
    <row r="12413" s="505" customFormat="1" ht="14.25" hidden="1"/>
    <row r="12414" s="505" customFormat="1" ht="14.25" hidden="1"/>
    <row r="12415" s="505" customFormat="1" ht="14.25" hidden="1"/>
    <row r="12416" s="505" customFormat="1" ht="14.25" hidden="1"/>
    <row r="12417" s="505" customFormat="1" ht="14.25" hidden="1"/>
    <row r="12418" s="505" customFormat="1" ht="14.25" hidden="1"/>
    <row r="12419" s="505" customFormat="1" ht="14.25" hidden="1"/>
    <row r="12420" s="505" customFormat="1" ht="14.25" hidden="1"/>
    <row r="12421" s="505" customFormat="1" ht="14.25" hidden="1"/>
    <row r="12422" s="505" customFormat="1" ht="14.25" hidden="1"/>
    <row r="12423" s="505" customFormat="1" ht="14.25" hidden="1"/>
    <row r="12424" s="505" customFormat="1" ht="14.25" hidden="1"/>
    <row r="12425" s="505" customFormat="1" ht="14.25" hidden="1"/>
    <row r="12426" s="505" customFormat="1" ht="14.25" hidden="1"/>
    <row r="12427" s="505" customFormat="1" ht="14.25" hidden="1"/>
    <row r="12428" s="505" customFormat="1" ht="14.25" hidden="1"/>
    <row r="12429" s="505" customFormat="1" ht="14.25" hidden="1"/>
    <row r="12430" s="505" customFormat="1" ht="14.25" hidden="1"/>
    <row r="12431" s="505" customFormat="1" ht="14.25" hidden="1"/>
    <row r="12432" s="505" customFormat="1" ht="14.25" hidden="1"/>
    <row r="12433" s="505" customFormat="1" ht="14.25" hidden="1"/>
    <row r="12434" s="505" customFormat="1" ht="14.25" hidden="1"/>
    <row r="12435" s="505" customFormat="1" ht="14.25" hidden="1"/>
    <row r="12436" s="505" customFormat="1" ht="14.25" hidden="1"/>
    <row r="12437" s="505" customFormat="1" ht="14.25" hidden="1"/>
    <row r="12438" s="505" customFormat="1" ht="14.25" hidden="1"/>
    <row r="12439" s="505" customFormat="1" ht="14.25" hidden="1"/>
    <row r="12440" s="505" customFormat="1" ht="14.25" hidden="1"/>
    <row r="12441" s="505" customFormat="1" ht="14.25" hidden="1"/>
    <row r="12442" s="505" customFormat="1" ht="14.25" hidden="1"/>
    <row r="12443" s="505" customFormat="1" ht="14.25" hidden="1"/>
    <row r="12444" s="505" customFormat="1" ht="14.25" hidden="1"/>
    <row r="12445" s="505" customFormat="1" ht="14.25" hidden="1"/>
    <row r="12446" s="505" customFormat="1" ht="14.25" hidden="1"/>
    <row r="12447" s="505" customFormat="1" ht="14.25" hidden="1"/>
    <row r="12448" s="505" customFormat="1" ht="14.25" hidden="1"/>
    <row r="12449" s="505" customFormat="1" ht="14.25" hidden="1"/>
    <row r="12450" s="505" customFormat="1" ht="14.25" hidden="1"/>
    <row r="12451" s="505" customFormat="1" ht="14.25" hidden="1"/>
    <row r="12452" s="505" customFormat="1" ht="14.25" hidden="1"/>
    <row r="12453" s="505" customFormat="1" ht="14.25" hidden="1"/>
    <row r="12454" s="505" customFormat="1" ht="14.25" hidden="1"/>
    <row r="12455" s="505" customFormat="1" ht="14.25" hidden="1"/>
    <row r="12456" s="505" customFormat="1" ht="14.25" hidden="1"/>
    <row r="12457" s="505" customFormat="1" ht="14.25" hidden="1"/>
    <row r="12458" s="505" customFormat="1" ht="14.25" hidden="1"/>
    <row r="12459" s="505" customFormat="1" ht="14.25" hidden="1"/>
    <row r="12460" s="505" customFormat="1" ht="14.25" hidden="1"/>
    <row r="12461" s="505" customFormat="1" ht="14.25" hidden="1"/>
    <row r="12462" s="505" customFormat="1" ht="14.25" hidden="1"/>
    <row r="12463" s="505" customFormat="1" ht="14.25" hidden="1"/>
    <row r="12464" s="505" customFormat="1" ht="14.25" hidden="1"/>
    <row r="12465" s="505" customFormat="1" ht="14.25" hidden="1"/>
    <row r="12466" s="505" customFormat="1" ht="14.25" hidden="1"/>
    <row r="12467" s="505" customFormat="1" ht="14.25" hidden="1"/>
    <row r="12468" s="505" customFormat="1" ht="14.25" hidden="1"/>
    <row r="12469" s="505" customFormat="1" ht="14.25" hidden="1"/>
    <row r="12470" s="505" customFormat="1" ht="14.25" hidden="1"/>
    <row r="12471" s="505" customFormat="1" ht="14.25" hidden="1"/>
    <row r="12472" s="505" customFormat="1" ht="14.25" hidden="1"/>
    <row r="12473" s="505" customFormat="1" ht="14.25" hidden="1"/>
    <row r="12474" s="505" customFormat="1" ht="14.25" hidden="1"/>
    <row r="12475" s="505" customFormat="1" ht="14.25" hidden="1"/>
    <row r="12476" s="505" customFormat="1" ht="14.25" hidden="1"/>
    <row r="12477" s="505" customFormat="1" ht="14.25" hidden="1"/>
    <row r="12478" s="505" customFormat="1" ht="14.25" hidden="1"/>
    <row r="12479" s="505" customFormat="1" ht="14.25" hidden="1"/>
    <row r="12480" s="505" customFormat="1" ht="14.25" hidden="1"/>
    <row r="12481" s="505" customFormat="1" ht="14.25" hidden="1"/>
    <row r="12482" s="505" customFormat="1" ht="14.25" hidden="1"/>
    <row r="12483" s="505" customFormat="1" ht="14.25" hidden="1"/>
    <row r="12484" s="505" customFormat="1" ht="14.25" hidden="1"/>
    <row r="12485" s="505" customFormat="1" ht="14.25" hidden="1"/>
    <row r="12486" s="505" customFormat="1" ht="14.25" hidden="1"/>
    <row r="12487" s="505" customFormat="1" ht="14.25" hidden="1"/>
    <row r="12488" s="505" customFormat="1" ht="14.25" hidden="1"/>
    <row r="12489" s="505" customFormat="1" ht="14.25" hidden="1"/>
    <row r="12490" s="505" customFormat="1" ht="14.25" hidden="1"/>
    <row r="12491" s="505" customFormat="1" ht="14.25" hidden="1"/>
    <row r="12492" s="505" customFormat="1" ht="14.25" hidden="1"/>
    <row r="12493" s="505" customFormat="1" ht="14.25" hidden="1"/>
    <row r="12494" s="505" customFormat="1" ht="14.25" hidden="1"/>
    <row r="12495" s="505" customFormat="1" ht="14.25" hidden="1"/>
    <row r="12496" s="505" customFormat="1" ht="14.25" hidden="1"/>
    <row r="12497" s="505" customFormat="1" ht="14.25" hidden="1"/>
    <row r="12498" s="505" customFormat="1" ht="14.25" hidden="1"/>
    <row r="12499" s="505" customFormat="1" ht="14.25" hidden="1"/>
    <row r="12500" s="505" customFormat="1" ht="14.25" hidden="1"/>
    <row r="12501" s="505" customFormat="1" ht="14.25" hidden="1"/>
    <row r="12502" s="505" customFormat="1" ht="14.25" hidden="1"/>
    <row r="12503" s="505" customFormat="1" ht="14.25" hidden="1"/>
    <row r="12504" s="505" customFormat="1" ht="14.25" hidden="1"/>
    <row r="12505" s="505" customFormat="1" ht="14.25" hidden="1"/>
    <row r="12506" s="505" customFormat="1" ht="14.25" hidden="1"/>
    <row r="12507" s="505" customFormat="1" ht="14.25" hidden="1"/>
    <row r="12508" s="505" customFormat="1" ht="14.25" hidden="1"/>
    <row r="12509" s="505" customFormat="1" ht="14.25" hidden="1"/>
    <row r="12510" s="505" customFormat="1" ht="14.25" hidden="1"/>
    <row r="12511" s="505" customFormat="1" ht="14.25" hidden="1"/>
    <row r="12512" s="505" customFormat="1" ht="14.25" hidden="1"/>
    <row r="12513" s="505" customFormat="1" ht="14.25" hidden="1"/>
    <row r="12514" s="505" customFormat="1" ht="14.25" hidden="1"/>
    <row r="12515" s="505" customFormat="1" ht="14.25" hidden="1"/>
    <row r="12516" s="505" customFormat="1" ht="14.25" hidden="1"/>
    <row r="12517" s="505" customFormat="1" ht="14.25" hidden="1"/>
    <row r="12518" s="505" customFormat="1" ht="14.25" hidden="1"/>
    <row r="12519" s="505" customFormat="1" ht="14.25" hidden="1"/>
    <row r="12520" s="505" customFormat="1" ht="14.25" hidden="1"/>
    <row r="12521" s="505" customFormat="1" ht="14.25" hidden="1"/>
    <row r="12522" s="505" customFormat="1" ht="14.25" hidden="1"/>
    <row r="12523" s="505" customFormat="1" ht="14.25" hidden="1"/>
    <row r="12524" s="505" customFormat="1" ht="14.25" hidden="1"/>
    <row r="12525" s="505" customFormat="1" ht="14.25" hidden="1"/>
    <row r="12526" s="505" customFormat="1" ht="14.25" hidden="1"/>
    <row r="12527" s="505" customFormat="1" ht="14.25" hidden="1"/>
    <row r="12528" s="505" customFormat="1" ht="14.25" hidden="1"/>
    <row r="12529" s="505" customFormat="1" ht="14.25" hidden="1"/>
    <row r="12530" s="505" customFormat="1" ht="14.25" hidden="1"/>
    <row r="12531" s="505" customFormat="1" ht="14.25" hidden="1"/>
    <row r="12532" s="505" customFormat="1" ht="14.25" hidden="1"/>
    <row r="12533" s="505" customFormat="1" ht="14.25" hidden="1"/>
    <row r="12534" s="505" customFormat="1" ht="14.25" hidden="1"/>
    <row r="12535" s="505" customFormat="1" ht="14.25" hidden="1"/>
    <row r="12536" s="505" customFormat="1" ht="14.25" hidden="1"/>
    <row r="12537" s="505" customFormat="1" ht="14.25" hidden="1"/>
    <row r="12538" s="505" customFormat="1" ht="14.25" hidden="1"/>
    <row r="12539" s="505" customFormat="1" ht="14.25" hidden="1"/>
    <row r="12540" s="505" customFormat="1" ht="14.25" hidden="1"/>
    <row r="12541" s="505" customFormat="1" ht="14.25" hidden="1"/>
    <row r="12542" s="505" customFormat="1" ht="14.25" hidden="1"/>
    <row r="12543" s="505" customFormat="1" ht="14.25" hidden="1"/>
    <row r="12544" s="505" customFormat="1" ht="14.25" hidden="1"/>
    <row r="12545" s="505" customFormat="1" ht="14.25" hidden="1"/>
    <row r="12546" s="505" customFormat="1" ht="14.25" hidden="1"/>
    <row r="12547" s="505" customFormat="1" ht="14.25" hidden="1"/>
    <row r="12548" s="505" customFormat="1" ht="14.25" hidden="1"/>
    <row r="12549" s="505" customFormat="1" ht="14.25" hidden="1"/>
    <row r="12550" s="505" customFormat="1" ht="14.25" hidden="1"/>
    <row r="12551" s="505" customFormat="1" ht="14.25" hidden="1"/>
    <row r="12552" s="505" customFormat="1" ht="14.25" hidden="1"/>
    <row r="12553" s="505" customFormat="1" ht="14.25" hidden="1"/>
    <row r="12554" s="505" customFormat="1" ht="14.25" hidden="1"/>
    <row r="12555" s="505" customFormat="1" ht="14.25" hidden="1"/>
    <row r="12556" s="505" customFormat="1" ht="14.25" hidden="1"/>
    <row r="12557" s="505" customFormat="1" ht="14.25" hidden="1"/>
    <row r="12558" s="505" customFormat="1" ht="14.25" hidden="1"/>
    <row r="12559" s="505" customFormat="1" ht="14.25" hidden="1"/>
    <row r="12560" s="505" customFormat="1" ht="14.25" hidden="1"/>
    <row r="12561" s="505" customFormat="1" ht="14.25" hidden="1"/>
    <row r="12562" s="505" customFormat="1" ht="14.25" hidden="1"/>
    <row r="12563" s="505" customFormat="1" ht="14.25" hidden="1"/>
    <row r="12564" s="505" customFormat="1" ht="14.25" hidden="1"/>
    <row r="12565" s="505" customFormat="1" ht="14.25" hidden="1"/>
    <row r="12566" s="505" customFormat="1" ht="14.25" hidden="1"/>
    <row r="12567" s="505" customFormat="1" ht="14.25" hidden="1"/>
    <row r="12568" s="505" customFormat="1" ht="14.25" hidden="1"/>
    <row r="12569" s="505" customFormat="1" ht="14.25" hidden="1"/>
    <row r="12570" s="505" customFormat="1" ht="14.25" hidden="1"/>
    <row r="12571" s="505" customFormat="1" ht="14.25" hidden="1"/>
    <row r="12572" s="505" customFormat="1" ht="14.25" hidden="1"/>
    <row r="12573" s="505" customFormat="1" ht="14.25" hidden="1"/>
    <row r="12574" s="505" customFormat="1" ht="14.25" hidden="1"/>
    <row r="12575" s="505" customFormat="1" ht="14.25" hidden="1"/>
    <row r="12576" s="505" customFormat="1" ht="14.25" hidden="1"/>
    <row r="12577" s="505" customFormat="1" ht="14.25" hidden="1"/>
    <row r="12578" s="505" customFormat="1" ht="14.25" hidden="1"/>
    <row r="12579" s="505" customFormat="1" ht="14.25" hidden="1"/>
    <row r="12580" s="505" customFormat="1" ht="14.25" hidden="1"/>
    <row r="12581" s="505" customFormat="1" ht="14.25" hidden="1"/>
    <row r="12582" s="505" customFormat="1" ht="14.25" hidden="1"/>
    <row r="12583" s="505" customFormat="1" ht="14.25" hidden="1"/>
    <row r="12584" s="505" customFormat="1" ht="14.25" hidden="1"/>
    <row r="12585" s="505" customFormat="1" ht="14.25" hidden="1"/>
    <row r="12586" s="505" customFormat="1" ht="14.25" hidden="1"/>
    <row r="12587" s="505" customFormat="1" ht="14.25" hidden="1"/>
    <row r="12588" s="505" customFormat="1" ht="14.25" hidden="1"/>
    <row r="12589" s="505" customFormat="1" ht="14.25" hidden="1"/>
    <row r="12590" s="505" customFormat="1" ht="14.25" hidden="1"/>
    <row r="12591" s="505" customFormat="1" ht="14.25" hidden="1"/>
    <row r="12592" s="505" customFormat="1" ht="14.25" hidden="1"/>
    <row r="12593" s="505" customFormat="1" ht="14.25" hidden="1"/>
    <row r="12594" s="505" customFormat="1" ht="14.25" hidden="1"/>
    <row r="12595" s="505" customFormat="1" ht="14.25" hidden="1"/>
    <row r="12596" s="505" customFormat="1" ht="14.25" hidden="1"/>
    <row r="12597" s="505" customFormat="1" ht="14.25" hidden="1"/>
    <row r="12598" s="505" customFormat="1" ht="14.25" hidden="1"/>
    <row r="12599" s="505" customFormat="1" ht="14.25" hidden="1"/>
    <row r="12600" s="505" customFormat="1" ht="14.25" hidden="1"/>
    <row r="12601" s="505" customFormat="1" ht="14.25" hidden="1"/>
    <row r="12602" s="505" customFormat="1" ht="14.25" hidden="1"/>
    <row r="12603" s="505" customFormat="1" ht="14.25" hidden="1"/>
    <row r="12604" s="505" customFormat="1" ht="14.25" hidden="1"/>
    <row r="12605" s="505" customFormat="1" ht="14.25" hidden="1"/>
    <row r="12606" s="505" customFormat="1" ht="14.25" hidden="1"/>
    <row r="12607" s="505" customFormat="1" ht="14.25" hidden="1"/>
    <row r="12608" s="505" customFormat="1" ht="14.25" hidden="1"/>
    <row r="12609" s="505" customFormat="1" ht="14.25" hidden="1"/>
    <row r="12610" s="505" customFormat="1" ht="14.25" hidden="1"/>
    <row r="12611" s="505" customFormat="1" ht="14.25" hidden="1"/>
    <row r="12612" s="505" customFormat="1" ht="14.25" hidden="1"/>
    <row r="12613" s="505" customFormat="1" ht="14.25" hidden="1"/>
    <row r="12614" s="505" customFormat="1" ht="14.25" hidden="1"/>
    <row r="12615" s="505" customFormat="1" ht="14.25" hidden="1"/>
    <row r="12616" s="505" customFormat="1" ht="14.25" hidden="1"/>
    <row r="12617" s="505" customFormat="1" ht="14.25" hidden="1"/>
    <row r="12618" s="505" customFormat="1" ht="14.25" hidden="1"/>
    <row r="12619" s="505" customFormat="1" ht="14.25" hidden="1"/>
    <row r="12620" s="505" customFormat="1" ht="14.25" hidden="1"/>
    <row r="12621" s="505" customFormat="1" ht="14.25" hidden="1"/>
    <row r="12622" s="505" customFormat="1" ht="14.25" hidden="1"/>
    <row r="12623" s="505" customFormat="1" ht="14.25" hidden="1"/>
    <row r="12624" s="505" customFormat="1" ht="14.25" hidden="1"/>
    <row r="12625" s="505" customFormat="1" ht="14.25" hidden="1"/>
    <row r="12626" s="505" customFormat="1" ht="14.25" hidden="1"/>
    <row r="12627" s="505" customFormat="1" ht="14.25" hidden="1"/>
    <row r="12628" s="505" customFormat="1" ht="14.25" hidden="1"/>
    <row r="12629" s="505" customFormat="1" ht="14.25" hidden="1"/>
    <row r="12630" s="505" customFormat="1" ht="14.25" hidden="1"/>
    <row r="12631" s="505" customFormat="1" ht="14.25" hidden="1"/>
    <row r="12632" s="505" customFormat="1" ht="14.25" hidden="1"/>
    <row r="12633" s="505" customFormat="1" ht="14.25" hidden="1"/>
    <row r="12634" s="505" customFormat="1" ht="14.25" hidden="1"/>
    <row r="12635" s="505" customFormat="1" ht="14.25" hidden="1"/>
    <row r="12636" s="505" customFormat="1" ht="14.25" hidden="1"/>
    <row r="12637" s="505" customFormat="1" ht="14.25" hidden="1"/>
    <row r="12638" s="505" customFormat="1" ht="14.25" hidden="1"/>
    <row r="12639" s="505" customFormat="1" ht="14.25" hidden="1"/>
    <row r="12640" s="505" customFormat="1" ht="14.25" hidden="1"/>
    <row r="12641" s="505" customFormat="1" ht="14.25" hidden="1"/>
    <row r="12642" s="505" customFormat="1" ht="14.25" hidden="1"/>
    <row r="12643" s="505" customFormat="1" ht="14.25" hidden="1"/>
    <row r="12644" s="505" customFormat="1" ht="14.25" hidden="1"/>
    <row r="12645" s="505" customFormat="1" ht="14.25" hidden="1"/>
    <row r="12646" s="505" customFormat="1" ht="14.25" hidden="1"/>
    <row r="12647" s="505" customFormat="1" ht="14.25" hidden="1"/>
    <row r="12648" s="505" customFormat="1" ht="14.25" hidden="1"/>
    <row r="12649" s="505" customFormat="1" ht="14.25" hidden="1"/>
    <row r="12650" s="505" customFormat="1" ht="14.25" hidden="1"/>
    <row r="12651" s="505" customFormat="1" ht="14.25" hidden="1"/>
    <row r="12652" s="505" customFormat="1" ht="14.25" hidden="1"/>
    <row r="12653" s="505" customFormat="1" ht="14.25" hidden="1"/>
    <row r="12654" s="505" customFormat="1" ht="14.25" hidden="1"/>
    <row r="12655" s="505" customFormat="1" ht="14.25" hidden="1"/>
    <row r="12656" s="505" customFormat="1" ht="14.25" hidden="1"/>
    <row r="12657" s="505" customFormat="1" ht="14.25" hidden="1"/>
    <row r="12658" s="505" customFormat="1" ht="14.25" hidden="1"/>
    <row r="12659" s="505" customFormat="1" ht="14.25" hidden="1"/>
    <row r="12660" s="505" customFormat="1" ht="14.25" hidden="1"/>
    <row r="12661" s="505" customFormat="1" ht="14.25" hidden="1"/>
    <row r="12662" s="505" customFormat="1" ht="14.25" hidden="1"/>
    <row r="12663" s="505" customFormat="1" ht="14.25" hidden="1"/>
    <row r="12664" s="505" customFormat="1" ht="14.25" hidden="1"/>
    <row r="12665" s="505" customFormat="1" ht="14.25" hidden="1"/>
    <row r="12666" s="505" customFormat="1" ht="14.25" hidden="1"/>
    <row r="12667" s="505" customFormat="1" ht="14.25" hidden="1"/>
    <row r="12668" s="505" customFormat="1" ht="14.25" hidden="1"/>
    <row r="12669" s="505" customFormat="1" ht="14.25" hidden="1"/>
    <row r="12670" s="505" customFormat="1" ht="14.25" hidden="1"/>
    <row r="12671" s="505" customFormat="1" ht="14.25" hidden="1"/>
    <row r="12672" s="505" customFormat="1" ht="14.25" hidden="1"/>
    <row r="12673" s="505" customFormat="1" ht="14.25" hidden="1"/>
    <row r="12674" s="505" customFormat="1" ht="14.25" hidden="1"/>
    <row r="12675" s="505" customFormat="1" ht="14.25" hidden="1"/>
    <row r="12676" s="505" customFormat="1" ht="14.25" hidden="1"/>
    <row r="12677" s="505" customFormat="1" ht="14.25" hidden="1"/>
    <row r="12678" s="505" customFormat="1" ht="14.25" hidden="1"/>
    <row r="12679" s="505" customFormat="1" ht="14.25" hidden="1"/>
    <row r="12680" s="505" customFormat="1" ht="14.25" hidden="1"/>
    <row r="12681" s="505" customFormat="1" ht="14.25" hidden="1"/>
    <row r="12682" s="505" customFormat="1" ht="14.25" hidden="1"/>
    <row r="12683" s="505" customFormat="1" ht="14.25" hidden="1"/>
    <row r="12684" s="505" customFormat="1" ht="14.25" hidden="1"/>
    <row r="12685" s="505" customFormat="1" ht="14.25" hidden="1"/>
    <row r="12686" s="505" customFormat="1" ht="14.25" hidden="1"/>
    <row r="12687" s="505" customFormat="1" ht="14.25" hidden="1"/>
    <row r="12688" s="505" customFormat="1" ht="14.25" hidden="1"/>
    <row r="12689" s="505" customFormat="1" ht="14.25" hidden="1"/>
    <row r="12690" s="505" customFormat="1" ht="14.25" hidden="1"/>
    <row r="12691" s="505" customFormat="1" ht="14.25" hidden="1"/>
    <row r="12692" s="505" customFormat="1" ht="14.25" hidden="1"/>
    <row r="12693" s="505" customFormat="1" ht="14.25" hidden="1"/>
    <row r="12694" s="505" customFormat="1" ht="14.25" hidden="1"/>
    <row r="12695" s="505" customFormat="1" ht="14.25" hidden="1"/>
    <row r="12696" s="505" customFormat="1" ht="14.25" hidden="1"/>
    <row r="12697" s="505" customFormat="1" ht="14.25" hidden="1"/>
    <row r="12698" s="505" customFormat="1" ht="14.25" hidden="1"/>
    <row r="12699" s="505" customFormat="1" ht="14.25" hidden="1"/>
    <row r="12700" s="505" customFormat="1" ht="14.25" hidden="1"/>
    <row r="12701" s="505" customFormat="1" ht="14.25" hidden="1"/>
    <row r="12702" s="505" customFormat="1" ht="14.25" hidden="1"/>
    <row r="12703" s="505" customFormat="1" ht="14.25" hidden="1"/>
    <row r="12704" s="505" customFormat="1" ht="14.25" hidden="1"/>
    <row r="12705" s="505" customFormat="1" ht="14.25" hidden="1"/>
    <row r="12706" s="505" customFormat="1" ht="14.25" hidden="1"/>
    <row r="12707" s="505" customFormat="1" ht="14.25" hidden="1"/>
    <row r="12708" s="505" customFormat="1" ht="14.25" hidden="1"/>
    <row r="12709" s="505" customFormat="1" ht="14.25" hidden="1"/>
    <row r="12710" s="505" customFormat="1" ht="14.25" hidden="1"/>
    <row r="12711" s="505" customFormat="1" ht="14.25" hidden="1"/>
    <row r="12712" s="505" customFormat="1" ht="14.25" hidden="1"/>
    <row r="12713" s="505" customFormat="1" ht="14.25" hidden="1"/>
    <row r="12714" s="505" customFormat="1" ht="14.25" hidden="1"/>
    <row r="12715" s="505" customFormat="1" ht="14.25" hidden="1"/>
    <row r="12716" s="505" customFormat="1" ht="14.25" hidden="1"/>
    <row r="12717" s="505" customFormat="1" ht="14.25" hidden="1"/>
    <row r="12718" s="505" customFormat="1" ht="14.25" hidden="1"/>
    <row r="12719" s="505" customFormat="1" ht="14.25" hidden="1"/>
    <row r="12720" s="505" customFormat="1" ht="14.25" hidden="1"/>
    <row r="12721" s="505" customFormat="1" ht="14.25" hidden="1"/>
    <row r="12722" s="505" customFormat="1" ht="14.25" hidden="1"/>
    <row r="12723" s="505" customFormat="1" ht="14.25" hidden="1"/>
    <row r="12724" s="505" customFormat="1" ht="14.25" hidden="1"/>
    <row r="12725" s="505" customFormat="1" ht="14.25" hidden="1"/>
    <row r="12726" s="505" customFormat="1" ht="14.25" hidden="1"/>
    <row r="12727" s="505" customFormat="1" ht="14.25" hidden="1"/>
    <row r="12728" s="505" customFormat="1" ht="14.25" hidden="1"/>
    <row r="12729" s="505" customFormat="1" ht="14.25" hidden="1"/>
    <row r="12730" s="505" customFormat="1" ht="14.25" hidden="1"/>
    <row r="12731" s="505" customFormat="1" ht="14.25" hidden="1"/>
    <row r="12732" s="505" customFormat="1" ht="14.25" hidden="1"/>
    <row r="12733" s="505" customFormat="1" ht="14.25" hidden="1"/>
    <row r="12734" s="505" customFormat="1" ht="14.25" hidden="1"/>
    <row r="12735" s="505" customFormat="1" ht="14.25" hidden="1"/>
    <row r="12736" s="505" customFormat="1" ht="14.25" hidden="1"/>
    <row r="12737" s="505" customFormat="1" ht="14.25" hidden="1"/>
    <row r="12738" s="505" customFormat="1" ht="14.25" hidden="1"/>
    <row r="12739" s="505" customFormat="1" ht="14.25" hidden="1"/>
    <row r="12740" s="505" customFormat="1" ht="14.25" hidden="1"/>
    <row r="12741" s="505" customFormat="1" ht="14.25" hidden="1"/>
    <row r="12742" s="505" customFormat="1" ht="14.25" hidden="1"/>
    <row r="12743" s="505" customFormat="1" ht="14.25" hidden="1"/>
    <row r="12744" s="505" customFormat="1" ht="14.25" hidden="1"/>
    <row r="12745" s="505" customFormat="1" ht="14.25" hidden="1"/>
    <row r="12746" s="505" customFormat="1" ht="14.25" hidden="1"/>
    <row r="12747" s="505" customFormat="1" ht="14.25" hidden="1"/>
    <row r="12748" s="505" customFormat="1" ht="14.25" hidden="1"/>
    <row r="12749" s="505" customFormat="1" ht="14.25" hidden="1"/>
    <row r="12750" s="505" customFormat="1" ht="14.25" hidden="1"/>
    <row r="12751" s="505" customFormat="1" ht="14.25" hidden="1"/>
    <row r="12752" s="505" customFormat="1" ht="14.25" hidden="1"/>
    <row r="12753" s="505" customFormat="1" ht="14.25" hidden="1"/>
    <row r="12754" s="505" customFormat="1" ht="14.25" hidden="1"/>
    <row r="12755" s="505" customFormat="1" ht="14.25" hidden="1"/>
    <row r="12756" s="505" customFormat="1" ht="14.25" hidden="1"/>
    <row r="12757" s="505" customFormat="1" ht="14.25" hidden="1"/>
    <row r="12758" s="505" customFormat="1" ht="14.25" hidden="1"/>
    <row r="12759" s="505" customFormat="1" ht="14.25" hidden="1"/>
    <row r="12760" s="505" customFormat="1" ht="14.25" hidden="1"/>
    <row r="12761" s="505" customFormat="1" ht="14.25" hidden="1"/>
    <row r="12762" s="505" customFormat="1" ht="14.25" hidden="1"/>
    <row r="12763" s="505" customFormat="1" ht="14.25" hidden="1"/>
    <row r="12764" s="505" customFormat="1" ht="14.25" hidden="1"/>
    <row r="12765" s="505" customFormat="1" ht="14.25" hidden="1"/>
    <row r="12766" s="505" customFormat="1" ht="14.25" hidden="1"/>
    <row r="12767" s="505" customFormat="1" ht="14.25" hidden="1"/>
    <row r="12768" s="505" customFormat="1" ht="14.25" hidden="1"/>
    <row r="12769" s="505" customFormat="1" ht="14.25" hidden="1"/>
    <row r="12770" s="505" customFormat="1" ht="14.25" hidden="1"/>
    <row r="12771" s="505" customFormat="1" ht="14.25" hidden="1"/>
    <row r="12772" s="505" customFormat="1" ht="14.25" hidden="1"/>
    <row r="12773" s="505" customFormat="1" ht="14.25" hidden="1"/>
    <row r="12774" s="505" customFormat="1" ht="14.25" hidden="1"/>
    <row r="12775" s="505" customFormat="1" ht="14.25" hidden="1"/>
    <row r="12776" s="505" customFormat="1" ht="14.25" hidden="1"/>
    <row r="12777" s="505" customFormat="1" ht="14.25" hidden="1"/>
    <row r="12778" s="505" customFormat="1" ht="14.25" hidden="1"/>
    <row r="12779" s="505" customFormat="1" ht="14.25" hidden="1"/>
    <row r="12780" s="505" customFormat="1" ht="14.25" hidden="1"/>
    <row r="12781" s="505" customFormat="1" ht="14.25" hidden="1"/>
    <row r="12782" s="505" customFormat="1" ht="14.25" hidden="1"/>
    <row r="12783" s="505" customFormat="1" ht="14.25" hidden="1"/>
    <row r="12784" s="505" customFormat="1" ht="14.25" hidden="1"/>
    <row r="12785" s="505" customFormat="1" ht="14.25" hidden="1"/>
    <row r="12786" s="505" customFormat="1" ht="14.25" hidden="1"/>
    <row r="12787" s="505" customFormat="1" ht="14.25" hidden="1"/>
    <row r="12788" s="505" customFormat="1" ht="14.25" hidden="1"/>
    <row r="12789" s="505" customFormat="1" ht="14.25" hidden="1"/>
    <row r="12790" s="505" customFormat="1" ht="14.25" hidden="1"/>
    <row r="12791" s="505" customFormat="1" ht="14.25" hidden="1"/>
    <row r="12792" s="505" customFormat="1" ht="14.25" hidden="1"/>
    <row r="12793" s="505" customFormat="1" ht="14.25" hidden="1"/>
    <row r="12794" s="505" customFormat="1" ht="14.25" hidden="1"/>
    <row r="12795" s="505" customFormat="1" ht="14.25" hidden="1"/>
    <row r="12796" s="505" customFormat="1" ht="14.25" hidden="1"/>
    <row r="12797" s="505" customFormat="1" ht="14.25" hidden="1"/>
    <row r="12798" s="505" customFormat="1" ht="14.25" hidden="1"/>
    <row r="12799" s="505" customFormat="1" ht="14.25" hidden="1"/>
    <row r="12800" s="505" customFormat="1" ht="14.25" hidden="1"/>
    <row r="12801" s="505" customFormat="1" ht="14.25" hidden="1"/>
    <row r="12802" s="505" customFormat="1" ht="14.25" hidden="1"/>
    <row r="12803" s="505" customFormat="1" ht="14.25" hidden="1"/>
    <row r="12804" s="505" customFormat="1" ht="14.25" hidden="1"/>
    <row r="12805" s="505" customFormat="1" ht="14.25" hidden="1"/>
    <row r="12806" s="505" customFormat="1" ht="14.25" hidden="1"/>
    <row r="12807" s="505" customFormat="1" ht="14.25" hidden="1"/>
    <row r="12808" s="505" customFormat="1" ht="14.25" hidden="1"/>
    <row r="12809" s="505" customFormat="1" ht="14.25" hidden="1"/>
    <row r="12810" s="505" customFormat="1" ht="14.25" hidden="1"/>
    <row r="12811" s="505" customFormat="1" ht="14.25" hidden="1"/>
    <row r="12812" s="505" customFormat="1" ht="14.25" hidden="1"/>
    <row r="12813" s="505" customFormat="1" ht="14.25" hidden="1"/>
    <row r="12814" s="505" customFormat="1" ht="14.25" hidden="1"/>
    <row r="12815" s="505" customFormat="1" ht="14.25" hidden="1"/>
    <row r="12816" s="505" customFormat="1" ht="14.25" hidden="1"/>
    <row r="12817" s="505" customFormat="1" ht="14.25" hidden="1"/>
    <row r="12818" s="505" customFormat="1" ht="14.25" hidden="1"/>
    <row r="12819" s="505" customFormat="1" ht="14.25" hidden="1"/>
    <row r="12820" s="505" customFormat="1" ht="14.25" hidden="1"/>
    <row r="12821" s="505" customFormat="1" ht="14.25" hidden="1"/>
    <row r="12822" s="505" customFormat="1" ht="14.25" hidden="1"/>
    <row r="12823" s="505" customFormat="1" ht="14.25" hidden="1"/>
    <row r="12824" s="505" customFormat="1" ht="14.25" hidden="1"/>
    <row r="12825" s="505" customFormat="1" ht="14.25" hidden="1"/>
    <row r="12826" s="505" customFormat="1" ht="14.25" hidden="1"/>
    <row r="12827" s="505" customFormat="1" ht="14.25" hidden="1"/>
    <row r="12828" s="505" customFormat="1" ht="14.25" hidden="1"/>
    <row r="12829" s="505" customFormat="1" ht="14.25" hidden="1"/>
    <row r="12830" s="505" customFormat="1" ht="14.25" hidden="1"/>
    <row r="12831" s="505" customFormat="1" ht="14.25" hidden="1"/>
    <row r="12832" s="505" customFormat="1" ht="14.25" hidden="1"/>
    <row r="12833" s="505" customFormat="1" ht="14.25" hidden="1"/>
    <row r="12834" s="505" customFormat="1" ht="14.25" hidden="1"/>
    <row r="12835" s="505" customFormat="1" ht="14.25" hidden="1"/>
    <row r="12836" s="505" customFormat="1" ht="14.25" hidden="1"/>
    <row r="12837" s="505" customFormat="1" ht="14.25" hidden="1"/>
    <row r="12838" s="505" customFormat="1" ht="14.25" hidden="1"/>
    <row r="12839" s="505" customFormat="1" ht="14.25" hidden="1"/>
    <row r="12840" s="505" customFormat="1" ht="14.25" hidden="1"/>
    <row r="12841" s="505" customFormat="1" ht="14.25" hidden="1"/>
    <row r="12842" s="505" customFormat="1" ht="14.25" hidden="1"/>
    <row r="12843" s="505" customFormat="1" ht="14.25" hidden="1"/>
    <row r="12844" s="505" customFormat="1" ht="14.25" hidden="1"/>
    <row r="12845" s="505" customFormat="1" ht="14.25" hidden="1"/>
    <row r="12846" s="505" customFormat="1" ht="14.25" hidden="1"/>
    <row r="12847" s="505" customFormat="1" ht="14.25" hidden="1"/>
    <row r="12848" s="505" customFormat="1" ht="14.25" hidden="1"/>
    <row r="12849" s="505" customFormat="1" ht="14.25" hidden="1"/>
    <row r="12850" s="505" customFormat="1" ht="14.25" hidden="1"/>
    <row r="12851" s="505" customFormat="1" ht="14.25" hidden="1"/>
    <row r="12852" s="505" customFormat="1" ht="14.25" hidden="1"/>
    <row r="12853" s="505" customFormat="1" ht="14.25" hidden="1"/>
    <row r="12854" s="505" customFormat="1" ht="14.25" hidden="1"/>
    <row r="12855" s="505" customFormat="1" ht="14.25" hidden="1"/>
    <row r="12856" s="505" customFormat="1" ht="14.25" hidden="1"/>
    <row r="12857" s="505" customFormat="1" ht="14.25" hidden="1"/>
    <row r="12858" s="505" customFormat="1" ht="14.25" hidden="1"/>
    <row r="12859" s="505" customFormat="1" ht="14.25" hidden="1"/>
    <row r="12860" s="505" customFormat="1" ht="14.25" hidden="1"/>
    <row r="12861" s="505" customFormat="1" ht="14.25" hidden="1"/>
    <row r="12862" s="505" customFormat="1" ht="14.25" hidden="1"/>
    <row r="12863" s="505" customFormat="1" ht="14.25" hidden="1"/>
    <row r="12864" s="505" customFormat="1" ht="14.25" hidden="1"/>
    <row r="12865" s="505" customFormat="1" ht="14.25" hidden="1"/>
    <row r="12866" s="505" customFormat="1" ht="14.25" hidden="1"/>
    <row r="12867" s="505" customFormat="1" ht="14.25" hidden="1"/>
    <row r="12868" s="505" customFormat="1" ht="14.25" hidden="1"/>
    <row r="12869" s="505" customFormat="1" ht="14.25" hidden="1"/>
    <row r="12870" s="505" customFormat="1" ht="14.25" hidden="1"/>
    <row r="12871" s="505" customFormat="1" ht="14.25" hidden="1"/>
    <row r="12872" s="505" customFormat="1" ht="14.25" hidden="1"/>
    <row r="12873" s="505" customFormat="1" ht="14.25" hidden="1"/>
    <row r="12874" s="505" customFormat="1" ht="14.25" hidden="1"/>
    <row r="12875" s="505" customFormat="1" ht="14.25" hidden="1"/>
    <row r="12876" s="505" customFormat="1" ht="14.25" hidden="1"/>
    <row r="12877" s="505" customFormat="1" ht="14.25" hidden="1"/>
    <row r="12878" s="505" customFormat="1" ht="14.25" hidden="1"/>
    <row r="12879" s="505" customFormat="1" ht="14.25" hidden="1"/>
    <row r="12880" s="505" customFormat="1" ht="14.25" hidden="1"/>
    <row r="12881" s="505" customFormat="1" ht="14.25" hidden="1"/>
    <row r="12882" s="505" customFormat="1" ht="14.25" hidden="1"/>
    <row r="12883" s="505" customFormat="1" ht="14.25" hidden="1"/>
    <row r="12884" s="505" customFormat="1" ht="14.25" hidden="1"/>
    <row r="12885" s="505" customFormat="1" ht="14.25" hidden="1"/>
    <row r="12886" s="505" customFormat="1" ht="14.25" hidden="1"/>
    <row r="12887" s="505" customFormat="1" ht="14.25" hidden="1"/>
    <row r="12888" s="505" customFormat="1" ht="14.25" hidden="1"/>
    <row r="12889" s="505" customFormat="1" ht="14.25" hidden="1"/>
    <row r="12890" s="505" customFormat="1" ht="14.25" hidden="1"/>
    <row r="12891" s="505" customFormat="1" ht="14.25" hidden="1"/>
    <row r="12892" s="505" customFormat="1" ht="14.25" hidden="1"/>
    <row r="12893" s="505" customFormat="1" ht="14.25" hidden="1"/>
    <row r="12894" s="505" customFormat="1" ht="14.25" hidden="1"/>
    <row r="12895" s="505" customFormat="1" ht="14.25" hidden="1"/>
    <row r="12896" s="505" customFormat="1" ht="14.25" hidden="1"/>
    <row r="12897" s="505" customFormat="1" ht="14.25" hidden="1"/>
    <row r="12898" s="505" customFormat="1" ht="14.25" hidden="1"/>
    <row r="12899" s="505" customFormat="1" ht="14.25" hidden="1"/>
    <row r="12900" s="505" customFormat="1" ht="14.25" hidden="1"/>
    <row r="12901" s="505" customFormat="1" ht="14.25" hidden="1"/>
    <row r="12902" s="505" customFormat="1" ht="14.25" hidden="1"/>
    <row r="12903" s="505" customFormat="1" ht="14.25" hidden="1"/>
    <row r="12904" s="505" customFormat="1" ht="14.25" hidden="1"/>
    <row r="12905" s="505" customFormat="1" ht="14.25" hidden="1"/>
    <row r="12906" s="505" customFormat="1" ht="14.25" hidden="1"/>
    <row r="12907" s="505" customFormat="1" ht="14.25" hidden="1"/>
    <row r="12908" s="505" customFormat="1" ht="14.25" hidden="1"/>
    <row r="12909" s="505" customFormat="1" ht="14.25" hidden="1"/>
    <row r="12910" s="505" customFormat="1" ht="14.25" hidden="1"/>
    <row r="12911" s="505" customFormat="1" ht="14.25" hidden="1"/>
    <row r="12912" s="505" customFormat="1" ht="14.25" hidden="1"/>
    <row r="12913" s="505" customFormat="1" ht="14.25" hidden="1"/>
    <row r="12914" s="505" customFormat="1" ht="14.25" hidden="1"/>
    <row r="12915" s="505" customFormat="1" ht="14.25" hidden="1"/>
    <row r="12916" s="505" customFormat="1" ht="14.25" hidden="1"/>
    <row r="12917" s="505" customFormat="1" ht="14.25" hidden="1"/>
    <row r="12918" s="505" customFormat="1" ht="14.25" hidden="1"/>
    <row r="12919" s="505" customFormat="1" ht="14.25" hidden="1"/>
    <row r="12920" s="505" customFormat="1" ht="14.25" hidden="1"/>
    <row r="12921" s="505" customFormat="1" ht="14.25" hidden="1"/>
    <row r="12922" s="505" customFormat="1" ht="14.25" hidden="1"/>
    <row r="12923" s="505" customFormat="1" ht="14.25" hidden="1"/>
    <row r="12924" s="505" customFormat="1" ht="14.25" hidden="1"/>
    <row r="12925" s="505" customFormat="1" ht="14.25" hidden="1"/>
    <row r="12926" s="505" customFormat="1" ht="14.25" hidden="1"/>
    <row r="12927" s="505" customFormat="1" ht="14.25" hidden="1"/>
    <row r="12928" s="505" customFormat="1" ht="14.25" hidden="1"/>
    <row r="12929" s="505" customFormat="1" ht="14.25" hidden="1"/>
    <row r="12930" s="505" customFormat="1" ht="14.25" hidden="1"/>
    <row r="12931" s="505" customFormat="1" ht="14.25" hidden="1"/>
    <row r="12932" s="505" customFormat="1" ht="14.25" hidden="1"/>
    <row r="12933" s="505" customFormat="1" ht="14.25" hidden="1"/>
    <row r="12934" s="505" customFormat="1" ht="14.25" hidden="1"/>
    <row r="12935" s="505" customFormat="1" ht="14.25" hidden="1"/>
    <row r="12936" s="505" customFormat="1" ht="14.25" hidden="1"/>
    <row r="12937" s="505" customFormat="1" ht="14.25" hidden="1"/>
    <row r="12938" s="505" customFormat="1" ht="14.25" hidden="1"/>
    <row r="12939" s="505" customFormat="1" ht="14.25" hidden="1"/>
    <row r="12940" s="505" customFormat="1" ht="14.25" hidden="1"/>
    <row r="12941" s="505" customFormat="1" ht="14.25" hidden="1"/>
    <row r="12942" s="505" customFormat="1" ht="14.25" hidden="1"/>
    <row r="12943" s="505" customFormat="1" ht="14.25" hidden="1"/>
    <row r="12944" s="505" customFormat="1" ht="14.25" hidden="1"/>
    <row r="12945" s="505" customFormat="1" ht="14.25" hidden="1"/>
    <row r="12946" s="505" customFormat="1" ht="14.25" hidden="1"/>
    <row r="12947" s="505" customFormat="1" ht="14.25" hidden="1"/>
    <row r="12948" s="505" customFormat="1" ht="14.25" hidden="1"/>
    <row r="12949" s="505" customFormat="1" ht="14.25" hidden="1"/>
    <row r="12950" s="505" customFormat="1" ht="14.25" hidden="1"/>
    <row r="12951" s="505" customFormat="1" ht="14.25" hidden="1"/>
    <row r="12952" s="505" customFormat="1" ht="14.25" hidden="1"/>
    <row r="12953" s="505" customFormat="1" ht="14.25" hidden="1"/>
    <row r="12954" s="505" customFormat="1" ht="14.25" hidden="1"/>
    <row r="12955" s="505" customFormat="1" ht="14.25" hidden="1"/>
    <row r="12956" s="505" customFormat="1" ht="14.25" hidden="1"/>
    <row r="12957" s="505" customFormat="1" ht="14.25" hidden="1"/>
    <row r="12958" s="505" customFormat="1" ht="14.25" hidden="1"/>
    <row r="12959" s="505" customFormat="1" ht="14.25" hidden="1"/>
    <row r="12960" s="505" customFormat="1" ht="14.25" hidden="1"/>
    <row r="12961" s="505" customFormat="1" ht="14.25" hidden="1"/>
    <row r="12962" s="505" customFormat="1" ht="14.25" hidden="1"/>
    <row r="12963" s="505" customFormat="1" ht="14.25" hidden="1"/>
    <row r="12964" s="505" customFormat="1" ht="14.25" hidden="1"/>
    <row r="12965" s="505" customFormat="1" ht="14.25" hidden="1"/>
    <row r="12966" s="505" customFormat="1" ht="14.25" hidden="1"/>
    <row r="12967" s="505" customFormat="1" ht="14.25" hidden="1"/>
    <row r="12968" s="505" customFormat="1" ht="14.25" hidden="1"/>
    <row r="12969" s="505" customFormat="1" ht="14.25" hidden="1"/>
    <row r="12970" s="505" customFormat="1" ht="14.25" hidden="1"/>
    <row r="12971" s="505" customFormat="1" ht="14.25" hidden="1"/>
    <row r="12972" s="505" customFormat="1" ht="14.25" hidden="1"/>
    <row r="12973" s="505" customFormat="1" ht="14.25" hidden="1"/>
    <row r="12974" s="505" customFormat="1" ht="14.25" hidden="1"/>
    <row r="12975" s="505" customFormat="1" ht="14.25" hidden="1"/>
    <row r="12976" s="505" customFormat="1" ht="14.25" hidden="1"/>
    <row r="12977" s="505" customFormat="1" ht="14.25" hidden="1"/>
    <row r="12978" s="505" customFormat="1" ht="14.25" hidden="1"/>
    <row r="12979" s="505" customFormat="1" ht="14.25" hidden="1"/>
    <row r="12980" s="505" customFormat="1" ht="14.25" hidden="1"/>
    <row r="12981" s="505" customFormat="1" ht="14.25" hidden="1"/>
    <row r="12982" s="505" customFormat="1" ht="14.25" hidden="1"/>
    <row r="12983" s="505" customFormat="1" ht="14.25" hidden="1"/>
    <row r="12984" s="505" customFormat="1" ht="14.25" hidden="1"/>
    <row r="12985" s="505" customFormat="1" ht="14.25" hidden="1"/>
    <row r="12986" s="505" customFormat="1" ht="14.25" hidden="1"/>
    <row r="12987" s="505" customFormat="1" ht="14.25" hidden="1"/>
    <row r="12988" s="505" customFormat="1" ht="14.25" hidden="1"/>
    <row r="12989" s="505" customFormat="1" ht="14.25" hidden="1"/>
    <row r="12990" s="505" customFormat="1" ht="14.25" hidden="1"/>
    <row r="12991" s="505" customFormat="1" ht="14.25" hidden="1"/>
    <row r="12992" s="505" customFormat="1" ht="14.25" hidden="1"/>
    <row r="12993" s="505" customFormat="1" ht="14.25" hidden="1"/>
    <row r="12994" s="505" customFormat="1" ht="14.25" hidden="1"/>
    <row r="12995" s="505" customFormat="1" ht="14.25" hidden="1"/>
    <row r="12996" s="505" customFormat="1" ht="14.25" hidden="1"/>
    <row r="12997" s="505" customFormat="1" ht="14.25" hidden="1"/>
    <row r="12998" s="505" customFormat="1" ht="14.25" hidden="1"/>
    <row r="12999" s="505" customFormat="1" ht="14.25" hidden="1"/>
    <row r="13000" s="505" customFormat="1" ht="14.25" hidden="1"/>
    <row r="13001" s="505" customFormat="1" ht="14.25" hidden="1"/>
    <row r="13002" s="505" customFormat="1" ht="14.25" hidden="1"/>
    <row r="13003" s="505" customFormat="1" ht="14.25" hidden="1"/>
    <row r="13004" s="505" customFormat="1" ht="14.25" hidden="1"/>
    <row r="13005" s="505" customFormat="1" ht="14.25" hidden="1"/>
    <row r="13006" s="505" customFormat="1" ht="14.25" hidden="1"/>
    <row r="13007" s="505" customFormat="1" ht="14.25" hidden="1"/>
    <row r="13008" s="505" customFormat="1" ht="14.25" hidden="1"/>
    <row r="13009" s="505" customFormat="1" ht="14.25" hidden="1"/>
    <row r="13010" s="505" customFormat="1" ht="14.25" hidden="1"/>
    <row r="13011" s="505" customFormat="1" ht="14.25" hidden="1"/>
    <row r="13012" s="505" customFormat="1" ht="14.25" hidden="1"/>
    <row r="13013" s="505" customFormat="1" ht="14.25" hidden="1"/>
    <row r="13014" s="505" customFormat="1" ht="14.25" hidden="1"/>
    <row r="13015" s="505" customFormat="1" ht="14.25" hidden="1"/>
    <row r="13016" s="505" customFormat="1" ht="14.25" hidden="1"/>
    <row r="13017" s="505" customFormat="1" ht="14.25" hidden="1"/>
    <row r="13018" s="505" customFormat="1" ht="14.25" hidden="1"/>
    <row r="13019" s="505" customFormat="1" ht="14.25" hidden="1"/>
    <row r="13020" s="505" customFormat="1" ht="14.25" hidden="1"/>
    <row r="13021" s="505" customFormat="1" ht="14.25" hidden="1"/>
    <row r="13022" s="505" customFormat="1" ht="14.25" hidden="1"/>
    <row r="13023" s="505" customFormat="1" ht="14.25" hidden="1"/>
    <row r="13024" s="505" customFormat="1" ht="14.25" hidden="1"/>
    <row r="13025" s="505" customFormat="1" ht="14.25" hidden="1"/>
    <row r="13026" s="505" customFormat="1" ht="14.25" hidden="1"/>
    <row r="13027" s="505" customFormat="1" ht="14.25" hidden="1"/>
    <row r="13028" s="505" customFormat="1" ht="14.25" hidden="1"/>
    <row r="13029" s="505" customFormat="1" ht="14.25" hidden="1"/>
    <row r="13030" s="505" customFormat="1" ht="14.25" hidden="1"/>
    <row r="13031" s="505" customFormat="1" ht="14.25" hidden="1"/>
    <row r="13032" s="505" customFormat="1" ht="14.25" hidden="1"/>
    <row r="13033" s="505" customFormat="1" ht="14.25" hidden="1"/>
    <row r="13034" s="505" customFormat="1" ht="14.25" hidden="1"/>
    <row r="13035" s="505" customFormat="1" ht="14.25" hidden="1"/>
    <row r="13036" s="505" customFormat="1" ht="14.25" hidden="1"/>
    <row r="13037" s="505" customFormat="1" ht="14.25" hidden="1"/>
    <row r="13038" s="505" customFormat="1" ht="14.25" hidden="1"/>
    <row r="13039" s="505" customFormat="1" ht="14.25" hidden="1"/>
    <row r="13040" s="505" customFormat="1" ht="14.25" hidden="1"/>
    <row r="13041" s="505" customFormat="1" ht="14.25" hidden="1"/>
    <row r="13042" s="505" customFormat="1" ht="14.25" hidden="1"/>
    <row r="13043" s="505" customFormat="1" ht="14.25" hidden="1"/>
    <row r="13044" s="505" customFormat="1" ht="14.25" hidden="1"/>
    <row r="13045" s="505" customFormat="1" ht="14.25" hidden="1"/>
    <row r="13046" s="505" customFormat="1" ht="14.25" hidden="1"/>
    <row r="13047" s="505" customFormat="1" ht="14.25" hidden="1"/>
    <row r="13048" s="505" customFormat="1" ht="14.25" hidden="1"/>
    <row r="13049" s="505" customFormat="1" ht="14.25" hidden="1"/>
    <row r="13050" s="505" customFormat="1" ht="14.25" hidden="1"/>
    <row r="13051" s="505" customFormat="1" ht="14.25" hidden="1"/>
    <row r="13052" s="505" customFormat="1" ht="14.25" hidden="1"/>
    <row r="13053" s="505" customFormat="1" ht="14.25" hidden="1"/>
    <row r="13054" s="505" customFormat="1" ht="14.25" hidden="1"/>
    <row r="13055" s="505" customFormat="1" ht="14.25" hidden="1"/>
    <row r="13056" s="505" customFormat="1" ht="14.25" hidden="1"/>
    <row r="13057" s="505" customFormat="1" ht="14.25" hidden="1"/>
    <row r="13058" s="505" customFormat="1" ht="14.25" hidden="1"/>
    <row r="13059" s="505" customFormat="1" ht="14.25" hidden="1"/>
    <row r="13060" s="505" customFormat="1" ht="14.25" hidden="1"/>
    <row r="13061" s="505" customFormat="1" ht="14.25" hidden="1"/>
    <row r="13062" s="505" customFormat="1" ht="14.25" hidden="1"/>
    <row r="13063" s="505" customFormat="1" ht="14.25" hidden="1"/>
    <row r="13064" s="505" customFormat="1" ht="14.25" hidden="1"/>
    <row r="13065" s="505" customFormat="1" ht="14.25" hidden="1"/>
    <row r="13066" s="505" customFormat="1" ht="14.25" hidden="1"/>
    <row r="13067" s="505" customFormat="1" ht="14.25" hidden="1"/>
    <row r="13068" s="505" customFormat="1" ht="14.25" hidden="1"/>
    <row r="13069" s="505" customFormat="1" ht="14.25" hidden="1"/>
    <row r="13070" s="505" customFormat="1" ht="14.25" hidden="1"/>
    <row r="13071" s="505" customFormat="1" ht="14.25" hidden="1"/>
    <row r="13072" s="505" customFormat="1" ht="14.25" hidden="1"/>
    <row r="13073" s="505" customFormat="1" ht="14.25" hidden="1"/>
    <row r="13074" s="505" customFormat="1" ht="14.25" hidden="1"/>
    <row r="13075" s="505" customFormat="1" ht="14.25" hidden="1"/>
    <row r="13076" s="505" customFormat="1" ht="14.25" hidden="1"/>
    <row r="13077" s="505" customFormat="1" ht="14.25" hidden="1"/>
    <row r="13078" s="505" customFormat="1" ht="14.25" hidden="1"/>
    <row r="13079" s="505" customFormat="1" ht="14.25" hidden="1"/>
    <row r="13080" s="505" customFormat="1" ht="14.25" hidden="1"/>
    <row r="13081" s="505" customFormat="1" ht="14.25" hidden="1"/>
    <row r="13082" s="505" customFormat="1" ht="14.25" hidden="1"/>
    <row r="13083" s="505" customFormat="1" ht="14.25" hidden="1"/>
    <row r="13084" s="505" customFormat="1" ht="14.25" hidden="1"/>
    <row r="13085" s="505" customFormat="1" ht="14.25" hidden="1"/>
    <row r="13086" s="505" customFormat="1" ht="14.25" hidden="1"/>
    <row r="13087" s="505" customFormat="1" ht="14.25" hidden="1"/>
    <row r="13088" s="505" customFormat="1" ht="14.25" hidden="1"/>
    <row r="13089" s="505" customFormat="1" ht="14.25" hidden="1"/>
    <row r="13090" s="505" customFormat="1" ht="14.25" hidden="1"/>
    <row r="13091" s="505" customFormat="1" ht="14.25" hidden="1"/>
    <row r="13092" s="505" customFormat="1" ht="14.25" hidden="1"/>
    <row r="13093" s="505" customFormat="1" ht="14.25" hidden="1"/>
    <row r="13094" s="505" customFormat="1" ht="14.25" hidden="1"/>
    <row r="13095" s="505" customFormat="1" ht="14.25" hidden="1"/>
    <row r="13096" s="505" customFormat="1" ht="14.25" hidden="1"/>
    <row r="13097" s="505" customFormat="1" ht="14.25" hidden="1"/>
    <row r="13098" s="505" customFormat="1" ht="14.25" hidden="1"/>
    <row r="13099" s="505" customFormat="1" ht="14.25" hidden="1"/>
    <row r="13100" s="505" customFormat="1" ht="14.25" hidden="1"/>
    <row r="13101" s="505" customFormat="1" ht="14.25" hidden="1"/>
    <row r="13102" s="505" customFormat="1" ht="14.25" hidden="1"/>
    <row r="13103" s="505" customFormat="1" ht="14.25" hidden="1"/>
    <row r="13104" s="505" customFormat="1" ht="14.25" hidden="1"/>
    <row r="13105" s="505" customFormat="1" ht="14.25" hidden="1"/>
    <row r="13106" s="505" customFormat="1" ht="14.25" hidden="1"/>
    <row r="13107" s="505" customFormat="1" ht="14.25" hidden="1"/>
    <row r="13108" s="505" customFormat="1" ht="14.25" hidden="1"/>
    <row r="13109" s="505" customFormat="1" ht="14.25" hidden="1"/>
    <row r="13110" s="505" customFormat="1" ht="14.25" hidden="1"/>
    <row r="13111" s="505" customFormat="1" ht="14.25" hidden="1"/>
    <row r="13112" s="505" customFormat="1" ht="14.25" hidden="1"/>
    <row r="13113" s="505" customFormat="1" ht="14.25" hidden="1"/>
    <row r="13114" s="505" customFormat="1" ht="14.25" hidden="1"/>
    <row r="13115" s="505" customFormat="1" ht="14.25" hidden="1"/>
    <row r="13116" s="505" customFormat="1" ht="14.25" hidden="1"/>
    <row r="13117" s="505" customFormat="1" ht="14.25" hidden="1"/>
    <row r="13118" s="505" customFormat="1" ht="14.25" hidden="1"/>
    <row r="13119" s="505" customFormat="1" ht="14.25" hidden="1"/>
    <row r="13120" s="505" customFormat="1" ht="14.25" hidden="1"/>
    <row r="13121" s="505" customFormat="1" ht="14.25" hidden="1"/>
    <row r="13122" s="505" customFormat="1" ht="14.25" hidden="1"/>
    <row r="13123" s="505" customFormat="1" ht="14.25" hidden="1"/>
    <row r="13124" s="505" customFormat="1" ht="14.25" hidden="1"/>
    <row r="13125" s="505" customFormat="1" ht="14.25" hidden="1"/>
    <row r="13126" s="505" customFormat="1" ht="14.25" hidden="1"/>
    <row r="13127" s="505" customFormat="1" ht="14.25" hidden="1"/>
    <row r="13128" s="505" customFormat="1" ht="14.25" hidden="1"/>
    <row r="13129" s="505" customFormat="1" ht="14.25" hidden="1"/>
    <row r="13130" s="505" customFormat="1" ht="14.25" hidden="1"/>
    <row r="13131" s="505" customFormat="1" ht="14.25" hidden="1"/>
    <row r="13132" s="505" customFormat="1" ht="14.25" hidden="1"/>
    <row r="13133" s="505" customFormat="1" ht="14.25" hidden="1"/>
    <row r="13134" s="505" customFormat="1" ht="14.25" hidden="1"/>
    <row r="13135" s="505" customFormat="1" ht="14.25" hidden="1"/>
    <row r="13136" s="505" customFormat="1" ht="14.25" hidden="1"/>
    <row r="13137" s="505" customFormat="1" ht="14.25" hidden="1"/>
    <row r="13138" s="505" customFormat="1" ht="14.25" hidden="1"/>
    <row r="13139" s="505" customFormat="1" ht="14.25" hidden="1"/>
    <row r="13140" s="505" customFormat="1" ht="14.25" hidden="1"/>
    <row r="13141" s="505" customFormat="1" ht="14.25" hidden="1"/>
    <row r="13142" s="505" customFormat="1" ht="14.25" hidden="1"/>
    <row r="13143" s="505" customFormat="1" ht="14.25" hidden="1"/>
    <row r="13144" s="505" customFormat="1" ht="14.25" hidden="1"/>
    <row r="13145" s="505" customFormat="1" ht="14.25" hidden="1"/>
    <row r="13146" s="505" customFormat="1" ht="14.25" hidden="1"/>
    <row r="13147" s="505" customFormat="1" ht="14.25" hidden="1"/>
    <row r="13148" s="505" customFormat="1" ht="14.25" hidden="1"/>
    <row r="13149" s="505" customFormat="1" ht="14.25" hidden="1"/>
    <row r="13150" s="505" customFormat="1" ht="14.25" hidden="1"/>
    <row r="13151" s="505" customFormat="1" ht="14.25" hidden="1"/>
    <row r="13152" s="505" customFormat="1" ht="14.25" hidden="1"/>
    <row r="13153" s="505" customFormat="1" ht="14.25" hidden="1"/>
    <row r="13154" s="505" customFormat="1" ht="14.25" hidden="1"/>
    <row r="13155" s="505" customFormat="1" ht="14.25" hidden="1"/>
    <row r="13156" s="505" customFormat="1" ht="14.25" hidden="1"/>
    <row r="13157" s="505" customFormat="1" ht="14.25" hidden="1"/>
    <row r="13158" s="505" customFormat="1" ht="14.25" hidden="1"/>
    <row r="13159" s="505" customFormat="1" ht="14.25" hidden="1"/>
    <row r="13160" s="505" customFormat="1" ht="14.25" hidden="1"/>
    <row r="13161" s="505" customFormat="1" ht="14.25" hidden="1"/>
    <row r="13162" s="505" customFormat="1" ht="14.25" hidden="1"/>
    <row r="13163" s="505" customFormat="1" ht="14.25" hidden="1"/>
    <row r="13164" s="505" customFormat="1" ht="14.25" hidden="1"/>
    <row r="13165" s="505" customFormat="1" ht="14.25" hidden="1"/>
    <row r="13166" s="505" customFormat="1" ht="14.25" hidden="1"/>
    <row r="13167" s="505" customFormat="1" ht="14.25" hidden="1"/>
    <row r="13168" s="505" customFormat="1" ht="14.25" hidden="1"/>
    <row r="13169" s="505" customFormat="1" ht="14.25" hidden="1"/>
    <row r="13170" s="505" customFormat="1" ht="14.25" hidden="1"/>
    <row r="13171" s="505" customFormat="1" ht="14.25" hidden="1"/>
    <row r="13172" s="505" customFormat="1" ht="14.25" hidden="1"/>
    <row r="13173" s="505" customFormat="1" ht="14.25" hidden="1"/>
    <row r="13174" s="505" customFormat="1" ht="14.25" hidden="1"/>
    <row r="13175" s="505" customFormat="1" ht="14.25" hidden="1"/>
    <row r="13176" s="505" customFormat="1" ht="14.25" hidden="1"/>
    <row r="13177" s="505" customFormat="1" ht="14.25" hidden="1"/>
    <row r="13178" s="505" customFormat="1" ht="14.25" hidden="1"/>
    <row r="13179" s="505" customFormat="1" ht="14.25" hidden="1"/>
    <row r="13180" s="505" customFormat="1" ht="14.25" hidden="1"/>
    <row r="13181" s="505" customFormat="1" ht="14.25" hidden="1"/>
    <row r="13182" s="505" customFormat="1" ht="14.25" hidden="1"/>
    <row r="13183" s="505" customFormat="1" ht="14.25" hidden="1"/>
    <row r="13184" s="505" customFormat="1" ht="14.25" hidden="1"/>
    <row r="13185" s="505" customFormat="1" ht="14.25" hidden="1"/>
    <row r="13186" s="505" customFormat="1" ht="14.25" hidden="1"/>
    <row r="13187" s="505" customFormat="1" ht="14.25" hidden="1"/>
    <row r="13188" s="505" customFormat="1" ht="14.25" hidden="1"/>
    <row r="13189" s="505" customFormat="1" ht="14.25" hidden="1"/>
    <row r="13190" s="505" customFormat="1" ht="14.25" hidden="1"/>
    <row r="13191" s="505" customFormat="1" ht="14.25" hidden="1"/>
    <row r="13192" s="505" customFormat="1" ht="14.25" hidden="1"/>
    <row r="13193" s="505" customFormat="1" ht="14.25" hidden="1"/>
    <row r="13194" s="505" customFormat="1" ht="14.25" hidden="1"/>
    <row r="13195" s="505" customFormat="1" ht="14.25" hidden="1"/>
    <row r="13196" s="505" customFormat="1" ht="14.25" hidden="1"/>
    <row r="13197" s="505" customFormat="1" ht="14.25" hidden="1"/>
    <row r="13198" s="505" customFormat="1" ht="14.25" hidden="1"/>
    <row r="13199" s="505" customFormat="1" ht="14.25" hidden="1"/>
    <row r="13200" s="505" customFormat="1" ht="14.25" hidden="1"/>
    <row r="13201" s="505" customFormat="1" ht="14.25" hidden="1"/>
    <row r="13202" s="505" customFormat="1" ht="14.25" hidden="1"/>
    <row r="13203" s="505" customFormat="1" ht="14.25" hidden="1"/>
    <row r="13204" s="505" customFormat="1" ht="14.25" hidden="1"/>
    <row r="13205" s="505" customFormat="1" ht="14.25" hidden="1"/>
    <row r="13206" s="505" customFormat="1" ht="14.25" hidden="1"/>
    <row r="13207" s="505" customFormat="1" ht="14.25" hidden="1"/>
    <row r="13208" s="505" customFormat="1" ht="14.25" hidden="1"/>
    <row r="13209" s="505" customFormat="1" ht="14.25" hidden="1"/>
    <row r="13210" s="505" customFormat="1" ht="14.25" hidden="1"/>
    <row r="13211" s="505" customFormat="1" ht="14.25" hidden="1"/>
    <row r="13212" s="505" customFormat="1" ht="14.25" hidden="1"/>
    <row r="13213" s="505" customFormat="1" ht="14.25" hidden="1"/>
    <row r="13214" s="505" customFormat="1" ht="14.25" hidden="1"/>
    <row r="13215" s="505" customFormat="1" ht="14.25" hidden="1"/>
    <row r="13216" s="505" customFormat="1" ht="14.25" hidden="1"/>
    <row r="13217" s="505" customFormat="1" ht="14.25" hidden="1"/>
    <row r="13218" s="505" customFormat="1" ht="14.25" hidden="1"/>
    <row r="13219" s="505" customFormat="1" ht="14.25" hidden="1"/>
    <row r="13220" s="505" customFormat="1" ht="14.25" hidden="1"/>
    <row r="13221" s="505" customFormat="1" ht="14.25" hidden="1"/>
    <row r="13222" s="505" customFormat="1" ht="14.25" hidden="1"/>
    <row r="13223" s="505" customFormat="1" ht="14.25" hidden="1"/>
    <row r="13224" s="505" customFormat="1" ht="14.25" hidden="1"/>
    <row r="13225" s="505" customFormat="1" ht="14.25" hidden="1"/>
    <row r="13226" s="505" customFormat="1" ht="14.25" hidden="1"/>
    <row r="13227" s="505" customFormat="1" ht="14.25" hidden="1"/>
    <row r="13228" s="505" customFormat="1" ht="14.25" hidden="1"/>
    <row r="13229" s="505" customFormat="1" ht="14.25" hidden="1"/>
    <row r="13230" s="505" customFormat="1" ht="14.25" hidden="1"/>
    <row r="13231" s="505" customFormat="1" ht="14.25" hidden="1"/>
    <row r="13232" s="505" customFormat="1" ht="14.25" hidden="1"/>
    <row r="13233" s="505" customFormat="1" ht="14.25" hidden="1"/>
    <row r="13234" s="505" customFormat="1" ht="14.25" hidden="1"/>
    <row r="13235" s="505" customFormat="1" ht="14.25" hidden="1"/>
    <row r="13236" s="505" customFormat="1" ht="14.25" hidden="1"/>
    <row r="13237" s="505" customFormat="1" ht="14.25" hidden="1"/>
    <row r="13238" s="505" customFormat="1" ht="14.25" hidden="1"/>
    <row r="13239" s="505" customFormat="1" ht="14.25" hidden="1"/>
    <row r="13240" s="505" customFormat="1" ht="14.25" hidden="1"/>
    <row r="13241" s="505" customFormat="1" ht="14.25" hidden="1"/>
    <row r="13242" s="505" customFormat="1" ht="14.25" hidden="1"/>
    <row r="13243" s="505" customFormat="1" ht="14.25" hidden="1"/>
    <row r="13244" s="505" customFormat="1" ht="14.25" hidden="1"/>
    <row r="13245" s="505" customFormat="1" ht="14.25" hidden="1"/>
    <row r="13246" s="505" customFormat="1" ht="14.25" hidden="1"/>
    <row r="13247" s="505" customFormat="1" ht="14.25" hidden="1"/>
    <row r="13248" s="505" customFormat="1" ht="14.25" hidden="1"/>
    <row r="13249" s="505" customFormat="1" ht="14.25" hidden="1"/>
    <row r="13250" s="505" customFormat="1" ht="14.25" hidden="1"/>
    <row r="13251" s="505" customFormat="1" ht="14.25" hidden="1"/>
    <row r="13252" s="505" customFormat="1" ht="14.25" hidden="1"/>
    <row r="13253" s="505" customFormat="1" ht="14.25" hidden="1"/>
    <row r="13254" s="505" customFormat="1" ht="14.25" hidden="1"/>
    <row r="13255" s="505" customFormat="1" ht="14.25" hidden="1"/>
    <row r="13256" s="505" customFormat="1" ht="14.25" hidden="1"/>
    <row r="13257" s="505" customFormat="1" ht="14.25" hidden="1"/>
    <row r="13258" s="505" customFormat="1" ht="14.25" hidden="1"/>
    <row r="13259" s="505" customFormat="1" ht="14.25" hidden="1"/>
    <row r="13260" s="505" customFormat="1" ht="14.25" hidden="1"/>
    <row r="13261" s="505" customFormat="1" ht="14.25" hidden="1"/>
    <row r="13262" s="505" customFormat="1" ht="14.25" hidden="1"/>
    <row r="13263" s="505" customFormat="1" ht="14.25" hidden="1"/>
    <row r="13264" s="505" customFormat="1" ht="14.25" hidden="1"/>
    <row r="13265" s="505" customFormat="1" ht="14.25" hidden="1"/>
    <row r="13266" s="505" customFormat="1" ht="14.25" hidden="1"/>
    <row r="13267" s="505" customFormat="1" ht="14.25" hidden="1"/>
    <row r="13268" s="505" customFormat="1" ht="14.25" hidden="1"/>
    <row r="13269" s="505" customFormat="1" ht="14.25" hidden="1"/>
    <row r="13270" s="505" customFormat="1" ht="14.25" hidden="1"/>
    <row r="13271" s="505" customFormat="1" ht="14.25" hidden="1"/>
    <row r="13272" s="505" customFormat="1" ht="14.25" hidden="1"/>
    <row r="13273" s="505" customFormat="1" ht="14.25" hidden="1"/>
    <row r="13274" s="505" customFormat="1" ht="14.25" hidden="1"/>
    <row r="13275" s="505" customFormat="1" ht="14.25" hidden="1"/>
    <row r="13276" s="505" customFormat="1" ht="14.25" hidden="1"/>
    <row r="13277" s="505" customFormat="1" ht="14.25" hidden="1"/>
    <row r="13278" s="505" customFormat="1" ht="14.25" hidden="1"/>
    <row r="13279" s="505" customFormat="1" ht="14.25" hidden="1"/>
    <row r="13280" s="505" customFormat="1" ht="14.25" hidden="1"/>
    <row r="13281" s="505" customFormat="1" ht="14.25" hidden="1"/>
    <row r="13282" s="505" customFormat="1" ht="14.25" hidden="1"/>
    <row r="13283" s="505" customFormat="1" ht="14.25" hidden="1"/>
    <row r="13284" s="505" customFormat="1" ht="14.25" hidden="1"/>
    <row r="13285" s="505" customFormat="1" ht="14.25" hidden="1"/>
    <row r="13286" s="505" customFormat="1" ht="14.25" hidden="1"/>
    <row r="13287" s="505" customFormat="1" ht="14.25" hidden="1"/>
    <row r="13288" s="505" customFormat="1" ht="14.25" hidden="1"/>
    <row r="13289" s="505" customFormat="1" ht="14.25" hidden="1"/>
    <row r="13290" s="505" customFormat="1" ht="14.25" hidden="1"/>
    <row r="13291" s="505" customFormat="1" ht="14.25" hidden="1"/>
    <row r="13292" s="505" customFormat="1" ht="14.25" hidden="1"/>
    <row r="13293" s="505" customFormat="1" ht="14.25" hidden="1"/>
    <row r="13294" s="505" customFormat="1" ht="14.25" hidden="1"/>
    <row r="13295" s="505" customFormat="1" ht="14.25" hidden="1"/>
    <row r="13296" s="505" customFormat="1" ht="14.25" hidden="1"/>
    <row r="13297" s="505" customFormat="1" ht="14.25" hidden="1"/>
    <row r="13298" s="505" customFormat="1" ht="14.25" hidden="1"/>
    <row r="13299" s="505" customFormat="1" ht="14.25" hidden="1"/>
    <row r="13300" s="505" customFormat="1" ht="14.25" hidden="1"/>
    <row r="13301" s="505" customFormat="1" ht="14.25" hidden="1"/>
    <row r="13302" s="505" customFormat="1" ht="14.25" hidden="1"/>
    <row r="13303" s="505" customFormat="1" ht="14.25" hidden="1"/>
    <row r="13304" s="505" customFormat="1" ht="14.25" hidden="1"/>
    <row r="13305" s="505" customFormat="1" ht="14.25" hidden="1"/>
    <row r="13306" s="505" customFormat="1" ht="14.25" hidden="1"/>
    <row r="13307" s="505" customFormat="1" ht="14.25" hidden="1"/>
    <row r="13308" s="505" customFormat="1" ht="14.25" hidden="1"/>
    <row r="13309" s="505" customFormat="1" ht="14.25" hidden="1"/>
    <row r="13310" s="505" customFormat="1" ht="14.25" hidden="1"/>
    <row r="13311" s="505" customFormat="1" ht="14.25" hidden="1"/>
    <row r="13312" s="505" customFormat="1" ht="14.25" hidden="1"/>
    <row r="13313" s="505" customFormat="1" ht="14.25" hidden="1"/>
    <row r="13314" s="505" customFormat="1" ht="14.25" hidden="1"/>
    <row r="13315" s="505" customFormat="1" ht="14.25" hidden="1"/>
    <row r="13316" s="505" customFormat="1" ht="14.25" hidden="1"/>
    <row r="13317" s="505" customFormat="1" ht="14.25" hidden="1"/>
    <row r="13318" s="505" customFormat="1" ht="14.25" hidden="1"/>
    <row r="13319" s="505" customFormat="1" ht="14.25" hidden="1"/>
    <row r="13320" s="505" customFormat="1" ht="14.25" hidden="1"/>
    <row r="13321" s="505" customFormat="1" ht="14.25" hidden="1"/>
    <row r="13322" s="505" customFormat="1" ht="14.25" hidden="1"/>
    <row r="13323" s="505" customFormat="1" ht="14.25" hidden="1"/>
    <row r="13324" s="505" customFormat="1" ht="14.25" hidden="1"/>
    <row r="13325" s="505" customFormat="1" ht="14.25" hidden="1"/>
    <row r="13326" s="505" customFormat="1" ht="14.25" hidden="1"/>
    <row r="13327" s="505" customFormat="1" ht="14.25" hidden="1"/>
    <row r="13328" s="505" customFormat="1" ht="14.25" hidden="1"/>
    <row r="13329" s="505" customFormat="1" ht="14.25" hidden="1"/>
    <row r="13330" s="505" customFormat="1" ht="14.25" hidden="1"/>
    <row r="13331" s="505" customFormat="1" ht="14.25" hidden="1"/>
    <row r="13332" s="505" customFormat="1" ht="14.25" hidden="1"/>
    <row r="13333" s="505" customFormat="1" ht="14.25" hidden="1"/>
    <row r="13334" s="505" customFormat="1" ht="14.25" hidden="1"/>
    <row r="13335" s="505" customFormat="1" ht="14.25" hidden="1"/>
    <row r="13336" s="505" customFormat="1" ht="14.25" hidden="1"/>
    <row r="13337" s="505" customFormat="1" ht="14.25" hidden="1"/>
    <row r="13338" s="505" customFormat="1" ht="14.25" hidden="1"/>
    <row r="13339" s="505" customFormat="1" ht="14.25" hidden="1"/>
    <row r="13340" s="505" customFormat="1" ht="14.25" hidden="1"/>
    <row r="13341" s="505" customFormat="1" ht="14.25" hidden="1"/>
    <row r="13342" s="505" customFormat="1" ht="14.25" hidden="1"/>
    <row r="13343" s="505" customFormat="1" ht="14.25" hidden="1"/>
    <row r="13344" s="505" customFormat="1" ht="14.25" hidden="1"/>
    <row r="13345" s="505" customFormat="1" ht="14.25" hidden="1"/>
    <row r="13346" s="505" customFormat="1" ht="14.25" hidden="1"/>
    <row r="13347" s="505" customFormat="1" ht="14.25" hidden="1"/>
    <row r="13348" s="505" customFormat="1" ht="14.25" hidden="1"/>
    <row r="13349" s="505" customFormat="1" ht="14.25" hidden="1"/>
    <row r="13350" s="505" customFormat="1" ht="14.25" hidden="1"/>
    <row r="13351" s="505" customFormat="1" ht="14.25" hidden="1"/>
    <row r="13352" s="505" customFormat="1" ht="14.25" hidden="1"/>
    <row r="13353" s="505" customFormat="1" ht="14.25" hidden="1"/>
    <row r="13354" s="505" customFormat="1" ht="14.25" hidden="1"/>
    <row r="13355" s="505" customFormat="1" ht="14.25" hidden="1"/>
    <row r="13356" s="505" customFormat="1" ht="14.25" hidden="1"/>
    <row r="13357" s="505" customFormat="1" ht="14.25" hidden="1"/>
    <row r="13358" s="505" customFormat="1" ht="14.25" hidden="1"/>
    <row r="13359" s="505" customFormat="1" ht="14.25" hidden="1"/>
    <row r="13360" s="505" customFormat="1" ht="14.25" hidden="1"/>
    <row r="13361" s="505" customFormat="1" ht="14.25" hidden="1"/>
    <row r="13362" s="505" customFormat="1" ht="14.25" hidden="1"/>
    <row r="13363" s="505" customFormat="1" ht="14.25" hidden="1"/>
    <row r="13364" s="505" customFormat="1" ht="14.25" hidden="1"/>
    <row r="13365" s="505" customFormat="1" ht="14.25" hidden="1"/>
    <row r="13366" s="505" customFormat="1" ht="14.25" hidden="1"/>
    <row r="13367" s="505" customFormat="1" ht="14.25" hidden="1"/>
    <row r="13368" s="505" customFormat="1" ht="14.25" hidden="1"/>
    <row r="13369" s="505" customFormat="1" ht="14.25" hidden="1"/>
    <row r="13370" s="505" customFormat="1" ht="14.25" hidden="1"/>
    <row r="13371" s="505" customFormat="1" ht="14.25" hidden="1"/>
    <row r="13372" s="505" customFormat="1" ht="14.25" hidden="1"/>
    <row r="13373" s="505" customFormat="1" ht="14.25" hidden="1"/>
    <row r="13374" s="505" customFormat="1" ht="14.25" hidden="1"/>
    <row r="13375" s="505" customFormat="1" ht="14.25" hidden="1"/>
    <row r="13376" s="505" customFormat="1" ht="14.25" hidden="1"/>
    <row r="13377" s="505" customFormat="1" ht="14.25" hidden="1"/>
    <row r="13378" s="505" customFormat="1" ht="14.25" hidden="1"/>
    <row r="13379" s="505" customFormat="1" ht="14.25" hidden="1"/>
    <row r="13380" s="505" customFormat="1" ht="14.25" hidden="1"/>
    <row r="13381" s="505" customFormat="1" ht="14.25" hidden="1"/>
    <row r="13382" s="505" customFormat="1" ht="14.25" hidden="1"/>
    <row r="13383" s="505" customFormat="1" ht="14.25" hidden="1"/>
    <row r="13384" s="505" customFormat="1" ht="14.25" hidden="1"/>
    <row r="13385" s="505" customFormat="1" ht="14.25" hidden="1"/>
    <row r="13386" s="505" customFormat="1" ht="14.25" hidden="1"/>
    <row r="13387" s="505" customFormat="1" ht="14.25" hidden="1"/>
    <row r="13388" s="505" customFormat="1" ht="14.25" hidden="1"/>
    <row r="13389" s="505" customFormat="1" ht="14.25" hidden="1"/>
    <row r="13390" s="505" customFormat="1" ht="14.25" hidden="1"/>
    <row r="13391" s="505" customFormat="1" ht="14.25" hidden="1"/>
    <row r="13392" s="505" customFormat="1" ht="14.25" hidden="1"/>
    <row r="13393" s="505" customFormat="1" ht="14.25" hidden="1"/>
    <row r="13394" s="505" customFormat="1" ht="14.25" hidden="1"/>
    <row r="13395" s="505" customFormat="1" ht="14.25" hidden="1"/>
    <row r="13396" s="505" customFormat="1" ht="14.25" hidden="1"/>
    <row r="13397" s="505" customFormat="1" ht="14.25" hidden="1"/>
    <row r="13398" s="505" customFormat="1" ht="14.25" hidden="1"/>
    <row r="13399" s="505" customFormat="1" ht="14.25" hidden="1"/>
    <row r="13400" s="505" customFormat="1" ht="14.25" hidden="1"/>
    <row r="13401" s="505" customFormat="1" ht="14.25" hidden="1"/>
    <row r="13402" s="505" customFormat="1" ht="14.25" hidden="1"/>
    <row r="13403" s="505" customFormat="1" ht="14.25" hidden="1"/>
    <row r="13404" s="505" customFormat="1" ht="14.25" hidden="1"/>
    <row r="13405" s="505" customFormat="1" ht="14.25" hidden="1"/>
    <row r="13406" s="505" customFormat="1" ht="14.25" hidden="1"/>
    <row r="13407" s="505" customFormat="1" ht="14.25" hidden="1"/>
    <row r="13408" s="505" customFormat="1" ht="14.25" hidden="1"/>
    <row r="13409" s="505" customFormat="1" ht="14.25" hidden="1"/>
    <row r="13410" s="505" customFormat="1" ht="14.25" hidden="1"/>
    <row r="13411" s="505" customFormat="1" ht="14.25" hidden="1"/>
    <row r="13412" s="505" customFormat="1" ht="14.25" hidden="1"/>
    <row r="13413" s="505" customFormat="1" ht="14.25" hidden="1"/>
    <row r="13414" s="505" customFormat="1" ht="14.25" hidden="1"/>
    <row r="13415" s="505" customFormat="1" ht="14.25" hidden="1"/>
    <row r="13416" s="505" customFormat="1" ht="14.25" hidden="1"/>
    <row r="13417" s="505" customFormat="1" ht="14.25" hidden="1"/>
    <row r="13418" s="505" customFormat="1" ht="14.25" hidden="1"/>
    <row r="13419" s="505" customFormat="1" ht="14.25" hidden="1"/>
    <row r="13420" s="505" customFormat="1" ht="14.25" hidden="1"/>
    <row r="13421" s="505" customFormat="1" ht="14.25" hidden="1"/>
    <row r="13422" s="505" customFormat="1" ht="14.25" hidden="1"/>
    <row r="13423" s="505" customFormat="1" ht="14.25" hidden="1"/>
    <row r="13424" s="505" customFormat="1" ht="14.25" hidden="1"/>
    <row r="13425" s="505" customFormat="1" ht="14.25" hidden="1"/>
    <row r="13426" s="505" customFormat="1" ht="14.25" hidden="1"/>
    <row r="13427" s="505" customFormat="1" ht="14.25" hidden="1"/>
    <row r="13428" s="505" customFormat="1" ht="14.25" hidden="1"/>
    <row r="13429" s="505" customFormat="1" ht="14.25" hidden="1"/>
    <row r="13430" s="505" customFormat="1" ht="14.25" hidden="1"/>
    <row r="13431" s="505" customFormat="1" ht="14.25" hidden="1"/>
    <row r="13432" s="505" customFormat="1" ht="14.25" hidden="1"/>
    <row r="13433" s="505" customFormat="1" ht="14.25" hidden="1"/>
    <row r="13434" s="505" customFormat="1" ht="14.25" hidden="1"/>
    <row r="13435" s="505" customFormat="1" ht="14.25" hidden="1"/>
    <row r="13436" s="505" customFormat="1" ht="14.25" hidden="1"/>
    <row r="13437" s="505" customFormat="1" ht="14.25" hidden="1"/>
    <row r="13438" s="505" customFormat="1" ht="14.25" hidden="1"/>
    <row r="13439" s="505" customFormat="1" ht="14.25" hidden="1"/>
    <row r="13440" s="505" customFormat="1" ht="14.25" hidden="1"/>
    <row r="13441" s="505" customFormat="1" ht="14.25" hidden="1"/>
    <row r="13442" s="505" customFormat="1" ht="14.25" hidden="1"/>
    <row r="13443" s="505" customFormat="1" ht="14.25" hidden="1"/>
    <row r="13444" s="505" customFormat="1" ht="14.25" hidden="1"/>
    <row r="13445" s="505" customFormat="1" ht="14.25" hidden="1"/>
    <row r="13446" s="505" customFormat="1" ht="14.25" hidden="1"/>
    <row r="13447" s="505" customFormat="1" ht="14.25" hidden="1"/>
    <row r="13448" s="505" customFormat="1" ht="14.25" hidden="1"/>
    <row r="13449" s="505" customFormat="1" ht="14.25" hidden="1"/>
    <row r="13450" s="505" customFormat="1" ht="14.25" hidden="1"/>
    <row r="13451" s="505" customFormat="1" ht="14.25" hidden="1"/>
    <row r="13452" s="505" customFormat="1" ht="14.25" hidden="1"/>
    <row r="13453" s="505" customFormat="1" ht="14.25" hidden="1"/>
    <row r="13454" s="505" customFormat="1" ht="14.25" hidden="1"/>
    <row r="13455" s="505" customFormat="1" ht="14.25" hidden="1"/>
    <row r="13456" s="505" customFormat="1" ht="14.25" hidden="1"/>
    <row r="13457" s="505" customFormat="1" ht="14.25" hidden="1"/>
    <row r="13458" s="505" customFormat="1" ht="14.25" hidden="1"/>
    <row r="13459" s="505" customFormat="1" ht="14.25" hidden="1"/>
    <row r="13460" s="505" customFormat="1" ht="14.25" hidden="1"/>
    <row r="13461" s="505" customFormat="1" ht="14.25" hidden="1"/>
    <row r="13462" s="505" customFormat="1" ht="14.25" hidden="1"/>
    <row r="13463" s="505" customFormat="1" ht="14.25" hidden="1"/>
    <row r="13464" s="505" customFormat="1" ht="14.25" hidden="1"/>
    <row r="13465" s="505" customFormat="1" ht="14.25" hidden="1"/>
    <row r="13466" s="505" customFormat="1" ht="14.25" hidden="1"/>
    <row r="13467" s="505" customFormat="1" ht="14.25" hidden="1"/>
    <row r="13468" s="505" customFormat="1" ht="14.25" hidden="1"/>
    <row r="13469" s="505" customFormat="1" ht="14.25" hidden="1"/>
    <row r="13470" s="505" customFormat="1" ht="14.25" hidden="1"/>
    <row r="13471" s="505" customFormat="1" ht="14.25" hidden="1"/>
    <row r="13472" s="505" customFormat="1" ht="14.25" hidden="1"/>
    <row r="13473" s="505" customFormat="1" ht="14.25" hidden="1"/>
    <row r="13474" s="505" customFormat="1" ht="14.25" hidden="1"/>
    <row r="13475" s="505" customFormat="1" ht="14.25" hidden="1"/>
    <row r="13476" s="505" customFormat="1" ht="14.25" hidden="1"/>
    <row r="13477" s="505" customFormat="1" ht="14.25" hidden="1"/>
    <row r="13478" s="505" customFormat="1" ht="14.25" hidden="1"/>
    <row r="13479" s="505" customFormat="1" ht="14.25" hidden="1"/>
    <row r="13480" s="505" customFormat="1" ht="14.25" hidden="1"/>
    <row r="13481" s="505" customFormat="1" ht="14.25" hidden="1"/>
    <row r="13482" s="505" customFormat="1" ht="14.25" hidden="1"/>
    <row r="13483" s="505" customFormat="1" ht="14.25" hidden="1"/>
    <row r="13484" s="505" customFormat="1" ht="14.25" hidden="1"/>
    <row r="13485" s="505" customFormat="1" ht="14.25" hidden="1"/>
    <row r="13486" s="505" customFormat="1" ht="14.25" hidden="1"/>
    <row r="13487" s="505" customFormat="1" ht="14.25" hidden="1"/>
    <row r="13488" s="505" customFormat="1" ht="14.25" hidden="1"/>
    <row r="13489" s="505" customFormat="1" ht="14.25" hidden="1"/>
    <row r="13490" s="505" customFormat="1" ht="14.25" hidden="1"/>
    <row r="13491" s="505" customFormat="1" ht="14.25" hidden="1"/>
    <row r="13492" s="505" customFormat="1" ht="14.25" hidden="1"/>
    <row r="13493" s="505" customFormat="1" ht="14.25" hidden="1"/>
    <row r="13494" s="505" customFormat="1" ht="14.25" hidden="1"/>
    <row r="13495" s="505" customFormat="1" ht="14.25" hidden="1"/>
    <row r="13496" s="505" customFormat="1" ht="14.25" hidden="1"/>
    <row r="13497" s="505" customFormat="1" ht="14.25" hidden="1"/>
    <row r="13498" s="505" customFormat="1" ht="14.25" hidden="1"/>
    <row r="13499" s="505" customFormat="1" ht="14.25" hidden="1"/>
    <row r="13500" s="505" customFormat="1" ht="14.25" hidden="1"/>
    <row r="13501" s="505" customFormat="1" ht="14.25" hidden="1"/>
    <row r="13502" s="505" customFormat="1" ht="14.25" hidden="1"/>
    <row r="13503" s="505" customFormat="1" ht="14.25" hidden="1"/>
    <row r="13504" s="505" customFormat="1" ht="14.25" hidden="1"/>
    <row r="13505" s="505" customFormat="1" ht="14.25" hidden="1"/>
    <row r="13506" s="505" customFormat="1" ht="14.25" hidden="1"/>
    <row r="13507" s="505" customFormat="1" ht="14.25" hidden="1"/>
    <row r="13508" s="505" customFormat="1" ht="14.25" hidden="1"/>
    <row r="13509" s="505" customFormat="1" ht="14.25" hidden="1"/>
    <row r="13510" s="505" customFormat="1" ht="14.25" hidden="1"/>
    <row r="13511" s="505" customFormat="1" ht="14.25" hidden="1"/>
    <row r="13512" s="505" customFormat="1" ht="14.25" hidden="1"/>
    <row r="13513" s="505" customFormat="1" ht="14.25" hidden="1"/>
    <row r="13514" s="505" customFormat="1" ht="14.25" hidden="1"/>
    <row r="13515" s="505" customFormat="1" ht="14.25" hidden="1"/>
    <row r="13516" s="505" customFormat="1" ht="14.25" hidden="1"/>
    <row r="13517" s="505" customFormat="1" ht="14.25" hidden="1"/>
    <row r="13518" s="505" customFormat="1" ht="14.25" hidden="1"/>
    <row r="13519" s="505" customFormat="1" ht="14.25" hidden="1"/>
    <row r="13520" s="505" customFormat="1" ht="14.25" hidden="1"/>
    <row r="13521" s="505" customFormat="1" ht="14.25" hidden="1"/>
    <row r="13522" s="505" customFormat="1" ht="14.25" hidden="1"/>
    <row r="13523" s="505" customFormat="1" ht="14.25" hidden="1"/>
    <row r="13524" s="505" customFormat="1" ht="14.25" hidden="1"/>
    <row r="13525" s="505" customFormat="1" ht="14.25" hidden="1"/>
    <row r="13526" s="505" customFormat="1" ht="14.25" hidden="1"/>
    <row r="13527" s="505" customFormat="1" ht="14.25" hidden="1"/>
    <row r="13528" s="505" customFormat="1" ht="14.25" hidden="1"/>
    <row r="13529" s="505" customFormat="1" ht="14.25" hidden="1"/>
    <row r="13530" s="505" customFormat="1" ht="14.25" hidden="1"/>
    <row r="13531" s="505" customFormat="1" ht="14.25" hidden="1"/>
    <row r="13532" s="505" customFormat="1" ht="14.25" hidden="1"/>
    <row r="13533" s="505" customFormat="1" ht="14.25" hidden="1"/>
    <row r="13534" s="505" customFormat="1" ht="14.25" hidden="1"/>
    <row r="13535" s="505" customFormat="1" ht="14.25" hidden="1"/>
    <row r="13536" s="505" customFormat="1" ht="14.25" hidden="1"/>
    <row r="13537" s="505" customFormat="1" ht="14.25" hidden="1"/>
    <row r="13538" s="505" customFormat="1" ht="14.25" hidden="1"/>
    <row r="13539" s="505" customFormat="1" ht="14.25" hidden="1"/>
    <row r="13540" s="505" customFormat="1" ht="14.25" hidden="1"/>
    <row r="13541" s="505" customFormat="1" ht="14.25" hidden="1"/>
    <row r="13542" s="505" customFormat="1" ht="14.25" hidden="1"/>
    <row r="13543" s="505" customFormat="1" ht="14.25" hidden="1"/>
    <row r="13544" s="505" customFormat="1" ht="14.25" hidden="1"/>
    <row r="13545" s="505" customFormat="1" ht="14.25" hidden="1"/>
    <row r="13546" s="505" customFormat="1" ht="14.25" hidden="1"/>
    <row r="13547" s="505" customFormat="1" ht="14.25" hidden="1"/>
    <row r="13548" s="505" customFormat="1" ht="14.25" hidden="1"/>
    <row r="13549" s="505" customFormat="1" ht="14.25" hidden="1"/>
    <row r="13550" s="505" customFormat="1" ht="14.25" hidden="1"/>
    <row r="13551" s="505" customFormat="1" ht="14.25" hidden="1"/>
    <row r="13552" s="505" customFormat="1" ht="14.25" hidden="1"/>
    <row r="13553" s="505" customFormat="1" ht="14.25" hidden="1"/>
    <row r="13554" s="505" customFormat="1" ht="14.25" hidden="1"/>
    <row r="13555" s="505" customFormat="1" ht="14.25" hidden="1"/>
    <row r="13556" s="505" customFormat="1" ht="14.25" hidden="1"/>
    <row r="13557" s="505" customFormat="1" ht="14.25" hidden="1"/>
    <row r="13558" s="505" customFormat="1" ht="14.25" hidden="1"/>
    <row r="13559" s="505" customFormat="1" ht="14.25" hidden="1"/>
    <row r="13560" s="505" customFormat="1" ht="14.25" hidden="1"/>
    <row r="13561" s="505" customFormat="1" ht="14.25" hidden="1"/>
    <row r="13562" s="505" customFormat="1" ht="14.25" hidden="1"/>
    <row r="13563" s="505" customFormat="1" ht="14.25" hidden="1"/>
    <row r="13564" s="505" customFormat="1" ht="14.25" hidden="1"/>
    <row r="13565" s="505" customFormat="1" ht="14.25" hidden="1"/>
    <row r="13566" s="505" customFormat="1" ht="14.25" hidden="1"/>
    <row r="13567" s="505" customFormat="1" ht="14.25" hidden="1"/>
    <row r="13568" s="505" customFormat="1" ht="14.25" hidden="1"/>
    <row r="13569" s="505" customFormat="1" ht="14.25" hidden="1"/>
    <row r="13570" s="505" customFormat="1" ht="14.25" hidden="1"/>
    <row r="13571" s="505" customFormat="1" ht="14.25" hidden="1"/>
    <row r="13572" s="505" customFormat="1" ht="14.25" hidden="1"/>
    <row r="13573" s="505" customFormat="1" ht="14.25" hidden="1"/>
    <row r="13574" s="505" customFormat="1" ht="14.25" hidden="1"/>
    <row r="13575" s="505" customFormat="1" ht="14.25" hidden="1"/>
    <row r="13576" s="505" customFormat="1" ht="14.25" hidden="1"/>
    <row r="13577" s="505" customFormat="1" ht="14.25" hidden="1"/>
    <row r="13578" s="505" customFormat="1" ht="14.25" hidden="1"/>
    <row r="13579" s="505" customFormat="1" ht="14.25" hidden="1"/>
    <row r="13580" s="505" customFormat="1" ht="14.25" hidden="1"/>
    <row r="13581" s="505" customFormat="1" ht="14.25" hidden="1"/>
    <row r="13582" s="505" customFormat="1" ht="14.25" hidden="1"/>
    <row r="13583" s="505" customFormat="1" ht="14.25" hidden="1"/>
    <row r="13584" s="505" customFormat="1" ht="14.25" hidden="1"/>
    <row r="13585" s="505" customFormat="1" ht="14.25" hidden="1"/>
    <row r="13586" s="505" customFormat="1" ht="14.25" hidden="1"/>
    <row r="13587" s="505" customFormat="1" ht="14.25" hidden="1"/>
    <row r="13588" s="505" customFormat="1" ht="14.25" hidden="1"/>
    <row r="13589" s="505" customFormat="1" ht="14.25" hidden="1"/>
    <row r="13590" s="505" customFormat="1" ht="14.25" hidden="1"/>
    <row r="13591" s="505" customFormat="1" ht="14.25" hidden="1"/>
    <row r="13592" s="505" customFormat="1" ht="14.25" hidden="1"/>
    <row r="13593" s="505" customFormat="1" ht="14.25" hidden="1"/>
    <row r="13594" s="505" customFormat="1" ht="14.25" hidden="1"/>
    <row r="13595" s="505" customFormat="1" ht="14.25" hidden="1"/>
    <row r="13596" s="505" customFormat="1" ht="14.25" hidden="1"/>
    <row r="13597" s="505" customFormat="1" ht="14.25" hidden="1"/>
    <row r="13598" s="505" customFormat="1" ht="14.25" hidden="1"/>
    <row r="13599" s="505" customFormat="1" ht="14.25" hidden="1"/>
    <row r="13600" s="505" customFormat="1" ht="14.25" hidden="1"/>
    <row r="13601" s="505" customFormat="1" ht="14.25" hidden="1"/>
    <row r="13602" s="505" customFormat="1" ht="14.25" hidden="1"/>
    <row r="13603" s="505" customFormat="1" ht="14.25" hidden="1"/>
    <row r="13604" s="505" customFormat="1" ht="14.25" hidden="1"/>
    <row r="13605" s="505" customFormat="1" ht="14.25" hidden="1"/>
    <row r="13606" s="505" customFormat="1" ht="14.25" hidden="1"/>
    <row r="13607" s="505" customFormat="1" ht="14.25" hidden="1"/>
    <row r="13608" s="505" customFormat="1" ht="14.25" hidden="1"/>
    <row r="13609" s="505" customFormat="1" ht="14.25" hidden="1"/>
    <row r="13610" s="505" customFormat="1" ht="14.25" hidden="1"/>
    <row r="13611" s="505" customFormat="1" ht="14.25" hidden="1"/>
    <row r="13612" s="505" customFormat="1" ht="14.25" hidden="1"/>
    <row r="13613" s="505" customFormat="1" ht="14.25" hidden="1"/>
    <row r="13614" s="505" customFormat="1" ht="14.25" hidden="1"/>
    <row r="13615" s="505" customFormat="1" ht="14.25" hidden="1"/>
    <row r="13616" s="505" customFormat="1" ht="14.25" hidden="1"/>
    <row r="13617" s="505" customFormat="1" ht="14.25" hidden="1"/>
    <row r="13618" s="505" customFormat="1" ht="14.25" hidden="1"/>
    <row r="13619" s="505" customFormat="1" ht="14.25" hidden="1"/>
    <row r="13620" s="505" customFormat="1" ht="14.25" hidden="1"/>
    <row r="13621" s="505" customFormat="1" ht="14.25" hidden="1"/>
    <row r="13622" s="505" customFormat="1" ht="14.25" hidden="1"/>
    <row r="13623" s="505" customFormat="1" ht="14.25" hidden="1"/>
    <row r="13624" s="505" customFormat="1" ht="14.25" hidden="1"/>
    <row r="13625" s="505" customFormat="1" ht="14.25" hidden="1"/>
    <row r="13626" s="505" customFormat="1" ht="14.25" hidden="1"/>
    <row r="13627" s="505" customFormat="1" ht="14.25" hidden="1"/>
    <row r="13628" s="505" customFormat="1" ht="14.25" hidden="1"/>
    <row r="13629" s="505" customFormat="1" ht="14.25" hidden="1"/>
    <row r="13630" s="505" customFormat="1" ht="14.25" hidden="1"/>
    <row r="13631" s="505" customFormat="1" ht="14.25" hidden="1"/>
    <row r="13632" s="505" customFormat="1" ht="14.25" hidden="1"/>
    <row r="13633" s="505" customFormat="1" ht="14.25" hidden="1"/>
    <row r="13634" s="505" customFormat="1" ht="14.25" hidden="1"/>
    <row r="13635" s="505" customFormat="1" ht="14.25" hidden="1"/>
    <row r="13636" s="505" customFormat="1" ht="14.25" hidden="1"/>
    <row r="13637" s="505" customFormat="1" ht="14.25" hidden="1"/>
    <row r="13638" s="505" customFormat="1" ht="14.25" hidden="1"/>
    <row r="13639" s="505" customFormat="1" ht="14.25" hidden="1"/>
    <row r="13640" s="505" customFormat="1" ht="14.25" hidden="1"/>
    <row r="13641" s="505" customFormat="1" ht="14.25" hidden="1"/>
    <row r="13642" s="505" customFormat="1" ht="14.25" hidden="1"/>
    <row r="13643" s="505" customFormat="1" ht="14.25" hidden="1"/>
    <row r="13644" s="505" customFormat="1" ht="14.25" hidden="1"/>
    <row r="13645" s="505" customFormat="1" ht="14.25" hidden="1"/>
    <row r="13646" s="505" customFormat="1" ht="14.25" hidden="1"/>
    <row r="13647" s="505" customFormat="1" ht="14.25" hidden="1"/>
    <row r="13648" s="505" customFormat="1" ht="14.25" hidden="1"/>
    <row r="13649" s="505" customFormat="1" ht="14.25" hidden="1"/>
    <row r="13650" s="505" customFormat="1" ht="14.25" hidden="1"/>
    <row r="13651" s="505" customFormat="1" ht="14.25" hidden="1"/>
    <row r="13652" s="505" customFormat="1" ht="14.25" hidden="1"/>
    <row r="13653" s="505" customFormat="1" ht="14.25" hidden="1"/>
    <row r="13654" s="505" customFormat="1" ht="14.25" hidden="1"/>
    <row r="13655" s="505" customFormat="1" ht="14.25" hidden="1"/>
    <row r="13656" s="505" customFormat="1" ht="14.25" hidden="1"/>
    <row r="13657" s="505" customFormat="1" ht="14.25" hidden="1"/>
    <row r="13658" s="505" customFormat="1" ht="14.25" hidden="1"/>
    <row r="13659" s="505" customFormat="1" ht="14.25" hidden="1"/>
    <row r="13660" s="505" customFormat="1" ht="14.25" hidden="1"/>
    <row r="13661" s="505" customFormat="1" ht="14.25" hidden="1"/>
    <row r="13662" s="505" customFormat="1" ht="14.25" hidden="1"/>
    <row r="13663" s="505" customFormat="1" ht="14.25" hidden="1"/>
    <row r="13664" s="505" customFormat="1" ht="14.25" hidden="1"/>
    <row r="13665" s="505" customFormat="1" ht="14.25" hidden="1"/>
    <row r="13666" s="505" customFormat="1" ht="14.25" hidden="1"/>
    <row r="13667" s="505" customFormat="1" ht="14.25" hidden="1"/>
    <row r="13668" s="505" customFormat="1" ht="14.25" hidden="1"/>
    <row r="13669" s="505" customFormat="1" ht="14.25" hidden="1"/>
    <row r="13670" s="505" customFormat="1" ht="14.25" hidden="1"/>
    <row r="13671" s="505" customFormat="1" ht="14.25" hidden="1"/>
    <row r="13672" s="505" customFormat="1" ht="14.25" hidden="1"/>
    <row r="13673" s="505" customFormat="1" ht="14.25" hidden="1"/>
    <row r="13674" s="505" customFormat="1" ht="14.25" hidden="1"/>
    <row r="13675" s="505" customFormat="1" ht="14.25" hidden="1"/>
    <row r="13676" s="505" customFormat="1" ht="14.25" hidden="1"/>
    <row r="13677" s="505" customFormat="1" ht="14.25" hidden="1"/>
    <row r="13678" s="505" customFormat="1" ht="14.25" hidden="1"/>
    <row r="13679" s="505" customFormat="1" ht="14.25" hidden="1"/>
    <row r="13680" s="505" customFormat="1" ht="14.25" hidden="1"/>
    <row r="13681" s="505" customFormat="1" ht="14.25" hidden="1"/>
    <row r="13682" s="505" customFormat="1" ht="14.25" hidden="1"/>
    <row r="13683" s="505" customFormat="1" ht="14.25" hidden="1"/>
    <row r="13684" s="505" customFormat="1" ht="14.25" hidden="1"/>
    <row r="13685" s="505" customFormat="1" ht="14.25" hidden="1"/>
    <row r="13686" s="505" customFormat="1" ht="14.25" hidden="1"/>
    <row r="13687" s="505" customFormat="1" ht="14.25" hidden="1"/>
    <row r="13688" s="505" customFormat="1" ht="14.25" hidden="1"/>
    <row r="13689" s="505" customFormat="1" ht="14.25" hidden="1"/>
    <row r="13690" s="505" customFormat="1" ht="14.25" hidden="1"/>
    <row r="13691" s="505" customFormat="1" ht="14.25" hidden="1"/>
    <row r="13692" s="505" customFormat="1" ht="14.25" hidden="1"/>
    <row r="13693" s="505" customFormat="1" ht="14.25" hidden="1"/>
    <row r="13694" s="505" customFormat="1" ht="14.25" hidden="1"/>
    <row r="13695" s="505" customFormat="1" ht="14.25" hidden="1"/>
    <row r="13696" s="505" customFormat="1" ht="14.25" hidden="1"/>
    <row r="13697" s="505" customFormat="1" ht="14.25" hidden="1"/>
    <row r="13698" s="505" customFormat="1" ht="14.25" hidden="1"/>
    <row r="13699" s="505" customFormat="1" ht="14.25" hidden="1"/>
    <row r="13700" s="505" customFormat="1" ht="14.25" hidden="1"/>
    <row r="13701" s="505" customFormat="1" ht="14.25" hidden="1"/>
    <row r="13702" s="505" customFormat="1" ht="14.25" hidden="1"/>
    <row r="13703" s="505" customFormat="1" ht="14.25" hidden="1"/>
    <row r="13704" s="505" customFormat="1" ht="14.25" hidden="1"/>
    <row r="13705" s="505" customFormat="1" ht="14.25" hidden="1"/>
    <row r="13706" s="505" customFormat="1" ht="14.25" hidden="1"/>
    <row r="13707" s="505" customFormat="1" ht="14.25" hidden="1"/>
    <row r="13708" s="505" customFormat="1" ht="14.25" hidden="1"/>
    <row r="13709" s="505" customFormat="1" ht="14.25" hidden="1"/>
    <row r="13710" s="505" customFormat="1" ht="14.25" hidden="1"/>
    <row r="13711" s="505" customFormat="1" ht="14.25" hidden="1"/>
    <row r="13712" s="505" customFormat="1" ht="14.25" hidden="1"/>
    <row r="13713" s="505" customFormat="1" ht="14.25" hidden="1"/>
    <row r="13714" s="505" customFormat="1" ht="14.25" hidden="1"/>
    <row r="13715" s="505" customFormat="1" ht="14.25" hidden="1"/>
    <row r="13716" s="505" customFormat="1" ht="14.25" hidden="1"/>
    <row r="13717" s="505" customFormat="1" ht="14.25" hidden="1"/>
    <row r="13718" s="505" customFormat="1" ht="14.25" hidden="1"/>
    <row r="13719" s="505" customFormat="1" ht="14.25" hidden="1"/>
    <row r="13720" s="505" customFormat="1" ht="14.25" hidden="1"/>
    <row r="13721" s="505" customFormat="1" ht="14.25" hidden="1"/>
    <row r="13722" s="505" customFormat="1" ht="14.25" hidden="1"/>
    <row r="13723" s="505" customFormat="1" ht="14.25" hidden="1"/>
    <row r="13724" s="505" customFormat="1" ht="14.25" hidden="1"/>
    <row r="13725" s="505" customFormat="1" ht="14.25" hidden="1"/>
    <row r="13726" s="505" customFormat="1" ht="14.25" hidden="1"/>
    <row r="13727" s="505" customFormat="1" ht="14.25" hidden="1"/>
    <row r="13728" s="505" customFormat="1" ht="14.25" hidden="1"/>
    <row r="13729" s="505" customFormat="1" ht="14.25" hidden="1"/>
    <row r="13730" s="505" customFormat="1" ht="14.25" hidden="1"/>
    <row r="13731" s="505" customFormat="1" ht="14.25" hidden="1"/>
    <row r="13732" s="505" customFormat="1" ht="14.25" hidden="1"/>
    <row r="13733" s="505" customFormat="1" ht="14.25" hidden="1"/>
    <row r="13734" s="505" customFormat="1" ht="14.25" hidden="1"/>
    <row r="13735" s="505" customFormat="1" ht="14.25" hidden="1"/>
    <row r="13736" s="505" customFormat="1" ht="14.25" hidden="1"/>
    <row r="13737" s="505" customFormat="1" ht="14.25" hidden="1"/>
    <row r="13738" s="505" customFormat="1" ht="14.25" hidden="1"/>
    <row r="13739" s="505" customFormat="1" ht="14.25" hidden="1"/>
    <row r="13740" s="505" customFormat="1" ht="14.25" hidden="1"/>
    <row r="13741" s="505" customFormat="1" ht="14.25" hidden="1"/>
    <row r="13742" s="505" customFormat="1" ht="14.25" hidden="1"/>
    <row r="13743" s="505" customFormat="1" ht="14.25" hidden="1"/>
    <row r="13744" s="505" customFormat="1" ht="14.25" hidden="1"/>
    <row r="13745" s="505" customFormat="1" ht="14.25" hidden="1"/>
    <row r="13746" s="505" customFormat="1" ht="14.25" hidden="1"/>
    <row r="13747" s="505" customFormat="1" ht="14.25" hidden="1"/>
    <row r="13748" s="505" customFormat="1" ht="14.25" hidden="1"/>
    <row r="13749" s="505" customFormat="1" ht="14.25" hidden="1"/>
    <row r="13750" s="505" customFormat="1" ht="14.25" hidden="1"/>
    <row r="13751" s="505" customFormat="1" ht="14.25" hidden="1"/>
    <row r="13752" s="505" customFormat="1" ht="14.25" hidden="1"/>
    <row r="13753" s="505" customFormat="1" ht="14.25" hidden="1"/>
    <row r="13754" s="505" customFormat="1" ht="14.25" hidden="1"/>
    <row r="13755" s="505" customFormat="1" ht="14.25" hidden="1"/>
    <row r="13756" s="505" customFormat="1" ht="14.25" hidden="1"/>
    <row r="13757" s="505" customFormat="1" ht="14.25" hidden="1"/>
    <row r="13758" s="505" customFormat="1" ht="14.25" hidden="1"/>
    <row r="13759" s="505" customFormat="1" ht="14.25" hidden="1"/>
    <row r="13760" s="505" customFormat="1" ht="14.25" hidden="1"/>
    <row r="13761" s="505" customFormat="1" ht="14.25" hidden="1"/>
    <row r="13762" s="505" customFormat="1" ht="14.25" hidden="1"/>
    <row r="13763" s="505" customFormat="1" ht="14.25" hidden="1"/>
    <row r="13764" s="505" customFormat="1" ht="14.25" hidden="1"/>
    <row r="13765" s="505" customFormat="1" ht="14.25" hidden="1"/>
    <row r="13766" s="505" customFormat="1" ht="14.25" hidden="1"/>
    <row r="13767" s="505" customFormat="1" ht="14.25" hidden="1"/>
    <row r="13768" s="505" customFormat="1" ht="14.25" hidden="1"/>
    <row r="13769" s="505" customFormat="1" ht="14.25" hidden="1"/>
    <row r="13770" s="505" customFormat="1" ht="14.25" hidden="1"/>
    <row r="13771" s="505" customFormat="1" ht="14.25" hidden="1"/>
    <row r="13772" s="505" customFormat="1" ht="14.25" hidden="1"/>
    <row r="13773" s="505" customFormat="1" ht="14.25" hidden="1"/>
    <row r="13774" s="505" customFormat="1" ht="14.25" hidden="1"/>
    <row r="13775" s="505" customFormat="1" ht="14.25" hidden="1"/>
    <row r="13776" s="505" customFormat="1" ht="14.25" hidden="1"/>
    <row r="13777" s="505" customFormat="1" ht="14.25" hidden="1"/>
    <row r="13778" s="505" customFormat="1" ht="14.25" hidden="1"/>
    <row r="13779" s="505" customFormat="1" ht="14.25" hidden="1"/>
    <row r="13780" s="505" customFormat="1" ht="14.25" hidden="1"/>
    <row r="13781" s="505" customFormat="1" ht="14.25" hidden="1"/>
    <row r="13782" s="505" customFormat="1" ht="14.25" hidden="1"/>
    <row r="13783" s="505" customFormat="1" ht="14.25" hidden="1"/>
    <row r="13784" s="505" customFormat="1" ht="14.25" hidden="1"/>
    <row r="13785" s="505" customFormat="1" ht="14.25" hidden="1"/>
    <row r="13786" s="505" customFormat="1" ht="14.25" hidden="1"/>
    <row r="13787" s="505" customFormat="1" ht="14.25" hidden="1"/>
    <row r="13788" s="505" customFormat="1" ht="14.25" hidden="1"/>
    <row r="13789" s="505" customFormat="1" ht="14.25" hidden="1"/>
    <row r="13790" s="505" customFormat="1" ht="14.25" hidden="1"/>
    <row r="13791" s="505" customFormat="1" ht="14.25" hidden="1"/>
    <row r="13792" s="505" customFormat="1" ht="14.25" hidden="1"/>
    <row r="13793" s="505" customFormat="1" ht="14.25" hidden="1"/>
    <row r="13794" s="505" customFormat="1" ht="14.25" hidden="1"/>
    <row r="13795" s="505" customFormat="1" ht="14.25" hidden="1"/>
    <row r="13796" s="505" customFormat="1" ht="14.25" hidden="1"/>
    <row r="13797" s="505" customFormat="1" ht="14.25" hidden="1"/>
    <row r="13798" s="505" customFormat="1" ht="14.25" hidden="1"/>
    <row r="13799" s="505" customFormat="1" ht="14.25" hidden="1"/>
    <row r="13800" s="505" customFormat="1" ht="14.25" hidden="1"/>
    <row r="13801" s="505" customFormat="1" ht="14.25" hidden="1"/>
    <row r="13802" s="505" customFormat="1" ht="14.25" hidden="1"/>
    <row r="13803" s="505" customFormat="1" ht="14.25" hidden="1"/>
    <row r="13804" s="505" customFormat="1" ht="14.25" hidden="1"/>
    <row r="13805" s="505" customFormat="1" ht="14.25" hidden="1"/>
    <row r="13806" s="505" customFormat="1" ht="14.25" hidden="1"/>
    <row r="13807" s="505" customFormat="1" ht="14.25" hidden="1"/>
    <row r="13808" s="505" customFormat="1" ht="14.25" hidden="1"/>
    <row r="13809" s="505" customFormat="1" ht="14.25" hidden="1"/>
    <row r="13810" s="505" customFormat="1" ht="14.25" hidden="1"/>
    <row r="13811" s="505" customFormat="1" ht="14.25" hidden="1"/>
    <row r="13812" s="505" customFormat="1" ht="14.25" hidden="1"/>
    <row r="13813" s="505" customFormat="1" ht="14.25" hidden="1"/>
    <row r="13814" s="505" customFormat="1" ht="14.25" hidden="1"/>
    <row r="13815" s="505" customFormat="1" ht="14.25" hidden="1"/>
    <row r="13816" s="505" customFormat="1" ht="14.25" hidden="1"/>
    <row r="13817" s="505" customFormat="1" ht="14.25" hidden="1"/>
    <row r="13818" s="505" customFormat="1" ht="14.25" hidden="1"/>
    <row r="13819" s="505" customFormat="1" ht="14.25" hidden="1"/>
    <row r="13820" s="505" customFormat="1" ht="14.25" hidden="1"/>
    <row r="13821" s="505" customFormat="1" ht="14.25" hidden="1"/>
    <row r="13822" s="505" customFormat="1" ht="14.25" hidden="1"/>
    <row r="13823" s="505" customFormat="1" ht="14.25" hidden="1"/>
    <row r="13824" s="505" customFormat="1" ht="14.25" hidden="1"/>
    <row r="13825" s="505" customFormat="1" ht="14.25" hidden="1"/>
    <row r="13826" s="505" customFormat="1" ht="14.25" hidden="1"/>
    <row r="13827" s="505" customFormat="1" ht="14.25" hidden="1"/>
    <row r="13828" s="505" customFormat="1" ht="14.25" hidden="1"/>
    <row r="13829" s="505" customFormat="1" ht="14.25" hidden="1"/>
    <row r="13830" s="505" customFormat="1" ht="14.25" hidden="1"/>
    <row r="13831" s="505" customFormat="1" ht="14.25" hidden="1"/>
    <row r="13832" s="505" customFormat="1" ht="14.25" hidden="1"/>
    <row r="13833" s="505" customFormat="1" ht="14.25" hidden="1"/>
    <row r="13834" s="505" customFormat="1" ht="14.25" hidden="1"/>
    <row r="13835" s="505" customFormat="1" ht="14.25" hidden="1"/>
    <row r="13836" s="505" customFormat="1" ht="14.25" hidden="1"/>
    <row r="13837" s="505" customFormat="1" ht="14.25" hidden="1"/>
    <row r="13838" s="505" customFormat="1" ht="14.25" hidden="1"/>
    <row r="13839" s="505" customFormat="1" ht="14.25" hidden="1"/>
    <row r="13840" s="505" customFormat="1" ht="14.25" hidden="1"/>
    <row r="13841" s="505" customFormat="1" ht="14.25" hidden="1"/>
    <row r="13842" s="505" customFormat="1" ht="14.25" hidden="1"/>
    <row r="13843" s="505" customFormat="1" ht="14.25" hidden="1"/>
    <row r="13844" s="505" customFormat="1" ht="14.25" hidden="1"/>
    <row r="13845" s="505" customFormat="1" ht="14.25" hidden="1"/>
    <row r="13846" s="505" customFormat="1" ht="14.25" hidden="1"/>
    <row r="13847" s="505" customFormat="1" ht="14.25" hidden="1"/>
    <row r="13848" s="505" customFormat="1" ht="14.25" hidden="1"/>
    <row r="13849" s="505" customFormat="1" ht="14.25" hidden="1"/>
    <row r="13850" s="505" customFormat="1" ht="14.25" hidden="1"/>
    <row r="13851" s="505" customFormat="1" ht="14.25" hidden="1"/>
    <row r="13852" s="505" customFormat="1" ht="14.25" hidden="1"/>
    <row r="13853" s="505" customFormat="1" ht="14.25" hidden="1"/>
    <row r="13854" s="505" customFormat="1" ht="14.25" hidden="1"/>
    <row r="13855" s="505" customFormat="1" ht="14.25" hidden="1"/>
    <row r="13856" s="505" customFormat="1" ht="14.25" hidden="1"/>
    <row r="13857" s="505" customFormat="1" ht="14.25" hidden="1"/>
    <row r="13858" s="505" customFormat="1" ht="14.25" hidden="1"/>
    <row r="13859" s="505" customFormat="1" ht="14.25" hidden="1"/>
    <row r="13860" s="505" customFormat="1" ht="14.25" hidden="1"/>
    <row r="13861" s="505" customFormat="1" ht="14.25" hidden="1"/>
    <row r="13862" s="505" customFormat="1" ht="14.25" hidden="1"/>
    <row r="13863" s="505" customFormat="1" ht="14.25" hidden="1"/>
    <row r="13864" s="505" customFormat="1" ht="14.25" hidden="1"/>
    <row r="13865" s="505" customFormat="1" ht="14.25" hidden="1"/>
    <row r="13866" s="505" customFormat="1" ht="14.25" hidden="1"/>
    <row r="13867" s="505" customFormat="1" ht="14.25" hidden="1"/>
    <row r="13868" s="505" customFormat="1" ht="14.25" hidden="1"/>
    <row r="13869" s="505" customFormat="1" ht="14.25" hidden="1"/>
    <row r="13870" s="505" customFormat="1" ht="14.25" hidden="1"/>
    <row r="13871" s="505" customFormat="1" ht="14.25" hidden="1"/>
    <row r="13872" s="505" customFormat="1" ht="14.25" hidden="1"/>
    <row r="13873" s="505" customFormat="1" ht="14.25" hidden="1"/>
    <row r="13874" s="505" customFormat="1" ht="14.25" hidden="1"/>
    <row r="13875" s="505" customFormat="1" ht="14.25" hidden="1"/>
    <row r="13876" s="505" customFormat="1" ht="14.25" hidden="1"/>
    <row r="13877" s="505" customFormat="1" ht="14.25" hidden="1"/>
    <row r="13878" s="505" customFormat="1" ht="14.25" hidden="1"/>
    <row r="13879" s="505" customFormat="1" ht="14.25" hidden="1"/>
    <row r="13880" s="505" customFormat="1" ht="14.25" hidden="1"/>
    <row r="13881" s="505" customFormat="1" ht="14.25" hidden="1"/>
    <row r="13882" s="505" customFormat="1" ht="14.25" hidden="1"/>
    <row r="13883" s="505" customFormat="1" ht="14.25" hidden="1"/>
    <row r="13884" s="505" customFormat="1" ht="14.25" hidden="1"/>
    <row r="13885" s="505" customFormat="1" ht="14.25" hidden="1"/>
    <row r="13886" s="505" customFormat="1" ht="14.25" hidden="1"/>
    <row r="13887" s="505" customFormat="1" ht="14.25" hidden="1"/>
    <row r="13888" s="505" customFormat="1" ht="14.25" hidden="1"/>
    <row r="13889" s="505" customFormat="1" ht="14.25" hidden="1"/>
    <row r="13890" s="505" customFormat="1" ht="14.25" hidden="1"/>
    <row r="13891" s="505" customFormat="1" ht="14.25" hidden="1"/>
    <row r="13892" s="505" customFormat="1" ht="14.25" hidden="1"/>
    <row r="13893" s="505" customFormat="1" ht="14.25" hidden="1"/>
    <row r="13894" s="505" customFormat="1" ht="14.25" hidden="1"/>
    <row r="13895" s="505" customFormat="1" ht="14.25" hidden="1"/>
    <row r="13896" s="505" customFormat="1" ht="14.25" hidden="1"/>
    <row r="13897" s="505" customFormat="1" ht="14.25" hidden="1"/>
    <row r="13898" s="505" customFormat="1" ht="14.25" hidden="1"/>
    <row r="13899" s="505" customFormat="1" ht="14.25" hidden="1"/>
    <row r="13900" s="505" customFormat="1" ht="14.25" hidden="1"/>
    <row r="13901" s="505" customFormat="1" ht="14.25" hidden="1"/>
    <row r="13902" s="505" customFormat="1" ht="14.25" hidden="1"/>
    <row r="13903" s="505" customFormat="1" ht="14.25" hidden="1"/>
    <row r="13904" s="505" customFormat="1" ht="14.25" hidden="1"/>
    <row r="13905" s="505" customFormat="1" ht="14.25" hidden="1"/>
    <row r="13906" s="505" customFormat="1" ht="14.25" hidden="1"/>
    <row r="13907" s="505" customFormat="1" ht="14.25" hidden="1"/>
    <row r="13908" s="505" customFormat="1" ht="14.25" hidden="1"/>
    <row r="13909" s="505" customFormat="1" ht="14.25" hidden="1"/>
    <row r="13910" s="505" customFormat="1" ht="14.25" hidden="1"/>
    <row r="13911" s="505" customFormat="1" ht="14.25" hidden="1"/>
    <row r="13912" s="505" customFormat="1" ht="14.25" hidden="1"/>
    <row r="13913" s="505" customFormat="1" ht="14.25" hidden="1"/>
    <row r="13914" s="505" customFormat="1" ht="14.25" hidden="1"/>
    <row r="13915" s="505" customFormat="1" ht="14.25" hidden="1"/>
    <row r="13916" s="505" customFormat="1" ht="14.25" hidden="1"/>
    <row r="13917" s="505" customFormat="1" ht="14.25" hidden="1"/>
    <row r="13918" s="505" customFormat="1" ht="14.25" hidden="1"/>
    <row r="13919" s="505" customFormat="1" ht="14.25" hidden="1"/>
    <row r="13920" s="505" customFormat="1" ht="14.25" hidden="1"/>
    <row r="13921" s="505" customFormat="1" ht="14.25" hidden="1"/>
    <row r="13922" s="505" customFormat="1" ht="14.25" hidden="1"/>
    <row r="13923" s="505" customFormat="1" ht="14.25" hidden="1"/>
    <row r="13924" s="505" customFormat="1" ht="14.25" hidden="1"/>
    <row r="13925" s="505" customFormat="1" ht="14.25" hidden="1"/>
    <row r="13926" s="505" customFormat="1" ht="14.25" hidden="1"/>
    <row r="13927" s="505" customFormat="1" ht="14.25" hidden="1"/>
    <row r="13928" s="505" customFormat="1" ht="14.25" hidden="1"/>
    <row r="13929" s="505" customFormat="1" ht="14.25" hidden="1"/>
    <row r="13930" s="505" customFormat="1" ht="14.25" hidden="1"/>
    <row r="13931" s="505" customFormat="1" ht="14.25" hidden="1"/>
    <row r="13932" s="505" customFormat="1" ht="14.25" hidden="1"/>
    <row r="13933" s="505" customFormat="1" ht="14.25" hidden="1"/>
    <row r="13934" s="505" customFormat="1" ht="14.25" hidden="1"/>
    <row r="13935" s="505" customFormat="1" ht="14.25" hidden="1"/>
    <row r="13936" s="505" customFormat="1" ht="14.25" hidden="1"/>
    <row r="13937" s="505" customFormat="1" ht="14.25" hidden="1"/>
    <row r="13938" s="505" customFormat="1" ht="14.25" hidden="1"/>
    <row r="13939" s="505" customFormat="1" ht="14.25" hidden="1"/>
    <row r="13940" s="505" customFormat="1" ht="14.25" hidden="1"/>
    <row r="13941" s="505" customFormat="1" ht="14.25" hidden="1"/>
    <row r="13942" s="505" customFormat="1" ht="14.25" hidden="1"/>
    <row r="13943" s="505" customFormat="1" ht="14.25" hidden="1"/>
    <row r="13944" s="505" customFormat="1" ht="14.25" hidden="1"/>
    <row r="13945" s="505" customFormat="1" ht="14.25" hidden="1"/>
    <row r="13946" s="505" customFormat="1" ht="14.25" hidden="1"/>
    <row r="13947" s="505" customFormat="1" ht="14.25" hidden="1"/>
    <row r="13948" s="505" customFormat="1" ht="14.25" hidden="1"/>
    <row r="13949" s="505" customFormat="1" ht="14.25" hidden="1"/>
    <row r="13950" s="505" customFormat="1" ht="14.25" hidden="1"/>
    <row r="13951" s="505" customFormat="1" ht="14.25" hidden="1"/>
    <row r="13952" s="505" customFormat="1" ht="14.25" hidden="1"/>
    <row r="13953" s="505" customFormat="1" ht="14.25" hidden="1"/>
    <row r="13954" s="505" customFormat="1" ht="14.25" hidden="1"/>
    <row r="13955" s="505" customFormat="1" ht="14.25" hidden="1"/>
    <row r="13956" s="505" customFormat="1" ht="14.25" hidden="1"/>
    <row r="13957" s="505" customFormat="1" ht="14.25" hidden="1"/>
    <row r="13958" s="505" customFormat="1" ht="14.25" hidden="1"/>
    <row r="13959" s="505" customFormat="1" ht="14.25" hidden="1"/>
    <row r="13960" s="505" customFormat="1" ht="14.25" hidden="1"/>
    <row r="13961" s="505" customFormat="1" ht="14.25" hidden="1"/>
    <row r="13962" s="505" customFormat="1" ht="14.25" hidden="1"/>
    <row r="13963" s="505" customFormat="1" ht="14.25" hidden="1"/>
    <row r="13964" s="505" customFormat="1" ht="14.25" hidden="1"/>
    <row r="13965" s="505" customFormat="1" ht="14.25" hidden="1"/>
    <row r="13966" s="505" customFormat="1" ht="14.25" hidden="1"/>
    <row r="13967" s="505" customFormat="1" ht="14.25" hidden="1"/>
    <row r="13968" s="505" customFormat="1" ht="14.25" hidden="1"/>
    <row r="13969" s="505" customFormat="1" ht="14.25" hidden="1"/>
    <row r="13970" s="505" customFormat="1" ht="14.25" hidden="1"/>
    <row r="13971" s="505" customFormat="1" ht="14.25" hidden="1"/>
    <row r="13972" s="505" customFormat="1" ht="14.25" hidden="1"/>
    <row r="13973" s="505" customFormat="1" ht="14.25" hidden="1"/>
    <row r="13974" s="505" customFormat="1" ht="14.25" hidden="1"/>
    <row r="13975" s="505" customFormat="1" ht="14.25" hidden="1"/>
    <row r="13976" s="505" customFormat="1" ht="14.25" hidden="1"/>
    <row r="13977" s="505" customFormat="1" ht="14.25" hidden="1"/>
    <row r="13978" s="505" customFormat="1" ht="14.25" hidden="1"/>
    <row r="13979" s="505" customFormat="1" ht="14.25" hidden="1"/>
    <row r="13980" s="505" customFormat="1" ht="14.25" hidden="1"/>
    <row r="13981" s="505" customFormat="1" ht="14.25" hidden="1"/>
    <row r="13982" s="505" customFormat="1" ht="14.25" hidden="1"/>
    <row r="13983" s="505" customFormat="1" ht="14.25" hidden="1"/>
    <row r="13984" s="505" customFormat="1" ht="14.25" hidden="1"/>
    <row r="13985" s="505" customFormat="1" ht="14.25" hidden="1"/>
    <row r="13986" s="505" customFormat="1" ht="14.25" hidden="1"/>
    <row r="13987" s="505" customFormat="1" ht="14.25" hidden="1"/>
    <row r="13988" s="505" customFormat="1" ht="14.25" hidden="1"/>
    <row r="13989" s="505" customFormat="1" ht="14.25" hidden="1"/>
    <row r="13990" s="505" customFormat="1" ht="14.25" hidden="1"/>
    <row r="13991" s="505" customFormat="1" ht="14.25" hidden="1"/>
    <row r="13992" s="505" customFormat="1" ht="14.25" hidden="1"/>
    <row r="13993" s="505" customFormat="1" ht="14.25" hidden="1"/>
    <row r="13994" s="505" customFormat="1" ht="14.25" hidden="1"/>
    <row r="13995" s="505" customFormat="1" ht="14.25" hidden="1"/>
    <row r="13996" s="505" customFormat="1" ht="14.25" hidden="1"/>
    <row r="13997" s="505" customFormat="1" ht="14.25" hidden="1"/>
    <row r="13998" s="505" customFormat="1" ht="14.25" hidden="1"/>
    <row r="13999" s="505" customFormat="1" ht="14.25" hidden="1"/>
    <row r="14000" s="505" customFormat="1" ht="14.25" hidden="1"/>
    <row r="14001" s="505" customFormat="1" ht="14.25" hidden="1"/>
    <row r="14002" s="505" customFormat="1" ht="14.25" hidden="1"/>
    <row r="14003" s="505" customFormat="1" ht="14.25" hidden="1"/>
    <row r="14004" s="505" customFormat="1" ht="14.25" hidden="1"/>
    <row r="14005" s="505" customFormat="1" ht="14.25" hidden="1"/>
    <row r="14006" s="505" customFormat="1" ht="14.25" hidden="1"/>
    <row r="14007" s="505" customFormat="1" ht="14.25" hidden="1"/>
    <row r="14008" s="505" customFormat="1" ht="14.25" hidden="1"/>
    <row r="14009" s="505" customFormat="1" ht="14.25" hidden="1"/>
    <row r="14010" s="505" customFormat="1" ht="14.25" hidden="1"/>
    <row r="14011" s="505" customFormat="1" ht="14.25" hidden="1"/>
    <row r="14012" s="505" customFormat="1" ht="14.25" hidden="1"/>
    <row r="14013" s="505" customFormat="1" ht="14.25" hidden="1"/>
    <row r="14014" s="505" customFormat="1" ht="14.25" hidden="1"/>
    <row r="14015" s="505" customFormat="1" ht="14.25" hidden="1"/>
    <row r="14016" s="505" customFormat="1" ht="14.25" hidden="1"/>
    <row r="14017" s="505" customFormat="1" ht="14.25" hidden="1"/>
    <row r="14018" s="505" customFormat="1" ht="14.25" hidden="1"/>
    <row r="14019" s="505" customFormat="1" ht="14.25" hidden="1"/>
    <row r="14020" s="505" customFormat="1" ht="14.25" hidden="1"/>
    <row r="14021" s="505" customFormat="1" ht="14.25" hidden="1"/>
    <row r="14022" s="505" customFormat="1" ht="14.25" hidden="1"/>
    <row r="14023" s="505" customFormat="1" ht="14.25" hidden="1"/>
    <row r="14024" s="505" customFormat="1" ht="14.25" hidden="1"/>
    <row r="14025" s="505" customFormat="1" ht="14.25" hidden="1"/>
    <row r="14026" s="505" customFormat="1" ht="14.25" hidden="1"/>
    <row r="14027" s="505" customFormat="1" ht="14.25" hidden="1"/>
    <row r="14028" s="505" customFormat="1" ht="14.25" hidden="1"/>
    <row r="14029" s="505" customFormat="1" ht="14.25" hidden="1"/>
    <row r="14030" s="505" customFormat="1" ht="14.25" hidden="1"/>
    <row r="14031" s="505" customFormat="1" ht="14.25" hidden="1"/>
    <row r="14032" s="505" customFormat="1" ht="14.25" hidden="1"/>
    <row r="14033" s="505" customFormat="1" ht="14.25" hidden="1"/>
    <row r="14034" s="505" customFormat="1" ht="14.25" hidden="1"/>
    <row r="14035" s="505" customFormat="1" ht="14.25" hidden="1"/>
    <row r="14036" s="505" customFormat="1" ht="14.25" hidden="1"/>
    <row r="14037" s="505" customFormat="1" ht="14.25" hidden="1"/>
    <row r="14038" s="505" customFormat="1" ht="14.25" hidden="1"/>
    <row r="14039" s="505" customFormat="1" ht="14.25" hidden="1"/>
    <row r="14040" s="505" customFormat="1" ht="14.25" hidden="1"/>
    <row r="14041" s="505" customFormat="1" ht="14.25" hidden="1"/>
    <row r="14042" s="505" customFormat="1" ht="14.25" hidden="1"/>
    <row r="14043" s="505" customFormat="1" ht="14.25" hidden="1"/>
    <row r="14044" s="505" customFormat="1" ht="14.25" hidden="1"/>
    <row r="14045" s="505" customFormat="1" ht="14.25" hidden="1"/>
    <row r="14046" s="505" customFormat="1" ht="14.25" hidden="1"/>
    <row r="14047" s="505" customFormat="1" ht="14.25" hidden="1"/>
    <row r="14048" s="505" customFormat="1" ht="14.25" hidden="1"/>
    <row r="14049" s="505" customFormat="1" ht="14.25" hidden="1"/>
    <row r="14050" s="505" customFormat="1" ht="14.25" hidden="1"/>
    <row r="14051" s="505" customFormat="1" ht="14.25" hidden="1"/>
    <row r="14052" s="505" customFormat="1" ht="14.25" hidden="1"/>
    <row r="14053" s="505" customFormat="1" ht="14.25" hidden="1"/>
    <row r="14054" s="505" customFormat="1" ht="14.25" hidden="1"/>
    <row r="14055" s="505" customFormat="1" ht="14.25" hidden="1"/>
    <row r="14056" s="505" customFormat="1" ht="14.25" hidden="1"/>
    <row r="14057" s="505" customFormat="1" ht="14.25" hidden="1"/>
    <row r="14058" s="505" customFormat="1" ht="14.25" hidden="1"/>
    <row r="14059" s="505" customFormat="1" ht="14.25" hidden="1"/>
    <row r="14060" s="505" customFormat="1" ht="14.25" hidden="1"/>
    <row r="14061" s="505" customFormat="1" ht="14.25" hidden="1"/>
    <row r="14062" s="505" customFormat="1" ht="14.25" hidden="1"/>
    <row r="14063" s="505" customFormat="1" ht="14.25" hidden="1"/>
    <row r="14064" s="505" customFormat="1" ht="14.25" hidden="1"/>
    <row r="14065" s="505" customFormat="1" ht="14.25" hidden="1"/>
    <row r="14066" s="505" customFormat="1" ht="14.25" hidden="1"/>
    <row r="14067" s="505" customFormat="1" ht="14.25" hidden="1"/>
    <row r="14068" s="505" customFormat="1" ht="14.25" hidden="1"/>
    <row r="14069" s="505" customFormat="1" ht="14.25" hidden="1"/>
    <row r="14070" s="505" customFormat="1" ht="14.25" hidden="1"/>
    <row r="14071" s="505" customFormat="1" ht="14.25" hidden="1"/>
    <row r="14072" s="505" customFormat="1" ht="14.25" hidden="1"/>
    <row r="14073" s="505" customFormat="1" ht="14.25" hidden="1"/>
    <row r="14074" s="505" customFormat="1" ht="14.25" hidden="1"/>
    <row r="14075" s="505" customFormat="1" ht="14.25" hidden="1"/>
    <row r="14076" s="505" customFormat="1" ht="14.25" hidden="1"/>
    <row r="14077" s="505" customFormat="1" ht="14.25" hidden="1"/>
    <row r="14078" s="505" customFormat="1" ht="14.25" hidden="1"/>
    <row r="14079" s="505" customFormat="1" ht="14.25" hidden="1"/>
    <row r="14080" s="505" customFormat="1" ht="14.25" hidden="1"/>
    <row r="14081" s="505" customFormat="1" ht="14.25" hidden="1"/>
    <row r="14082" s="505" customFormat="1" ht="14.25" hidden="1"/>
    <row r="14083" s="505" customFormat="1" ht="14.25" hidden="1"/>
    <row r="14084" s="505" customFormat="1" ht="14.25" hidden="1"/>
    <row r="14085" s="505" customFormat="1" ht="14.25" hidden="1"/>
    <row r="14086" s="505" customFormat="1" ht="14.25" hidden="1"/>
    <row r="14087" s="505" customFormat="1" ht="14.25" hidden="1"/>
    <row r="14088" s="505" customFormat="1" ht="14.25" hidden="1"/>
    <row r="14089" s="505" customFormat="1" ht="14.25" hidden="1"/>
    <row r="14090" s="505" customFormat="1" ht="14.25" hidden="1"/>
    <row r="14091" s="505" customFormat="1" ht="14.25" hidden="1"/>
    <row r="14092" s="505" customFormat="1" ht="14.25" hidden="1"/>
    <row r="14093" s="505" customFormat="1" ht="14.25" hidden="1"/>
    <row r="14094" s="505" customFormat="1" ht="14.25" hidden="1"/>
    <row r="14095" s="505" customFormat="1" ht="14.25" hidden="1"/>
    <row r="14096" s="505" customFormat="1" ht="14.25" hidden="1"/>
    <row r="14097" s="505" customFormat="1" ht="14.25" hidden="1"/>
    <row r="14098" s="505" customFormat="1" ht="14.25" hidden="1"/>
    <row r="14099" s="505" customFormat="1" ht="14.25" hidden="1"/>
    <row r="14100" s="505" customFormat="1" ht="14.25" hidden="1"/>
    <row r="14101" s="505" customFormat="1" ht="14.25" hidden="1"/>
    <row r="14102" s="505" customFormat="1" ht="14.25" hidden="1"/>
    <row r="14103" s="505" customFormat="1" ht="14.25" hidden="1"/>
    <row r="14104" s="505" customFormat="1" ht="14.25" hidden="1"/>
    <row r="14105" s="505" customFormat="1" ht="14.25" hidden="1"/>
    <row r="14106" s="505" customFormat="1" ht="14.25" hidden="1"/>
    <row r="14107" s="505" customFormat="1" ht="14.25" hidden="1"/>
    <row r="14108" s="505" customFormat="1" ht="14.25" hidden="1"/>
    <row r="14109" s="505" customFormat="1" ht="14.25" hidden="1"/>
    <row r="14110" s="505" customFormat="1" ht="14.25" hidden="1"/>
    <row r="14111" s="505" customFormat="1" ht="14.25" hidden="1"/>
    <row r="14112" s="505" customFormat="1" ht="14.25" hidden="1"/>
    <row r="14113" s="505" customFormat="1" ht="14.25" hidden="1"/>
    <row r="14114" s="505" customFormat="1" ht="14.25" hidden="1"/>
    <row r="14115" s="505" customFormat="1" ht="14.25" hidden="1"/>
    <row r="14116" s="505" customFormat="1" ht="14.25" hidden="1"/>
    <row r="14117" s="505" customFormat="1" ht="14.25" hidden="1"/>
    <row r="14118" s="505" customFormat="1" ht="14.25" hidden="1"/>
    <row r="14119" s="505" customFormat="1" ht="14.25" hidden="1"/>
    <row r="14120" s="505" customFormat="1" ht="14.25" hidden="1"/>
    <row r="14121" s="505" customFormat="1" ht="14.25" hidden="1"/>
    <row r="14122" s="505" customFormat="1" ht="14.25" hidden="1"/>
    <row r="14123" s="505" customFormat="1" ht="14.25" hidden="1"/>
    <row r="14124" s="505" customFormat="1" ht="14.25" hidden="1"/>
    <row r="14125" s="505" customFormat="1" ht="14.25" hidden="1"/>
    <row r="14126" s="505" customFormat="1" ht="14.25" hidden="1"/>
    <row r="14127" s="505" customFormat="1" ht="14.25" hidden="1"/>
    <row r="14128" s="505" customFormat="1" ht="14.25" hidden="1"/>
    <row r="14129" s="505" customFormat="1" ht="14.25" hidden="1"/>
    <row r="14130" s="505" customFormat="1" ht="14.25" hidden="1"/>
    <row r="14131" s="505" customFormat="1" ht="14.25" hidden="1"/>
    <row r="14132" s="505" customFormat="1" ht="14.25" hidden="1"/>
    <row r="14133" s="505" customFormat="1" ht="14.25" hidden="1"/>
    <row r="14134" s="505" customFormat="1" ht="14.25" hidden="1"/>
    <row r="14135" s="505" customFormat="1" ht="14.25" hidden="1"/>
    <row r="14136" s="505" customFormat="1" ht="14.25" hidden="1"/>
    <row r="14137" s="505" customFormat="1" ht="14.25" hidden="1"/>
    <row r="14138" s="505" customFormat="1" ht="14.25" hidden="1"/>
    <row r="14139" s="505" customFormat="1" ht="14.25" hidden="1"/>
    <row r="14140" s="505" customFormat="1" ht="14.25" hidden="1"/>
    <row r="14141" s="505" customFormat="1" ht="14.25" hidden="1"/>
    <row r="14142" s="505" customFormat="1" ht="14.25" hidden="1"/>
    <row r="14143" s="505" customFormat="1" ht="14.25" hidden="1"/>
    <row r="14144" s="505" customFormat="1" ht="14.25" hidden="1"/>
    <row r="14145" s="505" customFormat="1" ht="14.25" hidden="1"/>
    <row r="14146" s="505" customFormat="1" ht="14.25" hidden="1"/>
    <row r="14147" s="505" customFormat="1" ht="14.25" hidden="1"/>
    <row r="14148" s="505" customFormat="1" ht="14.25" hidden="1"/>
    <row r="14149" s="505" customFormat="1" ht="14.25" hidden="1"/>
    <row r="14150" s="505" customFormat="1" ht="14.25" hidden="1"/>
    <row r="14151" s="505" customFormat="1" ht="14.25" hidden="1"/>
    <row r="14152" s="505" customFormat="1" ht="14.25" hidden="1"/>
    <row r="14153" s="505" customFormat="1" ht="14.25" hidden="1"/>
    <row r="14154" s="505" customFormat="1" ht="14.25" hidden="1"/>
    <row r="14155" s="505" customFormat="1" ht="14.25" hidden="1"/>
    <row r="14156" s="505" customFormat="1" ht="14.25" hidden="1"/>
    <row r="14157" s="505" customFormat="1" ht="14.25" hidden="1"/>
    <row r="14158" s="505" customFormat="1" ht="14.25" hidden="1"/>
    <row r="14159" s="505" customFormat="1" ht="14.25" hidden="1"/>
    <row r="14160" s="505" customFormat="1" ht="14.25" hidden="1"/>
    <row r="14161" s="505" customFormat="1" ht="14.25" hidden="1"/>
    <row r="14162" s="505" customFormat="1" ht="14.25" hidden="1"/>
    <row r="14163" s="505" customFormat="1" ht="14.25" hidden="1"/>
    <row r="14164" s="505" customFormat="1" ht="14.25" hidden="1"/>
    <row r="14165" s="505" customFormat="1" ht="14.25" hidden="1"/>
    <row r="14166" s="505" customFormat="1" ht="14.25" hidden="1"/>
    <row r="14167" s="505" customFormat="1" ht="14.25" hidden="1"/>
    <row r="14168" s="505" customFormat="1" ht="14.25" hidden="1"/>
    <row r="14169" s="505" customFormat="1" ht="14.25" hidden="1"/>
    <row r="14170" s="505" customFormat="1" ht="14.25" hidden="1"/>
    <row r="14171" s="505" customFormat="1" ht="14.25" hidden="1"/>
    <row r="14172" s="505" customFormat="1" ht="14.25" hidden="1"/>
    <row r="14173" s="505" customFormat="1" ht="14.25" hidden="1"/>
    <row r="14174" s="505" customFormat="1" ht="14.25" hidden="1"/>
    <row r="14175" s="505" customFormat="1" ht="14.25" hidden="1"/>
    <row r="14176" s="505" customFormat="1" ht="14.25" hidden="1"/>
    <row r="14177" s="505" customFormat="1" ht="14.25" hidden="1"/>
    <row r="14178" s="505" customFormat="1" ht="14.25" hidden="1"/>
    <row r="14179" s="505" customFormat="1" ht="14.25" hidden="1"/>
    <row r="14180" s="505" customFormat="1" ht="14.25" hidden="1"/>
    <row r="14181" s="505" customFormat="1" ht="14.25" hidden="1"/>
    <row r="14182" s="505" customFormat="1" ht="14.25" hidden="1"/>
    <row r="14183" s="505" customFormat="1" ht="14.25" hidden="1"/>
    <row r="14184" s="505" customFormat="1" ht="14.25" hidden="1"/>
    <row r="14185" s="505" customFormat="1" ht="14.25" hidden="1"/>
    <row r="14186" s="505" customFormat="1" ht="14.25" hidden="1"/>
    <row r="14187" s="505" customFormat="1" ht="14.25" hidden="1"/>
    <row r="14188" s="505" customFormat="1" ht="14.25" hidden="1"/>
    <row r="14189" s="505" customFormat="1" ht="14.25" hidden="1"/>
    <row r="14190" s="505" customFormat="1" ht="14.25" hidden="1"/>
    <row r="14191" s="505" customFormat="1" ht="14.25" hidden="1"/>
    <row r="14192" s="505" customFormat="1" ht="14.25" hidden="1"/>
    <row r="14193" s="505" customFormat="1" ht="14.25" hidden="1"/>
    <row r="14194" s="505" customFormat="1" ht="14.25" hidden="1"/>
    <row r="14195" s="505" customFormat="1" ht="14.25" hidden="1"/>
    <row r="14196" s="505" customFormat="1" ht="14.25" hidden="1"/>
    <row r="14197" s="505" customFormat="1" ht="14.25" hidden="1"/>
    <row r="14198" s="505" customFormat="1" ht="14.25" hidden="1"/>
    <row r="14199" s="505" customFormat="1" ht="14.25" hidden="1"/>
    <row r="14200" s="505" customFormat="1" ht="14.25" hidden="1"/>
    <row r="14201" s="505" customFormat="1" ht="14.25" hidden="1"/>
    <row r="14202" s="505" customFormat="1" ht="14.25" hidden="1"/>
    <row r="14203" s="505" customFormat="1" ht="14.25" hidden="1"/>
    <row r="14204" s="505" customFormat="1" ht="14.25" hidden="1"/>
    <row r="14205" s="505" customFormat="1" ht="14.25" hidden="1"/>
    <row r="14206" s="505" customFormat="1" ht="14.25" hidden="1"/>
    <row r="14207" s="505" customFormat="1" ht="14.25" hidden="1"/>
    <row r="14208" s="505" customFormat="1" ht="14.25" hidden="1"/>
    <row r="14209" s="505" customFormat="1" ht="14.25" hidden="1"/>
    <row r="14210" s="505" customFormat="1" ht="14.25" hidden="1"/>
    <row r="14211" s="505" customFormat="1" ht="14.25" hidden="1"/>
    <row r="14212" s="505" customFormat="1" ht="14.25" hidden="1"/>
    <row r="14213" s="505" customFormat="1" ht="14.25" hidden="1"/>
    <row r="14214" s="505" customFormat="1" ht="14.25" hidden="1"/>
    <row r="14215" s="505" customFormat="1" ht="14.25" hidden="1"/>
    <row r="14216" s="505" customFormat="1" ht="14.25" hidden="1"/>
    <row r="14217" s="505" customFormat="1" ht="14.25" hidden="1"/>
    <row r="14218" s="505" customFormat="1" ht="14.25" hidden="1"/>
    <row r="14219" s="505" customFormat="1" ht="14.25" hidden="1"/>
    <row r="14220" s="505" customFormat="1" ht="14.25" hidden="1"/>
    <row r="14221" s="505" customFormat="1" ht="14.25" hidden="1"/>
    <row r="14222" s="505" customFormat="1" ht="14.25" hidden="1"/>
    <row r="14223" s="505" customFormat="1" ht="14.25" hidden="1"/>
    <row r="14224" s="505" customFormat="1" ht="14.25" hidden="1"/>
    <row r="14225" s="505" customFormat="1" ht="14.25" hidden="1"/>
    <row r="14226" s="505" customFormat="1" ht="14.25" hidden="1"/>
    <row r="14227" s="505" customFormat="1" ht="14.25" hidden="1"/>
    <row r="14228" s="505" customFormat="1" ht="14.25" hidden="1"/>
    <row r="14229" s="505" customFormat="1" ht="14.25" hidden="1"/>
    <row r="14230" s="505" customFormat="1" ht="14.25" hidden="1"/>
    <row r="14231" s="505" customFormat="1" ht="14.25" hidden="1"/>
    <row r="14232" s="505" customFormat="1" ht="14.25" hidden="1"/>
    <row r="14233" s="505" customFormat="1" ht="14.25" hidden="1"/>
    <row r="14234" s="505" customFormat="1" ht="14.25" hidden="1"/>
    <row r="14235" s="505" customFormat="1" ht="14.25" hidden="1"/>
    <row r="14236" s="505" customFormat="1" ht="14.25" hidden="1"/>
    <row r="14237" s="505" customFormat="1" ht="14.25" hidden="1"/>
    <row r="14238" s="505" customFormat="1" ht="14.25" hidden="1"/>
    <row r="14239" s="505" customFormat="1" ht="14.25" hidden="1"/>
    <row r="14240" s="505" customFormat="1" ht="14.25" hidden="1"/>
    <row r="14241" s="505" customFormat="1" ht="14.25" hidden="1"/>
    <row r="14242" s="505" customFormat="1" ht="14.25" hidden="1"/>
    <row r="14243" s="505" customFormat="1" ht="14.25" hidden="1"/>
    <row r="14244" s="505" customFormat="1" ht="14.25" hidden="1"/>
    <row r="14245" s="505" customFormat="1" ht="14.25" hidden="1"/>
    <row r="14246" s="505" customFormat="1" ht="14.25" hidden="1"/>
    <row r="14247" s="505" customFormat="1" ht="14.25" hidden="1"/>
    <row r="14248" s="505" customFormat="1" ht="14.25" hidden="1"/>
    <row r="14249" s="505" customFormat="1" ht="14.25" hidden="1"/>
    <row r="14250" s="505" customFormat="1" ht="14.25" hidden="1"/>
    <row r="14251" s="505" customFormat="1" ht="14.25" hidden="1"/>
    <row r="14252" s="505" customFormat="1" ht="14.25" hidden="1"/>
    <row r="14253" s="505" customFormat="1" ht="14.25" hidden="1"/>
    <row r="14254" s="505" customFormat="1" ht="14.25" hidden="1"/>
    <row r="14255" s="505" customFormat="1" ht="14.25" hidden="1"/>
    <row r="14256" s="505" customFormat="1" ht="14.25" hidden="1"/>
    <row r="14257" s="505" customFormat="1" ht="14.25" hidden="1"/>
    <row r="14258" s="505" customFormat="1" ht="14.25" hidden="1"/>
    <row r="14259" s="505" customFormat="1" ht="14.25" hidden="1"/>
    <row r="14260" s="505" customFormat="1" ht="14.25" hidden="1"/>
    <row r="14261" s="505" customFormat="1" ht="14.25" hidden="1"/>
    <row r="14262" s="505" customFormat="1" ht="14.25" hidden="1"/>
    <row r="14263" s="505" customFormat="1" ht="14.25" hidden="1"/>
    <row r="14264" s="505" customFormat="1" ht="14.25" hidden="1"/>
    <row r="14265" s="505" customFormat="1" ht="14.25" hidden="1"/>
    <row r="14266" s="505" customFormat="1" ht="14.25" hidden="1"/>
    <row r="14267" s="505" customFormat="1" ht="14.25" hidden="1"/>
    <row r="14268" s="505" customFormat="1" ht="14.25" hidden="1"/>
    <row r="14269" s="505" customFormat="1" ht="14.25" hidden="1"/>
    <row r="14270" s="505" customFormat="1" ht="14.25" hidden="1"/>
    <row r="14271" s="505" customFormat="1" ht="14.25" hidden="1"/>
    <row r="14272" s="505" customFormat="1" ht="14.25" hidden="1"/>
    <row r="14273" s="505" customFormat="1" ht="14.25" hidden="1"/>
    <row r="14274" s="505" customFormat="1" ht="14.25" hidden="1"/>
    <row r="14275" s="505" customFormat="1" ht="14.25" hidden="1"/>
    <row r="14276" s="505" customFormat="1" ht="14.25" hidden="1"/>
    <row r="14277" s="505" customFormat="1" ht="14.25" hidden="1"/>
    <row r="14278" s="505" customFormat="1" ht="14.25" hidden="1"/>
    <row r="14279" s="505" customFormat="1" ht="14.25" hidden="1"/>
    <row r="14280" s="505" customFormat="1" ht="14.25" hidden="1"/>
    <row r="14281" s="505" customFormat="1" ht="14.25" hidden="1"/>
    <row r="14282" s="505" customFormat="1" ht="14.25" hidden="1"/>
    <row r="14283" s="505" customFormat="1" ht="14.25" hidden="1"/>
    <row r="14284" s="505" customFormat="1" ht="14.25" hidden="1"/>
    <row r="14285" s="505" customFormat="1" ht="14.25" hidden="1"/>
    <row r="14286" s="505" customFormat="1" ht="14.25" hidden="1"/>
    <row r="14287" s="505" customFormat="1" ht="14.25" hidden="1"/>
    <row r="14288" s="505" customFormat="1" ht="14.25" hidden="1"/>
    <row r="14289" s="505" customFormat="1" ht="14.25" hidden="1"/>
    <row r="14290" s="505" customFormat="1" ht="14.25" hidden="1"/>
    <row r="14291" s="505" customFormat="1" ht="14.25" hidden="1"/>
    <row r="14292" s="505" customFormat="1" ht="14.25" hidden="1"/>
    <row r="14293" s="505" customFormat="1" ht="14.25" hidden="1"/>
    <row r="14294" s="505" customFormat="1" ht="14.25" hidden="1"/>
    <row r="14295" s="505" customFormat="1" ht="14.25" hidden="1"/>
    <row r="14296" s="505" customFormat="1" ht="14.25" hidden="1"/>
    <row r="14297" s="505" customFormat="1" ht="14.25" hidden="1"/>
    <row r="14298" s="505" customFormat="1" ht="14.25" hidden="1"/>
    <row r="14299" s="505" customFormat="1" ht="14.25" hidden="1"/>
    <row r="14300" s="505" customFormat="1" ht="14.25" hidden="1"/>
    <row r="14301" s="505" customFormat="1" ht="14.25" hidden="1"/>
    <row r="14302" s="505" customFormat="1" ht="14.25" hidden="1"/>
    <row r="14303" s="505" customFormat="1" ht="14.25" hidden="1"/>
    <row r="14304" s="505" customFormat="1" ht="14.25" hidden="1"/>
    <row r="14305" s="505" customFormat="1" ht="14.25" hidden="1"/>
    <row r="14306" s="505" customFormat="1" ht="14.25" hidden="1"/>
    <row r="14307" s="505" customFormat="1" ht="14.25" hidden="1"/>
    <row r="14308" s="505" customFormat="1" ht="14.25" hidden="1"/>
    <row r="14309" s="505" customFormat="1" ht="14.25" hidden="1"/>
    <row r="14310" s="505" customFormat="1" ht="14.25" hidden="1"/>
    <row r="14311" s="505" customFormat="1" ht="14.25" hidden="1"/>
    <row r="14312" s="505" customFormat="1" ht="14.25" hidden="1"/>
    <row r="14313" s="505" customFormat="1" ht="14.25" hidden="1"/>
    <row r="14314" s="505" customFormat="1" ht="14.25" hidden="1"/>
    <row r="14315" s="505" customFormat="1" ht="14.25" hidden="1"/>
    <row r="14316" s="505" customFormat="1" ht="14.25" hidden="1"/>
    <row r="14317" s="505" customFormat="1" ht="14.25" hidden="1"/>
    <row r="14318" s="505" customFormat="1" ht="14.25" hidden="1"/>
    <row r="14319" s="505" customFormat="1" ht="14.25" hidden="1"/>
    <row r="14320" s="505" customFormat="1" ht="14.25" hidden="1"/>
    <row r="14321" s="505" customFormat="1" ht="14.25" hidden="1"/>
    <row r="14322" s="505" customFormat="1" ht="14.25" hidden="1"/>
    <row r="14323" s="505" customFormat="1" ht="14.25" hidden="1"/>
    <row r="14324" s="505" customFormat="1" ht="14.25" hidden="1"/>
    <row r="14325" s="505" customFormat="1" ht="14.25" hidden="1"/>
    <row r="14326" s="505" customFormat="1" ht="14.25" hidden="1"/>
    <row r="14327" s="505" customFormat="1" ht="14.25" hidden="1"/>
    <row r="14328" s="505" customFormat="1" ht="14.25" hidden="1"/>
    <row r="14329" s="505" customFormat="1" ht="14.25" hidden="1"/>
    <row r="14330" s="505" customFormat="1" ht="14.25" hidden="1"/>
    <row r="14331" s="505" customFormat="1" ht="14.25" hidden="1"/>
    <row r="14332" s="505" customFormat="1" ht="14.25" hidden="1"/>
    <row r="14333" s="505" customFormat="1" ht="14.25" hidden="1"/>
    <row r="14334" s="505" customFormat="1" ht="14.25" hidden="1"/>
    <row r="14335" s="505" customFormat="1" ht="14.25" hidden="1"/>
    <row r="14336" s="505" customFormat="1" ht="14.25" hidden="1"/>
    <row r="14337" s="505" customFormat="1" ht="14.25" hidden="1"/>
    <row r="14338" s="505" customFormat="1" ht="14.25" hidden="1"/>
    <row r="14339" s="505" customFormat="1" ht="14.25" hidden="1"/>
    <row r="14340" s="505" customFormat="1" ht="14.25" hidden="1"/>
    <row r="14341" s="505" customFormat="1" ht="14.25" hidden="1"/>
    <row r="14342" s="505" customFormat="1" ht="14.25" hidden="1"/>
    <row r="14343" s="505" customFormat="1" ht="14.25" hidden="1"/>
    <row r="14344" s="505" customFormat="1" ht="14.25" hidden="1"/>
    <row r="14345" s="505" customFormat="1" ht="14.25" hidden="1"/>
    <row r="14346" s="505" customFormat="1" ht="14.25" hidden="1"/>
    <row r="14347" s="505" customFormat="1" ht="14.25" hidden="1"/>
    <row r="14348" s="505" customFormat="1" ht="14.25" hidden="1"/>
    <row r="14349" s="505" customFormat="1" ht="14.25" hidden="1"/>
    <row r="14350" s="505" customFormat="1" ht="14.25" hidden="1"/>
    <row r="14351" s="505" customFormat="1" ht="14.25" hidden="1"/>
    <row r="14352" s="505" customFormat="1" ht="14.25" hidden="1"/>
    <row r="14353" s="505" customFormat="1" ht="14.25" hidden="1"/>
    <row r="14354" s="505" customFormat="1" ht="14.25" hidden="1"/>
    <row r="14355" s="505" customFormat="1" ht="14.25" hidden="1"/>
    <row r="14356" s="505" customFormat="1" ht="14.25" hidden="1"/>
    <row r="14357" s="505" customFormat="1" ht="14.25" hidden="1"/>
    <row r="14358" s="505" customFormat="1" ht="14.25" hidden="1"/>
    <row r="14359" s="505" customFormat="1" ht="14.25" hidden="1"/>
    <row r="14360" s="505" customFormat="1" ht="14.25" hidden="1"/>
    <row r="14361" s="505" customFormat="1" ht="14.25" hidden="1"/>
    <row r="14362" s="505" customFormat="1" ht="14.25" hidden="1"/>
    <row r="14363" s="505" customFormat="1" ht="14.25" hidden="1"/>
    <row r="14364" s="505" customFormat="1" ht="14.25" hidden="1"/>
    <row r="14365" s="505" customFormat="1" ht="14.25" hidden="1"/>
    <row r="14366" s="505" customFormat="1" ht="14.25" hidden="1"/>
    <row r="14367" s="505" customFormat="1" ht="14.25" hidden="1"/>
    <row r="14368" s="505" customFormat="1" ht="14.25" hidden="1"/>
    <row r="14369" s="505" customFormat="1" ht="14.25" hidden="1"/>
    <row r="14370" s="505" customFormat="1" ht="14.25" hidden="1"/>
    <row r="14371" s="505" customFormat="1" ht="14.25" hidden="1"/>
    <row r="14372" s="505" customFormat="1" ht="14.25" hidden="1"/>
    <row r="14373" s="505" customFormat="1" ht="14.25" hidden="1"/>
    <row r="14374" s="505" customFormat="1" ht="14.25" hidden="1"/>
    <row r="14375" s="505" customFormat="1" ht="14.25" hidden="1"/>
    <row r="14376" s="505" customFormat="1" ht="14.25" hidden="1"/>
    <row r="14377" s="505" customFormat="1" ht="14.25" hidden="1"/>
    <row r="14378" s="505" customFormat="1" ht="14.25" hidden="1"/>
    <row r="14379" s="505" customFormat="1" ht="14.25" hidden="1"/>
    <row r="14380" s="505" customFormat="1" ht="14.25" hidden="1"/>
    <row r="14381" s="505" customFormat="1" ht="14.25" hidden="1"/>
    <row r="14382" s="505" customFormat="1" ht="14.25" hidden="1"/>
    <row r="14383" s="505" customFormat="1" ht="14.25" hidden="1"/>
    <row r="14384" s="505" customFormat="1" ht="14.25" hidden="1"/>
    <row r="14385" s="505" customFormat="1" ht="14.25" hidden="1"/>
    <row r="14386" s="505" customFormat="1" ht="14.25" hidden="1"/>
    <row r="14387" s="505" customFormat="1" ht="14.25" hidden="1"/>
    <row r="14388" s="505" customFormat="1" ht="14.25" hidden="1"/>
    <row r="14389" s="505" customFormat="1" ht="14.25" hidden="1"/>
    <row r="14390" s="505" customFormat="1" ht="14.25" hidden="1"/>
    <row r="14391" s="505" customFormat="1" ht="14.25" hidden="1"/>
    <row r="14392" s="505" customFormat="1" ht="14.25" hidden="1"/>
    <row r="14393" s="505" customFormat="1" ht="14.25" hidden="1"/>
    <row r="14394" s="505" customFormat="1" ht="14.25" hidden="1"/>
    <row r="14395" s="505" customFormat="1" ht="14.25" hidden="1"/>
    <row r="14396" s="505" customFormat="1" ht="14.25" hidden="1"/>
    <row r="14397" s="505" customFormat="1" ht="14.25" hidden="1"/>
    <row r="14398" s="505" customFormat="1" ht="14.25" hidden="1"/>
    <row r="14399" s="505" customFormat="1" ht="14.25" hidden="1"/>
    <row r="14400" s="505" customFormat="1" ht="14.25" hidden="1"/>
    <row r="14401" s="505" customFormat="1" ht="14.25" hidden="1"/>
    <row r="14402" s="505" customFormat="1" ht="14.25" hidden="1"/>
    <row r="14403" s="505" customFormat="1" ht="14.25" hidden="1"/>
    <row r="14404" s="505" customFormat="1" ht="14.25" hidden="1"/>
    <row r="14405" s="505" customFormat="1" ht="14.25" hidden="1"/>
    <row r="14406" s="505" customFormat="1" ht="14.25" hidden="1"/>
    <row r="14407" s="505" customFormat="1" ht="14.25" hidden="1"/>
    <row r="14408" s="505" customFormat="1" ht="14.25" hidden="1"/>
    <row r="14409" s="505" customFormat="1" ht="14.25" hidden="1"/>
    <row r="14410" s="505" customFormat="1" ht="14.25" hidden="1"/>
    <row r="14411" s="505" customFormat="1" ht="14.25" hidden="1"/>
    <row r="14412" s="505" customFormat="1" ht="14.25" hidden="1"/>
    <row r="14413" s="505" customFormat="1" ht="14.25" hidden="1"/>
    <row r="14414" s="505" customFormat="1" ht="14.25" hidden="1"/>
    <row r="14415" s="505" customFormat="1" ht="14.25" hidden="1"/>
    <row r="14416" s="505" customFormat="1" ht="14.25" hidden="1"/>
    <row r="14417" s="505" customFormat="1" ht="14.25" hidden="1"/>
    <row r="14418" s="505" customFormat="1" ht="14.25" hidden="1"/>
    <row r="14419" s="505" customFormat="1" ht="14.25" hidden="1"/>
    <row r="14420" s="505" customFormat="1" ht="14.25" hidden="1"/>
    <row r="14421" s="505" customFormat="1" ht="14.25" hidden="1"/>
    <row r="14422" s="505" customFormat="1" ht="14.25" hidden="1"/>
    <row r="14423" s="505" customFormat="1" ht="14.25" hidden="1"/>
    <row r="14424" s="505" customFormat="1" ht="14.25" hidden="1"/>
    <row r="14425" s="505" customFormat="1" ht="14.25" hidden="1"/>
    <row r="14426" s="505" customFormat="1" ht="14.25" hidden="1"/>
    <row r="14427" s="505" customFormat="1" ht="14.25" hidden="1"/>
    <row r="14428" s="505" customFormat="1" ht="14.25" hidden="1"/>
    <row r="14429" s="505" customFormat="1" ht="14.25" hidden="1"/>
    <row r="14430" s="505" customFormat="1" ht="14.25" hidden="1"/>
    <row r="14431" s="505" customFormat="1" ht="14.25" hidden="1"/>
    <row r="14432" s="505" customFormat="1" ht="14.25" hidden="1"/>
    <row r="14433" s="505" customFormat="1" ht="14.25" hidden="1"/>
    <row r="14434" s="505" customFormat="1" ht="14.25" hidden="1"/>
    <row r="14435" s="505" customFormat="1" ht="14.25" hidden="1"/>
    <row r="14436" s="505" customFormat="1" ht="14.25" hidden="1"/>
    <row r="14437" s="505" customFormat="1" ht="14.25" hidden="1"/>
    <row r="14438" s="505" customFormat="1" ht="14.25" hidden="1"/>
    <row r="14439" s="505" customFormat="1" ht="14.25" hidden="1"/>
    <row r="14440" s="505" customFormat="1" ht="14.25" hidden="1"/>
    <row r="14441" s="505" customFormat="1" ht="14.25" hidden="1"/>
    <row r="14442" s="505" customFormat="1" ht="14.25" hidden="1"/>
    <row r="14443" s="505" customFormat="1" ht="14.25" hidden="1"/>
    <row r="14444" s="505" customFormat="1" ht="14.25" hidden="1"/>
    <row r="14445" s="505" customFormat="1" ht="14.25" hidden="1"/>
    <row r="14446" s="505" customFormat="1" ht="14.25" hidden="1"/>
    <row r="14447" s="505" customFormat="1" ht="14.25" hidden="1"/>
    <row r="14448" s="505" customFormat="1" ht="14.25" hidden="1"/>
    <row r="14449" s="505" customFormat="1" ht="14.25" hidden="1"/>
    <row r="14450" s="505" customFormat="1" ht="14.25" hidden="1"/>
    <row r="14451" s="505" customFormat="1" ht="14.25" hidden="1"/>
    <row r="14452" s="505" customFormat="1" ht="14.25" hidden="1"/>
    <row r="14453" s="505" customFormat="1" ht="14.25" hidden="1"/>
    <row r="14454" s="505" customFormat="1" ht="14.25" hidden="1"/>
    <row r="14455" s="505" customFormat="1" ht="14.25" hidden="1"/>
    <row r="14456" s="505" customFormat="1" ht="14.25" hidden="1"/>
    <row r="14457" s="505" customFormat="1" ht="14.25" hidden="1"/>
    <row r="14458" s="505" customFormat="1" ht="14.25" hidden="1"/>
    <row r="14459" s="505" customFormat="1" ht="14.25" hidden="1"/>
    <row r="14460" s="505" customFormat="1" ht="14.25" hidden="1"/>
    <row r="14461" s="505" customFormat="1" ht="14.25" hidden="1"/>
    <row r="14462" s="505" customFormat="1" ht="14.25" hidden="1"/>
    <row r="14463" s="505" customFormat="1" ht="14.25" hidden="1"/>
    <row r="14464" s="505" customFormat="1" ht="14.25" hidden="1"/>
    <row r="14465" s="505" customFormat="1" ht="14.25" hidden="1"/>
    <row r="14466" s="505" customFormat="1" ht="14.25" hidden="1"/>
    <row r="14467" s="505" customFormat="1" ht="14.25" hidden="1"/>
    <row r="14468" s="505" customFormat="1" ht="14.25" hidden="1"/>
    <row r="14469" s="505" customFormat="1" ht="14.25" hidden="1"/>
    <row r="14470" s="505" customFormat="1" ht="14.25" hidden="1"/>
    <row r="14471" s="505" customFormat="1" ht="14.25" hidden="1"/>
    <row r="14472" s="505" customFormat="1" ht="14.25" hidden="1"/>
    <row r="14473" s="505" customFormat="1" ht="14.25" hidden="1"/>
    <row r="14474" s="505" customFormat="1" ht="14.25" hidden="1"/>
    <row r="14475" s="505" customFormat="1" ht="14.25" hidden="1"/>
    <row r="14476" s="505" customFormat="1" ht="14.25" hidden="1"/>
    <row r="14477" s="505" customFormat="1" ht="14.25" hidden="1"/>
    <row r="14478" s="505" customFormat="1" ht="14.25" hidden="1"/>
    <row r="14479" s="505" customFormat="1" ht="14.25" hidden="1"/>
    <row r="14480" s="505" customFormat="1" ht="14.25" hidden="1"/>
    <row r="14481" s="505" customFormat="1" ht="14.25" hidden="1"/>
    <row r="14482" s="505" customFormat="1" ht="14.25" hidden="1"/>
    <row r="14483" s="505" customFormat="1" ht="14.25" hidden="1"/>
    <row r="14484" s="505" customFormat="1" ht="14.25" hidden="1"/>
    <row r="14485" s="505" customFormat="1" ht="14.25" hidden="1"/>
    <row r="14486" s="505" customFormat="1" ht="14.25" hidden="1"/>
    <row r="14487" s="505" customFormat="1" ht="14.25" hidden="1"/>
    <row r="14488" s="505" customFormat="1" ht="14.25" hidden="1"/>
    <row r="14489" s="505" customFormat="1" ht="14.25" hidden="1"/>
    <row r="14490" s="505" customFormat="1" ht="14.25" hidden="1"/>
    <row r="14491" s="505" customFormat="1" ht="14.25" hidden="1"/>
    <row r="14492" s="505" customFormat="1" ht="14.25" hidden="1"/>
    <row r="14493" s="505" customFormat="1" ht="14.25" hidden="1"/>
    <row r="14494" s="505" customFormat="1" ht="14.25" hidden="1"/>
    <row r="14495" s="505" customFormat="1" ht="14.25" hidden="1"/>
    <row r="14496" s="505" customFormat="1" ht="14.25" hidden="1"/>
    <row r="14497" s="505" customFormat="1" ht="14.25" hidden="1"/>
    <row r="14498" s="505" customFormat="1" ht="14.25" hidden="1"/>
    <row r="14499" s="505" customFormat="1" ht="14.25" hidden="1"/>
    <row r="14500" s="505" customFormat="1" ht="14.25" hidden="1"/>
    <row r="14501" s="505" customFormat="1" ht="14.25" hidden="1"/>
    <row r="14502" s="505" customFormat="1" ht="14.25" hidden="1"/>
    <row r="14503" s="505" customFormat="1" ht="14.25" hidden="1"/>
    <row r="14504" s="505" customFormat="1" ht="14.25" hidden="1"/>
    <row r="14505" s="505" customFormat="1" ht="14.25" hidden="1"/>
    <row r="14506" s="505" customFormat="1" ht="14.25" hidden="1"/>
    <row r="14507" s="505" customFormat="1" ht="14.25" hidden="1"/>
    <row r="14508" s="505" customFormat="1" ht="14.25" hidden="1"/>
    <row r="14509" s="505" customFormat="1" ht="14.25" hidden="1"/>
    <row r="14510" s="505" customFormat="1" ht="14.25" hidden="1"/>
    <row r="14511" s="505" customFormat="1" ht="14.25" hidden="1"/>
    <row r="14512" s="505" customFormat="1" ht="14.25" hidden="1"/>
    <row r="14513" s="505" customFormat="1" ht="14.25" hidden="1"/>
    <row r="14514" s="505" customFormat="1" ht="14.25" hidden="1"/>
    <row r="14515" s="505" customFormat="1" ht="14.25" hidden="1"/>
    <row r="14516" s="505" customFormat="1" ht="14.25" hidden="1"/>
    <row r="14517" s="505" customFormat="1" ht="14.25" hidden="1"/>
    <row r="14518" s="505" customFormat="1" ht="14.25" hidden="1"/>
    <row r="14519" s="505" customFormat="1" ht="14.25" hidden="1"/>
    <row r="14520" s="505" customFormat="1" ht="14.25" hidden="1"/>
    <row r="14521" s="505" customFormat="1" ht="14.25" hidden="1"/>
    <row r="14522" s="505" customFormat="1" ht="14.25" hidden="1"/>
    <row r="14523" s="505" customFormat="1" ht="14.25" hidden="1"/>
    <row r="14524" s="505" customFormat="1" ht="14.25" hidden="1"/>
    <row r="14525" s="505" customFormat="1" ht="14.25" hidden="1"/>
    <row r="14526" s="505" customFormat="1" ht="14.25" hidden="1"/>
    <row r="14527" s="505" customFormat="1" ht="14.25" hidden="1"/>
    <row r="14528" s="505" customFormat="1" ht="14.25" hidden="1"/>
    <row r="14529" s="505" customFormat="1" ht="14.25" hidden="1"/>
    <row r="14530" s="505" customFormat="1" ht="14.25" hidden="1"/>
    <row r="14531" s="505" customFormat="1" ht="14.25" hidden="1"/>
    <row r="14532" s="505" customFormat="1" ht="14.25" hidden="1"/>
    <row r="14533" s="505" customFormat="1" ht="14.25" hidden="1"/>
    <row r="14534" s="505" customFormat="1" ht="14.25" hidden="1"/>
    <row r="14535" s="505" customFormat="1" ht="14.25" hidden="1"/>
    <row r="14536" s="505" customFormat="1" ht="14.25" hidden="1"/>
    <row r="14537" s="505" customFormat="1" ht="14.25" hidden="1"/>
    <row r="14538" s="505" customFormat="1" ht="14.25" hidden="1"/>
    <row r="14539" s="505" customFormat="1" ht="14.25" hidden="1"/>
    <row r="14540" s="505" customFormat="1" ht="14.25" hidden="1"/>
    <row r="14541" s="505" customFormat="1" ht="14.25" hidden="1"/>
    <row r="14542" s="505" customFormat="1" ht="14.25" hidden="1"/>
    <row r="14543" s="505" customFormat="1" ht="14.25" hidden="1"/>
    <row r="14544" s="505" customFormat="1" ht="14.25" hidden="1"/>
    <row r="14545" s="505" customFormat="1" ht="14.25" hidden="1"/>
    <row r="14546" s="505" customFormat="1" ht="14.25" hidden="1"/>
    <row r="14547" s="505" customFormat="1" ht="14.25" hidden="1"/>
    <row r="14548" s="505" customFormat="1" ht="14.25" hidden="1"/>
    <row r="14549" s="505" customFormat="1" ht="14.25" hidden="1"/>
    <row r="14550" s="505" customFormat="1" ht="14.25" hidden="1"/>
    <row r="14551" s="505" customFormat="1" ht="14.25" hidden="1"/>
    <row r="14552" s="505" customFormat="1" ht="14.25" hidden="1"/>
    <row r="14553" s="505" customFormat="1" ht="14.25" hidden="1"/>
    <row r="14554" s="505" customFormat="1" ht="14.25" hidden="1"/>
    <row r="14555" s="505" customFormat="1" ht="14.25" hidden="1"/>
    <row r="14556" s="505" customFormat="1" ht="14.25" hidden="1"/>
    <row r="14557" s="505" customFormat="1" ht="14.25" hidden="1"/>
    <row r="14558" s="505" customFormat="1" ht="14.25" hidden="1"/>
    <row r="14559" s="505" customFormat="1" ht="14.25" hidden="1"/>
    <row r="14560" s="505" customFormat="1" ht="14.25" hidden="1"/>
    <row r="14561" s="505" customFormat="1" ht="14.25" hidden="1"/>
    <row r="14562" s="505" customFormat="1" ht="14.25" hidden="1"/>
    <row r="14563" s="505" customFormat="1" ht="14.25" hidden="1"/>
    <row r="14564" s="505" customFormat="1" ht="14.25" hidden="1"/>
    <row r="14565" s="505" customFormat="1" ht="14.25" hidden="1"/>
    <row r="14566" s="505" customFormat="1" ht="14.25" hidden="1"/>
    <row r="14567" s="505" customFormat="1" ht="14.25" hidden="1"/>
    <row r="14568" s="505" customFormat="1" ht="14.25" hidden="1"/>
    <row r="14569" s="505" customFormat="1" ht="14.25" hidden="1"/>
    <row r="14570" s="505" customFormat="1" ht="14.25" hidden="1"/>
    <row r="14571" s="505" customFormat="1" ht="14.25" hidden="1"/>
    <row r="14572" s="505" customFormat="1" ht="14.25" hidden="1"/>
    <row r="14573" s="505" customFormat="1" ht="14.25" hidden="1"/>
    <row r="14574" s="505" customFormat="1" ht="14.25" hidden="1"/>
    <row r="14575" s="505" customFormat="1" ht="14.25" hidden="1"/>
    <row r="14576" s="505" customFormat="1" ht="14.25" hidden="1"/>
    <row r="14577" s="505" customFormat="1" ht="14.25" hidden="1"/>
    <row r="14578" s="505" customFormat="1" ht="14.25" hidden="1"/>
    <row r="14579" s="505" customFormat="1" ht="14.25" hidden="1"/>
    <row r="14580" s="505" customFormat="1" ht="14.25" hidden="1"/>
    <row r="14581" s="505" customFormat="1" ht="14.25" hidden="1"/>
    <row r="14582" s="505" customFormat="1" ht="14.25" hidden="1"/>
    <row r="14583" s="505" customFormat="1" ht="14.25" hidden="1"/>
    <row r="14584" s="505" customFormat="1" ht="14.25" hidden="1"/>
    <row r="14585" s="505" customFormat="1" ht="14.25" hidden="1"/>
    <row r="14586" s="505" customFormat="1" ht="14.25" hidden="1"/>
    <row r="14587" s="505" customFormat="1" ht="14.25" hidden="1"/>
    <row r="14588" s="505" customFormat="1" ht="14.25" hidden="1"/>
    <row r="14589" s="505" customFormat="1" ht="14.25" hidden="1"/>
    <row r="14590" s="505" customFormat="1" ht="14.25" hidden="1"/>
    <row r="14591" s="505" customFormat="1" ht="14.25" hidden="1"/>
    <row r="14592" s="505" customFormat="1" ht="14.25" hidden="1"/>
    <row r="14593" s="505" customFormat="1" ht="14.25" hidden="1"/>
    <row r="14594" s="505" customFormat="1" ht="14.25" hidden="1"/>
    <row r="14595" s="505" customFormat="1" ht="14.25" hidden="1"/>
    <row r="14596" s="505" customFormat="1" ht="14.25" hidden="1"/>
    <row r="14597" s="505" customFormat="1" ht="14.25" hidden="1"/>
    <row r="14598" s="505" customFormat="1" ht="14.25" hidden="1"/>
    <row r="14599" s="505" customFormat="1" ht="14.25" hidden="1"/>
    <row r="14600" s="505" customFormat="1" ht="14.25" hidden="1"/>
    <row r="14601" s="505" customFormat="1" ht="14.25" hidden="1"/>
    <row r="14602" s="505" customFormat="1" ht="14.25" hidden="1"/>
    <row r="14603" s="505" customFormat="1" ht="14.25" hidden="1"/>
    <row r="14604" s="505" customFormat="1" ht="14.25" hidden="1"/>
    <row r="14605" s="505" customFormat="1" ht="14.25" hidden="1"/>
    <row r="14606" s="505" customFormat="1" ht="14.25" hidden="1"/>
    <row r="14607" s="505" customFormat="1" ht="14.25" hidden="1"/>
    <row r="14608" s="505" customFormat="1" ht="14.25" hidden="1"/>
    <row r="14609" s="505" customFormat="1" ht="14.25" hidden="1"/>
    <row r="14610" s="505" customFormat="1" ht="14.25" hidden="1"/>
    <row r="14611" s="505" customFormat="1" ht="14.25" hidden="1"/>
    <row r="14612" s="505" customFormat="1" ht="14.25" hidden="1"/>
    <row r="14613" s="505" customFormat="1" ht="14.25" hidden="1"/>
    <row r="14614" s="505" customFormat="1" ht="14.25" hidden="1"/>
    <row r="14615" s="505" customFormat="1" ht="14.25" hidden="1"/>
    <row r="14616" s="505" customFormat="1" ht="14.25" hidden="1"/>
    <row r="14617" s="505" customFormat="1" ht="14.25" hidden="1"/>
    <row r="14618" s="505" customFormat="1" ht="14.25" hidden="1"/>
    <row r="14619" s="505" customFormat="1" ht="14.25" hidden="1"/>
    <row r="14620" s="505" customFormat="1" ht="14.25" hidden="1"/>
    <row r="14621" s="505" customFormat="1" ht="14.25" hidden="1"/>
    <row r="14622" s="505" customFormat="1" ht="14.25" hidden="1"/>
    <row r="14623" s="505" customFormat="1" ht="14.25" hidden="1"/>
    <row r="14624" s="505" customFormat="1" ht="14.25" hidden="1"/>
    <row r="14625" s="505" customFormat="1" ht="14.25" hidden="1"/>
    <row r="14626" s="505" customFormat="1" ht="14.25" hidden="1"/>
    <row r="14627" s="505" customFormat="1" ht="14.25" hidden="1"/>
    <row r="14628" s="505" customFormat="1" ht="14.25" hidden="1"/>
    <row r="14629" s="505" customFormat="1" ht="14.25" hidden="1"/>
    <row r="14630" s="505" customFormat="1" ht="14.25" hidden="1"/>
    <row r="14631" s="505" customFormat="1" ht="14.25" hidden="1"/>
    <row r="14632" s="505" customFormat="1" ht="14.25" hidden="1"/>
    <row r="14633" s="505" customFormat="1" ht="14.25" hidden="1"/>
    <row r="14634" s="505" customFormat="1" ht="14.25" hidden="1"/>
    <row r="14635" s="505" customFormat="1" ht="14.25" hidden="1"/>
    <row r="14636" s="505" customFormat="1" ht="14.25" hidden="1"/>
    <row r="14637" s="505" customFormat="1" ht="14.25" hidden="1"/>
    <row r="14638" s="505" customFormat="1" ht="14.25" hidden="1"/>
    <row r="14639" s="505" customFormat="1" ht="14.25" hidden="1"/>
    <row r="14640" s="505" customFormat="1" ht="14.25" hidden="1"/>
    <row r="14641" s="505" customFormat="1" ht="14.25" hidden="1"/>
    <row r="14642" s="505" customFormat="1" ht="14.25" hidden="1"/>
    <row r="14643" s="505" customFormat="1" ht="14.25" hidden="1"/>
    <row r="14644" s="505" customFormat="1" ht="14.25" hidden="1"/>
    <row r="14645" s="505" customFormat="1" ht="14.25" hidden="1"/>
    <row r="14646" s="505" customFormat="1" ht="14.25" hidden="1"/>
    <row r="14647" s="505" customFormat="1" ht="14.25" hidden="1"/>
    <row r="14648" s="505" customFormat="1" ht="14.25" hidden="1"/>
    <row r="14649" s="505" customFormat="1" ht="14.25" hidden="1"/>
    <row r="14650" s="505" customFormat="1" ht="14.25" hidden="1"/>
    <row r="14651" s="505" customFormat="1" ht="14.25" hidden="1"/>
    <row r="14652" s="505" customFormat="1" ht="14.25" hidden="1"/>
    <row r="14653" s="505" customFormat="1" ht="14.25" hidden="1"/>
    <row r="14654" s="505" customFormat="1" ht="14.25" hidden="1"/>
    <row r="14655" s="505" customFormat="1" ht="14.25" hidden="1"/>
    <row r="14656" s="505" customFormat="1" ht="14.25" hidden="1"/>
    <row r="14657" s="505" customFormat="1" ht="14.25" hidden="1"/>
    <row r="14658" s="505" customFormat="1" ht="14.25" hidden="1"/>
    <row r="14659" s="505" customFormat="1" ht="14.25" hidden="1"/>
    <row r="14660" s="505" customFormat="1" ht="14.25" hidden="1"/>
    <row r="14661" s="505" customFormat="1" ht="14.25" hidden="1"/>
    <row r="14662" s="505" customFormat="1" ht="14.25" hidden="1"/>
    <row r="14663" s="505" customFormat="1" ht="14.25" hidden="1"/>
    <row r="14664" s="505" customFormat="1" ht="14.25" hidden="1"/>
    <row r="14665" s="505" customFormat="1" ht="14.25" hidden="1"/>
    <row r="14666" s="505" customFormat="1" ht="14.25" hidden="1"/>
    <row r="14667" s="505" customFormat="1" ht="14.25" hidden="1"/>
    <row r="14668" s="505" customFormat="1" ht="14.25" hidden="1"/>
    <row r="14669" s="505" customFormat="1" ht="14.25" hidden="1"/>
    <row r="14670" s="505" customFormat="1" ht="14.25" hidden="1"/>
    <row r="14671" s="505" customFormat="1" ht="14.25" hidden="1"/>
    <row r="14672" s="505" customFormat="1" ht="14.25" hidden="1"/>
    <row r="14673" s="505" customFormat="1" ht="14.25" hidden="1"/>
    <row r="14674" s="505" customFormat="1" ht="14.25" hidden="1"/>
    <row r="14675" s="505" customFormat="1" ht="14.25" hidden="1"/>
    <row r="14676" s="505" customFormat="1" ht="14.25" hidden="1"/>
    <row r="14677" s="505" customFormat="1" ht="14.25" hidden="1"/>
    <row r="14678" s="505" customFormat="1" ht="14.25" hidden="1"/>
    <row r="14679" s="505" customFormat="1" ht="14.25" hidden="1"/>
    <row r="14680" s="505" customFormat="1" ht="14.25" hidden="1"/>
    <row r="14681" s="505" customFormat="1" ht="14.25" hidden="1"/>
    <row r="14682" s="505" customFormat="1" ht="14.25" hidden="1"/>
    <row r="14683" s="505" customFormat="1" ht="14.25" hidden="1"/>
    <row r="14684" s="505" customFormat="1" ht="14.25" hidden="1"/>
    <row r="14685" s="505" customFormat="1" ht="14.25" hidden="1"/>
    <row r="14686" s="505" customFormat="1" ht="14.25" hidden="1"/>
    <row r="14687" s="505" customFormat="1" ht="14.25" hidden="1"/>
    <row r="14688" s="505" customFormat="1" ht="14.25" hidden="1"/>
    <row r="14689" s="505" customFormat="1" ht="14.25" hidden="1"/>
    <row r="14690" s="505" customFormat="1" ht="14.25" hidden="1"/>
    <row r="14691" s="505" customFormat="1" ht="14.25" hidden="1"/>
    <row r="14692" s="505" customFormat="1" ht="14.25" hidden="1"/>
    <row r="14693" s="505" customFormat="1" ht="14.25" hidden="1"/>
    <row r="14694" s="505" customFormat="1" ht="14.25" hidden="1"/>
    <row r="14695" s="505" customFormat="1" ht="14.25" hidden="1"/>
    <row r="14696" s="505" customFormat="1" ht="14.25" hidden="1"/>
    <row r="14697" s="505" customFormat="1" ht="14.25" hidden="1"/>
    <row r="14698" s="505" customFormat="1" ht="14.25" hidden="1"/>
    <row r="14699" s="505" customFormat="1" ht="14.25" hidden="1"/>
    <row r="14700" s="505" customFormat="1" ht="14.25" hidden="1"/>
    <row r="14701" s="505" customFormat="1" ht="14.25" hidden="1"/>
    <row r="14702" s="505" customFormat="1" ht="14.25" hidden="1"/>
    <row r="14703" s="505" customFormat="1" ht="14.25" hidden="1"/>
    <row r="14704" s="505" customFormat="1" ht="14.25" hidden="1"/>
    <row r="14705" s="505" customFormat="1" ht="14.25" hidden="1"/>
    <row r="14706" s="505" customFormat="1" ht="14.25" hidden="1"/>
    <row r="14707" s="505" customFormat="1" ht="14.25" hidden="1"/>
    <row r="14708" s="505" customFormat="1" ht="14.25" hidden="1"/>
    <row r="14709" s="505" customFormat="1" ht="14.25" hidden="1"/>
    <row r="14710" s="505" customFormat="1" ht="14.25" hidden="1"/>
    <row r="14711" s="505" customFormat="1" ht="14.25" hidden="1"/>
    <row r="14712" s="505" customFormat="1" ht="14.25" hidden="1"/>
    <row r="14713" s="505" customFormat="1" ht="14.25" hidden="1"/>
    <row r="14714" s="505" customFormat="1" ht="14.25" hidden="1"/>
    <row r="14715" s="505" customFormat="1" ht="14.25" hidden="1"/>
    <row r="14716" s="505" customFormat="1" ht="14.25" hidden="1"/>
    <row r="14717" s="505" customFormat="1" ht="14.25" hidden="1"/>
    <row r="14718" s="505" customFormat="1" ht="14.25" hidden="1"/>
    <row r="14719" s="505" customFormat="1" ht="14.25" hidden="1"/>
    <row r="14720" s="505" customFormat="1" ht="14.25" hidden="1"/>
    <row r="14721" s="505" customFormat="1" ht="14.25" hidden="1"/>
    <row r="14722" s="505" customFormat="1" ht="14.25" hidden="1"/>
    <row r="14723" s="505" customFormat="1" ht="14.25" hidden="1"/>
    <row r="14724" s="505" customFormat="1" ht="14.25" hidden="1"/>
    <row r="14725" s="505" customFormat="1" ht="14.25" hidden="1"/>
    <row r="14726" s="505" customFormat="1" ht="14.25" hidden="1"/>
    <row r="14727" s="505" customFormat="1" ht="14.25" hidden="1"/>
    <row r="14728" s="505" customFormat="1" ht="14.25" hidden="1"/>
    <row r="14729" s="505" customFormat="1" ht="14.25" hidden="1"/>
    <row r="14730" s="505" customFormat="1" ht="14.25" hidden="1"/>
    <row r="14731" s="505" customFormat="1" ht="14.25" hidden="1"/>
    <row r="14732" s="505" customFormat="1" ht="14.25" hidden="1"/>
    <row r="14733" s="505" customFormat="1" ht="14.25" hidden="1"/>
    <row r="14734" s="505" customFormat="1" ht="14.25" hidden="1"/>
    <row r="14735" s="505" customFormat="1" ht="14.25" hidden="1"/>
    <row r="14736" s="505" customFormat="1" ht="14.25" hidden="1"/>
    <row r="14737" s="505" customFormat="1" ht="14.25" hidden="1"/>
    <row r="14738" s="505" customFormat="1" ht="14.25" hidden="1"/>
    <row r="14739" s="505" customFormat="1" ht="14.25" hidden="1"/>
    <row r="14740" s="505" customFormat="1" ht="14.25" hidden="1"/>
    <row r="14741" s="505" customFormat="1" ht="14.25" hidden="1"/>
    <row r="14742" s="505" customFormat="1" ht="14.25" hidden="1"/>
    <row r="14743" s="505" customFormat="1" ht="14.25" hidden="1"/>
    <row r="14744" s="505" customFormat="1" ht="14.25" hidden="1"/>
    <row r="14745" s="505" customFormat="1" ht="14.25" hidden="1"/>
    <row r="14746" s="505" customFormat="1" ht="14.25" hidden="1"/>
    <row r="14747" s="505" customFormat="1" ht="14.25" hidden="1"/>
    <row r="14748" s="505" customFormat="1" ht="14.25" hidden="1"/>
    <row r="14749" s="505" customFormat="1" ht="14.25" hidden="1"/>
    <row r="14750" s="505" customFormat="1" ht="14.25" hidden="1"/>
    <row r="14751" s="505" customFormat="1" ht="14.25" hidden="1"/>
    <row r="14752" s="505" customFormat="1" ht="14.25" hidden="1"/>
    <row r="14753" s="505" customFormat="1" ht="14.25" hidden="1"/>
    <row r="14754" s="505" customFormat="1" ht="14.25" hidden="1"/>
    <row r="14755" s="505" customFormat="1" ht="14.25" hidden="1"/>
    <row r="14756" s="505" customFormat="1" ht="14.25" hidden="1"/>
    <row r="14757" s="505" customFormat="1" ht="14.25" hidden="1"/>
    <row r="14758" s="505" customFormat="1" ht="14.25" hidden="1"/>
    <row r="14759" s="505" customFormat="1" ht="14.25" hidden="1"/>
    <row r="14760" s="505" customFormat="1" ht="14.25" hidden="1"/>
    <row r="14761" s="505" customFormat="1" ht="14.25" hidden="1"/>
    <row r="14762" s="505" customFormat="1" ht="14.25" hidden="1"/>
    <row r="14763" s="505" customFormat="1" ht="14.25" hidden="1"/>
    <row r="14764" s="505" customFormat="1" ht="14.25" hidden="1"/>
    <row r="14765" s="505" customFormat="1" ht="14.25" hidden="1"/>
    <row r="14766" s="505" customFormat="1" ht="14.25" hidden="1"/>
    <row r="14767" s="505" customFormat="1" ht="14.25" hidden="1"/>
    <row r="14768" s="505" customFormat="1" ht="14.25" hidden="1"/>
    <row r="14769" s="505" customFormat="1" ht="14.25" hidden="1"/>
    <row r="14770" s="505" customFormat="1" ht="14.25" hidden="1"/>
    <row r="14771" s="505" customFormat="1" ht="14.25" hidden="1"/>
    <row r="14772" s="505" customFormat="1" ht="14.25" hidden="1"/>
    <row r="14773" s="505" customFormat="1" ht="14.25" hidden="1"/>
    <row r="14774" s="505" customFormat="1" ht="14.25" hidden="1"/>
    <row r="14775" s="505" customFormat="1" ht="14.25" hidden="1"/>
    <row r="14776" s="505" customFormat="1" ht="14.25" hidden="1"/>
    <row r="14777" s="505" customFormat="1" ht="14.25" hidden="1"/>
    <row r="14778" s="505" customFormat="1" ht="14.25" hidden="1"/>
    <row r="14779" s="505" customFormat="1" ht="14.25" hidden="1"/>
    <row r="14780" s="505" customFormat="1" ht="14.25" hidden="1"/>
    <row r="14781" s="505" customFormat="1" ht="14.25" hidden="1"/>
    <row r="14782" s="505" customFormat="1" ht="14.25" hidden="1"/>
    <row r="14783" s="505" customFormat="1" ht="14.25" hidden="1"/>
    <row r="14784" s="505" customFormat="1" ht="14.25" hidden="1"/>
    <row r="14785" s="505" customFormat="1" ht="14.25" hidden="1"/>
    <row r="14786" s="505" customFormat="1" ht="14.25" hidden="1"/>
    <row r="14787" s="505" customFormat="1" ht="14.25" hidden="1"/>
    <row r="14788" s="505" customFormat="1" ht="14.25" hidden="1"/>
    <row r="14789" s="505" customFormat="1" ht="14.25" hidden="1"/>
    <row r="14790" s="505" customFormat="1" ht="14.25" hidden="1"/>
    <row r="14791" s="505" customFormat="1" ht="14.25" hidden="1"/>
    <row r="14792" s="505" customFormat="1" ht="14.25" hidden="1"/>
    <row r="14793" s="505" customFormat="1" ht="14.25" hidden="1"/>
    <row r="14794" s="505" customFormat="1" ht="14.25" hidden="1"/>
    <row r="14795" s="505" customFormat="1" ht="14.25" hidden="1"/>
    <row r="14796" s="505" customFormat="1" ht="14.25" hidden="1"/>
    <row r="14797" s="505" customFormat="1" ht="14.25" hidden="1"/>
    <row r="14798" s="505" customFormat="1" ht="14.25" hidden="1"/>
    <row r="14799" s="505" customFormat="1" ht="14.25" hidden="1"/>
    <row r="14800" s="505" customFormat="1" ht="14.25" hidden="1"/>
    <row r="14801" s="505" customFormat="1" ht="14.25" hidden="1"/>
    <row r="14802" s="505" customFormat="1" ht="14.25" hidden="1"/>
    <row r="14803" s="505" customFormat="1" ht="14.25" hidden="1"/>
    <row r="14804" s="505" customFormat="1" ht="14.25" hidden="1"/>
    <row r="14805" s="505" customFormat="1" ht="14.25" hidden="1"/>
    <row r="14806" s="505" customFormat="1" ht="14.25" hidden="1"/>
    <row r="14807" s="505" customFormat="1" ht="14.25" hidden="1"/>
    <row r="14808" s="505" customFormat="1" ht="14.25" hidden="1"/>
    <row r="14809" s="505" customFormat="1" ht="14.25" hidden="1"/>
    <row r="14810" s="505" customFormat="1" ht="14.25" hidden="1"/>
    <row r="14811" s="505" customFormat="1" ht="14.25" hidden="1"/>
    <row r="14812" s="505" customFormat="1" ht="14.25" hidden="1"/>
    <row r="14813" s="505" customFormat="1" ht="14.25" hidden="1"/>
    <row r="14814" s="505" customFormat="1" ht="14.25" hidden="1"/>
    <row r="14815" s="505" customFormat="1" ht="14.25" hidden="1"/>
    <row r="14816" s="505" customFormat="1" ht="14.25" hidden="1"/>
    <row r="14817" s="505" customFormat="1" ht="14.25" hidden="1"/>
    <row r="14818" s="505" customFormat="1" ht="14.25" hidden="1"/>
    <row r="14819" s="505" customFormat="1" ht="14.25" hidden="1"/>
    <row r="14820" s="505" customFormat="1" ht="14.25" hidden="1"/>
    <row r="14821" s="505" customFormat="1" ht="14.25" hidden="1"/>
    <row r="14822" s="505" customFormat="1" ht="14.25" hidden="1"/>
    <row r="14823" s="505" customFormat="1" ht="14.25" hidden="1"/>
    <row r="14824" s="505" customFormat="1" ht="14.25" hidden="1"/>
    <row r="14825" s="505" customFormat="1" ht="14.25" hidden="1"/>
    <row r="14826" s="505" customFormat="1" ht="14.25" hidden="1"/>
    <row r="14827" s="505" customFormat="1" ht="14.25" hidden="1"/>
    <row r="14828" s="505" customFormat="1" ht="14.25" hidden="1"/>
    <row r="14829" s="505" customFormat="1" ht="14.25" hidden="1"/>
    <row r="14830" s="505" customFormat="1" ht="14.25" hidden="1"/>
    <row r="14831" s="505" customFormat="1" ht="14.25" hidden="1"/>
    <row r="14832" s="505" customFormat="1" ht="14.25" hidden="1"/>
    <row r="14833" s="505" customFormat="1" ht="14.25" hidden="1"/>
    <row r="14834" s="505" customFormat="1" ht="14.25" hidden="1"/>
    <row r="14835" s="505" customFormat="1" ht="14.25" hidden="1"/>
    <row r="14836" s="505" customFormat="1" ht="14.25" hidden="1"/>
    <row r="14837" s="505" customFormat="1" ht="14.25" hidden="1"/>
    <row r="14838" s="505" customFormat="1" ht="14.25" hidden="1"/>
    <row r="14839" s="505" customFormat="1" ht="14.25" hidden="1"/>
    <row r="14840" s="505" customFormat="1" ht="14.25" hidden="1"/>
    <row r="14841" s="505" customFormat="1" ht="14.25" hidden="1"/>
    <row r="14842" s="505" customFormat="1" ht="14.25" hidden="1"/>
    <row r="14843" s="505" customFormat="1" ht="14.25" hidden="1"/>
    <row r="14844" s="505" customFormat="1" ht="14.25" hidden="1"/>
    <row r="14845" s="505" customFormat="1" ht="14.25" hidden="1"/>
    <row r="14846" s="505" customFormat="1" ht="14.25" hidden="1"/>
    <row r="14847" s="505" customFormat="1" ht="14.25" hidden="1"/>
    <row r="14848" s="505" customFormat="1" ht="14.25" hidden="1"/>
    <row r="14849" s="505" customFormat="1" ht="14.25" hidden="1"/>
    <row r="14850" s="505" customFormat="1" ht="14.25" hidden="1"/>
    <row r="14851" s="505" customFormat="1" ht="14.25" hidden="1"/>
    <row r="14852" s="505" customFormat="1" ht="14.25" hidden="1"/>
    <row r="14853" s="505" customFormat="1" ht="14.25" hidden="1"/>
    <row r="14854" s="505" customFormat="1" ht="14.25" hidden="1"/>
    <row r="14855" s="505" customFormat="1" ht="14.25" hidden="1"/>
    <row r="14856" s="505" customFormat="1" ht="14.25" hidden="1"/>
    <row r="14857" s="505" customFormat="1" ht="14.25" hidden="1"/>
    <row r="14858" s="505" customFormat="1" ht="14.25" hidden="1"/>
    <row r="14859" s="505" customFormat="1" ht="14.25" hidden="1"/>
    <row r="14860" s="505" customFormat="1" ht="14.25" hidden="1"/>
    <row r="14861" s="505" customFormat="1" ht="14.25" hidden="1"/>
    <row r="14862" s="505" customFormat="1" ht="14.25" hidden="1"/>
    <row r="14863" s="505" customFormat="1" ht="14.25" hidden="1"/>
    <row r="14864" s="505" customFormat="1" ht="14.25" hidden="1"/>
    <row r="14865" s="505" customFormat="1" ht="14.25" hidden="1"/>
    <row r="14866" s="505" customFormat="1" ht="14.25" hidden="1"/>
    <row r="14867" s="505" customFormat="1" ht="14.25" hidden="1"/>
    <row r="14868" s="505" customFormat="1" ht="14.25" hidden="1"/>
    <row r="14869" s="505" customFormat="1" ht="14.25" hidden="1"/>
    <row r="14870" s="505" customFormat="1" ht="14.25" hidden="1"/>
    <row r="14871" s="505" customFormat="1" ht="14.25" hidden="1"/>
    <row r="14872" s="505" customFormat="1" ht="14.25" hidden="1"/>
    <row r="14873" s="505" customFormat="1" ht="14.25" hidden="1"/>
    <row r="14874" s="505" customFormat="1" ht="14.25" hidden="1"/>
    <row r="14875" s="505" customFormat="1" ht="14.25" hidden="1"/>
    <row r="14876" s="505" customFormat="1" ht="14.25" hidden="1"/>
    <row r="14877" s="505" customFormat="1" ht="14.25" hidden="1"/>
    <row r="14878" s="505" customFormat="1" ht="14.25" hidden="1"/>
    <row r="14879" s="505" customFormat="1" ht="14.25" hidden="1"/>
    <row r="14880" s="505" customFormat="1" ht="14.25" hidden="1"/>
    <row r="14881" s="505" customFormat="1" ht="14.25" hidden="1"/>
    <row r="14882" s="505" customFormat="1" ht="14.25" hidden="1"/>
    <row r="14883" s="505" customFormat="1" ht="14.25" hidden="1"/>
    <row r="14884" s="505" customFormat="1" ht="14.25" hidden="1"/>
    <row r="14885" s="505" customFormat="1" ht="14.25" hidden="1"/>
    <row r="14886" s="505" customFormat="1" ht="14.25" hidden="1"/>
    <row r="14887" s="505" customFormat="1" ht="14.25" hidden="1"/>
    <row r="14888" s="505" customFormat="1" ht="14.25" hidden="1"/>
    <row r="14889" s="505" customFormat="1" ht="14.25" hidden="1"/>
    <row r="14890" s="505" customFormat="1" ht="14.25" hidden="1"/>
    <row r="14891" s="505" customFormat="1" ht="14.25" hidden="1"/>
    <row r="14892" s="505" customFormat="1" ht="14.25" hidden="1"/>
    <row r="14893" s="505" customFormat="1" ht="14.25" hidden="1"/>
    <row r="14894" s="505" customFormat="1" ht="14.25" hidden="1"/>
    <row r="14895" s="505" customFormat="1" ht="14.25" hidden="1"/>
    <row r="14896" s="505" customFormat="1" ht="14.25" hidden="1"/>
    <row r="14897" s="505" customFormat="1" ht="14.25" hidden="1"/>
    <row r="14898" s="505" customFormat="1" ht="14.25" hidden="1"/>
    <row r="14899" s="505" customFormat="1" ht="14.25" hidden="1"/>
    <row r="14900" s="505" customFormat="1" ht="14.25" hidden="1"/>
    <row r="14901" s="505" customFormat="1" ht="14.25" hidden="1"/>
    <row r="14902" s="505" customFormat="1" ht="14.25" hidden="1"/>
    <row r="14903" s="505" customFormat="1" ht="14.25" hidden="1"/>
    <row r="14904" s="505" customFormat="1" ht="14.25" hidden="1"/>
    <row r="14905" s="505" customFormat="1" ht="14.25" hidden="1"/>
    <row r="14906" s="505" customFormat="1" ht="14.25" hidden="1"/>
    <row r="14907" s="505" customFormat="1" ht="14.25" hidden="1"/>
    <row r="14908" s="505" customFormat="1" ht="14.25" hidden="1"/>
    <row r="14909" s="505" customFormat="1" ht="14.25" hidden="1"/>
    <row r="14910" s="505" customFormat="1" ht="14.25" hidden="1"/>
    <row r="14911" s="505" customFormat="1" ht="14.25" hidden="1"/>
    <row r="14912" s="505" customFormat="1" ht="14.25" hidden="1"/>
    <row r="14913" s="505" customFormat="1" ht="14.25" hidden="1"/>
    <row r="14914" s="505" customFormat="1" ht="14.25" hidden="1"/>
    <row r="14915" s="505" customFormat="1" ht="14.25" hidden="1"/>
    <row r="14916" s="505" customFormat="1" ht="14.25" hidden="1"/>
    <row r="14917" s="505" customFormat="1" ht="14.25" hidden="1"/>
    <row r="14918" s="505" customFormat="1" ht="14.25" hidden="1"/>
    <row r="14919" s="505" customFormat="1" ht="14.25" hidden="1"/>
    <row r="14920" s="505" customFormat="1" ht="14.25" hidden="1"/>
    <row r="14921" s="505" customFormat="1" ht="14.25" hidden="1"/>
    <row r="14922" s="505" customFormat="1" ht="14.25" hidden="1"/>
    <row r="14923" s="505" customFormat="1" ht="14.25" hidden="1"/>
    <row r="14924" s="505" customFormat="1" ht="14.25" hidden="1"/>
    <row r="14925" s="505" customFormat="1" ht="14.25" hidden="1"/>
    <row r="14926" s="505" customFormat="1" ht="14.25" hidden="1"/>
    <row r="14927" s="505" customFormat="1" ht="14.25" hidden="1"/>
    <row r="14928" s="505" customFormat="1" ht="14.25" hidden="1"/>
    <row r="14929" s="505" customFormat="1" ht="14.25" hidden="1"/>
    <row r="14930" s="505" customFormat="1" ht="14.25" hidden="1"/>
    <row r="14931" s="505" customFormat="1" ht="14.25" hidden="1"/>
    <row r="14932" s="505" customFormat="1" ht="14.25" hidden="1"/>
    <row r="14933" s="505" customFormat="1" ht="14.25" hidden="1"/>
    <row r="14934" s="505" customFormat="1" ht="14.25" hidden="1"/>
    <row r="14935" s="505" customFormat="1" ht="14.25" hidden="1"/>
    <row r="14936" s="505" customFormat="1" ht="14.25" hidden="1"/>
    <row r="14937" s="505" customFormat="1" ht="14.25" hidden="1"/>
    <row r="14938" s="505" customFormat="1" ht="14.25" hidden="1"/>
    <row r="14939" s="505" customFormat="1" ht="14.25" hidden="1"/>
    <row r="14940" s="505" customFormat="1" ht="14.25" hidden="1"/>
    <row r="14941" s="505" customFormat="1" ht="14.25" hidden="1"/>
    <row r="14942" s="505" customFormat="1" ht="14.25" hidden="1"/>
    <row r="14943" s="505" customFormat="1" ht="14.25" hidden="1"/>
    <row r="14944" s="505" customFormat="1" ht="14.25" hidden="1"/>
    <row r="14945" s="505" customFormat="1" ht="14.25" hidden="1"/>
    <row r="14946" s="505" customFormat="1" ht="14.25" hidden="1"/>
    <row r="14947" s="505" customFormat="1" ht="14.25" hidden="1"/>
    <row r="14948" s="505" customFormat="1" ht="14.25" hidden="1"/>
    <row r="14949" s="505" customFormat="1" ht="14.25" hidden="1"/>
    <row r="14950" s="505" customFormat="1" ht="14.25" hidden="1"/>
    <row r="14951" s="505" customFormat="1" ht="14.25" hidden="1"/>
    <row r="14952" s="505" customFormat="1" ht="14.25" hidden="1"/>
    <row r="14953" s="505" customFormat="1" ht="14.25" hidden="1"/>
    <row r="14954" s="505" customFormat="1" ht="14.25" hidden="1"/>
    <row r="14955" s="505" customFormat="1" ht="14.25" hidden="1"/>
    <row r="14956" s="505" customFormat="1" ht="14.25" hidden="1"/>
    <row r="14957" s="505" customFormat="1" ht="14.25" hidden="1"/>
    <row r="14958" s="505" customFormat="1" ht="14.25" hidden="1"/>
    <row r="14959" s="505" customFormat="1" ht="14.25" hidden="1"/>
    <row r="14960" s="505" customFormat="1" ht="14.25" hidden="1"/>
    <row r="14961" s="505" customFormat="1" ht="14.25" hidden="1"/>
    <row r="14962" s="505" customFormat="1" ht="14.25" hidden="1"/>
    <row r="14963" s="505" customFormat="1" ht="14.25" hidden="1"/>
    <row r="14964" s="505" customFormat="1" ht="14.25" hidden="1"/>
    <row r="14965" s="505" customFormat="1" ht="14.25" hidden="1"/>
    <row r="14966" s="505" customFormat="1" ht="14.25" hidden="1"/>
    <row r="14967" s="505" customFormat="1" ht="14.25" hidden="1"/>
    <row r="14968" s="505" customFormat="1" ht="14.25" hidden="1"/>
    <row r="14969" s="505" customFormat="1" ht="14.25" hidden="1"/>
    <row r="14970" s="505" customFormat="1" ht="14.25" hidden="1"/>
    <row r="14971" s="505" customFormat="1" ht="14.25" hidden="1"/>
    <row r="14972" s="505" customFormat="1" ht="14.25" hidden="1"/>
    <row r="14973" s="505" customFormat="1" ht="14.25" hidden="1"/>
    <row r="14974" s="505" customFormat="1" ht="14.25" hidden="1"/>
    <row r="14975" s="505" customFormat="1" ht="14.25" hidden="1"/>
    <row r="14976" s="505" customFormat="1" ht="14.25" hidden="1"/>
    <row r="14977" s="505" customFormat="1" ht="14.25" hidden="1"/>
    <row r="14978" s="505" customFormat="1" ht="14.25" hidden="1"/>
    <row r="14979" s="505" customFormat="1" ht="14.25" hidden="1"/>
    <row r="14980" s="505" customFormat="1" ht="14.25" hidden="1"/>
    <row r="14981" s="505" customFormat="1" ht="14.25" hidden="1"/>
    <row r="14982" s="505" customFormat="1" ht="14.25" hidden="1"/>
    <row r="14983" s="505" customFormat="1" ht="14.25" hidden="1"/>
    <row r="14984" s="505" customFormat="1" ht="14.25" hidden="1"/>
    <row r="14985" s="505" customFormat="1" ht="14.25" hidden="1"/>
    <row r="14986" s="505" customFormat="1" ht="14.25" hidden="1"/>
    <row r="14987" s="505" customFormat="1" ht="14.25" hidden="1"/>
    <row r="14988" s="505" customFormat="1" ht="14.25" hidden="1"/>
    <row r="14989" s="505" customFormat="1" ht="14.25" hidden="1"/>
    <row r="14990" s="505" customFormat="1" ht="14.25" hidden="1"/>
    <row r="14991" s="505" customFormat="1" ht="14.25" hidden="1"/>
    <row r="14992" s="505" customFormat="1" ht="14.25" hidden="1"/>
    <row r="14993" s="505" customFormat="1" ht="14.25" hidden="1"/>
    <row r="14994" s="505" customFormat="1" ht="14.25" hidden="1"/>
    <row r="14995" s="505" customFormat="1" ht="14.25" hidden="1"/>
    <row r="14996" s="505" customFormat="1" ht="14.25" hidden="1"/>
    <row r="14997" s="505" customFormat="1" ht="14.25" hidden="1"/>
    <row r="14998" s="505" customFormat="1" ht="14.25" hidden="1"/>
    <row r="14999" s="505" customFormat="1" ht="14.25" hidden="1"/>
    <row r="15000" s="505" customFormat="1" ht="14.25" hidden="1"/>
    <row r="15001" s="505" customFormat="1" ht="14.25" hidden="1"/>
    <row r="15002" s="505" customFormat="1" ht="14.25" hidden="1"/>
    <row r="15003" s="505" customFormat="1" ht="14.25" hidden="1"/>
    <row r="15004" s="505" customFormat="1" ht="14.25" hidden="1"/>
    <row r="15005" s="505" customFormat="1" ht="14.25" hidden="1"/>
    <row r="15006" s="505" customFormat="1" ht="14.25" hidden="1"/>
    <row r="15007" s="505" customFormat="1" ht="14.25" hidden="1"/>
    <row r="15008" s="505" customFormat="1" ht="14.25" hidden="1"/>
    <row r="15009" s="505" customFormat="1" ht="14.25" hidden="1"/>
    <row r="15010" s="505" customFormat="1" ht="14.25" hidden="1"/>
    <row r="15011" s="505" customFormat="1" ht="14.25" hidden="1"/>
    <row r="15012" s="505" customFormat="1" ht="14.25" hidden="1"/>
    <row r="15013" s="505" customFormat="1" ht="14.25" hidden="1"/>
    <row r="15014" s="505" customFormat="1" ht="14.25" hidden="1"/>
    <row r="15015" s="505" customFormat="1" ht="14.25" hidden="1"/>
    <row r="15016" s="505" customFormat="1" ht="14.25" hidden="1"/>
    <row r="15017" s="505" customFormat="1" ht="14.25" hidden="1"/>
    <row r="15018" s="505" customFormat="1" ht="14.25" hidden="1"/>
    <row r="15019" s="505" customFormat="1" ht="14.25" hidden="1"/>
    <row r="15020" s="505" customFormat="1" ht="14.25" hidden="1"/>
    <row r="15021" s="505" customFormat="1" ht="14.25" hidden="1"/>
    <row r="15022" s="505" customFormat="1" ht="14.25" hidden="1"/>
    <row r="15023" s="505" customFormat="1" ht="14.25" hidden="1"/>
    <row r="15024" s="505" customFormat="1" ht="14.25" hidden="1"/>
    <row r="15025" s="505" customFormat="1" ht="14.25" hidden="1"/>
    <row r="15026" s="505" customFormat="1" ht="14.25" hidden="1"/>
    <row r="15027" s="505" customFormat="1" ht="14.25" hidden="1"/>
    <row r="15028" s="505" customFormat="1" ht="14.25" hidden="1"/>
    <row r="15029" s="505" customFormat="1" ht="14.25" hidden="1"/>
    <row r="15030" s="505" customFormat="1" ht="14.25" hidden="1"/>
    <row r="15031" s="505" customFormat="1" ht="14.25" hidden="1"/>
    <row r="15032" s="505" customFormat="1" ht="14.25" hidden="1"/>
    <row r="15033" s="505" customFormat="1" ht="14.25" hidden="1"/>
    <row r="15034" s="505" customFormat="1" ht="14.25" hidden="1"/>
    <row r="15035" s="505" customFormat="1" ht="14.25" hidden="1"/>
    <row r="15036" s="505" customFormat="1" ht="14.25" hidden="1"/>
    <row r="15037" s="505" customFormat="1" ht="14.25" hidden="1"/>
    <row r="15038" s="505" customFormat="1" ht="14.25" hidden="1"/>
    <row r="15039" s="505" customFormat="1" ht="14.25" hidden="1"/>
    <row r="15040" s="505" customFormat="1" ht="14.25" hidden="1"/>
    <row r="15041" s="505" customFormat="1" ht="14.25" hidden="1"/>
    <row r="15042" s="505" customFormat="1" ht="14.25" hidden="1"/>
    <row r="15043" s="505" customFormat="1" ht="14.25" hidden="1"/>
    <row r="15044" s="505" customFormat="1" ht="14.25" hidden="1"/>
    <row r="15045" s="505" customFormat="1" ht="14.25" hidden="1"/>
    <row r="15046" s="505" customFormat="1" ht="14.25" hidden="1"/>
    <row r="15047" s="505" customFormat="1" ht="14.25" hidden="1"/>
    <row r="15048" s="505" customFormat="1" ht="14.25" hidden="1"/>
    <row r="15049" s="505" customFormat="1" ht="14.25" hidden="1"/>
    <row r="15050" s="505" customFormat="1" ht="14.25" hidden="1"/>
    <row r="15051" s="505" customFormat="1" ht="14.25" hidden="1"/>
    <row r="15052" s="505" customFormat="1" ht="14.25" hidden="1"/>
    <row r="15053" s="505" customFormat="1" ht="14.25" hidden="1"/>
    <row r="15054" s="505" customFormat="1" ht="14.25" hidden="1"/>
    <row r="15055" s="505" customFormat="1" ht="14.25" hidden="1"/>
    <row r="15056" s="505" customFormat="1" ht="14.25" hidden="1"/>
    <row r="15057" s="505" customFormat="1" ht="14.25" hidden="1"/>
    <row r="15058" s="505" customFormat="1" ht="14.25" hidden="1"/>
    <row r="15059" s="505" customFormat="1" ht="14.25" hidden="1"/>
    <row r="15060" s="505" customFormat="1" ht="14.25" hidden="1"/>
    <row r="15061" s="505" customFormat="1" ht="14.25" hidden="1"/>
    <row r="15062" s="505" customFormat="1" ht="14.25" hidden="1"/>
    <row r="15063" s="505" customFormat="1" ht="14.25" hidden="1"/>
    <row r="15064" s="505" customFormat="1" ht="14.25" hidden="1"/>
    <row r="15065" s="505" customFormat="1" ht="14.25" hidden="1"/>
    <row r="15066" s="505" customFormat="1" ht="14.25" hidden="1"/>
    <row r="15067" s="505" customFormat="1" ht="14.25" hidden="1"/>
    <row r="15068" s="505" customFormat="1" ht="14.25" hidden="1"/>
    <row r="15069" s="505" customFormat="1" ht="14.25" hidden="1"/>
    <row r="15070" s="505" customFormat="1" ht="14.25" hidden="1"/>
    <row r="15071" s="505" customFormat="1" ht="14.25" hidden="1"/>
    <row r="15072" s="505" customFormat="1" ht="14.25" hidden="1"/>
    <row r="15073" s="505" customFormat="1" ht="14.25" hidden="1"/>
    <row r="15074" s="505" customFormat="1" ht="14.25" hidden="1"/>
    <row r="15075" s="505" customFormat="1" ht="14.25" hidden="1"/>
    <row r="15076" s="505" customFormat="1" ht="14.25" hidden="1"/>
    <row r="15077" s="505" customFormat="1" ht="14.25" hidden="1"/>
    <row r="15078" s="505" customFormat="1" ht="14.25" hidden="1"/>
    <row r="15079" s="505" customFormat="1" ht="14.25" hidden="1"/>
    <row r="15080" s="505" customFormat="1" ht="14.25" hidden="1"/>
    <row r="15081" s="505" customFormat="1" ht="14.25" hidden="1"/>
    <row r="15082" s="505" customFormat="1" ht="14.25" hidden="1"/>
    <row r="15083" s="505" customFormat="1" ht="14.25" hidden="1"/>
    <row r="15084" s="505" customFormat="1" ht="14.25" hidden="1"/>
    <row r="15085" s="505" customFormat="1" ht="14.25" hidden="1"/>
    <row r="15086" s="505" customFormat="1" ht="14.25" hidden="1"/>
    <row r="15087" s="505" customFormat="1" ht="14.25" hidden="1"/>
    <row r="15088" s="505" customFormat="1" ht="14.25" hidden="1"/>
    <row r="15089" s="505" customFormat="1" ht="14.25" hidden="1"/>
    <row r="15090" s="505" customFormat="1" ht="14.25" hidden="1"/>
    <row r="15091" s="505" customFormat="1" ht="14.25" hidden="1"/>
    <row r="15092" s="505" customFormat="1" ht="14.25" hidden="1"/>
    <row r="15093" s="505" customFormat="1" ht="14.25" hidden="1"/>
    <row r="15094" s="505" customFormat="1" ht="14.25" hidden="1"/>
    <row r="15095" s="505" customFormat="1" ht="14.25" hidden="1"/>
    <row r="15096" s="505" customFormat="1" ht="14.25" hidden="1"/>
    <row r="15097" s="505" customFormat="1" ht="14.25" hidden="1"/>
    <row r="15098" s="505" customFormat="1" ht="14.25" hidden="1"/>
    <row r="15099" s="505" customFormat="1" ht="14.25" hidden="1"/>
    <row r="15100" s="505" customFormat="1" ht="14.25" hidden="1"/>
    <row r="15101" s="505" customFormat="1" ht="14.25" hidden="1"/>
    <row r="15102" s="505" customFormat="1" ht="14.25" hidden="1"/>
    <row r="15103" s="505" customFormat="1" ht="14.25" hidden="1"/>
    <row r="15104" s="505" customFormat="1" ht="14.25" hidden="1"/>
    <row r="15105" s="505" customFormat="1" ht="14.25" hidden="1"/>
    <row r="15106" s="505" customFormat="1" ht="14.25" hidden="1"/>
    <row r="15107" s="505" customFormat="1" ht="14.25" hidden="1"/>
    <row r="15108" s="505" customFormat="1" ht="14.25" hidden="1"/>
    <row r="15109" s="505" customFormat="1" ht="14.25" hidden="1"/>
    <row r="15110" s="505" customFormat="1" ht="14.25" hidden="1"/>
    <row r="15111" s="505" customFormat="1" ht="14.25" hidden="1"/>
    <row r="15112" s="505" customFormat="1" ht="14.25" hidden="1"/>
    <row r="15113" s="505" customFormat="1" ht="14.25" hidden="1"/>
    <row r="15114" s="505" customFormat="1" ht="14.25" hidden="1"/>
    <row r="15115" s="505" customFormat="1" ht="14.25" hidden="1"/>
    <row r="15116" s="505" customFormat="1" ht="14.25" hidden="1"/>
    <row r="15117" s="505" customFormat="1" ht="14.25" hidden="1"/>
    <row r="15118" s="505" customFormat="1" ht="14.25" hidden="1"/>
    <row r="15119" s="505" customFormat="1" ht="14.25" hidden="1"/>
    <row r="15120" s="505" customFormat="1" ht="14.25" hidden="1"/>
    <row r="15121" s="505" customFormat="1" ht="14.25" hidden="1"/>
    <row r="15122" s="505" customFormat="1" ht="14.25" hidden="1"/>
    <row r="15123" s="505" customFormat="1" ht="14.25" hidden="1"/>
    <row r="15124" s="505" customFormat="1" ht="14.25" hidden="1"/>
    <row r="15125" s="505" customFormat="1" ht="14.25" hidden="1"/>
    <row r="15126" s="505" customFormat="1" ht="14.25" hidden="1"/>
    <row r="15127" s="505" customFormat="1" ht="14.25" hidden="1"/>
    <row r="15128" s="505" customFormat="1" ht="14.25" hidden="1"/>
    <row r="15129" s="505" customFormat="1" ht="14.25" hidden="1"/>
    <row r="15130" s="505" customFormat="1" ht="14.25" hidden="1"/>
    <row r="15131" s="505" customFormat="1" ht="14.25" hidden="1"/>
    <row r="15132" s="505" customFormat="1" ht="14.25" hidden="1"/>
    <row r="15133" s="505" customFormat="1" ht="14.25" hidden="1"/>
    <row r="15134" s="505" customFormat="1" ht="14.25" hidden="1"/>
    <row r="15135" s="505" customFormat="1" ht="14.25" hidden="1"/>
    <row r="15136" s="505" customFormat="1" ht="14.25" hidden="1"/>
    <row r="15137" s="505" customFormat="1" ht="14.25" hidden="1"/>
    <row r="15138" s="505" customFormat="1" ht="14.25" hidden="1"/>
    <row r="15139" s="505" customFormat="1" ht="14.25" hidden="1"/>
    <row r="15140" s="505" customFormat="1" ht="14.25" hidden="1"/>
    <row r="15141" s="505" customFormat="1" ht="14.25" hidden="1"/>
    <row r="15142" s="505" customFormat="1" ht="14.25" hidden="1"/>
    <row r="15143" s="505" customFormat="1" ht="14.25" hidden="1"/>
    <row r="15144" s="505" customFormat="1" ht="14.25" hidden="1"/>
    <row r="15145" s="505" customFormat="1" ht="14.25" hidden="1"/>
    <row r="15146" s="505" customFormat="1" ht="14.25" hidden="1"/>
    <row r="15147" s="505" customFormat="1" ht="14.25" hidden="1"/>
    <row r="15148" s="505" customFormat="1" ht="14.25" hidden="1"/>
    <row r="15149" s="505" customFormat="1" ht="14.25" hidden="1"/>
    <row r="15150" s="505" customFormat="1" ht="14.25" hidden="1"/>
    <row r="15151" s="505" customFormat="1" ht="14.25" hidden="1"/>
    <row r="15152" s="505" customFormat="1" ht="14.25" hidden="1"/>
    <row r="15153" s="505" customFormat="1" ht="14.25" hidden="1"/>
    <row r="15154" s="505" customFormat="1" ht="14.25" hidden="1"/>
    <row r="15155" s="505" customFormat="1" ht="14.25" hidden="1"/>
    <row r="15156" s="505" customFormat="1" ht="14.25" hidden="1"/>
    <row r="15157" s="505" customFormat="1" ht="14.25" hidden="1"/>
    <row r="15158" s="505" customFormat="1" ht="14.25" hidden="1"/>
    <row r="15159" s="505" customFormat="1" ht="14.25" hidden="1"/>
    <row r="15160" s="505" customFormat="1" ht="14.25" hidden="1"/>
    <row r="15161" s="505" customFormat="1" ht="14.25" hidden="1"/>
    <row r="15162" s="505" customFormat="1" ht="14.25" hidden="1"/>
    <row r="15163" s="505" customFormat="1" ht="14.25" hidden="1"/>
    <row r="15164" s="505" customFormat="1" ht="14.25" hidden="1"/>
    <row r="15165" s="505" customFormat="1" ht="14.25" hidden="1"/>
    <row r="15166" s="505" customFormat="1" ht="14.25" hidden="1"/>
    <row r="15167" s="505" customFormat="1" ht="14.25" hidden="1"/>
    <row r="15168" s="505" customFormat="1" ht="14.25" hidden="1"/>
    <row r="15169" s="505" customFormat="1" ht="14.25" hidden="1"/>
    <row r="15170" s="505" customFormat="1" ht="14.25" hidden="1"/>
    <row r="15171" s="505" customFormat="1" ht="14.25" hidden="1"/>
    <row r="15172" s="505" customFormat="1" ht="14.25" hidden="1"/>
    <row r="15173" s="505" customFormat="1" ht="14.25" hidden="1"/>
    <row r="15174" s="505" customFormat="1" ht="14.25" hidden="1"/>
    <row r="15175" s="505" customFormat="1" ht="14.25" hidden="1"/>
    <row r="15176" s="505" customFormat="1" ht="14.25" hidden="1"/>
    <row r="15177" s="505" customFormat="1" ht="14.25" hidden="1"/>
    <row r="15178" s="505" customFormat="1" ht="14.25" hidden="1"/>
    <row r="15179" s="505" customFormat="1" ht="14.25" hidden="1"/>
    <row r="15180" s="505" customFormat="1" ht="14.25" hidden="1"/>
    <row r="15181" s="505" customFormat="1" ht="14.25" hidden="1"/>
    <row r="15182" s="505" customFormat="1" ht="14.25" hidden="1"/>
    <row r="15183" s="505" customFormat="1" ht="14.25" hidden="1"/>
    <row r="15184" s="505" customFormat="1" ht="14.25" hidden="1"/>
    <row r="15185" s="505" customFormat="1" ht="14.25" hidden="1"/>
    <row r="15186" s="505" customFormat="1" ht="14.25" hidden="1"/>
    <row r="15187" s="505" customFormat="1" ht="14.25" hidden="1"/>
    <row r="15188" s="505" customFormat="1" ht="14.25" hidden="1"/>
    <row r="15189" s="505" customFormat="1" ht="14.25" hidden="1"/>
    <row r="15190" s="505" customFormat="1" ht="14.25" hidden="1"/>
    <row r="15191" s="505" customFormat="1" ht="14.25" hidden="1"/>
    <row r="15192" s="505" customFormat="1" ht="14.25" hidden="1"/>
    <row r="15193" s="505" customFormat="1" ht="14.25" hidden="1"/>
    <row r="15194" s="505" customFormat="1" ht="14.25" hidden="1"/>
    <row r="15195" s="505" customFormat="1" ht="14.25" hidden="1"/>
    <row r="15196" s="505" customFormat="1" ht="14.25" hidden="1"/>
    <row r="15197" s="505" customFormat="1" ht="14.25" hidden="1"/>
    <row r="15198" s="505" customFormat="1" ht="14.25" hidden="1"/>
    <row r="15199" s="505" customFormat="1" ht="14.25" hidden="1"/>
    <row r="15200" s="505" customFormat="1" ht="14.25" hidden="1"/>
    <row r="15201" s="505" customFormat="1" ht="14.25" hidden="1"/>
    <row r="15202" s="505" customFormat="1" ht="14.25" hidden="1"/>
    <row r="15203" s="505" customFormat="1" ht="14.25" hidden="1"/>
    <row r="15204" s="505" customFormat="1" ht="14.25" hidden="1"/>
    <row r="15205" s="505" customFormat="1" ht="14.25" hidden="1"/>
    <row r="15206" s="505" customFormat="1" ht="14.25" hidden="1"/>
    <row r="15207" s="505" customFormat="1" ht="14.25" hidden="1"/>
    <row r="15208" s="505" customFormat="1" ht="14.25" hidden="1"/>
    <row r="15209" s="505" customFormat="1" ht="14.25" hidden="1"/>
    <row r="15210" s="505" customFormat="1" ht="14.25" hidden="1"/>
    <row r="15211" s="505" customFormat="1" ht="14.25" hidden="1"/>
    <row r="15212" s="505" customFormat="1" ht="14.25" hidden="1"/>
    <row r="15213" s="505" customFormat="1" ht="14.25" hidden="1"/>
    <row r="15214" s="505" customFormat="1" ht="14.25" hidden="1"/>
    <row r="15215" s="505" customFormat="1" ht="14.25" hidden="1"/>
    <row r="15216" s="505" customFormat="1" ht="14.25" hidden="1"/>
    <row r="15217" s="505" customFormat="1" ht="14.25" hidden="1"/>
    <row r="15218" s="505" customFormat="1" ht="14.25" hidden="1"/>
    <row r="15219" s="505" customFormat="1" ht="14.25" hidden="1"/>
    <row r="15220" s="505" customFormat="1" ht="14.25" hidden="1"/>
    <row r="15221" s="505" customFormat="1" ht="14.25" hidden="1"/>
    <row r="15222" s="505" customFormat="1" ht="14.25" hidden="1"/>
    <row r="15223" s="505" customFormat="1" ht="14.25" hidden="1"/>
    <row r="15224" s="505" customFormat="1" ht="14.25" hidden="1"/>
    <row r="15225" s="505" customFormat="1" ht="14.25" hidden="1"/>
    <row r="15226" s="505" customFormat="1" ht="14.25" hidden="1"/>
    <row r="15227" s="505" customFormat="1" ht="14.25" hidden="1"/>
    <row r="15228" s="505" customFormat="1" ht="14.25" hidden="1"/>
    <row r="15229" s="505" customFormat="1" ht="14.25" hidden="1"/>
    <row r="15230" s="505" customFormat="1" ht="14.25" hidden="1"/>
    <row r="15231" s="505" customFormat="1" ht="14.25" hidden="1"/>
    <row r="15232" s="505" customFormat="1" ht="14.25" hidden="1"/>
    <row r="15233" s="505" customFormat="1" ht="14.25" hidden="1"/>
    <row r="15234" s="505" customFormat="1" ht="14.25" hidden="1"/>
    <row r="15235" s="505" customFormat="1" ht="14.25" hidden="1"/>
    <row r="15236" s="505" customFormat="1" ht="14.25" hidden="1"/>
    <row r="15237" s="505" customFormat="1" ht="14.25" hidden="1"/>
    <row r="15238" s="505" customFormat="1" ht="14.25" hidden="1"/>
    <row r="15239" s="505" customFormat="1" ht="14.25" hidden="1"/>
    <row r="15240" s="505" customFormat="1" ht="14.25" hidden="1"/>
    <row r="15241" s="505" customFormat="1" ht="14.25" hidden="1"/>
    <row r="15242" s="505" customFormat="1" ht="14.25" hidden="1"/>
    <row r="15243" s="505" customFormat="1" ht="14.25" hidden="1"/>
    <row r="15244" s="505" customFormat="1" ht="14.25" hidden="1"/>
    <row r="15245" s="505" customFormat="1" ht="14.25" hidden="1"/>
    <row r="15246" s="505" customFormat="1" ht="14.25" hidden="1"/>
    <row r="15247" s="505" customFormat="1" ht="14.25" hidden="1"/>
    <row r="15248" s="505" customFormat="1" ht="14.25" hidden="1"/>
    <row r="15249" s="505" customFormat="1" ht="14.25" hidden="1"/>
    <row r="15250" s="505" customFormat="1" ht="14.25" hidden="1"/>
    <row r="15251" s="505" customFormat="1" ht="14.25" hidden="1"/>
    <row r="15252" s="505" customFormat="1" ht="14.25" hidden="1"/>
    <row r="15253" s="505" customFormat="1" ht="14.25" hidden="1"/>
    <row r="15254" s="505" customFormat="1" ht="14.25" hidden="1"/>
    <row r="15255" s="505" customFormat="1" ht="14.25" hidden="1"/>
    <row r="15256" s="505" customFormat="1" ht="14.25" hidden="1"/>
    <row r="15257" s="505" customFormat="1" ht="14.25" hidden="1"/>
    <row r="15258" s="505" customFormat="1" ht="14.25" hidden="1"/>
    <row r="15259" s="505" customFormat="1" ht="14.25" hidden="1"/>
    <row r="15260" s="505" customFormat="1" ht="14.25" hidden="1"/>
    <row r="15261" s="505" customFormat="1" ht="14.25" hidden="1"/>
    <row r="15262" s="505" customFormat="1" ht="14.25" hidden="1"/>
    <row r="15263" s="505" customFormat="1" ht="14.25" hidden="1"/>
    <row r="15264" s="505" customFormat="1" ht="14.25" hidden="1"/>
    <row r="15265" s="505" customFormat="1" ht="14.25" hidden="1"/>
    <row r="15266" s="505" customFormat="1" ht="14.25" hidden="1"/>
    <row r="15267" s="505" customFormat="1" ht="14.25" hidden="1"/>
    <row r="15268" s="505" customFormat="1" ht="14.25" hidden="1"/>
    <row r="15269" s="505" customFormat="1" ht="14.25" hidden="1"/>
    <row r="15270" s="505" customFormat="1" ht="14.25" hidden="1"/>
    <row r="15271" s="505" customFormat="1" ht="14.25" hidden="1"/>
    <row r="15272" s="505" customFormat="1" ht="14.25" hidden="1"/>
    <row r="15273" s="505" customFormat="1" ht="14.25" hidden="1"/>
    <row r="15274" s="505" customFormat="1" ht="14.25" hidden="1"/>
    <row r="15275" s="505" customFormat="1" ht="14.25" hidden="1"/>
    <row r="15276" s="505" customFormat="1" ht="14.25" hidden="1"/>
    <row r="15277" s="505" customFormat="1" ht="14.25" hidden="1"/>
    <row r="15278" s="505" customFormat="1" ht="14.25" hidden="1"/>
    <row r="15279" s="505" customFormat="1" ht="14.25" hidden="1"/>
    <row r="15280" s="505" customFormat="1" ht="14.25" hidden="1"/>
    <row r="15281" s="505" customFormat="1" ht="14.25" hidden="1"/>
    <row r="15282" s="505" customFormat="1" ht="14.25" hidden="1"/>
    <row r="15283" s="505" customFormat="1" ht="14.25" hidden="1"/>
    <row r="15284" s="505" customFormat="1" ht="14.25" hidden="1"/>
    <row r="15285" s="505" customFormat="1" ht="14.25" hidden="1"/>
    <row r="15286" s="505" customFormat="1" ht="14.25" hidden="1"/>
    <row r="15287" s="505" customFormat="1" ht="14.25" hidden="1"/>
    <row r="15288" s="505" customFormat="1" ht="14.25" hidden="1"/>
    <row r="15289" s="505" customFormat="1" ht="14.25" hidden="1"/>
    <row r="15290" s="505" customFormat="1" ht="14.25" hidden="1"/>
    <row r="15291" s="505" customFormat="1" ht="14.25" hidden="1"/>
    <row r="15292" s="505" customFormat="1" ht="14.25" hidden="1"/>
    <row r="15293" s="505" customFormat="1" ht="14.25" hidden="1"/>
    <row r="15294" s="505" customFormat="1" ht="14.25" hidden="1"/>
    <row r="15295" s="505" customFormat="1" ht="14.25" hidden="1"/>
    <row r="15296" s="505" customFormat="1" ht="14.25" hidden="1"/>
    <row r="15297" s="505" customFormat="1" ht="14.25" hidden="1"/>
    <row r="15298" s="505" customFormat="1" ht="14.25" hidden="1"/>
    <row r="15299" s="505" customFormat="1" ht="14.25" hidden="1"/>
    <row r="15300" s="505" customFormat="1" ht="14.25" hidden="1"/>
    <row r="15301" s="505" customFormat="1" ht="14.25" hidden="1"/>
    <row r="15302" s="505" customFormat="1" ht="14.25" hidden="1"/>
    <row r="15303" s="505" customFormat="1" ht="14.25" hidden="1"/>
    <row r="15304" s="505" customFormat="1" ht="14.25" hidden="1"/>
    <row r="15305" s="505" customFormat="1" ht="14.25" hidden="1"/>
    <row r="15306" s="505" customFormat="1" ht="14.25" hidden="1"/>
    <row r="15307" s="505" customFormat="1" ht="14.25" hidden="1"/>
    <row r="15308" s="505" customFormat="1" ht="14.25" hidden="1"/>
    <row r="15309" s="505" customFormat="1" ht="14.25" hidden="1"/>
    <row r="15310" s="505" customFormat="1" ht="14.25" hidden="1"/>
    <row r="15311" s="505" customFormat="1" ht="14.25" hidden="1"/>
    <row r="15312" s="505" customFormat="1" ht="14.25" hidden="1"/>
    <row r="15313" s="505" customFormat="1" ht="14.25" hidden="1"/>
    <row r="15314" s="505" customFormat="1" ht="14.25" hidden="1"/>
    <row r="15315" s="505" customFormat="1" ht="14.25" hidden="1"/>
    <row r="15316" s="505" customFormat="1" ht="14.25" hidden="1"/>
    <row r="15317" s="505" customFormat="1" ht="14.25" hidden="1"/>
    <row r="15318" s="505" customFormat="1" ht="14.25" hidden="1"/>
    <row r="15319" s="505" customFormat="1" ht="14.25" hidden="1"/>
    <row r="15320" s="505" customFormat="1" ht="14.25" hidden="1"/>
    <row r="15321" s="505" customFormat="1" ht="14.25" hidden="1"/>
    <row r="15322" s="505" customFormat="1" ht="14.25" hidden="1"/>
    <row r="15323" s="505" customFormat="1" ht="14.25" hidden="1"/>
    <row r="15324" s="505" customFormat="1" ht="14.25" hidden="1"/>
    <row r="15325" s="505" customFormat="1" ht="14.25" hidden="1"/>
    <row r="15326" s="505" customFormat="1" ht="14.25" hidden="1"/>
    <row r="15327" s="505" customFormat="1" ht="14.25" hidden="1"/>
    <row r="15328" s="505" customFormat="1" ht="14.25" hidden="1"/>
    <row r="15329" s="505" customFormat="1" ht="14.25" hidden="1"/>
    <row r="15330" s="505" customFormat="1" ht="14.25" hidden="1"/>
    <row r="15331" s="505" customFormat="1" ht="14.25" hidden="1"/>
    <row r="15332" s="505" customFormat="1" ht="14.25" hidden="1"/>
    <row r="15333" s="505" customFormat="1" ht="14.25" hidden="1"/>
    <row r="15334" s="505" customFormat="1" ht="14.25" hidden="1"/>
    <row r="15335" s="505" customFormat="1" ht="14.25" hidden="1"/>
    <row r="15336" s="505" customFormat="1" ht="14.25" hidden="1"/>
    <row r="15337" s="505" customFormat="1" ht="14.25" hidden="1"/>
    <row r="15338" s="505" customFormat="1" ht="14.25" hidden="1"/>
    <row r="15339" s="505" customFormat="1" ht="14.25" hidden="1"/>
    <row r="15340" s="505" customFormat="1" ht="14.25" hidden="1"/>
    <row r="15341" s="505" customFormat="1" ht="14.25" hidden="1"/>
    <row r="15342" s="505" customFormat="1" ht="14.25" hidden="1"/>
    <row r="15343" s="505" customFormat="1" ht="14.25" hidden="1"/>
    <row r="15344" s="505" customFormat="1" ht="14.25" hidden="1"/>
    <row r="15345" s="505" customFormat="1" ht="14.25" hidden="1"/>
    <row r="15346" s="505" customFormat="1" ht="14.25" hidden="1"/>
    <row r="15347" s="505" customFormat="1" ht="14.25" hidden="1"/>
    <row r="15348" s="505" customFormat="1" ht="14.25" hidden="1"/>
    <row r="15349" s="505" customFormat="1" ht="14.25" hidden="1"/>
    <row r="15350" s="505" customFormat="1" ht="14.25" hidden="1"/>
    <row r="15351" s="505" customFormat="1" ht="14.25" hidden="1"/>
    <row r="15352" s="505" customFormat="1" ht="14.25" hidden="1"/>
    <row r="15353" s="505" customFormat="1" ht="14.25" hidden="1"/>
    <row r="15354" s="505" customFormat="1" ht="14.25" hidden="1"/>
    <row r="15355" s="505" customFormat="1" ht="14.25" hidden="1"/>
    <row r="15356" s="505" customFormat="1" ht="14.25" hidden="1"/>
    <row r="15357" s="505" customFormat="1" ht="14.25" hidden="1"/>
    <row r="15358" s="505" customFormat="1" ht="14.25" hidden="1"/>
    <row r="15359" s="505" customFormat="1" ht="14.25" hidden="1"/>
    <row r="15360" s="505" customFormat="1" ht="14.25" hidden="1"/>
    <row r="15361" s="505" customFormat="1" ht="14.25" hidden="1"/>
    <row r="15362" s="505" customFormat="1" ht="14.25" hidden="1"/>
    <row r="15363" s="505" customFormat="1" ht="14.25" hidden="1"/>
    <row r="15364" s="505" customFormat="1" ht="14.25" hidden="1"/>
    <row r="15365" s="505" customFormat="1" ht="14.25" hidden="1"/>
    <row r="15366" s="505" customFormat="1" ht="14.25" hidden="1"/>
    <row r="15367" s="505" customFormat="1" ht="14.25" hidden="1"/>
    <row r="15368" s="505" customFormat="1" ht="14.25" hidden="1"/>
    <row r="15369" s="505" customFormat="1" ht="14.25" hidden="1"/>
    <row r="15370" s="505" customFormat="1" ht="14.25" hidden="1"/>
    <row r="15371" s="505" customFormat="1" ht="14.25" hidden="1"/>
    <row r="15372" s="505" customFormat="1" ht="14.25" hidden="1"/>
    <row r="15373" s="505" customFormat="1" ht="14.25" hidden="1"/>
    <row r="15374" s="505" customFormat="1" ht="14.25" hidden="1"/>
    <row r="15375" s="505" customFormat="1" ht="14.25" hidden="1"/>
    <row r="15376" s="505" customFormat="1" ht="14.25" hidden="1"/>
    <row r="15377" s="505" customFormat="1" ht="14.25" hidden="1"/>
    <row r="15378" s="505" customFormat="1" ht="14.25" hidden="1"/>
    <row r="15379" s="505" customFormat="1" ht="14.25" hidden="1"/>
    <row r="15380" s="505" customFormat="1" ht="14.25" hidden="1"/>
    <row r="15381" s="505" customFormat="1" ht="14.25" hidden="1"/>
    <row r="15382" s="505" customFormat="1" ht="14.25" hidden="1"/>
    <row r="15383" s="505" customFormat="1" ht="14.25" hidden="1"/>
    <row r="15384" s="505" customFormat="1" ht="14.25" hidden="1"/>
    <row r="15385" s="505" customFormat="1" ht="14.25" hidden="1"/>
    <row r="15386" s="505" customFormat="1" ht="14.25" hidden="1"/>
    <row r="15387" s="505" customFormat="1" ht="14.25" hidden="1"/>
    <row r="15388" s="505" customFormat="1" ht="14.25" hidden="1"/>
    <row r="15389" s="505" customFormat="1" ht="14.25" hidden="1"/>
    <row r="15390" s="505" customFormat="1" ht="14.25" hidden="1"/>
    <row r="15391" s="505" customFormat="1" ht="14.25" hidden="1"/>
    <row r="15392" s="505" customFormat="1" ht="14.25" hidden="1"/>
    <row r="15393" s="505" customFormat="1" ht="14.25" hidden="1"/>
    <row r="15394" s="505" customFormat="1" ht="14.25" hidden="1"/>
    <row r="15395" s="505" customFormat="1" ht="14.25" hidden="1"/>
    <row r="15396" s="505" customFormat="1" ht="14.25" hidden="1"/>
    <row r="15397" s="505" customFormat="1" ht="14.25" hidden="1"/>
    <row r="15398" s="505" customFormat="1" ht="14.25" hidden="1"/>
    <row r="15399" s="505" customFormat="1" ht="14.25" hidden="1"/>
    <row r="15400" s="505" customFormat="1" ht="14.25" hidden="1"/>
    <row r="15401" s="505" customFormat="1" ht="14.25" hidden="1"/>
    <row r="15402" s="505" customFormat="1" ht="14.25" hidden="1"/>
    <row r="15403" s="505" customFormat="1" ht="14.25" hidden="1"/>
    <row r="15404" s="505" customFormat="1" ht="14.25" hidden="1"/>
    <row r="15405" s="505" customFormat="1" ht="14.25" hidden="1"/>
    <row r="15406" s="505" customFormat="1" ht="14.25" hidden="1"/>
    <row r="15407" s="505" customFormat="1" ht="14.25" hidden="1"/>
    <row r="15408" s="505" customFormat="1" ht="14.25" hidden="1"/>
    <row r="15409" s="505" customFormat="1" ht="14.25" hidden="1"/>
    <row r="15410" s="505" customFormat="1" ht="14.25" hidden="1"/>
    <row r="15411" s="505" customFormat="1" ht="14.25" hidden="1"/>
    <row r="15412" s="505" customFormat="1" ht="14.25" hidden="1"/>
    <row r="15413" s="505" customFormat="1" ht="14.25" hidden="1"/>
    <row r="15414" s="505" customFormat="1" ht="14.25" hidden="1"/>
    <row r="15415" s="505" customFormat="1" ht="14.25" hidden="1"/>
    <row r="15416" s="505" customFormat="1" ht="14.25" hidden="1"/>
    <row r="15417" s="505" customFormat="1" ht="14.25" hidden="1"/>
    <row r="15418" s="505" customFormat="1" ht="14.25" hidden="1"/>
    <row r="15419" s="505" customFormat="1" ht="14.25" hidden="1"/>
    <row r="15420" s="505" customFormat="1" ht="14.25" hidden="1"/>
    <row r="15421" s="505" customFormat="1" ht="14.25" hidden="1"/>
    <row r="15422" s="505" customFormat="1" ht="14.25" hidden="1"/>
    <row r="15423" s="505" customFormat="1" ht="14.25" hidden="1"/>
    <row r="15424" s="505" customFormat="1" ht="14.25" hidden="1"/>
    <row r="15425" s="505" customFormat="1" ht="14.25" hidden="1"/>
    <row r="15426" s="505" customFormat="1" ht="14.25" hidden="1"/>
    <row r="15427" s="505" customFormat="1" ht="14.25" hidden="1"/>
    <row r="15428" s="505" customFormat="1" ht="14.25" hidden="1"/>
    <row r="15429" s="505" customFormat="1" ht="14.25" hidden="1"/>
    <row r="15430" s="505" customFormat="1" ht="14.25" hidden="1"/>
    <row r="15431" s="505" customFormat="1" ht="14.25" hidden="1"/>
    <row r="15432" s="505" customFormat="1" ht="14.25" hidden="1"/>
    <row r="15433" s="505" customFormat="1" ht="14.25" hidden="1"/>
    <row r="15434" s="505" customFormat="1" ht="14.25" hidden="1"/>
    <row r="15435" s="505" customFormat="1" ht="14.25" hidden="1"/>
    <row r="15436" s="505" customFormat="1" ht="14.25" hidden="1"/>
    <row r="15437" s="505" customFormat="1" ht="14.25" hidden="1"/>
    <row r="15438" s="505" customFormat="1" ht="14.25" hidden="1"/>
    <row r="15439" s="505" customFormat="1" ht="14.25" hidden="1"/>
    <row r="15440" s="505" customFormat="1" ht="14.25" hidden="1"/>
    <row r="15441" s="505" customFormat="1" ht="14.25" hidden="1"/>
    <row r="15442" s="505" customFormat="1" ht="14.25" hidden="1"/>
    <row r="15443" s="505" customFormat="1" ht="14.25" hidden="1"/>
    <row r="15444" s="505" customFormat="1" ht="14.25" hidden="1"/>
    <row r="15445" s="505" customFormat="1" ht="14.25" hidden="1"/>
    <row r="15446" s="505" customFormat="1" ht="14.25" hidden="1"/>
    <row r="15447" s="505" customFormat="1" ht="14.25" hidden="1"/>
    <row r="15448" s="505" customFormat="1" ht="14.25" hidden="1"/>
    <row r="15449" s="505" customFormat="1" ht="14.25" hidden="1"/>
    <row r="15450" s="505" customFormat="1" ht="14.25" hidden="1"/>
    <row r="15451" s="505" customFormat="1" ht="14.25" hidden="1"/>
    <row r="15452" s="505" customFormat="1" ht="14.25" hidden="1"/>
    <row r="15453" s="505" customFormat="1" ht="14.25" hidden="1"/>
    <row r="15454" s="505" customFormat="1" ht="14.25" hidden="1"/>
    <row r="15455" s="505" customFormat="1" ht="14.25" hidden="1"/>
    <row r="15456" s="505" customFormat="1" ht="14.25" hidden="1"/>
    <row r="15457" s="505" customFormat="1" ht="14.25" hidden="1"/>
    <row r="15458" s="505" customFormat="1" ht="14.25" hidden="1"/>
    <row r="15459" s="505" customFormat="1" ht="14.25" hidden="1"/>
    <row r="15460" s="505" customFormat="1" ht="14.25" hidden="1"/>
    <row r="15461" s="505" customFormat="1" ht="14.25" hidden="1"/>
    <row r="15462" s="505" customFormat="1" ht="14.25" hidden="1"/>
    <row r="15463" s="505" customFormat="1" ht="14.25" hidden="1"/>
    <row r="15464" s="505" customFormat="1" ht="14.25" hidden="1"/>
    <row r="15465" s="505" customFormat="1" ht="14.25" hidden="1"/>
    <row r="15466" s="505" customFormat="1" ht="14.25" hidden="1"/>
    <row r="15467" s="505" customFormat="1" ht="14.25" hidden="1"/>
    <row r="15468" s="505" customFormat="1" ht="14.25" hidden="1"/>
    <row r="15469" s="505" customFormat="1" ht="14.25" hidden="1"/>
    <row r="15470" s="505" customFormat="1" ht="14.25" hidden="1"/>
    <row r="15471" s="505" customFormat="1" ht="14.25" hidden="1"/>
    <row r="15472" s="505" customFormat="1" ht="14.25" hidden="1"/>
    <row r="15473" s="505" customFormat="1" ht="14.25" hidden="1"/>
    <row r="15474" s="505" customFormat="1" ht="14.25" hidden="1"/>
    <row r="15475" s="505" customFormat="1" ht="14.25" hidden="1"/>
    <row r="15476" s="505" customFormat="1" ht="14.25" hidden="1"/>
    <row r="15477" s="505" customFormat="1" ht="14.25" hidden="1"/>
    <row r="15478" s="505" customFormat="1" ht="14.25" hidden="1"/>
    <row r="15479" s="505" customFormat="1" ht="14.25" hidden="1"/>
    <row r="15480" s="505" customFormat="1" ht="14.25" hidden="1"/>
    <row r="15481" s="505" customFormat="1" ht="14.25" hidden="1"/>
    <row r="15482" s="505" customFormat="1" ht="14.25" hidden="1"/>
    <row r="15483" s="505" customFormat="1" ht="14.25" hidden="1"/>
    <row r="15484" s="505" customFormat="1" ht="14.25" hidden="1"/>
    <row r="15485" s="505" customFormat="1" ht="14.25" hidden="1"/>
    <row r="15486" s="505" customFormat="1" ht="14.25" hidden="1"/>
    <row r="15487" s="505" customFormat="1" ht="14.25" hidden="1"/>
    <row r="15488" s="505" customFormat="1" ht="14.25" hidden="1"/>
    <row r="15489" s="505" customFormat="1" ht="14.25" hidden="1"/>
    <row r="15490" s="505" customFormat="1" ht="14.25" hidden="1"/>
    <row r="15491" s="505" customFormat="1" ht="14.25" hidden="1"/>
    <row r="15492" s="505" customFormat="1" ht="14.25" hidden="1"/>
    <row r="15493" s="505" customFormat="1" ht="14.25" hidden="1"/>
    <row r="15494" s="505" customFormat="1" ht="14.25" hidden="1"/>
    <row r="15495" s="505" customFormat="1" ht="14.25" hidden="1"/>
    <row r="15496" s="505" customFormat="1" ht="14.25" hidden="1"/>
    <row r="15497" s="505" customFormat="1" ht="14.25" hidden="1"/>
    <row r="15498" s="505" customFormat="1" ht="14.25" hidden="1"/>
    <row r="15499" s="505" customFormat="1" ht="14.25" hidden="1"/>
    <row r="15500" s="505" customFormat="1" ht="14.25" hidden="1"/>
    <row r="15501" s="505" customFormat="1" ht="14.25" hidden="1"/>
    <row r="15502" s="505" customFormat="1" ht="14.25" hidden="1"/>
    <row r="15503" s="505" customFormat="1" ht="14.25" hidden="1"/>
    <row r="15504" s="505" customFormat="1" ht="14.25" hidden="1"/>
    <row r="15505" s="505" customFormat="1" ht="14.25" hidden="1"/>
    <row r="15506" s="505" customFormat="1" ht="14.25" hidden="1"/>
    <row r="15507" s="505" customFormat="1" ht="14.25" hidden="1"/>
    <row r="15508" s="505" customFormat="1" ht="14.25" hidden="1"/>
    <row r="15509" s="505" customFormat="1" ht="14.25" hidden="1"/>
    <row r="15510" s="505" customFormat="1" ht="14.25" hidden="1"/>
    <row r="15511" s="505" customFormat="1" ht="14.25" hidden="1"/>
    <row r="15512" s="505" customFormat="1" ht="14.25" hidden="1"/>
    <row r="15513" s="505" customFormat="1" ht="14.25" hidden="1"/>
    <row r="15514" s="505" customFormat="1" ht="14.25" hidden="1"/>
    <row r="15515" s="505" customFormat="1" ht="14.25" hidden="1"/>
    <row r="15516" s="505" customFormat="1" ht="14.25" hidden="1"/>
    <row r="15517" s="505" customFormat="1" ht="14.25" hidden="1"/>
    <row r="15518" s="505" customFormat="1" ht="14.25" hidden="1"/>
    <row r="15519" s="505" customFormat="1" ht="14.25" hidden="1"/>
    <row r="15520" s="505" customFormat="1" ht="14.25" hidden="1"/>
    <row r="15521" s="505" customFormat="1" ht="14.25" hidden="1"/>
    <row r="15522" s="505" customFormat="1" ht="14.25" hidden="1"/>
    <row r="15523" s="505" customFormat="1" ht="14.25" hidden="1"/>
    <row r="15524" s="505" customFormat="1" ht="14.25" hidden="1"/>
    <row r="15525" s="505" customFormat="1" ht="14.25" hidden="1"/>
    <row r="15526" s="505" customFormat="1" ht="14.25" hidden="1"/>
    <row r="15527" s="505" customFormat="1" ht="14.25" hidden="1"/>
    <row r="15528" s="505" customFormat="1" ht="14.25" hidden="1"/>
    <row r="15529" s="505" customFormat="1" ht="14.25" hidden="1"/>
    <row r="15530" s="505" customFormat="1" ht="14.25" hidden="1"/>
    <row r="15531" s="505" customFormat="1" ht="14.25" hidden="1"/>
    <row r="15532" s="505" customFormat="1" ht="14.25" hidden="1"/>
    <row r="15533" s="505" customFormat="1" ht="14.25" hidden="1"/>
    <row r="15534" s="505" customFormat="1" ht="14.25" hidden="1"/>
    <row r="15535" s="505" customFormat="1" ht="14.25" hidden="1"/>
    <row r="15536" s="505" customFormat="1" ht="14.25" hidden="1"/>
    <row r="15537" s="505" customFormat="1" ht="14.25" hidden="1"/>
    <row r="15538" s="505" customFormat="1" ht="14.25" hidden="1"/>
    <row r="15539" s="505" customFormat="1" ht="14.25" hidden="1"/>
    <row r="15540" s="505" customFormat="1" ht="14.25" hidden="1"/>
    <row r="15541" s="505" customFormat="1" ht="14.25" hidden="1"/>
    <row r="15542" s="505" customFormat="1" ht="14.25" hidden="1"/>
    <row r="15543" s="505" customFormat="1" ht="14.25" hidden="1"/>
    <row r="15544" s="505" customFormat="1" ht="14.25" hidden="1"/>
    <row r="15545" s="505" customFormat="1" ht="14.25" hidden="1"/>
    <row r="15546" s="505" customFormat="1" ht="14.25" hidden="1"/>
    <row r="15547" s="505" customFormat="1" ht="14.25" hidden="1"/>
    <row r="15548" s="505" customFormat="1" ht="14.25" hidden="1"/>
    <row r="15549" s="505" customFormat="1" ht="14.25" hidden="1"/>
    <row r="15550" s="505" customFormat="1" ht="14.25" hidden="1"/>
    <row r="15551" s="505" customFormat="1" ht="14.25" hidden="1"/>
    <row r="15552" s="505" customFormat="1" ht="14.25" hidden="1"/>
    <row r="15553" s="505" customFormat="1" ht="14.25" hidden="1"/>
    <row r="15554" s="505" customFormat="1" ht="14.25" hidden="1"/>
    <row r="15555" s="505" customFormat="1" ht="14.25" hidden="1"/>
    <row r="15556" s="505" customFormat="1" ht="14.25" hidden="1"/>
    <row r="15557" s="505" customFormat="1" ht="14.25" hidden="1"/>
    <row r="15558" s="505" customFormat="1" ht="14.25" hidden="1"/>
    <row r="15559" s="505" customFormat="1" ht="14.25" hidden="1"/>
    <row r="15560" s="505" customFormat="1" ht="14.25" hidden="1"/>
    <row r="15561" s="505" customFormat="1" ht="14.25" hidden="1"/>
    <row r="15562" s="505" customFormat="1" ht="14.25" hidden="1"/>
    <row r="15563" s="505" customFormat="1" ht="14.25" hidden="1"/>
    <row r="15564" s="505" customFormat="1" ht="14.25" hidden="1"/>
    <row r="15565" s="505" customFormat="1" ht="14.25" hidden="1"/>
    <row r="15566" s="505" customFormat="1" ht="14.25" hidden="1"/>
    <row r="15567" s="505" customFormat="1" ht="14.25" hidden="1"/>
    <row r="15568" s="505" customFormat="1" ht="14.25" hidden="1"/>
    <row r="15569" s="505" customFormat="1" ht="14.25" hidden="1"/>
    <row r="15570" s="505" customFormat="1" ht="14.25" hidden="1"/>
    <row r="15571" s="505" customFormat="1" ht="14.25" hidden="1"/>
    <row r="15572" s="505" customFormat="1" ht="14.25" hidden="1"/>
    <row r="15573" s="505" customFormat="1" ht="14.25" hidden="1"/>
    <row r="15574" s="505" customFormat="1" ht="14.25" hidden="1"/>
    <row r="15575" s="505" customFormat="1" ht="14.25" hidden="1"/>
    <row r="15576" s="505" customFormat="1" ht="14.25" hidden="1"/>
    <row r="15577" s="505" customFormat="1" ht="14.25" hidden="1"/>
    <row r="15578" s="505" customFormat="1" ht="14.25" hidden="1"/>
    <row r="15579" s="505" customFormat="1" ht="14.25" hidden="1"/>
    <row r="15580" s="505" customFormat="1" ht="14.25" hidden="1"/>
    <row r="15581" s="505" customFormat="1" ht="14.25" hidden="1"/>
    <row r="15582" s="505" customFormat="1" ht="14.25" hidden="1"/>
    <row r="15583" s="505" customFormat="1" ht="14.25" hidden="1"/>
    <row r="15584" s="505" customFormat="1" ht="14.25" hidden="1"/>
    <row r="15585" s="505" customFormat="1" ht="14.25" hidden="1"/>
    <row r="15586" s="505" customFormat="1" ht="14.25" hidden="1"/>
    <row r="15587" s="505" customFormat="1" ht="14.25" hidden="1"/>
    <row r="15588" s="505" customFormat="1" ht="14.25" hidden="1"/>
    <row r="15589" s="505" customFormat="1" ht="14.25" hidden="1"/>
    <row r="15590" s="505" customFormat="1" ht="14.25" hidden="1"/>
    <row r="15591" s="505" customFormat="1" ht="14.25" hidden="1"/>
    <row r="15592" s="505" customFormat="1" ht="14.25" hidden="1"/>
    <row r="15593" s="505" customFormat="1" ht="14.25" hidden="1"/>
    <row r="15594" s="505" customFormat="1" ht="14.25" hidden="1"/>
    <row r="15595" s="505" customFormat="1" ht="14.25" hidden="1"/>
    <row r="15596" s="505" customFormat="1" ht="14.25" hidden="1"/>
    <row r="15597" s="505" customFormat="1" ht="14.25" hidden="1"/>
    <row r="15598" s="505" customFormat="1" ht="14.25" hidden="1"/>
    <row r="15599" s="505" customFormat="1" ht="14.25" hidden="1"/>
    <row r="15600" s="505" customFormat="1" ht="14.25" hidden="1"/>
    <row r="15601" s="505" customFormat="1" ht="14.25" hidden="1"/>
    <row r="15602" s="505" customFormat="1" ht="14.25" hidden="1"/>
    <row r="15603" s="505" customFormat="1" ht="14.25" hidden="1"/>
    <row r="15604" s="505" customFormat="1" ht="14.25" hidden="1"/>
    <row r="15605" s="505" customFormat="1" ht="14.25" hidden="1"/>
    <row r="15606" s="505" customFormat="1" ht="14.25" hidden="1"/>
    <row r="15607" s="505" customFormat="1" ht="14.25" hidden="1"/>
    <row r="15608" s="505" customFormat="1" ht="14.25" hidden="1"/>
    <row r="15609" s="505" customFormat="1" ht="14.25" hidden="1"/>
    <row r="15610" s="505" customFormat="1" ht="14.25" hidden="1"/>
    <row r="15611" s="505" customFormat="1" ht="14.25" hidden="1"/>
    <row r="15612" s="505" customFormat="1" ht="14.25" hidden="1"/>
    <row r="15613" s="505" customFormat="1" ht="14.25" hidden="1"/>
    <row r="15614" s="505" customFormat="1" ht="14.25" hidden="1"/>
    <row r="15615" s="505" customFormat="1" ht="14.25" hidden="1"/>
    <row r="15616" s="505" customFormat="1" ht="14.25" hidden="1"/>
    <row r="15617" s="505" customFormat="1" ht="14.25" hidden="1"/>
    <row r="15618" s="505" customFormat="1" ht="14.25" hidden="1"/>
    <row r="15619" s="505" customFormat="1" ht="14.25" hidden="1"/>
    <row r="15620" s="505" customFormat="1" ht="14.25" hidden="1"/>
    <row r="15621" s="505" customFormat="1" ht="14.25" hidden="1"/>
    <row r="15622" s="505" customFormat="1" ht="14.25" hidden="1"/>
    <row r="15623" s="505" customFormat="1" ht="14.25" hidden="1"/>
    <row r="15624" s="505" customFormat="1" ht="14.25" hidden="1"/>
    <row r="15625" s="505" customFormat="1" ht="14.25" hidden="1"/>
    <row r="15626" s="505" customFormat="1" ht="14.25" hidden="1"/>
    <row r="15627" s="505" customFormat="1" ht="14.25" hidden="1"/>
    <row r="15628" s="505" customFormat="1" ht="14.25" hidden="1"/>
    <row r="15629" s="505" customFormat="1" ht="14.25" hidden="1"/>
    <row r="15630" s="505" customFormat="1" ht="14.25" hidden="1"/>
    <row r="15631" s="505" customFormat="1" ht="14.25" hidden="1"/>
    <row r="15632" s="505" customFormat="1" ht="14.25" hidden="1"/>
    <row r="15633" s="505" customFormat="1" ht="14.25" hidden="1"/>
    <row r="15634" s="505" customFormat="1" ht="14.25" hidden="1"/>
    <row r="15635" s="505" customFormat="1" ht="14.25" hidden="1"/>
    <row r="15636" s="505" customFormat="1" ht="14.25" hidden="1"/>
    <row r="15637" s="505" customFormat="1" ht="14.25" hidden="1"/>
    <row r="15638" s="505" customFormat="1" ht="14.25" hidden="1"/>
    <row r="15639" s="505" customFormat="1" ht="14.25" hidden="1"/>
    <row r="15640" s="505" customFormat="1" ht="14.25" hidden="1"/>
    <row r="15641" s="505" customFormat="1" ht="14.25" hidden="1"/>
    <row r="15642" s="505" customFormat="1" ht="14.25" hidden="1"/>
    <row r="15643" s="505" customFormat="1" ht="14.25" hidden="1"/>
    <row r="15644" s="505" customFormat="1" ht="14.25" hidden="1"/>
    <row r="15645" s="505" customFormat="1" ht="14.25" hidden="1"/>
    <row r="15646" s="505" customFormat="1" ht="14.25" hidden="1"/>
    <row r="15647" s="505" customFormat="1" ht="14.25" hidden="1"/>
    <row r="15648" s="505" customFormat="1" ht="14.25" hidden="1"/>
    <row r="15649" s="505" customFormat="1" ht="14.25" hidden="1"/>
    <row r="15650" s="505" customFormat="1" ht="14.25" hidden="1"/>
    <row r="15651" s="505" customFormat="1" ht="14.25" hidden="1"/>
    <row r="15652" s="505" customFormat="1" ht="14.25" hidden="1"/>
    <row r="15653" s="505" customFormat="1" ht="14.25" hidden="1"/>
    <row r="15654" s="505" customFormat="1" ht="14.25" hidden="1"/>
    <row r="15655" s="505" customFormat="1" ht="14.25" hidden="1"/>
    <row r="15656" s="505" customFormat="1" ht="14.25" hidden="1"/>
    <row r="15657" s="505" customFormat="1" ht="14.25" hidden="1"/>
    <row r="15658" s="505" customFormat="1" ht="14.25" hidden="1"/>
    <row r="15659" s="505" customFormat="1" ht="14.25" hidden="1"/>
    <row r="15660" s="505" customFormat="1" ht="14.25" hidden="1"/>
    <row r="15661" s="505" customFormat="1" ht="14.25" hidden="1"/>
    <row r="15662" s="505" customFormat="1" ht="14.25" hidden="1"/>
    <row r="15663" s="505" customFormat="1" ht="14.25" hidden="1"/>
    <row r="15664" s="505" customFormat="1" ht="14.25" hidden="1"/>
    <row r="15665" s="505" customFormat="1" ht="14.25" hidden="1"/>
    <row r="15666" s="505" customFormat="1" ht="14.25" hidden="1"/>
    <row r="15667" s="505" customFormat="1" ht="14.25" hidden="1"/>
    <row r="15668" s="505" customFormat="1" ht="14.25" hidden="1"/>
    <row r="15669" s="505" customFormat="1" ht="14.25" hidden="1"/>
    <row r="15670" s="505" customFormat="1" ht="14.25" hidden="1"/>
    <row r="15671" s="505" customFormat="1" ht="14.25" hidden="1"/>
    <row r="15672" s="505" customFormat="1" ht="14.25" hidden="1"/>
    <row r="15673" s="505" customFormat="1" ht="14.25" hidden="1"/>
    <row r="15674" s="505" customFormat="1" ht="14.25" hidden="1"/>
    <row r="15675" s="505" customFormat="1" ht="14.25" hidden="1"/>
    <row r="15676" s="505" customFormat="1" ht="14.25" hidden="1"/>
    <row r="15677" s="505" customFormat="1" ht="14.25" hidden="1"/>
    <row r="15678" s="505" customFormat="1" ht="14.25" hidden="1"/>
    <row r="15679" s="505" customFormat="1" ht="14.25" hidden="1"/>
    <row r="15680" s="505" customFormat="1" ht="14.25" hidden="1"/>
    <row r="15681" s="505" customFormat="1" ht="14.25" hidden="1"/>
    <row r="15682" s="505" customFormat="1" ht="14.25" hidden="1"/>
    <row r="15683" s="505" customFormat="1" ht="14.25" hidden="1"/>
    <row r="15684" s="505" customFormat="1" ht="14.25" hidden="1"/>
    <row r="15685" s="505" customFormat="1" ht="14.25" hidden="1"/>
    <row r="15686" s="505" customFormat="1" ht="14.25" hidden="1"/>
    <row r="15687" s="505" customFormat="1" ht="14.25" hidden="1"/>
    <row r="15688" s="505" customFormat="1" ht="14.25" hidden="1"/>
    <row r="15689" s="505" customFormat="1" ht="14.25" hidden="1"/>
    <row r="15690" s="505" customFormat="1" ht="14.25" hidden="1"/>
    <row r="15691" s="505" customFormat="1" ht="14.25" hidden="1"/>
    <row r="15692" s="505" customFormat="1" ht="14.25" hidden="1"/>
    <row r="15693" s="505" customFormat="1" ht="14.25" hidden="1"/>
    <row r="15694" s="505" customFormat="1" ht="14.25" hidden="1"/>
    <row r="15695" s="505" customFormat="1" ht="14.25" hidden="1"/>
    <row r="15696" s="505" customFormat="1" ht="14.25" hidden="1"/>
    <row r="15697" s="505" customFormat="1" ht="14.25" hidden="1"/>
    <row r="15698" s="505" customFormat="1" ht="14.25" hidden="1"/>
    <row r="15699" s="505" customFormat="1" ht="14.25" hidden="1"/>
    <row r="15700" s="505" customFormat="1" ht="14.25" hidden="1"/>
    <row r="15701" s="505" customFormat="1" ht="14.25" hidden="1"/>
    <row r="15702" s="505" customFormat="1" ht="14.25" hidden="1"/>
    <row r="15703" s="505" customFormat="1" ht="14.25" hidden="1"/>
    <row r="15704" s="505" customFormat="1" ht="14.25" hidden="1"/>
    <row r="15705" s="505" customFormat="1" ht="14.25" hidden="1"/>
    <row r="15706" s="505" customFormat="1" ht="14.25" hidden="1"/>
    <row r="15707" s="505" customFormat="1" ht="14.25" hidden="1"/>
    <row r="15708" s="505" customFormat="1" ht="14.25" hidden="1"/>
    <row r="15709" s="505" customFormat="1" ht="14.25" hidden="1"/>
    <row r="15710" s="505" customFormat="1" ht="14.25" hidden="1"/>
    <row r="15711" s="505" customFormat="1" ht="14.25" hidden="1"/>
    <row r="15712" s="505" customFormat="1" ht="14.25" hidden="1"/>
    <row r="15713" s="505" customFormat="1" ht="14.25" hidden="1"/>
    <row r="15714" s="505" customFormat="1" ht="14.25" hidden="1"/>
    <row r="15715" s="505" customFormat="1" ht="14.25" hidden="1"/>
    <row r="15716" s="505" customFormat="1" ht="14.25" hidden="1"/>
    <row r="15717" s="505" customFormat="1" ht="14.25" hidden="1"/>
    <row r="15718" s="505" customFormat="1" ht="14.25" hidden="1"/>
    <row r="15719" s="505" customFormat="1" ht="14.25" hidden="1"/>
    <row r="15720" s="505" customFormat="1" ht="14.25" hidden="1"/>
    <row r="15721" s="505" customFormat="1" ht="14.25" hidden="1"/>
    <row r="15722" s="505" customFormat="1" ht="14.25" hidden="1"/>
    <row r="15723" s="505" customFormat="1" ht="14.25" hidden="1"/>
    <row r="15724" s="505" customFormat="1" ht="14.25" hidden="1"/>
    <row r="15725" s="505" customFormat="1" ht="14.25" hidden="1"/>
    <row r="15726" s="505" customFormat="1" ht="14.25" hidden="1"/>
    <row r="15727" s="505" customFormat="1" ht="14.25" hidden="1"/>
    <row r="15728" s="505" customFormat="1" ht="14.25" hidden="1"/>
    <row r="15729" s="505" customFormat="1" ht="14.25" hidden="1"/>
    <row r="15730" s="505" customFormat="1" ht="14.25" hidden="1"/>
    <row r="15731" s="505" customFormat="1" ht="14.25" hidden="1"/>
    <row r="15732" s="505" customFormat="1" ht="14.25" hidden="1"/>
    <row r="15733" s="505" customFormat="1" ht="14.25" hidden="1"/>
    <row r="15734" s="505" customFormat="1" ht="14.25" hidden="1"/>
    <row r="15735" s="505" customFormat="1" ht="14.25" hidden="1"/>
    <row r="15736" s="505" customFormat="1" ht="14.25" hidden="1"/>
    <row r="15737" s="505" customFormat="1" ht="14.25" hidden="1"/>
    <row r="15738" s="505" customFormat="1" ht="14.25" hidden="1"/>
    <row r="15739" s="505" customFormat="1" ht="14.25" hidden="1"/>
    <row r="15740" s="505" customFormat="1" ht="14.25" hidden="1"/>
    <row r="15741" s="505" customFormat="1" ht="14.25" hidden="1"/>
    <row r="15742" s="505" customFormat="1" ht="14.25" hidden="1"/>
    <row r="15743" s="505" customFormat="1" ht="14.25" hidden="1"/>
    <row r="15744" s="505" customFormat="1" ht="14.25" hidden="1"/>
    <row r="15745" s="505" customFormat="1" ht="14.25" hidden="1"/>
    <row r="15746" s="505" customFormat="1" ht="14.25" hidden="1"/>
    <row r="15747" s="505" customFormat="1" ht="14.25" hidden="1"/>
    <row r="15748" s="505" customFormat="1" ht="14.25" hidden="1"/>
    <row r="15749" s="505" customFormat="1" ht="14.25" hidden="1"/>
    <row r="15750" s="505" customFormat="1" ht="14.25" hidden="1"/>
    <row r="15751" s="505" customFormat="1" ht="14.25" hidden="1"/>
    <row r="15752" s="505" customFormat="1" ht="14.25" hidden="1"/>
    <row r="15753" s="505" customFormat="1" ht="14.25" hidden="1"/>
    <row r="15754" s="505" customFormat="1" ht="14.25" hidden="1"/>
    <row r="15755" s="505" customFormat="1" ht="14.25" hidden="1"/>
    <row r="15756" s="505" customFormat="1" ht="14.25" hidden="1"/>
    <row r="15757" s="505" customFormat="1" ht="14.25" hidden="1"/>
    <row r="15758" s="505" customFormat="1" ht="14.25" hidden="1"/>
    <row r="15759" s="505" customFormat="1" ht="14.25" hidden="1"/>
    <row r="15760" s="505" customFormat="1" ht="14.25" hidden="1"/>
    <row r="15761" s="505" customFormat="1" ht="14.25" hidden="1"/>
    <row r="15762" s="505" customFormat="1" ht="14.25" hidden="1"/>
    <row r="15763" s="505" customFormat="1" ht="14.25" hidden="1"/>
    <row r="15764" s="505" customFormat="1" ht="14.25" hidden="1"/>
    <row r="15765" s="505" customFormat="1" ht="14.25" hidden="1"/>
    <row r="15766" s="505" customFormat="1" ht="14.25" hidden="1"/>
    <row r="15767" s="505" customFormat="1" ht="14.25" hidden="1"/>
    <row r="15768" s="505" customFormat="1" ht="14.25" hidden="1"/>
    <row r="15769" s="505" customFormat="1" ht="14.25" hidden="1"/>
    <row r="15770" s="505" customFormat="1" ht="14.25" hidden="1"/>
    <row r="15771" s="505" customFormat="1" ht="14.25" hidden="1"/>
    <row r="15772" s="505" customFormat="1" ht="14.25" hidden="1"/>
    <row r="15773" s="505" customFormat="1" ht="14.25" hidden="1"/>
    <row r="15774" s="505" customFormat="1" ht="14.25" hidden="1"/>
    <row r="15775" s="505" customFormat="1" ht="14.25" hidden="1"/>
    <row r="15776" s="505" customFormat="1" ht="14.25" hidden="1"/>
    <row r="15777" s="505" customFormat="1" ht="14.25" hidden="1"/>
    <row r="15778" s="505" customFormat="1" ht="14.25" hidden="1"/>
    <row r="15779" s="505" customFormat="1" ht="14.25" hidden="1"/>
    <row r="15780" s="505" customFormat="1" ht="14.25" hidden="1"/>
    <row r="15781" s="505" customFormat="1" ht="14.25" hidden="1"/>
    <row r="15782" s="505" customFormat="1" ht="14.25" hidden="1"/>
    <row r="15783" s="505" customFormat="1" ht="14.25" hidden="1"/>
    <row r="15784" s="505" customFormat="1" ht="14.25" hidden="1"/>
    <row r="15785" s="505" customFormat="1" ht="14.25" hidden="1"/>
    <row r="15786" s="505" customFormat="1" ht="14.25" hidden="1"/>
    <row r="15787" s="505" customFormat="1" ht="14.25" hidden="1"/>
    <row r="15788" s="505" customFormat="1" ht="14.25" hidden="1"/>
    <row r="15789" s="505" customFormat="1" ht="14.25" hidden="1"/>
    <row r="15790" s="505" customFormat="1" ht="14.25" hidden="1"/>
    <row r="15791" s="505" customFormat="1" ht="14.25" hidden="1"/>
    <row r="15792" s="505" customFormat="1" ht="14.25" hidden="1"/>
    <row r="15793" s="505" customFormat="1" ht="14.25" hidden="1"/>
    <row r="15794" s="505" customFormat="1" ht="14.25" hidden="1"/>
    <row r="15795" s="505" customFormat="1" ht="14.25" hidden="1"/>
    <row r="15796" s="505" customFormat="1" ht="14.25" hidden="1"/>
    <row r="15797" s="505" customFormat="1" ht="14.25" hidden="1"/>
    <row r="15798" s="505" customFormat="1" ht="14.25" hidden="1"/>
    <row r="15799" s="505" customFormat="1" ht="14.25" hidden="1"/>
    <row r="15800" s="505" customFormat="1" ht="14.25" hidden="1"/>
    <row r="15801" s="505" customFormat="1" ht="14.25" hidden="1"/>
    <row r="15802" s="505" customFormat="1" ht="14.25" hidden="1"/>
    <row r="15803" s="505" customFormat="1" ht="14.25" hidden="1"/>
    <row r="15804" s="505" customFormat="1" ht="14.25" hidden="1"/>
    <row r="15805" s="505" customFormat="1" ht="14.25" hidden="1"/>
    <row r="15806" s="505" customFormat="1" ht="14.25" hidden="1"/>
    <row r="15807" s="505" customFormat="1" ht="14.25" hidden="1"/>
    <row r="15808" s="505" customFormat="1" ht="14.25" hidden="1"/>
    <row r="15809" s="505" customFormat="1" ht="14.25" hidden="1"/>
    <row r="15810" s="505" customFormat="1" ht="14.25" hidden="1"/>
    <row r="15811" s="505" customFormat="1" ht="14.25" hidden="1"/>
    <row r="15812" s="505" customFormat="1" ht="14.25" hidden="1"/>
    <row r="15813" s="505" customFormat="1" ht="14.25" hidden="1"/>
    <row r="15814" s="505" customFormat="1" ht="14.25" hidden="1"/>
    <row r="15815" s="505" customFormat="1" ht="14.25" hidden="1"/>
    <row r="15816" s="505" customFormat="1" ht="14.25" hidden="1"/>
    <row r="15817" s="505" customFormat="1" ht="14.25" hidden="1"/>
    <row r="15818" s="505" customFormat="1" ht="14.25" hidden="1"/>
    <row r="15819" s="505" customFormat="1" ht="14.25" hidden="1"/>
    <row r="15820" s="505" customFormat="1" ht="14.25" hidden="1"/>
    <row r="15821" s="505" customFormat="1" ht="14.25" hidden="1"/>
    <row r="15822" s="505" customFormat="1" ht="14.25" hidden="1"/>
    <row r="15823" s="505" customFormat="1" ht="14.25" hidden="1"/>
    <row r="15824" s="505" customFormat="1" ht="14.25" hidden="1"/>
    <row r="15825" s="505" customFormat="1" ht="14.25" hidden="1"/>
    <row r="15826" s="505" customFormat="1" ht="14.25" hidden="1"/>
    <row r="15827" s="505" customFormat="1" ht="14.25" hidden="1"/>
    <row r="15828" s="505" customFormat="1" ht="14.25" hidden="1"/>
    <row r="15829" s="505" customFormat="1" ht="14.25" hidden="1"/>
    <row r="15830" s="505" customFormat="1" ht="14.25" hidden="1"/>
    <row r="15831" s="505" customFormat="1" ht="14.25" hidden="1"/>
    <row r="15832" s="505" customFormat="1" ht="14.25" hidden="1"/>
    <row r="15833" s="505" customFormat="1" ht="14.25" hidden="1"/>
    <row r="15834" s="505" customFormat="1" ht="14.25" hidden="1"/>
    <row r="15835" s="505" customFormat="1" ht="14.25" hidden="1"/>
    <row r="15836" s="505" customFormat="1" ht="14.25" hidden="1"/>
    <row r="15837" s="505" customFormat="1" ht="14.25" hidden="1"/>
    <row r="15838" s="505" customFormat="1" ht="14.25" hidden="1"/>
    <row r="15839" s="505" customFormat="1" ht="14.25" hidden="1"/>
    <row r="15840" s="505" customFormat="1" ht="14.25" hidden="1"/>
    <row r="15841" s="505" customFormat="1" ht="14.25" hidden="1"/>
    <row r="15842" s="505" customFormat="1" ht="14.25" hidden="1"/>
    <row r="15843" s="505" customFormat="1" ht="14.25" hidden="1"/>
    <row r="15844" s="505" customFormat="1" ht="14.25" hidden="1"/>
    <row r="15845" s="505" customFormat="1" ht="14.25" hidden="1"/>
    <row r="15846" s="505" customFormat="1" ht="14.25" hidden="1"/>
    <row r="15847" s="505" customFormat="1" ht="14.25" hidden="1"/>
    <row r="15848" s="505" customFormat="1" ht="14.25" hidden="1"/>
    <row r="15849" s="505" customFormat="1" ht="14.25" hidden="1"/>
    <row r="15850" s="505" customFormat="1" ht="14.25" hidden="1"/>
    <row r="15851" s="505" customFormat="1" ht="14.25" hidden="1"/>
    <row r="15852" s="505" customFormat="1" ht="14.25" hidden="1"/>
    <row r="15853" s="505" customFormat="1" ht="14.25" hidden="1"/>
    <row r="15854" s="505" customFormat="1" ht="14.25" hidden="1"/>
    <row r="15855" s="505" customFormat="1" ht="14.25" hidden="1"/>
    <row r="15856" s="505" customFormat="1" ht="14.25" hidden="1"/>
    <row r="15857" s="505" customFormat="1" ht="14.25" hidden="1"/>
    <row r="15858" s="505" customFormat="1" ht="14.25" hidden="1"/>
    <row r="15859" s="505" customFormat="1" ht="14.25" hidden="1"/>
    <row r="15860" s="505" customFormat="1" ht="14.25" hidden="1"/>
    <row r="15861" s="505" customFormat="1" ht="14.25" hidden="1"/>
    <row r="15862" s="505" customFormat="1" ht="14.25" hidden="1"/>
    <row r="15863" s="505" customFormat="1" ht="14.25" hidden="1"/>
    <row r="15864" s="505" customFormat="1" ht="14.25" hidden="1"/>
    <row r="15865" s="505" customFormat="1" ht="14.25" hidden="1"/>
    <row r="15866" s="505" customFormat="1" ht="14.25" hidden="1"/>
    <row r="15867" s="505" customFormat="1" ht="14.25" hidden="1"/>
    <row r="15868" s="505" customFormat="1" ht="14.25" hidden="1"/>
    <row r="15869" s="505" customFormat="1" ht="14.25" hidden="1"/>
    <row r="15870" s="505" customFormat="1" ht="14.25" hidden="1"/>
    <row r="15871" s="505" customFormat="1" ht="14.25" hidden="1"/>
    <row r="15872" s="505" customFormat="1" ht="14.25" hidden="1"/>
    <row r="15873" s="505" customFormat="1" ht="14.25" hidden="1"/>
    <row r="15874" s="505" customFormat="1" ht="14.25" hidden="1"/>
    <row r="15875" s="505" customFormat="1" ht="14.25" hidden="1"/>
    <row r="15876" s="505" customFormat="1" ht="14.25" hidden="1"/>
    <row r="15877" s="505" customFormat="1" ht="14.25" hidden="1"/>
    <row r="15878" s="505" customFormat="1" ht="14.25" hidden="1"/>
    <row r="15879" s="505" customFormat="1" ht="14.25" hidden="1"/>
    <row r="15880" s="505" customFormat="1" ht="14.25" hidden="1"/>
    <row r="15881" s="505" customFormat="1" ht="14.25" hidden="1"/>
    <row r="15882" s="505" customFormat="1" ht="14.25" hidden="1"/>
    <row r="15883" s="505" customFormat="1" ht="14.25" hidden="1"/>
    <row r="15884" s="505" customFormat="1" ht="14.25" hidden="1"/>
    <row r="15885" s="505" customFormat="1" ht="14.25" hidden="1"/>
    <row r="15886" s="505" customFormat="1" ht="14.25" hidden="1"/>
    <row r="15887" s="505" customFormat="1" ht="14.25" hidden="1"/>
    <row r="15888" s="505" customFormat="1" ht="14.25" hidden="1"/>
    <row r="15889" s="505" customFormat="1" ht="14.25" hidden="1"/>
    <row r="15890" s="505" customFormat="1" ht="14.25" hidden="1"/>
    <row r="15891" s="505" customFormat="1" ht="14.25" hidden="1"/>
    <row r="15892" s="505" customFormat="1" ht="14.25" hidden="1"/>
    <row r="15893" s="505" customFormat="1" ht="14.25" hidden="1"/>
    <row r="15894" s="505" customFormat="1" ht="14.25" hidden="1"/>
    <row r="15895" s="505" customFormat="1" ht="14.25" hidden="1"/>
    <row r="15896" s="505" customFormat="1" ht="14.25" hidden="1"/>
    <row r="15897" s="505" customFormat="1" ht="14.25" hidden="1"/>
    <row r="15898" s="505" customFormat="1" ht="14.25" hidden="1"/>
    <row r="15899" s="505" customFormat="1" ht="14.25" hidden="1"/>
    <row r="15900" s="505" customFormat="1" ht="14.25" hidden="1"/>
    <row r="15901" s="505" customFormat="1" ht="14.25" hidden="1"/>
    <row r="15902" s="505" customFormat="1" ht="14.25" hidden="1"/>
    <row r="15903" s="505" customFormat="1" ht="14.25" hidden="1"/>
    <row r="15904" s="505" customFormat="1" ht="14.25" hidden="1"/>
    <row r="15905" s="505" customFormat="1" ht="14.25" hidden="1"/>
    <row r="15906" s="505" customFormat="1" ht="14.25" hidden="1"/>
    <row r="15907" s="505" customFormat="1" ht="14.25" hidden="1"/>
    <row r="15908" s="505" customFormat="1" ht="14.25" hidden="1"/>
    <row r="15909" s="505" customFormat="1" ht="14.25" hidden="1"/>
    <row r="15910" s="505" customFormat="1" ht="14.25" hidden="1"/>
    <row r="15911" s="505" customFormat="1" ht="14.25" hidden="1"/>
    <row r="15912" s="505" customFormat="1" ht="14.25" hidden="1"/>
    <row r="15913" s="505" customFormat="1" ht="14.25" hidden="1"/>
    <row r="15914" s="505" customFormat="1" ht="14.25" hidden="1"/>
    <row r="15915" s="505" customFormat="1" ht="14.25" hidden="1"/>
    <row r="15916" s="505" customFormat="1" ht="14.25" hidden="1"/>
    <row r="15917" s="505" customFormat="1" ht="14.25" hidden="1"/>
    <row r="15918" s="505" customFormat="1" ht="14.25" hidden="1"/>
    <row r="15919" s="505" customFormat="1" ht="14.25" hidden="1"/>
    <row r="15920" s="505" customFormat="1" ht="14.25" hidden="1"/>
    <row r="15921" s="505" customFormat="1" ht="14.25" hidden="1"/>
    <row r="15922" s="505" customFormat="1" ht="14.25" hidden="1"/>
    <row r="15923" s="505" customFormat="1" ht="14.25" hidden="1"/>
    <row r="15924" s="505" customFormat="1" ht="14.25" hidden="1"/>
    <row r="15925" s="505" customFormat="1" ht="14.25" hidden="1"/>
    <row r="15926" s="505" customFormat="1" ht="14.25" hidden="1"/>
    <row r="15927" s="505" customFormat="1" ht="14.25" hidden="1"/>
    <row r="15928" s="505" customFormat="1" ht="14.25" hidden="1"/>
    <row r="15929" s="505" customFormat="1" ht="14.25" hidden="1"/>
    <row r="15930" s="505" customFormat="1" ht="14.25" hidden="1"/>
    <row r="15931" s="505" customFormat="1" ht="14.25" hidden="1"/>
    <row r="15932" s="505" customFormat="1" ht="14.25" hidden="1"/>
    <row r="15933" s="505" customFormat="1" ht="14.25" hidden="1"/>
    <row r="15934" s="505" customFormat="1" ht="14.25" hidden="1"/>
    <row r="15935" s="505" customFormat="1" ht="14.25" hidden="1"/>
    <row r="15936" s="505" customFormat="1" ht="14.25" hidden="1"/>
    <row r="15937" s="505" customFormat="1" ht="14.25" hidden="1"/>
    <row r="15938" s="505" customFormat="1" ht="14.25" hidden="1"/>
    <row r="15939" s="505" customFormat="1" ht="14.25" hidden="1"/>
    <row r="15940" s="505" customFormat="1" ht="14.25" hidden="1"/>
    <row r="15941" s="505" customFormat="1" ht="14.25" hidden="1"/>
    <row r="15942" s="505" customFormat="1" ht="14.25" hidden="1"/>
    <row r="15943" s="505" customFormat="1" ht="14.25" hidden="1"/>
    <row r="15944" s="505" customFormat="1" ht="14.25" hidden="1"/>
    <row r="15945" s="505" customFormat="1" ht="14.25" hidden="1"/>
    <row r="15946" s="505" customFormat="1" ht="14.25" hidden="1"/>
    <row r="15947" s="505" customFormat="1" ht="14.25" hidden="1"/>
    <row r="15948" s="505" customFormat="1" ht="14.25" hidden="1"/>
    <row r="15949" s="505" customFormat="1" ht="14.25" hidden="1"/>
    <row r="15950" s="505" customFormat="1" ht="14.25" hidden="1"/>
    <row r="15951" s="505" customFormat="1" ht="14.25" hidden="1"/>
    <row r="15952" s="505" customFormat="1" ht="14.25" hidden="1"/>
    <row r="15953" s="505" customFormat="1" ht="14.25" hidden="1"/>
    <row r="15954" s="505" customFormat="1" ht="14.25" hidden="1"/>
    <row r="15955" s="505" customFormat="1" ht="14.25" hidden="1"/>
    <row r="15956" s="505" customFormat="1" ht="14.25" hidden="1"/>
    <row r="15957" s="505" customFormat="1" ht="14.25" hidden="1"/>
    <row r="15958" s="505" customFormat="1" ht="14.25" hidden="1"/>
    <row r="15959" s="505" customFormat="1" ht="14.25" hidden="1"/>
    <row r="15960" s="505" customFormat="1" ht="14.25" hidden="1"/>
    <row r="15961" s="505" customFormat="1" ht="14.25" hidden="1"/>
    <row r="15962" s="505" customFormat="1" ht="14.25" hidden="1"/>
    <row r="15963" s="505" customFormat="1" ht="14.25" hidden="1"/>
    <row r="15964" s="505" customFormat="1" ht="14.25" hidden="1"/>
    <row r="15965" s="505" customFormat="1" ht="14.25" hidden="1"/>
    <row r="15966" s="505" customFormat="1" ht="14.25" hidden="1"/>
    <row r="15967" s="505" customFormat="1" ht="14.25" hidden="1"/>
    <row r="15968" s="505" customFormat="1" ht="14.25" hidden="1"/>
    <row r="15969" s="505" customFormat="1" ht="14.25" hidden="1"/>
    <row r="15970" s="505" customFormat="1" ht="14.25" hidden="1"/>
    <row r="15971" s="505" customFormat="1" ht="14.25" hidden="1"/>
    <row r="15972" s="505" customFormat="1" ht="14.25" hidden="1"/>
    <row r="15973" s="505" customFormat="1" ht="14.25" hidden="1"/>
    <row r="15974" s="505" customFormat="1" ht="14.25" hidden="1"/>
    <row r="15975" s="505" customFormat="1" ht="14.25" hidden="1"/>
    <row r="15976" s="505" customFormat="1" ht="14.25" hidden="1"/>
    <row r="15977" s="505" customFormat="1" ht="14.25" hidden="1"/>
    <row r="15978" s="505" customFormat="1" ht="14.25" hidden="1"/>
    <row r="15979" s="505" customFormat="1" ht="14.25" hidden="1"/>
    <row r="15980" s="505" customFormat="1" ht="14.25" hidden="1"/>
    <row r="15981" s="505" customFormat="1" ht="14.25" hidden="1"/>
    <row r="15982" s="505" customFormat="1" ht="14.25" hidden="1"/>
    <row r="15983" s="505" customFormat="1" ht="14.25" hidden="1"/>
    <row r="15984" s="505" customFormat="1" ht="14.25" hidden="1"/>
    <row r="15985" s="505" customFormat="1" ht="14.25" hidden="1"/>
    <row r="15986" s="505" customFormat="1" ht="14.25" hidden="1"/>
    <row r="15987" s="505" customFormat="1" ht="14.25" hidden="1"/>
    <row r="15988" s="505" customFormat="1" ht="14.25" hidden="1"/>
    <row r="15989" s="505" customFormat="1" ht="14.25" hidden="1"/>
    <row r="15990" s="505" customFormat="1" ht="14.25" hidden="1"/>
    <row r="15991" s="505" customFormat="1" ht="14.25" hidden="1"/>
    <row r="15992" s="505" customFormat="1" ht="14.25" hidden="1"/>
    <row r="15993" s="505" customFormat="1" ht="14.25" hidden="1"/>
    <row r="15994" s="505" customFormat="1" ht="14.25" hidden="1"/>
    <row r="15995" s="505" customFormat="1" ht="14.25" hidden="1"/>
    <row r="15996" s="505" customFormat="1" ht="14.25" hidden="1"/>
    <row r="15997" s="505" customFormat="1" ht="14.25" hidden="1"/>
    <row r="15998" s="505" customFormat="1" ht="14.25" hidden="1"/>
    <row r="15999" s="505" customFormat="1" ht="14.25" hidden="1"/>
    <row r="16000" s="505" customFormat="1" ht="14.25" hidden="1"/>
    <row r="16001" s="505" customFormat="1" ht="14.25" hidden="1"/>
    <row r="16002" s="505" customFormat="1" ht="14.25" hidden="1"/>
    <row r="16003" s="505" customFormat="1" ht="14.25" hidden="1"/>
    <row r="16004" s="505" customFormat="1" ht="14.25" hidden="1"/>
    <row r="16005" s="505" customFormat="1" ht="14.25" hidden="1"/>
    <row r="16006" s="505" customFormat="1" ht="14.25" hidden="1"/>
    <row r="16007" s="505" customFormat="1" ht="14.25" hidden="1"/>
    <row r="16008" s="505" customFormat="1" ht="14.25" hidden="1"/>
    <row r="16009" s="505" customFormat="1" ht="14.25" hidden="1"/>
    <row r="16010" s="505" customFormat="1" ht="14.25" hidden="1"/>
    <row r="16011" s="505" customFormat="1" ht="14.25" hidden="1"/>
    <row r="16012" s="505" customFormat="1" ht="14.25" hidden="1"/>
    <row r="16013" s="505" customFormat="1" ht="14.25" hidden="1"/>
    <row r="16014" s="505" customFormat="1" ht="14.25" hidden="1"/>
    <row r="16015" s="505" customFormat="1" ht="14.25" hidden="1"/>
    <row r="16016" s="505" customFormat="1" ht="14.25" hidden="1"/>
    <row r="16017" s="505" customFormat="1" ht="14.25" hidden="1"/>
    <row r="16018" s="505" customFormat="1" ht="14.25" hidden="1"/>
    <row r="16019" s="505" customFormat="1" ht="14.25" hidden="1"/>
    <row r="16020" s="505" customFormat="1" ht="14.25" hidden="1"/>
    <row r="16021" s="505" customFormat="1" ht="14.25" hidden="1"/>
    <row r="16022" s="505" customFormat="1" ht="14.25" hidden="1"/>
    <row r="16023" s="505" customFormat="1" ht="14.25" hidden="1"/>
    <row r="16024" s="505" customFormat="1" ht="14.25" hidden="1"/>
    <row r="16025" s="505" customFormat="1" ht="14.25" hidden="1"/>
    <row r="16026" s="505" customFormat="1" ht="14.25" hidden="1"/>
    <row r="16027" s="505" customFormat="1" ht="14.25" hidden="1"/>
    <row r="16028" s="505" customFormat="1" ht="14.25" hidden="1"/>
    <row r="16029" s="505" customFormat="1" ht="14.25" hidden="1"/>
    <row r="16030" s="505" customFormat="1" ht="14.25" hidden="1"/>
    <row r="16031" s="505" customFormat="1" ht="14.25" hidden="1"/>
    <row r="16032" s="505" customFormat="1" ht="14.25" hidden="1"/>
    <row r="16033" s="505" customFormat="1" ht="14.25" hidden="1"/>
    <row r="16034" s="505" customFormat="1" ht="14.25" hidden="1"/>
    <row r="16035" s="505" customFormat="1" ht="14.25" hidden="1"/>
    <row r="16036" s="505" customFormat="1" ht="14.25" hidden="1"/>
    <row r="16037" s="505" customFormat="1" ht="14.25" hidden="1"/>
    <row r="16038" s="505" customFormat="1" ht="14.25" hidden="1"/>
    <row r="16039" s="505" customFormat="1" ht="14.25" hidden="1"/>
    <row r="16040" s="505" customFormat="1" ht="14.25" hidden="1"/>
    <row r="16041" s="505" customFormat="1" ht="14.25" hidden="1"/>
    <row r="16042" s="505" customFormat="1" ht="14.25" hidden="1"/>
    <row r="16043" s="505" customFormat="1" ht="14.25" hidden="1"/>
    <row r="16044" s="505" customFormat="1" ht="14.25" hidden="1"/>
    <row r="16045" s="505" customFormat="1" ht="14.25" hidden="1"/>
    <row r="16046" s="505" customFormat="1" ht="14.25" hidden="1"/>
    <row r="16047" s="505" customFormat="1" ht="14.25" hidden="1"/>
    <row r="16048" s="505" customFormat="1" ht="14.25" hidden="1"/>
    <row r="16049" s="505" customFormat="1" ht="14.25" hidden="1"/>
    <row r="16050" s="505" customFormat="1" ht="14.25" hidden="1"/>
    <row r="16051" s="505" customFormat="1" ht="14.25" hidden="1"/>
    <row r="16052" s="505" customFormat="1" ht="14.25" hidden="1"/>
    <row r="16053" s="505" customFormat="1" ht="14.25" hidden="1"/>
    <row r="16054" s="505" customFormat="1" ht="14.25" hidden="1"/>
    <row r="16055" s="505" customFormat="1" ht="14.25" hidden="1"/>
    <row r="16056" s="505" customFormat="1" ht="14.25" hidden="1"/>
    <row r="16057" s="505" customFormat="1" ht="14.25" hidden="1"/>
    <row r="16058" s="505" customFormat="1" ht="14.25" hidden="1"/>
    <row r="16059" s="505" customFormat="1" ht="14.25" hidden="1"/>
    <row r="16060" s="505" customFormat="1" ht="14.25" hidden="1"/>
    <row r="16061" s="505" customFormat="1" ht="14.25" hidden="1"/>
    <row r="16062" s="505" customFormat="1" ht="14.25" hidden="1"/>
    <row r="16063" s="505" customFormat="1" ht="14.25" hidden="1"/>
    <row r="16064" s="505" customFormat="1" ht="14.25" hidden="1"/>
    <row r="16065" s="505" customFormat="1" ht="14.25" hidden="1"/>
    <row r="16066" s="505" customFormat="1" ht="14.25" hidden="1"/>
    <row r="16067" s="505" customFormat="1" ht="14.25" hidden="1"/>
    <row r="16068" s="505" customFormat="1" ht="14.25" hidden="1"/>
    <row r="16069" s="505" customFormat="1" ht="14.25" hidden="1"/>
    <row r="16070" s="505" customFormat="1" ht="14.25" hidden="1"/>
    <row r="16071" s="505" customFormat="1" ht="14.25" hidden="1"/>
    <row r="16072" s="505" customFormat="1" ht="14.25" hidden="1"/>
    <row r="16073" s="505" customFormat="1" ht="14.25" hidden="1"/>
    <row r="16074" s="505" customFormat="1" ht="14.25" hidden="1"/>
    <row r="16075" s="505" customFormat="1" ht="14.25" hidden="1"/>
    <row r="16076" s="505" customFormat="1" ht="14.25" hidden="1"/>
    <row r="16077" s="505" customFormat="1" ht="14.25" hidden="1"/>
    <row r="16078" s="505" customFormat="1" ht="14.25" hidden="1"/>
    <row r="16079" s="505" customFormat="1" ht="14.25" hidden="1"/>
    <row r="16080" s="505" customFormat="1" ht="14.25" hidden="1"/>
    <row r="16081" s="505" customFormat="1" ht="14.25" hidden="1"/>
    <row r="16082" s="505" customFormat="1" ht="14.25" hidden="1"/>
    <row r="16083" s="505" customFormat="1" ht="14.25" hidden="1"/>
    <row r="16084" s="505" customFormat="1" ht="14.25" hidden="1"/>
    <row r="16085" s="505" customFormat="1" ht="14.25" hidden="1"/>
    <row r="16086" s="505" customFormat="1" ht="14.25" hidden="1"/>
    <row r="16087" s="505" customFormat="1" ht="14.25" hidden="1"/>
    <row r="16088" s="505" customFormat="1" ht="14.25" hidden="1"/>
    <row r="16089" s="505" customFormat="1" ht="14.25" hidden="1"/>
    <row r="16090" s="505" customFormat="1" ht="14.25" hidden="1"/>
    <row r="16091" s="505" customFormat="1" ht="14.25" hidden="1"/>
    <row r="16092" s="505" customFormat="1" ht="14.25" hidden="1"/>
    <row r="16093" s="505" customFormat="1" ht="14.25" hidden="1"/>
    <row r="16094" s="505" customFormat="1" ht="14.25" hidden="1"/>
    <row r="16095" s="505" customFormat="1" ht="14.25" hidden="1"/>
    <row r="16096" s="505" customFormat="1" ht="14.25" hidden="1"/>
    <row r="16097" s="505" customFormat="1" ht="14.25" hidden="1"/>
    <row r="16098" s="505" customFormat="1" ht="14.25" hidden="1"/>
    <row r="16099" s="505" customFormat="1" ht="14.25" hidden="1"/>
    <row r="16100" s="505" customFormat="1" ht="14.25" hidden="1"/>
    <row r="16101" s="505" customFormat="1" ht="14.25" hidden="1"/>
    <row r="16102" s="505" customFormat="1" ht="14.25" hidden="1"/>
    <row r="16103" s="505" customFormat="1" ht="14.25" hidden="1"/>
    <row r="16104" s="505" customFormat="1" ht="14.25" hidden="1"/>
    <row r="16105" s="505" customFormat="1" ht="14.25" hidden="1"/>
    <row r="16106" s="505" customFormat="1" ht="14.25" hidden="1"/>
    <row r="16107" s="505" customFormat="1" ht="14.25" hidden="1"/>
    <row r="16108" s="505" customFormat="1" ht="14.25" hidden="1"/>
    <row r="16109" s="505" customFormat="1" ht="14.25" hidden="1"/>
    <row r="16110" s="505" customFormat="1" ht="14.25" hidden="1"/>
    <row r="16111" s="505" customFormat="1" ht="14.25" hidden="1"/>
    <row r="16112" s="505" customFormat="1" ht="14.25" hidden="1"/>
    <row r="16113" s="505" customFormat="1" ht="14.25" hidden="1"/>
    <row r="16114" s="505" customFormat="1" ht="14.25" hidden="1"/>
    <row r="16115" s="505" customFormat="1" ht="14.25" hidden="1"/>
    <row r="16116" s="505" customFormat="1" ht="14.25" hidden="1"/>
    <row r="16117" s="505" customFormat="1" ht="14.25" hidden="1"/>
    <row r="16118" s="505" customFormat="1" ht="14.25" hidden="1"/>
    <row r="16119" s="505" customFormat="1" ht="14.25" hidden="1"/>
    <row r="16120" s="505" customFormat="1" ht="14.25" hidden="1"/>
    <row r="16121" s="505" customFormat="1" ht="14.25" hidden="1"/>
    <row r="16122" s="505" customFormat="1" ht="14.25" hidden="1"/>
    <row r="16123" s="505" customFormat="1" ht="14.25" hidden="1"/>
    <row r="16124" s="505" customFormat="1" ht="14.25" hidden="1"/>
    <row r="16125" s="505" customFormat="1" ht="14.25" hidden="1"/>
    <row r="16126" s="505" customFormat="1" ht="14.25" hidden="1"/>
    <row r="16127" s="505" customFormat="1" ht="14.25" hidden="1"/>
    <row r="16128" s="505" customFormat="1" ht="14.25" hidden="1"/>
    <row r="16129" s="505" customFormat="1" ht="14.25" hidden="1"/>
    <row r="16130" s="505" customFormat="1" ht="14.25" hidden="1"/>
    <row r="16131" s="505" customFormat="1" ht="14.25" hidden="1"/>
    <row r="16132" s="505" customFormat="1" ht="14.25" hidden="1"/>
    <row r="16133" s="505" customFormat="1" ht="14.25" hidden="1"/>
    <row r="16134" s="505" customFormat="1" ht="14.25" hidden="1"/>
    <row r="16135" s="505" customFormat="1" ht="14.25" hidden="1"/>
    <row r="16136" s="505" customFormat="1" ht="14.25" hidden="1"/>
    <row r="16137" s="505" customFormat="1" ht="14.25" hidden="1"/>
    <row r="16138" s="505" customFormat="1" ht="14.25" hidden="1"/>
    <row r="16139" s="505" customFormat="1" ht="14.25" hidden="1"/>
    <row r="16140" s="505" customFormat="1" ht="14.25" hidden="1"/>
    <row r="16141" s="505" customFormat="1" ht="14.25" hidden="1"/>
    <row r="16142" s="505" customFormat="1" ht="14.25" hidden="1"/>
    <row r="16143" s="505" customFormat="1" ht="14.25" hidden="1"/>
    <row r="16144" s="505" customFormat="1" ht="14.25" hidden="1"/>
    <row r="16145" s="505" customFormat="1" ht="14.25" hidden="1"/>
    <row r="16146" s="505" customFormat="1" ht="14.25" hidden="1"/>
    <row r="16147" s="505" customFormat="1" ht="14.25" hidden="1"/>
    <row r="16148" s="505" customFormat="1" ht="14.25" hidden="1"/>
    <row r="16149" s="505" customFormat="1" ht="14.25" hidden="1"/>
    <row r="16150" s="505" customFormat="1" ht="14.25" hidden="1"/>
    <row r="16151" s="505" customFormat="1" ht="14.25" hidden="1"/>
    <row r="16152" s="505" customFormat="1" ht="14.25" hidden="1"/>
    <row r="16153" s="505" customFormat="1" ht="14.25" hidden="1"/>
    <row r="16154" s="505" customFormat="1" ht="14.25" hidden="1"/>
    <row r="16155" s="505" customFormat="1" ht="14.25" hidden="1"/>
    <row r="16156" s="505" customFormat="1" ht="14.25" hidden="1"/>
    <row r="16157" s="505" customFormat="1" ht="14.25" hidden="1"/>
    <row r="16158" s="505" customFormat="1" ht="14.25" hidden="1"/>
    <row r="16159" s="505" customFormat="1" ht="14.25" hidden="1"/>
    <row r="16160" s="505" customFormat="1" ht="14.25" hidden="1"/>
    <row r="16161" s="505" customFormat="1" ht="14.25" hidden="1"/>
    <row r="16162" s="505" customFormat="1" ht="14.25" hidden="1"/>
    <row r="16163" s="505" customFormat="1" ht="14.25" hidden="1"/>
    <row r="16164" s="505" customFormat="1" ht="14.25" hidden="1"/>
    <row r="16165" s="505" customFormat="1" ht="14.25" hidden="1"/>
    <row r="16166" s="505" customFormat="1" ht="14.25" hidden="1"/>
    <row r="16167" s="505" customFormat="1" ht="14.25" hidden="1"/>
    <row r="16168" s="505" customFormat="1" ht="14.25" hidden="1"/>
    <row r="16169" s="505" customFormat="1" ht="14.25" hidden="1"/>
    <row r="16170" s="505" customFormat="1" ht="14.25" hidden="1"/>
    <row r="16171" s="505" customFormat="1" ht="14.25" hidden="1"/>
    <row r="16172" s="505" customFormat="1" ht="14.25" hidden="1"/>
    <row r="16173" s="505" customFormat="1" ht="14.25" hidden="1"/>
    <row r="16174" s="505" customFormat="1" ht="14.25" hidden="1"/>
    <row r="16175" s="505" customFormat="1" ht="14.25" hidden="1"/>
    <row r="16176" s="505" customFormat="1" ht="14.25" hidden="1"/>
    <row r="16177" s="505" customFormat="1" ht="14.25" hidden="1"/>
    <row r="16178" s="505" customFormat="1" ht="14.25" hidden="1"/>
    <row r="16179" s="505" customFormat="1" ht="14.25" hidden="1"/>
    <row r="16180" s="505" customFormat="1" ht="14.25" hidden="1"/>
    <row r="16181" s="505" customFormat="1" ht="14.25" hidden="1"/>
    <row r="16182" s="505" customFormat="1" ht="14.25" hidden="1"/>
    <row r="16183" s="505" customFormat="1" ht="14.25" hidden="1"/>
    <row r="16184" s="505" customFormat="1" ht="14.25" hidden="1"/>
    <row r="16185" s="505" customFormat="1" ht="14.25" hidden="1"/>
    <row r="16186" s="505" customFormat="1" ht="14.25" hidden="1"/>
    <row r="16187" s="505" customFormat="1" ht="14.25" hidden="1"/>
    <row r="16188" s="505" customFormat="1" ht="14.25" hidden="1"/>
    <row r="16189" s="505" customFormat="1" ht="14.25" hidden="1"/>
    <row r="16190" s="505" customFormat="1" ht="14.25" hidden="1"/>
    <row r="16191" s="505" customFormat="1" ht="14.25" hidden="1"/>
    <row r="16192" s="505" customFormat="1" ht="14.25" hidden="1"/>
    <row r="16193" s="505" customFormat="1" ht="14.25" hidden="1"/>
    <row r="16194" s="505" customFormat="1" ht="14.25" hidden="1"/>
    <row r="16195" s="505" customFormat="1" ht="14.25" hidden="1"/>
    <row r="16196" s="505" customFormat="1" ht="14.25" hidden="1"/>
    <row r="16197" s="505" customFormat="1" ht="14.25" hidden="1"/>
    <row r="16198" s="505" customFormat="1" ht="14.25" hidden="1"/>
    <row r="16199" s="505" customFormat="1" ht="14.25" hidden="1"/>
    <row r="16200" s="505" customFormat="1" ht="14.25" hidden="1"/>
    <row r="16201" s="505" customFormat="1" ht="14.25" hidden="1"/>
    <row r="16202" s="505" customFormat="1" ht="14.25" hidden="1"/>
    <row r="16203" s="505" customFormat="1" ht="14.25" hidden="1"/>
    <row r="16204" s="505" customFormat="1" ht="14.25" hidden="1"/>
    <row r="16205" s="505" customFormat="1" ht="14.25" hidden="1"/>
    <row r="16206" s="505" customFormat="1" ht="14.25" hidden="1"/>
    <row r="16207" s="505" customFormat="1" ht="14.25" hidden="1"/>
    <row r="16208" s="505" customFormat="1" ht="14.25" hidden="1"/>
    <row r="16209" s="505" customFormat="1" ht="14.25" hidden="1"/>
    <row r="16210" s="505" customFormat="1" ht="14.25" hidden="1"/>
    <row r="16211" s="505" customFormat="1" ht="14.25" hidden="1"/>
    <row r="16212" s="505" customFormat="1" ht="14.25" hidden="1"/>
    <row r="16213" s="505" customFormat="1" ht="14.25" hidden="1"/>
    <row r="16214" s="505" customFormat="1" ht="14.25" hidden="1"/>
    <row r="16215" s="505" customFormat="1" ht="14.25" hidden="1"/>
    <row r="16216" s="505" customFormat="1" ht="14.25" hidden="1"/>
    <row r="16217" s="505" customFormat="1" ht="14.25" hidden="1"/>
    <row r="16218" s="505" customFormat="1" ht="14.25" hidden="1"/>
    <row r="16219" s="505" customFormat="1" ht="14.25" hidden="1"/>
    <row r="16220" s="505" customFormat="1" ht="14.25" hidden="1"/>
    <row r="16221" s="505" customFormat="1" ht="14.25" hidden="1"/>
    <row r="16222" s="505" customFormat="1" ht="14.25" hidden="1"/>
    <row r="16223" s="505" customFormat="1" ht="14.25" hidden="1"/>
    <row r="16224" s="505" customFormat="1" ht="14.25" hidden="1"/>
    <row r="16225" s="505" customFormat="1" ht="14.25" hidden="1"/>
    <row r="16226" s="505" customFormat="1" ht="14.25" hidden="1"/>
    <row r="16227" s="505" customFormat="1" ht="14.25" hidden="1"/>
    <row r="16228" s="505" customFormat="1" ht="14.25" hidden="1"/>
    <row r="16229" s="505" customFormat="1" ht="14.25" hidden="1"/>
    <row r="16230" s="505" customFormat="1" ht="14.25" hidden="1"/>
    <row r="16231" s="505" customFormat="1" ht="14.25" hidden="1"/>
    <row r="16232" s="505" customFormat="1" ht="14.25" hidden="1"/>
    <row r="16233" s="505" customFormat="1" ht="14.25" hidden="1"/>
    <row r="16234" s="505" customFormat="1" ht="14.25" hidden="1"/>
    <row r="16235" s="505" customFormat="1" ht="14.25" hidden="1"/>
    <row r="16236" s="505" customFormat="1" ht="14.25" hidden="1"/>
    <row r="16237" s="505" customFormat="1" ht="14.25" hidden="1"/>
    <row r="16238" s="505" customFormat="1" ht="14.25" hidden="1"/>
    <row r="16239" s="505" customFormat="1" ht="14.25" hidden="1"/>
    <row r="16240" s="505" customFormat="1" ht="14.25" hidden="1"/>
    <row r="16241" s="505" customFormat="1" ht="14.25" hidden="1"/>
    <row r="16242" s="505" customFormat="1" ht="14.25" hidden="1"/>
    <row r="16243" s="505" customFormat="1" ht="14.25" hidden="1"/>
    <row r="16244" s="505" customFormat="1" ht="14.25" hidden="1"/>
    <row r="16245" s="505" customFormat="1" ht="14.25" hidden="1"/>
    <row r="16246" s="505" customFormat="1" ht="14.25" hidden="1"/>
    <row r="16247" s="505" customFormat="1" ht="14.25" hidden="1"/>
    <row r="16248" s="505" customFormat="1" ht="14.25" hidden="1"/>
    <row r="16249" s="505" customFormat="1" ht="14.25" hidden="1"/>
    <row r="16250" s="505" customFormat="1" ht="14.25" hidden="1"/>
    <row r="16251" s="505" customFormat="1" ht="14.25" hidden="1"/>
    <row r="16252" s="505" customFormat="1" ht="14.25" hidden="1"/>
    <row r="16253" s="505" customFormat="1" ht="14.25" hidden="1"/>
    <row r="16254" s="505" customFormat="1" ht="14.25" hidden="1"/>
    <row r="16255" s="505" customFormat="1" ht="14.25" hidden="1"/>
    <row r="16256" s="505" customFormat="1" ht="14.25" hidden="1"/>
    <row r="16257" s="505" customFormat="1" ht="14.25" hidden="1"/>
    <row r="16258" s="505" customFormat="1" ht="14.25" hidden="1"/>
    <row r="16259" s="505" customFormat="1" ht="14.25" hidden="1"/>
    <row r="16260" s="505" customFormat="1" ht="14.25" hidden="1"/>
    <row r="16261" s="505" customFormat="1" ht="14.25" hidden="1"/>
    <row r="16262" s="505" customFormat="1" ht="14.25" hidden="1"/>
    <row r="16263" s="505" customFormat="1" ht="14.25" hidden="1"/>
    <row r="16264" s="505" customFormat="1" ht="14.25" hidden="1"/>
    <row r="16265" s="505" customFormat="1" ht="14.25" hidden="1"/>
    <row r="16266" s="505" customFormat="1" ht="14.25" hidden="1"/>
    <row r="16267" s="505" customFormat="1" ht="14.25" hidden="1"/>
    <row r="16268" s="505" customFormat="1" ht="14.25" hidden="1"/>
    <row r="16269" s="505" customFormat="1" ht="14.25" hidden="1"/>
    <row r="16270" s="505" customFormat="1" ht="14.25" hidden="1"/>
    <row r="16271" s="505" customFormat="1" ht="14.25" hidden="1"/>
    <row r="16272" s="505" customFormat="1" ht="14.25" hidden="1"/>
    <row r="16273" s="505" customFormat="1" ht="14.25" hidden="1"/>
    <row r="16274" s="505" customFormat="1" ht="14.25" hidden="1"/>
    <row r="16275" s="505" customFormat="1" ht="14.25" hidden="1"/>
    <row r="16276" s="505" customFormat="1" ht="14.25" hidden="1"/>
    <row r="16277" s="505" customFormat="1" ht="14.25" hidden="1"/>
    <row r="16278" s="505" customFormat="1" ht="14.25" hidden="1"/>
    <row r="16279" s="505" customFormat="1" ht="14.25" hidden="1"/>
    <row r="16280" s="505" customFormat="1" ht="14.25" hidden="1"/>
    <row r="16281" s="505" customFormat="1" ht="14.25" hidden="1"/>
    <row r="16282" s="505" customFormat="1" ht="14.25" hidden="1"/>
    <row r="16283" s="505" customFormat="1" ht="14.25" hidden="1"/>
    <row r="16284" s="505" customFormat="1" ht="14.25" hidden="1"/>
    <row r="16285" s="505" customFormat="1" ht="14.25" hidden="1"/>
    <row r="16286" s="505" customFormat="1" ht="14.25" hidden="1"/>
    <row r="16287" s="505" customFormat="1" ht="14.25" hidden="1"/>
    <row r="16288" s="505" customFormat="1" ht="14.25" hidden="1"/>
    <row r="16289" s="505" customFormat="1" ht="14.25" hidden="1"/>
    <row r="16290" s="505" customFormat="1" ht="14.25" hidden="1"/>
    <row r="16291" s="505" customFormat="1" ht="14.25" hidden="1"/>
    <row r="16292" s="505" customFormat="1" ht="14.25" hidden="1"/>
    <row r="16293" s="505" customFormat="1" ht="14.25" hidden="1"/>
    <row r="16294" s="505" customFormat="1" ht="14.25" hidden="1"/>
    <row r="16295" s="505" customFormat="1" ht="14.25" hidden="1"/>
    <row r="16296" s="505" customFormat="1" ht="14.25" hidden="1"/>
    <row r="16297" s="505" customFormat="1" ht="14.25" hidden="1"/>
    <row r="16298" s="505" customFormat="1" ht="14.25" hidden="1"/>
    <row r="16299" s="505" customFormat="1" ht="14.25" hidden="1"/>
    <row r="16300" s="505" customFormat="1" ht="14.25" hidden="1"/>
    <row r="16301" s="505" customFormat="1" ht="14.25" hidden="1"/>
    <row r="16302" s="505" customFormat="1" ht="14.25" hidden="1"/>
    <row r="16303" s="505" customFormat="1" ht="14.25" hidden="1"/>
    <row r="16304" s="505" customFormat="1" ht="14.25" hidden="1"/>
    <row r="16305" s="505" customFormat="1" ht="14.25" hidden="1"/>
    <row r="16306" s="505" customFormat="1" ht="14.25" hidden="1"/>
    <row r="16307" s="505" customFormat="1" ht="14.25" hidden="1"/>
    <row r="16308" s="505" customFormat="1" ht="14.25" hidden="1"/>
    <row r="16309" s="505" customFormat="1" ht="14.25" hidden="1"/>
    <row r="16310" s="505" customFormat="1" ht="14.25" hidden="1"/>
    <row r="16311" s="505" customFormat="1" ht="14.25" hidden="1"/>
    <row r="16312" s="505" customFormat="1" ht="14.25" hidden="1"/>
    <row r="16313" s="505" customFormat="1" ht="14.25" hidden="1"/>
    <row r="16314" s="505" customFormat="1" ht="14.25" hidden="1"/>
    <row r="16315" s="505" customFormat="1" ht="14.25" hidden="1"/>
    <row r="16316" s="505" customFormat="1" ht="14.25" hidden="1"/>
    <row r="16317" s="505" customFormat="1" ht="14.25" hidden="1"/>
    <row r="16318" s="505" customFormat="1" ht="14.25" hidden="1"/>
    <row r="16319" s="505" customFormat="1" ht="14.25" hidden="1"/>
    <row r="16320" s="505" customFormat="1" ht="14.25" hidden="1"/>
    <row r="16321" s="505" customFormat="1" ht="14.25" hidden="1"/>
    <row r="16322" s="505" customFormat="1" ht="14.25" hidden="1"/>
    <row r="16323" s="505" customFormat="1" ht="14.25" hidden="1"/>
    <row r="16324" s="505" customFormat="1" ht="14.25" hidden="1"/>
    <row r="16325" s="505" customFormat="1" ht="14.25" hidden="1"/>
    <row r="16326" s="505" customFormat="1" ht="14.25" hidden="1"/>
    <row r="16327" s="505" customFormat="1" ht="14.25" hidden="1"/>
    <row r="16328" s="505" customFormat="1" ht="14.25" hidden="1"/>
    <row r="16329" s="505" customFormat="1" ht="14.25" hidden="1"/>
    <row r="16330" s="505" customFormat="1" ht="14.25" hidden="1"/>
    <row r="16331" s="505" customFormat="1" ht="14.25" hidden="1"/>
    <row r="16332" s="505" customFormat="1" ht="14.25" hidden="1"/>
    <row r="16333" s="505" customFormat="1" ht="14.25" hidden="1"/>
    <row r="16334" s="505" customFormat="1" ht="14.25" hidden="1"/>
    <row r="16335" s="505" customFormat="1" ht="14.25" hidden="1"/>
    <row r="16336" s="505" customFormat="1" ht="14.25" hidden="1"/>
    <row r="16337" s="505" customFormat="1" ht="14.25" hidden="1"/>
    <row r="16338" s="505" customFormat="1" ht="14.25" hidden="1"/>
    <row r="16339" s="505" customFormat="1" ht="14.25" hidden="1"/>
    <row r="16340" s="505" customFormat="1" ht="14.25" hidden="1"/>
    <row r="16341" s="505" customFormat="1" ht="14.25" hidden="1"/>
    <row r="16342" s="505" customFormat="1" ht="14.25" hidden="1"/>
    <row r="16343" s="505" customFormat="1" ht="14.25" hidden="1"/>
    <row r="16344" s="505" customFormat="1" ht="14.25" hidden="1"/>
    <row r="16345" s="505" customFormat="1" ht="14.25" hidden="1"/>
    <row r="16346" s="505" customFormat="1" ht="14.25" hidden="1"/>
    <row r="16347" s="505" customFormat="1" ht="14.25" hidden="1"/>
    <row r="16348" s="505" customFormat="1" ht="14.25" hidden="1"/>
    <row r="16349" s="505" customFormat="1" ht="14.25" hidden="1"/>
    <row r="16350" s="505" customFormat="1" ht="14.25" hidden="1"/>
    <row r="16351" s="505" customFormat="1" ht="14.25" hidden="1"/>
    <row r="16352" s="505" customFormat="1" ht="14.25" hidden="1"/>
    <row r="16353" s="505" customFormat="1" ht="14.25" hidden="1"/>
    <row r="16354" s="505" customFormat="1" ht="14.25" hidden="1"/>
    <row r="16355" s="505" customFormat="1" ht="14.25" hidden="1"/>
    <row r="16356" s="505" customFormat="1" ht="14.25" hidden="1"/>
    <row r="16357" s="505" customFormat="1" ht="14.25" hidden="1"/>
    <row r="16358" s="505" customFormat="1" ht="14.25" hidden="1"/>
    <row r="16359" s="505" customFormat="1" ht="14.25" hidden="1"/>
    <row r="16360" s="505" customFormat="1" ht="14.25" hidden="1"/>
    <row r="16361" s="505" customFormat="1" ht="14.25" hidden="1"/>
    <row r="16362" s="505" customFormat="1" ht="14.25" hidden="1"/>
    <row r="16363" s="505" customFormat="1" ht="14.25" hidden="1"/>
    <row r="16364" s="505" customFormat="1" ht="14.25" hidden="1"/>
    <row r="16365" s="505" customFormat="1" ht="14.25" hidden="1"/>
    <row r="16366" s="505" customFormat="1" ht="14.25" hidden="1"/>
    <row r="16367" s="505" customFormat="1" ht="14.25" hidden="1"/>
    <row r="16368" s="505" customFormat="1" ht="14.25" hidden="1"/>
    <row r="16369" s="505" customFormat="1" ht="14.25" hidden="1"/>
    <row r="16370" s="505" customFormat="1" ht="14.25" hidden="1"/>
    <row r="16371" s="505" customFormat="1" ht="14.25" hidden="1"/>
    <row r="16372" s="505" customFormat="1" ht="14.25" hidden="1"/>
    <row r="16373" s="505" customFormat="1" ht="14.25" hidden="1"/>
    <row r="16374" s="505" customFormat="1" ht="14.25" hidden="1"/>
    <row r="16375" s="505" customFormat="1" ht="14.25" hidden="1"/>
    <row r="16376" s="505" customFormat="1" ht="14.25" hidden="1"/>
    <row r="16377" s="505" customFormat="1" ht="14.25" hidden="1"/>
    <row r="16378" s="505" customFormat="1" ht="14.25" hidden="1"/>
    <row r="16379" s="505" customFormat="1" ht="14.25" hidden="1"/>
    <row r="16380" s="505" customFormat="1" ht="14.25" hidden="1"/>
    <row r="16381" s="505" customFormat="1" ht="14.25" hidden="1"/>
    <row r="16382" s="505" customFormat="1" ht="14.25" hidden="1"/>
    <row r="16383" s="505" customFormat="1" ht="14.25" hidden="1"/>
    <row r="16384" s="505" customFormat="1" ht="14.25" hidden="1"/>
    <row r="16385" s="505" customFormat="1" ht="14.25" hidden="1"/>
    <row r="16386" s="505" customFormat="1" ht="14.25" hidden="1"/>
    <row r="16387" s="505" customFormat="1" ht="14.25" hidden="1"/>
    <row r="16388" s="505" customFormat="1" ht="14.25" hidden="1"/>
    <row r="16389" s="505" customFormat="1" ht="14.25" hidden="1"/>
    <row r="16390" s="505" customFormat="1" ht="14.25" hidden="1"/>
    <row r="16391" s="505" customFormat="1" ht="14.25" hidden="1"/>
    <row r="16392" s="505" customFormat="1" ht="14.25" hidden="1"/>
    <row r="16393" s="505" customFormat="1" ht="14.25" hidden="1"/>
    <row r="16394" s="505" customFormat="1" ht="14.25" hidden="1"/>
    <row r="16395" s="505" customFormat="1" ht="14.25" hidden="1"/>
    <row r="16396" s="505" customFormat="1" ht="14.25" hidden="1"/>
    <row r="16397" s="505" customFormat="1" ht="14.25" hidden="1"/>
    <row r="16398" s="505" customFormat="1" ht="14.25" hidden="1"/>
    <row r="16399" s="505" customFormat="1" ht="14.25" hidden="1"/>
    <row r="16400" s="505" customFormat="1" ht="14.25" hidden="1"/>
    <row r="16401" s="505" customFormat="1" ht="14.25" hidden="1"/>
    <row r="16402" s="505" customFormat="1" ht="14.25" hidden="1"/>
    <row r="16403" s="505" customFormat="1" ht="14.25" hidden="1"/>
    <row r="16404" s="505" customFormat="1" ht="14.25" hidden="1"/>
    <row r="16405" s="505" customFormat="1" ht="14.25" hidden="1"/>
    <row r="16406" s="505" customFormat="1" ht="14.25" hidden="1"/>
    <row r="16407" s="505" customFormat="1" ht="14.25" hidden="1"/>
    <row r="16408" s="505" customFormat="1" ht="14.25" hidden="1"/>
    <row r="16409" s="505" customFormat="1" ht="14.25" hidden="1"/>
    <row r="16410" s="505" customFormat="1" ht="14.25" hidden="1"/>
    <row r="16411" s="505" customFormat="1" ht="14.25" hidden="1"/>
    <row r="16412" s="505" customFormat="1" ht="14.25" hidden="1"/>
    <row r="16413" s="505" customFormat="1" ht="14.25" hidden="1"/>
    <row r="16414" s="505" customFormat="1" ht="14.25" hidden="1"/>
    <row r="16415" s="505" customFormat="1" ht="14.25" hidden="1"/>
    <row r="16416" s="505" customFormat="1" ht="14.25" hidden="1"/>
    <row r="16417" s="505" customFormat="1" ht="14.25" hidden="1"/>
    <row r="16418" s="505" customFormat="1" ht="14.25" hidden="1"/>
    <row r="16419" s="505" customFormat="1" ht="14.25" hidden="1"/>
    <row r="16420" s="505" customFormat="1" ht="14.25" hidden="1"/>
    <row r="16421" s="505" customFormat="1" ht="14.25" hidden="1"/>
    <row r="16422" s="505" customFormat="1" ht="14.25" hidden="1"/>
    <row r="16423" s="505" customFormat="1" ht="14.25" hidden="1"/>
    <row r="16424" s="505" customFormat="1" ht="14.25" hidden="1"/>
    <row r="16425" s="505" customFormat="1" ht="14.25" hidden="1"/>
    <row r="16426" s="505" customFormat="1" ht="14.25" hidden="1"/>
    <row r="16427" s="505" customFormat="1" ht="14.25" hidden="1"/>
    <row r="16428" s="505" customFormat="1" ht="14.25" hidden="1"/>
    <row r="16429" s="505" customFormat="1" ht="14.25" hidden="1"/>
    <row r="16430" s="505" customFormat="1" ht="14.25" hidden="1"/>
    <row r="16431" s="505" customFormat="1" ht="14.25" hidden="1"/>
    <row r="16432" s="505" customFormat="1" ht="14.25" hidden="1"/>
    <row r="16433" s="505" customFormat="1" ht="14.25" hidden="1"/>
    <row r="16434" s="505" customFormat="1" ht="14.25" hidden="1"/>
    <row r="16435" s="505" customFormat="1" ht="14.25" hidden="1"/>
    <row r="16436" s="505" customFormat="1" ht="14.25" hidden="1"/>
    <row r="16437" s="505" customFormat="1" ht="14.25" hidden="1"/>
    <row r="16438" s="505" customFormat="1" ht="14.25" hidden="1"/>
    <row r="16439" s="505" customFormat="1" ht="14.25" hidden="1"/>
    <row r="16440" s="505" customFormat="1" ht="14.25" hidden="1"/>
    <row r="16441" s="505" customFormat="1" ht="14.25" hidden="1"/>
    <row r="16442" s="505" customFormat="1" ht="14.25" hidden="1"/>
    <row r="16443" s="505" customFormat="1" ht="14.25" hidden="1"/>
    <row r="16444" s="505" customFormat="1" ht="14.25" hidden="1"/>
    <row r="16445" s="505" customFormat="1" ht="14.25" hidden="1"/>
    <row r="16446" s="505" customFormat="1" ht="14.25" hidden="1"/>
    <row r="16447" s="505" customFormat="1" ht="14.25" hidden="1"/>
    <row r="16448" s="505" customFormat="1" ht="14.25" hidden="1"/>
    <row r="16449" s="505" customFormat="1" ht="14.25" hidden="1"/>
    <row r="16450" s="505" customFormat="1" ht="14.25" hidden="1"/>
    <row r="16451" s="505" customFormat="1" ht="14.25" hidden="1"/>
    <row r="16452" s="505" customFormat="1" ht="14.25" hidden="1"/>
    <row r="16453" s="505" customFormat="1" ht="14.25" hidden="1"/>
    <row r="16454" s="505" customFormat="1" ht="14.25" hidden="1"/>
    <row r="16455" s="505" customFormat="1" ht="14.25" hidden="1"/>
    <row r="16456" s="505" customFormat="1" ht="14.25" hidden="1"/>
    <row r="16457" s="505" customFormat="1" ht="14.25" hidden="1"/>
    <row r="16458" s="505" customFormat="1" ht="14.25" hidden="1"/>
    <row r="16459" s="505" customFormat="1" ht="14.25" hidden="1"/>
    <row r="16460" s="505" customFormat="1" ht="14.25" hidden="1"/>
    <row r="16461" s="505" customFormat="1" ht="14.25" hidden="1"/>
    <row r="16462" s="505" customFormat="1" ht="14.25" hidden="1"/>
    <row r="16463" s="505" customFormat="1" ht="14.25" hidden="1"/>
    <row r="16464" s="505" customFormat="1" ht="14.25" hidden="1"/>
    <row r="16465" s="505" customFormat="1" ht="14.25" hidden="1"/>
    <row r="16466" s="505" customFormat="1" ht="14.25" hidden="1"/>
    <row r="16467" s="505" customFormat="1" ht="14.25" hidden="1"/>
    <row r="16468" s="505" customFormat="1" ht="14.25" hidden="1"/>
    <row r="16469" s="505" customFormat="1" ht="14.25" hidden="1"/>
    <row r="16470" s="505" customFormat="1" ht="14.25" hidden="1"/>
    <row r="16471" s="505" customFormat="1" ht="14.25" hidden="1"/>
    <row r="16472" s="505" customFormat="1" ht="14.25" hidden="1"/>
    <row r="16473" s="505" customFormat="1" ht="14.25" hidden="1"/>
    <row r="16474" s="505" customFormat="1" ht="14.25" hidden="1"/>
    <row r="16475" s="505" customFormat="1" ht="14.25" hidden="1"/>
    <row r="16476" s="505" customFormat="1" ht="14.25" hidden="1"/>
    <row r="16477" s="505" customFormat="1" ht="14.25" hidden="1"/>
    <row r="16478" s="505" customFormat="1" ht="14.25" hidden="1"/>
    <row r="16479" s="505" customFormat="1" ht="14.25" hidden="1"/>
    <row r="16480" s="505" customFormat="1" ht="14.25" hidden="1"/>
    <row r="16481" s="505" customFormat="1" ht="14.25" hidden="1"/>
    <row r="16482" s="505" customFormat="1" ht="14.25" hidden="1"/>
    <row r="16483" s="505" customFormat="1" ht="14.25" hidden="1"/>
    <row r="16484" s="505" customFormat="1" ht="14.25" hidden="1"/>
    <row r="16485" s="505" customFormat="1" ht="14.25" hidden="1"/>
    <row r="16486" s="505" customFormat="1" ht="14.25" hidden="1"/>
    <row r="16487" s="505" customFormat="1" ht="14.25" hidden="1"/>
    <row r="16488" s="505" customFormat="1" ht="14.25" hidden="1"/>
    <row r="16489" s="505" customFormat="1" ht="14.25" hidden="1"/>
    <row r="16490" s="505" customFormat="1" ht="14.25" hidden="1"/>
    <row r="16491" s="505" customFormat="1" ht="14.25" hidden="1"/>
    <row r="16492" s="505" customFormat="1" ht="14.25" hidden="1"/>
    <row r="16493" s="505" customFormat="1" ht="14.25" hidden="1"/>
    <row r="16494" s="505" customFormat="1" ht="14.25" hidden="1"/>
    <row r="16495" s="505" customFormat="1" ht="14.25" hidden="1"/>
    <row r="16496" s="505" customFormat="1" ht="14.25" hidden="1"/>
    <row r="16497" s="505" customFormat="1" ht="14.25" hidden="1"/>
    <row r="16498" s="505" customFormat="1" ht="14.25" hidden="1"/>
    <row r="16499" s="505" customFormat="1" ht="14.25" hidden="1"/>
    <row r="16500" s="505" customFormat="1" ht="14.25" hidden="1"/>
    <row r="16501" s="505" customFormat="1" ht="14.25" hidden="1"/>
    <row r="16502" s="505" customFormat="1" ht="14.25" hidden="1"/>
    <row r="16503" s="505" customFormat="1" ht="14.25" hidden="1"/>
    <row r="16504" s="505" customFormat="1" ht="14.25" hidden="1"/>
    <row r="16505" s="505" customFormat="1" ht="14.25" hidden="1"/>
    <row r="16506" s="505" customFormat="1" ht="14.25" hidden="1"/>
    <row r="16507" s="505" customFormat="1" ht="14.25" hidden="1"/>
    <row r="16508" s="505" customFormat="1" ht="14.25" hidden="1"/>
    <row r="16509" s="505" customFormat="1" ht="14.25" hidden="1"/>
    <row r="16510" s="505" customFormat="1" ht="14.25" hidden="1"/>
    <row r="16511" s="505" customFormat="1" ht="14.25" hidden="1"/>
    <row r="16512" s="505" customFormat="1" ht="14.25" hidden="1"/>
    <row r="16513" s="505" customFormat="1" ht="14.25" hidden="1"/>
    <row r="16514" s="505" customFormat="1" ht="14.25" hidden="1"/>
    <row r="16515" s="505" customFormat="1" ht="14.25" hidden="1"/>
    <row r="16516" s="505" customFormat="1" ht="14.25" hidden="1"/>
    <row r="16517" s="505" customFormat="1" ht="14.25" hidden="1"/>
    <row r="16518" s="505" customFormat="1" ht="14.25" hidden="1"/>
    <row r="16519" s="505" customFormat="1" ht="14.25" hidden="1"/>
    <row r="16520" s="505" customFormat="1" ht="14.25" hidden="1"/>
    <row r="16521" s="505" customFormat="1" ht="14.25" hidden="1"/>
    <row r="16522" s="505" customFormat="1" ht="14.25" hidden="1"/>
    <row r="16523" s="505" customFormat="1" ht="14.25" hidden="1"/>
    <row r="16524" s="505" customFormat="1" ht="14.25" hidden="1"/>
    <row r="16525" s="505" customFormat="1" ht="14.25" hidden="1"/>
    <row r="16526" s="505" customFormat="1" ht="14.25" hidden="1"/>
    <row r="16527" s="505" customFormat="1" ht="14.25" hidden="1"/>
    <row r="16528" s="505" customFormat="1" ht="14.25" hidden="1"/>
    <row r="16529" s="505" customFormat="1" ht="14.25" hidden="1"/>
    <row r="16530" s="505" customFormat="1" ht="14.25" hidden="1"/>
    <row r="16531" s="505" customFormat="1" ht="14.25" hidden="1"/>
    <row r="16532" s="505" customFormat="1" ht="14.25" hidden="1"/>
    <row r="16533" s="505" customFormat="1" ht="14.25" hidden="1"/>
    <row r="16534" s="505" customFormat="1" ht="14.25" hidden="1"/>
    <row r="16535" s="505" customFormat="1" ht="14.25" hidden="1"/>
    <row r="16536" s="505" customFormat="1" ht="14.25" hidden="1"/>
    <row r="16537" s="505" customFormat="1" ht="14.25" hidden="1"/>
    <row r="16538" s="505" customFormat="1" ht="14.25" hidden="1"/>
    <row r="16539" s="505" customFormat="1" ht="14.25" hidden="1"/>
    <row r="16540" s="505" customFormat="1" ht="14.25" hidden="1"/>
    <row r="16541" s="505" customFormat="1" ht="14.25" hidden="1"/>
    <row r="16542" s="505" customFormat="1" ht="14.25" hidden="1"/>
    <row r="16543" s="505" customFormat="1" ht="14.25" hidden="1"/>
    <row r="16544" s="505" customFormat="1" ht="14.25" hidden="1"/>
    <row r="16545" s="505" customFormat="1" ht="14.25" hidden="1"/>
    <row r="16546" s="505" customFormat="1" ht="14.25" hidden="1"/>
    <row r="16547" s="505" customFormat="1" ht="14.25" hidden="1"/>
    <row r="16548" s="505" customFormat="1" ht="14.25" hidden="1"/>
    <row r="16549" s="505" customFormat="1" ht="14.25" hidden="1"/>
    <row r="16550" s="505" customFormat="1" ht="14.25" hidden="1"/>
    <row r="16551" s="505" customFormat="1" ht="14.25" hidden="1"/>
    <row r="16552" s="505" customFormat="1" ht="14.25" hidden="1"/>
    <row r="16553" s="505" customFormat="1" ht="14.25" hidden="1"/>
    <row r="16554" s="505" customFormat="1" ht="14.25" hidden="1"/>
    <row r="16555" s="505" customFormat="1" ht="14.25" hidden="1"/>
    <row r="16556" s="505" customFormat="1" ht="14.25" hidden="1"/>
    <row r="16557" s="505" customFormat="1" ht="14.25" hidden="1"/>
    <row r="16558" s="505" customFormat="1" ht="14.25" hidden="1"/>
    <row r="16559" s="505" customFormat="1" ht="14.25" hidden="1"/>
    <row r="16560" s="505" customFormat="1" ht="14.25" hidden="1"/>
    <row r="16561" s="505" customFormat="1" ht="14.25" hidden="1"/>
    <row r="16562" s="505" customFormat="1" ht="14.25" hidden="1"/>
    <row r="16563" s="505" customFormat="1" ht="14.25" hidden="1"/>
    <row r="16564" s="505" customFormat="1" ht="14.25" hidden="1"/>
    <row r="16565" s="505" customFormat="1" ht="14.25" hidden="1"/>
    <row r="16566" s="505" customFormat="1" ht="14.25" hidden="1"/>
    <row r="16567" s="505" customFormat="1" ht="14.25" hidden="1"/>
    <row r="16568" s="505" customFormat="1" ht="14.25" hidden="1"/>
    <row r="16569" s="505" customFormat="1" ht="14.25" hidden="1"/>
    <row r="16570" s="505" customFormat="1" ht="14.25" hidden="1"/>
    <row r="16571" s="505" customFormat="1" ht="14.25" hidden="1"/>
    <row r="16572" s="505" customFormat="1" ht="14.25" hidden="1"/>
    <row r="16573" s="505" customFormat="1" ht="14.25" hidden="1"/>
    <row r="16574" s="505" customFormat="1" ht="14.25" hidden="1"/>
    <row r="16575" s="505" customFormat="1" ht="14.25" hidden="1"/>
    <row r="16576" s="505" customFormat="1" ht="14.25" hidden="1"/>
    <row r="16577" s="505" customFormat="1" ht="14.25" hidden="1"/>
    <row r="16578" s="505" customFormat="1" ht="14.25" hidden="1"/>
    <row r="16579" s="505" customFormat="1" ht="14.25" hidden="1"/>
    <row r="16580" s="505" customFormat="1" ht="14.25" hidden="1"/>
    <row r="16581" s="505" customFormat="1" ht="14.25" hidden="1"/>
    <row r="16582" s="505" customFormat="1" ht="14.25" hidden="1"/>
    <row r="16583" s="505" customFormat="1" ht="14.25" hidden="1"/>
    <row r="16584" s="505" customFormat="1" ht="14.25" hidden="1"/>
    <row r="16585" s="505" customFormat="1" ht="14.25" hidden="1"/>
    <row r="16586" s="505" customFormat="1" ht="14.25" hidden="1"/>
    <row r="16587" s="505" customFormat="1" ht="14.25" hidden="1"/>
    <row r="16588" s="505" customFormat="1" ht="14.25" hidden="1"/>
    <row r="16589" s="505" customFormat="1" ht="14.25" hidden="1"/>
    <row r="16590" s="505" customFormat="1" ht="14.25" hidden="1"/>
    <row r="16591" s="505" customFormat="1" ht="14.25" hidden="1"/>
    <row r="16592" s="505" customFormat="1" ht="14.25" hidden="1"/>
    <row r="16593" s="505" customFormat="1" ht="14.25" hidden="1"/>
    <row r="16594" s="505" customFormat="1" ht="14.25" hidden="1"/>
    <row r="16595" s="505" customFormat="1" ht="14.25" hidden="1"/>
    <row r="16596" s="505" customFormat="1" ht="14.25" hidden="1"/>
    <row r="16597" s="505" customFormat="1" ht="14.25" hidden="1"/>
    <row r="16598" s="505" customFormat="1" ht="14.25" hidden="1"/>
    <row r="16599" s="505" customFormat="1" ht="14.25" hidden="1"/>
    <row r="16600" s="505" customFormat="1" ht="14.25" hidden="1"/>
    <row r="16601" s="505" customFormat="1" ht="14.25" hidden="1"/>
    <row r="16602" s="505" customFormat="1" ht="14.25" hidden="1"/>
    <row r="16603" s="505" customFormat="1" ht="14.25" hidden="1"/>
    <row r="16604" s="505" customFormat="1" ht="14.25" hidden="1"/>
    <row r="16605" s="505" customFormat="1" ht="14.25" hidden="1"/>
    <row r="16606" s="505" customFormat="1" ht="14.25" hidden="1"/>
    <row r="16607" s="505" customFormat="1" ht="14.25" hidden="1"/>
    <row r="16608" s="505" customFormat="1" ht="14.25" hidden="1"/>
    <row r="16609" s="505" customFormat="1" ht="14.25" hidden="1"/>
    <row r="16610" s="505" customFormat="1" ht="14.25" hidden="1"/>
    <row r="16611" s="505" customFormat="1" ht="14.25" hidden="1"/>
    <row r="16612" s="505" customFormat="1" ht="14.25" hidden="1"/>
    <row r="16613" s="505" customFormat="1" ht="14.25" hidden="1"/>
    <row r="16614" s="505" customFormat="1" ht="14.25" hidden="1"/>
    <row r="16615" s="505" customFormat="1" ht="14.25" hidden="1"/>
    <row r="16616" s="505" customFormat="1" ht="14.25" hidden="1"/>
    <row r="16617" s="505" customFormat="1" ht="14.25" hidden="1"/>
    <row r="16618" s="505" customFormat="1" ht="14.25" hidden="1"/>
    <row r="16619" s="505" customFormat="1" ht="14.25" hidden="1"/>
    <row r="16620" s="505" customFormat="1" ht="14.25" hidden="1"/>
    <row r="16621" s="505" customFormat="1" ht="14.25" hidden="1"/>
    <row r="16622" s="505" customFormat="1" ht="14.25" hidden="1"/>
    <row r="16623" s="505" customFormat="1" ht="14.25" hidden="1"/>
    <row r="16624" s="505" customFormat="1" ht="14.25" hidden="1"/>
    <row r="16625" s="505" customFormat="1" ht="14.25" hidden="1"/>
    <row r="16626" s="505" customFormat="1" ht="14.25" hidden="1"/>
    <row r="16627" s="505" customFormat="1" ht="14.25" hidden="1"/>
    <row r="16628" s="505" customFormat="1" ht="14.25" hidden="1"/>
    <row r="16629" s="505" customFormat="1" ht="14.25" hidden="1"/>
    <row r="16630" s="505" customFormat="1" ht="14.25" hidden="1"/>
    <row r="16631" s="505" customFormat="1" ht="14.25" hidden="1"/>
    <row r="16632" s="505" customFormat="1" ht="14.25" hidden="1"/>
    <row r="16633" s="505" customFormat="1" ht="14.25" hidden="1"/>
    <row r="16634" s="505" customFormat="1" ht="14.25" hidden="1"/>
    <row r="16635" s="505" customFormat="1" ht="14.25" hidden="1"/>
    <row r="16636" s="505" customFormat="1" ht="14.25" hidden="1"/>
    <row r="16637" s="505" customFormat="1" ht="14.25" hidden="1"/>
    <row r="16638" s="505" customFormat="1" ht="14.25" hidden="1"/>
    <row r="16639" s="505" customFormat="1" ht="14.25" hidden="1"/>
    <row r="16640" s="505" customFormat="1" ht="14.25" hidden="1"/>
    <row r="16641" s="505" customFormat="1" ht="14.25" hidden="1"/>
    <row r="16642" s="505" customFormat="1" ht="14.25" hidden="1"/>
    <row r="16643" s="505" customFormat="1" ht="14.25" hidden="1"/>
    <row r="16644" s="505" customFormat="1" ht="14.25" hidden="1"/>
    <row r="16645" s="505" customFormat="1" ht="14.25" hidden="1"/>
    <row r="16646" s="505" customFormat="1" ht="14.25" hidden="1"/>
    <row r="16647" s="505" customFormat="1" ht="14.25" hidden="1"/>
    <row r="16648" s="505" customFormat="1" ht="14.25" hidden="1"/>
    <row r="16649" s="505" customFormat="1" ht="14.25" hidden="1"/>
    <row r="16650" s="505" customFormat="1" ht="14.25" hidden="1"/>
    <row r="16651" s="505" customFormat="1" ht="14.25" hidden="1"/>
    <row r="16652" s="505" customFormat="1" ht="14.25" hidden="1"/>
    <row r="16653" s="505" customFormat="1" ht="14.25" hidden="1"/>
    <row r="16654" s="505" customFormat="1" ht="14.25" hidden="1"/>
    <row r="16655" s="505" customFormat="1" ht="14.25" hidden="1"/>
    <row r="16656" s="505" customFormat="1" ht="14.25" hidden="1"/>
    <row r="16657" s="505" customFormat="1" ht="14.25" hidden="1"/>
    <row r="16658" s="505" customFormat="1" ht="14.25" hidden="1"/>
    <row r="16659" s="505" customFormat="1" ht="14.25" hidden="1"/>
    <row r="16660" s="505" customFormat="1" ht="14.25" hidden="1"/>
    <row r="16661" s="505" customFormat="1" ht="14.25" hidden="1"/>
    <row r="16662" s="505" customFormat="1" ht="14.25" hidden="1"/>
    <row r="16663" s="505" customFormat="1" ht="14.25" hidden="1"/>
    <row r="16664" s="505" customFormat="1" ht="14.25" hidden="1"/>
    <row r="16665" s="505" customFormat="1" ht="14.25" hidden="1"/>
    <row r="16666" s="505" customFormat="1" ht="14.25" hidden="1"/>
    <row r="16667" s="505" customFormat="1" ht="14.25" hidden="1"/>
    <row r="16668" s="505" customFormat="1" ht="14.25" hidden="1"/>
    <row r="16669" s="505" customFormat="1" ht="14.25" hidden="1"/>
    <row r="16670" s="505" customFormat="1" ht="14.25" hidden="1"/>
    <row r="16671" s="505" customFormat="1" ht="14.25" hidden="1"/>
    <row r="16672" s="505" customFormat="1" ht="14.25" hidden="1"/>
    <row r="16673" s="505" customFormat="1" ht="14.25" hidden="1"/>
    <row r="16674" s="505" customFormat="1" ht="14.25" hidden="1"/>
    <row r="16675" s="505" customFormat="1" ht="14.25" hidden="1"/>
    <row r="16676" s="505" customFormat="1" ht="14.25" hidden="1"/>
    <row r="16677" s="505" customFormat="1" ht="14.25" hidden="1"/>
    <row r="16678" s="505" customFormat="1" ht="14.25" hidden="1"/>
    <row r="16679" s="505" customFormat="1" ht="14.25" hidden="1"/>
    <row r="16680" s="505" customFormat="1" ht="14.25" hidden="1"/>
    <row r="16681" s="505" customFormat="1" ht="14.25" hidden="1"/>
    <row r="16682" s="505" customFormat="1" ht="14.25" hidden="1"/>
    <row r="16683" s="505" customFormat="1" ht="14.25" hidden="1"/>
    <row r="16684" s="505" customFormat="1" ht="14.25" hidden="1"/>
    <row r="16685" s="505" customFormat="1" ht="14.25" hidden="1"/>
    <row r="16686" s="505" customFormat="1" ht="14.25" hidden="1"/>
    <row r="16687" s="505" customFormat="1" ht="14.25" hidden="1"/>
    <row r="16688" s="505" customFormat="1" ht="14.25" hidden="1"/>
    <row r="16689" s="505" customFormat="1" ht="14.25" hidden="1"/>
    <row r="16690" s="505" customFormat="1" ht="14.25" hidden="1"/>
    <row r="16691" s="505" customFormat="1" ht="14.25" hidden="1"/>
    <row r="16692" s="505" customFormat="1" ht="14.25" hidden="1"/>
    <row r="16693" s="505" customFormat="1" ht="14.25" hidden="1"/>
    <row r="16694" s="505" customFormat="1" ht="14.25" hidden="1"/>
    <row r="16695" s="505" customFormat="1" ht="14.25" hidden="1"/>
    <row r="16696" s="505" customFormat="1" ht="14.25" hidden="1"/>
    <row r="16697" s="505" customFormat="1" ht="14.25" hidden="1"/>
    <row r="16698" s="505" customFormat="1" ht="14.25" hidden="1"/>
    <row r="16699" s="505" customFormat="1" ht="14.25" hidden="1"/>
    <row r="16700" s="505" customFormat="1" ht="14.25" hidden="1"/>
    <row r="16701" s="505" customFormat="1" ht="14.25" hidden="1"/>
    <row r="16702" s="505" customFormat="1" ht="14.25" hidden="1"/>
    <row r="16703" s="505" customFormat="1" ht="14.25" hidden="1"/>
    <row r="16704" s="505" customFormat="1" ht="14.25" hidden="1"/>
    <row r="16705" s="505" customFormat="1" ht="14.25" hidden="1"/>
    <row r="16706" s="505" customFormat="1" ht="14.25" hidden="1"/>
    <row r="16707" s="505" customFormat="1" ht="14.25" hidden="1"/>
    <row r="16708" s="505" customFormat="1" ht="14.25" hidden="1"/>
    <row r="16709" s="505" customFormat="1" ht="14.25" hidden="1"/>
    <row r="16710" s="505" customFormat="1" ht="14.25" hidden="1"/>
    <row r="16711" s="505" customFormat="1" ht="14.25" hidden="1"/>
    <row r="16712" s="505" customFormat="1" ht="14.25" hidden="1"/>
    <row r="16713" s="505" customFormat="1" ht="14.25" hidden="1"/>
    <row r="16714" s="505" customFormat="1" ht="14.25" hidden="1"/>
    <row r="16715" s="505" customFormat="1" ht="14.25" hidden="1"/>
    <row r="16716" s="505" customFormat="1" ht="14.25" hidden="1"/>
    <row r="16717" s="505" customFormat="1" ht="14.25" hidden="1"/>
    <row r="16718" s="505" customFormat="1" ht="14.25" hidden="1"/>
    <row r="16719" s="505" customFormat="1" ht="14.25" hidden="1"/>
    <row r="16720" s="505" customFormat="1" ht="14.25" hidden="1"/>
    <row r="16721" s="505" customFormat="1" ht="14.25" hidden="1"/>
    <row r="16722" s="505" customFormat="1" ht="14.25" hidden="1"/>
    <row r="16723" s="505" customFormat="1" ht="14.25" hidden="1"/>
    <row r="16724" s="505" customFormat="1" ht="14.25" hidden="1"/>
    <row r="16725" s="505" customFormat="1" ht="14.25" hidden="1"/>
    <row r="16726" s="505" customFormat="1" ht="14.25" hidden="1"/>
    <row r="16727" s="505" customFormat="1" ht="14.25" hidden="1"/>
    <row r="16728" s="505" customFormat="1" ht="14.25" hidden="1"/>
    <row r="16729" s="505" customFormat="1" ht="14.25" hidden="1"/>
    <row r="16730" s="505" customFormat="1" ht="14.25" hidden="1"/>
    <row r="16731" s="505" customFormat="1" ht="14.25" hidden="1"/>
    <row r="16732" s="505" customFormat="1" ht="14.25" hidden="1"/>
    <row r="16733" s="505" customFormat="1" ht="14.25" hidden="1"/>
    <row r="16734" s="505" customFormat="1" ht="14.25" hidden="1"/>
    <row r="16735" s="505" customFormat="1" ht="14.25" hidden="1"/>
    <row r="16736" s="505" customFormat="1" ht="14.25" hidden="1"/>
    <row r="16737" s="505" customFormat="1" ht="14.25" hidden="1"/>
    <row r="16738" s="505" customFormat="1" ht="14.25" hidden="1"/>
    <row r="16739" s="505" customFormat="1" ht="14.25" hidden="1"/>
    <row r="16740" s="505" customFormat="1" ht="14.25" hidden="1"/>
    <row r="16741" s="505" customFormat="1" ht="14.25" hidden="1"/>
    <row r="16742" s="505" customFormat="1" ht="14.25" hidden="1"/>
    <row r="16743" s="505" customFormat="1" ht="14.25" hidden="1"/>
    <row r="16744" s="505" customFormat="1" ht="14.25" hidden="1"/>
    <row r="16745" s="505" customFormat="1" ht="14.25" hidden="1"/>
    <row r="16746" s="505" customFormat="1" ht="14.25" hidden="1"/>
    <row r="16747" s="505" customFormat="1" ht="14.25" hidden="1"/>
    <row r="16748" s="505" customFormat="1" ht="14.25" hidden="1"/>
    <row r="16749" s="505" customFormat="1" ht="14.25" hidden="1"/>
    <row r="16750" s="505" customFormat="1" ht="14.25" hidden="1"/>
    <row r="16751" s="505" customFormat="1" ht="14.25" hidden="1"/>
    <row r="16752" s="505" customFormat="1" ht="14.25" hidden="1"/>
    <row r="16753" s="505" customFormat="1" ht="14.25" hidden="1"/>
    <row r="16754" s="505" customFormat="1" ht="14.25" hidden="1"/>
    <row r="16755" s="505" customFormat="1" ht="14.25" hidden="1"/>
    <row r="16756" s="505" customFormat="1" ht="14.25" hidden="1"/>
    <row r="16757" s="505" customFormat="1" ht="14.25" hidden="1"/>
    <row r="16758" s="505" customFormat="1" ht="14.25" hidden="1"/>
    <row r="16759" s="505" customFormat="1" ht="14.25" hidden="1"/>
    <row r="16760" s="505" customFormat="1" ht="14.25" hidden="1"/>
    <row r="16761" s="505" customFormat="1" ht="14.25" hidden="1"/>
    <row r="16762" s="505" customFormat="1" ht="14.25" hidden="1"/>
    <row r="16763" s="505" customFormat="1" ht="14.25" hidden="1"/>
    <row r="16764" s="505" customFormat="1" ht="14.25" hidden="1"/>
    <row r="16765" s="505" customFormat="1" ht="14.25" hidden="1"/>
    <row r="16766" s="505" customFormat="1" ht="14.25" hidden="1"/>
    <row r="16767" s="505" customFormat="1" ht="14.25" hidden="1"/>
    <row r="16768" s="505" customFormat="1" ht="14.25" hidden="1"/>
    <row r="16769" s="505" customFormat="1" ht="14.25" hidden="1"/>
    <row r="16770" s="505" customFormat="1" ht="14.25" hidden="1"/>
    <row r="16771" s="505" customFormat="1" ht="14.25" hidden="1"/>
    <row r="16772" s="505" customFormat="1" ht="14.25" hidden="1"/>
    <row r="16773" s="505" customFormat="1" ht="14.25" hidden="1"/>
    <row r="16774" s="505" customFormat="1" ht="14.25" hidden="1"/>
    <row r="16775" s="505" customFormat="1" ht="14.25" hidden="1"/>
    <row r="16776" s="505" customFormat="1" ht="14.25" hidden="1"/>
    <row r="16777" s="505" customFormat="1" ht="14.25" hidden="1"/>
    <row r="16778" s="505" customFormat="1" ht="14.25" hidden="1"/>
    <row r="16779" s="505" customFormat="1" ht="14.25" hidden="1"/>
    <row r="16780" s="505" customFormat="1" ht="14.25" hidden="1"/>
    <row r="16781" s="505" customFormat="1" ht="14.25" hidden="1"/>
    <row r="16782" s="505" customFormat="1" ht="14.25" hidden="1"/>
    <row r="16783" s="505" customFormat="1" ht="14.25" hidden="1"/>
    <row r="16784" s="505" customFormat="1" ht="14.25" hidden="1"/>
    <row r="16785" s="505" customFormat="1" ht="14.25" hidden="1"/>
    <row r="16786" s="505" customFormat="1" ht="14.25" hidden="1"/>
    <row r="16787" s="505" customFormat="1" ht="14.25" hidden="1"/>
    <row r="16788" s="505" customFormat="1" ht="14.25" hidden="1"/>
    <row r="16789" s="505" customFormat="1" ht="14.25" hidden="1"/>
    <row r="16790" s="505" customFormat="1" ht="14.25" hidden="1"/>
    <row r="16791" s="505" customFormat="1" ht="14.25" hidden="1"/>
    <row r="16792" s="505" customFormat="1" ht="14.25" hidden="1"/>
    <row r="16793" s="505" customFormat="1" ht="14.25" hidden="1"/>
    <row r="16794" s="505" customFormat="1" ht="14.25" hidden="1"/>
    <row r="16795" s="505" customFormat="1" ht="14.25" hidden="1"/>
    <row r="16796" s="505" customFormat="1" ht="14.25" hidden="1"/>
    <row r="16797" s="505" customFormat="1" ht="14.25" hidden="1"/>
    <row r="16798" s="505" customFormat="1" ht="14.25" hidden="1"/>
    <row r="16799" s="505" customFormat="1" ht="14.25" hidden="1"/>
    <row r="16800" s="505" customFormat="1" ht="14.25" hidden="1"/>
    <row r="16801" s="505" customFormat="1" ht="14.25" hidden="1"/>
    <row r="16802" s="505" customFormat="1" ht="14.25" hidden="1"/>
    <row r="16803" s="505" customFormat="1" ht="14.25" hidden="1"/>
    <row r="16804" s="505" customFormat="1" ht="14.25" hidden="1"/>
    <row r="16805" s="505" customFormat="1" ht="14.25" hidden="1"/>
    <row r="16806" s="505" customFormat="1" ht="14.25" hidden="1"/>
    <row r="16807" s="505" customFormat="1" ht="14.25" hidden="1"/>
    <row r="16808" s="505" customFormat="1" ht="14.25" hidden="1"/>
    <row r="16809" s="505" customFormat="1" ht="14.25" hidden="1"/>
    <row r="16810" s="505" customFormat="1" ht="14.25" hidden="1"/>
    <row r="16811" s="505" customFormat="1" ht="14.25" hidden="1"/>
    <row r="16812" s="505" customFormat="1" ht="14.25" hidden="1"/>
    <row r="16813" s="505" customFormat="1" ht="14.25" hidden="1"/>
    <row r="16814" s="505" customFormat="1" ht="14.25" hidden="1"/>
    <row r="16815" s="505" customFormat="1" ht="14.25" hidden="1"/>
    <row r="16816" s="505" customFormat="1" ht="14.25" hidden="1"/>
    <row r="16817" s="505" customFormat="1" ht="14.25" hidden="1"/>
    <row r="16818" s="505" customFormat="1" ht="14.25" hidden="1"/>
    <row r="16819" s="505" customFormat="1" ht="14.25" hidden="1"/>
    <row r="16820" s="505" customFormat="1" ht="14.25" hidden="1"/>
    <row r="16821" s="505" customFormat="1" ht="14.25" hidden="1"/>
    <row r="16822" s="505" customFormat="1" ht="14.25" hidden="1"/>
    <row r="16823" s="505" customFormat="1" ht="14.25" hidden="1"/>
    <row r="16824" s="505" customFormat="1" ht="14.25" hidden="1"/>
    <row r="16825" s="505" customFormat="1" ht="14.25" hidden="1"/>
    <row r="16826" s="505" customFormat="1" ht="14.25" hidden="1"/>
    <row r="16827" s="505" customFormat="1" ht="14.25" hidden="1"/>
    <row r="16828" s="505" customFormat="1" ht="14.25" hidden="1"/>
    <row r="16829" s="505" customFormat="1" ht="14.25" hidden="1"/>
    <row r="16830" s="505" customFormat="1" ht="14.25" hidden="1"/>
    <row r="16831" s="505" customFormat="1" ht="14.25" hidden="1"/>
    <row r="16832" s="505" customFormat="1" ht="14.25" hidden="1"/>
    <row r="16833" s="505" customFormat="1" ht="14.25" hidden="1"/>
    <row r="16834" s="505" customFormat="1" ht="14.25" hidden="1"/>
    <row r="16835" s="505" customFormat="1" ht="14.25" hidden="1"/>
    <row r="16836" s="505" customFormat="1" ht="14.25" hidden="1"/>
    <row r="16837" s="505" customFormat="1" ht="14.25" hidden="1"/>
    <row r="16838" s="505" customFormat="1" ht="14.25" hidden="1"/>
    <row r="16839" s="505" customFormat="1" ht="14.25" hidden="1"/>
    <row r="16840" s="505" customFormat="1" ht="14.25" hidden="1"/>
    <row r="16841" s="505" customFormat="1" ht="14.25" hidden="1"/>
    <row r="16842" s="505" customFormat="1" ht="14.25" hidden="1"/>
    <row r="16843" s="505" customFormat="1" ht="14.25" hidden="1"/>
    <row r="16844" s="505" customFormat="1" ht="14.25" hidden="1"/>
    <row r="16845" s="505" customFormat="1" ht="14.25" hidden="1"/>
    <row r="16846" s="505" customFormat="1" ht="14.25" hidden="1"/>
    <row r="16847" s="505" customFormat="1" ht="14.25" hidden="1"/>
    <row r="16848" s="505" customFormat="1" ht="14.25" hidden="1"/>
    <row r="16849" s="505" customFormat="1" ht="14.25" hidden="1"/>
    <row r="16850" s="505" customFormat="1" ht="14.25" hidden="1"/>
    <row r="16851" s="505" customFormat="1" ht="14.25" hidden="1"/>
    <row r="16852" s="505" customFormat="1" ht="14.25" hidden="1"/>
    <row r="16853" s="505" customFormat="1" ht="14.25" hidden="1"/>
    <row r="16854" s="505" customFormat="1" ht="14.25" hidden="1"/>
    <row r="16855" s="505" customFormat="1" ht="14.25" hidden="1"/>
    <row r="16856" s="505" customFormat="1" ht="14.25" hidden="1"/>
    <row r="16857" s="505" customFormat="1" ht="14.25" hidden="1"/>
    <row r="16858" s="505" customFormat="1" ht="14.25" hidden="1"/>
    <row r="16859" s="505" customFormat="1" ht="14.25" hidden="1"/>
    <row r="16860" s="505" customFormat="1" ht="14.25" hidden="1"/>
    <row r="16861" s="505" customFormat="1" ht="14.25" hidden="1"/>
    <row r="16862" s="505" customFormat="1" ht="14.25" hidden="1"/>
    <row r="16863" s="505" customFormat="1" ht="14.25" hidden="1"/>
    <row r="16864" s="505" customFormat="1" ht="14.25" hidden="1"/>
    <row r="16865" s="505" customFormat="1" ht="14.25" hidden="1"/>
    <row r="16866" s="505" customFormat="1" ht="14.25" hidden="1"/>
    <row r="16867" s="505" customFormat="1" ht="14.25" hidden="1"/>
    <row r="16868" s="505" customFormat="1" ht="14.25" hidden="1"/>
    <row r="16869" s="505" customFormat="1" ht="14.25" hidden="1"/>
    <row r="16870" s="505" customFormat="1" ht="14.25" hidden="1"/>
    <row r="16871" s="505" customFormat="1" ht="14.25" hidden="1"/>
    <row r="16872" s="505" customFormat="1" ht="14.25" hidden="1"/>
    <row r="16873" s="505" customFormat="1" ht="14.25" hidden="1"/>
    <row r="16874" s="505" customFormat="1" ht="14.25" hidden="1"/>
    <row r="16875" s="505" customFormat="1" ht="14.25" hidden="1"/>
    <row r="16876" s="505" customFormat="1" ht="14.25" hidden="1"/>
    <row r="16877" s="505" customFormat="1" ht="14.25" hidden="1"/>
    <row r="16878" s="505" customFormat="1" ht="14.25" hidden="1"/>
    <row r="16879" s="505" customFormat="1" ht="14.25" hidden="1"/>
    <row r="16880" s="505" customFormat="1" ht="14.25" hidden="1"/>
    <row r="16881" s="505" customFormat="1" ht="14.25" hidden="1"/>
    <row r="16882" s="505" customFormat="1" ht="14.25" hidden="1"/>
    <row r="16883" s="505" customFormat="1" ht="14.25" hidden="1"/>
    <row r="16884" s="505" customFormat="1" ht="14.25" hidden="1"/>
    <row r="16885" s="505" customFormat="1" ht="14.25" hidden="1"/>
    <row r="16886" s="505" customFormat="1" ht="14.25" hidden="1"/>
    <row r="16887" s="505" customFormat="1" ht="14.25" hidden="1"/>
    <row r="16888" s="505" customFormat="1" ht="14.25" hidden="1"/>
    <row r="16889" s="505" customFormat="1" ht="14.25" hidden="1"/>
    <row r="16890" s="505" customFormat="1" ht="14.25" hidden="1"/>
    <row r="16891" s="505" customFormat="1" ht="14.25" hidden="1"/>
    <row r="16892" s="505" customFormat="1" ht="14.25" hidden="1"/>
    <row r="16893" s="505" customFormat="1" ht="14.25" hidden="1"/>
    <row r="16894" s="505" customFormat="1" ht="14.25" hidden="1"/>
    <row r="16895" s="505" customFormat="1" ht="14.25" hidden="1"/>
    <row r="16896" s="505" customFormat="1" ht="14.25" hidden="1"/>
    <row r="16897" s="505" customFormat="1" ht="14.25" hidden="1"/>
    <row r="16898" s="505" customFormat="1" ht="14.25" hidden="1"/>
    <row r="16899" s="505" customFormat="1" ht="14.25" hidden="1"/>
    <row r="16900" s="505" customFormat="1" ht="14.25" hidden="1"/>
    <row r="16901" s="505" customFormat="1" ht="14.25" hidden="1"/>
    <row r="16902" s="505" customFormat="1" ht="14.25" hidden="1"/>
    <row r="16903" s="505" customFormat="1" ht="14.25" hidden="1"/>
    <row r="16904" s="505" customFormat="1" ht="14.25" hidden="1"/>
    <row r="16905" s="505" customFormat="1" ht="14.25" hidden="1"/>
    <row r="16906" s="505" customFormat="1" ht="14.25" hidden="1"/>
    <row r="16907" s="505" customFormat="1" ht="14.25" hidden="1"/>
    <row r="16908" s="505" customFormat="1" ht="14.25" hidden="1"/>
    <row r="16909" s="505" customFormat="1" ht="14.25" hidden="1"/>
    <row r="16910" s="505" customFormat="1" ht="14.25" hidden="1"/>
    <row r="16911" s="505" customFormat="1" ht="14.25" hidden="1"/>
    <row r="16912" s="505" customFormat="1" ht="14.25" hidden="1"/>
    <row r="16913" s="505" customFormat="1" ht="14.25" hidden="1"/>
    <row r="16914" s="505" customFormat="1" ht="14.25" hidden="1"/>
    <row r="16915" s="505" customFormat="1" ht="14.25" hidden="1"/>
    <row r="16916" s="505" customFormat="1" ht="14.25" hidden="1"/>
    <row r="16917" s="505" customFormat="1" ht="14.25" hidden="1"/>
    <row r="16918" s="505" customFormat="1" ht="14.25" hidden="1"/>
    <row r="16919" s="505" customFormat="1" ht="14.25" hidden="1"/>
    <row r="16920" s="505" customFormat="1" ht="14.25" hidden="1"/>
    <row r="16921" s="505" customFormat="1" ht="14.25" hidden="1"/>
    <row r="16922" s="505" customFormat="1" ht="14.25" hidden="1"/>
    <row r="16923" s="505" customFormat="1" ht="14.25" hidden="1"/>
    <row r="16924" s="505" customFormat="1" ht="14.25" hidden="1"/>
    <row r="16925" s="505" customFormat="1" ht="14.25" hidden="1"/>
    <row r="16926" s="505" customFormat="1" ht="14.25" hidden="1"/>
    <row r="16927" s="505" customFormat="1" ht="14.25" hidden="1"/>
    <row r="16928" s="505" customFormat="1" ht="14.25" hidden="1"/>
    <row r="16929" s="505" customFormat="1" ht="14.25" hidden="1"/>
    <row r="16930" s="505" customFormat="1" ht="14.25" hidden="1"/>
    <row r="16931" s="505" customFormat="1" ht="14.25" hidden="1"/>
    <row r="16932" s="505" customFormat="1" ht="14.25" hidden="1"/>
    <row r="16933" s="505" customFormat="1" ht="14.25" hidden="1"/>
    <row r="16934" s="505" customFormat="1" ht="14.25" hidden="1"/>
    <row r="16935" s="505" customFormat="1" ht="14.25" hidden="1"/>
    <row r="16936" s="505" customFormat="1" ht="14.25" hidden="1"/>
    <row r="16937" s="505" customFormat="1" ht="14.25" hidden="1"/>
    <row r="16938" s="505" customFormat="1" ht="14.25" hidden="1"/>
    <row r="16939" s="505" customFormat="1" ht="14.25" hidden="1"/>
    <row r="16940" s="505" customFormat="1" ht="14.25" hidden="1"/>
    <row r="16941" s="505" customFormat="1" ht="14.25" hidden="1"/>
    <row r="16942" s="505" customFormat="1" ht="14.25" hidden="1"/>
    <row r="16943" s="505" customFormat="1" ht="14.25" hidden="1"/>
    <row r="16944" s="505" customFormat="1" ht="14.25" hidden="1"/>
    <row r="16945" s="505" customFormat="1" ht="14.25" hidden="1"/>
    <row r="16946" s="505" customFormat="1" ht="14.25" hidden="1"/>
    <row r="16947" s="505" customFormat="1" ht="14.25" hidden="1"/>
    <row r="16948" s="505" customFormat="1" ht="14.25" hidden="1"/>
    <row r="16949" s="505" customFormat="1" ht="14.25" hidden="1"/>
    <row r="16950" s="505" customFormat="1" ht="14.25" hidden="1"/>
    <row r="16951" s="505" customFormat="1" ht="14.25" hidden="1"/>
    <row r="16952" s="505" customFormat="1" ht="14.25" hidden="1"/>
    <row r="16953" s="505" customFormat="1" ht="14.25" hidden="1"/>
    <row r="16954" s="505" customFormat="1" ht="14.25" hidden="1"/>
    <row r="16955" s="505" customFormat="1" ht="14.25" hidden="1"/>
    <row r="16956" s="505" customFormat="1" ht="14.25" hidden="1"/>
    <row r="16957" s="505" customFormat="1" ht="14.25" hidden="1"/>
    <row r="16958" s="505" customFormat="1" ht="14.25" hidden="1"/>
    <row r="16959" s="505" customFormat="1" ht="14.25" hidden="1"/>
    <row r="16960" s="505" customFormat="1" ht="14.25" hidden="1"/>
    <row r="16961" s="505" customFormat="1" ht="14.25" hidden="1"/>
    <row r="16962" s="505" customFormat="1" ht="14.25" hidden="1"/>
    <row r="16963" s="505" customFormat="1" ht="14.25" hidden="1"/>
    <row r="16964" s="505" customFormat="1" ht="14.25" hidden="1"/>
    <row r="16965" s="505" customFormat="1" ht="14.25" hidden="1"/>
    <row r="16966" s="505" customFormat="1" ht="14.25" hidden="1"/>
    <row r="16967" s="505" customFormat="1" ht="14.25" hidden="1"/>
    <row r="16968" s="505" customFormat="1" ht="14.25" hidden="1"/>
    <row r="16969" s="505" customFormat="1" ht="14.25" hidden="1"/>
    <row r="16970" s="505" customFormat="1" ht="14.25" hidden="1"/>
    <row r="16971" s="505" customFormat="1" ht="14.25" hidden="1"/>
    <row r="16972" s="505" customFormat="1" ht="14.25" hidden="1"/>
    <row r="16973" s="505" customFormat="1" ht="14.25" hidden="1"/>
    <row r="16974" s="505" customFormat="1" ht="14.25" hidden="1"/>
    <row r="16975" s="505" customFormat="1" ht="14.25" hidden="1"/>
    <row r="16976" s="505" customFormat="1" ht="14.25" hidden="1"/>
    <row r="16977" s="505" customFormat="1" ht="14.25" hidden="1"/>
    <row r="16978" s="505" customFormat="1" ht="14.25" hidden="1"/>
    <row r="16979" s="505" customFormat="1" ht="14.25" hidden="1"/>
    <row r="16980" s="505" customFormat="1" ht="14.25" hidden="1"/>
    <row r="16981" s="505" customFormat="1" ht="14.25" hidden="1"/>
    <row r="16982" s="505" customFormat="1" ht="14.25" hidden="1"/>
    <row r="16983" s="505" customFormat="1" ht="14.25" hidden="1"/>
    <row r="16984" s="505" customFormat="1" ht="14.25" hidden="1"/>
    <row r="16985" s="505" customFormat="1" ht="14.25" hidden="1"/>
    <row r="16986" s="505" customFormat="1" ht="14.25" hidden="1"/>
    <row r="16987" s="505" customFormat="1" ht="14.25" hidden="1"/>
    <row r="16988" s="505" customFormat="1" ht="14.25" hidden="1"/>
    <row r="16989" s="505" customFormat="1" ht="14.25" hidden="1"/>
    <row r="16990" s="505" customFormat="1" ht="14.25" hidden="1"/>
    <row r="16991" s="505" customFormat="1" ht="14.25" hidden="1"/>
    <row r="16992" s="505" customFormat="1" ht="14.25" hidden="1"/>
    <row r="16993" s="505" customFormat="1" ht="14.25" hidden="1"/>
    <row r="16994" s="505" customFormat="1" ht="14.25" hidden="1"/>
    <row r="16995" s="505" customFormat="1" ht="14.25" hidden="1"/>
    <row r="16996" s="505" customFormat="1" ht="14.25" hidden="1"/>
    <row r="16997" s="505" customFormat="1" ht="14.25" hidden="1"/>
    <row r="16998" s="505" customFormat="1" ht="14.25" hidden="1"/>
    <row r="16999" s="505" customFormat="1" ht="14.25" hidden="1"/>
    <row r="17000" s="505" customFormat="1" ht="14.25" hidden="1"/>
    <row r="17001" s="505" customFormat="1" ht="14.25" hidden="1"/>
    <row r="17002" s="505" customFormat="1" ht="14.25" hidden="1"/>
    <row r="17003" s="505" customFormat="1" ht="14.25" hidden="1"/>
    <row r="17004" s="505" customFormat="1" ht="14.25" hidden="1"/>
    <row r="17005" s="505" customFormat="1" ht="14.25" hidden="1"/>
    <row r="17006" s="505" customFormat="1" ht="14.25" hidden="1"/>
    <row r="17007" s="505" customFormat="1" ht="14.25" hidden="1"/>
    <row r="17008" s="505" customFormat="1" ht="14.25" hidden="1"/>
    <row r="17009" s="505" customFormat="1" ht="14.25" hidden="1"/>
    <row r="17010" s="505" customFormat="1" ht="14.25" hidden="1"/>
    <row r="17011" s="505" customFormat="1" ht="14.25" hidden="1"/>
    <row r="17012" s="505" customFormat="1" ht="14.25" hidden="1"/>
    <row r="17013" s="505" customFormat="1" ht="14.25" hidden="1"/>
    <row r="17014" s="505" customFormat="1" ht="14.25" hidden="1"/>
    <row r="17015" s="505" customFormat="1" ht="14.25" hidden="1"/>
    <row r="17016" s="505" customFormat="1" ht="14.25" hidden="1"/>
    <row r="17017" s="505" customFormat="1" ht="14.25" hidden="1"/>
    <row r="17018" s="505" customFormat="1" ht="14.25" hidden="1"/>
    <row r="17019" s="505" customFormat="1" ht="14.25" hidden="1"/>
    <row r="17020" s="505" customFormat="1" ht="14.25" hidden="1"/>
    <row r="17021" s="505" customFormat="1" ht="14.25" hidden="1"/>
    <row r="17022" s="505" customFormat="1" ht="14.25" hidden="1"/>
    <row r="17023" s="505" customFormat="1" ht="14.25" hidden="1"/>
    <row r="17024" s="505" customFormat="1" ht="14.25" hidden="1"/>
    <row r="17025" s="505" customFormat="1" ht="14.25" hidden="1"/>
    <row r="17026" s="505" customFormat="1" ht="14.25" hidden="1"/>
    <row r="17027" s="505" customFormat="1" ht="14.25" hidden="1"/>
    <row r="17028" s="505" customFormat="1" ht="14.25" hidden="1"/>
    <row r="17029" s="505" customFormat="1" ht="14.25" hidden="1"/>
    <row r="17030" s="505" customFormat="1" ht="14.25" hidden="1"/>
    <row r="17031" s="505" customFormat="1" ht="14.25" hidden="1"/>
    <row r="17032" s="505" customFormat="1" ht="14.25" hidden="1"/>
    <row r="17033" s="505" customFormat="1" ht="14.25" hidden="1"/>
    <row r="17034" s="505" customFormat="1" ht="14.25" hidden="1"/>
    <row r="17035" s="505" customFormat="1" ht="14.25" hidden="1"/>
    <row r="17036" s="505" customFormat="1" ht="14.25" hidden="1"/>
    <row r="17037" s="505" customFormat="1" ht="14.25" hidden="1"/>
    <row r="17038" s="505" customFormat="1" ht="14.25" hidden="1"/>
    <row r="17039" s="505" customFormat="1" ht="14.25" hidden="1"/>
    <row r="17040" s="505" customFormat="1" ht="14.25" hidden="1"/>
    <row r="17041" s="505" customFormat="1" ht="14.25" hidden="1"/>
    <row r="17042" s="505" customFormat="1" ht="14.25" hidden="1"/>
    <row r="17043" s="505" customFormat="1" ht="14.25" hidden="1"/>
    <row r="17044" s="505" customFormat="1" ht="14.25" hidden="1"/>
    <row r="17045" s="505" customFormat="1" ht="14.25" hidden="1"/>
    <row r="17046" s="505" customFormat="1" ht="14.25" hidden="1"/>
    <row r="17047" s="505" customFormat="1" ht="14.25" hidden="1"/>
    <row r="17048" s="505" customFormat="1" ht="14.25" hidden="1"/>
    <row r="17049" s="505" customFormat="1" ht="14.25" hidden="1"/>
    <row r="17050" s="505" customFormat="1" ht="14.25" hidden="1"/>
    <row r="17051" s="505" customFormat="1" ht="14.25" hidden="1"/>
    <row r="17052" s="505" customFormat="1" ht="14.25" hidden="1"/>
    <row r="17053" s="505" customFormat="1" ht="14.25" hidden="1"/>
    <row r="17054" s="505" customFormat="1" ht="14.25" hidden="1"/>
    <row r="17055" s="505" customFormat="1" ht="14.25" hidden="1"/>
    <row r="17056" s="505" customFormat="1" ht="14.25" hidden="1"/>
    <row r="17057" s="505" customFormat="1" ht="14.25" hidden="1"/>
    <row r="17058" s="505" customFormat="1" ht="14.25" hidden="1"/>
    <row r="17059" s="505" customFormat="1" ht="14.25" hidden="1"/>
    <row r="17060" s="505" customFormat="1" ht="14.25" hidden="1"/>
    <row r="17061" s="505" customFormat="1" ht="14.25" hidden="1"/>
    <row r="17062" s="505" customFormat="1" ht="14.25" hidden="1"/>
    <row r="17063" s="505" customFormat="1" ht="14.25" hidden="1"/>
    <row r="17064" s="505" customFormat="1" ht="14.25" hidden="1"/>
    <row r="17065" s="505" customFormat="1" ht="14.25" hidden="1"/>
    <row r="17066" s="505" customFormat="1" ht="14.25" hidden="1"/>
    <row r="17067" s="505" customFormat="1" ht="14.25" hidden="1"/>
    <row r="17068" s="505" customFormat="1" ht="14.25" hidden="1"/>
    <row r="17069" s="505" customFormat="1" ht="14.25" hidden="1"/>
    <row r="17070" s="505" customFormat="1" ht="14.25" hidden="1"/>
    <row r="17071" s="505" customFormat="1" ht="14.25" hidden="1"/>
    <row r="17072" s="505" customFormat="1" ht="14.25" hidden="1"/>
    <row r="17073" s="505" customFormat="1" ht="14.25" hidden="1"/>
    <row r="17074" s="505" customFormat="1" ht="14.25" hidden="1"/>
    <row r="17075" s="505" customFormat="1" ht="14.25" hidden="1"/>
    <row r="17076" s="505" customFormat="1" ht="14.25" hidden="1"/>
    <row r="17077" s="505" customFormat="1" ht="14.25" hidden="1"/>
    <row r="17078" s="505" customFormat="1" ht="14.25" hidden="1"/>
    <row r="17079" s="505" customFormat="1" ht="14.25" hidden="1"/>
    <row r="17080" s="505" customFormat="1" ht="14.25" hidden="1"/>
    <row r="17081" s="505" customFormat="1" ht="14.25" hidden="1"/>
    <row r="17082" s="505" customFormat="1" ht="14.25" hidden="1"/>
    <row r="17083" s="505" customFormat="1" ht="14.25" hidden="1"/>
    <row r="17084" s="505" customFormat="1" ht="14.25" hidden="1"/>
    <row r="17085" s="505" customFormat="1" ht="14.25" hidden="1"/>
    <row r="17086" s="505" customFormat="1" ht="14.25" hidden="1"/>
    <row r="17087" s="505" customFormat="1" ht="14.25" hidden="1"/>
    <row r="17088" s="505" customFormat="1" ht="14.25" hidden="1"/>
    <row r="17089" s="505" customFormat="1" ht="14.25" hidden="1"/>
    <row r="17090" s="505" customFormat="1" ht="14.25" hidden="1"/>
    <row r="17091" s="505" customFormat="1" ht="14.25" hidden="1"/>
    <row r="17092" s="505" customFormat="1" ht="14.25" hidden="1"/>
    <row r="17093" s="505" customFormat="1" ht="14.25" hidden="1"/>
    <row r="17094" s="505" customFormat="1" ht="14.25" hidden="1"/>
    <row r="17095" s="505" customFormat="1" ht="14.25" hidden="1"/>
    <row r="17096" s="505" customFormat="1" ht="14.25" hidden="1"/>
    <row r="17097" s="505" customFormat="1" ht="14.25" hidden="1"/>
    <row r="17098" s="505" customFormat="1" ht="14.25" hidden="1"/>
    <row r="17099" s="505" customFormat="1" ht="14.25" hidden="1"/>
    <row r="17100" s="505" customFormat="1" ht="14.25" hidden="1"/>
    <row r="17101" s="505" customFormat="1" ht="14.25" hidden="1"/>
    <row r="17102" s="505" customFormat="1" ht="14.25" hidden="1"/>
    <row r="17103" s="505" customFormat="1" ht="14.25" hidden="1"/>
    <row r="17104" s="505" customFormat="1" ht="14.25" hidden="1"/>
    <row r="17105" s="505" customFormat="1" ht="14.25" hidden="1"/>
    <row r="17106" s="505" customFormat="1" ht="14.25" hidden="1"/>
    <row r="17107" s="505" customFormat="1" ht="14.25" hidden="1"/>
    <row r="17108" s="505" customFormat="1" ht="14.25" hidden="1"/>
    <row r="17109" s="505" customFormat="1" ht="14.25" hidden="1"/>
    <row r="17110" s="505" customFormat="1" ht="14.25" hidden="1"/>
    <row r="17111" s="505" customFormat="1" ht="14.25" hidden="1"/>
    <row r="17112" s="505" customFormat="1" ht="14.25" hidden="1"/>
    <row r="17113" s="505" customFormat="1" ht="14.25" hidden="1"/>
    <row r="17114" s="505" customFormat="1" ht="14.25" hidden="1"/>
    <row r="17115" s="505" customFormat="1" ht="14.25" hidden="1"/>
    <row r="17116" s="505" customFormat="1" ht="14.25" hidden="1"/>
    <row r="17117" s="505" customFormat="1" ht="14.25" hidden="1"/>
    <row r="17118" s="505" customFormat="1" ht="14.25" hidden="1"/>
    <row r="17119" s="505" customFormat="1" ht="14.25" hidden="1"/>
    <row r="17120" s="505" customFormat="1" ht="14.25" hidden="1"/>
    <row r="17121" s="505" customFormat="1" ht="14.25" hidden="1"/>
    <row r="17122" s="505" customFormat="1" ht="14.25" hidden="1"/>
    <row r="17123" s="505" customFormat="1" ht="14.25" hidden="1"/>
    <row r="17124" s="505" customFormat="1" ht="14.25" hidden="1"/>
    <row r="17125" s="505" customFormat="1" ht="14.25" hidden="1"/>
    <row r="17126" s="505" customFormat="1" ht="14.25" hidden="1"/>
    <row r="17127" s="505" customFormat="1" ht="14.25" hidden="1"/>
    <row r="17128" s="505" customFormat="1" ht="14.25" hidden="1"/>
    <row r="17129" s="505" customFormat="1" ht="14.25" hidden="1"/>
    <row r="17130" s="505" customFormat="1" ht="14.25" hidden="1"/>
    <row r="17131" s="505" customFormat="1" ht="14.25" hidden="1"/>
    <row r="17132" s="505" customFormat="1" ht="14.25" hidden="1"/>
    <row r="17133" s="505" customFormat="1" ht="14.25" hidden="1"/>
    <row r="17134" s="505" customFormat="1" ht="14.25" hidden="1"/>
    <row r="17135" s="505" customFormat="1" ht="14.25" hidden="1"/>
    <row r="17136" s="505" customFormat="1" ht="14.25" hidden="1"/>
    <row r="17137" s="505" customFormat="1" ht="14.25" hidden="1"/>
    <row r="17138" s="505" customFormat="1" ht="14.25" hidden="1"/>
    <row r="17139" s="505" customFormat="1" ht="14.25" hidden="1"/>
    <row r="17140" s="505" customFormat="1" ht="14.25" hidden="1"/>
    <row r="17141" s="505" customFormat="1" ht="14.25" hidden="1"/>
    <row r="17142" s="505" customFormat="1" ht="14.25" hidden="1"/>
    <row r="17143" s="505" customFormat="1" ht="14.25" hidden="1"/>
    <row r="17144" s="505" customFormat="1" ht="14.25" hidden="1"/>
    <row r="17145" s="505" customFormat="1" ht="14.25" hidden="1"/>
    <row r="17146" s="505" customFormat="1" ht="14.25" hidden="1"/>
    <row r="17147" s="505" customFormat="1" ht="14.25" hidden="1"/>
    <row r="17148" s="505" customFormat="1" ht="14.25" hidden="1"/>
    <row r="17149" s="505" customFormat="1" ht="14.25" hidden="1"/>
    <row r="17150" s="505" customFormat="1" ht="14.25" hidden="1"/>
    <row r="17151" s="505" customFormat="1" ht="14.25" hidden="1"/>
    <row r="17152" s="505" customFormat="1" ht="14.25" hidden="1"/>
    <row r="17153" s="505" customFormat="1" ht="14.25" hidden="1"/>
    <row r="17154" s="505" customFormat="1" ht="14.25" hidden="1"/>
    <row r="17155" s="505" customFormat="1" ht="14.25" hidden="1"/>
    <row r="17156" s="505" customFormat="1" ht="14.25" hidden="1"/>
    <row r="17157" s="505" customFormat="1" ht="14.25" hidden="1"/>
    <row r="17158" s="505" customFormat="1" ht="14.25" hidden="1"/>
    <row r="17159" s="505" customFormat="1" ht="14.25" hidden="1"/>
    <row r="17160" s="505" customFormat="1" ht="14.25" hidden="1"/>
    <row r="17161" s="505" customFormat="1" ht="14.25" hidden="1"/>
    <row r="17162" s="505" customFormat="1" ht="14.25" hidden="1"/>
    <row r="17163" s="505" customFormat="1" ht="14.25" hidden="1"/>
    <row r="17164" s="505" customFormat="1" ht="14.25" hidden="1"/>
    <row r="17165" s="505" customFormat="1" ht="14.25" hidden="1"/>
    <row r="17166" s="505" customFormat="1" ht="14.25" hidden="1"/>
    <row r="17167" s="505" customFormat="1" ht="14.25" hidden="1"/>
    <row r="17168" s="505" customFormat="1" ht="14.25" hidden="1"/>
    <row r="17169" s="505" customFormat="1" ht="14.25" hidden="1"/>
    <row r="17170" s="505" customFormat="1" ht="14.25" hidden="1"/>
    <row r="17171" s="505" customFormat="1" ht="14.25" hidden="1"/>
    <row r="17172" s="505" customFormat="1" ht="14.25" hidden="1"/>
    <row r="17173" s="505" customFormat="1" ht="14.25" hidden="1"/>
    <row r="17174" s="505" customFormat="1" ht="14.25" hidden="1"/>
    <row r="17175" s="505" customFormat="1" ht="14.25" hidden="1"/>
    <row r="17176" s="505" customFormat="1" ht="14.25" hidden="1"/>
    <row r="17177" s="505" customFormat="1" ht="14.25" hidden="1"/>
    <row r="17178" s="505" customFormat="1" ht="14.25" hidden="1"/>
    <row r="17179" s="505" customFormat="1" ht="14.25" hidden="1"/>
    <row r="17180" s="505" customFormat="1" ht="14.25" hidden="1"/>
    <row r="17181" s="505" customFormat="1" ht="14.25" hidden="1"/>
    <row r="17182" s="505" customFormat="1" ht="14.25" hidden="1"/>
    <row r="17183" s="505" customFormat="1" ht="14.25" hidden="1"/>
    <row r="17184" s="505" customFormat="1" ht="14.25" hidden="1"/>
    <row r="17185" s="505" customFormat="1" ht="14.25" hidden="1"/>
    <row r="17186" s="505" customFormat="1" ht="14.25" hidden="1"/>
    <row r="17187" s="505" customFormat="1" ht="14.25" hidden="1"/>
    <row r="17188" s="505" customFormat="1" ht="14.25" hidden="1"/>
    <row r="17189" s="505" customFormat="1" ht="14.25" hidden="1"/>
    <row r="17190" s="505" customFormat="1" ht="14.25" hidden="1"/>
    <row r="17191" s="505" customFormat="1" ht="14.25" hidden="1"/>
    <row r="17192" s="505" customFormat="1" ht="14.25" hidden="1"/>
    <row r="17193" s="505" customFormat="1" ht="14.25" hidden="1"/>
    <row r="17194" s="505" customFormat="1" ht="14.25" hidden="1"/>
    <row r="17195" s="505" customFormat="1" ht="14.25" hidden="1"/>
    <row r="17196" s="505" customFormat="1" ht="14.25" hidden="1"/>
    <row r="17197" s="505" customFormat="1" ht="14.25" hidden="1"/>
    <row r="17198" s="505" customFormat="1" ht="14.25" hidden="1"/>
    <row r="17199" s="505" customFormat="1" ht="14.25" hidden="1"/>
    <row r="17200" s="505" customFormat="1" ht="14.25" hidden="1"/>
    <row r="17201" s="505" customFormat="1" ht="14.25" hidden="1"/>
    <row r="17202" s="505" customFormat="1" ht="14.25" hidden="1"/>
    <row r="17203" s="505" customFormat="1" ht="14.25" hidden="1"/>
    <row r="17204" s="505" customFormat="1" ht="14.25" hidden="1"/>
    <row r="17205" s="505" customFormat="1" ht="14.25" hidden="1"/>
    <row r="17206" s="505" customFormat="1" ht="14.25" hidden="1"/>
    <row r="17207" s="505" customFormat="1" ht="14.25" hidden="1"/>
    <row r="17208" s="505" customFormat="1" ht="14.25" hidden="1"/>
    <row r="17209" s="505" customFormat="1" ht="14.25" hidden="1"/>
    <row r="17210" s="505" customFormat="1" ht="14.25" hidden="1"/>
    <row r="17211" s="505" customFormat="1" ht="14.25" hidden="1"/>
    <row r="17212" s="505" customFormat="1" ht="14.25" hidden="1"/>
    <row r="17213" s="505" customFormat="1" ht="14.25" hidden="1"/>
    <row r="17214" s="505" customFormat="1" ht="14.25" hidden="1"/>
    <row r="17215" s="505" customFormat="1" ht="14.25" hidden="1"/>
    <row r="17216" s="505" customFormat="1" ht="14.25" hidden="1"/>
    <row r="17217" s="505" customFormat="1" ht="14.25" hidden="1"/>
    <row r="17218" s="505" customFormat="1" ht="14.25" hidden="1"/>
    <row r="17219" s="505" customFormat="1" ht="14.25" hidden="1"/>
    <row r="17220" s="505" customFormat="1" ht="14.25" hidden="1"/>
    <row r="17221" s="505" customFormat="1" ht="14.25" hidden="1"/>
    <row r="17222" s="505" customFormat="1" ht="14.25" hidden="1"/>
    <row r="17223" s="505" customFormat="1" ht="14.25" hidden="1"/>
    <row r="17224" s="505" customFormat="1" ht="14.25" hidden="1"/>
    <row r="17225" s="505" customFormat="1" ht="14.25" hidden="1"/>
    <row r="17226" s="505" customFormat="1" ht="14.25" hidden="1"/>
    <row r="17227" s="505" customFormat="1" ht="14.25" hidden="1"/>
    <row r="17228" s="505" customFormat="1" ht="14.25" hidden="1"/>
    <row r="17229" s="505" customFormat="1" ht="14.25" hidden="1"/>
    <row r="17230" s="505" customFormat="1" ht="14.25" hidden="1"/>
    <row r="17231" s="505" customFormat="1" ht="14.25" hidden="1"/>
    <row r="17232" s="505" customFormat="1" ht="14.25" hidden="1"/>
    <row r="17233" s="505" customFormat="1" ht="14.25" hidden="1"/>
    <row r="17234" s="505" customFormat="1" ht="14.25" hidden="1"/>
    <row r="17235" s="505" customFormat="1" ht="14.25" hidden="1"/>
    <row r="17236" s="505" customFormat="1" ht="14.25" hidden="1"/>
    <row r="17237" s="505" customFormat="1" ht="14.25" hidden="1"/>
    <row r="17238" s="505" customFormat="1" ht="14.25" hidden="1"/>
    <row r="17239" s="505" customFormat="1" ht="14.25" hidden="1"/>
    <row r="17240" s="505" customFormat="1" ht="14.25" hidden="1"/>
    <row r="17241" s="505" customFormat="1" ht="14.25" hidden="1"/>
    <row r="17242" s="505" customFormat="1" ht="14.25" hidden="1"/>
    <row r="17243" s="505" customFormat="1" ht="14.25" hidden="1"/>
    <row r="17244" s="505" customFormat="1" ht="14.25" hidden="1"/>
    <row r="17245" s="505" customFormat="1" ht="14.25" hidden="1"/>
    <row r="17246" s="505" customFormat="1" ht="14.25" hidden="1"/>
    <row r="17247" s="505" customFormat="1" ht="14.25" hidden="1"/>
    <row r="17248" s="505" customFormat="1" ht="14.25" hidden="1"/>
    <row r="17249" s="505" customFormat="1" ht="14.25" hidden="1"/>
    <row r="17250" s="505" customFormat="1" ht="14.25" hidden="1"/>
    <row r="17251" s="505" customFormat="1" ht="14.25" hidden="1"/>
    <row r="17252" s="505" customFormat="1" ht="14.25" hidden="1"/>
    <row r="17253" s="505" customFormat="1" ht="14.25" hidden="1"/>
    <row r="17254" s="505" customFormat="1" ht="14.25" hidden="1"/>
    <row r="17255" s="505" customFormat="1" ht="14.25" hidden="1"/>
    <row r="17256" s="505" customFormat="1" ht="14.25" hidden="1"/>
    <row r="17257" s="505" customFormat="1" ht="14.25" hidden="1"/>
    <row r="17258" s="505" customFormat="1" ht="14.25" hidden="1"/>
    <row r="17259" s="505" customFormat="1" ht="14.25" hidden="1"/>
    <row r="17260" s="505" customFormat="1" ht="14.25" hidden="1"/>
    <row r="17261" s="505" customFormat="1" ht="14.25" hidden="1"/>
    <row r="17262" s="505" customFormat="1" ht="14.25" hidden="1"/>
    <row r="17263" s="505" customFormat="1" ht="14.25" hidden="1"/>
    <row r="17264" s="505" customFormat="1" ht="14.25" hidden="1"/>
    <row r="17265" s="505" customFormat="1" ht="14.25" hidden="1"/>
    <row r="17266" s="505" customFormat="1" ht="14.25" hidden="1"/>
    <row r="17267" s="505" customFormat="1" ht="14.25" hidden="1"/>
    <row r="17268" s="505" customFormat="1" ht="14.25" hidden="1"/>
    <row r="17269" s="505" customFormat="1" ht="14.25" hidden="1"/>
    <row r="17270" s="505" customFormat="1" ht="14.25" hidden="1"/>
    <row r="17271" s="505" customFormat="1" ht="14.25" hidden="1"/>
    <row r="17272" s="505" customFormat="1" ht="14.25" hidden="1"/>
    <row r="17273" s="505" customFormat="1" ht="14.25" hidden="1"/>
    <row r="17274" s="505" customFormat="1" ht="14.25" hidden="1"/>
    <row r="17275" s="505" customFormat="1" ht="14.25" hidden="1"/>
    <row r="17276" s="505" customFormat="1" ht="14.25" hidden="1"/>
    <row r="17277" s="505" customFormat="1" ht="14.25" hidden="1"/>
    <row r="17278" s="505" customFormat="1" ht="14.25" hidden="1"/>
    <row r="17279" s="505" customFormat="1" ht="14.25" hidden="1"/>
    <row r="17280" s="505" customFormat="1" ht="14.25" hidden="1"/>
    <row r="17281" s="505" customFormat="1" ht="14.25" hidden="1"/>
    <row r="17282" s="505" customFormat="1" ht="14.25" hidden="1"/>
    <row r="17283" s="505" customFormat="1" ht="14.25" hidden="1"/>
    <row r="17284" s="505" customFormat="1" ht="14.25" hidden="1"/>
    <row r="17285" s="505" customFormat="1" ht="14.25" hidden="1"/>
    <row r="17286" s="505" customFormat="1" ht="14.25" hidden="1"/>
    <row r="17287" s="505" customFormat="1" ht="14.25" hidden="1"/>
    <row r="17288" s="505" customFormat="1" ht="14.25" hidden="1"/>
    <row r="17289" s="505" customFormat="1" ht="14.25" hidden="1"/>
    <row r="17290" s="505" customFormat="1" ht="14.25" hidden="1"/>
    <row r="17291" s="505" customFormat="1" ht="14.25" hidden="1"/>
    <row r="17292" s="505" customFormat="1" ht="14.25" hidden="1"/>
    <row r="17293" s="505" customFormat="1" ht="14.25" hidden="1"/>
    <row r="17294" s="505" customFormat="1" ht="14.25" hidden="1"/>
    <row r="17295" s="505" customFormat="1" ht="14.25" hidden="1"/>
    <row r="17296" s="505" customFormat="1" ht="14.25" hidden="1"/>
    <row r="17297" s="505" customFormat="1" ht="14.25" hidden="1"/>
    <row r="17298" s="505" customFormat="1" ht="14.25" hidden="1"/>
    <row r="17299" s="505" customFormat="1" ht="14.25" hidden="1"/>
    <row r="17300" s="505" customFormat="1" ht="14.25" hidden="1"/>
    <row r="17301" s="505" customFormat="1" ht="14.25" hidden="1"/>
    <row r="17302" s="505" customFormat="1" ht="14.25" hidden="1"/>
    <row r="17303" s="505" customFormat="1" ht="14.25" hidden="1"/>
    <row r="17304" s="505" customFormat="1" ht="14.25" hidden="1"/>
    <row r="17305" s="505" customFormat="1" ht="14.25" hidden="1"/>
    <row r="17306" s="505" customFormat="1" ht="14.25" hidden="1"/>
    <row r="17307" s="505" customFormat="1" ht="14.25" hidden="1"/>
    <row r="17308" s="505" customFormat="1" ht="14.25" hidden="1"/>
    <row r="17309" s="505" customFormat="1" ht="14.25" hidden="1"/>
    <row r="17310" s="505" customFormat="1" ht="14.25" hidden="1"/>
    <row r="17311" s="505" customFormat="1" ht="14.25" hidden="1"/>
    <row r="17312" s="505" customFormat="1" ht="14.25" hidden="1"/>
    <row r="17313" s="505" customFormat="1" ht="14.25" hidden="1"/>
    <row r="17314" s="505" customFormat="1" ht="14.25" hidden="1"/>
    <row r="17315" s="505" customFormat="1" ht="14.25" hidden="1"/>
    <row r="17316" s="505" customFormat="1" ht="14.25" hidden="1"/>
    <row r="17317" s="505" customFormat="1" ht="14.25" hidden="1"/>
    <row r="17318" s="505" customFormat="1" ht="14.25" hidden="1"/>
    <row r="17319" s="505" customFormat="1" ht="14.25" hidden="1"/>
    <row r="17320" s="505" customFormat="1" ht="14.25" hidden="1"/>
    <row r="17321" s="505" customFormat="1" ht="14.25" hidden="1"/>
    <row r="17322" s="505" customFormat="1" ht="14.25" hidden="1"/>
    <row r="17323" s="505" customFormat="1" ht="14.25" hidden="1"/>
    <row r="17324" s="505" customFormat="1" ht="14.25" hidden="1"/>
    <row r="17325" s="505" customFormat="1" ht="14.25" hidden="1"/>
    <row r="17326" s="505" customFormat="1" ht="14.25" hidden="1"/>
    <row r="17327" s="505" customFormat="1" ht="14.25" hidden="1"/>
    <row r="17328" s="505" customFormat="1" ht="14.25" hidden="1"/>
    <row r="17329" s="505" customFormat="1" ht="14.25" hidden="1"/>
    <row r="17330" s="505" customFormat="1" ht="14.25" hidden="1"/>
    <row r="17331" s="505" customFormat="1" ht="14.25" hidden="1"/>
    <row r="17332" s="505" customFormat="1" ht="14.25" hidden="1"/>
    <row r="17333" s="505" customFormat="1" ht="14.25" hidden="1"/>
    <row r="17334" s="505" customFormat="1" ht="14.25" hidden="1"/>
    <row r="17335" s="505" customFormat="1" ht="14.25" hidden="1"/>
    <row r="17336" s="505" customFormat="1" ht="14.25" hidden="1"/>
    <row r="17337" s="505" customFormat="1" ht="14.25" hidden="1"/>
    <row r="17338" s="505" customFormat="1" ht="14.25" hidden="1"/>
    <row r="17339" s="505" customFormat="1" ht="14.25" hidden="1"/>
    <row r="17340" s="505" customFormat="1" ht="14.25" hidden="1"/>
    <row r="17341" s="505" customFormat="1" ht="14.25" hidden="1"/>
    <row r="17342" s="505" customFormat="1" ht="14.25" hidden="1"/>
    <row r="17343" s="505" customFormat="1" ht="14.25" hidden="1"/>
    <row r="17344" s="505" customFormat="1" ht="14.25" hidden="1"/>
    <row r="17345" s="505" customFormat="1" ht="14.25" hidden="1"/>
    <row r="17346" s="505" customFormat="1" ht="14.25" hidden="1"/>
    <row r="17347" s="505" customFormat="1" ht="14.25" hidden="1"/>
    <row r="17348" s="505" customFormat="1" ht="14.25" hidden="1"/>
    <row r="17349" s="505" customFormat="1" ht="14.25" hidden="1"/>
    <row r="17350" s="505" customFormat="1" ht="14.25" hidden="1"/>
    <row r="17351" s="505" customFormat="1" ht="14.25" hidden="1"/>
    <row r="17352" s="505" customFormat="1" ht="14.25" hidden="1"/>
    <row r="17353" s="505" customFormat="1" ht="14.25" hidden="1"/>
    <row r="17354" s="505" customFormat="1" ht="14.25" hidden="1"/>
    <row r="17355" s="505" customFormat="1" ht="14.25" hidden="1"/>
    <row r="17356" s="505" customFormat="1" ht="14.25" hidden="1"/>
    <row r="17357" s="505" customFormat="1" ht="14.25" hidden="1"/>
    <row r="17358" s="505" customFormat="1" ht="14.25" hidden="1"/>
    <row r="17359" s="505" customFormat="1" ht="14.25" hidden="1"/>
    <row r="17360" s="505" customFormat="1" ht="14.25" hidden="1"/>
    <row r="17361" s="505" customFormat="1" ht="14.25" hidden="1"/>
    <row r="17362" s="505" customFormat="1" ht="14.25" hidden="1"/>
    <row r="17363" s="505" customFormat="1" ht="14.25" hidden="1"/>
    <row r="17364" s="505" customFormat="1" ht="14.25" hidden="1"/>
    <row r="17365" s="505" customFormat="1" ht="14.25" hidden="1"/>
    <row r="17366" s="505" customFormat="1" ht="14.25" hidden="1"/>
    <row r="17367" s="505" customFormat="1" ht="14.25" hidden="1"/>
    <row r="17368" s="505" customFormat="1" ht="14.25" hidden="1"/>
    <row r="17369" s="505" customFormat="1" ht="14.25" hidden="1"/>
    <row r="17370" s="505" customFormat="1" ht="14.25" hidden="1"/>
    <row r="17371" s="505" customFormat="1" ht="14.25" hidden="1"/>
    <row r="17372" s="505" customFormat="1" ht="14.25" hidden="1"/>
    <row r="17373" s="505" customFormat="1" ht="14.25" hidden="1"/>
    <row r="17374" s="505" customFormat="1" ht="14.25" hidden="1"/>
    <row r="17375" s="505" customFormat="1" ht="14.25" hidden="1"/>
    <row r="17376" s="505" customFormat="1" ht="14.25" hidden="1"/>
    <row r="17377" s="505" customFormat="1" ht="14.25" hidden="1"/>
    <row r="17378" s="505" customFormat="1" ht="14.25" hidden="1"/>
    <row r="17379" s="505" customFormat="1" ht="14.25" hidden="1"/>
    <row r="17380" s="505" customFormat="1" ht="14.25" hidden="1"/>
    <row r="17381" s="505" customFormat="1" ht="14.25" hidden="1"/>
    <row r="17382" s="505" customFormat="1" ht="14.25" hidden="1"/>
    <row r="17383" s="505" customFormat="1" ht="14.25" hidden="1"/>
    <row r="17384" s="505" customFormat="1" ht="14.25" hidden="1"/>
    <row r="17385" s="505" customFormat="1" ht="14.25" hidden="1"/>
    <row r="17386" s="505" customFormat="1" ht="14.25" hidden="1"/>
    <row r="17387" s="505" customFormat="1" ht="14.25" hidden="1"/>
    <row r="17388" s="505" customFormat="1" ht="14.25" hidden="1"/>
    <row r="17389" s="505" customFormat="1" ht="14.25" hidden="1"/>
    <row r="17390" s="505" customFormat="1" ht="14.25" hidden="1"/>
    <row r="17391" s="505" customFormat="1" ht="14.25" hidden="1"/>
    <row r="17392" s="505" customFormat="1" ht="14.25" hidden="1"/>
    <row r="17393" s="505" customFormat="1" ht="14.25" hidden="1"/>
    <row r="17394" s="505" customFormat="1" ht="14.25" hidden="1"/>
    <row r="17395" s="505" customFormat="1" ht="14.25" hidden="1"/>
    <row r="17396" s="505" customFormat="1" ht="14.25" hidden="1"/>
    <row r="17397" s="505" customFormat="1" ht="14.25" hidden="1"/>
    <row r="17398" s="505" customFormat="1" ht="14.25" hidden="1"/>
    <row r="17399" s="505" customFormat="1" ht="14.25" hidden="1"/>
    <row r="17400" s="505" customFormat="1" ht="14.25" hidden="1"/>
    <row r="17401" s="505" customFormat="1" ht="14.25" hidden="1"/>
    <row r="17402" s="505" customFormat="1" ht="14.25" hidden="1"/>
    <row r="17403" s="505" customFormat="1" ht="14.25" hidden="1"/>
    <row r="17404" s="505" customFormat="1" ht="14.25" hidden="1"/>
    <row r="17405" s="505" customFormat="1" ht="14.25" hidden="1"/>
    <row r="17406" s="505" customFormat="1" ht="14.25" hidden="1"/>
    <row r="17407" s="505" customFormat="1" ht="14.25" hidden="1"/>
    <row r="17408" s="505" customFormat="1" ht="14.25" hidden="1"/>
    <row r="17409" s="505" customFormat="1" ht="14.25" hidden="1"/>
    <row r="17410" s="505" customFormat="1" ht="14.25" hidden="1"/>
    <row r="17411" s="505" customFormat="1" ht="14.25" hidden="1"/>
    <row r="17412" s="505" customFormat="1" ht="14.25" hidden="1"/>
    <row r="17413" s="505" customFormat="1" ht="14.25" hidden="1"/>
    <row r="17414" s="505" customFormat="1" ht="14.25" hidden="1"/>
    <row r="17415" s="505" customFormat="1" ht="14.25" hidden="1"/>
    <row r="17416" s="505" customFormat="1" ht="14.25" hidden="1"/>
    <row r="17417" s="505" customFormat="1" ht="14.25" hidden="1"/>
    <row r="17418" s="505" customFormat="1" ht="14.25" hidden="1"/>
    <row r="17419" s="505" customFormat="1" ht="14.25" hidden="1"/>
    <row r="17420" s="505" customFormat="1" ht="14.25" hidden="1"/>
    <row r="17421" s="505" customFormat="1" ht="14.25" hidden="1"/>
    <row r="17422" s="505" customFormat="1" ht="14.25" hidden="1"/>
    <row r="17423" s="505" customFormat="1" ht="14.25" hidden="1"/>
    <row r="17424" s="505" customFormat="1" ht="14.25" hidden="1"/>
    <row r="17425" s="505" customFormat="1" ht="14.25" hidden="1"/>
    <row r="17426" s="505" customFormat="1" ht="14.25" hidden="1"/>
    <row r="17427" s="505" customFormat="1" ht="14.25" hidden="1"/>
    <row r="17428" s="505" customFormat="1" ht="14.25" hidden="1"/>
    <row r="17429" s="505" customFormat="1" ht="14.25" hidden="1"/>
    <row r="17430" s="505" customFormat="1" ht="14.25" hidden="1"/>
    <row r="17431" s="505" customFormat="1" ht="14.25" hidden="1"/>
    <row r="17432" s="505" customFormat="1" ht="14.25" hidden="1"/>
    <row r="17433" s="505" customFormat="1" ht="14.25" hidden="1"/>
    <row r="17434" s="505" customFormat="1" ht="14.25" hidden="1"/>
    <row r="17435" s="505" customFormat="1" ht="14.25" hidden="1"/>
    <row r="17436" s="505" customFormat="1" ht="14.25" hidden="1"/>
    <row r="17437" s="505" customFormat="1" ht="14.25" hidden="1"/>
    <row r="17438" s="505" customFormat="1" ht="14.25" hidden="1"/>
    <row r="17439" s="505" customFormat="1" ht="14.25" hidden="1"/>
    <row r="17440" s="505" customFormat="1" ht="14.25" hidden="1"/>
    <row r="17441" s="505" customFormat="1" ht="14.25" hidden="1"/>
    <row r="17442" s="505" customFormat="1" ht="14.25" hidden="1"/>
    <row r="17443" s="505" customFormat="1" ht="14.25" hidden="1"/>
    <row r="17444" s="505" customFormat="1" ht="14.25" hidden="1"/>
    <row r="17445" s="505" customFormat="1" ht="14.25" hidden="1"/>
    <row r="17446" s="505" customFormat="1" ht="14.25" hidden="1"/>
    <row r="17447" s="505" customFormat="1" ht="14.25" hidden="1"/>
    <row r="17448" s="505" customFormat="1" ht="14.25" hidden="1"/>
    <row r="17449" s="505" customFormat="1" ht="14.25" hidden="1"/>
    <row r="17450" s="505" customFormat="1" ht="14.25" hidden="1"/>
    <row r="17451" s="505" customFormat="1" ht="14.25" hidden="1"/>
    <row r="17452" s="505" customFormat="1" ht="14.25" hidden="1"/>
    <row r="17453" s="505" customFormat="1" ht="14.25" hidden="1"/>
    <row r="17454" s="505" customFormat="1" ht="14.25" hidden="1"/>
    <row r="17455" s="505" customFormat="1" ht="14.25" hidden="1"/>
    <row r="17456" s="505" customFormat="1" ht="14.25" hidden="1"/>
    <row r="17457" s="505" customFormat="1" ht="14.25" hidden="1"/>
    <row r="17458" s="505" customFormat="1" ht="14.25" hidden="1"/>
    <row r="17459" s="505" customFormat="1" ht="14.25" hidden="1"/>
    <row r="17460" s="505" customFormat="1" ht="14.25" hidden="1"/>
    <row r="17461" s="505" customFormat="1" ht="14.25" hidden="1"/>
    <row r="17462" s="505" customFormat="1" ht="14.25" hidden="1"/>
    <row r="17463" s="505" customFormat="1" ht="14.25" hidden="1"/>
    <row r="17464" s="505" customFormat="1" ht="14.25" hidden="1"/>
    <row r="17465" s="505" customFormat="1" ht="14.25" hidden="1"/>
    <row r="17466" s="505" customFormat="1" ht="14.25" hidden="1"/>
    <row r="17467" s="505" customFormat="1" ht="14.25" hidden="1"/>
    <row r="17468" s="505" customFormat="1" ht="14.25" hidden="1"/>
    <row r="17469" s="505" customFormat="1" ht="14.25" hidden="1"/>
    <row r="17470" s="505" customFormat="1" ht="14.25" hidden="1"/>
    <row r="17471" s="505" customFormat="1" ht="14.25" hidden="1"/>
    <row r="17472" s="505" customFormat="1" ht="14.25" hidden="1"/>
    <row r="17473" s="505" customFormat="1" ht="14.25" hidden="1"/>
    <row r="17474" s="505" customFormat="1" ht="14.25" hidden="1"/>
    <row r="17475" s="505" customFormat="1" ht="14.25" hidden="1"/>
    <row r="17476" s="505" customFormat="1" ht="14.25" hidden="1"/>
    <row r="17477" s="505" customFormat="1" ht="14.25" hidden="1"/>
    <row r="17478" s="505" customFormat="1" ht="14.25" hidden="1"/>
    <row r="17479" s="505" customFormat="1" ht="14.25" hidden="1"/>
    <row r="17480" s="505" customFormat="1" ht="14.25" hidden="1"/>
    <row r="17481" s="505" customFormat="1" ht="14.25" hidden="1"/>
    <row r="17482" s="505" customFormat="1" ht="14.25" hidden="1"/>
    <row r="17483" s="505" customFormat="1" ht="14.25" hidden="1"/>
    <row r="17484" s="505" customFormat="1" ht="14.25" hidden="1"/>
    <row r="17485" s="505" customFormat="1" ht="14.25" hidden="1"/>
    <row r="17486" s="505" customFormat="1" ht="14.25" hidden="1"/>
    <row r="17487" s="505" customFormat="1" ht="14.25" hidden="1"/>
    <row r="17488" s="505" customFormat="1" ht="14.25" hidden="1"/>
    <row r="17489" s="505" customFormat="1" ht="14.25" hidden="1"/>
    <row r="17490" s="505" customFormat="1" ht="14.25" hidden="1"/>
    <row r="17491" s="505" customFormat="1" ht="14.25" hidden="1"/>
    <row r="17492" s="505" customFormat="1" ht="14.25" hidden="1"/>
    <row r="17493" s="505" customFormat="1" ht="14.25" hidden="1"/>
    <row r="17494" s="505" customFormat="1" ht="14.25" hidden="1"/>
    <row r="17495" s="505" customFormat="1" ht="14.25" hidden="1"/>
    <row r="17496" s="505" customFormat="1" ht="14.25" hidden="1"/>
    <row r="17497" s="505" customFormat="1" ht="14.25" hidden="1"/>
    <row r="17498" s="505" customFormat="1" ht="14.25" hidden="1"/>
    <row r="17499" s="505" customFormat="1" ht="14.25" hidden="1"/>
    <row r="17500" s="505" customFormat="1" ht="14.25" hidden="1"/>
    <row r="17501" s="505" customFormat="1" ht="14.25" hidden="1"/>
    <row r="17502" s="505" customFormat="1" ht="14.25" hidden="1"/>
    <row r="17503" s="505" customFormat="1" ht="14.25" hidden="1"/>
    <row r="17504" s="505" customFormat="1" ht="14.25" hidden="1"/>
    <row r="17505" s="505" customFormat="1" ht="14.25" hidden="1"/>
    <row r="17506" s="505" customFormat="1" ht="14.25" hidden="1"/>
    <row r="17507" s="505" customFormat="1" ht="14.25" hidden="1"/>
    <row r="17508" s="505" customFormat="1" ht="14.25" hidden="1"/>
    <row r="17509" s="505" customFormat="1" ht="14.25" hidden="1"/>
    <row r="17510" s="505" customFormat="1" ht="14.25" hidden="1"/>
    <row r="17511" s="505" customFormat="1" ht="14.25" hidden="1"/>
    <row r="17512" s="505" customFormat="1" ht="14.25" hidden="1"/>
    <row r="17513" s="505" customFormat="1" ht="14.25" hidden="1"/>
    <row r="17514" s="505" customFormat="1" ht="14.25" hidden="1"/>
    <row r="17515" s="505" customFormat="1" ht="14.25" hidden="1"/>
    <row r="17516" s="505" customFormat="1" ht="14.25" hidden="1"/>
    <row r="17517" s="505" customFormat="1" ht="14.25" hidden="1"/>
    <row r="17518" s="505" customFormat="1" ht="14.25" hidden="1"/>
    <row r="17519" s="505" customFormat="1" ht="14.25" hidden="1"/>
    <row r="17520" s="505" customFormat="1" ht="14.25" hidden="1"/>
    <row r="17521" s="505" customFormat="1" ht="14.25" hidden="1"/>
    <row r="17522" s="505" customFormat="1" ht="14.25" hidden="1"/>
    <row r="17523" s="505" customFormat="1" ht="14.25" hidden="1"/>
    <row r="17524" s="505" customFormat="1" ht="14.25" hidden="1"/>
    <row r="17525" s="505" customFormat="1" ht="14.25" hidden="1"/>
    <row r="17526" s="505" customFormat="1" ht="14.25" hidden="1"/>
    <row r="17527" s="505" customFormat="1" ht="14.25" hidden="1"/>
    <row r="17528" s="505" customFormat="1" ht="14.25" hidden="1"/>
    <row r="17529" s="505" customFormat="1" ht="14.25" hidden="1"/>
    <row r="17530" s="505" customFormat="1" ht="14.25" hidden="1"/>
    <row r="17531" s="505" customFormat="1" ht="14.25" hidden="1"/>
    <row r="17532" s="505" customFormat="1" ht="14.25" hidden="1"/>
    <row r="17533" s="505" customFormat="1" ht="14.25" hidden="1"/>
    <row r="17534" s="505" customFormat="1" ht="14.25" hidden="1"/>
    <row r="17535" s="505" customFormat="1" ht="14.25" hidden="1"/>
    <row r="17536" s="505" customFormat="1" ht="14.25" hidden="1"/>
    <row r="17537" s="505" customFormat="1" ht="14.25" hidden="1"/>
    <row r="17538" s="505" customFormat="1" ht="14.25" hidden="1"/>
    <row r="17539" s="505" customFormat="1" ht="14.25" hidden="1"/>
    <row r="17540" s="505" customFormat="1" ht="14.25" hidden="1"/>
    <row r="17541" s="505" customFormat="1" ht="14.25" hidden="1"/>
    <row r="17542" s="505" customFormat="1" ht="14.25" hidden="1"/>
    <row r="17543" s="505" customFormat="1" ht="14.25" hidden="1"/>
    <row r="17544" s="505" customFormat="1" ht="14.25" hidden="1"/>
    <row r="17545" s="505" customFormat="1" ht="14.25" hidden="1"/>
    <row r="17546" s="505" customFormat="1" ht="14.25" hidden="1"/>
    <row r="17547" s="505" customFormat="1" ht="14.25" hidden="1"/>
    <row r="17548" s="505" customFormat="1" ht="14.25" hidden="1"/>
    <row r="17549" s="505" customFormat="1" ht="14.25" hidden="1"/>
    <row r="17550" s="505" customFormat="1" ht="14.25" hidden="1"/>
    <row r="17551" s="505" customFormat="1" ht="14.25" hidden="1"/>
    <row r="17552" s="505" customFormat="1" ht="14.25" hidden="1"/>
    <row r="17553" s="505" customFormat="1" ht="14.25" hidden="1"/>
    <row r="17554" s="505" customFormat="1" ht="14.25" hidden="1"/>
    <row r="17555" s="505" customFormat="1" ht="14.25" hidden="1"/>
    <row r="17556" s="505" customFormat="1" ht="14.25" hidden="1"/>
    <row r="17557" s="505" customFormat="1" ht="14.25" hidden="1"/>
    <row r="17558" s="505" customFormat="1" ht="14.25" hidden="1"/>
    <row r="17559" s="505" customFormat="1" ht="14.25" hidden="1"/>
    <row r="17560" s="505" customFormat="1" ht="14.25" hidden="1"/>
    <row r="17561" s="505" customFormat="1" ht="14.25" hidden="1"/>
    <row r="17562" s="505" customFormat="1" ht="14.25" hidden="1"/>
    <row r="17563" s="505" customFormat="1" ht="14.25" hidden="1"/>
    <row r="17564" s="505" customFormat="1" ht="14.25" hidden="1"/>
    <row r="17565" s="505" customFormat="1" ht="14.25" hidden="1"/>
    <row r="17566" s="505" customFormat="1" ht="14.25" hidden="1"/>
    <row r="17567" s="505" customFormat="1" ht="14.25" hidden="1"/>
    <row r="17568" s="505" customFormat="1" ht="14.25" hidden="1"/>
    <row r="17569" s="505" customFormat="1" ht="14.25" hidden="1"/>
    <row r="17570" s="505" customFormat="1" ht="14.25" hidden="1"/>
    <row r="17571" s="505" customFormat="1" ht="14.25" hidden="1"/>
    <row r="17572" s="505" customFormat="1" ht="14.25" hidden="1"/>
    <row r="17573" s="505" customFormat="1" ht="14.25" hidden="1"/>
    <row r="17574" s="505" customFormat="1" ht="14.25" hidden="1"/>
    <row r="17575" s="505" customFormat="1" ht="14.25" hidden="1"/>
    <row r="17576" s="505" customFormat="1" ht="14.25" hidden="1"/>
    <row r="17577" s="505" customFormat="1" ht="14.25" hidden="1"/>
    <row r="17578" s="505" customFormat="1" ht="14.25" hidden="1"/>
    <row r="17579" s="505" customFormat="1" ht="14.25" hidden="1"/>
    <row r="17580" s="505" customFormat="1" ht="14.25" hidden="1"/>
    <row r="17581" s="505" customFormat="1" ht="14.25" hidden="1"/>
    <row r="17582" s="505" customFormat="1" ht="14.25" hidden="1"/>
    <row r="17583" s="505" customFormat="1" ht="14.25" hidden="1"/>
    <row r="17584" s="505" customFormat="1" ht="14.25" hidden="1"/>
    <row r="17585" s="505" customFormat="1" ht="14.25" hidden="1"/>
    <row r="17586" s="505" customFormat="1" ht="14.25" hidden="1"/>
    <row r="17587" s="505" customFormat="1" ht="14.25" hidden="1"/>
    <row r="17588" s="505" customFormat="1" ht="14.25" hidden="1"/>
    <row r="17589" s="505" customFormat="1" ht="14.25" hidden="1"/>
    <row r="17590" s="505" customFormat="1" ht="14.25" hidden="1"/>
    <row r="17591" s="505" customFormat="1" ht="14.25" hidden="1"/>
    <row r="17592" s="505" customFormat="1" ht="14.25" hidden="1"/>
    <row r="17593" s="505" customFormat="1" ht="14.25" hidden="1"/>
    <row r="17594" s="505" customFormat="1" ht="14.25" hidden="1"/>
    <row r="17595" s="505" customFormat="1" ht="14.25" hidden="1"/>
    <row r="17596" s="505" customFormat="1" ht="14.25" hidden="1"/>
    <row r="17597" s="505" customFormat="1" ht="14.25" hidden="1"/>
    <row r="17598" s="505" customFormat="1" ht="14.25" hidden="1"/>
    <row r="17599" s="505" customFormat="1" ht="14.25" hidden="1"/>
    <row r="17600" s="505" customFormat="1" ht="14.25" hidden="1"/>
    <row r="17601" s="505" customFormat="1" ht="14.25" hidden="1"/>
    <row r="17602" s="505" customFormat="1" ht="14.25" hidden="1"/>
    <row r="17603" s="505" customFormat="1" ht="14.25" hidden="1"/>
    <row r="17604" s="505" customFormat="1" ht="14.25" hidden="1"/>
    <row r="17605" s="505" customFormat="1" ht="14.25" hidden="1"/>
    <row r="17606" s="505" customFormat="1" ht="14.25" hidden="1"/>
    <row r="17607" s="505" customFormat="1" ht="14.25" hidden="1"/>
    <row r="17608" s="505" customFormat="1" ht="14.25" hidden="1"/>
    <row r="17609" s="505" customFormat="1" ht="14.25" hidden="1"/>
    <row r="17610" s="505" customFormat="1" ht="14.25" hidden="1"/>
    <row r="17611" s="505" customFormat="1" ht="14.25" hidden="1"/>
    <row r="17612" s="505" customFormat="1" ht="14.25" hidden="1"/>
    <row r="17613" s="505" customFormat="1" ht="14.25" hidden="1"/>
    <row r="17614" s="505" customFormat="1" ht="14.25" hidden="1"/>
    <row r="17615" s="505" customFormat="1" ht="14.25" hidden="1"/>
    <row r="17616" s="505" customFormat="1" ht="14.25" hidden="1"/>
    <row r="17617" s="505" customFormat="1" ht="14.25" hidden="1"/>
    <row r="17618" s="505" customFormat="1" ht="14.25" hidden="1"/>
    <row r="17619" s="505" customFormat="1" ht="14.25" hidden="1"/>
    <row r="17620" s="505" customFormat="1" ht="14.25" hidden="1"/>
    <row r="17621" s="505" customFormat="1" ht="14.25" hidden="1"/>
    <row r="17622" s="505" customFormat="1" ht="14.25" hidden="1"/>
    <row r="17623" s="505" customFormat="1" ht="14.25" hidden="1"/>
    <row r="17624" s="505" customFormat="1" ht="14.25" hidden="1"/>
    <row r="17625" s="505" customFormat="1" ht="14.25" hidden="1"/>
    <row r="17626" s="505" customFormat="1" ht="14.25" hidden="1"/>
    <row r="17627" s="505" customFormat="1" ht="14.25" hidden="1"/>
    <row r="17628" s="505" customFormat="1" ht="14.25" hidden="1"/>
    <row r="17629" s="505" customFormat="1" ht="14.25" hidden="1"/>
    <row r="17630" s="505" customFormat="1" ht="14.25" hidden="1"/>
    <row r="17631" s="505" customFormat="1" ht="14.25" hidden="1"/>
    <row r="17632" s="505" customFormat="1" ht="14.25" hidden="1"/>
    <row r="17633" s="505" customFormat="1" ht="14.25" hidden="1"/>
    <row r="17634" s="505" customFormat="1" ht="14.25" hidden="1"/>
    <row r="17635" s="505" customFormat="1" ht="14.25" hidden="1"/>
    <row r="17636" s="505" customFormat="1" ht="14.25" hidden="1"/>
    <row r="17637" s="505" customFormat="1" ht="14.25" hidden="1"/>
    <row r="17638" s="505" customFormat="1" ht="14.25" hidden="1"/>
    <row r="17639" s="505" customFormat="1" ht="14.25" hidden="1"/>
    <row r="17640" s="505" customFormat="1" ht="14.25" hidden="1"/>
    <row r="17641" s="505" customFormat="1" ht="14.25" hidden="1"/>
    <row r="17642" s="505" customFormat="1" ht="14.25" hidden="1"/>
    <row r="17643" s="505" customFormat="1" ht="14.25" hidden="1"/>
    <row r="17644" s="505" customFormat="1" ht="14.25" hidden="1"/>
    <row r="17645" s="505" customFormat="1" ht="14.25" hidden="1"/>
    <row r="17646" s="505" customFormat="1" ht="14.25" hidden="1"/>
    <row r="17647" s="505" customFormat="1" ht="14.25" hidden="1"/>
    <row r="17648" s="505" customFormat="1" ht="14.25" hidden="1"/>
    <row r="17649" s="505" customFormat="1" ht="14.25" hidden="1"/>
    <row r="17650" s="505" customFormat="1" ht="14.25" hidden="1"/>
    <row r="17651" s="505" customFormat="1" ht="14.25" hidden="1"/>
    <row r="17652" s="505" customFormat="1" ht="14.25" hidden="1"/>
    <row r="17653" s="505" customFormat="1" ht="14.25" hidden="1"/>
    <row r="17654" s="505" customFormat="1" ht="14.25" hidden="1"/>
    <row r="17655" s="505" customFormat="1" ht="14.25" hidden="1"/>
    <row r="17656" s="505" customFormat="1" ht="14.25" hidden="1"/>
    <row r="17657" s="505" customFormat="1" ht="14.25" hidden="1"/>
    <row r="17658" s="505" customFormat="1" ht="14.25" hidden="1"/>
    <row r="17659" s="505" customFormat="1" ht="14.25" hidden="1"/>
    <row r="17660" s="505" customFormat="1" ht="14.25" hidden="1"/>
    <row r="17661" s="505" customFormat="1" ht="14.25" hidden="1"/>
    <row r="17662" s="505" customFormat="1" ht="14.25" hidden="1"/>
    <row r="17663" s="505" customFormat="1" ht="14.25" hidden="1"/>
    <row r="17664" s="505" customFormat="1" ht="14.25" hidden="1"/>
    <row r="17665" s="505" customFormat="1" ht="14.25" hidden="1"/>
    <row r="17666" s="505" customFormat="1" ht="14.25" hidden="1"/>
    <row r="17667" s="505" customFormat="1" ht="14.25" hidden="1"/>
    <row r="17668" s="505" customFormat="1" ht="14.25" hidden="1"/>
    <row r="17669" s="505" customFormat="1" ht="14.25" hidden="1"/>
    <row r="17670" s="505" customFormat="1" ht="14.25" hidden="1"/>
    <row r="17671" s="505" customFormat="1" ht="14.25" hidden="1"/>
    <row r="17672" s="505" customFormat="1" ht="14.25" hidden="1"/>
    <row r="17673" s="505" customFormat="1" ht="14.25" hidden="1"/>
    <row r="17674" s="505" customFormat="1" ht="14.25" hidden="1"/>
    <row r="17675" s="505" customFormat="1" ht="14.25" hidden="1"/>
    <row r="17676" s="505" customFormat="1" ht="14.25" hidden="1"/>
    <row r="17677" s="505" customFormat="1" ht="14.25" hidden="1"/>
    <row r="17678" s="505" customFormat="1" ht="14.25" hidden="1"/>
    <row r="17679" s="505" customFormat="1" ht="14.25" hidden="1"/>
    <row r="17680" s="505" customFormat="1" ht="14.25" hidden="1"/>
    <row r="17681" s="505" customFormat="1" ht="14.25" hidden="1"/>
    <row r="17682" s="505" customFormat="1" ht="14.25" hidden="1"/>
    <row r="17683" s="505" customFormat="1" ht="14.25" hidden="1"/>
    <row r="17684" s="505" customFormat="1" ht="14.25" hidden="1"/>
    <row r="17685" s="505" customFormat="1" ht="14.25" hidden="1"/>
    <row r="17686" s="505" customFormat="1" ht="14.25" hidden="1"/>
    <row r="17687" s="505" customFormat="1" ht="14.25" hidden="1"/>
    <row r="17688" s="505" customFormat="1" ht="14.25" hidden="1"/>
    <row r="17689" s="505" customFormat="1" ht="14.25" hidden="1"/>
    <row r="17690" s="505" customFormat="1" ht="14.25" hidden="1"/>
    <row r="17691" s="505" customFormat="1" ht="14.25" hidden="1"/>
    <row r="17692" s="505" customFormat="1" ht="14.25" hidden="1"/>
    <row r="17693" s="505" customFormat="1" ht="14.25" hidden="1"/>
    <row r="17694" s="505" customFormat="1" ht="14.25" hidden="1"/>
    <row r="17695" s="505" customFormat="1" ht="14.25" hidden="1"/>
    <row r="17696" s="505" customFormat="1" ht="14.25" hidden="1"/>
    <row r="17697" s="505" customFormat="1" ht="14.25" hidden="1"/>
    <row r="17698" s="505" customFormat="1" ht="14.25" hidden="1"/>
    <row r="17699" s="505" customFormat="1" ht="14.25" hidden="1"/>
    <row r="17700" s="505" customFormat="1" ht="14.25" hidden="1"/>
    <row r="17701" s="505" customFormat="1" ht="14.25" hidden="1"/>
    <row r="17702" s="505" customFormat="1" ht="14.25" hidden="1"/>
    <row r="17703" s="505" customFormat="1" ht="14.25" hidden="1"/>
    <row r="17704" s="505" customFormat="1" ht="14.25" hidden="1"/>
    <row r="17705" s="505" customFormat="1" ht="14.25" hidden="1"/>
    <row r="17706" s="505" customFormat="1" ht="14.25" hidden="1"/>
    <row r="17707" s="505" customFormat="1" ht="14.25" hidden="1"/>
    <row r="17708" s="505" customFormat="1" ht="14.25" hidden="1"/>
    <row r="17709" s="505" customFormat="1" ht="14.25" hidden="1"/>
    <row r="17710" s="505" customFormat="1" ht="14.25" hidden="1"/>
    <row r="17711" s="505" customFormat="1" ht="14.25" hidden="1"/>
    <row r="17712" s="505" customFormat="1" ht="14.25" hidden="1"/>
    <row r="17713" s="505" customFormat="1" ht="14.25" hidden="1"/>
    <row r="17714" s="505" customFormat="1" ht="14.25" hidden="1"/>
    <row r="17715" s="505" customFormat="1" ht="14.25" hidden="1"/>
    <row r="17716" s="505" customFormat="1" ht="14.25" hidden="1"/>
    <row r="17717" s="505" customFormat="1" ht="14.25" hidden="1"/>
    <row r="17718" s="505" customFormat="1" ht="14.25" hidden="1"/>
    <row r="17719" s="505" customFormat="1" ht="14.25" hidden="1"/>
    <row r="17720" s="505" customFormat="1" ht="14.25" hidden="1"/>
    <row r="17721" s="505" customFormat="1" ht="14.25" hidden="1"/>
    <row r="17722" s="505" customFormat="1" ht="14.25" hidden="1"/>
    <row r="17723" s="505" customFormat="1" ht="14.25" hidden="1"/>
    <row r="17724" s="505" customFormat="1" ht="14.25" hidden="1"/>
    <row r="17725" s="505" customFormat="1" ht="14.25" hidden="1"/>
    <row r="17726" s="505" customFormat="1" ht="14.25" hidden="1"/>
    <row r="17727" s="505" customFormat="1" ht="14.25" hidden="1"/>
    <row r="17728" s="505" customFormat="1" ht="14.25" hidden="1"/>
    <row r="17729" s="505" customFormat="1" ht="14.25" hidden="1"/>
    <row r="17730" s="505" customFormat="1" ht="14.25" hidden="1"/>
    <row r="17731" s="505" customFormat="1" ht="14.25" hidden="1"/>
    <row r="17732" s="505" customFormat="1" ht="14.25" hidden="1"/>
    <row r="17733" s="505" customFormat="1" ht="14.25" hidden="1"/>
    <row r="17734" s="505" customFormat="1" ht="14.25" hidden="1"/>
    <row r="17735" s="505" customFormat="1" ht="14.25" hidden="1"/>
    <row r="17736" s="505" customFormat="1" ht="14.25" hidden="1"/>
    <row r="17737" s="505" customFormat="1" ht="14.25" hidden="1"/>
    <row r="17738" s="505" customFormat="1" ht="14.25" hidden="1"/>
    <row r="17739" s="505" customFormat="1" ht="14.25" hidden="1"/>
    <row r="17740" s="505" customFormat="1" ht="14.25" hidden="1"/>
    <row r="17741" s="505" customFormat="1" ht="14.25" hidden="1"/>
    <row r="17742" s="505" customFormat="1" ht="14.25" hidden="1"/>
    <row r="17743" s="505" customFormat="1" ht="14.25" hidden="1"/>
    <row r="17744" s="505" customFormat="1" ht="14.25" hidden="1"/>
    <row r="17745" s="505" customFormat="1" ht="14.25" hidden="1"/>
    <row r="17746" s="505" customFormat="1" ht="14.25" hidden="1"/>
    <row r="17747" s="505" customFormat="1" ht="14.25" hidden="1"/>
    <row r="17748" s="505" customFormat="1" ht="14.25" hidden="1"/>
    <row r="17749" s="505" customFormat="1" ht="14.25" hidden="1"/>
    <row r="17750" s="505" customFormat="1" ht="14.25" hidden="1"/>
    <row r="17751" s="505" customFormat="1" ht="14.25" hidden="1"/>
    <row r="17752" s="505" customFormat="1" ht="14.25" hidden="1"/>
    <row r="17753" s="505" customFormat="1" ht="14.25" hidden="1"/>
    <row r="17754" s="505" customFormat="1" ht="14.25" hidden="1"/>
    <row r="17755" s="505" customFormat="1" ht="14.25" hidden="1"/>
    <row r="17756" s="505" customFormat="1" ht="14.25" hidden="1"/>
    <row r="17757" s="505" customFormat="1" ht="14.25" hidden="1"/>
    <row r="17758" s="505" customFormat="1" ht="14.25" hidden="1"/>
    <row r="17759" s="505" customFormat="1" ht="14.25" hidden="1"/>
    <row r="17760" s="505" customFormat="1" ht="14.25" hidden="1"/>
    <row r="17761" s="505" customFormat="1" ht="14.25" hidden="1"/>
    <row r="17762" s="505" customFormat="1" ht="14.25" hidden="1"/>
    <row r="17763" s="505" customFormat="1" ht="14.25" hidden="1"/>
    <row r="17764" s="505" customFormat="1" ht="14.25" hidden="1"/>
    <row r="17765" s="505" customFormat="1" ht="14.25" hidden="1"/>
    <row r="17766" s="505" customFormat="1" ht="14.25" hidden="1"/>
    <row r="17767" s="505" customFormat="1" ht="14.25" hidden="1"/>
    <row r="17768" s="505" customFormat="1" ht="14.25" hidden="1"/>
    <row r="17769" s="505" customFormat="1" ht="14.25" hidden="1"/>
    <row r="17770" s="505" customFormat="1" ht="14.25" hidden="1"/>
    <row r="17771" s="505" customFormat="1" ht="14.25" hidden="1"/>
    <row r="17772" s="505" customFormat="1" ht="14.25" hidden="1"/>
    <row r="17773" s="505" customFormat="1" ht="14.25" hidden="1"/>
    <row r="17774" s="505" customFormat="1" ht="14.25" hidden="1"/>
    <row r="17775" s="505" customFormat="1" ht="14.25" hidden="1"/>
    <row r="17776" s="505" customFormat="1" ht="14.25" hidden="1"/>
    <row r="17777" s="505" customFormat="1" ht="14.25" hidden="1"/>
    <row r="17778" s="505" customFormat="1" ht="14.25" hidden="1"/>
    <row r="17779" s="505" customFormat="1" ht="14.25" hidden="1"/>
    <row r="17780" s="505" customFormat="1" ht="14.25" hidden="1"/>
    <row r="17781" s="505" customFormat="1" ht="14.25" hidden="1"/>
    <row r="17782" s="505" customFormat="1" ht="14.25" hidden="1"/>
    <row r="17783" s="505" customFormat="1" ht="14.25" hidden="1"/>
    <row r="17784" s="505" customFormat="1" ht="14.25" hidden="1"/>
    <row r="17785" s="505" customFormat="1" ht="14.25" hidden="1"/>
    <row r="17786" s="505" customFormat="1" ht="14.25" hidden="1"/>
    <row r="17787" s="505" customFormat="1" ht="14.25" hidden="1"/>
    <row r="17788" s="505" customFormat="1" ht="14.25" hidden="1"/>
    <row r="17789" s="505" customFormat="1" ht="14.25" hidden="1"/>
    <row r="17790" s="505" customFormat="1" ht="14.25" hidden="1"/>
    <row r="17791" s="505" customFormat="1" ht="14.25" hidden="1"/>
    <row r="17792" s="505" customFormat="1" ht="14.25" hidden="1"/>
    <row r="17793" s="505" customFormat="1" ht="14.25" hidden="1"/>
    <row r="17794" s="505" customFormat="1" ht="14.25" hidden="1"/>
    <row r="17795" s="505" customFormat="1" ht="14.25" hidden="1"/>
    <row r="17796" s="505" customFormat="1" ht="14.25" hidden="1"/>
    <row r="17797" s="505" customFormat="1" ht="14.25" hidden="1"/>
    <row r="17798" s="505" customFormat="1" ht="14.25" hidden="1"/>
    <row r="17799" s="505" customFormat="1" ht="14.25" hidden="1"/>
    <row r="17800" s="505" customFormat="1" ht="14.25" hidden="1"/>
    <row r="17801" s="505" customFormat="1" ht="14.25" hidden="1"/>
    <row r="17802" s="505" customFormat="1" ht="14.25" hidden="1"/>
    <row r="17803" s="505" customFormat="1" ht="14.25" hidden="1"/>
    <row r="17804" s="505" customFormat="1" ht="14.25" hidden="1"/>
    <row r="17805" s="505" customFormat="1" ht="14.25" hidden="1"/>
    <row r="17806" s="505" customFormat="1" ht="14.25" hidden="1"/>
    <row r="17807" s="505" customFormat="1" ht="14.25" hidden="1"/>
    <row r="17808" s="505" customFormat="1" ht="14.25" hidden="1"/>
    <row r="17809" s="505" customFormat="1" ht="14.25" hidden="1"/>
    <row r="17810" s="505" customFormat="1" ht="14.25" hidden="1"/>
    <row r="17811" s="505" customFormat="1" ht="14.25" hidden="1"/>
    <row r="17812" s="505" customFormat="1" ht="14.25" hidden="1"/>
    <row r="17813" s="505" customFormat="1" ht="14.25" hidden="1"/>
    <row r="17814" s="505" customFormat="1" ht="14.25" hidden="1"/>
    <row r="17815" s="505" customFormat="1" ht="14.25" hidden="1"/>
    <row r="17816" s="505" customFormat="1" ht="14.25" hidden="1"/>
    <row r="17817" s="505" customFormat="1" ht="14.25" hidden="1"/>
    <row r="17818" s="505" customFormat="1" ht="14.25" hidden="1"/>
    <row r="17819" s="505" customFormat="1" ht="14.25" hidden="1"/>
    <row r="17820" s="505" customFormat="1" ht="14.25" hidden="1"/>
    <row r="17821" s="505" customFormat="1" ht="14.25" hidden="1"/>
    <row r="17822" s="505" customFormat="1" ht="14.25" hidden="1"/>
    <row r="17823" s="505" customFormat="1" ht="14.25" hidden="1"/>
    <row r="17824" s="505" customFormat="1" ht="14.25" hidden="1"/>
    <row r="17825" s="505" customFormat="1" ht="14.25" hidden="1"/>
    <row r="17826" s="505" customFormat="1" ht="14.25" hidden="1"/>
    <row r="17827" s="505" customFormat="1" ht="14.25" hidden="1"/>
    <row r="17828" s="505" customFormat="1" ht="14.25" hidden="1"/>
    <row r="17829" s="505" customFormat="1" ht="14.25" hidden="1"/>
    <row r="17830" s="505" customFormat="1" ht="14.25" hidden="1"/>
    <row r="17831" s="505" customFormat="1" ht="14.25" hidden="1"/>
    <row r="17832" s="505" customFormat="1" ht="14.25" hidden="1"/>
    <row r="17833" s="505" customFormat="1" ht="14.25" hidden="1"/>
    <row r="17834" s="505" customFormat="1" ht="14.25" hidden="1"/>
    <row r="17835" s="505" customFormat="1" ht="14.25" hidden="1"/>
    <row r="17836" s="505" customFormat="1" ht="14.25" hidden="1"/>
    <row r="17837" s="505" customFormat="1" ht="14.25" hidden="1"/>
    <row r="17838" s="505" customFormat="1" ht="14.25" hidden="1"/>
    <row r="17839" s="505" customFormat="1" ht="14.25" hidden="1"/>
    <row r="17840" s="505" customFormat="1" ht="14.25" hidden="1"/>
    <row r="17841" s="505" customFormat="1" ht="14.25" hidden="1"/>
    <row r="17842" s="505" customFormat="1" ht="14.25" hidden="1"/>
    <row r="17843" s="505" customFormat="1" ht="14.25" hidden="1"/>
    <row r="17844" s="505" customFormat="1" ht="14.25" hidden="1"/>
    <row r="17845" s="505" customFormat="1" ht="14.25" hidden="1"/>
    <row r="17846" s="505" customFormat="1" ht="14.25" hidden="1"/>
    <row r="17847" s="505" customFormat="1" ht="14.25" hidden="1"/>
    <row r="17848" s="505" customFormat="1" ht="14.25" hidden="1"/>
    <row r="17849" s="505" customFormat="1" ht="14.25" hidden="1"/>
    <row r="17850" s="505" customFormat="1" ht="14.25" hidden="1"/>
    <row r="17851" s="505" customFormat="1" ht="14.25" hidden="1"/>
    <row r="17852" s="505" customFormat="1" ht="14.25" hidden="1"/>
    <row r="17853" s="505" customFormat="1" ht="14.25" hidden="1"/>
    <row r="17854" s="505" customFormat="1" ht="14.25" hidden="1"/>
    <row r="17855" s="505" customFormat="1" ht="14.25" hidden="1"/>
    <row r="17856" s="505" customFormat="1" ht="14.25" hidden="1"/>
    <row r="17857" s="505" customFormat="1" ht="14.25" hidden="1"/>
    <row r="17858" s="505" customFormat="1" ht="14.25" hidden="1"/>
    <row r="17859" s="505" customFormat="1" ht="14.25" hidden="1"/>
    <row r="17860" s="505" customFormat="1" ht="14.25" hidden="1"/>
    <row r="17861" s="505" customFormat="1" ht="14.25" hidden="1"/>
    <row r="17862" s="505" customFormat="1" ht="14.25" hidden="1"/>
    <row r="17863" s="505" customFormat="1" ht="14.25" hidden="1"/>
    <row r="17864" s="505" customFormat="1" ht="14.25" hidden="1"/>
    <row r="17865" s="505" customFormat="1" ht="14.25" hidden="1"/>
    <row r="17866" s="505" customFormat="1" ht="14.25" hidden="1"/>
    <row r="17867" s="505" customFormat="1" ht="14.25" hidden="1"/>
    <row r="17868" s="505" customFormat="1" ht="14.25" hidden="1"/>
    <row r="17869" s="505" customFormat="1" ht="14.25" hidden="1"/>
    <row r="17870" s="505" customFormat="1" ht="14.25" hidden="1"/>
    <row r="17871" s="505" customFormat="1" ht="14.25" hidden="1"/>
    <row r="17872" s="505" customFormat="1" ht="14.25" hidden="1"/>
    <row r="17873" s="505" customFormat="1" ht="14.25" hidden="1"/>
    <row r="17874" s="505" customFormat="1" ht="14.25" hidden="1"/>
    <row r="17875" s="505" customFormat="1" ht="14.25" hidden="1"/>
    <row r="17876" s="505" customFormat="1" ht="14.25" hidden="1"/>
    <row r="17877" s="505" customFormat="1" ht="14.25" hidden="1"/>
    <row r="17878" s="505" customFormat="1" ht="14.25" hidden="1"/>
    <row r="17879" s="505" customFormat="1" ht="14.25" hidden="1"/>
    <row r="17880" s="505" customFormat="1" ht="14.25" hidden="1"/>
    <row r="17881" s="505" customFormat="1" ht="14.25" hidden="1"/>
    <row r="17882" s="505" customFormat="1" ht="14.25" hidden="1"/>
    <row r="17883" s="505" customFormat="1" ht="14.25" hidden="1"/>
    <row r="17884" s="505" customFormat="1" ht="14.25" hidden="1"/>
    <row r="17885" s="505" customFormat="1" ht="14.25" hidden="1"/>
    <row r="17886" s="505" customFormat="1" ht="14.25" hidden="1"/>
    <row r="17887" s="505" customFormat="1" ht="14.25" hidden="1"/>
    <row r="17888" s="505" customFormat="1" ht="14.25" hidden="1"/>
    <row r="17889" s="505" customFormat="1" ht="14.25" hidden="1"/>
    <row r="17890" s="505" customFormat="1" ht="14.25" hidden="1"/>
    <row r="17891" s="505" customFormat="1" ht="14.25" hidden="1"/>
    <row r="17892" s="505" customFormat="1" ht="14.25" hidden="1"/>
    <row r="17893" s="505" customFormat="1" ht="14.25" hidden="1"/>
    <row r="17894" s="505" customFormat="1" ht="14.25" hidden="1"/>
    <row r="17895" s="505" customFormat="1" ht="14.25" hidden="1"/>
    <row r="17896" s="505" customFormat="1" ht="14.25" hidden="1"/>
    <row r="17897" s="505" customFormat="1" ht="14.25" hidden="1"/>
    <row r="17898" s="505" customFormat="1" ht="14.25" hidden="1"/>
    <row r="17899" s="505" customFormat="1" ht="14.25" hidden="1"/>
    <row r="17900" s="505" customFormat="1" ht="14.25" hidden="1"/>
    <row r="17901" s="505" customFormat="1" ht="14.25" hidden="1"/>
    <row r="17902" s="505" customFormat="1" ht="14.25" hidden="1"/>
    <row r="17903" s="505" customFormat="1" ht="14.25" hidden="1"/>
    <row r="17904" s="505" customFormat="1" ht="14.25" hidden="1"/>
    <row r="17905" s="505" customFormat="1" ht="14.25" hidden="1"/>
    <row r="17906" s="505" customFormat="1" ht="14.25" hidden="1"/>
    <row r="17907" s="505" customFormat="1" ht="14.25" hidden="1"/>
    <row r="17908" s="505" customFormat="1" ht="14.25" hidden="1"/>
    <row r="17909" s="505" customFormat="1" ht="14.25" hidden="1"/>
    <row r="17910" s="505" customFormat="1" ht="14.25" hidden="1"/>
    <row r="17911" s="505" customFormat="1" ht="14.25" hidden="1"/>
    <row r="17912" s="505" customFormat="1" ht="14.25" hidden="1"/>
    <row r="17913" s="505" customFormat="1" ht="14.25" hidden="1"/>
    <row r="17914" s="505" customFormat="1" ht="14.25" hidden="1"/>
    <row r="17915" s="505" customFormat="1" ht="14.25" hidden="1"/>
    <row r="17916" s="505" customFormat="1" ht="14.25" hidden="1"/>
    <row r="17917" s="505" customFormat="1" ht="14.25" hidden="1"/>
    <row r="17918" s="505" customFormat="1" ht="14.25" hidden="1"/>
    <row r="17919" s="505" customFormat="1" ht="14.25" hidden="1"/>
    <row r="17920" s="505" customFormat="1" ht="14.25" hidden="1"/>
    <row r="17921" s="505" customFormat="1" ht="14.25" hidden="1"/>
    <row r="17922" s="505" customFormat="1" ht="14.25" hidden="1"/>
    <row r="17923" s="505" customFormat="1" ht="14.25" hidden="1"/>
    <row r="17924" s="505" customFormat="1" ht="14.25" hidden="1"/>
    <row r="17925" s="505" customFormat="1" ht="14.25" hidden="1"/>
    <row r="17926" s="505" customFormat="1" ht="14.25" hidden="1"/>
    <row r="17927" s="505" customFormat="1" ht="14.25" hidden="1"/>
    <row r="17928" s="505" customFormat="1" ht="14.25" hidden="1"/>
    <row r="17929" s="505" customFormat="1" ht="14.25" hidden="1"/>
    <row r="17930" s="505" customFormat="1" ht="14.25" hidden="1"/>
    <row r="17931" s="505" customFormat="1" ht="14.25" hidden="1"/>
    <row r="17932" s="505" customFormat="1" ht="14.25" hidden="1"/>
    <row r="17933" s="505" customFormat="1" ht="14.25" hidden="1"/>
    <row r="17934" s="505" customFormat="1" ht="14.25" hidden="1"/>
    <row r="17935" s="505" customFormat="1" ht="14.25" hidden="1"/>
    <row r="17936" s="505" customFormat="1" ht="14.25" hidden="1"/>
    <row r="17937" s="505" customFormat="1" ht="14.25" hidden="1"/>
    <row r="17938" s="505" customFormat="1" ht="14.25" hidden="1"/>
    <row r="17939" s="505" customFormat="1" ht="14.25" hidden="1"/>
    <row r="17940" s="505" customFormat="1" ht="14.25" hidden="1"/>
    <row r="17941" s="505" customFormat="1" ht="14.25" hidden="1"/>
    <row r="17942" s="505" customFormat="1" ht="14.25" hidden="1"/>
    <row r="17943" s="505" customFormat="1" ht="14.25" hidden="1"/>
    <row r="17944" s="505" customFormat="1" ht="14.25" hidden="1"/>
    <row r="17945" s="505" customFormat="1" ht="14.25" hidden="1"/>
    <row r="17946" s="505" customFormat="1" ht="14.25" hidden="1"/>
    <row r="17947" s="505" customFormat="1" ht="14.25" hidden="1"/>
    <row r="17948" s="505" customFormat="1" ht="14.25" hidden="1"/>
    <row r="17949" s="505" customFormat="1" ht="14.25" hidden="1"/>
    <row r="17950" s="505" customFormat="1" ht="14.25" hidden="1"/>
    <row r="17951" s="505" customFormat="1" ht="14.25" hidden="1"/>
    <row r="17952" s="505" customFormat="1" ht="14.25" hidden="1"/>
    <row r="17953" s="505" customFormat="1" ht="14.25" hidden="1"/>
    <row r="17954" s="505" customFormat="1" ht="14.25" hidden="1"/>
    <row r="17955" s="505" customFormat="1" ht="14.25" hidden="1"/>
    <row r="17956" s="505" customFormat="1" ht="14.25" hidden="1"/>
    <row r="17957" s="505" customFormat="1" ht="14.25" hidden="1"/>
    <row r="17958" s="505" customFormat="1" ht="14.25" hidden="1"/>
    <row r="17959" s="505" customFormat="1" ht="14.25" hidden="1"/>
    <row r="17960" s="505" customFormat="1" ht="14.25" hidden="1"/>
    <row r="17961" s="505" customFormat="1" ht="14.25" hidden="1"/>
    <row r="17962" s="505" customFormat="1" ht="14.25" hidden="1"/>
    <row r="17963" s="505" customFormat="1" ht="14.25" hidden="1"/>
    <row r="17964" s="505" customFormat="1" ht="14.25" hidden="1"/>
    <row r="17965" s="505" customFormat="1" ht="14.25" hidden="1"/>
    <row r="17966" s="505" customFormat="1" ht="14.25" hidden="1"/>
    <row r="17967" s="505" customFormat="1" ht="14.25" hidden="1"/>
    <row r="17968" s="505" customFormat="1" ht="14.25" hidden="1"/>
    <row r="17969" s="505" customFormat="1" ht="14.25" hidden="1"/>
    <row r="17970" s="505" customFormat="1" ht="14.25" hidden="1"/>
    <row r="17971" s="505" customFormat="1" ht="14.25" hidden="1"/>
    <row r="17972" s="505" customFormat="1" ht="14.25" hidden="1"/>
    <row r="17973" s="505" customFormat="1" ht="14.25" hidden="1"/>
    <row r="17974" s="505" customFormat="1" ht="14.25" hidden="1"/>
    <row r="17975" s="505" customFormat="1" ht="14.25" hidden="1"/>
    <row r="17976" s="505" customFormat="1" ht="14.25" hidden="1"/>
    <row r="17977" s="505" customFormat="1" ht="14.25" hidden="1"/>
    <row r="17978" s="505" customFormat="1" ht="14.25" hidden="1"/>
    <row r="17979" s="505" customFormat="1" ht="14.25" hidden="1"/>
    <row r="17980" s="505" customFormat="1" ht="14.25" hidden="1"/>
    <row r="17981" s="505" customFormat="1" ht="14.25" hidden="1"/>
    <row r="17982" s="505" customFormat="1" ht="14.25" hidden="1"/>
    <row r="17983" s="505" customFormat="1" ht="14.25" hidden="1"/>
    <row r="17984" s="505" customFormat="1" ht="14.25" hidden="1"/>
    <row r="17985" s="505" customFormat="1" ht="14.25" hidden="1"/>
    <row r="17986" s="505" customFormat="1" ht="14.25" hidden="1"/>
    <row r="17987" s="505" customFormat="1" ht="14.25" hidden="1"/>
    <row r="17988" s="505" customFormat="1" ht="14.25" hidden="1"/>
    <row r="17989" s="505" customFormat="1" ht="14.25" hidden="1"/>
    <row r="17990" s="505" customFormat="1" ht="14.25" hidden="1"/>
    <row r="17991" s="505" customFormat="1" ht="14.25" hidden="1"/>
    <row r="17992" s="505" customFormat="1" ht="14.25" hidden="1"/>
    <row r="17993" s="505" customFormat="1" ht="14.25" hidden="1"/>
    <row r="17994" s="505" customFormat="1" ht="14.25" hidden="1"/>
    <row r="17995" s="505" customFormat="1" ht="14.25" hidden="1"/>
    <row r="17996" s="505" customFormat="1" ht="14.25" hidden="1"/>
    <row r="17997" s="505" customFormat="1" ht="14.25" hidden="1"/>
    <row r="17998" s="505" customFormat="1" ht="14.25" hidden="1"/>
    <row r="17999" s="505" customFormat="1" ht="14.25" hidden="1"/>
    <row r="18000" s="505" customFormat="1" ht="14.25" hidden="1"/>
    <row r="18001" s="505" customFormat="1" ht="14.25" hidden="1"/>
    <row r="18002" s="505" customFormat="1" ht="14.25" hidden="1"/>
    <row r="18003" s="505" customFormat="1" ht="14.25" hidden="1"/>
    <row r="18004" s="505" customFormat="1" ht="14.25" hidden="1"/>
    <row r="18005" s="505" customFormat="1" ht="14.25" hidden="1"/>
    <row r="18006" s="505" customFormat="1" ht="14.25" hidden="1"/>
    <row r="18007" s="505" customFormat="1" ht="14.25" hidden="1"/>
    <row r="18008" s="505" customFormat="1" ht="14.25" hidden="1"/>
    <row r="18009" s="505" customFormat="1" ht="14.25" hidden="1"/>
    <row r="18010" s="505" customFormat="1" ht="14.25" hidden="1"/>
    <row r="18011" s="505" customFormat="1" ht="14.25" hidden="1"/>
    <row r="18012" s="505" customFormat="1" ht="14.25" hidden="1"/>
    <row r="18013" s="505" customFormat="1" ht="14.25" hidden="1"/>
    <row r="18014" s="505" customFormat="1" ht="14.25" hidden="1"/>
    <row r="18015" s="505" customFormat="1" ht="14.25" hidden="1"/>
    <row r="18016" s="505" customFormat="1" ht="14.25" hidden="1"/>
    <row r="18017" s="505" customFormat="1" ht="14.25" hidden="1"/>
    <row r="18018" s="505" customFormat="1" ht="14.25" hidden="1"/>
    <row r="18019" s="505" customFormat="1" ht="14.25" hidden="1"/>
    <row r="18020" s="505" customFormat="1" ht="14.25" hidden="1"/>
    <row r="18021" s="505" customFormat="1" ht="14.25" hidden="1"/>
    <row r="18022" s="505" customFormat="1" ht="14.25" hidden="1"/>
    <row r="18023" s="505" customFormat="1" ht="14.25" hidden="1"/>
    <row r="18024" s="505" customFormat="1" ht="14.25" hidden="1"/>
    <row r="18025" s="505" customFormat="1" ht="14.25" hidden="1"/>
    <row r="18026" s="505" customFormat="1" ht="14.25" hidden="1"/>
    <row r="18027" s="505" customFormat="1" ht="14.25" hidden="1"/>
    <row r="18028" s="505" customFormat="1" ht="14.25" hidden="1"/>
    <row r="18029" s="505" customFormat="1" ht="14.25" hidden="1"/>
    <row r="18030" s="505" customFormat="1" ht="14.25" hidden="1"/>
    <row r="18031" s="505" customFormat="1" ht="14.25" hidden="1"/>
    <row r="18032" s="505" customFormat="1" ht="14.25" hidden="1"/>
    <row r="18033" s="505" customFormat="1" ht="14.25" hidden="1"/>
    <row r="18034" s="505" customFormat="1" ht="14.25" hidden="1"/>
    <row r="18035" s="505" customFormat="1" ht="14.25" hidden="1"/>
    <row r="18036" s="505" customFormat="1" ht="14.25" hidden="1"/>
    <row r="18037" s="505" customFormat="1" ht="14.25" hidden="1"/>
    <row r="18038" s="505" customFormat="1" ht="14.25" hidden="1"/>
    <row r="18039" s="505" customFormat="1" ht="14.25" hidden="1"/>
    <row r="18040" s="505" customFormat="1" ht="14.25" hidden="1"/>
    <row r="18041" s="505" customFormat="1" ht="14.25" hidden="1"/>
    <row r="18042" s="505" customFormat="1" ht="14.25" hidden="1"/>
    <row r="18043" s="505" customFormat="1" ht="14.25" hidden="1"/>
    <row r="18044" s="505" customFormat="1" ht="14.25" hidden="1"/>
    <row r="18045" s="505" customFormat="1" ht="14.25" hidden="1"/>
    <row r="18046" s="505" customFormat="1" ht="14.25" hidden="1"/>
    <row r="18047" s="505" customFormat="1" ht="14.25" hidden="1"/>
    <row r="18048" s="505" customFormat="1" ht="14.25" hidden="1"/>
    <row r="18049" s="505" customFormat="1" ht="14.25" hidden="1"/>
    <row r="18050" s="505" customFormat="1" ht="14.25" hidden="1"/>
    <row r="18051" s="505" customFormat="1" ht="14.25" hidden="1"/>
    <row r="18052" s="505" customFormat="1" ht="14.25" hidden="1"/>
    <row r="18053" s="505" customFormat="1" ht="14.25" hidden="1"/>
    <row r="18054" s="505" customFormat="1" ht="14.25" hidden="1"/>
    <row r="18055" s="505" customFormat="1" ht="14.25" hidden="1"/>
    <row r="18056" s="505" customFormat="1" ht="14.25" hidden="1"/>
    <row r="18057" s="505" customFormat="1" ht="14.25" hidden="1"/>
    <row r="18058" s="505" customFormat="1" ht="14.25" hidden="1"/>
    <row r="18059" s="505" customFormat="1" ht="14.25" hidden="1"/>
    <row r="18060" s="505" customFormat="1" ht="14.25" hidden="1"/>
    <row r="18061" s="505" customFormat="1" ht="14.25" hidden="1"/>
    <row r="18062" s="505" customFormat="1" ht="14.25" hidden="1"/>
    <row r="18063" s="505" customFormat="1" ht="14.25" hidden="1"/>
    <row r="18064" s="505" customFormat="1" ht="14.25" hidden="1"/>
    <row r="18065" s="505" customFormat="1" ht="14.25" hidden="1"/>
    <row r="18066" s="505" customFormat="1" ht="14.25" hidden="1"/>
    <row r="18067" s="505" customFormat="1" ht="14.25" hidden="1"/>
    <row r="18068" s="505" customFormat="1" ht="14.25" hidden="1"/>
    <row r="18069" s="505" customFormat="1" ht="14.25" hidden="1"/>
    <row r="18070" s="505" customFormat="1" ht="14.25" hidden="1"/>
    <row r="18071" s="505" customFormat="1" ht="14.25" hidden="1"/>
    <row r="18072" s="505" customFormat="1" ht="14.25" hidden="1"/>
    <row r="18073" s="505" customFormat="1" ht="14.25" hidden="1"/>
    <row r="18074" s="505" customFormat="1" ht="14.25" hidden="1"/>
    <row r="18075" s="505" customFormat="1" ht="14.25" hidden="1"/>
    <row r="18076" s="505" customFormat="1" ht="14.25" hidden="1"/>
    <row r="18077" s="505" customFormat="1" ht="14.25" hidden="1"/>
    <row r="18078" s="505" customFormat="1" ht="14.25" hidden="1"/>
    <row r="18079" s="505" customFormat="1" ht="14.25" hidden="1"/>
    <row r="18080" s="505" customFormat="1" ht="14.25" hidden="1"/>
    <row r="18081" s="505" customFormat="1" ht="14.25" hidden="1"/>
    <row r="18082" s="505" customFormat="1" ht="14.25" hidden="1"/>
    <row r="18083" s="505" customFormat="1" ht="14.25" hidden="1"/>
    <row r="18084" s="505" customFormat="1" ht="14.25" hidden="1"/>
    <row r="18085" s="505" customFormat="1" ht="14.25" hidden="1"/>
    <row r="18086" s="505" customFormat="1" ht="14.25" hidden="1"/>
    <row r="18087" s="505" customFormat="1" ht="14.25" hidden="1"/>
    <row r="18088" s="505" customFormat="1" ht="14.25" hidden="1"/>
    <row r="18089" s="505" customFormat="1" ht="14.25" hidden="1"/>
    <row r="18090" s="505" customFormat="1" ht="14.25" hidden="1"/>
    <row r="18091" s="505" customFormat="1" ht="14.25" hidden="1"/>
    <row r="18092" s="505" customFormat="1" ht="14.25" hidden="1"/>
    <row r="18093" s="505" customFormat="1" ht="14.25" hidden="1"/>
    <row r="18094" s="505" customFormat="1" ht="14.25" hidden="1"/>
    <row r="18095" s="505" customFormat="1" ht="14.25" hidden="1"/>
    <row r="18096" s="505" customFormat="1" ht="14.25" hidden="1"/>
    <row r="18097" s="505" customFormat="1" ht="14.25" hidden="1"/>
    <row r="18098" s="505" customFormat="1" ht="14.25" hidden="1"/>
    <row r="18099" s="505" customFormat="1" ht="14.25" hidden="1"/>
    <row r="18100" s="505" customFormat="1" ht="14.25" hidden="1"/>
    <row r="18101" s="505" customFormat="1" ht="14.25" hidden="1"/>
    <row r="18102" s="505" customFormat="1" ht="14.25" hidden="1"/>
    <row r="18103" s="505" customFormat="1" ht="14.25" hidden="1"/>
    <row r="18104" s="505" customFormat="1" ht="14.25" hidden="1"/>
    <row r="18105" s="505" customFormat="1" ht="14.25" hidden="1"/>
    <row r="18106" s="505" customFormat="1" ht="14.25" hidden="1"/>
    <row r="18107" s="505" customFormat="1" ht="14.25" hidden="1"/>
    <row r="18108" s="505" customFormat="1" ht="14.25" hidden="1"/>
    <row r="18109" s="505" customFormat="1" ht="14.25" hidden="1"/>
    <row r="18110" s="505" customFormat="1" ht="14.25" hidden="1"/>
    <row r="18111" s="505" customFormat="1" ht="14.25" hidden="1"/>
    <row r="18112" s="505" customFormat="1" ht="14.25" hidden="1"/>
    <row r="18113" s="505" customFormat="1" ht="14.25" hidden="1"/>
    <row r="18114" s="505" customFormat="1" ht="14.25" hidden="1"/>
    <row r="18115" s="505" customFormat="1" ht="14.25" hidden="1"/>
    <row r="18116" s="505" customFormat="1" ht="14.25" hidden="1"/>
    <row r="18117" s="505" customFormat="1" ht="14.25" hidden="1"/>
    <row r="18118" s="505" customFormat="1" ht="14.25" hidden="1"/>
    <row r="18119" s="505" customFormat="1" ht="14.25" hidden="1"/>
    <row r="18120" s="505" customFormat="1" ht="14.25" hidden="1"/>
    <row r="18121" s="505" customFormat="1" ht="14.25" hidden="1"/>
    <row r="18122" s="505" customFormat="1" ht="14.25" hidden="1"/>
    <row r="18123" s="505" customFormat="1" ht="14.25" hidden="1"/>
    <row r="18124" s="505" customFormat="1" ht="14.25" hidden="1"/>
    <row r="18125" s="505" customFormat="1" ht="14.25" hidden="1"/>
    <row r="18126" s="505" customFormat="1" ht="14.25" hidden="1"/>
    <row r="18127" s="505" customFormat="1" ht="14.25" hidden="1"/>
    <row r="18128" s="505" customFormat="1" ht="14.25" hidden="1"/>
    <row r="18129" s="505" customFormat="1" ht="14.25" hidden="1"/>
    <row r="18130" s="505" customFormat="1" ht="14.25" hidden="1"/>
    <row r="18131" s="505" customFormat="1" ht="14.25" hidden="1"/>
    <row r="18132" s="505" customFormat="1" ht="14.25" hidden="1"/>
    <row r="18133" s="505" customFormat="1" ht="14.25" hidden="1"/>
    <row r="18134" s="505" customFormat="1" ht="14.25" hidden="1"/>
    <row r="18135" s="505" customFormat="1" ht="14.25" hidden="1"/>
    <row r="18136" s="505" customFormat="1" ht="14.25" hidden="1"/>
    <row r="18137" s="505" customFormat="1" ht="14.25" hidden="1"/>
    <row r="18138" s="505" customFormat="1" ht="14.25" hidden="1"/>
    <row r="18139" s="505" customFormat="1" ht="14.25" hidden="1"/>
    <row r="18140" s="505" customFormat="1" ht="14.25" hidden="1"/>
    <row r="18141" s="505" customFormat="1" ht="14.25" hidden="1"/>
    <row r="18142" s="505" customFormat="1" ht="14.25" hidden="1"/>
    <row r="18143" s="505" customFormat="1" ht="14.25" hidden="1"/>
    <row r="18144" s="505" customFormat="1" ht="14.25" hidden="1"/>
    <row r="18145" s="505" customFormat="1" ht="14.25" hidden="1"/>
    <row r="18146" s="505" customFormat="1" ht="14.25" hidden="1"/>
    <row r="18147" s="505" customFormat="1" ht="14.25" hidden="1"/>
    <row r="18148" s="505" customFormat="1" ht="14.25" hidden="1"/>
    <row r="18149" s="505" customFormat="1" ht="14.25" hidden="1"/>
    <row r="18150" s="505" customFormat="1" ht="14.25" hidden="1"/>
    <row r="18151" s="505" customFormat="1" ht="14.25" hidden="1"/>
    <row r="18152" s="505" customFormat="1" ht="14.25" hidden="1"/>
    <row r="18153" s="505" customFormat="1" ht="14.25" hidden="1"/>
    <row r="18154" s="505" customFormat="1" ht="14.25" hidden="1"/>
    <row r="18155" s="505" customFormat="1" ht="14.25" hidden="1"/>
    <row r="18156" s="505" customFormat="1" ht="14.25" hidden="1"/>
    <row r="18157" s="505" customFormat="1" ht="14.25" hidden="1"/>
    <row r="18158" s="505" customFormat="1" ht="14.25" hidden="1"/>
    <row r="18159" s="505" customFormat="1" ht="14.25" hidden="1"/>
    <row r="18160" s="505" customFormat="1" ht="14.25" hidden="1"/>
    <row r="18161" s="505" customFormat="1" ht="14.25" hidden="1"/>
    <row r="18162" s="505" customFormat="1" ht="14.25" hidden="1"/>
    <row r="18163" s="505" customFormat="1" ht="14.25" hidden="1"/>
    <row r="18164" s="505" customFormat="1" ht="14.25" hidden="1"/>
    <row r="18165" s="505" customFormat="1" ht="14.25" hidden="1"/>
    <row r="18166" s="505" customFormat="1" ht="14.25" hidden="1"/>
    <row r="18167" s="505" customFormat="1" ht="14.25" hidden="1"/>
    <row r="18168" s="505" customFormat="1" ht="14.25" hidden="1"/>
    <row r="18169" s="505" customFormat="1" ht="14.25" hidden="1"/>
    <row r="18170" s="505" customFormat="1" ht="14.25" hidden="1"/>
    <row r="18171" s="505" customFormat="1" ht="14.25" hidden="1"/>
    <row r="18172" s="505" customFormat="1" ht="14.25" hidden="1"/>
    <row r="18173" s="505" customFormat="1" ht="14.25" hidden="1"/>
    <row r="18174" s="505" customFormat="1" ht="14.25" hidden="1"/>
    <row r="18175" s="505" customFormat="1" ht="14.25" hidden="1"/>
    <row r="18176" s="505" customFormat="1" ht="14.25" hidden="1"/>
    <row r="18177" s="505" customFormat="1" ht="14.25" hidden="1"/>
    <row r="18178" s="505" customFormat="1" ht="14.25" hidden="1"/>
    <row r="18179" s="505" customFormat="1" ht="14.25" hidden="1"/>
    <row r="18180" s="505" customFormat="1" ht="14.25" hidden="1"/>
    <row r="18181" s="505" customFormat="1" ht="14.25" hidden="1"/>
    <row r="18182" s="505" customFormat="1" ht="14.25" hidden="1"/>
    <row r="18183" s="505" customFormat="1" ht="14.25" hidden="1"/>
    <row r="18184" s="505" customFormat="1" ht="14.25" hidden="1"/>
    <row r="18185" s="505" customFormat="1" ht="14.25" hidden="1"/>
    <row r="18186" s="505" customFormat="1" ht="14.25" hidden="1"/>
    <row r="18187" s="505" customFormat="1" ht="14.25" hidden="1"/>
    <row r="18188" s="505" customFormat="1" ht="14.25" hidden="1"/>
    <row r="18189" s="505" customFormat="1" ht="14.25" hidden="1"/>
    <row r="18190" s="505" customFormat="1" ht="14.25" hidden="1"/>
    <row r="18191" s="505" customFormat="1" ht="14.25" hidden="1"/>
    <row r="18192" s="505" customFormat="1" ht="14.25" hidden="1"/>
    <row r="18193" s="505" customFormat="1" ht="14.25" hidden="1"/>
    <row r="18194" s="505" customFormat="1" ht="14.25" hidden="1"/>
    <row r="18195" s="505" customFormat="1" ht="14.25" hidden="1"/>
    <row r="18196" s="505" customFormat="1" ht="14.25" hidden="1"/>
    <row r="18197" s="505" customFormat="1" ht="14.25" hidden="1"/>
    <row r="18198" s="505" customFormat="1" ht="14.25" hidden="1"/>
    <row r="18199" s="505" customFormat="1" ht="14.25" hidden="1"/>
    <row r="18200" s="505" customFormat="1" ht="14.25" hidden="1"/>
    <row r="18201" s="505" customFormat="1" ht="14.25" hidden="1"/>
    <row r="18202" s="505" customFormat="1" ht="14.25" hidden="1"/>
    <row r="18203" s="505" customFormat="1" ht="14.25" hidden="1"/>
    <row r="18204" s="505" customFormat="1" ht="14.25" hidden="1"/>
    <row r="18205" s="505" customFormat="1" ht="14.25" hidden="1"/>
    <row r="18206" s="505" customFormat="1" ht="14.25" hidden="1"/>
    <row r="18207" s="505" customFormat="1" ht="14.25" hidden="1"/>
    <row r="18208" s="505" customFormat="1" ht="14.25" hidden="1"/>
    <row r="18209" s="505" customFormat="1" ht="14.25" hidden="1"/>
    <row r="18210" s="505" customFormat="1" ht="14.25" hidden="1"/>
    <row r="18211" s="505" customFormat="1" ht="14.25" hidden="1"/>
    <row r="18212" s="505" customFormat="1" ht="14.25" hidden="1"/>
    <row r="18213" s="505" customFormat="1" ht="14.25" hidden="1"/>
    <row r="18214" s="505" customFormat="1" ht="14.25" hidden="1"/>
    <row r="18215" s="505" customFormat="1" ht="14.25" hidden="1"/>
    <row r="18216" s="505" customFormat="1" ht="14.25" hidden="1"/>
    <row r="18217" s="505" customFormat="1" ht="14.25" hidden="1"/>
    <row r="18218" s="505" customFormat="1" ht="14.25" hidden="1"/>
    <row r="18219" s="505" customFormat="1" ht="14.25" hidden="1"/>
    <row r="18220" s="505" customFormat="1" ht="14.25" hidden="1"/>
    <row r="18221" s="505" customFormat="1" ht="14.25" hidden="1"/>
    <row r="18222" s="505" customFormat="1" ht="14.25" hidden="1"/>
    <row r="18223" s="505" customFormat="1" ht="14.25" hidden="1"/>
    <row r="18224" s="505" customFormat="1" ht="14.25" hidden="1"/>
    <row r="18225" s="505" customFormat="1" ht="14.25" hidden="1"/>
    <row r="18226" s="505" customFormat="1" ht="14.25" hidden="1"/>
    <row r="18227" s="505" customFormat="1" ht="14.25" hidden="1"/>
    <row r="18228" s="505" customFormat="1" ht="14.25" hidden="1"/>
    <row r="18229" s="505" customFormat="1" ht="14.25" hidden="1"/>
    <row r="18230" s="505" customFormat="1" ht="14.25" hidden="1"/>
    <row r="18231" s="505" customFormat="1" ht="14.25" hidden="1"/>
    <row r="18232" s="505" customFormat="1" ht="14.25" hidden="1"/>
    <row r="18233" s="505" customFormat="1" ht="14.25" hidden="1"/>
    <row r="18234" s="505" customFormat="1" ht="14.25" hidden="1"/>
    <row r="18235" s="505" customFormat="1" ht="14.25" hidden="1"/>
    <row r="18236" s="505" customFormat="1" ht="14.25" hidden="1"/>
    <row r="18237" s="505" customFormat="1" ht="14.25" hidden="1"/>
    <row r="18238" s="505" customFormat="1" ht="14.25" hidden="1"/>
    <row r="18239" s="505" customFormat="1" ht="14.25" hidden="1"/>
    <row r="18240" s="505" customFormat="1" ht="14.25" hidden="1"/>
    <row r="18241" s="505" customFormat="1" ht="14.25" hidden="1"/>
    <row r="18242" s="505" customFormat="1" ht="14.25" hidden="1"/>
    <row r="18243" s="505" customFormat="1" ht="14.25" hidden="1"/>
    <row r="18244" s="505" customFormat="1" ht="14.25" hidden="1"/>
    <row r="18245" s="505" customFormat="1" ht="14.25" hidden="1"/>
    <row r="18246" s="505" customFormat="1" ht="14.25" hidden="1"/>
    <row r="18247" s="505" customFormat="1" ht="14.25" hidden="1"/>
    <row r="18248" s="505" customFormat="1" ht="14.25" hidden="1"/>
    <row r="18249" s="505" customFormat="1" ht="14.25" hidden="1"/>
    <row r="18250" s="505" customFormat="1" ht="14.25" hidden="1"/>
    <row r="18251" s="505" customFormat="1" ht="14.25" hidden="1"/>
    <row r="18252" s="505" customFormat="1" ht="14.25" hidden="1"/>
    <row r="18253" s="505" customFormat="1" ht="14.25" hidden="1"/>
    <row r="18254" s="505" customFormat="1" ht="14.25" hidden="1"/>
    <row r="18255" s="505" customFormat="1" ht="14.25" hidden="1"/>
    <row r="18256" s="505" customFormat="1" ht="14.25" hidden="1"/>
    <row r="18257" s="505" customFormat="1" ht="14.25" hidden="1"/>
    <row r="18258" s="505" customFormat="1" ht="14.25" hidden="1"/>
    <row r="18259" s="505" customFormat="1" ht="14.25" hidden="1"/>
    <row r="18260" s="505" customFormat="1" ht="14.25" hidden="1"/>
    <row r="18261" s="505" customFormat="1" ht="14.25" hidden="1"/>
    <row r="18262" s="505" customFormat="1" ht="14.25" hidden="1"/>
    <row r="18263" s="505" customFormat="1" ht="14.25" hidden="1"/>
    <row r="18264" s="505" customFormat="1" ht="14.25" hidden="1"/>
    <row r="18265" s="505" customFormat="1" ht="14.25" hidden="1"/>
    <row r="18266" s="505" customFormat="1" ht="14.25" hidden="1"/>
    <row r="18267" s="505" customFormat="1" ht="14.25" hidden="1"/>
    <row r="18268" s="505" customFormat="1" ht="14.25" hidden="1"/>
    <row r="18269" s="505" customFormat="1" ht="14.25" hidden="1"/>
    <row r="18270" s="505" customFormat="1" ht="14.25" hidden="1"/>
    <row r="18271" s="505" customFormat="1" ht="14.25" hidden="1"/>
    <row r="18272" s="505" customFormat="1" ht="14.25" hidden="1"/>
    <row r="18273" s="505" customFormat="1" ht="14.25" hidden="1"/>
    <row r="18274" s="505" customFormat="1" ht="14.25" hidden="1"/>
    <row r="18275" s="505" customFormat="1" ht="14.25" hidden="1"/>
    <row r="18276" s="505" customFormat="1" ht="14.25" hidden="1"/>
    <row r="18277" s="505" customFormat="1" ht="14.25" hidden="1"/>
    <row r="18278" s="505" customFormat="1" ht="14.25" hidden="1"/>
    <row r="18279" s="505" customFormat="1" ht="14.25" hidden="1"/>
    <row r="18280" s="505" customFormat="1" ht="14.25" hidden="1"/>
    <row r="18281" s="505" customFormat="1" ht="14.25" hidden="1"/>
    <row r="18282" s="505" customFormat="1" ht="14.25" hidden="1"/>
    <row r="18283" s="505" customFormat="1" ht="14.25" hidden="1"/>
    <row r="18284" s="505" customFormat="1" ht="14.25" hidden="1"/>
    <row r="18285" s="505" customFormat="1" ht="14.25" hidden="1"/>
    <row r="18286" s="505" customFormat="1" ht="14.25" hidden="1"/>
    <row r="18287" s="505" customFormat="1" ht="14.25" hidden="1"/>
    <row r="18288" s="505" customFormat="1" ht="14.25" hidden="1"/>
    <row r="18289" s="505" customFormat="1" ht="14.25" hidden="1"/>
    <row r="18290" s="505" customFormat="1" ht="14.25" hidden="1"/>
    <row r="18291" s="505" customFormat="1" ht="14.25" hidden="1"/>
    <row r="18292" s="505" customFormat="1" ht="14.25" hidden="1"/>
    <row r="18293" s="505" customFormat="1" ht="14.25" hidden="1"/>
    <row r="18294" s="505" customFormat="1" ht="14.25" hidden="1"/>
    <row r="18295" s="505" customFormat="1" ht="14.25" hidden="1"/>
    <row r="18296" s="505" customFormat="1" ht="14.25" hidden="1"/>
    <row r="18297" s="505" customFormat="1" ht="14.25" hidden="1"/>
    <row r="18298" s="505" customFormat="1" ht="14.25" hidden="1"/>
    <row r="18299" s="505" customFormat="1" ht="14.25" hidden="1"/>
    <row r="18300" s="505" customFormat="1" ht="14.25" hidden="1"/>
    <row r="18301" s="505" customFormat="1" ht="14.25" hidden="1"/>
    <row r="18302" s="505" customFormat="1" ht="14.25" hidden="1"/>
    <row r="18303" s="505" customFormat="1" ht="14.25" hidden="1"/>
    <row r="18304" s="505" customFormat="1" ht="14.25" hidden="1"/>
    <row r="18305" s="505" customFormat="1" ht="14.25" hidden="1"/>
    <row r="18306" s="505" customFormat="1" ht="14.25" hidden="1"/>
    <row r="18307" s="505" customFormat="1" ht="14.25" hidden="1"/>
    <row r="18308" s="505" customFormat="1" ht="14.25" hidden="1"/>
    <row r="18309" s="505" customFormat="1" ht="14.25" hidden="1"/>
    <row r="18310" s="505" customFormat="1" ht="14.25" hidden="1"/>
    <row r="18311" s="505" customFormat="1" ht="14.25" hidden="1"/>
    <row r="18312" s="505" customFormat="1" ht="14.25" hidden="1"/>
    <row r="18313" s="505" customFormat="1" ht="14.25" hidden="1"/>
    <row r="18314" s="505" customFormat="1" ht="14.25" hidden="1"/>
    <row r="18315" s="505" customFormat="1" ht="14.25" hidden="1"/>
    <row r="18316" s="505" customFormat="1" ht="14.25" hidden="1"/>
    <row r="18317" s="505" customFormat="1" ht="14.25" hidden="1"/>
    <row r="18318" s="505" customFormat="1" ht="14.25" hidden="1"/>
    <row r="18319" s="505" customFormat="1" ht="14.25" hidden="1"/>
    <row r="18320" s="505" customFormat="1" ht="14.25" hidden="1"/>
    <row r="18321" s="505" customFormat="1" ht="14.25" hidden="1"/>
    <row r="18322" s="505" customFormat="1" ht="14.25" hidden="1"/>
    <row r="18323" s="505" customFormat="1" ht="14.25" hidden="1"/>
    <row r="18324" s="505" customFormat="1" ht="14.25" hidden="1"/>
    <row r="18325" s="505" customFormat="1" ht="14.25" hidden="1"/>
    <row r="18326" s="505" customFormat="1" ht="14.25" hidden="1"/>
    <row r="18327" s="505" customFormat="1" ht="14.25" hidden="1"/>
    <row r="18328" s="505" customFormat="1" ht="14.25" hidden="1"/>
    <row r="18329" s="505" customFormat="1" ht="14.25" hidden="1"/>
    <row r="18330" s="505" customFormat="1" ht="14.25" hidden="1"/>
    <row r="18331" s="505" customFormat="1" ht="14.25" hidden="1"/>
    <row r="18332" s="505" customFormat="1" ht="14.25" hidden="1"/>
    <row r="18333" s="505" customFormat="1" ht="14.25" hidden="1"/>
    <row r="18334" s="505" customFormat="1" ht="14.25" hidden="1"/>
    <row r="18335" s="505" customFormat="1" ht="14.25" hidden="1"/>
    <row r="18336" s="505" customFormat="1" ht="14.25" hidden="1"/>
    <row r="18337" s="505" customFormat="1" ht="14.25" hidden="1"/>
    <row r="18338" s="505" customFormat="1" ht="14.25" hidden="1"/>
    <row r="18339" s="505" customFormat="1" ht="14.25" hidden="1"/>
    <row r="18340" s="505" customFormat="1" ht="14.25" hidden="1"/>
    <row r="18341" s="505" customFormat="1" ht="14.25" hidden="1"/>
    <row r="18342" s="505" customFormat="1" ht="14.25" hidden="1"/>
    <row r="18343" s="505" customFormat="1" ht="14.25" hidden="1"/>
    <row r="18344" s="505" customFormat="1" ht="14.25" hidden="1"/>
    <row r="18345" s="505" customFormat="1" ht="14.25" hidden="1"/>
    <row r="18346" s="505" customFormat="1" ht="14.25" hidden="1"/>
    <row r="18347" s="505" customFormat="1" ht="14.25" hidden="1"/>
    <row r="18348" s="505" customFormat="1" ht="14.25" hidden="1"/>
    <row r="18349" s="505" customFormat="1" ht="14.25" hidden="1"/>
    <row r="18350" s="505" customFormat="1" ht="14.25" hidden="1"/>
    <row r="18351" s="505" customFormat="1" ht="14.25" hidden="1"/>
    <row r="18352" s="505" customFormat="1" ht="14.25" hidden="1"/>
    <row r="18353" s="505" customFormat="1" ht="14.25" hidden="1"/>
    <row r="18354" s="505" customFormat="1" ht="14.25" hidden="1"/>
    <row r="18355" s="505" customFormat="1" ht="14.25" hidden="1"/>
    <row r="18356" s="505" customFormat="1" ht="14.25" hidden="1"/>
    <row r="18357" s="505" customFormat="1" ht="14.25" hidden="1"/>
    <row r="18358" s="505" customFormat="1" ht="14.25" hidden="1"/>
    <row r="18359" s="505" customFormat="1" ht="14.25" hidden="1"/>
    <row r="18360" s="505" customFormat="1" ht="14.25" hidden="1"/>
    <row r="18361" s="505" customFormat="1" ht="14.25" hidden="1"/>
    <row r="18362" s="505" customFormat="1" ht="14.25" hidden="1"/>
    <row r="18363" s="505" customFormat="1" ht="14.25" hidden="1"/>
    <row r="18364" s="505" customFormat="1" ht="14.25" hidden="1"/>
    <row r="18365" s="505" customFormat="1" ht="14.25" hidden="1"/>
    <row r="18366" s="505" customFormat="1" ht="14.25" hidden="1"/>
    <row r="18367" s="505" customFormat="1" ht="14.25" hidden="1"/>
    <row r="18368" s="505" customFormat="1" ht="14.25" hidden="1"/>
    <row r="18369" s="505" customFormat="1" ht="14.25" hidden="1"/>
    <row r="18370" s="505" customFormat="1" ht="14.25" hidden="1"/>
    <row r="18371" s="505" customFormat="1" ht="14.25" hidden="1"/>
    <row r="18372" s="505" customFormat="1" ht="14.25" hidden="1"/>
    <row r="18373" s="505" customFormat="1" ht="14.25" hidden="1"/>
    <row r="18374" s="505" customFormat="1" ht="14.25" hidden="1"/>
    <row r="18375" s="505" customFormat="1" ht="14.25" hidden="1"/>
    <row r="18376" s="505" customFormat="1" ht="14.25" hidden="1"/>
    <row r="18377" s="505" customFormat="1" ht="14.25" hidden="1"/>
    <row r="18378" s="505" customFormat="1" ht="14.25" hidden="1"/>
    <row r="18379" s="505" customFormat="1" ht="14.25" hidden="1"/>
    <row r="18380" s="505" customFormat="1" ht="14.25" hidden="1"/>
    <row r="18381" s="505" customFormat="1" ht="14.25" hidden="1"/>
    <row r="18382" s="505" customFormat="1" ht="14.25" hidden="1"/>
    <row r="18383" s="505" customFormat="1" ht="14.25" hidden="1"/>
    <row r="18384" s="505" customFormat="1" ht="14.25" hidden="1"/>
    <row r="18385" s="505" customFormat="1" ht="14.25" hidden="1"/>
    <row r="18386" s="505" customFormat="1" ht="14.25" hidden="1"/>
    <row r="18387" s="505" customFormat="1" ht="14.25" hidden="1"/>
    <row r="18388" s="505" customFormat="1" ht="14.25" hidden="1"/>
    <row r="18389" s="505" customFormat="1" ht="14.25" hidden="1"/>
    <row r="18390" s="505" customFormat="1" ht="14.25" hidden="1"/>
    <row r="18391" s="505" customFormat="1" ht="14.25" hidden="1"/>
    <row r="18392" s="505" customFormat="1" ht="14.25" hidden="1"/>
    <row r="18393" s="505" customFormat="1" ht="14.25" hidden="1"/>
    <row r="18394" s="505" customFormat="1" ht="14.25" hidden="1"/>
    <row r="18395" s="505" customFormat="1" ht="14.25" hidden="1"/>
    <row r="18396" s="505" customFormat="1" ht="14.25" hidden="1"/>
    <row r="18397" s="505" customFormat="1" ht="14.25" hidden="1"/>
    <row r="18398" s="505" customFormat="1" ht="14.25" hidden="1"/>
    <row r="18399" s="505" customFormat="1" ht="14.25" hidden="1"/>
    <row r="18400" s="505" customFormat="1" ht="14.25" hidden="1"/>
    <row r="18401" s="505" customFormat="1" ht="14.25" hidden="1"/>
    <row r="18402" s="505" customFormat="1" ht="14.25" hidden="1"/>
    <row r="18403" s="505" customFormat="1" ht="14.25" hidden="1"/>
    <row r="18404" s="505" customFormat="1" ht="14.25" hidden="1"/>
    <row r="18405" s="505" customFormat="1" ht="14.25" hidden="1"/>
    <row r="18406" s="505" customFormat="1" ht="14.25" hidden="1"/>
    <row r="18407" s="505" customFormat="1" ht="14.25" hidden="1"/>
    <row r="18408" s="505" customFormat="1" ht="14.25" hidden="1"/>
    <row r="18409" s="505" customFormat="1" ht="14.25" hidden="1"/>
    <row r="18410" s="505" customFormat="1" ht="14.25" hidden="1"/>
    <row r="18411" s="505" customFormat="1" ht="14.25" hidden="1"/>
    <row r="18412" s="505" customFormat="1" ht="14.25" hidden="1"/>
    <row r="18413" s="505" customFormat="1" ht="14.25" hidden="1"/>
    <row r="18414" s="505" customFormat="1" ht="14.25" hidden="1"/>
    <row r="18415" s="505" customFormat="1" ht="14.25" hidden="1"/>
    <row r="18416" s="505" customFormat="1" ht="14.25" hidden="1"/>
    <row r="18417" s="505" customFormat="1" ht="14.25" hidden="1"/>
    <row r="18418" s="505" customFormat="1" ht="14.25" hidden="1"/>
    <row r="18419" s="505" customFormat="1" ht="14.25" hidden="1"/>
    <row r="18420" s="505" customFormat="1" ht="14.25" hidden="1"/>
    <row r="18421" s="505" customFormat="1" ht="14.25" hidden="1"/>
    <row r="18422" s="505" customFormat="1" ht="14.25" hidden="1"/>
    <row r="18423" s="505" customFormat="1" ht="14.25" hidden="1"/>
    <row r="18424" s="505" customFormat="1" ht="14.25" hidden="1"/>
    <row r="18425" s="505" customFormat="1" ht="14.25" hidden="1"/>
    <row r="18426" s="505" customFormat="1" ht="14.25" hidden="1"/>
    <row r="18427" s="505" customFormat="1" ht="14.25" hidden="1"/>
    <row r="18428" s="505" customFormat="1" ht="14.25" hidden="1"/>
    <row r="18429" s="505" customFormat="1" ht="14.25" hidden="1"/>
    <row r="18430" s="505" customFormat="1" ht="14.25" hidden="1"/>
    <row r="18431" s="505" customFormat="1" ht="14.25" hidden="1"/>
    <row r="18432" s="505" customFormat="1" ht="14.25" hidden="1"/>
    <row r="18433" s="505" customFormat="1" ht="14.25" hidden="1"/>
    <row r="18434" s="505" customFormat="1" ht="14.25" hidden="1"/>
    <row r="18435" s="505" customFormat="1" ht="14.25" hidden="1"/>
    <row r="18436" s="505" customFormat="1" ht="14.25" hidden="1"/>
    <row r="18437" s="505" customFormat="1" ht="14.25" hidden="1"/>
    <row r="18438" s="505" customFormat="1" ht="14.25" hidden="1"/>
    <row r="18439" s="505" customFormat="1" ht="14.25" hidden="1"/>
    <row r="18440" s="505" customFormat="1" ht="14.25" hidden="1"/>
    <row r="18441" s="505" customFormat="1" ht="14.25" hidden="1"/>
    <row r="18442" s="505" customFormat="1" ht="14.25" hidden="1"/>
    <row r="18443" s="505" customFormat="1" ht="14.25" hidden="1"/>
    <row r="18444" s="505" customFormat="1" ht="14.25" hidden="1"/>
    <row r="18445" s="505" customFormat="1" ht="14.25" hidden="1"/>
    <row r="18446" s="505" customFormat="1" ht="14.25" hidden="1"/>
    <row r="18447" s="505" customFormat="1" ht="14.25" hidden="1"/>
    <row r="18448" s="505" customFormat="1" ht="14.25" hidden="1"/>
    <row r="18449" s="505" customFormat="1" ht="14.25" hidden="1"/>
    <row r="18450" s="505" customFormat="1" ht="14.25" hidden="1"/>
    <row r="18451" s="505" customFormat="1" ht="14.25" hidden="1"/>
    <row r="18452" s="505" customFormat="1" ht="14.25" hidden="1"/>
    <row r="18453" s="505" customFormat="1" ht="14.25" hidden="1"/>
    <row r="18454" s="505" customFormat="1" ht="14.25" hidden="1"/>
    <row r="18455" s="505" customFormat="1" ht="14.25" hidden="1"/>
    <row r="18456" s="505" customFormat="1" ht="14.25" hidden="1"/>
    <row r="18457" s="505" customFormat="1" ht="14.25" hidden="1"/>
    <row r="18458" s="505" customFormat="1" ht="14.25" hidden="1"/>
    <row r="18459" s="505" customFormat="1" ht="14.25" hidden="1"/>
    <row r="18460" s="505" customFormat="1" ht="14.25" hidden="1"/>
    <row r="18461" s="505" customFormat="1" ht="14.25" hidden="1"/>
    <row r="18462" s="505" customFormat="1" ht="14.25" hidden="1"/>
    <row r="18463" s="505" customFormat="1" ht="14.25" hidden="1"/>
    <row r="18464" s="505" customFormat="1" ht="14.25" hidden="1"/>
    <row r="18465" s="505" customFormat="1" ht="14.25" hidden="1"/>
    <row r="18466" s="505" customFormat="1" ht="14.25" hidden="1"/>
    <row r="18467" s="505" customFormat="1" ht="14.25" hidden="1"/>
    <row r="18468" s="505" customFormat="1" ht="14.25" hidden="1"/>
    <row r="18469" s="505" customFormat="1" ht="14.25" hidden="1"/>
    <row r="18470" s="505" customFormat="1" ht="14.25" hidden="1"/>
    <row r="18471" s="505" customFormat="1" ht="14.25" hidden="1"/>
    <row r="18472" s="505" customFormat="1" ht="14.25" hidden="1"/>
    <row r="18473" s="505" customFormat="1" ht="14.25" hidden="1"/>
    <row r="18474" s="505" customFormat="1" ht="14.25" hidden="1"/>
    <row r="18475" s="505" customFormat="1" ht="14.25" hidden="1"/>
    <row r="18476" s="505" customFormat="1" ht="14.25" hidden="1"/>
    <row r="18477" s="505" customFormat="1" ht="14.25" hidden="1"/>
    <row r="18478" s="505" customFormat="1" ht="14.25" hidden="1"/>
    <row r="18479" s="505" customFormat="1" ht="14.25" hidden="1"/>
    <row r="18480" s="505" customFormat="1" ht="14.25" hidden="1"/>
    <row r="18481" s="505" customFormat="1" ht="14.25" hidden="1"/>
    <row r="18482" s="505" customFormat="1" ht="14.25" hidden="1"/>
    <row r="18483" s="505" customFormat="1" ht="14.25" hidden="1"/>
    <row r="18484" s="505" customFormat="1" ht="14.25" hidden="1"/>
    <row r="18485" s="505" customFormat="1" ht="14.25" hidden="1"/>
    <row r="18486" s="505" customFormat="1" ht="14.25" hidden="1"/>
    <row r="18487" s="505" customFormat="1" ht="14.25" hidden="1"/>
    <row r="18488" s="505" customFormat="1" ht="14.25" hidden="1"/>
    <row r="18489" s="505" customFormat="1" ht="14.25" hidden="1"/>
    <row r="18490" s="505" customFormat="1" ht="14.25" hidden="1"/>
    <row r="18491" s="505" customFormat="1" ht="14.25" hidden="1"/>
    <row r="18492" s="505" customFormat="1" ht="14.25" hidden="1"/>
    <row r="18493" s="505" customFormat="1" ht="14.25" hidden="1"/>
    <row r="18494" s="505" customFormat="1" ht="14.25" hidden="1"/>
    <row r="18495" s="505" customFormat="1" ht="14.25" hidden="1"/>
    <row r="18496" s="505" customFormat="1" ht="14.25" hidden="1"/>
    <row r="18497" s="505" customFormat="1" ht="14.25" hidden="1"/>
    <row r="18498" s="505" customFormat="1" ht="14.25" hidden="1"/>
    <row r="18499" s="505" customFormat="1" ht="14.25" hidden="1"/>
    <row r="18500" s="505" customFormat="1" ht="14.25" hidden="1"/>
    <row r="18501" s="505" customFormat="1" ht="14.25" hidden="1"/>
    <row r="18502" s="505" customFormat="1" ht="14.25" hidden="1"/>
    <row r="18503" s="505" customFormat="1" ht="14.25" hidden="1"/>
    <row r="18504" s="505" customFormat="1" ht="14.25" hidden="1"/>
    <row r="18505" s="505" customFormat="1" ht="14.25" hidden="1"/>
    <row r="18506" s="505" customFormat="1" ht="14.25" hidden="1"/>
    <row r="18507" s="505" customFormat="1" ht="14.25" hidden="1"/>
    <row r="18508" s="505" customFormat="1" ht="14.25" hidden="1"/>
    <row r="18509" s="505" customFormat="1" ht="14.25" hidden="1"/>
    <row r="18510" s="505" customFormat="1" ht="14.25" hidden="1"/>
    <row r="18511" s="505" customFormat="1" ht="14.25" hidden="1"/>
    <row r="18512" s="505" customFormat="1" ht="14.25" hidden="1"/>
    <row r="18513" s="505" customFormat="1" ht="14.25" hidden="1"/>
    <row r="18514" s="505" customFormat="1" ht="14.25" hidden="1"/>
    <row r="18515" s="505" customFormat="1" ht="14.25" hidden="1"/>
    <row r="18516" s="505" customFormat="1" ht="14.25" hidden="1"/>
    <row r="18517" s="505" customFormat="1" ht="14.25" hidden="1"/>
    <row r="18518" s="505" customFormat="1" ht="14.25" hidden="1"/>
    <row r="18519" s="505" customFormat="1" ht="14.25" hidden="1"/>
    <row r="18520" s="505" customFormat="1" ht="14.25" hidden="1"/>
    <row r="18521" s="505" customFormat="1" ht="14.25" hidden="1"/>
    <row r="18522" s="505" customFormat="1" ht="14.25" hidden="1"/>
    <row r="18523" s="505" customFormat="1" ht="14.25" hidden="1"/>
    <row r="18524" s="505" customFormat="1" ht="14.25" hidden="1"/>
    <row r="18525" s="505" customFormat="1" ht="14.25" hidden="1"/>
    <row r="18526" s="505" customFormat="1" ht="14.25" hidden="1"/>
    <row r="18527" s="505" customFormat="1" ht="14.25" hidden="1"/>
    <row r="18528" s="505" customFormat="1" ht="14.25" hidden="1"/>
    <row r="18529" s="505" customFormat="1" ht="14.25" hidden="1"/>
    <row r="18530" s="505" customFormat="1" ht="14.25" hidden="1"/>
    <row r="18531" s="505" customFormat="1" ht="14.25" hidden="1"/>
    <row r="18532" s="505" customFormat="1" ht="14.25" hidden="1"/>
    <row r="18533" s="505" customFormat="1" ht="14.25" hidden="1"/>
    <row r="18534" s="505" customFormat="1" ht="14.25" hidden="1"/>
    <row r="18535" s="505" customFormat="1" ht="14.25" hidden="1"/>
    <row r="18536" s="505" customFormat="1" ht="14.25" hidden="1"/>
    <row r="18537" s="505" customFormat="1" ht="14.25" hidden="1"/>
    <row r="18538" s="505" customFormat="1" ht="14.25" hidden="1"/>
    <row r="18539" s="505" customFormat="1" ht="14.25" hidden="1"/>
    <row r="18540" s="505" customFormat="1" ht="14.25" hidden="1"/>
    <row r="18541" s="505" customFormat="1" ht="14.25" hidden="1"/>
    <row r="18542" s="505" customFormat="1" ht="14.25" hidden="1"/>
    <row r="18543" s="505" customFormat="1" ht="14.25" hidden="1"/>
    <row r="18544" s="505" customFormat="1" ht="14.25" hidden="1"/>
    <row r="18545" s="505" customFormat="1" ht="14.25" hidden="1"/>
    <row r="18546" s="505" customFormat="1" ht="14.25" hidden="1"/>
    <row r="18547" s="505" customFormat="1" ht="14.25" hidden="1"/>
    <row r="18548" s="505" customFormat="1" ht="14.25" hidden="1"/>
    <row r="18549" s="505" customFormat="1" ht="14.25" hidden="1"/>
    <row r="18550" s="505" customFormat="1" ht="14.25" hidden="1"/>
    <row r="18551" s="505" customFormat="1" ht="14.25" hidden="1"/>
    <row r="18552" s="505" customFormat="1" ht="14.25" hidden="1"/>
    <row r="18553" s="505" customFormat="1" ht="14.25" hidden="1"/>
    <row r="18554" s="505" customFormat="1" ht="14.25" hidden="1"/>
    <row r="18555" s="505" customFormat="1" ht="14.25" hidden="1"/>
    <row r="18556" s="505" customFormat="1" ht="14.25" hidden="1"/>
    <row r="18557" s="505" customFormat="1" ht="14.25" hidden="1"/>
    <row r="18558" s="505" customFormat="1" ht="14.25" hidden="1"/>
    <row r="18559" s="505" customFormat="1" ht="14.25" hidden="1"/>
    <row r="18560" s="505" customFormat="1" ht="14.25" hidden="1"/>
    <row r="18561" s="505" customFormat="1" ht="14.25" hidden="1"/>
    <row r="18562" s="505" customFormat="1" ht="14.25" hidden="1"/>
    <row r="18563" s="505" customFormat="1" ht="14.25" hidden="1"/>
    <row r="18564" s="505" customFormat="1" ht="14.25" hidden="1"/>
    <row r="18565" s="505" customFormat="1" ht="14.25" hidden="1"/>
    <row r="18566" s="505" customFormat="1" ht="14.25" hidden="1"/>
    <row r="18567" s="505" customFormat="1" ht="14.25" hidden="1"/>
    <row r="18568" s="505" customFormat="1" ht="14.25" hidden="1"/>
    <row r="18569" s="505" customFormat="1" ht="14.25" hidden="1"/>
    <row r="18570" s="505" customFormat="1" ht="14.25" hidden="1"/>
    <row r="18571" s="505" customFormat="1" ht="14.25" hidden="1"/>
    <row r="18572" s="505" customFormat="1" ht="14.25" hidden="1"/>
    <row r="18573" s="505" customFormat="1" ht="14.25" hidden="1"/>
    <row r="18574" s="505" customFormat="1" ht="14.25" hidden="1"/>
    <row r="18575" s="505" customFormat="1" ht="14.25" hidden="1"/>
    <row r="18576" s="505" customFormat="1" ht="14.25" hidden="1"/>
    <row r="18577" s="505" customFormat="1" ht="14.25" hidden="1"/>
    <row r="18578" s="505" customFormat="1" ht="14.25" hidden="1"/>
    <row r="18579" s="505" customFormat="1" ht="14.25" hidden="1"/>
    <row r="18580" s="505" customFormat="1" ht="14.25" hidden="1"/>
    <row r="18581" s="505" customFormat="1" ht="14.25" hidden="1"/>
    <row r="18582" s="505" customFormat="1" ht="14.25" hidden="1"/>
    <row r="18583" s="505" customFormat="1" ht="14.25" hidden="1"/>
    <row r="18584" s="505" customFormat="1" ht="14.25" hidden="1"/>
    <row r="18585" s="505" customFormat="1" ht="14.25" hidden="1"/>
    <row r="18586" s="505" customFormat="1" ht="14.25" hidden="1"/>
    <row r="18587" s="505" customFormat="1" ht="14.25" hidden="1"/>
    <row r="18588" s="505" customFormat="1" ht="14.25" hidden="1"/>
    <row r="18589" s="505" customFormat="1" ht="14.25" hidden="1"/>
    <row r="18590" s="505" customFormat="1" ht="14.25" hidden="1"/>
    <row r="18591" s="505" customFormat="1" ht="14.25" hidden="1"/>
    <row r="18592" s="505" customFormat="1" ht="14.25" hidden="1"/>
    <row r="18593" s="505" customFormat="1" ht="14.25" hidden="1"/>
    <row r="18594" s="505" customFormat="1" ht="14.25" hidden="1"/>
    <row r="18595" s="505" customFormat="1" ht="14.25" hidden="1"/>
    <row r="18596" s="505" customFormat="1" ht="14.25" hidden="1"/>
    <row r="18597" s="505" customFormat="1" ht="14.25" hidden="1"/>
    <row r="18598" s="505" customFormat="1" ht="14.25" hidden="1"/>
    <row r="18599" s="505" customFormat="1" ht="14.25" hidden="1"/>
    <row r="18600" s="505" customFormat="1" ht="14.25" hidden="1"/>
    <row r="18601" s="505" customFormat="1" ht="14.25" hidden="1"/>
    <row r="18602" s="505" customFormat="1" ht="14.25" hidden="1"/>
    <row r="18603" s="505" customFormat="1" ht="14.25" hidden="1"/>
    <row r="18604" s="505" customFormat="1" ht="14.25" hidden="1"/>
    <row r="18605" s="505" customFormat="1" ht="14.25" hidden="1"/>
    <row r="18606" s="505" customFormat="1" ht="14.25" hidden="1"/>
    <row r="18607" s="505" customFormat="1" ht="14.25" hidden="1"/>
    <row r="18608" s="505" customFormat="1" ht="14.25" hidden="1"/>
    <row r="18609" s="505" customFormat="1" ht="14.25" hidden="1"/>
    <row r="18610" s="505" customFormat="1" ht="14.25" hidden="1"/>
    <row r="18611" s="505" customFormat="1" ht="14.25" hidden="1"/>
    <row r="18612" s="505" customFormat="1" ht="14.25" hidden="1"/>
    <row r="18613" s="505" customFormat="1" ht="14.25" hidden="1"/>
    <row r="18614" s="505" customFormat="1" ht="14.25" hidden="1"/>
    <row r="18615" s="505" customFormat="1" ht="14.25" hidden="1"/>
    <row r="18616" s="505" customFormat="1" ht="14.25" hidden="1"/>
    <row r="18617" s="505" customFormat="1" ht="14.25" hidden="1"/>
    <row r="18618" s="505" customFormat="1" ht="14.25" hidden="1"/>
    <row r="18619" s="505" customFormat="1" ht="14.25" hidden="1"/>
    <row r="18620" s="505" customFormat="1" ht="14.25" hidden="1"/>
    <row r="18621" s="505" customFormat="1" ht="14.25" hidden="1"/>
    <row r="18622" s="505" customFormat="1" ht="14.25" hidden="1"/>
    <row r="18623" s="505" customFormat="1" ht="14.25" hidden="1"/>
    <row r="18624" s="505" customFormat="1" ht="14.25" hidden="1"/>
    <row r="18625" s="505" customFormat="1" ht="14.25" hidden="1"/>
    <row r="18626" s="505" customFormat="1" ht="14.25" hidden="1"/>
    <row r="18627" s="505" customFormat="1" ht="14.25" hidden="1"/>
    <row r="18628" s="505" customFormat="1" ht="14.25" hidden="1"/>
    <row r="18629" s="505" customFormat="1" ht="14.25" hidden="1"/>
    <row r="18630" s="505" customFormat="1" ht="14.25" hidden="1"/>
    <row r="18631" s="505" customFormat="1" ht="14.25" hidden="1"/>
    <row r="18632" s="505" customFormat="1" ht="14.25" hidden="1"/>
    <row r="18633" s="505" customFormat="1" ht="14.25" hidden="1"/>
    <row r="18634" s="505" customFormat="1" ht="14.25" hidden="1"/>
    <row r="18635" s="505" customFormat="1" ht="14.25" hidden="1"/>
    <row r="18636" s="505" customFormat="1" ht="14.25" hidden="1"/>
    <row r="18637" s="505" customFormat="1" ht="14.25" hidden="1"/>
    <row r="18638" s="505" customFormat="1" ht="14.25" hidden="1"/>
    <row r="18639" s="505" customFormat="1" ht="14.25" hidden="1"/>
    <row r="18640" s="505" customFormat="1" ht="14.25" hidden="1"/>
    <row r="18641" s="505" customFormat="1" ht="14.25" hidden="1"/>
    <row r="18642" s="505" customFormat="1" ht="14.25" hidden="1"/>
    <row r="18643" s="505" customFormat="1" ht="14.25" hidden="1"/>
    <row r="18644" s="505" customFormat="1" ht="14.25" hidden="1"/>
    <row r="18645" s="505" customFormat="1" ht="14.25" hidden="1"/>
    <row r="18646" s="505" customFormat="1" ht="14.25" hidden="1"/>
    <row r="18647" s="505" customFormat="1" ht="14.25" hidden="1"/>
    <row r="18648" s="505" customFormat="1" ht="14.25" hidden="1"/>
    <row r="18649" s="505" customFormat="1" ht="14.25" hidden="1"/>
    <row r="18650" s="505" customFormat="1" ht="14.25" hidden="1"/>
    <row r="18651" s="505" customFormat="1" ht="14.25" hidden="1"/>
    <row r="18652" s="505" customFormat="1" ht="14.25" hidden="1"/>
    <row r="18653" s="505" customFormat="1" ht="14.25" hidden="1"/>
    <row r="18654" s="505" customFormat="1" ht="14.25" hidden="1"/>
    <row r="18655" s="505" customFormat="1" ht="14.25" hidden="1"/>
    <row r="18656" s="505" customFormat="1" ht="14.25" hidden="1"/>
    <row r="18657" s="505" customFormat="1" ht="14.25" hidden="1"/>
    <row r="18658" s="505" customFormat="1" ht="14.25" hidden="1"/>
    <row r="18659" s="505" customFormat="1" ht="14.25" hidden="1"/>
    <row r="18660" s="505" customFormat="1" ht="14.25" hidden="1"/>
    <row r="18661" s="505" customFormat="1" ht="14.25" hidden="1"/>
    <row r="18662" s="505" customFormat="1" ht="14.25" hidden="1"/>
    <row r="18663" s="505" customFormat="1" ht="14.25" hidden="1"/>
    <row r="18664" s="505" customFormat="1" ht="14.25" hidden="1"/>
    <row r="18665" s="505" customFormat="1" ht="14.25" hidden="1"/>
    <row r="18666" s="505" customFormat="1" ht="14.25" hidden="1"/>
    <row r="18667" s="505" customFormat="1" ht="14.25" hidden="1"/>
    <row r="18668" s="505" customFormat="1" ht="14.25" hidden="1"/>
    <row r="18669" s="505" customFormat="1" ht="14.25" hidden="1"/>
    <row r="18670" s="505" customFormat="1" ht="14.25" hidden="1"/>
    <row r="18671" s="505" customFormat="1" ht="14.25" hidden="1"/>
    <row r="18672" s="505" customFormat="1" ht="14.25" hidden="1"/>
    <row r="18673" s="505" customFormat="1" ht="14.25" hidden="1"/>
    <row r="18674" s="505" customFormat="1" ht="14.25" hidden="1"/>
    <row r="18675" s="505" customFormat="1" ht="14.25" hidden="1"/>
    <row r="18676" s="505" customFormat="1" ht="14.25" hidden="1"/>
    <row r="18677" s="505" customFormat="1" ht="14.25" hidden="1"/>
    <row r="18678" s="505" customFormat="1" ht="14.25" hidden="1"/>
    <row r="18679" s="505" customFormat="1" ht="14.25" hidden="1"/>
    <row r="18680" s="505" customFormat="1" ht="14.25" hidden="1"/>
    <row r="18681" s="505" customFormat="1" ht="14.25" hidden="1"/>
    <row r="18682" s="505" customFormat="1" ht="14.25" hidden="1"/>
    <row r="18683" s="505" customFormat="1" ht="14.25" hidden="1"/>
    <row r="18684" s="505" customFormat="1" ht="14.25" hidden="1"/>
    <row r="18685" s="505" customFormat="1" ht="14.25" hidden="1"/>
    <row r="18686" s="505" customFormat="1" ht="14.25" hidden="1"/>
    <row r="18687" s="505" customFormat="1" ht="14.25" hidden="1"/>
    <row r="18688" s="505" customFormat="1" ht="14.25" hidden="1"/>
    <row r="18689" s="505" customFormat="1" ht="14.25" hidden="1"/>
    <row r="18690" s="505" customFormat="1" ht="14.25" hidden="1"/>
    <row r="18691" s="505" customFormat="1" ht="14.25" hidden="1"/>
    <row r="18692" s="505" customFormat="1" ht="14.25" hidden="1"/>
    <row r="18693" s="505" customFormat="1" ht="14.25" hidden="1"/>
    <row r="18694" s="505" customFormat="1" ht="14.25" hidden="1"/>
    <row r="18695" s="505" customFormat="1" ht="14.25" hidden="1"/>
    <row r="18696" s="505" customFormat="1" ht="14.25" hidden="1"/>
    <row r="18697" s="505" customFormat="1" ht="14.25" hidden="1"/>
    <row r="18698" s="505" customFormat="1" ht="14.25" hidden="1"/>
    <row r="18699" s="505" customFormat="1" ht="14.25" hidden="1"/>
    <row r="18700" s="505" customFormat="1" ht="14.25" hidden="1"/>
    <row r="18701" s="505" customFormat="1" ht="14.25" hidden="1"/>
    <row r="18702" s="505" customFormat="1" ht="14.25" hidden="1"/>
    <row r="18703" s="505" customFormat="1" ht="14.25" hidden="1"/>
    <row r="18704" s="505" customFormat="1" ht="14.25" hidden="1"/>
    <row r="18705" s="505" customFormat="1" ht="14.25" hidden="1"/>
    <row r="18706" s="505" customFormat="1" ht="14.25" hidden="1"/>
    <row r="18707" s="505" customFormat="1" ht="14.25" hidden="1"/>
    <row r="18708" s="505" customFormat="1" ht="14.25" hidden="1"/>
    <row r="18709" s="505" customFormat="1" ht="14.25" hidden="1"/>
    <row r="18710" s="505" customFormat="1" ht="14.25" hidden="1"/>
    <row r="18711" s="505" customFormat="1" ht="14.25" hidden="1"/>
    <row r="18712" s="505" customFormat="1" ht="14.25" hidden="1"/>
    <row r="18713" s="505" customFormat="1" ht="14.25" hidden="1"/>
    <row r="18714" s="505" customFormat="1" ht="14.25" hidden="1"/>
    <row r="18715" s="505" customFormat="1" ht="14.25" hidden="1"/>
    <row r="18716" s="505" customFormat="1" ht="14.25" hidden="1"/>
    <row r="18717" s="505" customFormat="1" ht="14.25" hidden="1"/>
    <row r="18718" s="505" customFormat="1" ht="14.25" hidden="1"/>
    <row r="18719" s="505" customFormat="1" ht="14.25" hidden="1"/>
    <row r="18720" s="505" customFormat="1" ht="14.25" hidden="1"/>
    <row r="18721" s="505" customFormat="1" ht="14.25" hidden="1"/>
    <row r="18722" s="505" customFormat="1" ht="14.25" hidden="1"/>
    <row r="18723" s="505" customFormat="1" ht="14.25" hidden="1"/>
    <row r="18724" s="505" customFormat="1" ht="14.25" hidden="1"/>
    <row r="18725" s="505" customFormat="1" ht="14.25" hidden="1"/>
    <row r="18726" s="505" customFormat="1" ht="14.25" hidden="1"/>
    <row r="18727" s="505" customFormat="1" ht="14.25" hidden="1"/>
    <row r="18728" s="505" customFormat="1" ht="14.25" hidden="1"/>
    <row r="18729" s="505" customFormat="1" ht="14.25" hidden="1"/>
    <row r="18730" s="505" customFormat="1" ht="14.25" hidden="1"/>
    <row r="18731" s="505" customFormat="1" ht="14.25" hidden="1"/>
    <row r="18732" s="505" customFormat="1" ht="14.25" hidden="1"/>
    <row r="18733" s="505" customFormat="1" ht="14.25" hidden="1"/>
    <row r="18734" s="505" customFormat="1" ht="14.25" hidden="1"/>
    <row r="18735" s="505" customFormat="1" ht="14.25" hidden="1"/>
    <row r="18736" s="505" customFormat="1" ht="14.25" hidden="1"/>
    <row r="18737" s="505" customFormat="1" ht="14.25" hidden="1"/>
    <row r="18738" s="505" customFormat="1" ht="14.25" hidden="1"/>
    <row r="18739" s="505" customFormat="1" ht="14.25" hidden="1"/>
    <row r="18740" s="505" customFormat="1" ht="14.25" hidden="1"/>
    <row r="18741" s="505" customFormat="1" ht="14.25" hidden="1"/>
    <row r="18742" s="505" customFormat="1" ht="14.25" hidden="1"/>
    <row r="18743" s="505" customFormat="1" ht="14.25" hidden="1"/>
    <row r="18744" s="505" customFormat="1" ht="14.25" hidden="1"/>
    <row r="18745" s="505" customFormat="1" ht="14.25" hidden="1"/>
    <row r="18746" s="505" customFormat="1" ht="14.25" hidden="1"/>
    <row r="18747" s="505" customFormat="1" ht="14.25" hidden="1"/>
    <row r="18748" s="505" customFormat="1" ht="14.25" hidden="1"/>
    <row r="18749" s="505" customFormat="1" ht="14.25" hidden="1"/>
    <row r="18750" s="505" customFormat="1" ht="14.25" hidden="1"/>
    <row r="18751" s="505" customFormat="1" ht="14.25" hidden="1"/>
    <row r="18752" s="505" customFormat="1" ht="14.25" hidden="1"/>
    <row r="18753" s="505" customFormat="1" ht="14.25" hidden="1"/>
    <row r="18754" s="505" customFormat="1" ht="14.25" hidden="1"/>
    <row r="18755" s="505" customFormat="1" ht="14.25" hidden="1"/>
    <row r="18756" s="505" customFormat="1" ht="14.25" hidden="1"/>
    <row r="18757" s="505" customFormat="1" ht="14.25" hidden="1"/>
    <row r="18758" s="505" customFormat="1" ht="14.25" hidden="1"/>
    <row r="18759" s="505" customFormat="1" ht="14.25" hidden="1"/>
    <row r="18760" s="505" customFormat="1" ht="14.25" hidden="1"/>
    <row r="18761" s="505" customFormat="1" ht="14.25" hidden="1"/>
    <row r="18762" s="505" customFormat="1" ht="14.25" hidden="1"/>
    <row r="18763" s="505" customFormat="1" ht="14.25" hidden="1"/>
    <row r="18764" s="505" customFormat="1" ht="14.25" hidden="1"/>
    <row r="18765" s="505" customFormat="1" ht="14.25" hidden="1"/>
    <row r="18766" s="505" customFormat="1" ht="14.25" hidden="1"/>
    <row r="18767" s="505" customFormat="1" ht="14.25" hidden="1"/>
    <row r="18768" s="505" customFormat="1" ht="14.25" hidden="1"/>
    <row r="18769" s="505" customFormat="1" ht="14.25" hidden="1"/>
    <row r="18770" s="505" customFormat="1" ht="14.25" hidden="1"/>
    <row r="18771" s="505" customFormat="1" ht="14.25" hidden="1"/>
    <row r="18772" s="505" customFormat="1" ht="14.25" hidden="1"/>
    <row r="18773" s="505" customFormat="1" ht="14.25" hidden="1"/>
    <row r="18774" s="505" customFormat="1" ht="14.25" hidden="1"/>
    <row r="18775" s="505" customFormat="1" ht="14.25" hidden="1"/>
    <row r="18776" s="505" customFormat="1" ht="14.25" hidden="1"/>
    <row r="18777" s="505" customFormat="1" ht="14.25" hidden="1"/>
    <row r="18778" s="505" customFormat="1" ht="14.25" hidden="1"/>
    <row r="18779" s="505" customFormat="1" ht="14.25" hidden="1"/>
    <row r="18780" s="505" customFormat="1" ht="14.25" hidden="1"/>
    <row r="18781" s="505" customFormat="1" ht="14.25" hidden="1"/>
    <row r="18782" s="505" customFormat="1" ht="14.25" hidden="1"/>
    <row r="18783" s="505" customFormat="1" ht="14.25" hidden="1"/>
    <row r="18784" s="505" customFormat="1" ht="14.25" hidden="1"/>
    <row r="18785" s="505" customFormat="1" ht="14.25" hidden="1"/>
    <row r="18786" s="505" customFormat="1" ht="14.25" hidden="1"/>
    <row r="18787" s="505" customFormat="1" ht="14.25" hidden="1"/>
    <row r="18788" s="505" customFormat="1" ht="14.25" hidden="1"/>
    <row r="18789" s="505" customFormat="1" ht="14.25" hidden="1"/>
    <row r="18790" s="505" customFormat="1" ht="14.25" hidden="1"/>
    <row r="18791" s="505" customFormat="1" ht="14.25" hidden="1"/>
    <row r="18792" s="505" customFormat="1" ht="14.25" hidden="1"/>
    <row r="18793" s="505" customFormat="1" ht="14.25" hidden="1"/>
    <row r="18794" s="505" customFormat="1" ht="14.25" hidden="1"/>
    <row r="18795" s="505" customFormat="1" ht="14.25" hidden="1"/>
    <row r="18796" s="505" customFormat="1" ht="14.25" hidden="1"/>
    <row r="18797" s="505" customFormat="1" ht="14.25" hidden="1"/>
    <row r="18798" s="505" customFormat="1" ht="14.25" hidden="1"/>
    <row r="18799" s="505" customFormat="1" ht="14.25" hidden="1"/>
    <row r="18800" s="505" customFormat="1" ht="14.25" hidden="1"/>
    <row r="18801" s="505" customFormat="1" ht="14.25" hidden="1"/>
    <row r="18802" s="505" customFormat="1" ht="14.25" hidden="1"/>
    <row r="18803" s="505" customFormat="1" ht="14.25" hidden="1"/>
    <row r="18804" s="505" customFormat="1" ht="14.25" hidden="1"/>
    <row r="18805" s="505" customFormat="1" ht="14.25" hidden="1"/>
    <row r="18806" s="505" customFormat="1" ht="14.25" hidden="1"/>
    <row r="18807" s="505" customFormat="1" ht="14.25" hidden="1"/>
    <row r="18808" s="505" customFormat="1" ht="14.25" hidden="1"/>
    <row r="18809" s="505" customFormat="1" ht="14.25" hidden="1"/>
    <row r="18810" s="505" customFormat="1" ht="14.25" hidden="1"/>
    <row r="18811" s="505" customFormat="1" ht="14.25" hidden="1"/>
    <row r="18812" s="505" customFormat="1" ht="14.25" hidden="1"/>
    <row r="18813" s="505" customFormat="1" ht="14.25" hidden="1"/>
    <row r="18814" s="505" customFormat="1" ht="14.25" hidden="1"/>
    <row r="18815" s="505" customFormat="1" ht="14.25" hidden="1"/>
    <row r="18816" s="505" customFormat="1" ht="14.25" hidden="1"/>
    <row r="18817" s="505" customFormat="1" ht="14.25" hidden="1"/>
    <row r="18818" s="505" customFormat="1" ht="14.25" hidden="1"/>
    <row r="18819" s="505" customFormat="1" ht="14.25" hidden="1"/>
    <row r="18820" s="505" customFormat="1" ht="14.25" hidden="1"/>
    <row r="18821" s="505" customFormat="1" ht="14.25" hidden="1"/>
    <row r="18822" s="505" customFormat="1" ht="14.25" hidden="1"/>
    <row r="18823" s="505" customFormat="1" ht="14.25" hidden="1"/>
    <row r="18824" s="505" customFormat="1" ht="14.25" hidden="1"/>
    <row r="18825" s="505" customFormat="1" ht="14.25" hidden="1"/>
    <row r="18826" s="505" customFormat="1" ht="14.25" hidden="1"/>
    <row r="18827" s="505" customFormat="1" ht="14.25" hidden="1"/>
    <row r="18828" s="505" customFormat="1" ht="14.25" hidden="1"/>
    <row r="18829" s="505" customFormat="1" ht="14.25" hidden="1"/>
    <row r="18830" s="505" customFormat="1" ht="14.25" hidden="1"/>
    <row r="18831" s="505" customFormat="1" ht="14.25" hidden="1"/>
    <row r="18832" s="505" customFormat="1" ht="14.25" hidden="1"/>
    <row r="18833" s="505" customFormat="1" ht="14.25" hidden="1"/>
    <row r="18834" s="505" customFormat="1" ht="14.25" hidden="1"/>
    <row r="18835" s="505" customFormat="1" ht="14.25" hidden="1"/>
    <row r="18836" s="505" customFormat="1" ht="14.25" hidden="1"/>
    <row r="18837" s="505" customFormat="1" ht="14.25" hidden="1"/>
    <row r="18838" s="505" customFormat="1" ht="14.25" hidden="1"/>
    <row r="18839" s="505" customFormat="1" ht="14.25" hidden="1"/>
    <row r="18840" s="505" customFormat="1" ht="14.25" hidden="1"/>
    <row r="18841" s="505" customFormat="1" ht="14.25" hidden="1"/>
    <row r="18842" s="505" customFormat="1" ht="14.25" hidden="1"/>
    <row r="18843" s="505" customFormat="1" ht="14.25" hidden="1"/>
    <row r="18844" s="505" customFormat="1" ht="14.25" hidden="1"/>
    <row r="18845" s="505" customFormat="1" ht="14.25" hidden="1"/>
    <row r="18846" s="505" customFormat="1" ht="14.25" hidden="1"/>
    <row r="18847" s="505" customFormat="1" ht="14.25" hidden="1"/>
    <row r="18848" s="505" customFormat="1" ht="14.25" hidden="1"/>
    <row r="18849" s="505" customFormat="1" ht="14.25" hidden="1"/>
    <row r="18850" s="505" customFormat="1" ht="14.25" hidden="1"/>
    <row r="18851" s="505" customFormat="1" ht="14.25" hidden="1"/>
    <row r="18852" s="505" customFormat="1" ht="14.25" hidden="1"/>
    <row r="18853" s="505" customFormat="1" ht="14.25" hidden="1"/>
    <row r="18854" s="505" customFormat="1" ht="14.25" hidden="1"/>
    <row r="18855" s="505" customFormat="1" ht="14.25" hidden="1"/>
    <row r="18856" s="505" customFormat="1" ht="14.25" hidden="1"/>
    <row r="18857" s="505" customFormat="1" ht="14.25" hidden="1"/>
    <row r="18858" s="505" customFormat="1" ht="14.25" hidden="1"/>
    <row r="18859" s="505" customFormat="1" ht="14.25" hidden="1"/>
    <row r="18860" s="505" customFormat="1" ht="14.25" hidden="1"/>
    <row r="18861" s="505" customFormat="1" ht="14.25" hidden="1"/>
    <row r="18862" s="505" customFormat="1" ht="14.25" hidden="1"/>
    <row r="18863" s="505" customFormat="1" ht="14.25" hidden="1"/>
    <row r="18864" s="505" customFormat="1" ht="14.25" hidden="1"/>
    <row r="18865" s="505" customFormat="1" ht="14.25" hidden="1"/>
    <row r="18866" s="505" customFormat="1" ht="14.25" hidden="1"/>
    <row r="18867" s="505" customFormat="1" ht="14.25" hidden="1"/>
    <row r="18868" s="505" customFormat="1" ht="14.25" hidden="1"/>
    <row r="18869" s="505" customFormat="1" ht="14.25" hidden="1"/>
    <row r="18870" s="505" customFormat="1" ht="14.25" hidden="1"/>
    <row r="18871" s="505" customFormat="1" ht="14.25" hidden="1"/>
    <row r="18872" s="505" customFormat="1" ht="14.25" hidden="1"/>
    <row r="18873" s="505" customFormat="1" ht="14.25" hidden="1"/>
    <row r="18874" s="505" customFormat="1" ht="14.25" hidden="1"/>
    <row r="18875" s="505" customFormat="1" ht="14.25" hidden="1"/>
    <row r="18876" s="505" customFormat="1" ht="14.25" hidden="1"/>
    <row r="18877" s="505" customFormat="1" ht="14.25" hidden="1"/>
    <row r="18878" s="505" customFormat="1" ht="14.25" hidden="1"/>
    <row r="18879" s="505" customFormat="1" ht="14.25" hidden="1"/>
    <row r="18880" s="505" customFormat="1" ht="14.25" hidden="1"/>
    <row r="18881" s="505" customFormat="1" ht="14.25" hidden="1"/>
    <row r="18882" s="505" customFormat="1" ht="14.25" hidden="1"/>
    <row r="18883" s="505" customFormat="1" ht="14.25" hidden="1"/>
    <row r="18884" s="505" customFormat="1" ht="14.25" hidden="1"/>
    <row r="18885" s="505" customFormat="1" ht="14.25" hidden="1"/>
    <row r="18886" s="505" customFormat="1" ht="14.25" hidden="1"/>
    <row r="18887" s="505" customFormat="1" ht="14.25" hidden="1"/>
    <row r="18888" s="505" customFormat="1" ht="14.25" hidden="1"/>
    <row r="18889" s="505" customFormat="1" ht="14.25" hidden="1"/>
    <row r="18890" s="505" customFormat="1" ht="14.25" hidden="1"/>
    <row r="18891" s="505" customFormat="1" ht="14.25" hidden="1"/>
    <row r="18892" s="505" customFormat="1" ht="14.25" hidden="1"/>
    <row r="18893" s="505" customFormat="1" ht="14.25" hidden="1"/>
    <row r="18894" s="505" customFormat="1" ht="14.25" hidden="1"/>
    <row r="18895" s="505" customFormat="1" ht="14.25" hidden="1"/>
    <row r="18896" s="505" customFormat="1" ht="14.25" hidden="1"/>
    <row r="18897" s="505" customFormat="1" ht="14.25" hidden="1"/>
    <row r="18898" s="505" customFormat="1" ht="14.25" hidden="1"/>
    <row r="18899" s="505" customFormat="1" ht="14.25" hidden="1"/>
    <row r="18900" s="505" customFormat="1" ht="14.25" hidden="1"/>
    <row r="18901" s="505" customFormat="1" ht="14.25" hidden="1"/>
    <row r="18902" s="505" customFormat="1" ht="14.25" hidden="1"/>
    <row r="18903" s="505" customFormat="1" ht="14.25" hidden="1"/>
    <row r="18904" s="505" customFormat="1" ht="14.25" hidden="1"/>
    <row r="18905" s="505" customFormat="1" ht="14.25" hidden="1"/>
    <row r="18906" s="505" customFormat="1" ht="14.25" hidden="1"/>
    <row r="18907" s="505" customFormat="1" ht="14.25" hidden="1"/>
    <row r="18908" s="505" customFormat="1" ht="14.25" hidden="1"/>
    <row r="18909" s="505" customFormat="1" ht="14.25" hidden="1"/>
    <row r="18910" s="505" customFormat="1" ht="14.25" hidden="1"/>
    <row r="18911" s="505" customFormat="1" ht="14.25" hidden="1"/>
    <row r="18912" s="505" customFormat="1" ht="14.25" hidden="1"/>
    <row r="18913" s="505" customFormat="1" ht="14.25" hidden="1"/>
    <row r="18914" s="505" customFormat="1" ht="14.25" hidden="1"/>
    <row r="18915" s="505" customFormat="1" ht="14.25" hidden="1"/>
    <row r="18916" s="505" customFormat="1" ht="14.25" hidden="1"/>
    <row r="18917" s="505" customFormat="1" ht="14.25" hidden="1"/>
    <row r="18918" s="505" customFormat="1" ht="14.25" hidden="1"/>
    <row r="18919" s="505" customFormat="1" ht="14.25" hidden="1"/>
    <row r="18920" s="505" customFormat="1" ht="14.25" hidden="1"/>
    <row r="18921" s="505" customFormat="1" ht="14.25" hidden="1"/>
    <row r="18922" s="505" customFormat="1" ht="14.25" hidden="1"/>
    <row r="18923" s="505" customFormat="1" ht="14.25" hidden="1"/>
    <row r="18924" s="505" customFormat="1" ht="14.25" hidden="1"/>
    <row r="18925" s="505" customFormat="1" ht="14.25" hidden="1"/>
    <row r="18926" s="505" customFormat="1" ht="14.25" hidden="1"/>
    <row r="18927" s="505" customFormat="1" ht="14.25" hidden="1"/>
    <row r="18928" s="505" customFormat="1" ht="14.25" hidden="1"/>
    <row r="18929" s="505" customFormat="1" ht="14.25" hidden="1"/>
    <row r="18930" s="505" customFormat="1" ht="14.25" hidden="1"/>
    <row r="18931" s="505" customFormat="1" ht="14.25" hidden="1"/>
    <row r="18932" s="505" customFormat="1" ht="14.25" hidden="1"/>
    <row r="18933" s="505" customFormat="1" ht="14.25" hidden="1"/>
    <row r="18934" s="505" customFormat="1" ht="14.25" hidden="1"/>
    <row r="18935" s="505" customFormat="1" ht="14.25" hidden="1"/>
    <row r="18936" s="505" customFormat="1" ht="14.25" hidden="1"/>
    <row r="18937" s="505" customFormat="1" ht="14.25" hidden="1"/>
    <row r="18938" s="505" customFormat="1" ht="14.25" hidden="1"/>
    <row r="18939" s="505" customFormat="1" ht="14.25" hidden="1"/>
    <row r="18940" s="505" customFormat="1" ht="14.25" hidden="1"/>
    <row r="18941" s="505" customFormat="1" ht="14.25" hidden="1"/>
    <row r="18942" s="505" customFormat="1" ht="14.25" hidden="1"/>
    <row r="18943" s="505" customFormat="1" ht="14.25" hidden="1"/>
    <row r="18944" s="505" customFormat="1" ht="14.25" hidden="1"/>
    <row r="18945" s="505" customFormat="1" ht="14.25" hidden="1"/>
    <row r="18946" s="505" customFormat="1" ht="14.25" hidden="1"/>
    <row r="18947" s="505" customFormat="1" ht="14.25" hidden="1"/>
    <row r="18948" s="505" customFormat="1" ht="14.25" hidden="1"/>
    <row r="18949" s="505" customFormat="1" ht="14.25" hidden="1"/>
    <row r="18950" s="505" customFormat="1" ht="14.25" hidden="1"/>
    <row r="18951" s="505" customFormat="1" ht="14.25" hidden="1"/>
    <row r="18952" s="505" customFormat="1" ht="14.25" hidden="1"/>
    <row r="18953" s="505" customFormat="1" ht="14.25" hidden="1"/>
    <row r="18954" s="505" customFormat="1" ht="14.25" hidden="1"/>
    <row r="18955" s="505" customFormat="1" ht="14.25" hidden="1"/>
    <row r="18956" s="505" customFormat="1" ht="14.25" hidden="1"/>
    <row r="18957" s="505" customFormat="1" ht="14.25" hidden="1"/>
    <row r="18958" s="505" customFormat="1" ht="14.25" hidden="1"/>
    <row r="18959" s="505" customFormat="1" ht="14.25" hidden="1"/>
    <row r="18960" s="505" customFormat="1" ht="14.25" hidden="1"/>
    <row r="18961" s="505" customFormat="1" ht="14.25" hidden="1"/>
    <row r="18962" s="505" customFormat="1" ht="14.25" hidden="1"/>
    <row r="18963" s="505" customFormat="1" ht="14.25" hidden="1"/>
    <row r="18964" s="505" customFormat="1" ht="14.25" hidden="1"/>
    <row r="18965" s="505" customFormat="1" ht="14.25" hidden="1"/>
    <row r="18966" s="505" customFormat="1" ht="14.25" hidden="1"/>
    <row r="18967" s="505" customFormat="1" ht="14.25" hidden="1"/>
    <row r="18968" s="505" customFormat="1" ht="14.25" hidden="1"/>
    <row r="18969" s="505" customFormat="1" ht="14.25" hidden="1"/>
    <row r="18970" s="505" customFormat="1" ht="14.25" hidden="1"/>
    <row r="18971" s="505" customFormat="1" ht="14.25" hidden="1"/>
    <row r="18972" s="505" customFormat="1" ht="14.25" hidden="1"/>
    <row r="18973" s="505" customFormat="1" ht="14.25" hidden="1"/>
    <row r="18974" s="505" customFormat="1" ht="14.25" hidden="1"/>
    <row r="18975" s="505" customFormat="1" ht="14.25" hidden="1"/>
    <row r="18976" s="505" customFormat="1" ht="14.25" hidden="1"/>
    <row r="18977" s="505" customFormat="1" ht="14.25" hidden="1"/>
    <row r="18978" s="505" customFormat="1" ht="14.25" hidden="1"/>
    <row r="18979" s="505" customFormat="1" ht="14.25" hidden="1"/>
    <row r="18980" s="505" customFormat="1" ht="14.25" hidden="1"/>
    <row r="18981" s="505" customFormat="1" ht="14.25" hidden="1"/>
    <row r="18982" s="505" customFormat="1" ht="14.25" hidden="1"/>
    <row r="18983" s="505" customFormat="1" ht="14.25" hidden="1"/>
    <row r="18984" s="505" customFormat="1" ht="14.25" hidden="1"/>
    <row r="18985" s="505" customFormat="1" ht="14.25" hidden="1"/>
    <row r="18986" s="505" customFormat="1" ht="14.25" hidden="1"/>
    <row r="18987" s="505" customFormat="1" ht="14.25" hidden="1"/>
    <row r="18988" s="505" customFormat="1" ht="14.25" hidden="1"/>
    <row r="18989" s="505" customFormat="1" ht="14.25" hidden="1"/>
    <row r="18990" s="505" customFormat="1" ht="14.25" hidden="1"/>
    <row r="18991" s="505" customFormat="1" ht="14.25" hidden="1"/>
    <row r="18992" s="505" customFormat="1" ht="14.25" hidden="1"/>
    <row r="18993" s="505" customFormat="1" ht="14.25" hidden="1"/>
    <row r="18994" s="505" customFormat="1" ht="14.25" hidden="1"/>
    <row r="18995" s="505" customFormat="1" ht="14.25" hidden="1"/>
    <row r="18996" s="505" customFormat="1" ht="14.25" hidden="1"/>
    <row r="18997" s="505" customFormat="1" ht="14.25" hidden="1"/>
    <row r="18998" s="505" customFormat="1" ht="14.25" hidden="1"/>
    <row r="18999" s="505" customFormat="1" ht="14.25" hidden="1"/>
    <row r="19000" s="505" customFormat="1" ht="14.25" hidden="1"/>
    <row r="19001" s="505" customFormat="1" ht="14.25" hidden="1"/>
    <row r="19002" s="505" customFormat="1" ht="14.25" hidden="1"/>
    <row r="19003" s="505" customFormat="1" ht="14.25" hidden="1"/>
    <row r="19004" s="505" customFormat="1" ht="14.25" hidden="1"/>
    <row r="19005" s="505" customFormat="1" ht="14.25" hidden="1"/>
    <row r="19006" s="505" customFormat="1" ht="14.25" hidden="1"/>
    <row r="19007" s="505" customFormat="1" ht="14.25" hidden="1"/>
    <row r="19008" s="505" customFormat="1" ht="14.25" hidden="1"/>
    <row r="19009" s="505" customFormat="1" ht="14.25" hidden="1"/>
    <row r="19010" s="505" customFormat="1" ht="14.25" hidden="1"/>
    <row r="19011" s="505" customFormat="1" ht="14.25" hidden="1"/>
    <row r="19012" s="505" customFormat="1" ht="14.25" hidden="1"/>
    <row r="19013" s="505" customFormat="1" ht="14.25" hidden="1"/>
    <row r="19014" s="505" customFormat="1" ht="14.25" hidden="1"/>
    <row r="19015" s="505" customFormat="1" ht="14.25" hidden="1"/>
    <row r="19016" s="505" customFormat="1" ht="14.25" hidden="1"/>
    <row r="19017" s="505" customFormat="1" ht="14.25" hidden="1"/>
    <row r="19018" s="505" customFormat="1" ht="14.25" hidden="1"/>
    <row r="19019" s="505" customFormat="1" ht="14.25" hidden="1"/>
    <row r="19020" s="505" customFormat="1" ht="14.25" hidden="1"/>
    <row r="19021" s="505" customFormat="1" ht="14.25" hidden="1"/>
    <row r="19022" s="505" customFormat="1" ht="14.25" hidden="1"/>
    <row r="19023" s="505" customFormat="1" ht="14.25" hidden="1"/>
    <row r="19024" s="505" customFormat="1" ht="14.25" hidden="1"/>
    <row r="19025" s="505" customFormat="1" ht="14.25" hidden="1"/>
    <row r="19026" s="505" customFormat="1" ht="14.25" hidden="1"/>
    <row r="19027" s="505" customFormat="1" ht="14.25" hidden="1"/>
    <row r="19028" s="505" customFormat="1" ht="14.25" hidden="1"/>
    <row r="19029" s="505" customFormat="1" ht="14.25" hidden="1"/>
    <row r="19030" s="505" customFormat="1" ht="14.25" hidden="1"/>
    <row r="19031" s="505" customFormat="1" ht="14.25" hidden="1"/>
    <row r="19032" s="505" customFormat="1" ht="14.25" hidden="1"/>
    <row r="19033" s="505" customFormat="1" ht="14.25" hidden="1"/>
    <row r="19034" s="505" customFormat="1" ht="14.25" hidden="1"/>
    <row r="19035" s="505" customFormat="1" ht="14.25" hidden="1"/>
    <row r="19036" s="505" customFormat="1" ht="14.25" hidden="1"/>
    <row r="19037" s="505" customFormat="1" ht="14.25" hidden="1"/>
    <row r="19038" s="505" customFormat="1" ht="14.25" hidden="1"/>
    <row r="19039" s="505" customFormat="1" ht="14.25" hidden="1"/>
    <row r="19040" s="505" customFormat="1" ht="14.25" hidden="1"/>
    <row r="19041" s="505" customFormat="1" ht="14.25" hidden="1"/>
    <row r="19042" s="505" customFormat="1" ht="14.25" hidden="1"/>
    <row r="19043" s="505" customFormat="1" ht="14.25" hidden="1"/>
    <row r="19044" s="505" customFormat="1" ht="14.25" hidden="1"/>
    <row r="19045" s="505" customFormat="1" ht="14.25" hidden="1"/>
    <row r="19046" s="505" customFormat="1" ht="14.25" hidden="1"/>
    <row r="19047" s="505" customFormat="1" ht="14.25" hidden="1"/>
    <row r="19048" s="505" customFormat="1" ht="14.25" hidden="1"/>
    <row r="19049" s="505" customFormat="1" ht="14.25" hidden="1"/>
    <row r="19050" s="505" customFormat="1" ht="14.25" hidden="1"/>
    <row r="19051" s="505" customFormat="1" ht="14.25" hidden="1"/>
    <row r="19052" s="505" customFormat="1" ht="14.25" hidden="1"/>
    <row r="19053" s="505" customFormat="1" ht="14.25" hidden="1"/>
    <row r="19054" s="505" customFormat="1" ht="14.25" hidden="1"/>
    <row r="19055" s="505" customFormat="1" ht="14.25" hidden="1"/>
    <row r="19056" s="505" customFormat="1" ht="14.25" hidden="1"/>
    <row r="19057" s="505" customFormat="1" ht="14.25" hidden="1"/>
    <row r="19058" s="505" customFormat="1" ht="14.25" hidden="1"/>
    <row r="19059" s="505" customFormat="1" ht="14.25" hidden="1"/>
    <row r="19060" s="505" customFormat="1" ht="14.25" hidden="1"/>
    <row r="19061" s="505" customFormat="1" ht="14.25" hidden="1"/>
    <row r="19062" s="505" customFormat="1" ht="14.25" hidden="1"/>
    <row r="19063" s="505" customFormat="1" ht="14.25" hidden="1"/>
    <row r="19064" s="505" customFormat="1" ht="14.25" hidden="1"/>
    <row r="19065" s="505" customFormat="1" ht="14.25" hidden="1"/>
    <row r="19066" s="505" customFormat="1" ht="14.25" hidden="1"/>
    <row r="19067" s="505" customFormat="1" ht="14.25" hidden="1"/>
    <row r="19068" s="505" customFormat="1" ht="14.25" hidden="1"/>
    <row r="19069" s="505" customFormat="1" ht="14.25" hidden="1"/>
    <row r="19070" s="505" customFormat="1" ht="14.25" hidden="1"/>
    <row r="19071" s="505" customFormat="1" ht="14.25" hidden="1"/>
    <row r="19072" s="505" customFormat="1" ht="14.25" hidden="1"/>
    <row r="19073" s="505" customFormat="1" ht="14.25" hidden="1"/>
    <row r="19074" s="505" customFormat="1" ht="14.25" hidden="1"/>
    <row r="19075" s="505" customFormat="1" ht="14.25" hidden="1"/>
    <row r="19076" s="505" customFormat="1" ht="14.25" hidden="1"/>
    <row r="19077" s="505" customFormat="1" ht="14.25" hidden="1"/>
    <row r="19078" s="505" customFormat="1" ht="14.25" hidden="1"/>
    <row r="19079" s="505" customFormat="1" ht="14.25" hidden="1"/>
    <row r="19080" s="505" customFormat="1" ht="14.25" hidden="1"/>
    <row r="19081" s="505" customFormat="1" ht="14.25" hidden="1"/>
    <row r="19082" s="505" customFormat="1" ht="14.25" hidden="1"/>
    <row r="19083" s="505" customFormat="1" ht="14.25" hidden="1"/>
    <row r="19084" s="505" customFormat="1" ht="14.25" hidden="1"/>
    <row r="19085" s="505" customFormat="1" ht="14.25" hidden="1"/>
    <row r="19086" s="505" customFormat="1" ht="14.25" hidden="1"/>
    <row r="19087" s="505" customFormat="1" ht="14.25" hidden="1"/>
    <row r="19088" s="505" customFormat="1" ht="14.25" hidden="1"/>
    <row r="19089" s="505" customFormat="1" ht="14.25" hidden="1"/>
    <row r="19090" s="505" customFormat="1" ht="14.25" hidden="1"/>
    <row r="19091" s="505" customFormat="1" ht="14.25" hidden="1"/>
    <row r="19092" s="505" customFormat="1" ht="14.25" hidden="1"/>
    <row r="19093" s="505" customFormat="1" ht="14.25" hidden="1"/>
    <row r="19094" s="505" customFormat="1" ht="14.25" hidden="1"/>
    <row r="19095" s="505" customFormat="1" ht="14.25" hidden="1"/>
    <row r="19096" s="505" customFormat="1" ht="14.25" hidden="1"/>
    <row r="19097" s="505" customFormat="1" ht="14.25" hidden="1"/>
    <row r="19098" s="505" customFormat="1" ht="14.25" hidden="1"/>
    <row r="19099" s="505" customFormat="1" ht="14.25" hidden="1"/>
    <row r="19100" s="505" customFormat="1" ht="14.25" hidden="1"/>
    <row r="19101" s="505" customFormat="1" ht="14.25" hidden="1"/>
    <row r="19102" s="505" customFormat="1" ht="14.25" hidden="1"/>
    <row r="19103" s="505" customFormat="1" ht="14.25" hidden="1"/>
    <row r="19104" s="505" customFormat="1" ht="14.25" hidden="1"/>
    <row r="19105" s="505" customFormat="1" ht="14.25" hidden="1"/>
    <row r="19106" s="505" customFormat="1" ht="14.25" hidden="1"/>
    <row r="19107" s="505" customFormat="1" ht="14.25" hidden="1"/>
    <row r="19108" s="505" customFormat="1" ht="14.25" hidden="1"/>
    <row r="19109" s="505" customFormat="1" ht="14.25" hidden="1"/>
    <row r="19110" s="505" customFormat="1" ht="14.25" hidden="1"/>
    <row r="19111" s="505" customFormat="1" ht="14.25" hidden="1"/>
    <row r="19112" s="505" customFormat="1" ht="14.25" hidden="1"/>
    <row r="19113" s="505" customFormat="1" ht="14.25" hidden="1"/>
    <row r="19114" s="505" customFormat="1" ht="14.25" hidden="1"/>
    <row r="19115" s="505" customFormat="1" ht="14.25" hidden="1"/>
    <row r="19116" s="505" customFormat="1" ht="14.25" hidden="1"/>
    <row r="19117" s="505" customFormat="1" ht="14.25" hidden="1"/>
    <row r="19118" s="505" customFormat="1" ht="14.25" hidden="1"/>
    <row r="19119" s="505" customFormat="1" ht="14.25" hidden="1"/>
    <row r="19120" s="505" customFormat="1" ht="14.25" hidden="1"/>
    <row r="19121" s="505" customFormat="1" ht="14.25" hidden="1"/>
    <row r="19122" s="505" customFormat="1" ht="14.25" hidden="1"/>
    <row r="19123" s="505" customFormat="1" ht="14.25" hidden="1"/>
    <row r="19124" s="505" customFormat="1" ht="14.25" hidden="1"/>
    <row r="19125" s="505" customFormat="1" ht="14.25" hidden="1"/>
    <row r="19126" s="505" customFormat="1" ht="14.25" hidden="1"/>
    <row r="19127" s="505" customFormat="1" ht="14.25" hidden="1"/>
    <row r="19128" s="505" customFormat="1" ht="14.25" hidden="1"/>
    <row r="19129" s="505" customFormat="1" ht="14.25" hidden="1"/>
    <row r="19130" s="505" customFormat="1" ht="14.25" hidden="1"/>
    <row r="19131" s="505" customFormat="1" ht="14.25" hidden="1"/>
    <row r="19132" s="505" customFormat="1" ht="14.25" hidden="1"/>
    <row r="19133" s="505" customFormat="1" ht="14.25" hidden="1"/>
    <row r="19134" s="505" customFormat="1" ht="14.25" hidden="1"/>
    <row r="19135" s="505" customFormat="1" ht="14.25" hidden="1"/>
    <row r="19136" s="505" customFormat="1" ht="14.25" hidden="1"/>
    <row r="19137" s="505" customFormat="1" ht="14.25" hidden="1"/>
    <row r="19138" s="505" customFormat="1" ht="14.25" hidden="1"/>
    <row r="19139" s="505" customFormat="1" ht="14.25" hidden="1"/>
    <row r="19140" s="505" customFormat="1" ht="14.25" hidden="1"/>
    <row r="19141" s="505" customFormat="1" ht="14.25" hidden="1"/>
    <row r="19142" s="505" customFormat="1" ht="14.25" hidden="1"/>
    <row r="19143" s="505" customFormat="1" ht="14.25" hidden="1"/>
    <row r="19144" s="505" customFormat="1" ht="14.25" hidden="1"/>
    <row r="19145" s="505" customFormat="1" ht="14.25" hidden="1"/>
    <row r="19146" s="505" customFormat="1" ht="14.25" hidden="1"/>
    <row r="19147" s="505" customFormat="1" ht="14.25" hidden="1"/>
    <row r="19148" s="505" customFormat="1" ht="14.25" hidden="1"/>
    <row r="19149" s="505" customFormat="1" ht="14.25" hidden="1"/>
    <row r="19150" s="505" customFormat="1" ht="14.25" hidden="1"/>
    <row r="19151" s="505" customFormat="1" ht="14.25" hidden="1"/>
    <row r="19152" s="505" customFormat="1" ht="14.25" hidden="1"/>
    <row r="19153" s="505" customFormat="1" ht="14.25" hidden="1"/>
    <row r="19154" s="505" customFormat="1" ht="14.25" hidden="1"/>
    <row r="19155" s="505" customFormat="1" ht="14.25" hidden="1"/>
    <row r="19156" s="505" customFormat="1" ht="14.25" hidden="1"/>
    <row r="19157" s="505" customFormat="1" ht="14.25" hidden="1"/>
    <row r="19158" s="505" customFormat="1" ht="14.25" hidden="1"/>
    <row r="19159" s="505" customFormat="1" ht="14.25" hidden="1"/>
    <row r="19160" s="505" customFormat="1" ht="14.25" hidden="1"/>
    <row r="19161" s="505" customFormat="1" ht="14.25" hidden="1"/>
    <row r="19162" s="505" customFormat="1" ht="14.25" hidden="1"/>
    <row r="19163" s="505" customFormat="1" ht="14.25" hidden="1"/>
    <row r="19164" s="505" customFormat="1" ht="14.25" hidden="1"/>
    <row r="19165" s="505" customFormat="1" ht="14.25" hidden="1"/>
    <row r="19166" s="505" customFormat="1" ht="14.25" hidden="1"/>
    <row r="19167" s="505" customFormat="1" ht="14.25" hidden="1"/>
    <row r="19168" s="505" customFormat="1" ht="14.25" hidden="1"/>
    <row r="19169" s="505" customFormat="1" ht="14.25" hidden="1"/>
    <row r="19170" s="505" customFormat="1" ht="14.25" hidden="1"/>
    <row r="19171" s="505" customFormat="1" ht="14.25" hidden="1"/>
    <row r="19172" s="505" customFormat="1" ht="14.25" hidden="1"/>
    <row r="19173" s="505" customFormat="1" ht="14.25" hidden="1"/>
    <row r="19174" s="505" customFormat="1" ht="14.25" hidden="1"/>
    <row r="19175" s="505" customFormat="1" ht="14.25" hidden="1"/>
    <row r="19176" s="505" customFormat="1" ht="14.25" hidden="1"/>
    <row r="19177" s="505" customFormat="1" ht="14.25" hidden="1"/>
    <row r="19178" s="505" customFormat="1" ht="14.25" hidden="1"/>
    <row r="19179" s="505" customFormat="1" ht="14.25" hidden="1"/>
    <row r="19180" s="505" customFormat="1" ht="14.25" hidden="1"/>
    <row r="19181" s="505" customFormat="1" ht="14.25" hidden="1"/>
    <row r="19182" s="505" customFormat="1" ht="14.25" hidden="1"/>
    <row r="19183" s="505" customFormat="1" ht="14.25" hidden="1"/>
    <row r="19184" s="505" customFormat="1" ht="14.25" hidden="1"/>
    <row r="19185" s="505" customFormat="1" ht="14.25" hidden="1"/>
    <row r="19186" s="505" customFormat="1" ht="14.25" hidden="1"/>
    <row r="19187" s="505" customFormat="1" ht="14.25" hidden="1"/>
    <row r="19188" s="505" customFormat="1" ht="14.25" hidden="1"/>
    <row r="19189" s="505" customFormat="1" ht="14.25" hidden="1"/>
    <row r="19190" s="505" customFormat="1" ht="14.25" hidden="1"/>
    <row r="19191" s="505" customFormat="1" ht="14.25" hidden="1"/>
    <row r="19192" s="505" customFormat="1" ht="14.25" hidden="1"/>
    <row r="19193" s="505" customFormat="1" ht="14.25" hidden="1"/>
    <row r="19194" s="505" customFormat="1" ht="14.25" hidden="1"/>
    <row r="19195" s="505" customFormat="1" ht="14.25" hidden="1"/>
    <row r="19196" s="505" customFormat="1" ht="14.25" hidden="1"/>
    <row r="19197" s="505" customFormat="1" ht="14.25" hidden="1"/>
    <row r="19198" s="505" customFormat="1" ht="14.25" hidden="1"/>
    <row r="19199" s="505" customFormat="1" ht="14.25" hidden="1"/>
    <row r="19200" s="505" customFormat="1" ht="14.25" hidden="1"/>
    <row r="19201" s="505" customFormat="1" ht="14.25" hidden="1"/>
    <row r="19202" s="505" customFormat="1" ht="14.25" hidden="1"/>
    <row r="19203" s="505" customFormat="1" ht="14.25" hidden="1"/>
    <row r="19204" s="505" customFormat="1" ht="14.25" hidden="1"/>
    <row r="19205" s="505" customFormat="1" ht="14.25" hidden="1"/>
    <row r="19206" s="505" customFormat="1" ht="14.25" hidden="1"/>
    <row r="19207" s="505" customFormat="1" ht="14.25" hidden="1"/>
    <row r="19208" s="505" customFormat="1" ht="14.25" hidden="1"/>
    <row r="19209" s="505" customFormat="1" ht="14.25" hidden="1"/>
    <row r="19210" s="505" customFormat="1" ht="14.25" hidden="1"/>
    <row r="19211" s="505" customFormat="1" ht="14.25" hidden="1"/>
    <row r="19212" s="505" customFormat="1" ht="14.25" hidden="1"/>
    <row r="19213" s="505" customFormat="1" ht="14.25" hidden="1"/>
    <row r="19214" s="505" customFormat="1" ht="14.25" hidden="1"/>
    <row r="19215" s="505" customFormat="1" ht="14.25" hidden="1"/>
    <row r="19216" s="505" customFormat="1" ht="14.25" hidden="1"/>
    <row r="19217" s="505" customFormat="1" ht="14.25" hidden="1"/>
    <row r="19218" s="505" customFormat="1" ht="14.25" hidden="1"/>
    <row r="19219" s="505" customFormat="1" ht="14.25" hidden="1"/>
    <row r="19220" s="505" customFormat="1" ht="14.25" hidden="1"/>
    <row r="19221" s="505" customFormat="1" ht="14.25" hidden="1"/>
    <row r="19222" s="505" customFormat="1" ht="14.25" hidden="1"/>
    <row r="19223" s="505" customFormat="1" ht="14.25" hidden="1"/>
    <row r="19224" s="505" customFormat="1" ht="14.25" hidden="1"/>
    <row r="19225" s="505" customFormat="1" ht="14.25" hidden="1"/>
    <row r="19226" s="505" customFormat="1" ht="14.25" hidden="1"/>
    <row r="19227" s="505" customFormat="1" ht="14.25" hidden="1"/>
    <row r="19228" s="505" customFormat="1" ht="14.25" hidden="1"/>
    <row r="19229" s="505" customFormat="1" ht="14.25" hidden="1"/>
    <row r="19230" s="505" customFormat="1" ht="14.25" hidden="1"/>
    <row r="19231" s="505" customFormat="1" ht="14.25" hidden="1"/>
    <row r="19232" s="505" customFormat="1" ht="14.25" hidden="1"/>
    <row r="19233" s="505" customFormat="1" ht="14.25" hidden="1"/>
    <row r="19234" s="505" customFormat="1" ht="14.25" hidden="1"/>
    <row r="19235" s="505" customFormat="1" ht="14.25" hidden="1"/>
    <row r="19236" s="505" customFormat="1" ht="14.25" hidden="1"/>
    <row r="19237" s="505" customFormat="1" ht="14.25" hidden="1"/>
    <row r="19238" s="505" customFormat="1" ht="14.25" hidden="1"/>
    <row r="19239" s="505" customFormat="1" ht="14.25" hidden="1"/>
    <row r="19240" s="505" customFormat="1" ht="14.25" hidden="1"/>
    <row r="19241" s="505" customFormat="1" ht="14.25" hidden="1"/>
    <row r="19242" s="505" customFormat="1" ht="14.25" hidden="1"/>
    <row r="19243" s="505" customFormat="1" ht="14.25" hidden="1"/>
    <row r="19244" s="505" customFormat="1" ht="14.25" hidden="1"/>
    <row r="19245" s="505" customFormat="1" ht="14.25" hidden="1"/>
    <row r="19246" s="505" customFormat="1" ht="14.25" hidden="1"/>
    <row r="19247" s="505" customFormat="1" ht="14.25" hidden="1"/>
    <row r="19248" s="505" customFormat="1" ht="14.25" hidden="1"/>
    <row r="19249" s="505" customFormat="1" ht="14.25" hidden="1"/>
    <row r="19250" s="505" customFormat="1" ht="14.25" hidden="1"/>
    <row r="19251" s="505" customFormat="1" ht="14.25" hidden="1"/>
    <row r="19252" s="505" customFormat="1" ht="14.25" hidden="1"/>
    <row r="19253" s="505" customFormat="1" ht="14.25" hidden="1"/>
    <row r="19254" s="505" customFormat="1" ht="14.25" hidden="1"/>
    <row r="19255" s="505" customFormat="1" ht="14.25" hidden="1"/>
    <row r="19256" s="505" customFormat="1" ht="14.25" hidden="1"/>
    <row r="19257" s="505" customFormat="1" ht="14.25" hidden="1"/>
    <row r="19258" s="505" customFormat="1" ht="14.25" hidden="1"/>
    <row r="19259" s="505" customFormat="1" ht="14.25" hidden="1"/>
    <row r="19260" s="505" customFormat="1" ht="14.25" hidden="1"/>
    <row r="19261" s="505" customFormat="1" ht="14.25" hidden="1"/>
    <row r="19262" s="505" customFormat="1" ht="14.25" hidden="1"/>
    <row r="19263" s="505" customFormat="1" ht="14.25" hidden="1"/>
    <row r="19264" s="505" customFormat="1" ht="14.25" hidden="1"/>
    <row r="19265" s="505" customFormat="1" ht="14.25" hidden="1"/>
    <row r="19266" s="505" customFormat="1" ht="14.25" hidden="1"/>
    <row r="19267" s="505" customFormat="1" ht="14.25" hidden="1"/>
    <row r="19268" s="505" customFormat="1" ht="14.25" hidden="1"/>
    <row r="19269" s="505" customFormat="1" ht="14.25" hidden="1"/>
    <row r="19270" s="505" customFormat="1" ht="14.25" hidden="1"/>
    <row r="19271" s="505" customFormat="1" ht="14.25" hidden="1"/>
    <row r="19272" s="505" customFormat="1" ht="14.25" hidden="1"/>
    <row r="19273" s="505" customFormat="1" ht="14.25" hidden="1"/>
    <row r="19274" s="505" customFormat="1" ht="14.25" hidden="1"/>
    <row r="19275" s="505" customFormat="1" ht="14.25" hidden="1"/>
    <row r="19276" s="505" customFormat="1" ht="14.25" hidden="1"/>
    <row r="19277" s="505" customFormat="1" ht="14.25" hidden="1"/>
    <row r="19278" s="505" customFormat="1" ht="14.25" hidden="1"/>
    <row r="19279" s="505" customFormat="1" ht="14.25" hidden="1"/>
    <row r="19280" s="505" customFormat="1" ht="14.25" hidden="1"/>
    <row r="19281" s="505" customFormat="1" ht="14.25" hidden="1"/>
    <row r="19282" s="505" customFormat="1" ht="14.25" hidden="1"/>
    <row r="19283" s="505" customFormat="1" ht="14.25" hidden="1"/>
    <row r="19284" s="505" customFormat="1" ht="14.25" hidden="1"/>
    <row r="19285" s="505" customFormat="1" ht="14.25" hidden="1"/>
    <row r="19286" s="505" customFormat="1" ht="14.25" hidden="1"/>
    <row r="19287" s="505" customFormat="1" ht="14.25" hidden="1"/>
    <row r="19288" s="505" customFormat="1" ht="14.25" hidden="1"/>
    <row r="19289" s="505" customFormat="1" ht="14.25" hidden="1"/>
    <row r="19290" s="505" customFormat="1" ht="14.25" hidden="1"/>
    <row r="19291" s="505" customFormat="1" ht="14.25" hidden="1"/>
    <row r="19292" s="505" customFormat="1" ht="14.25" hidden="1"/>
    <row r="19293" s="505" customFormat="1" ht="14.25" hidden="1"/>
    <row r="19294" s="505" customFormat="1" ht="14.25" hidden="1"/>
    <row r="19295" s="505" customFormat="1" ht="14.25" hidden="1"/>
    <row r="19296" s="505" customFormat="1" ht="14.25" hidden="1"/>
    <row r="19297" s="505" customFormat="1" ht="14.25" hidden="1"/>
    <row r="19298" s="505" customFormat="1" ht="14.25" hidden="1"/>
    <row r="19299" s="505" customFormat="1" ht="14.25" hidden="1"/>
    <row r="19300" s="505" customFormat="1" ht="14.25" hidden="1"/>
    <row r="19301" s="505" customFormat="1" ht="14.25" hidden="1"/>
    <row r="19302" s="505" customFormat="1" ht="14.25" hidden="1"/>
    <row r="19303" s="505" customFormat="1" ht="14.25" hidden="1"/>
    <row r="19304" s="505" customFormat="1" ht="14.25" hidden="1"/>
    <row r="19305" s="505" customFormat="1" ht="14.25" hidden="1"/>
    <row r="19306" s="505" customFormat="1" ht="14.25" hidden="1"/>
    <row r="19307" s="505" customFormat="1" ht="14.25" hidden="1"/>
    <row r="19308" s="505" customFormat="1" ht="14.25" hidden="1"/>
    <row r="19309" s="505" customFormat="1" ht="14.25" hidden="1"/>
    <row r="19310" s="505" customFormat="1" ht="14.25" hidden="1"/>
    <row r="19311" s="505" customFormat="1" ht="14.25" hidden="1"/>
    <row r="19312" s="505" customFormat="1" ht="14.25" hidden="1"/>
    <row r="19313" s="505" customFormat="1" ht="14.25" hidden="1"/>
    <row r="19314" s="505" customFormat="1" ht="14.25" hidden="1"/>
    <row r="19315" s="505" customFormat="1" ht="14.25" hidden="1"/>
    <row r="19316" s="505" customFormat="1" ht="14.25" hidden="1"/>
    <row r="19317" s="505" customFormat="1" ht="14.25" hidden="1"/>
    <row r="19318" s="505" customFormat="1" ht="14.25" hidden="1"/>
    <row r="19319" s="505" customFormat="1" ht="14.25" hidden="1"/>
    <row r="19320" s="505" customFormat="1" ht="14.25" hidden="1"/>
    <row r="19321" s="505" customFormat="1" ht="14.25" hidden="1"/>
    <row r="19322" s="505" customFormat="1" ht="14.25" hidden="1"/>
    <row r="19323" s="505" customFormat="1" ht="14.25" hidden="1"/>
    <row r="19324" s="505" customFormat="1" ht="14.25" hidden="1"/>
    <row r="19325" s="505" customFormat="1" ht="14.25" hidden="1"/>
    <row r="19326" s="505" customFormat="1" ht="14.25" hidden="1"/>
    <row r="19327" s="505" customFormat="1" ht="14.25" hidden="1"/>
    <row r="19328" s="505" customFormat="1" ht="14.25" hidden="1"/>
    <row r="19329" s="505" customFormat="1" ht="14.25" hidden="1"/>
    <row r="19330" s="505" customFormat="1" ht="14.25" hidden="1"/>
    <row r="19331" s="505" customFormat="1" ht="14.25" hidden="1"/>
    <row r="19332" s="505" customFormat="1" ht="14.25" hidden="1"/>
    <row r="19333" s="505" customFormat="1" ht="14.25" hidden="1"/>
    <row r="19334" s="505" customFormat="1" ht="14.25" hidden="1"/>
    <row r="19335" s="505" customFormat="1" ht="14.25" hidden="1"/>
    <row r="19336" s="505" customFormat="1" ht="14.25" hidden="1"/>
    <row r="19337" s="505" customFormat="1" ht="14.25" hidden="1"/>
    <row r="19338" s="505" customFormat="1" ht="14.25" hidden="1"/>
    <row r="19339" s="505" customFormat="1" ht="14.25" hidden="1"/>
    <row r="19340" s="505" customFormat="1" ht="14.25" hidden="1"/>
    <row r="19341" s="505" customFormat="1" ht="14.25" hidden="1"/>
    <row r="19342" s="505" customFormat="1" ht="14.25" hidden="1"/>
    <row r="19343" s="505" customFormat="1" ht="14.25" hidden="1"/>
    <row r="19344" s="505" customFormat="1" ht="14.25" hidden="1"/>
    <row r="19345" s="505" customFormat="1" ht="14.25" hidden="1"/>
    <row r="19346" s="505" customFormat="1" ht="14.25" hidden="1"/>
    <row r="19347" s="505" customFormat="1" ht="14.25" hidden="1"/>
    <row r="19348" s="505" customFormat="1" ht="14.25" hidden="1"/>
    <row r="19349" s="505" customFormat="1" ht="14.25" hidden="1"/>
    <row r="19350" s="505" customFormat="1" ht="14.25" hidden="1"/>
    <row r="19351" s="505" customFormat="1" ht="14.25" hidden="1"/>
    <row r="19352" s="505" customFormat="1" ht="14.25" hidden="1"/>
    <row r="19353" s="505" customFormat="1" ht="14.25" hidden="1"/>
    <row r="19354" s="505" customFormat="1" ht="14.25" hidden="1"/>
    <row r="19355" s="505" customFormat="1" ht="14.25" hidden="1"/>
    <row r="19356" s="505" customFormat="1" ht="14.25" hidden="1"/>
    <row r="19357" s="505" customFormat="1" ht="14.25" hidden="1"/>
    <row r="19358" s="505" customFormat="1" ht="14.25" hidden="1"/>
    <row r="19359" s="505" customFormat="1" ht="14.25" hidden="1"/>
    <row r="19360" s="505" customFormat="1" ht="14.25" hidden="1"/>
    <row r="19361" s="505" customFormat="1" ht="14.25" hidden="1"/>
    <row r="19362" s="505" customFormat="1" ht="14.25" hidden="1"/>
    <row r="19363" s="505" customFormat="1" ht="14.25" hidden="1"/>
    <row r="19364" s="505" customFormat="1" ht="14.25" hidden="1"/>
    <row r="19365" s="505" customFormat="1" ht="14.25" hidden="1"/>
    <row r="19366" s="505" customFormat="1" ht="14.25" hidden="1"/>
    <row r="19367" s="505" customFormat="1" ht="14.25" hidden="1"/>
    <row r="19368" s="505" customFormat="1" ht="14.25" hidden="1"/>
    <row r="19369" s="505" customFormat="1" ht="14.25" hidden="1"/>
    <row r="19370" s="505" customFormat="1" ht="14.25" hidden="1"/>
    <row r="19371" s="505" customFormat="1" ht="14.25" hidden="1"/>
    <row r="19372" s="505" customFormat="1" ht="14.25" hidden="1"/>
    <row r="19373" s="505" customFormat="1" ht="14.25" hidden="1"/>
    <row r="19374" s="505" customFormat="1" ht="14.25" hidden="1"/>
    <row r="19375" s="505" customFormat="1" ht="14.25" hidden="1"/>
    <row r="19376" s="505" customFormat="1" ht="14.25" hidden="1"/>
    <row r="19377" s="505" customFormat="1" ht="14.25" hidden="1"/>
    <row r="19378" s="505" customFormat="1" ht="14.25" hidden="1"/>
    <row r="19379" s="505" customFormat="1" ht="14.25" hidden="1"/>
    <row r="19380" s="505" customFormat="1" ht="14.25" hidden="1"/>
    <row r="19381" s="505" customFormat="1" ht="14.25" hidden="1"/>
    <row r="19382" s="505" customFormat="1" ht="14.25" hidden="1"/>
    <row r="19383" s="505" customFormat="1" ht="14.25" hidden="1"/>
    <row r="19384" s="505" customFormat="1" ht="14.25" hidden="1"/>
    <row r="19385" s="505" customFormat="1" ht="14.25" hidden="1"/>
    <row r="19386" s="505" customFormat="1" ht="14.25" hidden="1"/>
    <row r="19387" s="505" customFormat="1" ht="14.25" hidden="1"/>
    <row r="19388" s="505" customFormat="1" ht="14.25" hidden="1"/>
    <row r="19389" s="505" customFormat="1" ht="14.25" hidden="1"/>
    <row r="19390" s="505" customFormat="1" ht="14.25" hidden="1"/>
    <row r="19391" s="505" customFormat="1" ht="14.25" hidden="1"/>
    <row r="19392" s="505" customFormat="1" ht="14.25" hidden="1"/>
    <row r="19393" s="505" customFormat="1" ht="14.25" hidden="1"/>
    <row r="19394" s="505" customFormat="1" ht="14.25" hidden="1"/>
    <row r="19395" s="505" customFormat="1" ht="14.25" hidden="1"/>
    <row r="19396" s="505" customFormat="1" ht="14.25" hidden="1"/>
    <row r="19397" s="505" customFormat="1" ht="14.25" hidden="1"/>
    <row r="19398" s="505" customFormat="1" ht="14.25" hidden="1"/>
    <row r="19399" s="505" customFormat="1" ht="14.25" hidden="1"/>
    <row r="19400" s="505" customFormat="1" ht="14.25" hidden="1"/>
    <row r="19401" s="505" customFormat="1" ht="14.25" hidden="1"/>
    <row r="19402" s="505" customFormat="1" ht="14.25" hidden="1"/>
    <row r="19403" s="505" customFormat="1" ht="14.25" hidden="1"/>
    <row r="19404" s="505" customFormat="1" ht="14.25" hidden="1"/>
    <row r="19405" s="505" customFormat="1" ht="14.25" hidden="1"/>
    <row r="19406" s="505" customFormat="1" ht="14.25" hidden="1"/>
    <row r="19407" s="505" customFormat="1" ht="14.25" hidden="1"/>
    <row r="19408" s="505" customFormat="1" ht="14.25" hidden="1"/>
    <row r="19409" s="505" customFormat="1" ht="14.25" hidden="1"/>
    <row r="19410" s="505" customFormat="1" ht="14.25" hidden="1"/>
    <row r="19411" s="505" customFormat="1" ht="14.25" hidden="1"/>
    <row r="19412" s="505" customFormat="1" ht="14.25" hidden="1"/>
    <row r="19413" s="505" customFormat="1" ht="14.25" hidden="1"/>
    <row r="19414" s="505" customFormat="1" ht="14.25" hidden="1"/>
    <row r="19415" s="505" customFormat="1" ht="14.25" hidden="1"/>
    <row r="19416" s="505" customFormat="1" ht="14.25" hidden="1"/>
    <row r="19417" s="505" customFormat="1" ht="14.25" hidden="1"/>
    <row r="19418" s="505" customFormat="1" ht="14.25" hidden="1"/>
    <row r="19419" s="505" customFormat="1" ht="14.25" hidden="1"/>
    <row r="19420" s="505" customFormat="1" ht="14.25" hidden="1"/>
    <row r="19421" s="505" customFormat="1" ht="14.25" hidden="1"/>
    <row r="19422" s="505" customFormat="1" ht="14.25" hidden="1"/>
    <row r="19423" s="505" customFormat="1" ht="14.25" hidden="1"/>
    <row r="19424" s="505" customFormat="1" ht="14.25" hidden="1"/>
    <row r="19425" s="505" customFormat="1" ht="14.25" hidden="1"/>
    <row r="19426" s="505" customFormat="1" ht="14.25" hidden="1"/>
    <row r="19427" s="505" customFormat="1" ht="14.25" hidden="1"/>
    <row r="19428" s="505" customFormat="1" ht="14.25" hidden="1"/>
    <row r="19429" s="505" customFormat="1" ht="14.25" hidden="1"/>
    <row r="19430" s="505" customFormat="1" ht="14.25" hidden="1"/>
    <row r="19431" s="505" customFormat="1" ht="14.25" hidden="1"/>
    <row r="19432" s="505" customFormat="1" ht="14.25" hidden="1"/>
    <row r="19433" s="505" customFormat="1" ht="14.25" hidden="1"/>
    <row r="19434" s="505" customFormat="1" ht="14.25" hidden="1"/>
    <row r="19435" s="505" customFormat="1" ht="14.25" hidden="1"/>
    <row r="19436" s="505" customFormat="1" ht="14.25" hidden="1"/>
    <row r="19437" s="505" customFormat="1" ht="14.25" hidden="1"/>
    <row r="19438" s="505" customFormat="1" ht="14.25" hidden="1"/>
    <row r="19439" s="505" customFormat="1" ht="14.25" hidden="1"/>
    <row r="19440" s="505" customFormat="1" ht="14.25" hidden="1"/>
    <row r="19441" s="505" customFormat="1" ht="14.25" hidden="1"/>
    <row r="19442" s="505" customFormat="1" ht="14.25" hidden="1"/>
    <row r="19443" s="505" customFormat="1" ht="14.25" hidden="1"/>
    <row r="19444" s="505" customFormat="1" ht="14.25" hidden="1"/>
    <row r="19445" s="505" customFormat="1" ht="14.25" hidden="1"/>
    <row r="19446" s="505" customFormat="1" ht="14.25" hidden="1"/>
    <row r="19447" s="505" customFormat="1" ht="14.25" hidden="1"/>
    <row r="19448" s="505" customFormat="1" ht="14.25" hidden="1"/>
    <row r="19449" s="505" customFormat="1" ht="14.25" hidden="1"/>
    <row r="19450" s="505" customFormat="1" ht="14.25" hidden="1"/>
    <row r="19451" s="505" customFormat="1" ht="14.25" hidden="1"/>
    <row r="19452" s="505" customFormat="1" ht="14.25" hidden="1"/>
    <row r="19453" s="505" customFormat="1" ht="14.25" hidden="1"/>
    <row r="19454" s="505" customFormat="1" ht="14.25" hidden="1"/>
    <row r="19455" s="505" customFormat="1" ht="14.25" hidden="1"/>
    <row r="19456" s="505" customFormat="1" ht="14.25" hidden="1"/>
    <row r="19457" s="505" customFormat="1" ht="14.25" hidden="1"/>
    <row r="19458" s="505" customFormat="1" ht="14.25" hidden="1"/>
    <row r="19459" s="505" customFormat="1" ht="14.25" hidden="1"/>
    <row r="19460" s="505" customFormat="1" ht="14.25" hidden="1"/>
    <row r="19461" s="505" customFormat="1" ht="14.25" hidden="1"/>
    <row r="19462" s="505" customFormat="1" ht="14.25" hidden="1"/>
    <row r="19463" s="505" customFormat="1" ht="14.25" hidden="1"/>
    <row r="19464" s="505" customFormat="1" ht="14.25" hidden="1"/>
    <row r="19465" s="505" customFormat="1" ht="14.25" hidden="1"/>
    <row r="19466" s="505" customFormat="1" ht="14.25" hidden="1"/>
    <row r="19467" s="505" customFormat="1" ht="14.25" hidden="1"/>
    <row r="19468" s="505" customFormat="1" ht="14.25" hidden="1"/>
    <row r="19469" s="505" customFormat="1" ht="14.25" hidden="1"/>
    <row r="19470" s="505" customFormat="1" ht="14.25" hidden="1"/>
    <row r="19471" s="505" customFormat="1" ht="14.25" hidden="1"/>
    <row r="19472" s="505" customFormat="1" ht="14.25" hidden="1"/>
    <row r="19473" s="505" customFormat="1" ht="14.25" hidden="1"/>
    <row r="19474" s="505" customFormat="1" ht="14.25" hidden="1"/>
    <row r="19475" s="505" customFormat="1" ht="14.25" hidden="1"/>
    <row r="19476" s="505" customFormat="1" ht="14.25" hidden="1"/>
    <row r="19477" s="505" customFormat="1" ht="14.25" hidden="1"/>
    <row r="19478" s="505" customFormat="1" ht="14.25" hidden="1"/>
    <row r="19479" s="505" customFormat="1" ht="14.25" hidden="1"/>
    <row r="19480" s="505" customFormat="1" ht="14.25" hidden="1"/>
    <row r="19481" s="505" customFormat="1" ht="14.25" hidden="1"/>
    <row r="19482" s="505" customFormat="1" ht="14.25" hidden="1"/>
    <row r="19483" s="505" customFormat="1" ht="14.25" hidden="1"/>
    <row r="19484" s="505" customFormat="1" ht="14.25" hidden="1"/>
    <row r="19485" s="505" customFormat="1" ht="14.25" hidden="1"/>
    <row r="19486" s="505" customFormat="1" ht="14.25" hidden="1"/>
    <row r="19487" s="505" customFormat="1" ht="14.25" hidden="1"/>
    <row r="19488" s="505" customFormat="1" ht="14.25" hidden="1"/>
    <row r="19489" s="505" customFormat="1" ht="14.25" hidden="1"/>
    <row r="19490" s="505" customFormat="1" ht="14.25" hidden="1"/>
    <row r="19491" s="505" customFormat="1" ht="14.25" hidden="1"/>
    <row r="19492" s="505" customFormat="1" ht="14.25" hidden="1"/>
    <row r="19493" s="505" customFormat="1" ht="14.25" hidden="1"/>
    <row r="19494" s="505" customFormat="1" ht="14.25" hidden="1"/>
    <row r="19495" s="505" customFormat="1" ht="14.25" hidden="1"/>
    <row r="19496" s="505" customFormat="1" ht="14.25" hidden="1"/>
    <row r="19497" s="505" customFormat="1" ht="14.25" hidden="1"/>
    <row r="19498" s="505" customFormat="1" ht="14.25" hidden="1"/>
    <row r="19499" s="505" customFormat="1" ht="14.25" hidden="1"/>
    <row r="19500" s="505" customFormat="1" ht="14.25" hidden="1"/>
    <row r="19501" s="505" customFormat="1" ht="14.25" hidden="1"/>
    <row r="19502" s="505" customFormat="1" ht="14.25" hidden="1"/>
    <row r="19503" s="505" customFormat="1" ht="14.25" hidden="1"/>
    <row r="19504" s="505" customFormat="1" ht="14.25" hidden="1"/>
    <row r="19505" s="505" customFormat="1" ht="14.25" hidden="1"/>
    <row r="19506" s="505" customFormat="1" ht="14.25" hidden="1"/>
    <row r="19507" s="505" customFormat="1" ht="14.25" hidden="1"/>
    <row r="19508" s="505" customFormat="1" ht="14.25" hidden="1"/>
    <row r="19509" s="505" customFormat="1" ht="14.25" hidden="1"/>
    <row r="19510" s="505" customFormat="1" ht="14.25" hidden="1"/>
    <row r="19511" s="505" customFormat="1" ht="14.25" hidden="1"/>
    <row r="19512" s="505" customFormat="1" ht="14.25" hidden="1"/>
    <row r="19513" s="505" customFormat="1" ht="14.25" hidden="1"/>
    <row r="19514" s="505" customFormat="1" ht="14.25" hidden="1"/>
    <row r="19515" s="505" customFormat="1" ht="14.25" hidden="1"/>
    <row r="19516" s="505" customFormat="1" ht="14.25" hidden="1"/>
    <row r="19517" s="505" customFormat="1" ht="14.25" hidden="1"/>
    <row r="19518" s="505" customFormat="1" ht="14.25" hidden="1"/>
    <row r="19519" s="505" customFormat="1" ht="14.25" hidden="1"/>
    <row r="19520" s="505" customFormat="1" ht="14.25" hidden="1"/>
    <row r="19521" s="505" customFormat="1" ht="14.25" hidden="1"/>
    <row r="19522" s="505" customFormat="1" ht="14.25" hidden="1"/>
    <row r="19523" s="505" customFormat="1" ht="14.25" hidden="1"/>
    <row r="19524" s="505" customFormat="1" ht="14.25" hidden="1"/>
    <row r="19525" s="505" customFormat="1" ht="14.25" hidden="1"/>
    <row r="19526" s="505" customFormat="1" ht="14.25" hidden="1"/>
    <row r="19527" s="505" customFormat="1" ht="14.25" hidden="1"/>
    <row r="19528" s="505" customFormat="1" ht="14.25" hidden="1"/>
    <row r="19529" s="505" customFormat="1" ht="14.25" hidden="1"/>
    <row r="19530" s="505" customFormat="1" ht="14.25" hidden="1"/>
    <row r="19531" s="505" customFormat="1" ht="14.25" hidden="1"/>
    <row r="19532" s="505" customFormat="1" ht="14.25" hidden="1"/>
    <row r="19533" s="505" customFormat="1" ht="14.25" hidden="1"/>
    <row r="19534" s="505" customFormat="1" ht="14.25" hidden="1"/>
    <row r="19535" s="505" customFormat="1" ht="14.25" hidden="1"/>
    <row r="19536" s="505" customFormat="1" ht="14.25" hidden="1"/>
    <row r="19537" s="505" customFormat="1" ht="14.25" hidden="1"/>
    <row r="19538" s="505" customFormat="1" ht="14.25" hidden="1"/>
    <row r="19539" s="505" customFormat="1" ht="14.25" hidden="1"/>
    <row r="19540" s="505" customFormat="1" ht="14.25" hidden="1"/>
    <row r="19541" s="505" customFormat="1" ht="14.25" hidden="1"/>
    <row r="19542" s="505" customFormat="1" ht="14.25" hidden="1"/>
    <row r="19543" s="505" customFormat="1" ht="14.25" hidden="1"/>
    <row r="19544" s="505" customFormat="1" ht="14.25" hidden="1"/>
    <row r="19545" s="505" customFormat="1" ht="14.25" hidden="1"/>
    <row r="19546" s="505" customFormat="1" ht="14.25" hidden="1"/>
    <row r="19547" s="505" customFormat="1" ht="14.25" hidden="1"/>
    <row r="19548" s="505" customFormat="1" ht="14.25" hidden="1"/>
    <row r="19549" s="505" customFormat="1" ht="14.25" hidden="1"/>
    <row r="19550" s="505" customFormat="1" ht="14.25" hidden="1"/>
    <row r="19551" s="505" customFormat="1" ht="14.25" hidden="1"/>
    <row r="19552" s="505" customFormat="1" ht="14.25" hidden="1"/>
    <row r="19553" s="505" customFormat="1" ht="14.25" hidden="1"/>
    <row r="19554" s="505" customFormat="1" ht="14.25" hidden="1"/>
    <row r="19555" s="505" customFormat="1" ht="14.25" hidden="1"/>
    <row r="19556" s="505" customFormat="1" ht="14.25" hidden="1"/>
    <row r="19557" s="505" customFormat="1" ht="14.25" hidden="1"/>
    <row r="19558" s="505" customFormat="1" ht="14.25" hidden="1"/>
    <row r="19559" s="505" customFormat="1" ht="14.25" hidden="1"/>
    <row r="19560" s="505" customFormat="1" ht="14.25" hidden="1"/>
    <row r="19561" s="505" customFormat="1" ht="14.25" hidden="1"/>
    <row r="19562" s="505" customFormat="1" ht="14.25" hidden="1"/>
    <row r="19563" s="505" customFormat="1" ht="14.25" hidden="1"/>
    <row r="19564" s="505" customFormat="1" ht="14.25" hidden="1"/>
    <row r="19565" s="505" customFormat="1" ht="14.25" hidden="1"/>
    <row r="19566" s="505" customFormat="1" ht="14.25" hidden="1"/>
    <row r="19567" s="505" customFormat="1" ht="14.25" hidden="1"/>
    <row r="19568" s="505" customFormat="1" ht="14.25" hidden="1"/>
    <row r="19569" s="505" customFormat="1" ht="14.25" hidden="1"/>
    <row r="19570" s="505" customFormat="1" ht="14.25" hidden="1"/>
    <row r="19571" s="505" customFormat="1" ht="14.25" hidden="1"/>
    <row r="19572" s="505" customFormat="1" ht="14.25" hidden="1"/>
    <row r="19573" s="505" customFormat="1" ht="14.25" hidden="1"/>
    <row r="19574" s="505" customFormat="1" ht="14.25" hidden="1"/>
    <row r="19575" s="505" customFormat="1" ht="14.25" hidden="1"/>
    <row r="19576" s="505" customFormat="1" ht="14.25" hidden="1"/>
    <row r="19577" s="505" customFormat="1" ht="14.25" hidden="1"/>
    <row r="19578" s="505" customFormat="1" ht="14.25" hidden="1"/>
    <row r="19579" s="505" customFormat="1" ht="14.25" hidden="1"/>
    <row r="19580" s="505" customFormat="1" ht="14.25" hidden="1"/>
    <row r="19581" s="505" customFormat="1" ht="14.25" hidden="1"/>
    <row r="19582" s="505" customFormat="1" ht="14.25" hidden="1"/>
    <row r="19583" s="505" customFormat="1" ht="14.25" hidden="1"/>
    <row r="19584" s="505" customFormat="1" ht="14.25" hidden="1"/>
    <row r="19585" s="505" customFormat="1" ht="14.25" hidden="1"/>
    <row r="19586" s="505" customFormat="1" ht="14.25" hidden="1"/>
    <row r="19587" s="505" customFormat="1" ht="14.25" hidden="1"/>
    <row r="19588" s="505" customFormat="1" ht="14.25" hidden="1"/>
    <row r="19589" s="505" customFormat="1" ht="14.25" hidden="1"/>
    <row r="19590" s="505" customFormat="1" ht="14.25" hidden="1"/>
    <row r="19591" s="505" customFormat="1" ht="14.25" hidden="1"/>
    <row r="19592" s="505" customFormat="1" ht="14.25" hidden="1"/>
    <row r="19593" s="505" customFormat="1" ht="14.25" hidden="1"/>
    <row r="19594" s="505" customFormat="1" ht="14.25" hidden="1"/>
    <row r="19595" s="505" customFormat="1" ht="14.25" hidden="1"/>
    <row r="19596" s="505" customFormat="1" ht="14.25" hidden="1"/>
    <row r="19597" s="505" customFormat="1" ht="14.25" hidden="1"/>
    <row r="19598" s="505" customFormat="1" ht="14.25" hidden="1"/>
    <row r="19599" s="505" customFormat="1" ht="14.25" hidden="1"/>
    <row r="19600" s="505" customFormat="1" ht="14.25" hidden="1"/>
    <row r="19601" s="505" customFormat="1" ht="14.25" hidden="1"/>
    <row r="19602" s="505" customFormat="1" ht="14.25" hidden="1"/>
    <row r="19603" s="505" customFormat="1" ht="14.25" hidden="1"/>
    <row r="19604" s="505" customFormat="1" ht="14.25" hidden="1"/>
    <row r="19605" s="505" customFormat="1" ht="14.25" hidden="1"/>
    <row r="19606" s="505" customFormat="1" ht="14.25" hidden="1"/>
    <row r="19607" s="505" customFormat="1" ht="14.25" hidden="1"/>
    <row r="19608" s="505" customFormat="1" ht="14.25" hidden="1"/>
    <row r="19609" s="505" customFormat="1" ht="14.25" hidden="1"/>
    <row r="19610" s="505" customFormat="1" ht="14.25" hidden="1"/>
    <row r="19611" s="505" customFormat="1" ht="14.25" hidden="1"/>
    <row r="19612" s="505" customFormat="1" ht="14.25" hidden="1"/>
    <row r="19613" s="505" customFormat="1" ht="14.25" hidden="1"/>
    <row r="19614" s="505" customFormat="1" ht="14.25" hidden="1"/>
    <row r="19615" s="505" customFormat="1" ht="14.25" hidden="1"/>
    <row r="19616" s="505" customFormat="1" ht="14.25" hidden="1"/>
    <row r="19617" s="505" customFormat="1" ht="14.25" hidden="1"/>
    <row r="19618" s="505" customFormat="1" ht="14.25" hidden="1"/>
    <row r="19619" s="505" customFormat="1" ht="14.25" hidden="1"/>
    <row r="19620" s="505" customFormat="1" ht="14.25" hidden="1"/>
    <row r="19621" s="505" customFormat="1" ht="14.25" hidden="1"/>
    <row r="19622" s="505" customFormat="1" ht="14.25" hidden="1"/>
    <row r="19623" s="505" customFormat="1" ht="14.25" hidden="1"/>
    <row r="19624" s="505" customFormat="1" ht="14.25" hidden="1"/>
    <row r="19625" s="505" customFormat="1" ht="14.25" hidden="1"/>
    <row r="19626" s="505" customFormat="1" ht="14.25" hidden="1"/>
    <row r="19627" s="505" customFormat="1" ht="14.25" hidden="1"/>
    <row r="19628" s="505" customFormat="1" ht="14.25" hidden="1"/>
    <row r="19629" s="505" customFormat="1" ht="14.25" hidden="1"/>
    <row r="19630" s="505" customFormat="1" ht="14.25" hidden="1"/>
    <row r="19631" s="505" customFormat="1" ht="14.25" hidden="1"/>
    <row r="19632" s="505" customFormat="1" ht="14.25" hidden="1"/>
    <row r="19633" s="505" customFormat="1" ht="14.25" hidden="1"/>
    <row r="19634" s="505" customFormat="1" ht="14.25" hidden="1"/>
    <row r="19635" s="505" customFormat="1" ht="14.25" hidden="1"/>
    <row r="19636" s="505" customFormat="1" ht="14.25" hidden="1"/>
    <row r="19637" s="505" customFormat="1" ht="14.25" hidden="1"/>
    <row r="19638" s="505" customFormat="1" ht="14.25" hidden="1"/>
    <row r="19639" s="505" customFormat="1" ht="14.25" hidden="1"/>
    <row r="19640" s="505" customFormat="1" ht="14.25" hidden="1"/>
    <row r="19641" s="505" customFormat="1" ht="14.25" hidden="1"/>
    <row r="19642" s="505" customFormat="1" ht="14.25" hidden="1"/>
    <row r="19643" s="505" customFormat="1" ht="14.25" hidden="1"/>
    <row r="19644" s="505" customFormat="1" ht="14.25" hidden="1"/>
    <row r="19645" s="505" customFormat="1" ht="14.25" hidden="1"/>
    <row r="19646" s="505" customFormat="1" ht="14.25" hidden="1"/>
    <row r="19647" s="505" customFormat="1" ht="14.25" hidden="1"/>
    <row r="19648" s="505" customFormat="1" ht="14.25" hidden="1"/>
    <row r="19649" s="505" customFormat="1" ht="14.25" hidden="1"/>
    <row r="19650" s="505" customFormat="1" ht="14.25" hidden="1"/>
    <row r="19651" s="505" customFormat="1" ht="14.25" hidden="1"/>
    <row r="19652" s="505" customFormat="1" ht="14.25" hidden="1"/>
    <row r="19653" s="505" customFormat="1" ht="14.25" hidden="1"/>
    <row r="19654" s="505" customFormat="1" ht="14.25" hidden="1"/>
    <row r="19655" s="505" customFormat="1" ht="14.25" hidden="1"/>
    <row r="19656" s="505" customFormat="1" ht="14.25" hidden="1"/>
    <row r="19657" s="505" customFormat="1" ht="14.25" hidden="1"/>
    <row r="19658" s="505" customFormat="1" ht="14.25" hidden="1"/>
    <row r="19659" s="505" customFormat="1" ht="14.25" hidden="1"/>
    <row r="19660" s="505" customFormat="1" ht="14.25" hidden="1"/>
    <row r="19661" s="505" customFormat="1" ht="14.25" hidden="1"/>
    <row r="19662" s="505" customFormat="1" ht="14.25" hidden="1"/>
    <row r="19663" s="505" customFormat="1" ht="14.25" hidden="1"/>
    <row r="19664" s="505" customFormat="1" ht="14.25" hidden="1"/>
    <row r="19665" s="505" customFormat="1" ht="14.25" hidden="1"/>
    <row r="19666" s="505" customFormat="1" ht="14.25" hidden="1"/>
    <row r="19667" s="505" customFormat="1" ht="14.25" hidden="1"/>
    <row r="19668" s="505" customFormat="1" ht="14.25" hidden="1"/>
    <row r="19669" s="505" customFormat="1" ht="14.25" hidden="1"/>
    <row r="19670" s="505" customFormat="1" ht="14.25" hidden="1"/>
    <row r="19671" s="505" customFormat="1" ht="14.25" hidden="1"/>
    <row r="19672" s="505" customFormat="1" ht="14.25" hidden="1"/>
    <row r="19673" s="505" customFormat="1" ht="14.25" hidden="1"/>
    <row r="19674" s="505" customFormat="1" ht="14.25" hidden="1"/>
    <row r="19675" s="505" customFormat="1" ht="14.25" hidden="1"/>
    <row r="19676" s="505" customFormat="1" ht="14.25" hidden="1"/>
    <row r="19677" s="505" customFormat="1" ht="14.25" hidden="1"/>
    <row r="19678" s="505" customFormat="1" ht="14.25" hidden="1"/>
    <row r="19679" s="505" customFormat="1" ht="14.25" hidden="1"/>
    <row r="19680" s="505" customFormat="1" ht="14.25" hidden="1"/>
    <row r="19681" s="505" customFormat="1" ht="14.25" hidden="1"/>
    <row r="19682" s="505" customFormat="1" ht="14.25" hidden="1"/>
    <row r="19683" s="505" customFormat="1" ht="14.25" hidden="1"/>
    <row r="19684" s="505" customFormat="1" ht="14.25" hidden="1"/>
    <row r="19685" s="505" customFormat="1" ht="14.25" hidden="1"/>
    <row r="19686" s="505" customFormat="1" ht="14.25" hidden="1"/>
    <row r="19687" s="505" customFormat="1" ht="14.25" hidden="1"/>
    <row r="19688" s="505" customFormat="1" ht="14.25" hidden="1"/>
    <row r="19689" s="505" customFormat="1" ht="14.25" hidden="1"/>
    <row r="19690" s="505" customFormat="1" ht="14.25" hidden="1"/>
    <row r="19691" s="505" customFormat="1" ht="14.25" hidden="1"/>
    <row r="19692" s="505" customFormat="1" ht="14.25" hidden="1"/>
    <row r="19693" s="505" customFormat="1" ht="14.25" hidden="1"/>
    <row r="19694" s="505" customFormat="1" ht="14.25" hidden="1"/>
    <row r="19695" s="505" customFormat="1" ht="14.25" hidden="1"/>
    <row r="19696" s="505" customFormat="1" ht="14.25" hidden="1"/>
    <row r="19697" s="505" customFormat="1" ht="14.25" hidden="1"/>
    <row r="19698" s="505" customFormat="1" ht="14.25" hidden="1"/>
    <row r="19699" s="505" customFormat="1" ht="14.25" hidden="1"/>
    <row r="19700" s="505" customFormat="1" ht="14.25" hidden="1"/>
    <row r="19701" s="505" customFormat="1" ht="14.25" hidden="1"/>
    <row r="19702" s="505" customFormat="1" ht="14.25" hidden="1"/>
    <row r="19703" s="505" customFormat="1" ht="14.25" hidden="1"/>
    <row r="19704" s="505" customFormat="1" ht="14.25" hidden="1"/>
    <row r="19705" s="505" customFormat="1" ht="14.25" hidden="1"/>
    <row r="19706" s="505" customFormat="1" ht="14.25" hidden="1"/>
    <row r="19707" s="505" customFormat="1" ht="14.25" hidden="1"/>
    <row r="19708" s="505" customFormat="1" ht="14.25" hidden="1"/>
    <row r="19709" s="505" customFormat="1" ht="14.25" hidden="1"/>
    <row r="19710" s="505" customFormat="1" ht="14.25" hidden="1"/>
    <row r="19711" s="505" customFormat="1" ht="14.25" hidden="1"/>
    <row r="19712" s="505" customFormat="1" ht="14.25" hidden="1"/>
    <row r="19713" s="505" customFormat="1" ht="14.25" hidden="1"/>
    <row r="19714" s="505" customFormat="1" ht="14.25" hidden="1"/>
    <row r="19715" s="505" customFormat="1" ht="14.25" hidden="1"/>
    <row r="19716" s="505" customFormat="1" ht="14.25" hidden="1"/>
    <row r="19717" s="505" customFormat="1" ht="14.25" hidden="1"/>
    <row r="19718" s="505" customFormat="1" ht="14.25" hidden="1"/>
    <row r="19719" s="505" customFormat="1" ht="14.25" hidden="1"/>
    <row r="19720" s="505" customFormat="1" ht="14.25" hidden="1"/>
    <row r="19721" s="505" customFormat="1" ht="14.25" hidden="1"/>
    <row r="19722" s="505" customFormat="1" ht="14.25" hidden="1"/>
    <row r="19723" s="505" customFormat="1" ht="14.25" hidden="1"/>
    <row r="19724" s="505" customFormat="1" ht="14.25" hidden="1"/>
    <row r="19725" s="505" customFormat="1" ht="14.25" hidden="1"/>
    <row r="19726" s="505" customFormat="1" ht="14.25" hidden="1"/>
    <row r="19727" s="505" customFormat="1" ht="14.25" hidden="1"/>
    <row r="19728" s="505" customFormat="1" ht="14.25" hidden="1"/>
    <row r="19729" s="505" customFormat="1" ht="14.25" hidden="1"/>
    <row r="19730" s="505" customFormat="1" ht="14.25" hidden="1"/>
    <row r="19731" s="505" customFormat="1" ht="14.25" hidden="1"/>
    <row r="19732" s="505" customFormat="1" ht="14.25" hidden="1"/>
    <row r="19733" s="505" customFormat="1" ht="14.25" hidden="1"/>
    <row r="19734" s="505" customFormat="1" ht="14.25" hidden="1"/>
    <row r="19735" s="505" customFormat="1" ht="14.25" hidden="1"/>
    <row r="19736" s="505" customFormat="1" ht="14.25" hidden="1"/>
    <row r="19737" s="505" customFormat="1" ht="14.25" hidden="1"/>
    <row r="19738" s="505" customFormat="1" ht="14.25" hidden="1"/>
    <row r="19739" s="505" customFormat="1" ht="14.25" hidden="1"/>
    <row r="19740" s="505" customFormat="1" ht="14.25" hidden="1"/>
    <row r="19741" s="505" customFormat="1" ht="14.25" hidden="1"/>
    <row r="19742" s="505" customFormat="1" ht="14.25" hidden="1"/>
    <row r="19743" s="505" customFormat="1" ht="14.25" hidden="1"/>
    <row r="19744" s="505" customFormat="1" ht="14.25" hidden="1"/>
    <row r="19745" s="505" customFormat="1" ht="14.25" hidden="1"/>
    <row r="19746" s="505" customFormat="1" ht="14.25" hidden="1"/>
    <row r="19747" s="505" customFormat="1" ht="14.25" hidden="1"/>
    <row r="19748" s="505" customFormat="1" ht="14.25" hidden="1"/>
    <row r="19749" s="505" customFormat="1" ht="14.25" hidden="1"/>
    <row r="19750" s="505" customFormat="1" ht="14.25" hidden="1"/>
    <row r="19751" s="505" customFormat="1" ht="14.25" hidden="1"/>
    <row r="19752" s="505" customFormat="1" ht="14.25" hidden="1"/>
    <row r="19753" s="505" customFormat="1" ht="14.25" hidden="1"/>
    <row r="19754" s="505" customFormat="1" ht="14.25" hidden="1"/>
    <row r="19755" s="505" customFormat="1" ht="14.25" hidden="1"/>
    <row r="19756" s="505" customFormat="1" ht="14.25" hidden="1"/>
    <row r="19757" s="505" customFormat="1" ht="14.25" hidden="1"/>
    <row r="19758" s="505" customFormat="1" ht="14.25" hidden="1"/>
    <row r="19759" s="505" customFormat="1" ht="14.25" hidden="1"/>
    <row r="19760" s="505" customFormat="1" ht="14.25" hidden="1"/>
    <row r="19761" s="505" customFormat="1" ht="14.25" hidden="1"/>
    <row r="19762" s="505" customFormat="1" ht="14.25" hidden="1"/>
    <row r="19763" s="505" customFormat="1" ht="14.25" hidden="1"/>
    <row r="19764" s="505" customFormat="1" ht="14.25" hidden="1"/>
    <row r="19765" s="505" customFormat="1" ht="14.25" hidden="1"/>
    <row r="19766" s="505" customFormat="1" ht="14.25" hidden="1"/>
    <row r="19767" s="505" customFormat="1" ht="14.25" hidden="1"/>
    <row r="19768" s="505" customFormat="1" ht="14.25" hidden="1"/>
    <row r="19769" s="505" customFormat="1" ht="14.25" hidden="1"/>
    <row r="19770" s="505" customFormat="1" ht="14.25" hidden="1"/>
    <row r="19771" s="505" customFormat="1" ht="14.25" hidden="1"/>
    <row r="19772" s="505" customFormat="1" ht="14.25" hidden="1"/>
    <row r="19773" s="505" customFormat="1" ht="14.25" hidden="1"/>
    <row r="19774" s="505" customFormat="1" ht="14.25" hidden="1"/>
    <row r="19775" s="505" customFormat="1" ht="14.25" hidden="1"/>
    <row r="19776" s="505" customFormat="1" ht="14.25" hidden="1"/>
    <row r="19777" s="505" customFormat="1" ht="14.25" hidden="1"/>
    <row r="19778" s="505" customFormat="1" ht="14.25" hidden="1"/>
    <row r="19779" s="505" customFormat="1" ht="14.25" hidden="1"/>
    <row r="19780" s="505" customFormat="1" ht="14.25" hidden="1"/>
    <row r="19781" s="505" customFormat="1" ht="14.25" hidden="1"/>
    <row r="19782" s="505" customFormat="1" ht="14.25" hidden="1"/>
    <row r="19783" s="505" customFormat="1" ht="14.25" hidden="1"/>
    <row r="19784" s="505" customFormat="1" ht="14.25" hidden="1"/>
    <row r="19785" s="505" customFormat="1" ht="14.25" hidden="1"/>
    <row r="19786" s="505" customFormat="1" ht="14.25" hidden="1"/>
    <row r="19787" s="505" customFormat="1" ht="14.25" hidden="1"/>
    <row r="19788" s="505" customFormat="1" ht="14.25" hidden="1"/>
    <row r="19789" s="505" customFormat="1" ht="14.25" hidden="1"/>
    <row r="19790" s="505" customFormat="1" ht="14.25" hidden="1"/>
    <row r="19791" s="505" customFormat="1" ht="14.25" hidden="1"/>
    <row r="19792" s="505" customFormat="1" ht="14.25" hidden="1"/>
    <row r="19793" s="505" customFormat="1" ht="14.25" hidden="1"/>
    <row r="19794" s="505" customFormat="1" ht="14.25" hidden="1"/>
    <row r="19795" s="505" customFormat="1" ht="14.25" hidden="1"/>
    <row r="19796" s="505" customFormat="1" ht="14.25" hidden="1"/>
    <row r="19797" s="505" customFormat="1" ht="14.25" hidden="1"/>
    <row r="19798" s="505" customFormat="1" ht="14.25" hidden="1"/>
    <row r="19799" s="505" customFormat="1" ht="14.25" hidden="1"/>
    <row r="19800" s="505" customFormat="1" ht="14.25" hidden="1"/>
    <row r="19801" s="505" customFormat="1" ht="14.25" hidden="1"/>
    <row r="19802" s="505" customFormat="1" ht="14.25" hidden="1"/>
    <row r="19803" s="505" customFormat="1" ht="14.25" hidden="1"/>
    <row r="19804" s="505" customFormat="1" ht="14.25" hidden="1"/>
    <row r="19805" s="505" customFormat="1" ht="14.25" hidden="1"/>
    <row r="19806" s="505" customFormat="1" ht="14.25" hidden="1"/>
    <row r="19807" s="505" customFormat="1" ht="14.25" hidden="1"/>
    <row r="19808" s="505" customFormat="1" ht="14.25" hidden="1"/>
    <row r="19809" s="505" customFormat="1" ht="14.25" hidden="1"/>
    <row r="19810" s="505" customFormat="1" ht="14.25" hidden="1"/>
    <row r="19811" s="505" customFormat="1" ht="14.25" hidden="1"/>
    <row r="19812" s="505" customFormat="1" ht="14.25" hidden="1"/>
    <row r="19813" s="505" customFormat="1" ht="14.25" hidden="1"/>
    <row r="19814" s="505" customFormat="1" ht="14.25" hidden="1"/>
    <row r="19815" s="505" customFormat="1" ht="14.25" hidden="1"/>
    <row r="19816" s="505" customFormat="1" ht="14.25" hidden="1"/>
    <row r="19817" s="505" customFormat="1" ht="14.25" hidden="1"/>
    <row r="19818" s="505" customFormat="1" ht="14.25" hidden="1"/>
    <row r="19819" s="505" customFormat="1" ht="14.25" hidden="1"/>
    <row r="19820" s="505" customFormat="1" ht="14.25" hidden="1"/>
    <row r="19821" s="505" customFormat="1" ht="14.25" hidden="1"/>
    <row r="19822" s="505" customFormat="1" ht="14.25" hidden="1"/>
    <row r="19823" s="505" customFormat="1" ht="14.25" hidden="1"/>
    <row r="19824" s="505" customFormat="1" ht="14.25" hidden="1"/>
    <row r="19825" s="505" customFormat="1" ht="14.25" hidden="1"/>
    <row r="19826" s="505" customFormat="1" ht="14.25" hidden="1"/>
    <row r="19827" s="505" customFormat="1" ht="14.25" hidden="1"/>
    <row r="19828" s="505" customFormat="1" ht="14.25" hidden="1"/>
    <row r="19829" s="505" customFormat="1" ht="14.25" hidden="1"/>
    <row r="19830" s="505" customFormat="1" ht="14.25" hidden="1"/>
    <row r="19831" s="505" customFormat="1" ht="14.25" hidden="1"/>
    <row r="19832" s="505" customFormat="1" ht="14.25" hidden="1"/>
    <row r="19833" s="505" customFormat="1" ht="14.25" hidden="1"/>
    <row r="19834" s="505" customFormat="1" ht="14.25" hidden="1"/>
    <row r="19835" s="505" customFormat="1" ht="14.25" hidden="1"/>
    <row r="19836" s="505" customFormat="1" ht="14.25" hidden="1"/>
    <row r="19837" s="505" customFormat="1" ht="14.25" hidden="1"/>
    <row r="19838" s="505" customFormat="1" ht="14.25" hidden="1"/>
    <row r="19839" s="505" customFormat="1" ht="14.25" hidden="1"/>
    <row r="19840" s="505" customFormat="1" ht="14.25" hidden="1"/>
    <row r="19841" s="505" customFormat="1" ht="14.25" hidden="1"/>
    <row r="19842" s="505" customFormat="1" ht="14.25" hidden="1"/>
    <row r="19843" s="505" customFormat="1" ht="14.25" hidden="1"/>
    <row r="19844" s="505" customFormat="1" ht="14.25" hidden="1"/>
    <row r="19845" s="505" customFormat="1" ht="14.25" hidden="1"/>
    <row r="19846" s="505" customFormat="1" ht="14.25" hidden="1"/>
    <row r="19847" s="505" customFormat="1" ht="14.25" hidden="1"/>
    <row r="19848" s="505" customFormat="1" ht="14.25" hidden="1"/>
    <row r="19849" s="505" customFormat="1" ht="14.25" hidden="1"/>
    <row r="19850" s="505" customFormat="1" ht="14.25" hidden="1"/>
    <row r="19851" s="505" customFormat="1" ht="14.25" hidden="1"/>
    <row r="19852" s="505" customFormat="1" ht="14.25" hidden="1"/>
    <row r="19853" s="505" customFormat="1" ht="14.25" hidden="1"/>
    <row r="19854" s="505" customFormat="1" ht="14.25" hidden="1"/>
    <row r="19855" s="505" customFormat="1" ht="14.25" hidden="1"/>
    <row r="19856" s="505" customFormat="1" ht="14.25" hidden="1"/>
    <row r="19857" s="505" customFormat="1" ht="14.25" hidden="1"/>
    <row r="19858" s="505" customFormat="1" ht="14.25" hidden="1"/>
    <row r="19859" s="505" customFormat="1" ht="14.25" hidden="1"/>
    <row r="19860" s="505" customFormat="1" ht="14.25" hidden="1"/>
    <row r="19861" s="505" customFormat="1" ht="14.25" hidden="1"/>
    <row r="19862" s="505" customFormat="1" ht="14.25" hidden="1"/>
    <row r="19863" s="505" customFormat="1" ht="14.25" hidden="1"/>
    <row r="19864" s="505" customFormat="1" ht="14.25" hidden="1"/>
    <row r="19865" s="505" customFormat="1" ht="14.25" hidden="1"/>
    <row r="19866" s="505" customFormat="1" ht="14.25" hidden="1"/>
    <row r="19867" s="505" customFormat="1" ht="14.25" hidden="1"/>
    <row r="19868" s="505" customFormat="1" ht="14.25" hidden="1"/>
    <row r="19869" s="505" customFormat="1" ht="14.25" hidden="1"/>
    <row r="19870" s="505" customFormat="1" ht="14.25" hidden="1"/>
    <row r="19871" s="505" customFormat="1" ht="14.25" hidden="1"/>
    <row r="19872" s="505" customFormat="1" ht="14.25" hidden="1"/>
    <row r="19873" s="505" customFormat="1" ht="14.25" hidden="1"/>
    <row r="19874" s="505" customFormat="1" ht="14.25" hidden="1"/>
    <row r="19875" s="505" customFormat="1" ht="14.25" hidden="1"/>
    <row r="19876" s="505" customFormat="1" ht="14.25" hidden="1"/>
    <row r="19877" s="505" customFormat="1" ht="14.25" hidden="1"/>
    <row r="19878" s="505" customFormat="1" ht="14.25" hidden="1"/>
    <row r="19879" s="505" customFormat="1" ht="14.25" hidden="1"/>
    <row r="19880" s="505" customFormat="1" ht="14.25" hidden="1"/>
    <row r="19881" s="505" customFormat="1" ht="14.25" hidden="1"/>
    <row r="19882" s="505" customFormat="1" ht="14.25" hidden="1"/>
    <row r="19883" s="505" customFormat="1" ht="14.25" hidden="1"/>
    <row r="19884" s="505" customFormat="1" ht="14.25" hidden="1"/>
    <row r="19885" s="505" customFormat="1" ht="14.25" hidden="1"/>
    <row r="19886" s="505" customFormat="1" ht="14.25" hidden="1"/>
    <row r="19887" s="505" customFormat="1" ht="14.25" hidden="1"/>
    <row r="19888" s="505" customFormat="1" ht="14.25" hidden="1"/>
    <row r="19889" s="505" customFormat="1" ht="14.25" hidden="1"/>
    <row r="19890" s="505" customFormat="1" ht="14.25" hidden="1"/>
    <row r="19891" s="505" customFormat="1" ht="14.25" hidden="1"/>
    <row r="19892" s="505" customFormat="1" ht="14.25" hidden="1"/>
    <row r="19893" s="505" customFormat="1" ht="14.25" hidden="1"/>
    <row r="19894" s="505" customFormat="1" ht="14.25" hidden="1"/>
    <row r="19895" s="505" customFormat="1" ht="14.25" hidden="1"/>
    <row r="19896" s="505" customFormat="1" ht="14.25" hidden="1"/>
    <row r="19897" s="505" customFormat="1" ht="14.25" hidden="1"/>
    <row r="19898" s="505" customFormat="1" ht="14.25" hidden="1"/>
    <row r="19899" s="505" customFormat="1" ht="14.25" hidden="1"/>
    <row r="19900" s="505" customFormat="1" ht="14.25" hidden="1"/>
    <row r="19901" s="505" customFormat="1" ht="14.25" hidden="1"/>
    <row r="19902" s="505" customFormat="1" ht="14.25" hidden="1"/>
    <row r="19903" s="505" customFormat="1" ht="14.25" hidden="1"/>
    <row r="19904" s="505" customFormat="1" ht="14.25" hidden="1"/>
    <row r="19905" s="505" customFormat="1" ht="14.25" hidden="1"/>
    <row r="19906" s="505" customFormat="1" ht="14.25" hidden="1"/>
    <row r="19907" s="505" customFormat="1" ht="14.25" hidden="1"/>
    <row r="19908" s="505" customFormat="1" ht="14.25" hidden="1"/>
    <row r="19909" s="505" customFormat="1" ht="14.25" hidden="1"/>
    <row r="19910" s="505" customFormat="1" ht="14.25" hidden="1"/>
    <row r="19911" s="505" customFormat="1" ht="14.25" hidden="1"/>
    <row r="19912" s="505" customFormat="1" ht="14.25" hidden="1"/>
    <row r="19913" s="505" customFormat="1" ht="14.25" hidden="1"/>
    <row r="19914" s="505" customFormat="1" ht="14.25" hidden="1"/>
    <row r="19915" s="505" customFormat="1" ht="14.25" hidden="1"/>
    <row r="19916" s="505" customFormat="1" ht="14.25" hidden="1"/>
    <row r="19917" s="505" customFormat="1" ht="14.25" hidden="1"/>
    <row r="19918" s="505" customFormat="1" ht="14.25" hidden="1"/>
    <row r="19919" s="505" customFormat="1" ht="14.25" hidden="1"/>
    <row r="19920" s="505" customFormat="1" ht="14.25" hidden="1"/>
    <row r="19921" s="505" customFormat="1" ht="14.25" hidden="1"/>
    <row r="19922" s="505" customFormat="1" ht="14.25" hidden="1"/>
    <row r="19923" s="505" customFormat="1" ht="14.25" hidden="1"/>
    <row r="19924" s="505" customFormat="1" ht="14.25" hidden="1"/>
    <row r="19925" s="505" customFormat="1" ht="14.25" hidden="1"/>
    <row r="19926" s="505" customFormat="1" ht="14.25" hidden="1"/>
    <row r="19927" s="505" customFormat="1" ht="14.25" hidden="1"/>
    <row r="19928" s="505" customFormat="1" ht="14.25" hidden="1"/>
    <row r="19929" s="505" customFormat="1" ht="14.25" hidden="1"/>
    <row r="19930" s="505" customFormat="1" ht="14.25" hidden="1"/>
    <row r="19931" s="505" customFormat="1" ht="14.25" hidden="1"/>
    <row r="19932" s="505" customFormat="1" ht="14.25" hidden="1"/>
    <row r="19933" s="505" customFormat="1" ht="14.25" hidden="1"/>
    <row r="19934" s="505" customFormat="1" ht="14.25" hidden="1"/>
    <row r="19935" s="505" customFormat="1" ht="14.25" hidden="1"/>
    <row r="19936" s="505" customFormat="1" ht="14.25" hidden="1"/>
    <row r="19937" s="505" customFormat="1" ht="14.25" hidden="1"/>
    <row r="19938" s="505" customFormat="1" ht="14.25" hidden="1"/>
    <row r="19939" s="505" customFormat="1" ht="14.25" hidden="1"/>
    <row r="19940" s="505" customFormat="1" ht="14.25" hidden="1"/>
    <row r="19941" s="505" customFormat="1" ht="14.25" hidden="1"/>
    <row r="19942" s="505" customFormat="1" ht="14.25" hidden="1"/>
    <row r="19943" s="505" customFormat="1" ht="14.25" hidden="1"/>
    <row r="19944" s="505" customFormat="1" ht="14.25" hidden="1"/>
    <row r="19945" s="505" customFormat="1" ht="14.25" hidden="1"/>
    <row r="19946" s="505" customFormat="1" ht="14.25" hidden="1"/>
    <row r="19947" s="505" customFormat="1" ht="14.25" hidden="1"/>
    <row r="19948" s="505" customFormat="1" ht="14.25" hidden="1"/>
    <row r="19949" s="505" customFormat="1" ht="14.25" hidden="1"/>
    <row r="19950" s="505" customFormat="1" ht="14.25" hidden="1"/>
    <row r="19951" s="505" customFormat="1" ht="14.25" hidden="1"/>
    <row r="19952" s="505" customFormat="1" ht="14.25" hidden="1"/>
    <row r="19953" s="505" customFormat="1" ht="14.25" hidden="1"/>
    <row r="19954" s="505" customFormat="1" ht="14.25" hidden="1"/>
    <row r="19955" s="505" customFormat="1" ht="14.25" hidden="1"/>
    <row r="19956" s="505" customFormat="1" ht="14.25" hidden="1"/>
    <row r="19957" s="505" customFormat="1" ht="14.25" hidden="1"/>
    <row r="19958" s="505" customFormat="1" ht="14.25" hidden="1"/>
    <row r="19959" s="505" customFormat="1" ht="14.25" hidden="1"/>
    <row r="19960" s="505" customFormat="1" ht="14.25" hidden="1"/>
    <row r="19961" s="505" customFormat="1" ht="14.25" hidden="1"/>
    <row r="19962" s="505" customFormat="1" ht="14.25" hidden="1"/>
    <row r="19963" s="505" customFormat="1" ht="14.25" hidden="1"/>
    <row r="19964" s="505" customFormat="1" ht="14.25" hidden="1"/>
    <row r="19965" s="505" customFormat="1" ht="14.25" hidden="1"/>
    <row r="19966" s="505" customFormat="1" ht="14.25" hidden="1"/>
    <row r="19967" s="505" customFormat="1" ht="14.25" hidden="1"/>
    <row r="19968" s="505" customFormat="1" ht="14.25" hidden="1"/>
    <row r="19969" s="505" customFormat="1" ht="14.25" hidden="1"/>
    <row r="19970" s="505" customFormat="1" ht="14.25" hidden="1"/>
    <row r="19971" s="505" customFormat="1" ht="14.25" hidden="1"/>
    <row r="19972" s="505" customFormat="1" ht="14.25" hidden="1"/>
    <row r="19973" s="505" customFormat="1" ht="14.25" hidden="1"/>
    <row r="19974" s="505" customFormat="1" ht="14.25" hidden="1"/>
    <row r="19975" s="505" customFormat="1" ht="14.25" hidden="1"/>
    <row r="19976" s="505" customFormat="1" ht="14.25" hidden="1"/>
    <row r="19977" s="505" customFormat="1" ht="14.25" hidden="1"/>
    <row r="19978" s="505" customFormat="1" ht="14.25" hidden="1"/>
    <row r="19979" s="505" customFormat="1" ht="14.25" hidden="1"/>
    <row r="19980" s="505" customFormat="1" ht="14.25" hidden="1"/>
    <row r="19981" s="505" customFormat="1" ht="14.25" hidden="1"/>
    <row r="19982" s="505" customFormat="1" ht="14.25" hidden="1"/>
    <row r="19983" s="505" customFormat="1" ht="14.25" hidden="1"/>
    <row r="19984" s="505" customFormat="1" ht="14.25" hidden="1"/>
    <row r="19985" s="505" customFormat="1" ht="14.25" hidden="1"/>
    <row r="19986" s="505" customFormat="1" ht="14.25" hidden="1"/>
    <row r="19987" s="505" customFormat="1" ht="14.25" hidden="1"/>
    <row r="19988" s="505" customFormat="1" ht="14.25" hidden="1"/>
    <row r="19989" s="505" customFormat="1" ht="14.25" hidden="1"/>
    <row r="19990" s="505" customFormat="1" ht="14.25" hidden="1"/>
    <row r="19991" s="505" customFormat="1" ht="14.25" hidden="1"/>
    <row r="19992" s="505" customFormat="1" ht="14.25" hidden="1"/>
    <row r="19993" s="505" customFormat="1" ht="14.25" hidden="1"/>
    <row r="19994" s="505" customFormat="1" ht="14.25" hidden="1"/>
    <row r="19995" s="505" customFormat="1" ht="14.25" hidden="1"/>
    <row r="19996" s="505" customFormat="1" ht="14.25" hidden="1"/>
    <row r="19997" s="505" customFormat="1" ht="14.25" hidden="1"/>
    <row r="19998" s="505" customFormat="1" ht="14.25" hidden="1"/>
    <row r="19999" s="505" customFormat="1" ht="14.25" hidden="1"/>
    <row r="20000" s="505" customFormat="1" ht="14.25" hidden="1"/>
    <row r="20001" s="505" customFormat="1" ht="14.25" hidden="1"/>
    <row r="20002" s="505" customFormat="1" ht="14.25" hidden="1"/>
    <row r="20003" s="505" customFormat="1" ht="14.25" hidden="1"/>
    <row r="20004" s="505" customFormat="1" ht="14.25" hidden="1"/>
    <row r="20005" s="505" customFormat="1" ht="14.25" hidden="1"/>
    <row r="20006" s="505" customFormat="1" ht="14.25" hidden="1"/>
    <row r="20007" s="505" customFormat="1" ht="14.25" hidden="1"/>
    <row r="20008" s="505" customFormat="1" ht="14.25" hidden="1"/>
    <row r="20009" s="505" customFormat="1" ht="14.25" hidden="1"/>
    <row r="20010" s="505" customFormat="1" ht="14.25" hidden="1"/>
    <row r="20011" s="505" customFormat="1" ht="14.25" hidden="1"/>
    <row r="20012" s="505" customFormat="1" ht="14.25" hidden="1"/>
    <row r="20013" s="505" customFormat="1" ht="14.25" hidden="1"/>
    <row r="20014" s="505" customFormat="1" ht="14.25" hidden="1"/>
    <row r="20015" s="505" customFormat="1" ht="14.25" hidden="1"/>
    <row r="20016" s="505" customFormat="1" ht="14.25" hidden="1"/>
    <row r="20017" s="505" customFormat="1" ht="14.25" hidden="1"/>
    <row r="20018" s="505" customFormat="1" ht="14.25" hidden="1"/>
    <row r="20019" s="505" customFormat="1" ht="14.25" hidden="1"/>
    <row r="20020" s="505" customFormat="1" ht="14.25" hidden="1"/>
    <row r="20021" s="505" customFormat="1" ht="14.25" hidden="1"/>
    <row r="20022" s="505" customFormat="1" ht="14.25" hidden="1"/>
    <row r="20023" s="505" customFormat="1" ht="14.25" hidden="1"/>
    <row r="20024" s="505" customFormat="1" ht="14.25" hidden="1"/>
    <row r="20025" s="505" customFormat="1" ht="14.25" hidden="1"/>
    <row r="20026" s="505" customFormat="1" ht="14.25" hidden="1"/>
    <row r="20027" s="505" customFormat="1" ht="14.25" hidden="1"/>
    <row r="20028" s="505" customFormat="1" ht="14.25" hidden="1"/>
    <row r="20029" s="505" customFormat="1" ht="14.25" hidden="1"/>
    <row r="20030" s="505" customFormat="1" ht="14.25" hidden="1"/>
    <row r="20031" s="505" customFormat="1" ht="14.25" hidden="1"/>
    <row r="20032" s="505" customFormat="1" ht="14.25" hidden="1"/>
    <row r="20033" s="505" customFormat="1" ht="14.25" hidden="1"/>
    <row r="20034" s="505" customFormat="1" ht="14.25" hidden="1"/>
    <row r="20035" s="505" customFormat="1" ht="14.25" hidden="1"/>
    <row r="20036" s="505" customFormat="1" ht="14.25" hidden="1"/>
    <row r="20037" s="505" customFormat="1" ht="14.25" hidden="1"/>
    <row r="20038" s="505" customFormat="1" ht="14.25" hidden="1"/>
    <row r="20039" s="505" customFormat="1" ht="14.25" hidden="1"/>
    <row r="20040" s="505" customFormat="1" ht="14.25" hidden="1"/>
    <row r="20041" s="505" customFormat="1" ht="14.25" hidden="1"/>
    <row r="20042" s="505" customFormat="1" ht="14.25" hidden="1"/>
    <row r="20043" s="505" customFormat="1" ht="14.25" hidden="1"/>
    <row r="20044" s="505" customFormat="1" ht="14.25" hidden="1"/>
    <row r="20045" s="505" customFormat="1" ht="14.25" hidden="1"/>
    <row r="20046" s="505" customFormat="1" ht="14.25" hidden="1"/>
    <row r="20047" s="505" customFormat="1" ht="14.25" hidden="1"/>
    <row r="20048" s="505" customFormat="1" ht="14.25" hidden="1"/>
    <row r="20049" s="505" customFormat="1" ht="14.25" hidden="1"/>
    <row r="20050" s="505" customFormat="1" ht="14.25" hidden="1"/>
    <row r="20051" s="505" customFormat="1" ht="14.25" hidden="1"/>
    <row r="20052" s="505" customFormat="1" ht="14.25" hidden="1"/>
    <row r="20053" s="505" customFormat="1" ht="14.25" hidden="1"/>
    <row r="20054" s="505" customFormat="1" ht="14.25" hidden="1"/>
    <row r="20055" s="505" customFormat="1" ht="14.25" hidden="1"/>
    <row r="20056" s="505" customFormat="1" ht="14.25" hidden="1"/>
    <row r="20057" s="505" customFormat="1" ht="14.25" hidden="1"/>
    <row r="20058" s="505" customFormat="1" ht="14.25" hidden="1"/>
    <row r="20059" s="505" customFormat="1" ht="14.25" hidden="1"/>
    <row r="20060" s="505" customFormat="1" ht="14.25" hidden="1"/>
    <row r="20061" s="505" customFormat="1" ht="14.25" hidden="1"/>
    <row r="20062" s="505" customFormat="1" ht="14.25" hidden="1"/>
    <row r="20063" s="505" customFormat="1" ht="14.25" hidden="1"/>
    <row r="20064" s="505" customFormat="1" ht="14.25" hidden="1"/>
    <row r="20065" s="505" customFormat="1" ht="14.25" hidden="1"/>
    <row r="20066" s="505" customFormat="1" ht="14.25" hidden="1"/>
    <row r="20067" s="505" customFormat="1" ht="14.25" hidden="1"/>
    <row r="20068" s="505" customFormat="1" ht="14.25" hidden="1"/>
    <row r="20069" s="505" customFormat="1" ht="14.25" hidden="1"/>
    <row r="20070" s="505" customFormat="1" ht="14.25" hidden="1"/>
    <row r="20071" s="505" customFormat="1" ht="14.25" hidden="1"/>
    <row r="20072" s="505" customFormat="1" ht="14.25" hidden="1"/>
    <row r="20073" s="505" customFormat="1" ht="14.25" hidden="1"/>
    <row r="20074" s="505" customFormat="1" ht="14.25" hidden="1"/>
    <row r="20075" s="505" customFormat="1" ht="14.25" hidden="1"/>
    <row r="20076" s="505" customFormat="1" ht="14.25" hidden="1"/>
    <row r="20077" s="505" customFormat="1" ht="14.25" hidden="1"/>
    <row r="20078" s="505" customFormat="1" ht="14.25" hidden="1"/>
    <row r="20079" s="505" customFormat="1" ht="14.25" hidden="1"/>
    <row r="20080" s="505" customFormat="1" ht="14.25" hidden="1"/>
    <row r="20081" s="505" customFormat="1" ht="14.25" hidden="1"/>
    <row r="20082" s="505" customFormat="1" ht="14.25" hidden="1"/>
    <row r="20083" s="505" customFormat="1" ht="14.25" hidden="1"/>
    <row r="20084" s="505" customFormat="1" ht="14.25" hidden="1"/>
    <row r="20085" s="505" customFormat="1" ht="14.25" hidden="1"/>
    <row r="20086" s="505" customFormat="1" ht="14.25" hidden="1"/>
    <row r="20087" s="505" customFormat="1" ht="14.25" hidden="1"/>
    <row r="20088" s="505" customFormat="1" ht="14.25" hidden="1"/>
    <row r="20089" s="505" customFormat="1" ht="14.25" hidden="1"/>
    <row r="20090" s="505" customFormat="1" ht="14.25" hidden="1"/>
    <row r="20091" s="505" customFormat="1" ht="14.25" hidden="1"/>
    <row r="20092" s="505" customFormat="1" ht="14.25" hidden="1"/>
    <row r="20093" s="505" customFormat="1" ht="14.25" hidden="1"/>
    <row r="20094" s="505" customFormat="1" ht="14.25" hidden="1"/>
    <row r="20095" s="505" customFormat="1" ht="14.25" hidden="1"/>
    <row r="20096" s="505" customFormat="1" ht="14.25" hidden="1"/>
    <row r="20097" s="505" customFormat="1" ht="14.25" hidden="1"/>
    <row r="20098" s="505" customFormat="1" ht="14.25" hidden="1"/>
    <row r="20099" s="505" customFormat="1" ht="14.25" hidden="1"/>
    <row r="20100" s="505" customFormat="1" ht="14.25" hidden="1"/>
    <row r="20101" s="505" customFormat="1" ht="14.25" hidden="1"/>
    <row r="20102" s="505" customFormat="1" ht="14.25" hidden="1"/>
    <row r="20103" s="505" customFormat="1" ht="14.25" hidden="1"/>
    <row r="20104" s="505" customFormat="1" ht="14.25" hidden="1"/>
    <row r="20105" s="505" customFormat="1" ht="14.25" hidden="1"/>
    <row r="20106" s="505" customFormat="1" ht="14.25" hidden="1"/>
    <row r="20107" s="505" customFormat="1" ht="14.25" hidden="1"/>
    <row r="20108" s="505" customFormat="1" ht="14.25" hidden="1"/>
    <row r="20109" s="505" customFormat="1" ht="14.25" hidden="1"/>
    <row r="20110" s="505" customFormat="1" ht="14.25" hidden="1"/>
    <row r="20111" s="505" customFormat="1" ht="14.25" hidden="1"/>
    <row r="20112" s="505" customFormat="1" ht="14.25" hidden="1"/>
    <row r="20113" s="505" customFormat="1" ht="14.25" hidden="1"/>
    <row r="20114" s="505" customFormat="1" ht="14.25" hidden="1"/>
    <row r="20115" s="505" customFormat="1" ht="14.25" hidden="1"/>
    <row r="20116" s="505" customFormat="1" ht="14.25" hidden="1"/>
    <row r="20117" s="505" customFormat="1" ht="14.25" hidden="1"/>
    <row r="20118" s="505" customFormat="1" ht="14.25" hidden="1"/>
    <row r="20119" s="505" customFormat="1" ht="14.25" hidden="1"/>
    <row r="20120" s="505" customFormat="1" ht="14.25" hidden="1"/>
    <row r="20121" s="505" customFormat="1" ht="14.25" hidden="1"/>
    <row r="20122" s="505" customFormat="1" ht="14.25" hidden="1"/>
    <row r="20123" s="505" customFormat="1" ht="14.25" hidden="1"/>
    <row r="20124" s="505" customFormat="1" ht="14.25" hidden="1"/>
    <row r="20125" s="505" customFormat="1" ht="14.25" hidden="1"/>
    <row r="20126" s="505" customFormat="1" ht="14.25" hidden="1"/>
    <row r="20127" s="505" customFormat="1" ht="14.25" hidden="1"/>
    <row r="20128" s="505" customFormat="1" ht="14.25" hidden="1"/>
    <row r="20129" s="505" customFormat="1" ht="14.25" hidden="1"/>
    <row r="20130" s="505" customFormat="1" ht="14.25" hidden="1"/>
    <row r="20131" s="505" customFormat="1" ht="14.25" hidden="1"/>
    <row r="20132" s="505" customFormat="1" ht="14.25" hidden="1"/>
    <row r="20133" s="505" customFormat="1" ht="14.25" hidden="1"/>
    <row r="20134" s="505" customFormat="1" ht="14.25" hidden="1"/>
    <row r="20135" s="505" customFormat="1" ht="14.25" hidden="1"/>
    <row r="20136" s="505" customFormat="1" ht="14.25" hidden="1"/>
    <row r="20137" s="505" customFormat="1" ht="14.25" hidden="1"/>
    <row r="20138" s="505" customFormat="1" ht="14.25" hidden="1"/>
    <row r="20139" s="505" customFormat="1" ht="14.25" hidden="1"/>
    <row r="20140" s="505" customFormat="1" ht="14.25" hidden="1"/>
    <row r="20141" s="505" customFormat="1" ht="14.25" hidden="1"/>
    <row r="20142" s="505" customFormat="1" ht="14.25" hidden="1"/>
    <row r="20143" s="505" customFormat="1" ht="14.25" hidden="1"/>
    <row r="20144" s="505" customFormat="1" ht="14.25" hidden="1"/>
    <row r="20145" s="505" customFormat="1" ht="14.25" hidden="1"/>
    <row r="20146" s="505" customFormat="1" ht="14.25" hidden="1"/>
    <row r="20147" s="505" customFormat="1" ht="14.25" hidden="1"/>
    <row r="20148" s="505" customFormat="1" ht="14.25" hidden="1"/>
    <row r="20149" s="505" customFormat="1" ht="14.25" hidden="1"/>
    <row r="20150" s="505" customFormat="1" ht="14.25" hidden="1"/>
    <row r="20151" s="505" customFormat="1" ht="14.25" hidden="1"/>
    <row r="20152" s="505" customFormat="1" ht="14.25" hidden="1"/>
    <row r="20153" s="505" customFormat="1" ht="14.25" hidden="1"/>
    <row r="20154" s="505" customFormat="1" ht="14.25" hidden="1"/>
    <row r="20155" s="505" customFormat="1" ht="14.25" hidden="1"/>
    <row r="20156" s="505" customFormat="1" ht="14.25" hidden="1"/>
    <row r="20157" s="505" customFormat="1" ht="14.25" hidden="1"/>
    <row r="20158" s="505" customFormat="1" ht="14.25" hidden="1"/>
    <row r="20159" s="505" customFormat="1" ht="14.25" hidden="1"/>
    <row r="20160" s="505" customFormat="1" ht="14.25" hidden="1"/>
    <row r="20161" s="505" customFormat="1" ht="14.25" hidden="1"/>
    <row r="20162" s="505" customFormat="1" ht="14.25" hidden="1"/>
    <row r="20163" s="505" customFormat="1" ht="14.25" hidden="1"/>
    <row r="20164" s="505" customFormat="1" ht="14.25" hidden="1"/>
    <row r="20165" s="505" customFormat="1" ht="14.25" hidden="1"/>
    <row r="20166" s="505" customFormat="1" ht="14.25" hidden="1"/>
    <row r="20167" s="505" customFormat="1" ht="14.25" hidden="1"/>
    <row r="20168" s="505" customFormat="1" ht="14.25" hidden="1"/>
    <row r="20169" s="505" customFormat="1" ht="14.25" hidden="1"/>
    <row r="20170" s="505" customFormat="1" ht="14.25" hidden="1"/>
    <row r="20171" s="505" customFormat="1" ht="14.25" hidden="1"/>
    <row r="20172" s="505" customFormat="1" ht="14.25" hidden="1"/>
    <row r="20173" s="505" customFormat="1" ht="14.25" hidden="1"/>
    <row r="20174" s="505" customFormat="1" ht="14.25" hidden="1"/>
    <row r="20175" s="505" customFormat="1" ht="14.25" hidden="1"/>
    <row r="20176" s="505" customFormat="1" ht="14.25" hidden="1"/>
    <row r="20177" s="505" customFormat="1" ht="14.25" hidden="1"/>
    <row r="20178" s="505" customFormat="1" ht="14.25" hidden="1"/>
    <row r="20179" s="505" customFormat="1" ht="14.25" hidden="1"/>
    <row r="20180" s="505" customFormat="1" ht="14.25" hidden="1"/>
    <row r="20181" s="505" customFormat="1" ht="14.25" hidden="1"/>
    <row r="20182" s="505" customFormat="1" ht="14.25" hidden="1"/>
    <row r="20183" s="505" customFormat="1" ht="14.25" hidden="1"/>
    <row r="20184" s="505" customFormat="1" ht="14.25" hidden="1"/>
    <row r="20185" s="505" customFormat="1" ht="14.25" hidden="1"/>
    <row r="20186" s="505" customFormat="1" ht="14.25" hidden="1"/>
    <row r="20187" s="505" customFormat="1" ht="14.25" hidden="1"/>
    <row r="20188" s="505" customFormat="1" ht="14.25" hidden="1"/>
    <row r="20189" s="505" customFormat="1" ht="14.25" hidden="1"/>
    <row r="20190" s="505" customFormat="1" ht="14.25" hidden="1"/>
    <row r="20191" s="505" customFormat="1" ht="14.25" hidden="1"/>
    <row r="20192" s="505" customFormat="1" ht="14.25" hidden="1"/>
    <row r="20193" s="505" customFormat="1" ht="14.25" hidden="1"/>
    <row r="20194" s="505" customFormat="1" ht="14.25" hidden="1"/>
    <row r="20195" s="505" customFormat="1" ht="14.25" hidden="1"/>
    <row r="20196" s="505" customFormat="1" ht="14.25" hidden="1"/>
    <row r="20197" s="505" customFormat="1" ht="14.25" hidden="1"/>
    <row r="20198" s="505" customFormat="1" ht="14.25" hidden="1"/>
    <row r="20199" s="505" customFormat="1" ht="14.25" hidden="1"/>
    <row r="20200" s="505" customFormat="1" ht="14.25" hidden="1"/>
    <row r="20201" s="505" customFormat="1" ht="14.25" hidden="1"/>
    <row r="20202" s="505" customFormat="1" ht="14.25" hidden="1"/>
    <row r="20203" s="505" customFormat="1" ht="14.25" hidden="1"/>
    <row r="20204" s="505" customFormat="1" ht="14.25" hidden="1"/>
    <row r="20205" s="505" customFormat="1" ht="14.25" hidden="1"/>
    <row r="20206" s="505" customFormat="1" ht="14.25" hidden="1"/>
    <row r="20207" s="505" customFormat="1" ht="14.25" hidden="1"/>
    <row r="20208" s="505" customFormat="1" ht="14.25" hidden="1"/>
    <row r="20209" s="505" customFormat="1" ht="14.25" hidden="1"/>
    <row r="20210" s="505" customFormat="1" ht="14.25" hidden="1"/>
    <row r="20211" s="505" customFormat="1" ht="14.25" hidden="1"/>
    <row r="20212" s="505" customFormat="1" ht="14.25" hidden="1"/>
    <row r="20213" s="505" customFormat="1" ht="14.25" hidden="1"/>
    <row r="20214" s="505" customFormat="1" ht="14.25" hidden="1"/>
    <row r="20215" s="505" customFormat="1" ht="14.25" hidden="1"/>
    <row r="20216" s="505" customFormat="1" ht="14.25" hidden="1"/>
    <row r="20217" s="505" customFormat="1" ht="14.25" hidden="1"/>
    <row r="20218" s="505" customFormat="1" ht="14.25" hidden="1"/>
    <row r="20219" s="505" customFormat="1" ht="14.25" hidden="1"/>
    <row r="20220" s="505" customFormat="1" ht="14.25" hidden="1"/>
    <row r="20221" s="505" customFormat="1" ht="14.25" hidden="1"/>
    <row r="20222" s="505" customFormat="1" ht="14.25" hidden="1"/>
    <row r="20223" s="505" customFormat="1" ht="14.25" hidden="1"/>
    <row r="20224" s="505" customFormat="1" ht="14.25" hidden="1"/>
    <row r="20225" s="505" customFormat="1" ht="14.25" hidden="1"/>
    <row r="20226" s="505" customFormat="1" ht="14.25" hidden="1"/>
    <row r="20227" s="505" customFormat="1" ht="14.25" hidden="1"/>
    <row r="20228" s="505" customFormat="1" ht="14.25" hidden="1"/>
    <row r="20229" s="505" customFormat="1" ht="14.25" hidden="1"/>
    <row r="20230" s="505" customFormat="1" ht="14.25" hidden="1"/>
    <row r="20231" s="505" customFormat="1" ht="14.25" hidden="1"/>
    <row r="20232" s="505" customFormat="1" ht="14.25" hidden="1"/>
    <row r="20233" s="505" customFormat="1" ht="14.25" hidden="1"/>
    <row r="20234" s="505" customFormat="1" ht="14.25" hidden="1"/>
    <row r="20235" s="505" customFormat="1" ht="14.25" hidden="1"/>
    <row r="20236" s="505" customFormat="1" ht="14.25" hidden="1"/>
    <row r="20237" s="505" customFormat="1" ht="14.25" hidden="1"/>
    <row r="20238" s="505" customFormat="1" ht="14.25" hidden="1"/>
    <row r="20239" s="505" customFormat="1" ht="14.25" hidden="1"/>
    <row r="20240" s="505" customFormat="1" ht="14.25" hidden="1"/>
    <row r="20241" s="505" customFormat="1" ht="14.25" hidden="1"/>
    <row r="20242" s="505" customFormat="1" ht="14.25" hidden="1"/>
    <row r="20243" s="505" customFormat="1" ht="14.25" hidden="1"/>
    <row r="20244" s="505" customFormat="1" ht="14.25" hidden="1"/>
    <row r="20245" s="505" customFormat="1" ht="14.25" hidden="1"/>
    <row r="20246" s="505" customFormat="1" ht="14.25" hidden="1"/>
    <row r="20247" s="505" customFormat="1" ht="14.25" hidden="1"/>
    <row r="20248" s="505" customFormat="1" ht="14.25" hidden="1"/>
    <row r="20249" s="505" customFormat="1" ht="14.25" hidden="1"/>
    <row r="20250" s="505" customFormat="1" ht="14.25" hidden="1"/>
    <row r="20251" s="505" customFormat="1" ht="14.25" hidden="1"/>
    <row r="20252" s="505" customFormat="1" ht="14.25" hidden="1"/>
    <row r="20253" s="505" customFormat="1" ht="14.25" hidden="1"/>
    <row r="20254" s="505" customFormat="1" ht="14.25" hidden="1"/>
    <row r="20255" s="505" customFormat="1" ht="14.25" hidden="1"/>
    <row r="20256" s="505" customFormat="1" ht="14.25" hidden="1"/>
    <row r="20257" s="505" customFormat="1" ht="14.25" hidden="1"/>
    <row r="20258" s="505" customFormat="1" ht="14.25" hidden="1"/>
    <row r="20259" s="505" customFormat="1" ht="14.25" hidden="1"/>
    <row r="20260" s="505" customFormat="1" ht="14.25" hidden="1"/>
    <row r="20261" s="505" customFormat="1" ht="14.25" hidden="1"/>
    <row r="20262" s="505" customFormat="1" ht="14.25" hidden="1"/>
    <row r="20263" s="505" customFormat="1" ht="14.25" hidden="1"/>
    <row r="20264" s="505" customFormat="1" ht="14.25" hidden="1"/>
    <row r="20265" s="505" customFormat="1" ht="14.25" hidden="1"/>
    <row r="20266" s="505" customFormat="1" ht="14.25" hidden="1"/>
    <row r="20267" s="505" customFormat="1" ht="14.25" hidden="1"/>
    <row r="20268" s="505" customFormat="1" ht="14.25" hidden="1"/>
    <row r="20269" s="505" customFormat="1" ht="14.25" hidden="1"/>
    <row r="20270" s="505" customFormat="1" ht="14.25" hidden="1"/>
    <row r="20271" s="505" customFormat="1" ht="14.25" hidden="1"/>
    <row r="20272" s="505" customFormat="1" ht="14.25" hidden="1"/>
    <row r="20273" s="505" customFormat="1" ht="14.25" hidden="1"/>
    <row r="20274" s="505" customFormat="1" ht="14.25" hidden="1"/>
    <row r="20275" s="505" customFormat="1" ht="14.25" hidden="1"/>
    <row r="20276" s="505" customFormat="1" ht="14.25" hidden="1"/>
    <row r="20277" s="505" customFormat="1" ht="14.25" hidden="1"/>
    <row r="20278" s="505" customFormat="1" ht="14.25" hidden="1"/>
    <row r="20279" s="505" customFormat="1" ht="14.25" hidden="1"/>
    <row r="20280" s="505" customFormat="1" ht="14.25" hidden="1"/>
    <row r="20281" s="505" customFormat="1" ht="14.25" hidden="1"/>
    <row r="20282" s="505" customFormat="1" ht="14.25" hidden="1"/>
    <row r="20283" s="505" customFormat="1" ht="14.25" hidden="1"/>
    <row r="20284" s="505" customFormat="1" ht="14.25" hidden="1"/>
    <row r="20285" s="505" customFormat="1" ht="14.25" hidden="1"/>
    <row r="20286" s="505" customFormat="1" ht="14.25" hidden="1"/>
    <row r="20287" s="505" customFormat="1" ht="14.25" hidden="1"/>
    <row r="20288" s="505" customFormat="1" ht="14.25" hidden="1"/>
    <row r="20289" s="505" customFormat="1" ht="14.25" hidden="1"/>
    <row r="20290" s="505" customFormat="1" ht="14.25" hidden="1"/>
    <row r="20291" s="505" customFormat="1" ht="14.25" hidden="1"/>
    <row r="20292" s="505" customFormat="1" ht="14.25" hidden="1"/>
    <row r="20293" s="505" customFormat="1" ht="14.25" hidden="1"/>
    <row r="20294" s="505" customFormat="1" ht="14.25" hidden="1"/>
    <row r="20295" s="505" customFormat="1" ht="14.25" hidden="1"/>
    <row r="20296" s="505" customFormat="1" ht="14.25" hidden="1"/>
    <row r="20297" s="505" customFormat="1" ht="14.25" hidden="1"/>
    <row r="20298" s="505" customFormat="1" ht="14.25" hidden="1"/>
    <row r="20299" s="505" customFormat="1" ht="14.25" hidden="1"/>
    <row r="20300" s="505" customFormat="1" ht="14.25" hidden="1"/>
    <row r="20301" s="505" customFormat="1" ht="14.25" hidden="1"/>
    <row r="20302" s="505" customFormat="1" ht="14.25" hidden="1"/>
    <row r="20303" s="505" customFormat="1" ht="14.25" hidden="1"/>
    <row r="20304" s="505" customFormat="1" ht="14.25" hidden="1"/>
    <row r="20305" s="505" customFormat="1" ht="14.25" hidden="1"/>
    <row r="20306" s="505" customFormat="1" ht="14.25" hidden="1"/>
    <row r="20307" s="505" customFormat="1" ht="14.25" hidden="1"/>
    <row r="20308" s="505" customFormat="1" ht="14.25" hidden="1"/>
    <row r="20309" s="505" customFormat="1" ht="14.25" hidden="1"/>
    <row r="20310" s="505" customFormat="1" ht="14.25" hidden="1"/>
    <row r="20311" s="505" customFormat="1" ht="14.25" hidden="1"/>
    <row r="20312" s="505" customFormat="1" ht="14.25" hidden="1"/>
    <row r="20313" s="505" customFormat="1" ht="14.25" hidden="1"/>
    <row r="20314" s="505" customFormat="1" ht="14.25" hidden="1"/>
    <row r="20315" s="505" customFormat="1" ht="14.25" hidden="1"/>
    <row r="20316" s="505" customFormat="1" ht="14.25" hidden="1"/>
    <row r="20317" s="505" customFormat="1" ht="14.25" hidden="1"/>
    <row r="20318" s="505" customFormat="1" ht="14.25" hidden="1"/>
    <row r="20319" s="505" customFormat="1" ht="14.25" hidden="1"/>
    <row r="20320" s="505" customFormat="1" ht="14.25" hidden="1"/>
    <row r="20321" s="505" customFormat="1" ht="14.25" hidden="1"/>
    <row r="20322" s="505" customFormat="1" ht="14.25" hidden="1"/>
    <row r="20323" s="505" customFormat="1" ht="14.25" hidden="1"/>
    <row r="20324" s="505" customFormat="1" ht="14.25" hidden="1"/>
    <row r="20325" s="505" customFormat="1" ht="14.25" hidden="1"/>
    <row r="20326" s="505" customFormat="1" ht="14.25" hidden="1"/>
    <row r="20327" s="505" customFormat="1" ht="14.25" hidden="1"/>
    <row r="20328" s="505" customFormat="1" ht="14.25" hidden="1"/>
    <row r="20329" s="505" customFormat="1" ht="14.25" hidden="1"/>
    <row r="20330" s="505" customFormat="1" ht="14.25" hidden="1"/>
    <row r="20331" s="505" customFormat="1" ht="14.25" hidden="1"/>
    <row r="20332" s="505" customFormat="1" ht="14.25" hidden="1"/>
    <row r="20333" s="505" customFormat="1" ht="14.25" hidden="1"/>
    <row r="20334" s="505" customFormat="1" ht="14.25" hidden="1"/>
    <row r="20335" s="505" customFormat="1" ht="14.25" hidden="1"/>
    <row r="20336" s="505" customFormat="1" ht="14.25" hidden="1"/>
    <row r="20337" s="505" customFormat="1" ht="14.25" hidden="1"/>
    <row r="20338" s="505" customFormat="1" ht="14.25" hidden="1"/>
    <row r="20339" s="505" customFormat="1" ht="14.25" hidden="1"/>
    <row r="20340" s="505" customFormat="1" ht="14.25" hidden="1"/>
    <row r="20341" s="505" customFormat="1" ht="14.25" hidden="1"/>
    <row r="20342" s="505" customFormat="1" ht="14.25" hidden="1"/>
    <row r="20343" s="505" customFormat="1" ht="14.25" hidden="1"/>
    <row r="20344" s="505" customFormat="1" ht="14.25" hidden="1"/>
    <row r="20345" s="505" customFormat="1" ht="14.25" hidden="1"/>
    <row r="20346" s="505" customFormat="1" ht="14.25" hidden="1"/>
    <row r="20347" s="505" customFormat="1" ht="14.25" hidden="1"/>
    <row r="20348" s="505" customFormat="1" ht="14.25" hidden="1"/>
    <row r="20349" s="505" customFormat="1" ht="14.25" hidden="1"/>
    <row r="20350" s="505" customFormat="1" ht="14.25" hidden="1"/>
    <row r="20351" s="505" customFormat="1" ht="14.25" hidden="1"/>
    <row r="20352" s="505" customFormat="1" ht="14.25" hidden="1"/>
    <row r="20353" s="505" customFormat="1" ht="14.25" hidden="1"/>
    <row r="20354" s="505" customFormat="1" ht="14.25" hidden="1"/>
    <row r="20355" s="505" customFormat="1" ht="14.25" hidden="1"/>
    <row r="20356" s="505" customFormat="1" ht="14.25" hidden="1"/>
    <row r="20357" s="505" customFormat="1" ht="14.25" hidden="1"/>
    <row r="20358" s="505" customFormat="1" ht="14.25" hidden="1"/>
    <row r="20359" s="505" customFormat="1" ht="14.25" hidden="1"/>
    <row r="20360" s="505" customFormat="1" ht="14.25" hidden="1"/>
    <row r="20361" s="505" customFormat="1" ht="14.25" hidden="1"/>
    <row r="20362" s="505" customFormat="1" ht="14.25" hidden="1"/>
    <row r="20363" s="505" customFormat="1" ht="14.25" hidden="1"/>
    <row r="20364" s="505" customFormat="1" ht="14.25" hidden="1"/>
    <row r="20365" s="505" customFormat="1" ht="14.25" hidden="1"/>
    <row r="20366" s="505" customFormat="1" ht="14.25" hidden="1"/>
    <row r="20367" s="505" customFormat="1" ht="14.25" hidden="1"/>
    <row r="20368" s="505" customFormat="1" ht="14.25" hidden="1"/>
    <row r="20369" s="505" customFormat="1" ht="14.25" hidden="1"/>
    <row r="20370" s="505" customFormat="1" ht="14.25" hidden="1"/>
    <row r="20371" s="505" customFormat="1" ht="14.25" hidden="1"/>
    <row r="20372" s="505" customFormat="1" ht="14.25" hidden="1"/>
    <row r="20373" s="505" customFormat="1" ht="14.25" hidden="1"/>
    <row r="20374" s="505" customFormat="1" ht="14.25" hidden="1"/>
    <row r="20375" s="505" customFormat="1" ht="14.25" hidden="1"/>
    <row r="20376" s="505" customFormat="1" ht="14.25" hidden="1"/>
    <row r="20377" s="505" customFormat="1" ht="14.25" hidden="1"/>
    <row r="20378" s="505" customFormat="1" ht="14.25" hidden="1"/>
    <row r="20379" s="505" customFormat="1" ht="14.25" hidden="1"/>
    <row r="20380" s="505" customFormat="1" ht="14.25" hidden="1"/>
    <row r="20381" s="505" customFormat="1" ht="14.25" hidden="1"/>
    <row r="20382" s="505" customFormat="1" ht="14.25" hidden="1"/>
    <row r="20383" s="505" customFormat="1" ht="14.25" hidden="1"/>
    <row r="20384" s="505" customFormat="1" ht="14.25" hidden="1"/>
    <row r="20385" s="505" customFormat="1" ht="14.25" hidden="1"/>
    <row r="20386" s="505" customFormat="1" ht="14.25" hidden="1"/>
    <row r="20387" s="505" customFormat="1" ht="14.25" hidden="1"/>
    <row r="20388" s="505" customFormat="1" ht="14.25" hidden="1"/>
    <row r="20389" s="505" customFormat="1" ht="14.25" hidden="1"/>
    <row r="20390" s="505" customFormat="1" ht="14.25" hidden="1"/>
    <row r="20391" s="505" customFormat="1" ht="14.25" hidden="1"/>
    <row r="20392" s="505" customFormat="1" ht="14.25" hidden="1"/>
    <row r="20393" s="505" customFormat="1" ht="14.25" hidden="1"/>
    <row r="20394" s="505" customFormat="1" ht="14.25" hidden="1"/>
    <row r="20395" s="505" customFormat="1" ht="14.25" hidden="1"/>
    <row r="20396" s="505" customFormat="1" ht="14.25" hidden="1"/>
    <row r="20397" s="505" customFormat="1" ht="14.25" hidden="1"/>
    <row r="20398" s="505" customFormat="1" ht="14.25" hidden="1"/>
    <row r="20399" s="505" customFormat="1" ht="14.25" hidden="1"/>
    <row r="20400" s="505" customFormat="1" ht="14.25" hidden="1"/>
    <row r="20401" s="505" customFormat="1" ht="14.25" hidden="1"/>
    <row r="20402" s="505" customFormat="1" ht="14.25" hidden="1"/>
    <row r="20403" s="505" customFormat="1" ht="14.25" hidden="1"/>
    <row r="20404" s="505" customFormat="1" ht="14.25" hidden="1"/>
    <row r="20405" s="505" customFormat="1" ht="14.25" hidden="1"/>
    <row r="20406" s="505" customFormat="1" ht="14.25" hidden="1"/>
    <row r="20407" s="505" customFormat="1" ht="14.25" hidden="1"/>
    <row r="20408" s="505" customFormat="1" ht="14.25" hidden="1"/>
    <row r="20409" s="505" customFormat="1" ht="14.25" hidden="1"/>
    <row r="20410" s="505" customFormat="1" ht="14.25" hidden="1"/>
    <row r="20411" s="505" customFormat="1" ht="14.25" hidden="1"/>
    <row r="20412" s="505" customFormat="1" ht="14.25" hidden="1"/>
    <row r="20413" s="505" customFormat="1" ht="14.25" hidden="1"/>
    <row r="20414" s="505" customFormat="1" ht="14.25" hidden="1"/>
    <row r="20415" s="505" customFormat="1" ht="14.25" hidden="1"/>
    <row r="20416" s="505" customFormat="1" ht="14.25" hidden="1"/>
    <row r="20417" s="505" customFormat="1" ht="14.25" hidden="1"/>
    <row r="20418" s="505" customFormat="1" ht="14.25" hidden="1"/>
    <row r="20419" s="505" customFormat="1" ht="14.25" hidden="1"/>
    <row r="20420" s="505" customFormat="1" ht="14.25" hidden="1"/>
    <row r="20421" s="505" customFormat="1" ht="14.25" hidden="1"/>
    <row r="20422" s="505" customFormat="1" ht="14.25" hidden="1"/>
    <row r="20423" s="505" customFormat="1" ht="14.25" hidden="1"/>
    <row r="20424" s="505" customFormat="1" ht="14.25" hidden="1"/>
    <row r="20425" s="505" customFormat="1" ht="14.25" hidden="1"/>
    <row r="20426" s="505" customFormat="1" ht="14.25" hidden="1"/>
    <row r="20427" s="505" customFormat="1" ht="14.25" hidden="1"/>
    <row r="20428" s="505" customFormat="1" ht="14.25" hidden="1"/>
    <row r="20429" s="505" customFormat="1" ht="14.25" hidden="1"/>
    <row r="20430" s="505" customFormat="1" ht="14.25" hidden="1"/>
    <row r="20431" s="505" customFormat="1" ht="14.25" hidden="1"/>
    <row r="20432" s="505" customFormat="1" ht="14.25" hidden="1"/>
    <row r="20433" s="505" customFormat="1" ht="14.25" hidden="1"/>
    <row r="20434" s="505" customFormat="1" ht="14.25" hidden="1"/>
    <row r="20435" s="505" customFormat="1" ht="14.25" hidden="1"/>
    <row r="20436" s="505" customFormat="1" ht="14.25" hidden="1"/>
    <row r="20437" s="505" customFormat="1" ht="14.25" hidden="1"/>
    <row r="20438" s="505" customFormat="1" ht="14.25" hidden="1"/>
    <row r="20439" s="505" customFormat="1" ht="14.25" hidden="1"/>
    <row r="20440" s="505" customFormat="1" ht="14.25" hidden="1"/>
    <row r="20441" s="505" customFormat="1" ht="14.25" hidden="1"/>
    <row r="20442" s="505" customFormat="1" ht="14.25" hidden="1"/>
    <row r="20443" s="505" customFormat="1" ht="14.25" hidden="1"/>
    <row r="20444" s="505" customFormat="1" ht="14.25" hidden="1"/>
    <row r="20445" s="505" customFormat="1" ht="14.25" hidden="1"/>
    <row r="20446" s="505" customFormat="1" ht="14.25" hidden="1"/>
    <row r="20447" s="505" customFormat="1" ht="14.25" hidden="1"/>
    <row r="20448" s="505" customFormat="1" ht="14.25" hidden="1"/>
    <row r="20449" s="505" customFormat="1" ht="14.25" hidden="1"/>
    <row r="20450" s="505" customFormat="1" ht="14.25" hidden="1"/>
    <row r="20451" s="505" customFormat="1" ht="14.25" hidden="1"/>
    <row r="20452" s="505" customFormat="1" ht="14.25" hidden="1"/>
    <row r="20453" s="505" customFormat="1" ht="14.25" hidden="1"/>
    <row r="20454" s="505" customFormat="1" ht="14.25" hidden="1"/>
    <row r="20455" s="505" customFormat="1" ht="14.25" hidden="1"/>
    <row r="20456" s="505" customFormat="1" ht="14.25" hidden="1"/>
    <row r="20457" s="505" customFormat="1" ht="14.25" hidden="1"/>
    <row r="20458" s="505" customFormat="1" ht="14.25" hidden="1"/>
    <row r="20459" s="505" customFormat="1" ht="14.25" hidden="1"/>
    <row r="20460" s="505" customFormat="1" ht="14.25" hidden="1"/>
    <row r="20461" s="505" customFormat="1" ht="14.25" hidden="1"/>
    <row r="20462" s="505" customFormat="1" ht="14.25" hidden="1"/>
    <row r="20463" s="505" customFormat="1" ht="14.25" hidden="1"/>
    <row r="20464" s="505" customFormat="1" ht="14.25" hidden="1"/>
    <row r="20465" s="505" customFormat="1" ht="14.25" hidden="1"/>
    <row r="20466" s="505" customFormat="1" ht="14.25" hidden="1"/>
    <row r="20467" s="505" customFormat="1" ht="14.25" hidden="1"/>
    <row r="20468" s="505" customFormat="1" ht="14.25" hidden="1"/>
    <row r="20469" s="505" customFormat="1" ht="14.25" hidden="1"/>
    <row r="20470" s="505" customFormat="1" ht="14.25" hidden="1"/>
    <row r="20471" s="505" customFormat="1" ht="14.25" hidden="1"/>
    <row r="20472" s="505" customFormat="1" ht="14.25" hidden="1"/>
    <row r="20473" s="505" customFormat="1" ht="14.25" hidden="1"/>
    <row r="20474" s="505" customFormat="1" ht="14.25" hidden="1"/>
    <row r="20475" s="505" customFormat="1" ht="14.25" hidden="1"/>
    <row r="20476" s="505" customFormat="1" ht="14.25" hidden="1"/>
    <row r="20477" s="505" customFormat="1" ht="14.25" hidden="1"/>
    <row r="20478" s="505" customFormat="1" ht="14.25" hidden="1"/>
    <row r="20479" s="505" customFormat="1" ht="14.25" hidden="1"/>
    <row r="20480" s="505" customFormat="1" ht="14.25" hidden="1"/>
    <row r="20481" s="505" customFormat="1" ht="14.25" hidden="1"/>
    <row r="20482" s="505" customFormat="1" ht="14.25" hidden="1"/>
    <row r="20483" s="505" customFormat="1" ht="14.25" hidden="1"/>
    <row r="20484" s="505" customFormat="1" ht="14.25" hidden="1"/>
    <row r="20485" s="505" customFormat="1" ht="14.25" hidden="1"/>
    <row r="20486" s="505" customFormat="1" ht="14.25" hidden="1"/>
    <row r="20487" s="505" customFormat="1" ht="14.25" hidden="1"/>
    <row r="20488" s="505" customFormat="1" ht="14.25" hidden="1"/>
    <row r="20489" s="505" customFormat="1" ht="14.25" hidden="1"/>
    <row r="20490" s="505" customFormat="1" ht="14.25" hidden="1"/>
    <row r="20491" s="505" customFormat="1" ht="14.25" hidden="1"/>
    <row r="20492" s="505" customFormat="1" ht="14.25" hidden="1"/>
    <row r="20493" s="505" customFormat="1" ht="14.25" hidden="1"/>
    <row r="20494" s="505" customFormat="1" ht="14.25" hidden="1"/>
    <row r="20495" s="505" customFormat="1" ht="14.25" hidden="1"/>
    <row r="20496" s="505" customFormat="1" ht="14.25" hidden="1"/>
    <row r="20497" s="505" customFormat="1" ht="14.25" hidden="1"/>
    <row r="20498" s="505" customFormat="1" ht="14.25" hidden="1"/>
    <row r="20499" s="505" customFormat="1" ht="14.25" hidden="1"/>
    <row r="20500" s="505" customFormat="1" ht="14.25" hidden="1"/>
    <row r="20501" s="505" customFormat="1" ht="14.25" hidden="1"/>
    <row r="20502" s="505" customFormat="1" ht="14.25" hidden="1"/>
    <row r="20503" s="505" customFormat="1" ht="14.25" hidden="1"/>
    <row r="20504" s="505" customFormat="1" ht="14.25" hidden="1"/>
    <row r="20505" s="505" customFormat="1" ht="14.25" hidden="1"/>
    <row r="20506" s="505" customFormat="1" ht="14.25" hidden="1"/>
    <row r="20507" s="505" customFormat="1" ht="14.25" hidden="1"/>
    <row r="20508" s="505" customFormat="1" ht="14.25" hidden="1"/>
    <row r="20509" s="505" customFormat="1" ht="14.25" hidden="1"/>
    <row r="20510" s="505" customFormat="1" ht="14.25" hidden="1"/>
    <row r="20511" s="505" customFormat="1" ht="14.25" hidden="1"/>
    <row r="20512" s="505" customFormat="1" ht="14.25" hidden="1"/>
    <row r="20513" s="505" customFormat="1" ht="14.25" hidden="1"/>
    <row r="20514" s="505" customFormat="1" ht="14.25" hidden="1"/>
    <row r="20515" s="505" customFormat="1" ht="14.25" hidden="1"/>
    <row r="20516" s="505" customFormat="1" ht="14.25" hidden="1"/>
    <row r="20517" s="505" customFormat="1" ht="14.25" hidden="1"/>
    <row r="20518" s="505" customFormat="1" ht="14.25" hidden="1"/>
    <row r="20519" s="505" customFormat="1" ht="14.25" hidden="1"/>
    <row r="20520" s="505" customFormat="1" ht="14.25" hidden="1"/>
    <row r="20521" s="505" customFormat="1" ht="14.25" hidden="1"/>
    <row r="20522" s="505" customFormat="1" ht="14.25" hidden="1"/>
    <row r="20523" s="505" customFormat="1" ht="14.25" hidden="1"/>
    <row r="20524" s="505" customFormat="1" ht="14.25" hidden="1"/>
    <row r="20525" s="505" customFormat="1" ht="14.25" hidden="1"/>
    <row r="20526" s="505" customFormat="1" ht="14.25" hidden="1"/>
    <row r="20527" s="505" customFormat="1" ht="14.25" hidden="1"/>
    <row r="20528" s="505" customFormat="1" ht="14.25" hidden="1"/>
    <row r="20529" s="505" customFormat="1" ht="14.25" hidden="1"/>
    <row r="20530" s="505" customFormat="1" ht="14.25" hidden="1"/>
    <row r="20531" s="505" customFormat="1" ht="14.25" hidden="1"/>
    <row r="20532" s="505" customFormat="1" ht="14.25" hidden="1"/>
    <row r="20533" s="505" customFormat="1" ht="14.25" hidden="1"/>
    <row r="20534" s="505" customFormat="1" ht="14.25" hidden="1"/>
    <row r="20535" s="505" customFormat="1" ht="14.25" hidden="1"/>
    <row r="20536" s="505" customFormat="1" ht="14.25" hidden="1"/>
    <row r="20537" s="505" customFormat="1" ht="14.25" hidden="1"/>
    <row r="20538" s="505" customFormat="1" ht="14.25" hidden="1"/>
    <row r="20539" s="505" customFormat="1" ht="14.25" hidden="1"/>
    <row r="20540" s="505" customFormat="1" ht="14.25" hidden="1"/>
    <row r="20541" s="505" customFormat="1" ht="14.25" hidden="1"/>
    <row r="20542" s="505" customFormat="1" ht="14.25" hidden="1"/>
    <row r="20543" s="505" customFormat="1" ht="14.25" hidden="1"/>
    <row r="20544" s="505" customFormat="1" ht="14.25" hidden="1"/>
    <row r="20545" s="505" customFormat="1" ht="14.25" hidden="1"/>
    <row r="20546" s="505" customFormat="1" ht="14.25" hidden="1"/>
    <row r="20547" s="505" customFormat="1" ht="14.25" hidden="1"/>
    <row r="20548" s="505" customFormat="1" ht="14.25" hidden="1"/>
    <row r="20549" s="505" customFormat="1" ht="14.25" hidden="1"/>
    <row r="20550" s="505" customFormat="1" ht="14.25" hidden="1"/>
    <row r="20551" s="505" customFormat="1" ht="14.25" hidden="1"/>
    <row r="20552" s="505" customFormat="1" ht="14.25" hidden="1"/>
    <row r="20553" s="505" customFormat="1" ht="14.25" hidden="1"/>
    <row r="20554" s="505" customFormat="1" ht="14.25" hidden="1"/>
    <row r="20555" s="505" customFormat="1" ht="14.25" hidden="1"/>
    <row r="20556" s="505" customFormat="1" ht="14.25" hidden="1"/>
    <row r="20557" s="505" customFormat="1" ht="14.25" hidden="1"/>
    <row r="20558" s="505" customFormat="1" ht="14.25" hidden="1"/>
    <row r="20559" s="505" customFormat="1" ht="14.25" hidden="1"/>
    <row r="20560" s="505" customFormat="1" ht="14.25" hidden="1"/>
    <row r="20561" s="505" customFormat="1" ht="14.25" hidden="1"/>
    <row r="20562" s="505" customFormat="1" ht="14.25" hidden="1"/>
    <row r="20563" s="505" customFormat="1" ht="14.25" hidden="1"/>
    <row r="20564" s="505" customFormat="1" ht="14.25" hidden="1"/>
    <row r="20565" s="505" customFormat="1" ht="14.25" hidden="1"/>
    <row r="20566" s="505" customFormat="1" ht="14.25" hidden="1"/>
    <row r="20567" s="505" customFormat="1" ht="14.25" hidden="1"/>
    <row r="20568" s="505" customFormat="1" ht="14.25" hidden="1"/>
    <row r="20569" s="505" customFormat="1" ht="14.25" hidden="1"/>
    <row r="20570" s="505" customFormat="1" ht="14.25" hidden="1"/>
    <row r="20571" s="505" customFormat="1" ht="14.25" hidden="1"/>
    <row r="20572" s="505" customFormat="1" ht="14.25" hidden="1"/>
    <row r="20573" s="505" customFormat="1" ht="14.25" hidden="1"/>
    <row r="20574" s="505" customFormat="1" ht="14.25" hidden="1"/>
    <row r="20575" s="505" customFormat="1" ht="14.25" hidden="1"/>
    <row r="20576" s="505" customFormat="1" ht="14.25" hidden="1"/>
    <row r="20577" s="505" customFormat="1" ht="14.25" hidden="1"/>
    <row r="20578" s="505" customFormat="1" ht="14.25" hidden="1"/>
    <row r="20579" s="505" customFormat="1" ht="14.25" hidden="1"/>
    <row r="20580" s="505" customFormat="1" ht="14.25" hidden="1"/>
    <row r="20581" s="505" customFormat="1" ht="14.25" hidden="1"/>
    <row r="20582" s="505" customFormat="1" ht="14.25" hidden="1"/>
    <row r="20583" s="505" customFormat="1" ht="14.25" hidden="1"/>
    <row r="20584" s="505" customFormat="1" ht="14.25" hidden="1"/>
    <row r="20585" s="505" customFormat="1" ht="14.25" hidden="1"/>
    <row r="20586" s="505" customFormat="1" ht="14.25" hidden="1"/>
    <row r="20587" s="505" customFormat="1" ht="14.25" hidden="1"/>
    <row r="20588" s="505" customFormat="1" ht="14.25" hidden="1"/>
    <row r="20589" s="505" customFormat="1" ht="14.25" hidden="1"/>
    <row r="20590" s="505" customFormat="1" ht="14.25" hidden="1"/>
    <row r="20591" s="505" customFormat="1" ht="14.25" hidden="1"/>
    <row r="20592" s="505" customFormat="1" ht="14.25" hidden="1"/>
    <row r="20593" s="505" customFormat="1" ht="14.25" hidden="1"/>
    <row r="20594" s="505" customFormat="1" ht="14.25" hidden="1"/>
    <row r="20595" s="505" customFormat="1" ht="14.25" hidden="1"/>
    <row r="20596" s="505" customFormat="1" ht="14.25" hidden="1"/>
    <row r="20597" s="505" customFormat="1" ht="14.25" hidden="1"/>
    <row r="20598" s="505" customFormat="1" ht="14.25" hidden="1"/>
    <row r="20599" s="505" customFormat="1" ht="14.25" hidden="1"/>
    <row r="20600" s="505" customFormat="1" ht="14.25" hidden="1"/>
    <row r="20601" s="505" customFormat="1" ht="14.25" hidden="1"/>
    <row r="20602" s="505" customFormat="1" ht="14.25" hidden="1"/>
    <row r="20603" s="505" customFormat="1" ht="14.25" hidden="1"/>
    <row r="20604" s="505" customFormat="1" ht="14.25" hidden="1"/>
    <row r="20605" s="505" customFormat="1" ht="14.25" hidden="1"/>
    <row r="20606" s="505" customFormat="1" ht="14.25" hidden="1"/>
    <row r="20607" s="505" customFormat="1" ht="14.25" hidden="1"/>
    <row r="20608" s="505" customFormat="1" ht="14.25" hidden="1"/>
    <row r="20609" s="505" customFormat="1" ht="14.25" hidden="1"/>
    <row r="20610" s="505" customFormat="1" ht="14.25" hidden="1"/>
    <row r="20611" s="505" customFormat="1" ht="14.25" hidden="1"/>
    <row r="20612" s="505" customFormat="1" ht="14.25" hidden="1"/>
    <row r="20613" s="505" customFormat="1" ht="14.25" hidden="1"/>
    <row r="20614" s="505" customFormat="1" ht="14.25" hidden="1"/>
    <row r="20615" s="505" customFormat="1" ht="14.25" hidden="1"/>
    <row r="20616" s="505" customFormat="1" ht="14.25" hidden="1"/>
    <row r="20617" s="505" customFormat="1" ht="14.25" hidden="1"/>
    <row r="20618" s="505" customFormat="1" ht="14.25" hidden="1"/>
    <row r="20619" s="505" customFormat="1" ht="14.25" hidden="1"/>
    <row r="20620" s="505" customFormat="1" ht="14.25" hidden="1"/>
    <row r="20621" s="505" customFormat="1" ht="14.25" hidden="1"/>
    <row r="20622" s="505" customFormat="1" ht="14.25" hidden="1"/>
    <row r="20623" s="505" customFormat="1" ht="14.25" hidden="1"/>
    <row r="20624" s="505" customFormat="1" ht="14.25" hidden="1"/>
    <row r="20625" s="505" customFormat="1" ht="14.25" hidden="1"/>
    <row r="20626" s="505" customFormat="1" ht="14.25" hidden="1"/>
    <row r="20627" s="505" customFormat="1" ht="14.25" hidden="1"/>
    <row r="20628" s="505" customFormat="1" ht="14.25" hidden="1"/>
    <row r="20629" s="505" customFormat="1" ht="14.25" hidden="1"/>
    <row r="20630" s="505" customFormat="1" ht="14.25" hidden="1"/>
    <row r="20631" s="505" customFormat="1" ht="14.25" hidden="1"/>
    <row r="20632" s="505" customFormat="1" ht="14.25" hidden="1"/>
    <row r="20633" s="505" customFormat="1" ht="14.25" hidden="1"/>
    <row r="20634" s="505" customFormat="1" ht="14.25" hidden="1"/>
    <row r="20635" s="505" customFormat="1" ht="14.25" hidden="1"/>
    <row r="20636" s="505" customFormat="1" ht="14.25" hidden="1"/>
    <row r="20637" s="505" customFormat="1" ht="14.25" hidden="1"/>
    <row r="20638" s="505" customFormat="1" ht="14.25" hidden="1"/>
    <row r="20639" s="505" customFormat="1" ht="14.25" hidden="1"/>
    <row r="20640" s="505" customFormat="1" ht="14.25" hidden="1"/>
    <row r="20641" s="505" customFormat="1" ht="14.25" hidden="1"/>
    <row r="20642" s="505" customFormat="1" ht="14.25" hidden="1"/>
    <row r="20643" s="505" customFormat="1" ht="14.25" hidden="1"/>
    <row r="20644" s="505" customFormat="1" ht="14.25" hidden="1"/>
    <row r="20645" s="505" customFormat="1" ht="14.25" hidden="1"/>
    <row r="20646" s="505" customFormat="1" ht="14.25" hidden="1"/>
    <row r="20647" s="505" customFormat="1" ht="14.25" hidden="1"/>
    <row r="20648" s="505" customFormat="1" ht="14.25" hidden="1"/>
    <row r="20649" s="505" customFormat="1" ht="14.25" hidden="1"/>
    <row r="20650" s="505" customFormat="1" ht="14.25" hidden="1"/>
    <row r="20651" s="505" customFormat="1" ht="14.25" hidden="1"/>
    <row r="20652" s="505" customFormat="1" ht="14.25" hidden="1"/>
    <row r="20653" s="505" customFormat="1" ht="14.25" hidden="1"/>
    <row r="20654" s="505" customFormat="1" ht="14.25" hidden="1"/>
    <row r="20655" s="505" customFormat="1" ht="14.25" hidden="1"/>
    <row r="20656" s="505" customFormat="1" ht="14.25" hidden="1"/>
    <row r="20657" s="505" customFormat="1" ht="14.25" hidden="1"/>
    <row r="20658" s="505" customFormat="1" ht="14.25" hidden="1"/>
    <row r="20659" s="505" customFormat="1" ht="14.25" hidden="1"/>
    <row r="20660" s="505" customFormat="1" ht="14.25" hidden="1"/>
    <row r="20661" s="505" customFormat="1" ht="14.25" hidden="1"/>
    <row r="20662" s="505" customFormat="1" ht="14.25" hidden="1"/>
    <row r="20663" s="505" customFormat="1" ht="14.25" hidden="1"/>
    <row r="20664" s="505" customFormat="1" ht="14.25" hidden="1"/>
    <row r="20665" s="505" customFormat="1" ht="14.25" hidden="1"/>
    <row r="20666" s="505" customFormat="1" ht="14.25" hidden="1"/>
    <row r="20667" s="505" customFormat="1" ht="14.25" hidden="1"/>
    <row r="20668" s="505" customFormat="1" ht="14.25" hidden="1"/>
    <row r="20669" s="505" customFormat="1" ht="14.25" hidden="1"/>
    <row r="20670" s="505" customFormat="1" ht="14.25" hidden="1"/>
    <row r="20671" s="505" customFormat="1" ht="14.25" hidden="1"/>
    <row r="20672" s="505" customFormat="1" ht="14.25" hidden="1"/>
    <row r="20673" s="505" customFormat="1" ht="14.25" hidden="1"/>
    <row r="20674" s="505" customFormat="1" ht="14.25" hidden="1"/>
    <row r="20675" s="505" customFormat="1" ht="14.25" hidden="1"/>
    <row r="20676" s="505" customFormat="1" ht="14.25" hidden="1"/>
    <row r="20677" s="505" customFormat="1" ht="14.25" hidden="1"/>
    <row r="20678" s="505" customFormat="1" ht="14.25" hidden="1"/>
    <row r="20679" s="505" customFormat="1" ht="14.25" hidden="1"/>
    <row r="20680" s="505" customFormat="1" ht="14.25" hidden="1"/>
    <row r="20681" s="505" customFormat="1" ht="14.25" hidden="1"/>
    <row r="20682" s="505" customFormat="1" ht="14.25" hidden="1"/>
    <row r="20683" s="505" customFormat="1" ht="14.25" hidden="1"/>
    <row r="20684" s="505" customFormat="1" ht="14.25" hidden="1"/>
    <row r="20685" s="505" customFormat="1" ht="14.25" hidden="1"/>
    <row r="20686" s="505" customFormat="1" ht="14.25" hidden="1"/>
    <row r="20687" s="505" customFormat="1" ht="14.25" hidden="1"/>
    <row r="20688" s="505" customFormat="1" ht="14.25" hidden="1"/>
    <row r="20689" s="505" customFormat="1" ht="14.25" hidden="1"/>
    <row r="20690" s="505" customFormat="1" ht="14.25" hidden="1"/>
    <row r="20691" s="505" customFormat="1" ht="14.25" hidden="1"/>
    <row r="20692" s="505" customFormat="1" ht="14.25" hidden="1"/>
    <row r="20693" s="505" customFormat="1" ht="14.25" hidden="1"/>
    <row r="20694" s="505" customFormat="1" ht="14.25" hidden="1"/>
    <row r="20695" s="505" customFormat="1" ht="14.25" hidden="1"/>
    <row r="20696" s="505" customFormat="1" ht="14.25" hidden="1"/>
    <row r="20697" s="505" customFormat="1" ht="14.25" hidden="1"/>
    <row r="20698" s="505" customFormat="1" ht="14.25" hidden="1"/>
    <row r="20699" s="505" customFormat="1" ht="14.25" hidden="1"/>
    <row r="20700" s="505" customFormat="1" ht="14.25" hidden="1"/>
    <row r="20701" s="505" customFormat="1" ht="14.25" hidden="1"/>
    <row r="20702" s="505" customFormat="1" ht="14.25" hidden="1"/>
    <row r="20703" s="505" customFormat="1" ht="14.25" hidden="1"/>
    <row r="20704" s="505" customFormat="1" ht="14.25" hidden="1"/>
    <row r="20705" s="505" customFormat="1" ht="14.25" hidden="1"/>
    <row r="20706" s="505" customFormat="1" ht="14.25" hidden="1"/>
    <row r="20707" s="505" customFormat="1" ht="14.25" hidden="1"/>
    <row r="20708" s="505" customFormat="1" ht="14.25" hidden="1"/>
    <row r="20709" s="505" customFormat="1" ht="14.25" hidden="1"/>
    <row r="20710" s="505" customFormat="1" ht="14.25" hidden="1"/>
    <row r="20711" s="505" customFormat="1" ht="14.25" hidden="1"/>
    <row r="20712" s="505" customFormat="1" ht="14.25" hidden="1"/>
    <row r="20713" s="505" customFormat="1" ht="14.25" hidden="1"/>
    <row r="20714" s="505" customFormat="1" ht="14.25" hidden="1"/>
    <row r="20715" s="505" customFormat="1" ht="14.25" hidden="1"/>
    <row r="20716" s="505" customFormat="1" ht="14.25" hidden="1"/>
    <row r="20717" s="505" customFormat="1" ht="14.25" hidden="1"/>
    <row r="20718" s="505" customFormat="1" ht="14.25" hidden="1"/>
    <row r="20719" s="505" customFormat="1" ht="14.25" hidden="1"/>
    <row r="20720" s="505" customFormat="1" ht="14.25" hidden="1"/>
    <row r="20721" s="505" customFormat="1" ht="14.25" hidden="1"/>
    <row r="20722" s="505" customFormat="1" ht="14.25" hidden="1"/>
    <row r="20723" s="505" customFormat="1" ht="14.25" hidden="1"/>
    <row r="20724" s="505" customFormat="1" ht="14.25" hidden="1"/>
    <row r="20725" s="505" customFormat="1" ht="14.25" hidden="1"/>
    <row r="20726" s="505" customFormat="1" ht="14.25" hidden="1"/>
    <row r="20727" s="505" customFormat="1" ht="14.25" hidden="1"/>
    <row r="20728" s="505" customFormat="1" ht="14.25" hidden="1"/>
    <row r="20729" s="505" customFormat="1" ht="14.25" hidden="1"/>
    <row r="20730" s="505" customFormat="1" ht="14.25" hidden="1"/>
    <row r="20731" s="505" customFormat="1" ht="14.25" hidden="1"/>
    <row r="20732" s="505" customFormat="1" ht="14.25" hidden="1"/>
    <row r="20733" s="505" customFormat="1" ht="14.25" hidden="1"/>
    <row r="20734" s="505" customFormat="1" ht="14.25" hidden="1"/>
    <row r="20735" s="505" customFormat="1" ht="14.25" hidden="1"/>
    <row r="20736" s="505" customFormat="1" ht="14.25" hidden="1"/>
    <row r="20737" s="505" customFormat="1" ht="14.25" hidden="1"/>
    <row r="20738" s="505" customFormat="1" ht="14.25" hidden="1"/>
    <row r="20739" s="505" customFormat="1" ht="14.25" hidden="1"/>
    <row r="20740" s="505" customFormat="1" ht="14.25" hidden="1"/>
    <row r="20741" s="505" customFormat="1" ht="14.25" hidden="1"/>
    <row r="20742" s="505" customFormat="1" ht="14.25" hidden="1"/>
    <row r="20743" s="505" customFormat="1" ht="14.25" hidden="1"/>
    <row r="20744" s="505" customFormat="1" ht="14.25" hidden="1"/>
    <row r="20745" s="505" customFormat="1" ht="14.25" hidden="1"/>
    <row r="20746" s="505" customFormat="1" ht="14.25" hidden="1"/>
    <row r="20747" s="505" customFormat="1" ht="14.25" hidden="1"/>
    <row r="20748" s="505" customFormat="1" ht="14.25" hidden="1"/>
    <row r="20749" s="505" customFormat="1" ht="14.25" hidden="1"/>
    <row r="20750" s="505" customFormat="1" ht="14.25" hidden="1"/>
    <row r="20751" s="505" customFormat="1" ht="14.25" hidden="1"/>
    <row r="20752" s="505" customFormat="1" ht="14.25" hidden="1"/>
    <row r="20753" s="505" customFormat="1" ht="14.25" hidden="1"/>
    <row r="20754" s="505" customFormat="1" ht="14.25" hidden="1"/>
    <row r="20755" s="505" customFormat="1" ht="14.25" hidden="1"/>
    <row r="20756" s="505" customFormat="1" ht="14.25" hidden="1"/>
    <row r="20757" s="505" customFormat="1" ht="14.25" hidden="1"/>
    <row r="20758" s="505" customFormat="1" ht="14.25" hidden="1"/>
    <row r="20759" s="505" customFormat="1" ht="14.25" hidden="1"/>
    <row r="20760" s="505" customFormat="1" ht="14.25" hidden="1"/>
    <row r="20761" s="505" customFormat="1" ht="14.25" hidden="1"/>
    <row r="20762" s="505" customFormat="1" ht="14.25" hidden="1"/>
    <row r="20763" s="505" customFormat="1" ht="14.25" hidden="1"/>
    <row r="20764" s="505" customFormat="1" ht="14.25" hidden="1"/>
    <row r="20765" s="505" customFormat="1" ht="14.25" hidden="1"/>
    <row r="20766" s="505" customFormat="1" ht="14.25" hidden="1"/>
    <row r="20767" s="505" customFormat="1" ht="14.25" hidden="1"/>
    <row r="20768" s="505" customFormat="1" ht="14.25" hidden="1"/>
    <row r="20769" s="505" customFormat="1" ht="14.25" hidden="1"/>
    <row r="20770" s="505" customFormat="1" ht="14.25" hidden="1"/>
    <row r="20771" s="505" customFormat="1" ht="14.25" hidden="1"/>
    <row r="20772" s="505" customFormat="1" ht="14.25" hidden="1"/>
    <row r="20773" s="505" customFormat="1" ht="14.25" hidden="1"/>
    <row r="20774" s="505" customFormat="1" ht="14.25" hidden="1"/>
    <row r="20775" s="505" customFormat="1" ht="14.25" hidden="1"/>
    <row r="20776" s="505" customFormat="1" ht="14.25" hidden="1"/>
    <row r="20777" s="505" customFormat="1" ht="14.25" hidden="1"/>
    <row r="20778" s="505" customFormat="1" ht="14.25" hidden="1"/>
    <row r="20779" s="505" customFormat="1" ht="14.25" hidden="1"/>
    <row r="20780" s="505" customFormat="1" ht="14.25" hidden="1"/>
    <row r="20781" s="505" customFormat="1" ht="14.25" hidden="1"/>
    <row r="20782" s="505" customFormat="1" ht="14.25" hidden="1"/>
    <row r="20783" s="505" customFormat="1" ht="14.25" hidden="1"/>
    <row r="20784" s="505" customFormat="1" ht="14.25" hidden="1"/>
    <row r="20785" s="505" customFormat="1" ht="14.25" hidden="1"/>
    <row r="20786" s="505" customFormat="1" ht="14.25" hidden="1"/>
    <row r="20787" s="505" customFormat="1" ht="14.25" hidden="1"/>
    <row r="20788" s="505" customFormat="1" ht="14.25" hidden="1"/>
    <row r="20789" s="505" customFormat="1" ht="14.25" hidden="1"/>
    <row r="20790" s="505" customFormat="1" ht="14.25" hidden="1"/>
    <row r="20791" s="505" customFormat="1" ht="14.25" hidden="1"/>
    <row r="20792" s="505" customFormat="1" ht="14.25" hidden="1"/>
    <row r="20793" s="505" customFormat="1" ht="14.25" hidden="1"/>
    <row r="20794" s="505" customFormat="1" ht="14.25" hidden="1"/>
    <row r="20795" s="505" customFormat="1" ht="14.25" hidden="1"/>
    <row r="20796" s="505" customFormat="1" ht="14.25" hidden="1"/>
    <row r="20797" s="505" customFormat="1" ht="14.25" hidden="1"/>
    <row r="20798" s="505" customFormat="1" ht="14.25" hidden="1"/>
    <row r="20799" s="505" customFormat="1" ht="14.25" hidden="1"/>
    <row r="20800" s="505" customFormat="1" ht="14.25" hidden="1"/>
    <row r="20801" s="505" customFormat="1" ht="14.25" hidden="1"/>
    <row r="20802" s="505" customFormat="1" ht="14.25" hidden="1"/>
    <row r="20803" s="505" customFormat="1" ht="14.25" hidden="1"/>
    <row r="20804" s="505" customFormat="1" ht="14.25" hidden="1"/>
    <row r="20805" s="505" customFormat="1" ht="14.25" hidden="1"/>
    <row r="20806" s="505" customFormat="1" ht="14.25" hidden="1"/>
    <row r="20807" s="505" customFormat="1" ht="14.25" hidden="1"/>
    <row r="20808" s="505" customFormat="1" ht="14.25" hidden="1"/>
    <row r="20809" s="505" customFormat="1" ht="14.25" hidden="1"/>
    <row r="20810" s="505" customFormat="1" ht="14.25" hidden="1"/>
    <row r="20811" s="505" customFormat="1" ht="14.25" hidden="1"/>
    <row r="20812" s="505" customFormat="1" ht="14.25" hidden="1"/>
    <row r="20813" s="505" customFormat="1" ht="14.25" hidden="1"/>
    <row r="20814" s="505" customFormat="1" ht="14.25" hidden="1"/>
    <row r="20815" s="505" customFormat="1" ht="14.25" hidden="1"/>
    <row r="20816" s="505" customFormat="1" ht="14.25" hidden="1"/>
    <row r="20817" s="505" customFormat="1" ht="14.25" hidden="1"/>
    <row r="20818" s="505" customFormat="1" ht="14.25" hidden="1"/>
    <row r="20819" s="505" customFormat="1" ht="14.25" hidden="1"/>
    <row r="20820" s="505" customFormat="1" ht="14.25" hidden="1"/>
    <row r="20821" s="505" customFormat="1" ht="14.25" hidden="1"/>
    <row r="20822" s="505" customFormat="1" ht="14.25" hidden="1"/>
    <row r="20823" s="505" customFormat="1" ht="14.25" hidden="1"/>
    <row r="20824" s="505" customFormat="1" ht="14.25" hidden="1"/>
    <row r="20825" s="505" customFormat="1" ht="14.25" hidden="1"/>
    <row r="20826" s="505" customFormat="1" ht="14.25" hidden="1"/>
    <row r="20827" s="505" customFormat="1" ht="14.25" hidden="1"/>
    <row r="20828" s="505" customFormat="1" ht="14.25" hidden="1"/>
    <row r="20829" s="505" customFormat="1" ht="14.25" hidden="1"/>
    <row r="20830" s="505" customFormat="1" ht="14.25" hidden="1"/>
    <row r="20831" s="505" customFormat="1" ht="14.25" hidden="1"/>
    <row r="20832" s="505" customFormat="1" ht="14.25" hidden="1"/>
    <row r="20833" s="505" customFormat="1" ht="14.25" hidden="1"/>
    <row r="20834" s="505" customFormat="1" ht="14.25" hidden="1"/>
    <row r="20835" s="505" customFormat="1" ht="14.25" hidden="1"/>
    <row r="20836" s="505" customFormat="1" ht="14.25" hidden="1"/>
    <row r="20837" s="505" customFormat="1" ht="14.25" hidden="1"/>
    <row r="20838" s="505" customFormat="1" ht="14.25" hidden="1"/>
    <row r="20839" s="505" customFormat="1" ht="14.25" hidden="1"/>
    <row r="20840" s="505" customFormat="1" ht="14.25" hidden="1"/>
    <row r="20841" s="505" customFormat="1" ht="14.25" hidden="1"/>
    <row r="20842" s="505" customFormat="1" ht="14.25" hidden="1"/>
    <row r="20843" s="505" customFormat="1" ht="14.25" hidden="1"/>
    <row r="20844" s="505" customFormat="1" ht="14.25" hidden="1"/>
    <row r="20845" s="505" customFormat="1" ht="14.25" hidden="1"/>
    <row r="20846" s="505" customFormat="1" ht="14.25" hidden="1"/>
    <row r="20847" s="505" customFormat="1" ht="14.25" hidden="1"/>
    <row r="20848" s="505" customFormat="1" ht="14.25" hidden="1"/>
    <row r="20849" s="505" customFormat="1" ht="14.25" hidden="1"/>
    <row r="20850" s="505" customFormat="1" ht="14.25" hidden="1"/>
    <row r="20851" s="505" customFormat="1" ht="14.25" hidden="1"/>
    <row r="20852" s="505" customFormat="1" ht="14.25" hidden="1"/>
    <row r="20853" s="505" customFormat="1" ht="14.25" hidden="1"/>
    <row r="20854" s="505" customFormat="1" ht="14.25" hidden="1"/>
    <row r="20855" s="505" customFormat="1" ht="14.25" hidden="1"/>
    <row r="20856" s="505" customFormat="1" ht="14.25" hidden="1"/>
    <row r="20857" s="505" customFormat="1" ht="14.25" hidden="1"/>
    <row r="20858" s="505" customFormat="1" ht="14.25" hidden="1"/>
    <row r="20859" s="505" customFormat="1" ht="14.25" hidden="1"/>
    <row r="20860" s="505" customFormat="1" ht="14.25" hidden="1"/>
    <row r="20861" s="505" customFormat="1" ht="14.25" hidden="1"/>
    <row r="20862" s="505" customFormat="1" ht="14.25" hidden="1"/>
    <row r="20863" s="505" customFormat="1" ht="14.25" hidden="1"/>
    <row r="20864" s="505" customFormat="1" ht="14.25" hidden="1"/>
    <row r="20865" s="505" customFormat="1" ht="14.25" hidden="1"/>
    <row r="20866" s="505" customFormat="1" ht="14.25" hidden="1"/>
    <row r="20867" s="505" customFormat="1" ht="14.25" hidden="1"/>
    <row r="20868" s="505" customFormat="1" ht="14.25" hidden="1"/>
    <row r="20869" s="505" customFormat="1" ht="14.25" hidden="1"/>
    <row r="20870" s="505" customFormat="1" ht="14.25" hidden="1"/>
    <row r="20871" s="505" customFormat="1" ht="14.25" hidden="1"/>
    <row r="20872" s="505" customFormat="1" ht="14.25" hidden="1"/>
    <row r="20873" s="505" customFormat="1" ht="14.25" hidden="1"/>
    <row r="20874" s="505" customFormat="1" ht="14.25" hidden="1"/>
    <row r="20875" s="505" customFormat="1" ht="14.25" hidden="1"/>
    <row r="20876" s="505" customFormat="1" ht="14.25" hidden="1"/>
    <row r="20877" s="505" customFormat="1" ht="14.25" hidden="1"/>
    <row r="20878" s="505" customFormat="1" ht="14.25" hidden="1"/>
    <row r="20879" s="505" customFormat="1" ht="14.25" hidden="1"/>
    <row r="20880" s="505" customFormat="1" ht="14.25" hidden="1"/>
    <row r="20881" s="505" customFormat="1" ht="14.25" hidden="1"/>
    <row r="20882" s="505" customFormat="1" ht="14.25" hidden="1"/>
    <row r="20883" s="505" customFormat="1" ht="14.25" hidden="1"/>
    <row r="20884" s="505" customFormat="1" ht="14.25" hidden="1"/>
    <row r="20885" s="505" customFormat="1" ht="14.25" hidden="1"/>
    <row r="20886" s="505" customFormat="1" ht="14.25" hidden="1"/>
    <row r="20887" s="505" customFormat="1" ht="14.25" hidden="1"/>
    <row r="20888" s="505" customFormat="1" ht="14.25" hidden="1"/>
    <row r="20889" s="505" customFormat="1" ht="14.25" hidden="1"/>
    <row r="20890" s="505" customFormat="1" ht="14.25" hidden="1"/>
    <row r="20891" s="505" customFormat="1" ht="14.25" hidden="1"/>
    <row r="20892" s="505" customFormat="1" ht="14.25" hidden="1"/>
    <row r="20893" s="505" customFormat="1" ht="14.25" hidden="1"/>
    <row r="20894" s="505" customFormat="1" ht="14.25" hidden="1"/>
    <row r="20895" s="505" customFormat="1" ht="14.25" hidden="1"/>
    <row r="20896" s="505" customFormat="1" ht="14.25" hidden="1"/>
    <row r="20897" s="505" customFormat="1" ht="14.25" hidden="1"/>
    <row r="20898" s="505" customFormat="1" ht="14.25" hidden="1"/>
    <row r="20899" s="505" customFormat="1" ht="14.25" hidden="1"/>
    <row r="20900" s="505" customFormat="1" ht="14.25" hidden="1"/>
    <row r="20901" s="505" customFormat="1" ht="14.25" hidden="1"/>
    <row r="20902" s="505" customFormat="1" ht="14.25" hidden="1"/>
    <row r="20903" s="505" customFormat="1" ht="14.25" hidden="1"/>
    <row r="20904" s="505" customFormat="1" ht="14.25" hidden="1"/>
    <row r="20905" s="505" customFormat="1" ht="14.25" hidden="1"/>
    <row r="20906" s="505" customFormat="1" ht="14.25" hidden="1"/>
    <row r="20907" s="505" customFormat="1" ht="14.25" hidden="1"/>
    <row r="20908" s="505" customFormat="1" ht="14.25" hidden="1"/>
    <row r="20909" s="505" customFormat="1" ht="14.25" hidden="1"/>
    <row r="20910" s="505" customFormat="1" ht="14.25" hidden="1"/>
    <row r="20911" s="505" customFormat="1" ht="14.25" hidden="1"/>
    <row r="20912" s="505" customFormat="1" ht="14.25" hidden="1"/>
    <row r="20913" s="505" customFormat="1" ht="14.25" hidden="1"/>
    <row r="20914" s="505" customFormat="1" ht="14.25" hidden="1"/>
    <row r="20915" s="505" customFormat="1" ht="14.25" hidden="1"/>
    <row r="20916" s="505" customFormat="1" ht="14.25" hidden="1"/>
    <row r="20917" s="505" customFormat="1" ht="14.25" hidden="1"/>
    <row r="20918" s="505" customFormat="1" ht="14.25" hidden="1"/>
    <row r="20919" s="505" customFormat="1" ht="14.25" hidden="1"/>
    <row r="20920" s="505" customFormat="1" ht="14.25" hidden="1"/>
    <row r="20921" s="505" customFormat="1" ht="14.25" hidden="1"/>
    <row r="20922" s="505" customFormat="1" ht="14.25" hidden="1"/>
    <row r="20923" s="505" customFormat="1" ht="14.25" hidden="1"/>
    <row r="20924" s="505" customFormat="1" ht="14.25" hidden="1"/>
    <row r="20925" s="505" customFormat="1" ht="14.25" hidden="1"/>
    <row r="20926" s="505" customFormat="1" ht="14.25" hidden="1"/>
    <row r="20927" s="505" customFormat="1" ht="14.25" hidden="1"/>
    <row r="20928" s="505" customFormat="1" ht="14.25" hidden="1"/>
    <row r="20929" s="505" customFormat="1" ht="14.25" hidden="1"/>
    <row r="20930" s="505" customFormat="1" ht="14.25" hidden="1"/>
    <row r="20931" s="505" customFormat="1" ht="14.25" hidden="1"/>
    <row r="20932" s="505" customFormat="1" ht="14.25" hidden="1"/>
    <row r="20933" s="505" customFormat="1" ht="14.25" hidden="1"/>
    <row r="20934" s="505" customFormat="1" ht="14.25" hidden="1"/>
    <row r="20935" s="505" customFormat="1" ht="14.25" hidden="1"/>
    <row r="20936" s="505" customFormat="1" ht="14.25" hidden="1"/>
    <row r="20937" s="505" customFormat="1" ht="14.25" hidden="1"/>
    <row r="20938" s="505" customFormat="1" ht="14.25" hidden="1"/>
    <row r="20939" s="505" customFormat="1" ht="14.25" hidden="1"/>
    <row r="20940" s="505" customFormat="1" ht="14.25" hidden="1"/>
    <row r="20941" s="505" customFormat="1" ht="14.25" hidden="1"/>
    <row r="20942" s="505" customFormat="1" ht="14.25" hidden="1"/>
    <row r="20943" s="505" customFormat="1" ht="14.25" hidden="1"/>
    <row r="20944" s="505" customFormat="1" ht="14.25" hidden="1"/>
    <row r="20945" s="505" customFormat="1" ht="14.25" hidden="1"/>
    <row r="20946" s="505" customFormat="1" ht="14.25" hidden="1"/>
    <row r="20947" s="505" customFormat="1" ht="14.25" hidden="1"/>
    <row r="20948" s="505" customFormat="1" ht="14.25" hidden="1"/>
    <row r="20949" s="505" customFormat="1" ht="14.25" hidden="1"/>
    <row r="20950" s="505" customFormat="1" ht="14.25" hidden="1"/>
    <row r="20951" s="505" customFormat="1" ht="14.25" hidden="1"/>
    <row r="20952" s="505" customFormat="1" ht="14.25" hidden="1"/>
    <row r="20953" s="505" customFormat="1" ht="14.25" hidden="1"/>
    <row r="20954" s="505" customFormat="1" ht="14.25" hidden="1"/>
    <row r="20955" s="505" customFormat="1" ht="14.25" hidden="1"/>
    <row r="20956" s="505" customFormat="1" ht="14.25" hidden="1"/>
    <row r="20957" s="505" customFormat="1" ht="14.25" hidden="1"/>
    <row r="20958" s="505" customFormat="1" ht="14.25" hidden="1"/>
    <row r="20959" s="505" customFormat="1" ht="14.25" hidden="1"/>
    <row r="20960" s="505" customFormat="1" ht="14.25" hidden="1"/>
    <row r="20961" s="505" customFormat="1" ht="14.25" hidden="1"/>
    <row r="20962" s="505" customFormat="1" ht="14.25" hidden="1"/>
    <row r="20963" s="505" customFormat="1" ht="14.25" hidden="1"/>
    <row r="20964" s="505" customFormat="1" ht="14.25" hidden="1"/>
    <row r="20965" s="505" customFormat="1" ht="14.25" hidden="1"/>
    <row r="20966" s="505" customFormat="1" ht="14.25" hidden="1"/>
    <row r="20967" s="505" customFormat="1" ht="14.25" hidden="1"/>
    <row r="20968" s="505" customFormat="1" ht="14.25" hidden="1"/>
    <row r="20969" s="505" customFormat="1" ht="14.25" hidden="1"/>
    <row r="20970" s="505" customFormat="1" ht="14.25" hidden="1"/>
    <row r="20971" s="505" customFormat="1" ht="14.25" hidden="1"/>
    <row r="20972" s="505" customFormat="1" ht="14.25" hidden="1"/>
    <row r="20973" s="505" customFormat="1" ht="14.25" hidden="1"/>
    <row r="20974" s="505" customFormat="1" ht="14.25" hidden="1"/>
    <row r="20975" s="505" customFormat="1" ht="14.25" hidden="1"/>
    <row r="20976" s="505" customFormat="1" ht="14.25" hidden="1"/>
    <row r="20977" s="505" customFormat="1" ht="14.25" hidden="1"/>
    <row r="20978" s="505" customFormat="1" ht="14.25" hidden="1"/>
    <row r="20979" s="505" customFormat="1" ht="14.25" hidden="1"/>
    <row r="20980" s="505" customFormat="1" ht="14.25" hidden="1"/>
    <row r="20981" s="505" customFormat="1" ht="14.25" hidden="1"/>
    <row r="20982" s="505" customFormat="1" ht="14.25" hidden="1"/>
    <row r="20983" s="505" customFormat="1" ht="14.25" hidden="1"/>
    <row r="20984" s="505" customFormat="1" ht="14.25" hidden="1"/>
    <row r="20985" s="505" customFormat="1" ht="14.25" hidden="1"/>
    <row r="20986" s="505" customFormat="1" ht="14.25" hidden="1"/>
    <row r="20987" s="505" customFormat="1" ht="14.25" hidden="1"/>
    <row r="20988" s="505" customFormat="1" ht="14.25" hidden="1"/>
    <row r="20989" s="505" customFormat="1" ht="14.25" hidden="1"/>
    <row r="20990" s="505" customFormat="1" ht="14.25" hidden="1"/>
    <row r="20991" s="505" customFormat="1" ht="14.25" hidden="1"/>
    <row r="20992" s="505" customFormat="1" ht="14.25" hidden="1"/>
    <row r="20993" s="505" customFormat="1" ht="14.25" hidden="1"/>
    <row r="20994" s="505" customFormat="1" ht="14.25" hidden="1"/>
    <row r="20995" s="505" customFormat="1" ht="14.25" hidden="1"/>
    <row r="20996" s="505" customFormat="1" ht="14.25" hidden="1"/>
    <row r="20997" s="505" customFormat="1" ht="14.25" hidden="1"/>
    <row r="20998" s="505" customFormat="1" ht="14.25" hidden="1"/>
    <row r="20999" s="505" customFormat="1" ht="14.25" hidden="1"/>
    <row r="21000" s="505" customFormat="1" ht="14.25" hidden="1"/>
    <row r="21001" s="505" customFormat="1" ht="14.25" hidden="1"/>
    <row r="21002" s="505" customFormat="1" ht="14.25" hidden="1"/>
    <row r="21003" s="505" customFormat="1" ht="14.25" hidden="1"/>
    <row r="21004" s="505" customFormat="1" ht="14.25" hidden="1"/>
    <row r="21005" s="505" customFormat="1" ht="14.25" hidden="1"/>
    <row r="21006" s="505" customFormat="1" ht="14.25" hidden="1"/>
    <row r="21007" s="505" customFormat="1" ht="14.25" hidden="1"/>
    <row r="21008" s="505" customFormat="1" ht="14.25" hidden="1"/>
    <row r="21009" s="505" customFormat="1" ht="14.25" hidden="1"/>
    <row r="21010" s="505" customFormat="1" ht="14.25" hidden="1"/>
    <row r="21011" s="505" customFormat="1" ht="14.25" hidden="1"/>
    <row r="21012" s="505" customFormat="1" ht="14.25" hidden="1"/>
    <row r="21013" s="505" customFormat="1" ht="14.25" hidden="1"/>
    <row r="21014" s="505" customFormat="1" ht="14.25" hidden="1"/>
    <row r="21015" s="505" customFormat="1" ht="14.25" hidden="1"/>
    <row r="21016" s="505" customFormat="1" ht="14.25" hidden="1"/>
    <row r="21017" s="505" customFormat="1" ht="14.25" hidden="1"/>
    <row r="21018" s="505" customFormat="1" ht="14.25" hidden="1"/>
    <row r="21019" s="505" customFormat="1" ht="14.25" hidden="1"/>
    <row r="21020" s="505" customFormat="1" ht="14.25" hidden="1"/>
    <row r="21021" s="505" customFormat="1" ht="14.25" hidden="1"/>
    <row r="21022" s="505" customFormat="1" ht="14.25" hidden="1"/>
    <row r="21023" s="505" customFormat="1" ht="14.25" hidden="1"/>
    <row r="21024" s="505" customFormat="1" ht="14.25" hidden="1"/>
    <row r="21025" s="505" customFormat="1" ht="14.25" hidden="1"/>
    <row r="21026" s="505" customFormat="1" ht="14.25" hidden="1"/>
    <row r="21027" s="505" customFormat="1" ht="14.25" hidden="1"/>
    <row r="21028" s="505" customFormat="1" ht="14.25" hidden="1"/>
    <row r="21029" s="505" customFormat="1" ht="14.25" hidden="1"/>
    <row r="21030" s="505" customFormat="1" ht="14.25" hidden="1"/>
    <row r="21031" s="505" customFormat="1" ht="14.25" hidden="1"/>
    <row r="21032" s="505" customFormat="1" ht="14.25" hidden="1"/>
    <row r="21033" s="505" customFormat="1" ht="14.25" hidden="1"/>
    <row r="21034" s="505" customFormat="1" ht="14.25" hidden="1"/>
    <row r="21035" s="505" customFormat="1" ht="14.25" hidden="1"/>
    <row r="21036" s="505" customFormat="1" ht="14.25" hidden="1"/>
    <row r="21037" s="505" customFormat="1" ht="14.25" hidden="1"/>
    <row r="21038" s="505" customFormat="1" ht="14.25" hidden="1"/>
    <row r="21039" s="505" customFormat="1" ht="14.25" hidden="1"/>
    <row r="21040" s="505" customFormat="1" ht="14.25" hidden="1"/>
    <row r="21041" s="505" customFormat="1" ht="14.25" hidden="1"/>
    <row r="21042" s="505" customFormat="1" ht="14.25" hidden="1"/>
    <row r="21043" s="505" customFormat="1" ht="14.25" hidden="1"/>
    <row r="21044" s="505" customFormat="1" ht="14.25" hidden="1"/>
    <row r="21045" s="505" customFormat="1" ht="14.25" hidden="1"/>
    <row r="21046" s="505" customFormat="1" ht="14.25" hidden="1"/>
    <row r="21047" s="505" customFormat="1" ht="14.25" hidden="1"/>
    <row r="21048" s="505" customFormat="1" ht="14.25" hidden="1"/>
    <row r="21049" s="505" customFormat="1" ht="14.25" hidden="1"/>
    <row r="21050" s="505" customFormat="1" ht="14.25" hidden="1"/>
    <row r="21051" s="505" customFormat="1" ht="14.25" hidden="1"/>
    <row r="21052" s="505" customFormat="1" ht="14.25" hidden="1"/>
    <row r="21053" s="505" customFormat="1" ht="14.25" hidden="1"/>
    <row r="21054" s="505" customFormat="1" ht="14.25" hidden="1"/>
    <row r="21055" s="505" customFormat="1" ht="14.25" hidden="1"/>
    <row r="21056" s="505" customFormat="1" ht="14.25" hidden="1"/>
    <row r="21057" s="505" customFormat="1" ht="14.25" hidden="1"/>
    <row r="21058" s="505" customFormat="1" ht="14.25" hidden="1"/>
    <row r="21059" s="505" customFormat="1" ht="14.25" hidden="1"/>
    <row r="21060" s="505" customFormat="1" ht="14.25" hidden="1"/>
    <row r="21061" s="505" customFormat="1" ht="14.25" hidden="1"/>
    <row r="21062" s="505" customFormat="1" ht="14.25" hidden="1"/>
    <row r="21063" s="505" customFormat="1" ht="14.25" hidden="1"/>
    <row r="21064" s="505" customFormat="1" ht="14.25" hidden="1"/>
    <row r="21065" s="505" customFormat="1" ht="14.25" hidden="1"/>
    <row r="21066" s="505" customFormat="1" ht="14.25" hidden="1"/>
    <row r="21067" s="505" customFormat="1" ht="14.25" hidden="1"/>
    <row r="21068" s="505" customFormat="1" ht="14.25" hidden="1"/>
    <row r="21069" s="505" customFormat="1" ht="14.25" hidden="1"/>
    <row r="21070" s="505" customFormat="1" ht="14.25" hidden="1"/>
    <row r="21071" s="505" customFormat="1" ht="14.25" hidden="1"/>
    <row r="21072" s="505" customFormat="1" ht="14.25" hidden="1"/>
    <row r="21073" s="505" customFormat="1" ht="14.25" hidden="1"/>
    <row r="21074" s="505" customFormat="1" ht="14.25" hidden="1"/>
    <row r="21075" s="505" customFormat="1" ht="14.25" hidden="1"/>
    <row r="21076" s="505" customFormat="1" ht="14.25" hidden="1"/>
    <row r="21077" s="505" customFormat="1" ht="14.25" hidden="1"/>
    <row r="21078" s="505" customFormat="1" ht="14.25" hidden="1"/>
    <row r="21079" s="505" customFormat="1" ht="14.25" hidden="1"/>
    <row r="21080" s="505" customFormat="1" ht="14.25" hidden="1"/>
    <row r="21081" s="505" customFormat="1" ht="14.25" hidden="1"/>
    <row r="21082" s="505" customFormat="1" ht="14.25" hidden="1"/>
    <row r="21083" s="505" customFormat="1" ht="14.25" hidden="1"/>
    <row r="21084" s="505" customFormat="1" ht="14.25" hidden="1"/>
    <row r="21085" s="505" customFormat="1" ht="14.25" hidden="1"/>
    <row r="21086" s="505" customFormat="1" ht="14.25" hidden="1"/>
    <row r="21087" s="505" customFormat="1" ht="14.25" hidden="1"/>
    <row r="21088" s="505" customFormat="1" ht="14.25" hidden="1"/>
    <row r="21089" s="505" customFormat="1" ht="14.25" hidden="1"/>
    <row r="21090" s="505" customFormat="1" ht="14.25" hidden="1"/>
    <row r="21091" s="505" customFormat="1" ht="14.25" hidden="1"/>
    <row r="21092" s="505" customFormat="1" ht="14.25" hidden="1"/>
    <row r="21093" s="505" customFormat="1" ht="14.25" hidden="1"/>
    <row r="21094" s="505" customFormat="1" ht="14.25" hidden="1"/>
    <row r="21095" s="505" customFormat="1" ht="14.25" hidden="1"/>
    <row r="21096" s="505" customFormat="1" ht="14.25" hidden="1"/>
    <row r="21097" s="505" customFormat="1" ht="14.25" hidden="1"/>
    <row r="21098" s="505" customFormat="1" ht="14.25" hidden="1"/>
    <row r="21099" s="505" customFormat="1" ht="14.25" hidden="1"/>
    <row r="21100" s="505" customFormat="1" ht="14.25" hidden="1"/>
    <row r="21101" s="505" customFormat="1" ht="14.25" hidden="1"/>
    <row r="21102" s="505" customFormat="1" ht="14.25" hidden="1"/>
    <row r="21103" s="505" customFormat="1" ht="14.25" hidden="1"/>
    <row r="21104" s="505" customFormat="1" ht="14.25" hidden="1"/>
    <row r="21105" s="505" customFormat="1" ht="14.25" hidden="1"/>
    <row r="21106" s="505" customFormat="1" ht="14.25" hidden="1"/>
    <row r="21107" s="505" customFormat="1" ht="14.25" hidden="1"/>
    <row r="21108" s="505" customFormat="1" ht="14.25" hidden="1"/>
    <row r="21109" s="505" customFormat="1" ht="14.25" hidden="1"/>
    <row r="21110" s="505" customFormat="1" ht="14.25" hidden="1"/>
    <row r="21111" s="505" customFormat="1" ht="14.25" hidden="1"/>
    <row r="21112" s="505" customFormat="1" ht="14.25" hidden="1"/>
    <row r="21113" s="505" customFormat="1" ht="14.25" hidden="1"/>
    <row r="21114" s="505" customFormat="1" ht="14.25" hidden="1"/>
    <row r="21115" s="505" customFormat="1" ht="14.25" hidden="1"/>
    <row r="21116" s="505" customFormat="1" ht="14.25" hidden="1"/>
    <row r="21117" s="505" customFormat="1" ht="14.25" hidden="1"/>
    <row r="21118" s="505" customFormat="1" ht="14.25" hidden="1"/>
    <row r="21119" s="505" customFormat="1" ht="14.25" hidden="1"/>
    <row r="21120" s="505" customFormat="1" ht="14.25" hidden="1"/>
    <row r="21121" s="505" customFormat="1" ht="14.25" hidden="1"/>
    <row r="21122" s="505" customFormat="1" ht="14.25" hidden="1"/>
    <row r="21123" s="505" customFormat="1" ht="14.25" hidden="1"/>
    <row r="21124" s="505" customFormat="1" ht="14.25" hidden="1"/>
    <row r="21125" s="505" customFormat="1" ht="14.25" hidden="1"/>
    <row r="21126" s="505" customFormat="1" ht="14.25" hidden="1"/>
    <row r="21127" s="505" customFormat="1" ht="14.25" hidden="1"/>
    <row r="21128" s="505" customFormat="1" ht="14.25" hidden="1"/>
    <row r="21129" s="505" customFormat="1" ht="14.25" hidden="1"/>
    <row r="21130" s="505" customFormat="1" ht="14.25" hidden="1"/>
    <row r="21131" s="505" customFormat="1" ht="14.25" hidden="1"/>
    <row r="21132" s="505" customFormat="1" ht="14.25" hidden="1"/>
    <row r="21133" s="505" customFormat="1" ht="14.25" hidden="1"/>
    <row r="21134" s="505" customFormat="1" ht="14.25" hidden="1"/>
    <row r="21135" s="505" customFormat="1" ht="14.25" hidden="1"/>
    <row r="21136" s="505" customFormat="1" ht="14.25" hidden="1"/>
    <row r="21137" s="505" customFormat="1" ht="14.25" hidden="1"/>
    <row r="21138" s="505" customFormat="1" ht="14.25" hidden="1"/>
    <row r="21139" s="505" customFormat="1" ht="14.25" hidden="1"/>
    <row r="21140" s="505" customFormat="1" ht="14.25" hidden="1"/>
    <row r="21141" s="505" customFormat="1" ht="14.25" hidden="1"/>
    <row r="21142" s="505" customFormat="1" ht="14.25" hidden="1"/>
    <row r="21143" s="505" customFormat="1" ht="14.25" hidden="1"/>
    <row r="21144" s="505" customFormat="1" ht="14.25" hidden="1"/>
    <row r="21145" s="505" customFormat="1" ht="14.25" hidden="1"/>
    <row r="21146" s="505" customFormat="1" ht="14.25" hidden="1"/>
    <row r="21147" s="505" customFormat="1" ht="14.25" hidden="1"/>
    <row r="21148" s="505" customFormat="1" ht="14.25" hidden="1"/>
    <row r="21149" s="505" customFormat="1" ht="14.25" hidden="1"/>
    <row r="21150" s="505" customFormat="1" ht="14.25" hidden="1"/>
    <row r="21151" s="505" customFormat="1" ht="14.25" hidden="1"/>
    <row r="21152" s="505" customFormat="1" ht="14.25" hidden="1"/>
    <row r="21153" s="505" customFormat="1" ht="14.25" hidden="1"/>
    <row r="21154" s="505" customFormat="1" ht="14.25" hidden="1"/>
    <row r="21155" s="505" customFormat="1" ht="14.25" hidden="1"/>
    <row r="21156" s="505" customFormat="1" ht="14.25" hidden="1"/>
    <row r="21157" s="505" customFormat="1" ht="14.25" hidden="1"/>
    <row r="21158" s="505" customFormat="1" ht="14.25" hidden="1"/>
    <row r="21159" s="505" customFormat="1" ht="14.25" hidden="1"/>
    <row r="21160" s="505" customFormat="1" ht="14.25" hidden="1"/>
    <row r="21161" s="505" customFormat="1" ht="14.25" hidden="1"/>
    <row r="21162" s="505" customFormat="1" ht="14.25" hidden="1"/>
    <row r="21163" s="505" customFormat="1" ht="14.25" hidden="1"/>
    <row r="21164" s="505" customFormat="1" ht="14.25" hidden="1"/>
    <row r="21165" s="505" customFormat="1" ht="14.25" hidden="1"/>
    <row r="21166" s="505" customFormat="1" ht="14.25" hidden="1"/>
    <row r="21167" s="505" customFormat="1" ht="14.25" hidden="1"/>
    <row r="21168" s="505" customFormat="1" ht="14.25" hidden="1"/>
    <row r="21169" s="505" customFormat="1" ht="14.25" hidden="1"/>
    <row r="21170" s="505" customFormat="1" ht="14.25" hidden="1"/>
    <row r="21171" s="505" customFormat="1" ht="14.25" hidden="1"/>
    <row r="21172" s="505" customFormat="1" ht="14.25" hidden="1"/>
    <row r="21173" s="505" customFormat="1" ht="14.25" hidden="1"/>
    <row r="21174" s="505" customFormat="1" ht="14.25" hidden="1"/>
    <row r="21175" s="505" customFormat="1" ht="14.25" hidden="1"/>
    <row r="21176" s="505" customFormat="1" ht="14.25" hidden="1"/>
    <row r="21177" s="505" customFormat="1" ht="14.25" hidden="1"/>
    <row r="21178" s="505" customFormat="1" ht="14.25" hidden="1"/>
    <row r="21179" s="505" customFormat="1" ht="14.25" hidden="1"/>
    <row r="21180" s="505" customFormat="1" ht="14.25" hidden="1"/>
    <row r="21181" s="505" customFormat="1" ht="14.25" hidden="1"/>
    <row r="21182" s="505" customFormat="1" ht="14.25" hidden="1"/>
    <row r="21183" s="505" customFormat="1" ht="14.25" hidden="1"/>
    <row r="21184" s="505" customFormat="1" ht="14.25" hidden="1"/>
    <row r="21185" s="505" customFormat="1" ht="14.25" hidden="1"/>
    <row r="21186" s="505" customFormat="1" ht="14.25" hidden="1"/>
    <row r="21187" s="505" customFormat="1" ht="14.25" hidden="1"/>
    <row r="21188" s="505" customFormat="1" ht="14.25" hidden="1"/>
    <row r="21189" s="505" customFormat="1" ht="14.25" hidden="1"/>
    <row r="21190" s="505" customFormat="1" ht="14.25" hidden="1"/>
    <row r="21191" s="505" customFormat="1" ht="14.25" hidden="1"/>
    <row r="21192" s="505" customFormat="1" ht="14.25" hidden="1"/>
    <row r="21193" s="505" customFormat="1" ht="14.25" hidden="1"/>
    <row r="21194" s="505" customFormat="1" ht="14.25" hidden="1"/>
    <row r="21195" s="505" customFormat="1" ht="14.25" hidden="1"/>
    <row r="21196" s="505" customFormat="1" ht="14.25" hidden="1"/>
    <row r="21197" s="505" customFormat="1" ht="14.25" hidden="1"/>
    <row r="21198" s="505" customFormat="1" ht="14.25" hidden="1"/>
    <row r="21199" s="505" customFormat="1" ht="14.25" hidden="1"/>
    <row r="21200" s="505" customFormat="1" ht="14.25" hidden="1"/>
    <row r="21201" s="505" customFormat="1" ht="14.25" hidden="1"/>
    <row r="21202" s="505" customFormat="1" ht="14.25" hidden="1"/>
    <row r="21203" s="505" customFormat="1" ht="14.25" hidden="1"/>
    <row r="21204" s="505" customFormat="1" ht="14.25" hidden="1"/>
    <row r="21205" s="505" customFormat="1" ht="14.25" hidden="1"/>
    <row r="21206" s="505" customFormat="1" ht="14.25" hidden="1"/>
    <row r="21207" s="505" customFormat="1" ht="14.25" hidden="1"/>
    <row r="21208" s="505" customFormat="1" ht="14.25" hidden="1"/>
    <row r="21209" s="505" customFormat="1" ht="14.25" hidden="1"/>
    <row r="21210" s="505" customFormat="1" ht="14.25" hidden="1"/>
    <row r="21211" s="505" customFormat="1" ht="14.25" hidden="1"/>
    <row r="21212" s="505" customFormat="1" ht="14.25" hidden="1"/>
    <row r="21213" s="505" customFormat="1" ht="14.25" hidden="1"/>
    <row r="21214" s="505" customFormat="1" ht="14.25" hidden="1"/>
    <row r="21215" s="505" customFormat="1" ht="14.25" hidden="1"/>
    <row r="21216" s="505" customFormat="1" ht="14.25" hidden="1"/>
    <row r="21217" s="505" customFormat="1" ht="14.25" hidden="1"/>
    <row r="21218" s="505" customFormat="1" ht="14.25" hidden="1"/>
    <row r="21219" s="505" customFormat="1" ht="14.25" hidden="1"/>
    <row r="21220" s="505" customFormat="1" ht="14.25" hidden="1"/>
    <row r="21221" s="505" customFormat="1" ht="14.25" hidden="1"/>
    <row r="21222" s="505" customFormat="1" ht="14.25" hidden="1"/>
    <row r="21223" s="505" customFormat="1" ht="14.25" hidden="1"/>
    <row r="21224" s="505" customFormat="1" ht="14.25" hidden="1"/>
    <row r="21225" s="505" customFormat="1" ht="14.25" hidden="1"/>
    <row r="21226" s="505" customFormat="1" ht="14.25" hidden="1"/>
    <row r="21227" s="505" customFormat="1" ht="14.25" hidden="1"/>
    <row r="21228" s="505" customFormat="1" ht="14.25" hidden="1"/>
    <row r="21229" s="505" customFormat="1" ht="14.25" hidden="1"/>
    <row r="21230" s="505" customFormat="1" ht="14.25" hidden="1"/>
    <row r="21231" s="505" customFormat="1" ht="14.25" hidden="1"/>
    <row r="21232" s="505" customFormat="1" ht="14.25" hidden="1"/>
    <row r="21233" s="505" customFormat="1" ht="14.25" hidden="1"/>
    <row r="21234" s="505" customFormat="1" ht="14.25" hidden="1"/>
    <row r="21235" s="505" customFormat="1" ht="14.25" hidden="1"/>
    <row r="21236" s="505" customFormat="1" ht="14.25" hidden="1"/>
    <row r="21237" s="505" customFormat="1" ht="14.25" hidden="1"/>
    <row r="21238" s="505" customFormat="1" ht="14.25" hidden="1"/>
    <row r="21239" s="505" customFormat="1" ht="14.25" hidden="1"/>
    <row r="21240" s="505" customFormat="1" ht="14.25" hidden="1"/>
    <row r="21241" s="505" customFormat="1" ht="14.25" hidden="1"/>
    <row r="21242" s="505" customFormat="1" ht="14.25" hidden="1"/>
    <row r="21243" s="505" customFormat="1" ht="14.25" hidden="1"/>
    <row r="21244" s="505" customFormat="1" ht="14.25" hidden="1"/>
    <row r="21245" s="505" customFormat="1" ht="14.25" hidden="1"/>
    <row r="21246" s="505" customFormat="1" ht="14.25" hidden="1"/>
    <row r="21247" s="505" customFormat="1" ht="14.25" hidden="1"/>
    <row r="21248" s="505" customFormat="1" ht="14.25" hidden="1"/>
    <row r="21249" s="505" customFormat="1" ht="14.25" hidden="1"/>
    <row r="21250" s="505" customFormat="1" ht="14.25" hidden="1"/>
    <row r="21251" s="505" customFormat="1" ht="14.25" hidden="1"/>
    <row r="21252" s="505" customFormat="1" ht="14.25" hidden="1"/>
    <row r="21253" s="505" customFormat="1" ht="14.25" hidden="1"/>
    <row r="21254" s="505" customFormat="1" ht="14.25" hidden="1"/>
    <row r="21255" s="505" customFormat="1" ht="14.25" hidden="1"/>
    <row r="21256" s="505" customFormat="1" ht="14.25" hidden="1"/>
    <row r="21257" s="505" customFormat="1" ht="14.25" hidden="1"/>
    <row r="21258" s="505" customFormat="1" ht="14.25" hidden="1"/>
    <row r="21259" s="505" customFormat="1" ht="14.25" hidden="1"/>
    <row r="21260" s="505" customFormat="1" ht="14.25" hidden="1"/>
    <row r="21261" s="505" customFormat="1" ht="14.25" hidden="1"/>
    <row r="21262" s="505" customFormat="1" ht="14.25" hidden="1"/>
    <row r="21263" s="505" customFormat="1" ht="14.25" hidden="1"/>
    <row r="21264" s="505" customFormat="1" ht="14.25" hidden="1"/>
    <row r="21265" s="505" customFormat="1" ht="14.25" hidden="1"/>
    <row r="21266" s="505" customFormat="1" ht="14.25" hidden="1"/>
    <row r="21267" s="505" customFormat="1" ht="14.25" hidden="1"/>
    <row r="21268" s="505" customFormat="1" ht="14.25" hidden="1"/>
    <row r="21269" s="505" customFormat="1" ht="14.25" hidden="1"/>
    <row r="21270" s="505" customFormat="1" ht="14.25" hidden="1"/>
    <row r="21271" s="505" customFormat="1" ht="14.25" hidden="1"/>
    <row r="21272" s="505" customFormat="1" ht="14.25" hidden="1"/>
    <row r="21273" s="505" customFormat="1" ht="14.25" hidden="1"/>
    <row r="21274" s="505" customFormat="1" ht="14.25" hidden="1"/>
    <row r="21275" s="505" customFormat="1" ht="14.25" hidden="1"/>
    <row r="21276" s="505" customFormat="1" ht="14.25" hidden="1"/>
    <row r="21277" s="505" customFormat="1" ht="14.25" hidden="1"/>
    <row r="21278" s="505" customFormat="1" ht="14.25" hidden="1"/>
    <row r="21279" s="505" customFormat="1" ht="14.25" hidden="1"/>
    <row r="21280" s="505" customFormat="1" ht="14.25" hidden="1"/>
    <row r="21281" s="505" customFormat="1" ht="14.25" hidden="1"/>
    <row r="21282" s="505" customFormat="1" ht="14.25" hidden="1"/>
    <row r="21283" s="505" customFormat="1" ht="14.25" hidden="1"/>
    <row r="21284" s="505" customFormat="1" ht="14.25" hidden="1"/>
    <row r="21285" s="505" customFormat="1" ht="14.25" hidden="1"/>
    <row r="21286" s="505" customFormat="1" ht="14.25" hidden="1"/>
    <row r="21287" s="505" customFormat="1" ht="14.25" hidden="1"/>
    <row r="21288" s="505" customFormat="1" ht="14.25" hidden="1"/>
    <row r="21289" s="505" customFormat="1" ht="14.25" hidden="1"/>
    <row r="21290" s="505" customFormat="1" ht="14.25" hidden="1"/>
    <row r="21291" s="505" customFormat="1" ht="14.25" hidden="1"/>
    <row r="21292" s="505" customFormat="1" ht="14.25" hidden="1"/>
    <row r="21293" s="505" customFormat="1" ht="14.25" hidden="1"/>
    <row r="21294" s="505" customFormat="1" ht="14.25" hidden="1"/>
    <row r="21295" s="505" customFormat="1" ht="14.25" hidden="1"/>
    <row r="21296" s="505" customFormat="1" ht="14.25" hidden="1"/>
    <row r="21297" s="505" customFormat="1" ht="14.25" hidden="1"/>
    <row r="21298" s="505" customFormat="1" ht="14.25" hidden="1"/>
    <row r="21299" s="505" customFormat="1" ht="14.25" hidden="1"/>
    <row r="21300" s="505" customFormat="1" ht="14.25" hidden="1"/>
    <row r="21301" s="505" customFormat="1" ht="14.25" hidden="1"/>
    <row r="21302" s="505" customFormat="1" ht="14.25" hidden="1"/>
    <row r="21303" s="505" customFormat="1" ht="14.25" hidden="1"/>
    <row r="21304" s="505" customFormat="1" ht="14.25" hidden="1"/>
    <row r="21305" s="505" customFormat="1" ht="14.25" hidden="1"/>
    <row r="21306" s="505" customFormat="1" ht="14.25" hidden="1"/>
    <row r="21307" s="505" customFormat="1" ht="14.25" hidden="1"/>
    <row r="21308" s="505" customFormat="1" ht="14.25" hidden="1"/>
    <row r="21309" s="505" customFormat="1" ht="14.25" hidden="1"/>
    <row r="21310" s="505" customFormat="1" ht="14.25" hidden="1"/>
    <row r="21311" s="505" customFormat="1" ht="14.25" hidden="1"/>
    <row r="21312" s="505" customFormat="1" ht="14.25" hidden="1"/>
    <row r="21313" s="505" customFormat="1" ht="14.25" hidden="1"/>
    <row r="21314" s="505" customFormat="1" ht="14.25" hidden="1"/>
    <row r="21315" s="505" customFormat="1" ht="14.25" hidden="1"/>
    <row r="21316" s="505" customFormat="1" ht="14.25" hidden="1"/>
    <row r="21317" s="505" customFormat="1" ht="14.25" hidden="1"/>
    <row r="21318" s="505" customFormat="1" ht="14.25" hidden="1"/>
    <row r="21319" s="505" customFormat="1" ht="14.25" hidden="1"/>
    <row r="21320" s="505" customFormat="1" ht="14.25" hidden="1"/>
    <row r="21321" s="505" customFormat="1" ht="14.25" hidden="1"/>
    <row r="21322" s="505" customFormat="1" ht="14.25" hidden="1"/>
    <row r="21323" s="505" customFormat="1" ht="14.25" hidden="1"/>
    <row r="21324" s="505" customFormat="1" ht="14.25" hidden="1"/>
    <row r="21325" s="505" customFormat="1" ht="14.25" hidden="1"/>
    <row r="21326" s="505" customFormat="1" ht="14.25" hidden="1"/>
    <row r="21327" s="505" customFormat="1" ht="14.25" hidden="1"/>
    <row r="21328" s="505" customFormat="1" ht="14.25" hidden="1"/>
    <row r="21329" s="505" customFormat="1" ht="14.25" hidden="1"/>
    <row r="21330" s="505" customFormat="1" ht="14.25" hidden="1"/>
    <row r="21331" s="505" customFormat="1" ht="14.25" hidden="1"/>
    <row r="21332" s="505" customFormat="1" ht="14.25" hidden="1"/>
    <row r="21333" s="505" customFormat="1" ht="14.25" hidden="1"/>
    <row r="21334" s="505" customFormat="1" ht="14.25" hidden="1"/>
    <row r="21335" s="505" customFormat="1" ht="14.25" hidden="1"/>
    <row r="21336" s="505" customFormat="1" ht="14.25" hidden="1"/>
    <row r="21337" s="505" customFormat="1" ht="14.25" hidden="1"/>
    <row r="21338" s="505" customFormat="1" ht="14.25" hidden="1"/>
    <row r="21339" s="505" customFormat="1" ht="14.25" hidden="1"/>
    <row r="21340" s="505" customFormat="1" ht="14.25" hidden="1"/>
    <row r="21341" s="505" customFormat="1" ht="14.25" hidden="1"/>
    <row r="21342" s="505" customFormat="1" ht="14.25" hidden="1"/>
    <row r="21343" s="505" customFormat="1" ht="14.25" hidden="1"/>
    <row r="21344" s="505" customFormat="1" ht="14.25" hidden="1"/>
    <row r="21345" s="505" customFormat="1" ht="14.25" hidden="1"/>
    <row r="21346" s="505" customFormat="1" ht="14.25" hidden="1"/>
    <row r="21347" s="505" customFormat="1" ht="14.25" hidden="1"/>
    <row r="21348" s="505" customFormat="1" ht="14.25" hidden="1"/>
    <row r="21349" s="505" customFormat="1" ht="14.25" hidden="1"/>
    <row r="21350" s="505" customFormat="1" ht="14.25" hidden="1"/>
    <row r="21351" s="505" customFormat="1" ht="14.25" hidden="1"/>
    <row r="21352" s="505" customFormat="1" ht="14.25" hidden="1"/>
    <row r="21353" s="505" customFormat="1" ht="14.25" hidden="1"/>
    <row r="21354" s="505" customFormat="1" ht="14.25" hidden="1"/>
    <row r="21355" s="505" customFormat="1" ht="14.25" hidden="1"/>
    <row r="21356" s="505" customFormat="1" ht="14.25" hidden="1"/>
    <row r="21357" s="505" customFormat="1" ht="14.25" hidden="1"/>
    <row r="21358" s="505" customFormat="1" ht="14.25" hidden="1"/>
    <row r="21359" s="505" customFormat="1" ht="14.25" hidden="1"/>
    <row r="21360" s="505" customFormat="1" ht="14.25" hidden="1"/>
    <row r="21361" s="505" customFormat="1" ht="14.25" hidden="1"/>
    <row r="21362" s="505" customFormat="1" ht="14.25" hidden="1"/>
    <row r="21363" s="505" customFormat="1" ht="14.25" hidden="1"/>
    <row r="21364" s="505" customFormat="1" ht="14.25" hidden="1"/>
    <row r="21365" s="505" customFormat="1" ht="14.25" hidden="1"/>
    <row r="21366" s="505" customFormat="1" ht="14.25" hidden="1"/>
    <row r="21367" s="505" customFormat="1" ht="14.25" hidden="1"/>
    <row r="21368" s="505" customFormat="1" ht="14.25" hidden="1"/>
    <row r="21369" s="505" customFormat="1" ht="14.25" hidden="1"/>
    <row r="21370" s="505" customFormat="1" ht="14.25" hidden="1"/>
    <row r="21371" s="505" customFormat="1" ht="14.25" hidden="1"/>
    <row r="21372" s="505" customFormat="1" ht="14.25" hidden="1"/>
    <row r="21373" s="505" customFormat="1" ht="14.25" hidden="1"/>
    <row r="21374" s="505" customFormat="1" ht="14.25" hidden="1"/>
    <row r="21375" s="505" customFormat="1" ht="14.25" hidden="1"/>
    <row r="21376" s="505" customFormat="1" ht="14.25" hidden="1"/>
    <row r="21377" s="505" customFormat="1" ht="14.25" hidden="1"/>
    <row r="21378" s="505" customFormat="1" ht="14.25" hidden="1"/>
    <row r="21379" s="505" customFormat="1" ht="14.25" hidden="1"/>
    <row r="21380" s="505" customFormat="1" ht="14.25" hidden="1"/>
    <row r="21381" s="505" customFormat="1" ht="14.25" hidden="1"/>
    <row r="21382" s="505" customFormat="1" ht="14.25" hidden="1"/>
    <row r="21383" s="505" customFormat="1" ht="14.25" hidden="1"/>
    <row r="21384" s="505" customFormat="1" ht="14.25" hidden="1"/>
    <row r="21385" s="505" customFormat="1" ht="14.25" hidden="1"/>
    <row r="21386" s="505" customFormat="1" ht="14.25" hidden="1"/>
    <row r="21387" s="505" customFormat="1" ht="14.25" hidden="1"/>
    <row r="21388" s="505" customFormat="1" ht="14.25" hidden="1"/>
    <row r="21389" s="505" customFormat="1" ht="14.25" hidden="1"/>
    <row r="21390" s="505" customFormat="1" ht="14.25" hidden="1"/>
    <row r="21391" s="505" customFormat="1" ht="14.25" hidden="1"/>
    <row r="21392" s="505" customFormat="1" ht="14.25" hidden="1"/>
    <row r="21393" s="505" customFormat="1" ht="14.25" hidden="1"/>
    <row r="21394" s="505" customFormat="1" ht="14.25" hidden="1"/>
    <row r="21395" s="505" customFormat="1" ht="14.25" hidden="1"/>
    <row r="21396" s="505" customFormat="1" ht="14.25" hidden="1"/>
    <row r="21397" s="505" customFormat="1" ht="14.25" hidden="1"/>
    <row r="21398" s="505" customFormat="1" ht="14.25" hidden="1"/>
    <row r="21399" s="505" customFormat="1" ht="14.25" hidden="1"/>
    <row r="21400" s="505" customFormat="1" ht="14.25" hidden="1"/>
    <row r="21401" s="505" customFormat="1" ht="14.25" hidden="1"/>
    <row r="21402" s="505" customFormat="1" ht="14.25" hidden="1"/>
    <row r="21403" s="505" customFormat="1" ht="14.25" hidden="1"/>
    <row r="21404" s="505" customFormat="1" ht="14.25" hidden="1"/>
    <row r="21405" s="505" customFormat="1" ht="14.25" hidden="1"/>
    <row r="21406" s="505" customFormat="1" ht="14.25" hidden="1"/>
    <row r="21407" s="505" customFormat="1" ht="14.25" hidden="1"/>
    <row r="21408" s="505" customFormat="1" ht="14.25" hidden="1"/>
    <row r="21409" s="505" customFormat="1" ht="14.25" hidden="1"/>
    <row r="21410" s="505" customFormat="1" ht="14.25" hidden="1"/>
    <row r="21411" s="505" customFormat="1" ht="14.25" hidden="1"/>
    <row r="21412" s="505" customFormat="1" ht="14.25" hidden="1"/>
    <row r="21413" s="505" customFormat="1" ht="14.25" hidden="1"/>
    <row r="21414" s="505" customFormat="1" ht="14.25" hidden="1"/>
    <row r="21415" s="505" customFormat="1" ht="14.25" hidden="1"/>
    <row r="21416" s="505" customFormat="1" ht="14.25" hidden="1"/>
    <row r="21417" s="505" customFormat="1" ht="14.25" hidden="1"/>
    <row r="21418" s="505" customFormat="1" ht="14.25" hidden="1"/>
    <row r="21419" s="505" customFormat="1" ht="14.25" hidden="1"/>
    <row r="21420" s="505" customFormat="1" ht="14.25" hidden="1"/>
    <row r="21421" s="505" customFormat="1" ht="14.25" hidden="1"/>
    <row r="21422" s="505" customFormat="1" ht="14.25" hidden="1"/>
    <row r="21423" s="505" customFormat="1" ht="14.25" hidden="1"/>
    <row r="21424" s="505" customFormat="1" ht="14.25" hidden="1"/>
    <row r="21425" s="505" customFormat="1" ht="14.25" hidden="1"/>
    <row r="21426" s="505" customFormat="1" ht="14.25" hidden="1"/>
    <row r="21427" s="505" customFormat="1" ht="14.25" hidden="1"/>
    <row r="21428" s="505" customFormat="1" ht="14.25" hidden="1"/>
    <row r="21429" s="505" customFormat="1" ht="14.25" hidden="1"/>
    <row r="21430" s="505" customFormat="1" ht="14.25" hidden="1"/>
    <row r="21431" s="505" customFormat="1" ht="14.25" hidden="1"/>
    <row r="21432" s="505" customFormat="1" ht="14.25" hidden="1"/>
    <row r="21433" s="505" customFormat="1" ht="14.25" hidden="1"/>
    <row r="21434" s="505" customFormat="1" ht="14.25" hidden="1"/>
    <row r="21435" s="505" customFormat="1" ht="14.25" hidden="1"/>
    <row r="21436" s="505" customFormat="1" ht="14.25" hidden="1"/>
    <row r="21437" s="505" customFormat="1" ht="14.25" hidden="1"/>
    <row r="21438" s="505" customFormat="1" ht="14.25" hidden="1"/>
    <row r="21439" s="505" customFormat="1" ht="14.25" hidden="1"/>
    <row r="21440" s="505" customFormat="1" ht="14.25" hidden="1"/>
    <row r="21441" s="505" customFormat="1" ht="14.25" hidden="1"/>
    <row r="21442" s="505" customFormat="1" ht="14.25" hidden="1"/>
    <row r="21443" s="505" customFormat="1" ht="14.25" hidden="1"/>
    <row r="21444" s="505" customFormat="1" ht="14.25" hidden="1"/>
    <row r="21445" s="505" customFormat="1" ht="14.25" hidden="1"/>
    <row r="21446" s="505" customFormat="1" ht="14.25" hidden="1"/>
    <row r="21447" s="505" customFormat="1" ht="14.25" hidden="1"/>
    <row r="21448" s="505" customFormat="1" ht="14.25" hidden="1"/>
    <row r="21449" s="505" customFormat="1" ht="14.25" hidden="1"/>
    <row r="21450" s="505" customFormat="1" ht="14.25" hidden="1"/>
    <row r="21451" s="505" customFormat="1" ht="14.25" hidden="1"/>
    <row r="21452" s="505" customFormat="1" ht="14.25" hidden="1"/>
    <row r="21453" s="505" customFormat="1" ht="14.25" hidden="1"/>
    <row r="21454" s="505" customFormat="1" ht="14.25" hidden="1"/>
    <row r="21455" s="505" customFormat="1" ht="14.25" hidden="1"/>
    <row r="21456" s="505" customFormat="1" ht="14.25" hidden="1"/>
    <row r="21457" s="505" customFormat="1" ht="14.25" hidden="1"/>
    <row r="21458" s="505" customFormat="1" ht="14.25" hidden="1"/>
    <row r="21459" s="505" customFormat="1" ht="14.25" hidden="1"/>
    <row r="21460" s="505" customFormat="1" ht="14.25" hidden="1"/>
    <row r="21461" s="505" customFormat="1" ht="14.25" hidden="1"/>
    <row r="21462" s="505" customFormat="1" ht="14.25" hidden="1"/>
    <row r="21463" s="505" customFormat="1" ht="14.25" hidden="1"/>
    <row r="21464" s="505" customFormat="1" ht="14.25" hidden="1"/>
    <row r="21465" s="505" customFormat="1" ht="14.25" hidden="1"/>
    <row r="21466" s="505" customFormat="1" ht="14.25" hidden="1"/>
    <row r="21467" s="505" customFormat="1" ht="14.25" hidden="1"/>
    <row r="21468" s="505" customFormat="1" ht="14.25" hidden="1"/>
    <row r="21469" s="505" customFormat="1" ht="14.25" hidden="1"/>
    <row r="21470" s="505" customFormat="1" ht="14.25" hidden="1"/>
    <row r="21471" s="505" customFormat="1" ht="14.25" hidden="1"/>
    <row r="21472" s="505" customFormat="1" ht="14.25" hidden="1"/>
    <row r="21473" s="505" customFormat="1" ht="14.25" hidden="1"/>
    <row r="21474" s="505" customFormat="1" ht="14.25" hidden="1"/>
    <row r="21475" s="505" customFormat="1" ht="14.25" hidden="1"/>
    <row r="21476" s="505" customFormat="1" ht="14.25" hidden="1"/>
    <row r="21477" s="505" customFormat="1" ht="14.25" hidden="1"/>
    <row r="21478" s="505" customFormat="1" ht="14.25" hidden="1"/>
    <row r="21479" s="505" customFormat="1" ht="14.25" hidden="1"/>
    <row r="21480" s="505" customFormat="1" ht="14.25" hidden="1"/>
    <row r="21481" s="505" customFormat="1" ht="14.25" hidden="1"/>
    <row r="21482" s="505" customFormat="1" ht="14.25" hidden="1"/>
    <row r="21483" s="505" customFormat="1" ht="14.25" hidden="1"/>
    <row r="21484" s="505" customFormat="1" ht="14.25" hidden="1"/>
    <row r="21485" s="505" customFormat="1" ht="14.25" hidden="1"/>
    <row r="21486" s="505" customFormat="1" ht="14.25" hidden="1"/>
    <row r="21487" s="505" customFormat="1" ht="14.25" hidden="1"/>
    <row r="21488" s="505" customFormat="1" ht="14.25" hidden="1"/>
    <row r="21489" s="505" customFormat="1" ht="14.25" hidden="1"/>
    <row r="21490" s="505" customFormat="1" ht="14.25" hidden="1"/>
    <row r="21491" s="505" customFormat="1" ht="14.25" hidden="1"/>
    <row r="21492" s="505" customFormat="1" ht="14.25" hidden="1"/>
    <row r="21493" s="505" customFormat="1" ht="14.25" hidden="1"/>
    <row r="21494" s="505" customFormat="1" ht="14.25" hidden="1"/>
    <row r="21495" s="505" customFormat="1" ht="14.25" hidden="1"/>
    <row r="21496" s="505" customFormat="1" ht="14.25" hidden="1"/>
    <row r="21497" s="505" customFormat="1" ht="14.25" hidden="1"/>
    <row r="21498" s="505" customFormat="1" ht="14.25" hidden="1"/>
    <row r="21499" s="505" customFormat="1" ht="14.25" hidden="1"/>
    <row r="21500" s="505" customFormat="1" ht="14.25" hidden="1"/>
    <row r="21501" s="505" customFormat="1" ht="14.25" hidden="1"/>
    <row r="21502" s="505" customFormat="1" ht="14.25" hidden="1"/>
    <row r="21503" s="505" customFormat="1" ht="14.25" hidden="1"/>
    <row r="21504" s="505" customFormat="1" ht="14.25" hidden="1"/>
    <row r="21505" s="505" customFormat="1" ht="14.25" hidden="1"/>
    <row r="21506" s="505" customFormat="1" ht="14.25" hidden="1"/>
    <row r="21507" s="505" customFormat="1" ht="14.25" hidden="1"/>
    <row r="21508" s="505" customFormat="1" ht="14.25" hidden="1"/>
    <row r="21509" s="505" customFormat="1" ht="14.25" hidden="1"/>
    <row r="21510" s="505" customFormat="1" ht="14.25" hidden="1"/>
    <row r="21511" s="505" customFormat="1" ht="14.25" hidden="1"/>
    <row r="21512" s="505" customFormat="1" ht="14.25" hidden="1"/>
    <row r="21513" s="505" customFormat="1" ht="14.25" hidden="1"/>
    <row r="21514" s="505" customFormat="1" ht="14.25" hidden="1"/>
    <row r="21515" s="505" customFormat="1" ht="14.25" hidden="1"/>
    <row r="21516" s="505" customFormat="1" ht="14.25" hidden="1"/>
    <row r="21517" s="505" customFormat="1" ht="14.25" hidden="1"/>
    <row r="21518" s="505" customFormat="1" ht="14.25" hidden="1"/>
    <row r="21519" s="505" customFormat="1" ht="14.25" hidden="1"/>
    <row r="21520" s="505" customFormat="1" ht="14.25" hidden="1"/>
    <row r="21521" s="505" customFormat="1" ht="14.25" hidden="1"/>
    <row r="21522" s="505" customFormat="1" ht="14.25" hidden="1"/>
    <row r="21523" s="505" customFormat="1" ht="14.25" hidden="1"/>
    <row r="21524" s="505" customFormat="1" ht="14.25" hidden="1"/>
    <row r="21525" s="505" customFormat="1" ht="14.25" hidden="1"/>
    <row r="21526" s="505" customFormat="1" ht="14.25" hidden="1"/>
    <row r="21527" s="505" customFormat="1" ht="14.25" hidden="1"/>
    <row r="21528" s="505" customFormat="1" ht="14.25" hidden="1"/>
    <row r="21529" s="505" customFormat="1" ht="14.25" hidden="1"/>
    <row r="21530" s="505" customFormat="1" ht="14.25" hidden="1"/>
    <row r="21531" s="505" customFormat="1" ht="14.25" hidden="1"/>
    <row r="21532" s="505" customFormat="1" ht="14.25" hidden="1"/>
    <row r="21533" s="505" customFormat="1" ht="14.25" hidden="1"/>
    <row r="21534" s="505" customFormat="1" ht="14.25" hidden="1"/>
    <row r="21535" s="505" customFormat="1" ht="14.25" hidden="1"/>
    <row r="21536" s="505" customFormat="1" ht="14.25" hidden="1"/>
    <row r="21537" s="505" customFormat="1" ht="14.25" hidden="1"/>
    <row r="21538" s="505" customFormat="1" ht="14.25" hidden="1"/>
    <row r="21539" s="505" customFormat="1" ht="14.25" hidden="1"/>
    <row r="21540" s="505" customFormat="1" ht="14.25" hidden="1"/>
    <row r="21541" s="505" customFormat="1" ht="14.25" hidden="1"/>
    <row r="21542" s="505" customFormat="1" ht="14.25" hidden="1"/>
    <row r="21543" s="505" customFormat="1" ht="14.25" hidden="1"/>
    <row r="21544" s="505" customFormat="1" ht="14.25" hidden="1"/>
    <row r="21545" s="505" customFormat="1" ht="14.25" hidden="1"/>
    <row r="21546" s="505" customFormat="1" ht="14.25" hidden="1"/>
    <row r="21547" s="505" customFormat="1" ht="14.25" hidden="1"/>
    <row r="21548" s="505" customFormat="1" ht="14.25" hidden="1"/>
    <row r="21549" s="505" customFormat="1" ht="14.25" hidden="1"/>
    <row r="21550" s="505" customFormat="1" ht="14.25" hidden="1"/>
    <row r="21551" s="505" customFormat="1" ht="14.25" hidden="1"/>
    <row r="21552" s="505" customFormat="1" ht="14.25" hidden="1"/>
    <row r="21553" s="505" customFormat="1" ht="14.25" hidden="1"/>
    <row r="21554" s="505" customFormat="1" ht="14.25" hidden="1"/>
    <row r="21555" s="505" customFormat="1" ht="14.25" hidden="1"/>
    <row r="21556" s="505" customFormat="1" ht="14.25" hidden="1"/>
    <row r="21557" s="505" customFormat="1" ht="14.25" hidden="1"/>
    <row r="21558" s="505" customFormat="1" ht="14.25" hidden="1"/>
    <row r="21559" s="505" customFormat="1" ht="14.25" hidden="1"/>
    <row r="21560" s="505" customFormat="1" ht="14.25" hidden="1"/>
    <row r="21561" s="505" customFormat="1" ht="14.25" hidden="1"/>
    <row r="21562" s="505" customFormat="1" ht="14.25" hidden="1"/>
    <row r="21563" s="505" customFormat="1" ht="14.25" hidden="1"/>
    <row r="21564" s="505" customFormat="1" ht="14.25" hidden="1"/>
    <row r="21565" s="505" customFormat="1" ht="14.25" hidden="1"/>
    <row r="21566" s="505" customFormat="1" ht="14.25" hidden="1"/>
    <row r="21567" s="505" customFormat="1" ht="14.25" hidden="1"/>
    <row r="21568" s="505" customFormat="1" ht="14.25" hidden="1"/>
    <row r="21569" s="505" customFormat="1" ht="14.25" hidden="1"/>
    <row r="21570" s="505" customFormat="1" ht="14.25" hidden="1"/>
    <row r="21571" s="505" customFormat="1" ht="14.25" hidden="1"/>
    <row r="21572" s="505" customFormat="1" ht="14.25" hidden="1"/>
    <row r="21573" s="505" customFormat="1" ht="14.25" hidden="1"/>
    <row r="21574" s="505" customFormat="1" ht="14.25" hidden="1"/>
    <row r="21575" s="505" customFormat="1" ht="14.25" hidden="1"/>
    <row r="21576" s="505" customFormat="1" ht="14.25" hidden="1"/>
    <row r="21577" s="505" customFormat="1" ht="14.25" hidden="1"/>
    <row r="21578" s="505" customFormat="1" ht="14.25" hidden="1"/>
    <row r="21579" s="505" customFormat="1" ht="14.25" hidden="1"/>
    <row r="21580" s="505" customFormat="1" ht="14.25" hidden="1"/>
    <row r="21581" s="505" customFormat="1" ht="14.25" hidden="1"/>
    <row r="21582" s="505" customFormat="1" ht="14.25" hidden="1"/>
    <row r="21583" s="505" customFormat="1" ht="14.25" hidden="1"/>
    <row r="21584" s="505" customFormat="1" ht="14.25" hidden="1"/>
    <row r="21585" s="505" customFormat="1" ht="14.25" hidden="1"/>
    <row r="21586" s="505" customFormat="1" ht="14.25" hidden="1"/>
    <row r="21587" s="505" customFormat="1" ht="14.25" hidden="1"/>
    <row r="21588" s="505" customFormat="1" ht="14.25" hidden="1"/>
    <row r="21589" s="505" customFormat="1" ht="14.25" hidden="1"/>
    <row r="21590" s="505" customFormat="1" ht="14.25" hidden="1"/>
    <row r="21591" s="505" customFormat="1" ht="14.25" hidden="1"/>
    <row r="21592" s="505" customFormat="1" ht="14.25" hidden="1"/>
    <row r="21593" s="505" customFormat="1" ht="14.25" hidden="1"/>
    <row r="21594" s="505" customFormat="1" ht="14.25" hidden="1"/>
    <row r="21595" s="505" customFormat="1" ht="14.25" hidden="1"/>
    <row r="21596" s="505" customFormat="1" ht="14.25" hidden="1"/>
    <row r="21597" s="505" customFormat="1" ht="14.25" hidden="1"/>
    <row r="21598" s="505" customFormat="1" ht="14.25" hidden="1"/>
    <row r="21599" s="505" customFormat="1" ht="14.25" hidden="1"/>
    <row r="21600" s="505" customFormat="1" ht="14.25" hidden="1"/>
    <row r="21601" s="505" customFormat="1" ht="14.25" hidden="1"/>
    <row r="21602" s="505" customFormat="1" ht="14.25" hidden="1"/>
    <row r="21603" s="505" customFormat="1" ht="14.25" hidden="1"/>
    <row r="21604" s="505" customFormat="1" ht="14.25" hidden="1"/>
    <row r="21605" s="505" customFormat="1" ht="14.25" hidden="1"/>
    <row r="21606" s="505" customFormat="1" ht="14.25" hidden="1"/>
    <row r="21607" s="505" customFormat="1" ht="14.25" hidden="1"/>
    <row r="21608" s="505" customFormat="1" ht="14.25" hidden="1"/>
    <row r="21609" s="505" customFormat="1" ht="14.25" hidden="1"/>
    <row r="21610" s="505" customFormat="1" ht="14.25" hidden="1"/>
    <row r="21611" s="505" customFormat="1" ht="14.25" hidden="1"/>
    <row r="21612" s="505" customFormat="1" ht="14.25" hidden="1"/>
    <row r="21613" s="505" customFormat="1" ht="14.25" hidden="1"/>
    <row r="21614" s="505" customFormat="1" ht="14.25" hidden="1"/>
    <row r="21615" s="505" customFormat="1" ht="14.25" hidden="1"/>
    <row r="21616" s="505" customFormat="1" ht="14.25" hidden="1"/>
    <row r="21617" s="505" customFormat="1" ht="14.25" hidden="1"/>
    <row r="21618" s="505" customFormat="1" ht="14.25" hidden="1"/>
    <row r="21619" s="505" customFormat="1" ht="14.25" hidden="1"/>
    <row r="21620" s="505" customFormat="1" ht="14.25" hidden="1"/>
    <row r="21621" s="505" customFormat="1" ht="14.25" hidden="1"/>
    <row r="21622" s="505" customFormat="1" ht="14.25" hidden="1"/>
    <row r="21623" s="505" customFormat="1" ht="14.25" hidden="1"/>
    <row r="21624" s="505" customFormat="1" ht="14.25" hidden="1"/>
    <row r="21625" s="505" customFormat="1" ht="14.25" hidden="1"/>
    <row r="21626" s="505" customFormat="1" ht="14.25" hidden="1"/>
    <row r="21627" s="505" customFormat="1" ht="14.25" hidden="1"/>
    <row r="21628" s="505" customFormat="1" ht="14.25" hidden="1"/>
    <row r="21629" s="505" customFormat="1" ht="14.25" hidden="1"/>
    <row r="21630" s="505" customFormat="1" ht="14.25" hidden="1"/>
    <row r="21631" s="505" customFormat="1" ht="14.25" hidden="1"/>
    <row r="21632" s="505" customFormat="1" ht="14.25" hidden="1"/>
    <row r="21633" s="505" customFormat="1" ht="14.25" hidden="1"/>
    <row r="21634" s="505" customFormat="1" ht="14.25" hidden="1"/>
    <row r="21635" s="505" customFormat="1" ht="14.25" hidden="1"/>
    <row r="21636" s="505" customFormat="1" ht="14.25" hidden="1"/>
    <row r="21637" s="505" customFormat="1" ht="14.25" hidden="1"/>
    <row r="21638" s="505" customFormat="1" ht="14.25" hidden="1"/>
    <row r="21639" s="505" customFormat="1" ht="14.25" hidden="1"/>
    <row r="21640" s="505" customFormat="1" ht="14.25" hidden="1"/>
    <row r="21641" s="505" customFormat="1" ht="14.25" hidden="1"/>
    <row r="21642" s="505" customFormat="1" ht="14.25" hidden="1"/>
    <row r="21643" s="505" customFormat="1" ht="14.25" hidden="1"/>
    <row r="21644" s="505" customFormat="1" ht="14.25" hidden="1"/>
    <row r="21645" s="505" customFormat="1" ht="14.25" hidden="1"/>
    <row r="21646" s="505" customFormat="1" ht="14.25" hidden="1"/>
    <row r="21647" s="505" customFormat="1" ht="14.25" hidden="1"/>
    <row r="21648" s="505" customFormat="1" ht="14.25" hidden="1"/>
    <row r="21649" s="505" customFormat="1" ht="14.25" hidden="1"/>
    <row r="21650" s="505" customFormat="1" ht="14.25" hidden="1"/>
    <row r="21651" s="505" customFormat="1" ht="14.25" hidden="1"/>
    <row r="21652" s="505" customFormat="1" ht="14.25" hidden="1"/>
    <row r="21653" s="505" customFormat="1" ht="14.25" hidden="1"/>
    <row r="21654" s="505" customFormat="1" ht="14.25" hidden="1"/>
    <row r="21655" s="505" customFormat="1" ht="14.25" hidden="1"/>
    <row r="21656" s="505" customFormat="1" ht="14.25" hidden="1"/>
    <row r="21657" s="505" customFormat="1" ht="14.25" hidden="1"/>
    <row r="21658" s="505" customFormat="1" ht="14.25" hidden="1"/>
    <row r="21659" s="505" customFormat="1" ht="14.25" hidden="1"/>
    <row r="21660" s="505" customFormat="1" ht="14.25" hidden="1"/>
    <row r="21661" s="505" customFormat="1" ht="14.25" hidden="1"/>
    <row r="21662" s="505" customFormat="1" ht="14.25" hidden="1"/>
    <row r="21663" s="505" customFormat="1" ht="14.25" hidden="1"/>
    <row r="21664" s="505" customFormat="1" ht="14.25" hidden="1"/>
    <row r="21665" s="505" customFormat="1" ht="14.25" hidden="1"/>
    <row r="21666" s="505" customFormat="1" ht="14.25" hidden="1"/>
    <row r="21667" s="505" customFormat="1" ht="14.25" hidden="1"/>
    <row r="21668" s="505" customFormat="1" ht="14.25" hidden="1"/>
    <row r="21669" s="505" customFormat="1" ht="14.25" hidden="1"/>
    <row r="21670" s="505" customFormat="1" ht="14.25" hidden="1"/>
    <row r="21671" s="505" customFormat="1" ht="14.25" hidden="1"/>
    <row r="21672" s="505" customFormat="1" ht="14.25" hidden="1"/>
    <row r="21673" s="505" customFormat="1" ht="14.25" hidden="1"/>
    <row r="21674" s="505" customFormat="1" ht="14.25" hidden="1"/>
    <row r="21675" s="505" customFormat="1" ht="14.25" hidden="1"/>
    <row r="21676" s="505" customFormat="1" ht="14.25" hidden="1"/>
    <row r="21677" s="505" customFormat="1" ht="14.25" hidden="1"/>
    <row r="21678" s="505" customFormat="1" ht="14.25" hidden="1"/>
    <row r="21679" s="505" customFormat="1" ht="14.25" hidden="1"/>
    <row r="21680" s="505" customFormat="1" ht="14.25" hidden="1"/>
    <row r="21681" s="505" customFormat="1" ht="14.25" hidden="1"/>
    <row r="21682" s="505" customFormat="1" ht="14.25" hidden="1"/>
    <row r="21683" s="505" customFormat="1" ht="14.25" hidden="1"/>
    <row r="21684" s="505" customFormat="1" ht="14.25" hidden="1"/>
    <row r="21685" s="505" customFormat="1" ht="14.25" hidden="1"/>
    <row r="21686" s="505" customFormat="1" ht="14.25" hidden="1"/>
    <row r="21687" s="505" customFormat="1" ht="14.25" hidden="1"/>
    <row r="21688" s="505" customFormat="1" ht="14.25" hidden="1"/>
    <row r="21689" s="505" customFormat="1" ht="14.25" hidden="1"/>
    <row r="21690" s="505" customFormat="1" ht="14.25" hidden="1"/>
    <row r="21691" s="505" customFormat="1" ht="14.25" hidden="1"/>
    <row r="21692" s="505" customFormat="1" ht="14.25" hidden="1"/>
    <row r="21693" s="505" customFormat="1" ht="14.25" hidden="1"/>
    <row r="21694" s="505" customFormat="1" ht="14.25" hidden="1"/>
    <row r="21695" s="505" customFormat="1" ht="14.25" hidden="1"/>
    <row r="21696" s="505" customFormat="1" ht="14.25" hidden="1"/>
    <row r="21697" s="505" customFormat="1" ht="14.25" hidden="1"/>
    <row r="21698" s="505" customFormat="1" ht="14.25" hidden="1"/>
    <row r="21699" s="505" customFormat="1" ht="14.25" hidden="1"/>
    <row r="21700" s="505" customFormat="1" ht="14.25" hidden="1"/>
    <row r="21701" s="505" customFormat="1" ht="14.25" hidden="1"/>
    <row r="21702" s="505" customFormat="1" ht="14.25" hidden="1"/>
    <row r="21703" s="505" customFormat="1" ht="14.25" hidden="1"/>
    <row r="21704" s="505" customFormat="1" ht="14.25" hidden="1"/>
    <row r="21705" s="505" customFormat="1" ht="14.25" hidden="1"/>
    <row r="21706" s="505" customFormat="1" ht="14.25" hidden="1"/>
    <row r="21707" s="505" customFormat="1" ht="14.25" hidden="1"/>
    <row r="21708" s="505" customFormat="1" ht="14.25" hidden="1"/>
    <row r="21709" s="505" customFormat="1" ht="14.25" hidden="1"/>
    <row r="21710" s="505" customFormat="1" ht="14.25" hidden="1"/>
    <row r="21711" s="505" customFormat="1" ht="14.25" hidden="1"/>
    <row r="21712" s="505" customFormat="1" ht="14.25" hidden="1"/>
    <row r="21713" s="505" customFormat="1" ht="14.25" hidden="1"/>
    <row r="21714" s="505" customFormat="1" ht="14.25" hidden="1"/>
    <row r="21715" s="505" customFormat="1" ht="14.25" hidden="1"/>
    <row r="21716" s="505" customFormat="1" ht="14.25" hidden="1"/>
    <row r="21717" s="505" customFormat="1" ht="14.25" hidden="1"/>
    <row r="21718" s="505" customFormat="1" ht="14.25" hidden="1"/>
    <row r="21719" s="505" customFormat="1" ht="14.25" hidden="1"/>
    <row r="21720" s="505" customFormat="1" ht="14.25" hidden="1"/>
    <row r="21721" s="505" customFormat="1" ht="14.25" hidden="1"/>
    <row r="21722" s="505" customFormat="1" ht="14.25" hidden="1"/>
    <row r="21723" s="505" customFormat="1" ht="14.25" hidden="1"/>
    <row r="21724" s="505" customFormat="1" ht="14.25" hidden="1"/>
    <row r="21725" s="505" customFormat="1" ht="14.25" hidden="1"/>
    <row r="21726" s="505" customFormat="1" ht="14.25" hidden="1"/>
    <row r="21727" s="505" customFormat="1" ht="14.25" hidden="1"/>
    <row r="21728" s="505" customFormat="1" ht="14.25" hidden="1"/>
    <row r="21729" s="505" customFormat="1" ht="14.25" hidden="1"/>
    <row r="21730" s="505" customFormat="1" ht="14.25" hidden="1"/>
    <row r="21731" s="505" customFormat="1" ht="14.25" hidden="1"/>
    <row r="21732" s="505" customFormat="1" ht="14.25" hidden="1"/>
    <row r="21733" s="505" customFormat="1" ht="14.25" hidden="1"/>
    <row r="21734" s="505" customFormat="1" ht="14.25" hidden="1"/>
    <row r="21735" s="505" customFormat="1" ht="14.25" hidden="1"/>
    <row r="21736" s="505" customFormat="1" ht="14.25" hidden="1"/>
    <row r="21737" s="505" customFormat="1" ht="14.25" hidden="1"/>
    <row r="21738" s="505" customFormat="1" ht="14.25" hidden="1"/>
    <row r="21739" s="505" customFormat="1" ht="14.25" hidden="1"/>
    <row r="21740" s="505" customFormat="1" ht="14.25" hidden="1"/>
    <row r="21741" s="505" customFormat="1" ht="14.25" hidden="1"/>
    <row r="21742" s="505" customFormat="1" ht="14.25" hidden="1"/>
    <row r="21743" s="505" customFormat="1" ht="14.25" hidden="1"/>
    <row r="21744" s="505" customFormat="1" ht="14.25" hidden="1"/>
    <row r="21745" s="505" customFormat="1" ht="14.25" hidden="1"/>
    <row r="21746" s="505" customFormat="1" ht="14.25" hidden="1"/>
    <row r="21747" s="505" customFormat="1" ht="14.25" hidden="1"/>
    <row r="21748" s="505" customFormat="1" ht="14.25" hidden="1"/>
    <row r="21749" s="505" customFormat="1" ht="14.25" hidden="1"/>
    <row r="21750" s="505" customFormat="1" ht="14.25" hidden="1"/>
    <row r="21751" s="505" customFormat="1" ht="14.25" hidden="1"/>
    <row r="21752" s="505" customFormat="1" ht="14.25" hidden="1"/>
    <row r="21753" s="505" customFormat="1" ht="14.25" hidden="1"/>
    <row r="21754" s="505" customFormat="1" ht="14.25" hidden="1"/>
    <row r="21755" s="505" customFormat="1" ht="14.25" hidden="1"/>
    <row r="21756" s="505" customFormat="1" ht="14.25" hidden="1"/>
    <row r="21757" s="505" customFormat="1" ht="14.25" hidden="1"/>
    <row r="21758" s="505" customFormat="1" ht="14.25" hidden="1"/>
    <row r="21759" s="505" customFormat="1" ht="14.25" hidden="1"/>
    <row r="21760" s="505" customFormat="1" ht="14.25" hidden="1"/>
    <row r="21761" s="505" customFormat="1" ht="14.25" hidden="1"/>
    <row r="21762" s="505" customFormat="1" ht="14.25" hidden="1"/>
    <row r="21763" s="505" customFormat="1" ht="14.25" hidden="1"/>
    <row r="21764" s="505" customFormat="1" ht="14.25" hidden="1"/>
    <row r="21765" s="505" customFormat="1" ht="14.25" hidden="1"/>
    <row r="21766" s="505" customFormat="1" ht="14.25" hidden="1"/>
    <row r="21767" s="505" customFormat="1" ht="14.25" hidden="1"/>
    <row r="21768" s="505" customFormat="1" ht="14.25" hidden="1"/>
    <row r="21769" s="505" customFormat="1" ht="14.25" hidden="1"/>
    <row r="21770" s="505" customFormat="1" ht="14.25" hidden="1"/>
    <row r="21771" s="505" customFormat="1" ht="14.25" hidden="1"/>
    <row r="21772" s="505" customFormat="1" ht="14.25" hidden="1"/>
    <row r="21773" s="505" customFormat="1" ht="14.25" hidden="1"/>
    <row r="21774" s="505" customFormat="1" ht="14.25" hidden="1"/>
    <row r="21775" s="505" customFormat="1" ht="14.25" hidden="1"/>
    <row r="21776" s="505" customFormat="1" ht="14.25" hidden="1"/>
    <row r="21777" s="505" customFormat="1" ht="14.25" hidden="1"/>
    <row r="21778" s="505" customFormat="1" ht="14.25" hidden="1"/>
    <row r="21779" s="505" customFormat="1" ht="14.25" hidden="1"/>
    <row r="21780" s="505" customFormat="1" ht="14.25" hidden="1"/>
    <row r="21781" s="505" customFormat="1" ht="14.25" hidden="1"/>
    <row r="21782" s="505" customFormat="1" ht="14.25" hidden="1"/>
    <row r="21783" s="505" customFormat="1" ht="14.25" hidden="1"/>
    <row r="21784" s="505" customFormat="1" ht="14.25" hidden="1"/>
    <row r="21785" s="505" customFormat="1" ht="14.25" hidden="1"/>
    <row r="21786" s="505" customFormat="1" ht="14.25" hidden="1"/>
    <row r="21787" s="505" customFormat="1" ht="14.25" hidden="1"/>
    <row r="21788" s="505" customFormat="1" ht="14.25" hidden="1"/>
    <row r="21789" s="505" customFormat="1" ht="14.25" hidden="1"/>
    <row r="21790" s="505" customFormat="1" ht="14.25" hidden="1"/>
    <row r="21791" s="505" customFormat="1" ht="14.25" hidden="1"/>
    <row r="21792" s="505" customFormat="1" ht="14.25" hidden="1"/>
    <row r="21793" s="505" customFormat="1" ht="14.25" hidden="1"/>
    <row r="21794" s="505" customFormat="1" ht="14.25" hidden="1"/>
    <row r="21795" s="505" customFormat="1" ht="14.25" hidden="1"/>
    <row r="21796" s="505" customFormat="1" ht="14.25" hidden="1"/>
    <row r="21797" s="505" customFormat="1" ht="14.25" hidden="1"/>
    <row r="21798" s="505" customFormat="1" ht="14.25" hidden="1"/>
    <row r="21799" s="505" customFormat="1" ht="14.25" hidden="1"/>
    <row r="21800" s="505" customFormat="1" ht="14.25" hidden="1"/>
    <row r="21801" s="505" customFormat="1" ht="14.25" hidden="1"/>
    <row r="21802" s="505" customFormat="1" ht="14.25" hidden="1"/>
    <row r="21803" s="505" customFormat="1" ht="14.25" hidden="1"/>
    <row r="21804" s="505" customFormat="1" ht="14.25" hidden="1"/>
    <row r="21805" s="505" customFormat="1" ht="14.25" hidden="1"/>
    <row r="21806" s="505" customFormat="1" ht="14.25" hidden="1"/>
    <row r="21807" s="505" customFormat="1" ht="14.25" hidden="1"/>
    <row r="21808" s="505" customFormat="1" ht="14.25" hidden="1"/>
    <row r="21809" s="505" customFormat="1" ht="14.25" hidden="1"/>
    <row r="21810" s="505" customFormat="1" ht="14.25" hidden="1"/>
    <row r="21811" s="505" customFormat="1" ht="14.25" hidden="1"/>
    <row r="21812" s="505" customFormat="1" ht="14.25" hidden="1"/>
    <row r="21813" s="505" customFormat="1" ht="14.25" hidden="1"/>
    <row r="21814" s="505" customFormat="1" ht="14.25" hidden="1"/>
    <row r="21815" s="505" customFormat="1" ht="14.25" hidden="1"/>
    <row r="21816" s="505" customFormat="1" ht="14.25" hidden="1"/>
    <row r="21817" s="505" customFormat="1" ht="14.25" hidden="1"/>
    <row r="21818" s="505" customFormat="1" ht="14.25" hidden="1"/>
    <row r="21819" s="505" customFormat="1" ht="14.25" hidden="1"/>
    <row r="21820" s="505" customFormat="1" ht="14.25" hidden="1"/>
    <row r="21821" s="505" customFormat="1" ht="14.25" hidden="1"/>
    <row r="21822" s="505" customFormat="1" ht="14.25" hidden="1"/>
    <row r="21823" s="505" customFormat="1" ht="14.25" hidden="1"/>
    <row r="21824" s="505" customFormat="1" ht="14.25" hidden="1"/>
    <row r="21825" s="505" customFormat="1" ht="14.25" hidden="1"/>
    <row r="21826" s="505" customFormat="1" ht="14.25" hidden="1"/>
    <row r="21827" s="505" customFormat="1" ht="14.25" hidden="1"/>
    <row r="21828" s="505" customFormat="1" ht="14.25" hidden="1"/>
    <row r="21829" s="505" customFormat="1" ht="14.25" hidden="1"/>
    <row r="21830" s="505" customFormat="1" ht="14.25" hidden="1"/>
    <row r="21831" s="505" customFormat="1" ht="14.25" hidden="1"/>
    <row r="21832" s="505" customFormat="1" ht="14.25" hidden="1"/>
    <row r="21833" s="505" customFormat="1" ht="14.25" hidden="1"/>
    <row r="21834" s="505" customFormat="1" ht="14.25" hidden="1"/>
    <row r="21835" s="505" customFormat="1" ht="14.25" hidden="1"/>
    <row r="21836" s="505" customFormat="1" ht="14.25" hidden="1"/>
    <row r="21837" s="505" customFormat="1" ht="14.25" hidden="1"/>
    <row r="21838" s="505" customFormat="1" ht="14.25" hidden="1"/>
    <row r="21839" s="505" customFormat="1" ht="14.25" hidden="1"/>
    <row r="21840" s="505" customFormat="1" ht="14.25" hidden="1"/>
    <row r="21841" s="505" customFormat="1" ht="14.25" hidden="1"/>
    <row r="21842" s="505" customFormat="1" ht="14.25" hidden="1"/>
    <row r="21843" s="505" customFormat="1" ht="14.25" hidden="1"/>
    <row r="21844" s="505" customFormat="1" ht="14.25" hidden="1"/>
    <row r="21845" s="505" customFormat="1" ht="14.25" hidden="1"/>
    <row r="21846" s="505" customFormat="1" ht="14.25" hidden="1"/>
    <row r="21847" s="505" customFormat="1" ht="14.25" hidden="1"/>
    <row r="21848" s="505" customFormat="1" ht="14.25" hidden="1"/>
    <row r="21849" s="505" customFormat="1" ht="14.25" hidden="1"/>
    <row r="21850" s="505" customFormat="1" ht="14.25" hidden="1"/>
    <row r="21851" s="505" customFormat="1" ht="14.25" hidden="1"/>
    <row r="21852" s="505" customFormat="1" ht="14.25" hidden="1"/>
    <row r="21853" s="505" customFormat="1" ht="14.25" hidden="1"/>
    <row r="21854" s="505" customFormat="1" ht="14.25" hidden="1"/>
    <row r="21855" s="505" customFormat="1" ht="14.25" hidden="1"/>
    <row r="21856" s="505" customFormat="1" ht="14.25" hidden="1"/>
    <row r="21857" s="505" customFormat="1" ht="14.25" hidden="1"/>
    <row r="21858" s="505" customFormat="1" ht="14.25" hidden="1"/>
    <row r="21859" s="505" customFormat="1" ht="14.25" hidden="1"/>
    <row r="21860" s="505" customFormat="1" ht="14.25" hidden="1"/>
    <row r="21861" s="505" customFormat="1" ht="14.25" hidden="1"/>
    <row r="21862" s="505" customFormat="1" ht="14.25" hidden="1"/>
    <row r="21863" s="505" customFormat="1" ht="14.25" hidden="1"/>
    <row r="21864" s="505" customFormat="1" ht="14.25" hidden="1"/>
    <row r="21865" s="505" customFormat="1" ht="14.25" hidden="1"/>
    <row r="21866" s="505" customFormat="1" ht="14.25" hidden="1"/>
    <row r="21867" s="505" customFormat="1" ht="14.25" hidden="1"/>
    <row r="21868" s="505" customFormat="1" ht="14.25" hidden="1"/>
    <row r="21869" s="505" customFormat="1" ht="14.25" hidden="1"/>
    <row r="21870" s="505" customFormat="1" ht="14.25" hidden="1"/>
    <row r="21871" s="505" customFormat="1" ht="14.25" hidden="1"/>
    <row r="21872" s="505" customFormat="1" ht="14.25" hidden="1"/>
    <row r="21873" s="505" customFormat="1" ht="14.25" hidden="1"/>
    <row r="21874" s="505" customFormat="1" ht="14.25" hidden="1"/>
    <row r="21875" s="505" customFormat="1" ht="14.25" hidden="1"/>
    <row r="21876" s="505" customFormat="1" ht="14.25" hidden="1"/>
    <row r="21877" s="505" customFormat="1" ht="14.25" hidden="1"/>
    <row r="21878" s="505" customFormat="1" ht="14.25" hidden="1"/>
    <row r="21879" s="505" customFormat="1" ht="14.25" hidden="1"/>
    <row r="21880" s="505" customFormat="1" ht="14.25" hidden="1"/>
    <row r="21881" s="505" customFormat="1" ht="14.25" hidden="1"/>
    <row r="21882" s="505" customFormat="1" ht="14.25" hidden="1"/>
    <row r="21883" s="505" customFormat="1" ht="14.25" hidden="1"/>
    <row r="21884" s="505" customFormat="1" ht="14.25" hidden="1"/>
    <row r="21885" s="505" customFormat="1" ht="14.25" hidden="1"/>
    <row r="21886" s="505" customFormat="1" ht="14.25" hidden="1"/>
    <row r="21887" s="505" customFormat="1" ht="14.25" hidden="1"/>
    <row r="21888" s="505" customFormat="1" ht="14.25" hidden="1"/>
    <row r="21889" s="505" customFormat="1" ht="14.25" hidden="1"/>
    <row r="21890" s="505" customFormat="1" ht="14.25" hidden="1"/>
    <row r="21891" s="505" customFormat="1" ht="14.25" hidden="1"/>
    <row r="21892" s="505" customFormat="1" ht="14.25" hidden="1"/>
    <row r="21893" s="505" customFormat="1" ht="14.25" hidden="1"/>
    <row r="21894" s="505" customFormat="1" ht="14.25" hidden="1"/>
    <row r="21895" s="505" customFormat="1" ht="14.25" hidden="1"/>
    <row r="21896" s="505" customFormat="1" ht="14.25" hidden="1"/>
    <row r="21897" s="505" customFormat="1" ht="14.25" hidden="1"/>
    <row r="21898" s="505" customFormat="1" ht="14.25" hidden="1"/>
    <row r="21899" s="505" customFormat="1" ht="14.25" hidden="1"/>
    <row r="21900" s="505" customFormat="1" ht="14.25" hidden="1"/>
    <row r="21901" s="505" customFormat="1" ht="14.25" hidden="1"/>
    <row r="21902" s="505" customFormat="1" ht="14.25" hidden="1"/>
    <row r="21903" s="505" customFormat="1" ht="14.25" hidden="1"/>
    <row r="21904" s="505" customFormat="1" ht="14.25" hidden="1"/>
    <row r="21905" s="505" customFormat="1" ht="14.25" hidden="1"/>
    <row r="21906" s="505" customFormat="1" ht="14.25" hidden="1"/>
    <row r="21907" s="505" customFormat="1" ht="14.25" hidden="1"/>
    <row r="21908" s="505" customFormat="1" ht="14.25" hidden="1"/>
    <row r="21909" s="505" customFormat="1" ht="14.25" hidden="1"/>
    <row r="21910" s="505" customFormat="1" ht="14.25" hidden="1"/>
    <row r="21911" s="505" customFormat="1" ht="14.25" hidden="1"/>
    <row r="21912" s="505" customFormat="1" ht="14.25" hidden="1"/>
    <row r="21913" s="505" customFormat="1" ht="14.25" hidden="1"/>
    <row r="21914" s="505" customFormat="1" ht="14.25" hidden="1"/>
    <row r="21915" s="505" customFormat="1" ht="14.25" hidden="1"/>
    <row r="21916" s="505" customFormat="1" ht="14.25" hidden="1"/>
    <row r="21917" s="505" customFormat="1" ht="14.25" hidden="1"/>
    <row r="21918" s="505" customFormat="1" ht="14.25" hidden="1"/>
    <row r="21919" s="505" customFormat="1" ht="14.25" hidden="1"/>
    <row r="21920" s="505" customFormat="1" ht="14.25" hidden="1"/>
    <row r="21921" s="505" customFormat="1" ht="14.25" hidden="1"/>
    <row r="21922" s="505" customFormat="1" ht="14.25" hidden="1"/>
    <row r="21923" s="505" customFormat="1" ht="14.25" hidden="1"/>
    <row r="21924" s="505" customFormat="1" ht="14.25" hidden="1"/>
    <row r="21925" s="505" customFormat="1" ht="14.25" hidden="1"/>
    <row r="21926" s="505" customFormat="1" ht="14.25" hidden="1"/>
    <row r="21927" s="505" customFormat="1" ht="14.25" hidden="1"/>
    <row r="21928" s="505" customFormat="1" ht="14.25" hidden="1"/>
    <row r="21929" s="505" customFormat="1" ht="14.25" hidden="1"/>
    <row r="21930" s="505" customFormat="1" ht="14.25" hidden="1"/>
    <row r="21931" s="505" customFormat="1" ht="14.25" hidden="1"/>
    <row r="21932" s="505" customFormat="1" ht="14.25" hidden="1"/>
    <row r="21933" s="505" customFormat="1" ht="14.25" hidden="1"/>
    <row r="21934" s="505" customFormat="1" ht="14.25" hidden="1"/>
    <row r="21935" s="505" customFormat="1" ht="14.25" hidden="1"/>
    <row r="21936" s="505" customFormat="1" ht="14.25" hidden="1"/>
    <row r="21937" s="505" customFormat="1" ht="14.25" hidden="1"/>
    <row r="21938" s="505" customFormat="1" ht="14.25" hidden="1"/>
    <row r="21939" s="505" customFormat="1" ht="14.25" hidden="1"/>
    <row r="21940" s="505" customFormat="1" ht="14.25" hidden="1"/>
    <row r="21941" s="505" customFormat="1" ht="14.25" hidden="1"/>
    <row r="21942" s="505" customFormat="1" ht="14.25" hidden="1"/>
    <row r="21943" s="505" customFormat="1" ht="14.25" hidden="1"/>
    <row r="21944" s="505" customFormat="1" ht="14.25" hidden="1"/>
    <row r="21945" s="505" customFormat="1" ht="14.25" hidden="1"/>
    <row r="21946" s="505" customFormat="1" ht="14.25" hidden="1"/>
    <row r="21947" s="505" customFormat="1" ht="14.25" hidden="1"/>
    <row r="21948" s="505" customFormat="1" ht="14.25" hidden="1"/>
    <row r="21949" s="505" customFormat="1" ht="14.25" hidden="1"/>
    <row r="21950" s="505" customFormat="1" ht="14.25" hidden="1"/>
    <row r="21951" s="505" customFormat="1" ht="14.25" hidden="1"/>
    <row r="21952" s="505" customFormat="1" ht="14.25" hidden="1"/>
    <row r="21953" s="505" customFormat="1" ht="14.25" hidden="1"/>
    <row r="21954" s="505" customFormat="1" ht="14.25" hidden="1"/>
    <row r="21955" s="505" customFormat="1" ht="14.25" hidden="1"/>
    <row r="21956" s="505" customFormat="1" ht="14.25" hidden="1"/>
    <row r="21957" s="505" customFormat="1" ht="14.25" hidden="1"/>
    <row r="21958" s="505" customFormat="1" ht="14.25" hidden="1"/>
    <row r="21959" s="505" customFormat="1" ht="14.25" hidden="1"/>
    <row r="21960" s="505" customFormat="1" ht="14.25" hidden="1"/>
    <row r="21961" s="505" customFormat="1" ht="14.25" hidden="1"/>
    <row r="21962" s="505" customFormat="1" ht="14.25" hidden="1"/>
    <row r="21963" s="505" customFormat="1" ht="14.25" hidden="1"/>
    <row r="21964" s="505" customFormat="1" ht="14.25" hidden="1"/>
    <row r="21965" s="505" customFormat="1" ht="14.25" hidden="1"/>
    <row r="21966" s="505" customFormat="1" ht="14.25" hidden="1"/>
    <row r="21967" s="505" customFormat="1" ht="14.25" hidden="1"/>
    <row r="21968" s="505" customFormat="1" ht="14.25" hidden="1"/>
    <row r="21969" s="505" customFormat="1" ht="14.25" hidden="1"/>
    <row r="21970" s="505" customFormat="1" ht="14.25" hidden="1"/>
    <row r="21971" s="505" customFormat="1" ht="14.25" hidden="1"/>
    <row r="21972" s="505" customFormat="1" ht="14.25" hidden="1"/>
    <row r="21973" s="505" customFormat="1" ht="14.25" hidden="1"/>
    <row r="21974" s="505" customFormat="1" ht="14.25" hidden="1"/>
    <row r="21975" s="505" customFormat="1" ht="14.25" hidden="1"/>
    <row r="21976" s="505" customFormat="1" ht="14.25" hidden="1"/>
    <row r="21977" s="505" customFormat="1" ht="14.25" hidden="1"/>
    <row r="21978" s="505" customFormat="1" ht="14.25" hidden="1"/>
    <row r="21979" s="505" customFormat="1" ht="14.25" hidden="1"/>
    <row r="21980" s="505" customFormat="1" ht="14.25" hidden="1"/>
    <row r="21981" s="505" customFormat="1" ht="14.25" hidden="1"/>
    <row r="21982" s="505" customFormat="1" ht="14.25" hidden="1"/>
    <row r="21983" s="505" customFormat="1" ht="14.25" hidden="1"/>
    <row r="21984" s="505" customFormat="1" ht="14.25" hidden="1"/>
    <row r="21985" s="505" customFormat="1" ht="14.25" hidden="1"/>
    <row r="21986" s="505" customFormat="1" ht="14.25" hidden="1"/>
    <row r="21987" s="505" customFormat="1" ht="14.25" hidden="1"/>
    <row r="21988" s="505" customFormat="1" ht="14.25" hidden="1"/>
    <row r="21989" s="505" customFormat="1" ht="14.25" hidden="1"/>
    <row r="21990" s="505" customFormat="1" ht="14.25" hidden="1"/>
    <row r="21991" s="505" customFormat="1" ht="14.25" hidden="1"/>
    <row r="21992" s="505" customFormat="1" ht="14.25" hidden="1"/>
    <row r="21993" s="505" customFormat="1" ht="14.25" hidden="1"/>
    <row r="21994" s="505" customFormat="1" ht="14.25" hidden="1"/>
    <row r="21995" s="505" customFormat="1" ht="14.25" hidden="1"/>
    <row r="21996" s="505" customFormat="1" ht="14.25" hidden="1"/>
    <row r="21997" s="505" customFormat="1" ht="14.25" hidden="1"/>
    <row r="21998" s="505" customFormat="1" ht="14.25" hidden="1"/>
    <row r="21999" s="505" customFormat="1" ht="14.25" hidden="1"/>
    <row r="22000" s="505" customFormat="1" ht="14.25" hidden="1"/>
    <row r="22001" s="505" customFormat="1" ht="14.25" hidden="1"/>
    <row r="22002" s="505" customFormat="1" ht="14.25" hidden="1"/>
    <row r="22003" s="505" customFormat="1" ht="14.25" hidden="1"/>
    <row r="22004" s="505" customFormat="1" ht="14.25" hidden="1"/>
    <row r="22005" s="505" customFormat="1" ht="14.25" hidden="1"/>
    <row r="22006" s="505" customFormat="1" ht="14.25" hidden="1"/>
    <row r="22007" s="505" customFormat="1" ht="14.25" hidden="1"/>
    <row r="22008" s="505" customFormat="1" ht="14.25" hidden="1"/>
    <row r="22009" s="505" customFormat="1" ht="14.25" hidden="1"/>
    <row r="22010" s="505" customFormat="1" ht="14.25" hidden="1"/>
    <row r="22011" s="505" customFormat="1" ht="14.25" hidden="1"/>
    <row r="22012" s="505" customFormat="1" ht="14.25" hidden="1"/>
    <row r="22013" s="505" customFormat="1" ht="14.25" hidden="1"/>
    <row r="22014" s="505" customFormat="1" ht="14.25" hidden="1"/>
    <row r="22015" s="505" customFormat="1" ht="14.25" hidden="1"/>
    <row r="22016" s="505" customFormat="1" ht="14.25" hidden="1"/>
    <row r="22017" s="505" customFormat="1" ht="14.25" hidden="1"/>
    <row r="22018" s="505" customFormat="1" ht="14.25" hidden="1"/>
    <row r="22019" s="505" customFormat="1" ht="14.25" hidden="1"/>
    <row r="22020" s="505" customFormat="1" ht="14.25" hidden="1"/>
    <row r="22021" s="505" customFormat="1" ht="14.25" hidden="1"/>
    <row r="22022" s="505" customFormat="1" ht="14.25" hidden="1"/>
    <row r="22023" s="505" customFormat="1" ht="14.25" hidden="1"/>
    <row r="22024" s="505" customFormat="1" ht="14.25" hidden="1"/>
    <row r="22025" s="505" customFormat="1" ht="14.25" hidden="1"/>
    <row r="22026" s="505" customFormat="1" ht="14.25" hidden="1"/>
    <row r="22027" s="505" customFormat="1" ht="14.25" hidden="1"/>
    <row r="22028" s="505" customFormat="1" ht="14.25" hidden="1"/>
    <row r="22029" s="505" customFormat="1" ht="14.25" hidden="1"/>
    <row r="22030" s="505" customFormat="1" ht="14.25" hidden="1"/>
    <row r="22031" s="505" customFormat="1" ht="14.25" hidden="1"/>
    <row r="22032" s="505" customFormat="1" ht="14.25" hidden="1"/>
    <row r="22033" s="505" customFormat="1" ht="14.25" hidden="1"/>
    <row r="22034" s="505" customFormat="1" ht="14.25" hidden="1"/>
    <row r="22035" s="505" customFormat="1" ht="14.25" hidden="1"/>
    <row r="22036" s="505" customFormat="1" ht="14.25" hidden="1"/>
    <row r="22037" s="505" customFormat="1" ht="14.25" hidden="1"/>
    <row r="22038" s="505" customFormat="1" ht="14.25" hidden="1"/>
    <row r="22039" s="505" customFormat="1" ht="14.25" hidden="1"/>
    <row r="22040" s="505" customFormat="1" ht="14.25" hidden="1"/>
    <row r="22041" s="505" customFormat="1" ht="14.25" hidden="1"/>
    <row r="22042" s="505" customFormat="1" ht="14.25" hidden="1"/>
    <row r="22043" s="505" customFormat="1" ht="14.25" hidden="1"/>
    <row r="22044" s="505" customFormat="1" ht="14.25" hidden="1"/>
    <row r="22045" s="505" customFormat="1" ht="14.25" hidden="1"/>
    <row r="22046" s="505" customFormat="1" ht="14.25" hidden="1"/>
    <row r="22047" s="505" customFormat="1" ht="14.25" hidden="1"/>
    <row r="22048" s="505" customFormat="1" ht="14.25" hidden="1"/>
    <row r="22049" s="505" customFormat="1" ht="14.25" hidden="1"/>
    <row r="22050" s="505" customFormat="1" ht="14.25" hidden="1"/>
    <row r="22051" s="505" customFormat="1" ht="14.25" hidden="1"/>
    <row r="22052" s="505" customFormat="1" ht="14.25" hidden="1"/>
    <row r="22053" s="505" customFormat="1" ht="14.25" hidden="1"/>
    <row r="22054" s="505" customFormat="1" ht="14.25" hidden="1"/>
    <row r="22055" s="505" customFormat="1" ht="14.25" hidden="1"/>
    <row r="22056" s="505" customFormat="1" ht="14.25" hidden="1"/>
    <row r="22057" s="505" customFormat="1" ht="14.25" hidden="1"/>
    <row r="22058" s="505" customFormat="1" ht="14.25" hidden="1"/>
    <row r="22059" s="505" customFormat="1" ht="14.25" hidden="1"/>
    <row r="22060" s="505" customFormat="1" ht="14.25" hidden="1"/>
    <row r="22061" s="505" customFormat="1" ht="14.25" hidden="1"/>
    <row r="22062" s="505" customFormat="1" ht="14.25" hidden="1"/>
    <row r="22063" s="505" customFormat="1" ht="14.25" hidden="1"/>
    <row r="22064" s="505" customFormat="1" ht="14.25" hidden="1"/>
    <row r="22065" s="505" customFormat="1" ht="14.25" hidden="1"/>
    <row r="22066" s="505" customFormat="1" ht="14.25" hidden="1"/>
    <row r="22067" s="505" customFormat="1" ht="14.25" hidden="1"/>
    <row r="22068" s="505" customFormat="1" ht="14.25" hidden="1"/>
    <row r="22069" s="505" customFormat="1" ht="14.25" hidden="1"/>
    <row r="22070" s="505" customFormat="1" ht="14.25" hidden="1"/>
    <row r="22071" s="505" customFormat="1" ht="14.25" hidden="1"/>
    <row r="22072" s="505" customFormat="1" ht="14.25" hidden="1"/>
    <row r="22073" s="505" customFormat="1" ht="14.25" hidden="1"/>
    <row r="22074" s="505" customFormat="1" ht="14.25" hidden="1"/>
    <row r="22075" s="505" customFormat="1" ht="14.25" hidden="1"/>
    <row r="22076" s="505" customFormat="1" ht="14.25" hidden="1"/>
    <row r="22077" s="505" customFormat="1" ht="14.25" hidden="1"/>
    <row r="22078" s="505" customFormat="1" ht="14.25" hidden="1"/>
    <row r="22079" s="505" customFormat="1" ht="14.25" hidden="1"/>
    <row r="22080" s="505" customFormat="1" ht="14.25" hidden="1"/>
    <row r="22081" s="505" customFormat="1" ht="14.25" hidden="1"/>
    <row r="22082" s="505" customFormat="1" ht="14.25" hidden="1"/>
    <row r="22083" s="505" customFormat="1" ht="14.25" hidden="1"/>
    <row r="22084" s="505" customFormat="1" ht="14.25" hidden="1"/>
    <row r="22085" s="505" customFormat="1" ht="14.25" hidden="1"/>
    <row r="22086" s="505" customFormat="1" ht="14.25" hidden="1"/>
    <row r="22087" s="505" customFormat="1" ht="14.25" hidden="1"/>
    <row r="22088" s="505" customFormat="1" ht="14.25" hidden="1"/>
    <row r="22089" s="505" customFormat="1" ht="14.25" hidden="1"/>
    <row r="22090" s="505" customFormat="1" ht="14.25" hidden="1"/>
    <row r="22091" s="505" customFormat="1" ht="14.25" hidden="1"/>
    <row r="22092" s="505" customFormat="1" ht="14.25" hidden="1"/>
    <row r="22093" s="505" customFormat="1" ht="14.25" hidden="1"/>
    <row r="22094" s="505" customFormat="1" ht="14.25" hidden="1"/>
    <row r="22095" s="505" customFormat="1" ht="14.25" hidden="1"/>
    <row r="22096" s="505" customFormat="1" ht="14.25" hidden="1"/>
    <row r="22097" s="505" customFormat="1" ht="14.25" hidden="1"/>
    <row r="22098" s="505" customFormat="1" ht="14.25" hidden="1"/>
    <row r="22099" s="505" customFormat="1" ht="14.25" hidden="1"/>
    <row r="22100" s="505" customFormat="1" ht="14.25" hidden="1"/>
    <row r="22101" s="505" customFormat="1" ht="14.25" hidden="1"/>
    <row r="22102" s="505" customFormat="1" ht="14.25" hidden="1"/>
    <row r="22103" s="505" customFormat="1" ht="14.25" hidden="1"/>
    <row r="22104" s="505" customFormat="1" ht="14.25" hidden="1"/>
    <row r="22105" s="505" customFormat="1" ht="14.25" hidden="1"/>
    <row r="22106" s="505" customFormat="1" ht="14.25" hidden="1"/>
    <row r="22107" s="505" customFormat="1" ht="14.25" hidden="1"/>
    <row r="22108" s="505" customFormat="1" ht="14.25" hidden="1"/>
    <row r="22109" s="505" customFormat="1" ht="14.25" hidden="1"/>
    <row r="22110" s="505" customFormat="1" ht="14.25" hidden="1"/>
    <row r="22111" s="505" customFormat="1" ht="14.25" hidden="1"/>
    <row r="22112" s="505" customFormat="1" ht="14.25" hidden="1"/>
    <row r="22113" s="505" customFormat="1" ht="14.25" hidden="1"/>
    <row r="22114" s="505" customFormat="1" ht="14.25" hidden="1"/>
    <row r="22115" s="505" customFormat="1" ht="14.25" hidden="1"/>
    <row r="22116" s="505" customFormat="1" ht="14.25" hidden="1"/>
    <row r="22117" s="505" customFormat="1" ht="14.25" hidden="1"/>
    <row r="22118" s="505" customFormat="1" ht="14.25" hidden="1"/>
    <row r="22119" s="505" customFormat="1" ht="14.25" hidden="1"/>
    <row r="22120" s="505" customFormat="1" ht="14.25" hidden="1"/>
    <row r="22121" s="505" customFormat="1" ht="14.25" hidden="1"/>
    <row r="22122" s="505" customFormat="1" ht="14.25" hidden="1"/>
    <row r="22123" s="505" customFormat="1" ht="14.25" hidden="1"/>
    <row r="22124" s="505" customFormat="1" ht="14.25" hidden="1"/>
    <row r="22125" s="505" customFormat="1" ht="14.25" hidden="1"/>
    <row r="22126" s="505" customFormat="1" ht="14.25" hidden="1"/>
    <row r="22127" s="505" customFormat="1" ht="14.25" hidden="1"/>
    <row r="22128" s="505" customFormat="1" ht="14.25" hidden="1"/>
    <row r="22129" s="505" customFormat="1" ht="14.25" hidden="1"/>
    <row r="22130" s="505" customFormat="1" ht="14.25" hidden="1"/>
    <row r="22131" s="505" customFormat="1" ht="14.25" hidden="1"/>
    <row r="22132" s="505" customFormat="1" ht="14.25" hidden="1"/>
    <row r="22133" s="505" customFormat="1" ht="14.25" hidden="1"/>
    <row r="22134" s="505" customFormat="1" ht="14.25" hidden="1"/>
    <row r="22135" s="505" customFormat="1" ht="14.25" hidden="1"/>
    <row r="22136" s="505" customFormat="1" ht="14.25" hidden="1"/>
    <row r="22137" s="505" customFormat="1" ht="14.25" hidden="1"/>
    <row r="22138" s="505" customFormat="1" ht="14.25" hidden="1"/>
    <row r="22139" s="505" customFormat="1" ht="14.25" hidden="1"/>
    <row r="22140" s="505" customFormat="1" ht="14.25" hidden="1"/>
    <row r="22141" s="505" customFormat="1" ht="14.25" hidden="1"/>
    <row r="22142" s="505" customFormat="1" ht="14.25" hidden="1"/>
    <row r="22143" s="505" customFormat="1" ht="14.25" hidden="1"/>
    <row r="22144" s="505" customFormat="1" ht="14.25" hidden="1"/>
    <row r="22145" s="505" customFormat="1" ht="14.25" hidden="1"/>
    <row r="22146" s="505" customFormat="1" ht="14.25" hidden="1"/>
    <row r="22147" s="505" customFormat="1" ht="14.25" hidden="1"/>
    <row r="22148" s="505" customFormat="1" ht="14.25" hidden="1"/>
    <row r="22149" s="505" customFormat="1" ht="14.25" hidden="1"/>
    <row r="22150" s="505" customFormat="1" ht="14.25" hidden="1"/>
    <row r="22151" s="505" customFormat="1" ht="14.25" hidden="1"/>
    <row r="22152" s="505" customFormat="1" ht="14.25" hidden="1"/>
    <row r="22153" s="505" customFormat="1" ht="14.25" hidden="1"/>
    <row r="22154" s="505" customFormat="1" ht="14.25" hidden="1"/>
    <row r="22155" s="505" customFormat="1" ht="14.25" hidden="1"/>
    <row r="22156" s="505" customFormat="1" ht="14.25" hidden="1"/>
    <row r="22157" s="505" customFormat="1" ht="14.25" hidden="1"/>
    <row r="22158" s="505" customFormat="1" ht="14.25" hidden="1"/>
    <row r="22159" s="505" customFormat="1" ht="14.25" hidden="1"/>
    <row r="22160" s="505" customFormat="1" ht="14.25" hidden="1"/>
    <row r="22161" s="505" customFormat="1" ht="14.25" hidden="1"/>
    <row r="22162" s="505" customFormat="1" ht="14.25" hidden="1"/>
    <row r="22163" s="505" customFormat="1" ht="14.25" hidden="1"/>
    <row r="22164" s="505" customFormat="1" ht="14.25" hidden="1"/>
    <row r="22165" s="505" customFormat="1" ht="14.25" hidden="1"/>
    <row r="22166" s="505" customFormat="1" ht="14.25" hidden="1"/>
    <row r="22167" s="505" customFormat="1" ht="14.25" hidden="1"/>
    <row r="22168" s="505" customFormat="1" ht="14.25" hidden="1"/>
    <row r="22169" s="505" customFormat="1" ht="14.25" hidden="1"/>
    <row r="22170" s="505" customFormat="1" ht="14.25" hidden="1"/>
    <row r="22171" s="505" customFormat="1" ht="14.25" hidden="1"/>
    <row r="22172" s="505" customFormat="1" ht="14.25" hidden="1"/>
    <row r="22173" s="505" customFormat="1" ht="14.25" hidden="1"/>
    <row r="22174" s="505" customFormat="1" ht="14.25" hidden="1"/>
    <row r="22175" s="505" customFormat="1" ht="14.25" hidden="1"/>
    <row r="22176" s="505" customFormat="1" ht="14.25" hidden="1"/>
    <row r="22177" s="505" customFormat="1" ht="14.25" hidden="1"/>
    <row r="22178" s="505" customFormat="1" ht="14.25" hidden="1"/>
    <row r="22179" s="505" customFormat="1" ht="14.25" hidden="1"/>
    <row r="22180" s="505" customFormat="1" ht="14.25" hidden="1"/>
    <row r="22181" s="505" customFormat="1" ht="14.25" hidden="1"/>
    <row r="22182" s="505" customFormat="1" ht="14.25" hidden="1"/>
    <row r="22183" s="505" customFormat="1" ht="14.25" hidden="1"/>
    <row r="22184" s="505" customFormat="1" ht="14.25" hidden="1"/>
    <row r="22185" s="505" customFormat="1" ht="14.25" hidden="1"/>
    <row r="22186" s="505" customFormat="1" ht="14.25" hidden="1"/>
    <row r="22187" s="505" customFormat="1" ht="14.25" hidden="1"/>
    <row r="22188" s="505" customFormat="1" ht="14.25" hidden="1"/>
    <row r="22189" s="505" customFormat="1" ht="14.25" hidden="1"/>
    <row r="22190" s="505" customFormat="1" ht="14.25" hidden="1"/>
    <row r="22191" s="505" customFormat="1" ht="14.25" hidden="1"/>
    <row r="22192" s="505" customFormat="1" ht="14.25" hidden="1"/>
    <row r="22193" s="505" customFormat="1" ht="14.25" hidden="1"/>
    <row r="22194" s="505" customFormat="1" ht="14.25" hidden="1"/>
    <row r="22195" s="505" customFormat="1" ht="14.25" hidden="1"/>
    <row r="22196" s="505" customFormat="1" ht="14.25" hidden="1"/>
    <row r="22197" s="505" customFormat="1" ht="14.25" hidden="1"/>
    <row r="22198" s="505" customFormat="1" ht="14.25" hidden="1"/>
    <row r="22199" s="505" customFormat="1" ht="14.25" hidden="1"/>
    <row r="22200" s="505" customFormat="1" ht="14.25" hidden="1"/>
    <row r="22201" s="505" customFormat="1" ht="14.25" hidden="1"/>
    <row r="22202" s="505" customFormat="1" ht="14.25" hidden="1"/>
    <row r="22203" s="505" customFormat="1" ht="14.25" hidden="1"/>
    <row r="22204" s="505" customFormat="1" ht="14.25" hidden="1"/>
    <row r="22205" s="505" customFormat="1" ht="14.25" hidden="1"/>
    <row r="22206" s="505" customFormat="1" ht="14.25" hidden="1"/>
    <row r="22207" s="505" customFormat="1" ht="14.25" hidden="1"/>
    <row r="22208" s="505" customFormat="1" ht="14.25" hidden="1"/>
    <row r="22209" s="505" customFormat="1" ht="14.25" hidden="1"/>
    <row r="22210" s="505" customFormat="1" ht="14.25" hidden="1"/>
    <row r="22211" s="505" customFormat="1" ht="14.25" hidden="1"/>
    <row r="22212" s="505" customFormat="1" ht="14.25" hidden="1"/>
    <row r="22213" s="505" customFormat="1" ht="14.25" hidden="1"/>
    <row r="22214" s="505" customFormat="1" ht="14.25" hidden="1"/>
    <row r="22215" s="505" customFormat="1" ht="14.25" hidden="1"/>
    <row r="22216" s="505" customFormat="1" ht="14.25" hidden="1"/>
    <row r="22217" s="505" customFormat="1" ht="14.25" hidden="1"/>
    <row r="22218" s="505" customFormat="1" ht="14.25" hidden="1"/>
    <row r="22219" s="505" customFormat="1" ht="14.25" hidden="1"/>
    <row r="22220" s="505" customFormat="1" ht="14.25" hidden="1"/>
    <row r="22221" s="505" customFormat="1" ht="14.25" hidden="1"/>
    <row r="22222" s="505" customFormat="1" ht="14.25" hidden="1"/>
    <row r="22223" s="505" customFormat="1" ht="14.25" hidden="1"/>
    <row r="22224" s="505" customFormat="1" ht="14.25" hidden="1"/>
    <row r="22225" s="505" customFormat="1" ht="14.25" hidden="1"/>
    <row r="22226" s="505" customFormat="1" ht="14.25" hidden="1"/>
    <row r="22227" s="505" customFormat="1" ht="14.25" hidden="1"/>
    <row r="22228" s="505" customFormat="1" ht="14.25" hidden="1"/>
    <row r="22229" s="505" customFormat="1" ht="14.25" hidden="1"/>
    <row r="22230" s="505" customFormat="1" ht="14.25" hidden="1"/>
    <row r="22231" s="505" customFormat="1" ht="14.25" hidden="1"/>
    <row r="22232" s="505" customFormat="1" ht="14.25" hidden="1"/>
    <row r="22233" s="505" customFormat="1" ht="14.25" hidden="1"/>
    <row r="22234" s="505" customFormat="1" ht="14.25" hidden="1"/>
    <row r="22235" s="505" customFormat="1" ht="14.25" hidden="1"/>
    <row r="22236" s="505" customFormat="1" ht="14.25" hidden="1"/>
    <row r="22237" s="505" customFormat="1" ht="14.25" hidden="1"/>
    <row r="22238" s="505" customFormat="1" ht="14.25" hidden="1"/>
    <row r="22239" s="505" customFormat="1" ht="14.25" hidden="1"/>
    <row r="22240" s="505" customFormat="1" ht="14.25" hidden="1"/>
    <row r="22241" s="505" customFormat="1" ht="14.25" hidden="1"/>
    <row r="22242" s="505" customFormat="1" ht="14.25" hidden="1"/>
    <row r="22243" s="505" customFormat="1" ht="14.25" hidden="1"/>
    <row r="22244" s="505" customFormat="1" ht="14.25" hidden="1"/>
    <row r="22245" s="505" customFormat="1" ht="14.25" hidden="1"/>
    <row r="22246" s="505" customFormat="1" ht="14.25" hidden="1"/>
    <row r="22247" s="505" customFormat="1" ht="14.25" hidden="1"/>
    <row r="22248" s="505" customFormat="1" ht="14.25" hidden="1"/>
    <row r="22249" s="505" customFormat="1" ht="14.25" hidden="1"/>
    <row r="22250" s="505" customFormat="1" ht="14.25" hidden="1"/>
    <row r="22251" s="505" customFormat="1" ht="14.25" hidden="1"/>
    <row r="22252" s="505" customFormat="1" ht="14.25" hidden="1"/>
    <row r="22253" s="505" customFormat="1" ht="14.25" hidden="1"/>
    <row r="22254" s="505" customFormat="1" ht="14.25" hidden="1"/>
    <row r="22255" s="505" customFormat="1" ht="14.25" hidden="1"/>
    <row r="22256" s="505" customFormat="1" ht="14.25" hidden="1"/>
    <row r="22257" s="505" customFormat="1" ht="14.25" hidden="1"/>
    <row r="22258" s="505" customFormat="1" ht="14.25" hidden="1"/>
    <row r="22259" s="505" customFormat="1" ht="14.25" hidden="1"/>
    <row r="22260" s="505" customFormat="1" ht="14.25" hidden="1"/>
    <row r="22261" s="505" customFormat="1" ht="14.25" hidden="1"/>
    <row r="22262" s="505" customFormat="1" ht="14.25" hidden="1"/>
    <row r="22263" s="505" customFormat="1" ht="14.25" hidden="1"/>
    <row r="22264" s="505" customFormat="1" ht="14.25" hidden="1"/>
    <row r="22265" s="505" customFormat="1" ht="14.25" hidden="1"/>
    <row r="22266" s="505" customFormat="1" ht="14.25" hidden="1"/>
    <row r="22267" s="505" customFormat="1" ht="14.25" hidden="1"/>
    <row r="22268" s="505" customFormat="1" ht="14.25" hidden="1"/>
    <row r="22269" s="505" customFormat="1" ht="14.25" hidden="1"/>
    <row r="22270" s="505" customFormat="1" ht="14.25" hidden="1"/>
    <row r="22271" s="505" customFormat="1" ht="14.25" hidden="1"/>
    <row r="22272" s="505" customFormat="1" ht="14.25" hidden="1"/>
    <row r="22273" s="505" customFormat="1" ht="14.25" hidden="1"/>
    <row r="22274" s="505" customFormat="1" ht="14.25" hidden="1"/>
    <row r="22275" s="505" customFormat="1" ht="14.25" hidden="1"/>
    <row r="22276" s="505" customFormat="1" ht="14.25" hidden="1"/>
    <row r="22277" s="505" customFormat="1" ht="14.25" hidden="1"/>
    <row r="22278" s="505" customFormat="1" ht="14.25" hidden="1"/>
    <row r="22279" s="505" customFormat="1" ht="14.25" hidden="1"/>
    <row r="22280" s="505" customFormat="1" ht="14.25" hidden="1"/>
    <row r="22281" s="505" customFormat="1" ht="14.25" hidden="1"/>
    <row r="22282" s="505" customFormat="1" ht="14.25" hidden="1"/>
    <row r="22283" s="505" customFormat="1" ht="14.25" hidden="1"/>
    <row r="22284" s="505" customFormat="1" ht="14.25" hidden="1"/>
    <row r="22285" s="505" customFormat="1" ht="14.25" hidden="1"/>
    <row r="22286" s="505" customFormat="1" ht="14.25" hidden="1"/>
    <row r="22287" s="505" customFormat="1" ht="14.25" hidden="1"/>
    <row r="22288" s="505" customFormat="1" ht="14.25" hidden="1"/>
    <row r="22289" s="505" customFormat="1" ht="14.25" hidden="1"/>
    <row r="22290" s="505" customFormat="1" ht="14.25" hidden="1"/>
    <row r="22291" s="505" customFormat="1" ht="14.25" hidden="1"/>
    <row r="22292" s="505" customFormat="1" ht="14.25" hidden="1"/>
    <row r="22293" s="505" customFormat="1" ht="14.25" hidden="1"/>
    <row r="22294" s="505" customFormat="1" ht="14.25" hidden="1"/>
    <row r="22295" s="505" customFormat="1" ht="14.25" hidden="1"/>
    <row r="22296" s="505" customFormat="1" ht="14.25" hidden="1"/>
    <row r="22297" s="505" customFormat="1" ht="14.25" hidden="1"/>
    <row r="22298" s="505" customFormat="1" ht="14.25" hidden="1"/>
    <row r="22299" s="505" customFormat="1" ht="14.25" hidden="1"/>
    <row r="22300" s="505" customFormat="1" ht="14.25" hidden="1"/>
    <row r="22301" s="505" customFormat="1" ht="14.25" hidden="1"/>
    <row r="22302" s="505" customFormat="1" ht="14.25" hidden="1"/>
    <row r="22303" s="505" customFormat="1" ht="14.25" hidden="1"/>
    <row r="22304" s="505" customFormat="1" ht="14.25" hidden="1"/>
    <row r="22305" s="505" customFormat="1" ht="14.25" hidden="1"/>
    <row r="22306" s="505" customFormat="1" ht="14.25" hidden="1"/>
    <row r="22307" s="505" customFormat="1" ht="14.25" hidden="1"/>
    <row r="22308" s="505" customFormat="1" ht="14.25" hidden="1"/>
    <row r="22309" s="505" customFormat="1" ht="14.25" hidden="1"/>
    <row r="22310" s="505" customFormat="1" ht="14.25" hidden="1"/>
    <row r="22311" s="505" customFormat="1" ht="14.25" hidden="1"/>
    <row r="22312" s="505" customFormat="1" ht="14.25" hidden="1"/>
    <row r="22313" s="505" customFormat="1" ht="14.25" hidden="1"/>
    <row r="22314" s="505" customFormat="1" ht="14.25" hidden="1"/>
    <row r="22315" s="505" customFormat="1" ht="14.25" hidden="1"/>
    <row r="22316" s="505" customFormat="1" ht="14.25" hidden="1"/>
    <row r="22317" s="505" customFormat="1" ht="14.25" hidden="1"/>
    <row r="22318" s="505" customFormat="1" ht="14.25" hidden="1"/>
    <row r="22319" s="505" customFormat="1" ht="14.25" hidden="1"/>
    <row r="22320" s="505" customFormat="1" ht="14.25" hidden="1"/>
    <row r="22321" s="505" customFormat="1" ht="14.25" hidden="1"/>
    <row r="22322" s="505" customFormat="1" ht="14.25" hidden="1"/>
    <row r="22323" s="505" customFormat="1" ht="14.25" hidden="1"/>
    <row r="22324" s="505" customFormat="1" ht="14.25" hidden="1"/>
    <row r="22325" s="505" customFormat="1" ht="14.25" hidden="1"/>
    <row r="22326" s="505" customFormat="1" ht="14.25" hidden="1"/>
    <row r="22327" s="505" customFormat="1" ht="14.25" hidden="1"/>
    <row r="22328" s="505" customFormat="1" ht="14.25" hidden="1"/>
    <row r="22329" s="505" customFormat="1" ht="14.25" hidden="1"/>
    <row r="22330" s="505" customFormat="1" ht="14.25" hidden="1"/>
    <row r="22331" s="505" customFormat="1" ht="14.25" hidden="1"/>
    <row r="22332" s="505" customFormat="1" ht="14.25" hidden="1"/>
    <row r="22333" s="505" customFormat="1" ht="14.25" hidden="1"/>
    <row r="22334" s="505" customFormat="1" ht="14.25" hidden="1"/>
    <row r="22335" s="505" customFormat="1" ht="14.25" hidden="1"/>
    <row r="22336" s="505" customFormat="1" ht="14.25" hidden="1"/>
    <row r="22337" s="505" customFormat="1" ht="14.25" hidden="1"/>
    <row r="22338" s="505" customFormat="1" ht="14.25" hidden="1"/>
    <row r="22339" s="505" customFormat="1" ht="14.25" hidden="1"/>
    <row r="22340" s="505" customFormat="1" ht="14.25" hidden="1"/>
    <row r="22341" s="505" customFormat="1" ht="14.25" hidden="1"/>
    <row r="22342" s="505" customFormat="1" ht="14.25" hidden="1"/>
    <row r="22343" s="505" customFormat="1" ht="14.25" hidden="1"/>
    <row r="22344" s="505" customFormat="1" ht="14.25" hidden="1"/>
    <row r="22345" s="505" customFormat="1" ht="14.25" hidden="1"/>
    <row r="22346" s="505" customFormat="1" ht="14.25" hidden="1"/>
    <row r="22347" s="505" customFormat="1" ht="14.25" hidden="1"/>
    <row r="22348" s="505" customFormat="1" ht="14.25" hidden="1"/>
    <row r="22349" s="505" customFormat="1" ht="14.25" hidden="1"/>
    <row r="22350" s="505" customFormat="1" ht="14.25" hidden="1"/>
    <row r="22351" s="505" customFormat="1" ht="14.25" hidden="1"/>
    <row r="22352" s="505" customFormat="1" ht="14.25" hidden="1"/>
    <row r="22353" s="505" customFormat="1" ht="14.25" hidden="1"/>
    <row r="22354" s="505" customFormat="1" ht="14.25" hidden="1"/>
    <row r="22355" s="505" customFormat="1" ht="14.25" hidden="1"/>
    <row r="22356" s="505" customFormat="1" ht="14.25" hidden="1"/>
    <row r="22357" s="505" customFormat="1" ht="14.25" hidden="1"/>
    <row r="22358" s="505" customFormat="1" ht="14.25" hidden="1"/>
    <row r="22359" s="505" customFormat="1" ht="14.25" hidden="1"/>
    <row r="22360" s="505" customFormat="1" ht="14.25" hidden="1"/>
    <row r="22361" s="505" customFormat="1" ht="14.25" hidden="1"/>
    <row r="22362" s="505" customFormat="1" ht="14.25" hidden="1"/>
    <row r="22363" s="505" customFormat="1" ht="14.25" hidden="1"/>
    <row r="22364" s="505" customFormat="1" ht="14.25" hidden="1"/>
    <row r="22365" s="505" customFormat="1" ht="14.25" hidden="1"/>
    <row r="22366" s="505" customFormat="1" ht="14.25" hidden="1"/>
    <row r="22367" s="505" customFormat="1" ht="14.25" hidden="1"/>
    <row r="22368" s="505" customFormat="1" ht="14.25" hidden="1"/>
    <row r="22369" s="505" customFormat="1" ht="14.25" hidden="1"/>
    <row r="22370" s="505" customFormat="1" ht="14.25" hidden="1"/>
    <row r="22371" s="505" customFormat="1" ht="14.25" hidden="1"/>
    <row r="22372" s="505" customFormat="1" ht="14.25" hidden="1"/>
    <row r="22373" s="505" customFormat="1" ht="14.25" hidden="1"/>
    <row r="22374" s="505" customFormat="1" ht="14.25" hidden="1"/>
    <row r="22375" s="505" customFormat="1" ht="14.25" hidden="1"/>
    <row r="22376" s="505" customFormat="1" ht="14.25" hidden="1"/>
    <row r="22377" s="505" customFormat="1" ht="14.25" hidden="1"/>
    <row r="22378" s="505" customFormat="1" ht="14.25" hidden="1"/>
    <row r="22379" s="505" customFormat="1" ht="14.25" hidden="1"/>
    <row r="22380" s="505" customFormat="1" ht="14.25" hidden="1"/>
    <row r="22381" s="505" customFormat="1" ht="14.25" hidden="1"/>
    <row r="22382" s="505" customFormat="1" ht="14.25" hidden="1"/>
    <row r="22383" s="505" customFormat="1" ht="14.25" hidden="1"/>
    <row r="22384" s="505" customFormat="1" ht="14.25" hidden="1"/>
    <row r="22385" s="505" customFormat="1" ht="14.25" hidden="1"/>
    <row r="22386" s="505" customFormat="1" ht="14.25" hidden="1"/>
    <row r="22387" s="505" customFormat="1" ht="14.25" hidden="1"/>
    <row r="22388" s="505" customFormat="1" ht="14.25" hidden="1"/>
    <row r="22389" s="505" customFormat="1" ht="14.25" hidden="1"/>
    <row r="22390" s="505" customFormat="1" ht="14.25" hidden="1"/>
    <row r="22391" s="505" customFormat="1" ht="14.25" hidden="1"/>
    <row r="22392" s="505" customFormat="1" ht="14.25" hidden="1"/>
    <row r="22393" s="505" customFormat="1" ht="14.25" hidden="1"/>
    <row r="22394" s="505" customFormat="1" ht="14.25" hidden="1"/>
    <row r="22395" s="505" customFormat="1" ht="14.25" hidden="1"/>
    <row r="22396" s="505" customFormat="1" ht="14.25" hidden="1"/>
    <row r="22397" s="505" customFormat="1" ht="14.25" hidden="1"/>
    <row r="22398" s="505" customFormat="1" ht="14.25" hidden="1"/>
    <row r="22399" s="505" customFormat="1" ht="14.25" hidden="1"/>
    <row r="22400" s="505" customFormat="1" ht="14.25" hidden="1"/>
    <row r="22401" s="505" customFormat="1" ht="14.25" hidden="1"/>
    <row r="22402" s="505" customFormat="1" ht="14.25" hidden="1"/>
    <row r="22403" s="505" customFormat="1" ht="14.25" hidden="1"/>
    <row r="22404" s="505" customFormat="1" ht="14.25" hidden="1"/>
    <row r="22405" s="505" customFormat="1" ht="14.25" hidden="1"/>
    <row r="22406" s="505" customFormat="1" ht="14.25" hidden="1"/>
    <row r="22407" s="505" customFormat="1" ht="14.25" hidden="1"/>
    <row r="22408" s="505" customFormat="1" ht="14.25" hidden="1"/>
    <row r="22409" s="505" customFormat="1" ht="14.25" hidden="1"/>
    <row r="22410" s="505" customFormat="1" ht="14.25" hidden="1"/>
    <row r="22411" s="505" customFormat="1" ht="14.25" hidden="1"/>
    <row r="22412" s="505" customFormat="1" ht="14.25" hidden="1"/>
    <row r="22413" s="505" customFormat="1" ht="14.25" hidden="1"/>
    <row r="22414" s="505" customFormat="1" ht="14.25" hidden="1"/>
    <row r="22415" s="505" customFormat="1" ht="14.25" hidden="1"/>
    <row r="22416" s="505" customFormat="1" ht="14.25" hidden="1"/>
    <row r="22417" s="505" customFormat="1" ht="14.25" hidden="1"/>
    <row r="22418" s="505" customFormat="1" ht="14.25" hidden="1"/>
    <row r="22419" s="505" customFormat="1" ht="14.25" hidden="1"/>
    <row r="22420" s="505" customFormat="1" ht="14.25" hidden="1"/>
    <row r="22421" s="505" customFormat="1" ht="14.25" hidden="1"/>
    <row r="22422" s="505" customFormat="1" ht="14.25" hidden="1"/>
    <row r="22423" s="505" customFormat="1" ht="14.25" hidden="1"/>
    <row r="22424" s="505" customFormat="1" ht="14.25" hidden="1"/>
    <row r="22425" s="505" customFormat="1" ht="14.25" hidden="1"/>
    <row r="22426" s="505" customFormat="1" ht="14.25" hidden="1"/>
    <row r="22427" s="505" customFormat="1" ht="14.25" hidden="1"/>
    <row r="22428" s="505" customFormat="1" ht="14.25" hidden="1"/>
    <row r="22429" s="505" customFormat="1" ht="14.25" hidden="1"/>
    <row r="22430" s="505" customFormat="1" ht="14.25" hidden="1"/>
    <row r="22431" s="505" customFormat="1" ht="14.25" hidden="1"/>
    <row r="22432" s="505" customFormat="1" ht="14.25" hidden="1"/>
    <row r="22433" s="505" customFormat="1" ht="14.25" hidden="1"/>
    <row r="22434" s="505" customFormat="1" ht="14.25" hidden="1"/>
    <row r="22435" s="505" customFormat="1" ht="14.25" hidden="1"/>
    <row r="22436" s="505" customFormat="1" ht="14.25" hidden="1"/>
    <row r="22437" s="505" customFormat="1" ht="14.25" hidden="1"/>
    <row r="22438" s="505" customFormat="1" ht="14.25" hidden="1"/>
    <row r="22439" s="505" customFormat="1" ht="14.25" hidden="1"/>
    <row r="22440" s="505" customFormat="1" ht="14.25" hidden="1"/>
    <row r="22441" s="505" customFormat="1" ht="14.25" hidden="1"/>
    <row r="22442" s="505" customFormat="1" ht="14.25" hidden="1"/>
    <row r="22443" s="505" customFormat="1" ht="14.25" hidden="1"/>
    <row r="22444" s="505" customFormat="1" ht="14.25" hidden="1"/>
    <row r="22445" s="505" customFormat="1" ht="14.25" hidden="1"/>
    <row r="22446" s="505" customFormat="1" ht="14.25" hidden="1"/>
    <row r="22447" s="505" customFormat="1" ht="14.25" hidden="1"/>
    <row r="22448" s="505" customFormat="1" ht="14.25" hidden="1"/>
    <row r="22449" s="505" customFormat="1" ht="14.25" hidden="1"/>
    <row r="22450" s="505" customFormat="1" ht="14.25" hidden="1"/>
    <row r="22451" s="505" customFormat="1" ht="14.25" hidden="1"/>
    <row r="22452" s="505" customFormat="1" ht="14.25" hidden="1"/>
    <row r="22453" s="505" customFormat="1" ht="14.25" hidden="1"/>
    <row r="22454" s="505" customFormat="1" ht="14.25" hidden="1"/>
    <row r="22455" s="505" customFormat="1" ht="14.25" hidden="1"/>
    <row r="22456" s="505" customFormat="1" ht="14.25" hidden="1"/>
    <row r="22457" s="505" customFormat="1" ht="14.25" hidden="1"/>
    <row r="22458" s="505" customFormat="1" ht="14.25" hidden="1"/>
    <row r="22459" s="505" customFormat="1" ht="14.25" hidden="1"/>
    <row r="22460" s="505" customFormat="1" ht="14.25" hidden="1"/>
    <row r="22461" s="505" customFormat="1" ht="14.25" hidden="1"/>
    <row r="22462" s="505" customFormat="1" ht="14.25" hidden="1"/>
    <row r="22463" s="505" customFormat="1" ht="14.25" hidden="1"/>
    <row r="22464" s="505" customFormat="1" ht="14.25" hidden="1"/>
    <row r="22465" s="505" customFormat="1" ht="14.25" hidden="1"/>
    <row r="22466" s="505" customFormat="1" ht="14.25" hidden="1"/>
    <row r="22467" s="505" customFormat="1" ht="14.25" hidden="1"/>
    <row r="22468" s="505" customFormat="1" ht="14.25" hidden="1"/>
    <row r="22469" s="505" customFormat="1" ht="14.25" hidden="1"/>
    <row r="22470" s="505" customFormat="1" ht="14.25" hidden="1"/>
    <row r="22471" s="505" customFormat="1" ht="14.25" hidden="1"/>
    <row r="22472" s="505" customFormat="1" ht="14.25" hidden="1"/>
    <row r="22473" s="505" customFormat="1" ht="14.25" hidden="1"/>
    <row r="22474" s="505" customFormat="1" ht="14.25" hidden="1"/>
    <row r="22475" s="505" customFormat="1" ht="14.25" hidden="1"/>
    <row r="22476" s="505" customFormat="1" ht="14.25" hidden="1"/>
    <row r="22477" s="505" customFormat="1" ht="14.25" hidden="1"/>
    <row r="22478" s="505" customFormat="1" ht="14.25" hidden="1"/>
    <row r="22479" s="505" customFormat="1" ht="14.25" hidden="1"/>
    <row r="22480" s="505" customFormat="1" ht="14.25" hidden="1"/>
    <row r="22481" s="505" customFormat="1" ht="14.25" hidden="1"/>
    <row r="22482" s="505" customFormat="1" ht="14.25" hidden="1"/>
    <row r="22483" s="505" customFormat="1" ht="14.25" hidden="1"/>
    <row r="22484" s="505" customFormat="1" ht="14.25" hidden="1"/>
    <row r="22485" s="505" customFormat="1" ht="14.25" hidden="1"/>
    <row r="22486" s="505" customFormat="1" ht="14.25" hidden="1"/>
    <row r="22487" s="505" customFormat="1" ht="14.25" hidden="1"/>
    <row r="22488" s="505" customFormat="1" ht="14.25" hidden="1"/>
    <row r="22489" s="505" customFormat="1" ht="14.25" hidden="1"/>
    <row r="22490" s="505" customFormat="1" ht="14.25" hidden="1"/>
    <row r="22491" s="505" customFormat="1" ht="14.25" hidden="1"/>
    <row r="22492" s="505" customFormat="1" ht="14.25" hidden="1"/>
    <row r="22493" s="505" customFormat="1" ht="14.25" hidden="1"/>
    <row r="22494" s="505" customFormat="1" ht="14.25" hidden="1"/>
    <row r="22495" s="505" customFormat="1" ht="14.25" hidden="1"/>
    <row r="22496" s="505" customFormat="1" ht="14.25" hidden="1"/>
    <row r="22497" s="505" customFormat="1" ht="14.25" hidden="1"/>
    <row r="22498" s="505" customFormat="1" ht="14.25" hidden="1"/>
    <row r="22499" s="505" customFormat="1" ht="14.25" hidden="1"/>
    <row r="22500" s="505" customFormat="1" ht="14.25" hidden="1"/>
    <row r="22501" s="505" customFormat="1" ht="14.25" hidden="1"/>
    <row r="22502" s="505" customFormat="1" ht="14.25" hidden="1"/>
    <row r="22503" s="505" customFormat="1" ht="14.25" hidden="1"/>
    <row r="22504" s="505" customFormat="1" ht="14.25" hidden="1"/>
    <row r="22505" s="505" customFormat="1" ht="14.25" hidden="1"/>
    <row r="22506" s="505" customFormat="1" ht="14.25" hidden="1"/>
    <row r="22507" s="505" customFormat="1" ht="14.25" hidden="1"/>
    <row r="22508" s="505" customFormat="1" ht="14.25" hidden="1"/>
    <row r="22509" s="505" customFormat="1" ht="14.25" hidden="1"/>
    <row r="22510" s="505" customFormat="1" ht="14.25" hidden="1"/>
    <row r="22511" s="505" customFormat="1" ht="14.25" hidden="1"/>
    <row r="22512" s="505" customFormat="1" ht="14.25" hidden="1"/>
    <row r="22513" s="505" customFormat="1" ht="14.25" hidden="1"/>
    <row r="22514" s="505" customFormat="1" ht="14.25" hidden="1"/>
    <row r="22515" s="505" customFormat="1" ht="14.25" hidden="1"/>
    <row r="22516" s="505" customFormat="1" ht="14.25" hidden="1"/>
    <row r="22517" s="505" customFormat="1" ht="14.25" hidden="1"/>
    <row r="22518" s="505" customFormat="1" ht="14.25" hidden="1"/>
    <row r="22519" s="505" customFormat="1" ht="14.25" hidden="1"/>
    <row r="22520" s="505" customFormat="1" ht="14.25" hidden="1"/>
    <row r="22521" s="505" customFormat="1" ht="14.25" hidden="1"/>
    <row r="22522" s="505" customFormat="1" ht="14.25" hidden="1"/>
    <row r="22523" s="505" customFormat="1" ht="14.25" hidden="1"/>
    <row r="22524" s="505" customFormat="1" ht="14.25" hidden="1"/>
    <row r="22525" s="505" customFormat="1" ht="14.25" hidden="1"/>
    <row r="22526" s="505" customFormat="1" ht="14.25" hidden="1"/>
    <row r="22527" s="505" customFormat="1" ht="14.25" hidden="1"/>
    <row r="22528" s="505" customFormat="1" ht="14.25" hidden="1"/>
    <row r="22529" s="505" customFormat="1" ht="14.25" hidden="1"/>
    <row r="22530" s="505" customFormat="1" ht="14.25" hidden="1"/>
    <row r="22531" s="505" customFormat="1" ht="14.25" hidden="1"/>
    <row r="22532" s="505" customFormat="1" ht="14.25" hidden="1"/>
    <row r="22533" s="505" customFormat="1" ht="14.25" hidden="1"/>
    <row r="22534" s="505" customFormat="1" ht="14.25" hidden="1"/>
    <row r="22535" s="505" customFormat="1" ht="14.25" hidden="1"/>
    <row r="22536" s="505" customFormat="1" ht="14.25" hidden="1"/>
    <row r="22537" s="505" customFormat="1" ht="14.25" hidden="1"/>
    <row r="22538" s="505" customFormat="1" ht="14.25" hidden="1"/>
    <row r="22539" s="505" customFormat="1" ht="14.25" hidden="1"/>
    <row r="22540" s="505" customFormat="1" ht="14.25" hidden="1"/>
    <row r="22541" s="505" customFormat="1" ht="14.25" hidden="1"/>
    <row r="22542" s="505" customFormat="1" ht="14.25" hidden="1"/>
    <row r="22543" s="505" customFormat="1" ht="14.25" hidden="1"/>
    <row r="22544" s="505" customFormat="1" ht="14.25" hidden="1"/>
    <row r="22545" s="505" customFormat="1" ht="14.25" hidden="1"/>
    <row r="22546" s="505" customFormat="1" ht="14.25" hidden="1"/>
    <row r="22547" s="505" customFormat="1" ht="14.25" hidden="1"/>
    <row r="22548" s="505" customFormat="1" ht="14.25" hidden="1"/>
    <row r="22549" s="505" customFormat="1" ht="14.25" hidden="1"/>
    <row r="22550" s="505" customFormat="1" ht="14.25" hidden="1"/>
    <row r="22551" s="505" customFormat="1" ht="14.25" hidden="1"/>
    <row r="22552" s="505" customFormat="1" ht="14.25" hidden="1"/>
    <row r="22553" s="505" customFormat="1" ht="14.25" hidden="1"/>
    <row r="22554" s="505" customFormat="1" ht="14.25" hidden="1"/>
    <row r="22555" s="505" customFormat="1" ht="14.25" hidden="1"/>
    <row r="22556" s="505" customFormat="1" ht="14.25" hidden="1"/>
    <row r="22557" s="505" customFormat="1" ht="14.25" hidden="1"/>
    <row r="22558" s="505" customFormat="1" ht="14.25" hidden="1"/>
    <row r="22559" s="505" customFormat="1" ht="14.25" hidden="1"/>
    <row r="22560" s="505" customFormat="1" ht="14.25" hidden="1"/>
    <row r="22561" s="505" customFormat="1" ht="14.25" hidden="1"/>
    <row r="22562" s="505" customFormat="1" ht="14.25" hidden="1"/>
    <row r="22563" s="505" customFormat="1" ht="14.25" hidden="1"/>
    <row r="22564" s="505" customFormat="1" ht="14.25" hidden="1"/>
    <row r="22565" s="505" customFormat="1" ht="14.25" hidden="1"/>
    <row r="22566" s="505" customFormat="1" ht="14.25" hidden="1"/>
    <row r="22567" s="505" customFormat="1" ht="14.25" hidden="1"/>
    <row r="22568" s="505" customFormat="1" ht="14.25" hidden="1"/>
    <row r="22569" s="505" customFormat="1" ht="14.25" hidden="1"/>
    <row r="22570" s="505" customFormat="1" ht="14.25" hidden="1"/>
    <row r="22571" s="505" customFormat="1" ht="14.25" hidden="1"/>
    <row r="22572" s="505" customFormat="1" ht="14.25" hidden="1"/>
    <row r="22573" s="505" customFormat="1" ht="14.25" hidden="1"/>
    <row r="22574" s="505" customFormat="1" ht="14.25" hidden="1"/>
    <row r="22575" s="505" customFormat="1" ht="14.25" hidden="1"/>
    <row r="22576" s="505" customFormat="1" ht="14.25" hidden="1"/>
    <row r="22577" s="505" customFormat="1" ht="14.25" hidden="1"/>
    <row r="22578" s="505" customFormat="1" ht="14.25" hidden="1"/>
    <row r="22579" s="505" customFormat="1" ht="14.25" hidden="1"/>
    <row r="22580" s="505" customFormat="1" ht="14.25" hidden="1"/>
    <row r="22581" s="505" customFormat="1" ht="14.25" hidden="1"/>
    <row r="22582" s="505" customFormat="1" ht="14.25" hidden="1"/>
    <row r="22583" s="505" customFormat="1" ht="14.25" hidden="1"/>
    <row r="22584" s="505" customFormat="1" ht="14.25" hidden="1"/>
    <row r="22585" s="505" customFormat="1" ht="14.25" hidden="1"/>
    <row r="22586" s="505" customFormat="1" ht="14.25" hidden="1"/>
    <row r="22587" s="505" customFormat="1" ht="14.25" hidden="1"/>
    <row r="22588" s="505" customFormat="1" ht="14.25" hidden="1"/>
    <row r="22589" s="505" customFormat="1" ht="14.25" hidden="1"/>
    <row r="22590" s="505" customFormat="1" ht="14.25" hidden="1"/>
    <row r="22591" s="505" customFormat="1" ht="14.25" hidden="1"/>
    <row r="22592" s="505" customFormat="1" ht="14.25" hidden="1"/>
    <row r="22593" s="505" customFormat="1" ht="14.25" hidden="1"/>
    <row r="22594" s="505" customFormat="1" ht="14.25" hidden="1"/>
    <row r="22595" s="505" customFormat="1" ht="14.25" hidden="1"/>
    <row r="22596" s="505" customFormat="1" ht="14.25" hidden="1"/>
    <row r="22597" s="505" customFormat="1" ht="14.25" hidden="1"/>
    <row r="22598" s="505" customFormat="1" ht="14.25" hidden="1"/>
    <row r="22599" s="505" customFormat="1" ht="14.25" hidden="1"/>
    <row r="22600" s="505" customFormat="1" ht="14.25" hidden="1"/>
    <row r="22601" s="505" customFormat="1" ht="14.25" hidden="1"/>
    <row r="22602" s="505" customFormat="1" ht="14.25" hidden="1"/>
    <row r="22603" s="505" customFormat="1" ht="14.25" hidden="1"/>
    <row r="22604" s="505" customFormat="1" ht="14.25" hidden="1"/>
    <row r="22605" s="505" customFormat="1" ht="14.25" hidden="1"/>
    <row r="22606" s="505" customFormat="1" ht="14.25" hidden="1"/>
    <row r="22607" s="505" customFormat="1" ht="14.25" hidden="1"/>
    <row r="22608" s="505" customFormat="1" ht="14.25" hidden="1"/>
    <row r="22609" s="505" customFormat="1" ht="14.25" hidden="1"/>
    <row r="22610" s="505" customFormat="1" ht="14.25" hidden="1"/>
    <row r="22611" s="505" customFormat="1" ht="14.25" hidden="1"/>
    <row r="22612" s="505" customFormat="1" ht="14.25" hidden="1"/>
    <row r="22613" s="505" customFormat="1" ht="14.25" hidden="1"/>
    <row r="22614" s="505" customFormat="1" ht="14.25" hidden="1"/>
    <row r="22615" s="505" customFormat="1" ht="14.25" hidden="1"/>
    <row r="22616" s="505" customFormat="1" ht="14.25" hidden="1"/>
    <row r="22617" s="505" customFormat="1" ht="14.25" hidden="1"/>
    <row r="22618" s="505" customFormat="1" ht="14.25" hidden="1"/>
    <row r="22619" s="505" customFormat="1" ht="14.25" hidden="1"/>
    <row r="22620" s="505" customFormat="1" ht="14.25" hidden="1"/>
    <row r="22621" s="505" customFormat="1" ht="14.25" hidden="1"/>
    <row r="22622" s="505" customFormat="1" ht="14.25" hidden="1"/>
    <row r="22623" s="505" customFormat="1" ht="14.25" hidden="1"/>
    <row r="22624" s="505" customFormat="1" ht="14.25" hidden="1"/>
    <row r="22625" s="505" customFormat="1" ht="14.25" hidden="1"/>
    <row r="22626" s="505" customFormat="1" ht="14.25" hidden="1"/>
    <row r="22627" s="505" customFormat="1" ht="14.25" hidden="1"/>
    <row r="22628" s="505" customFormat="1" ht="14.25" hidden="1"/>
    <row r="22629" s="505" customFormat="1" ht="14.25" hidden="1"/>
    <row r="22630" s="505" customFormat="1" ht="14.25" hidden="1"/>
    <row r="22631" s="505" customFormat="1" ht="14.25" hidden="1"/>
    <row r="22632" s="505" customFormat="1" ht="14.25" hidden="1"/>
    <row r="22633" s="505" customFormat="1" ht="14.25" hidden="1"/>
    <row r="22634" s="505" customFormat="1" ht="14.25" hidden="1"/>
    <row r="22635" s="505" customFormat="1" ht="14.25" hidden="1"/>
    <row r="22636" s="505" customFormat="1" ht="14.25" hidden="1"/>
    <row r="22637" s="505" customFormat="1" ht="14.25" hidden="1"/>
    <row r="22638" s="505" customFormat="1" ht="14.25" hidden="1"/>
    <row r="22639" s="505" customFormat="1" ht="14.25" hidden="1"/>
    <row r="22640" s="505" customFormat="1" ht="14.25" hidden="1"/>
    <row r="22641" s="505" customFormat="1" ht="14.25" hidden="1"/>
    <row r="22642" s="505" customFormat="1" ht="14.25" hidden="1"/>
    <row r="22643" s="505" customFormat="1" ht="14.25" hidden="1"/>
    <row r="22644" s="505" customFormat="1" ht="14.25" hidden="1"/>
    <row r="22645" s="505" customFormat="1" ht="14.25" hidden="1"/>
    <row r="22646" s="505" customFormat="1" ht="14.25" hidden="1"/>
    <row r="22647" s="505" customFormat="1" ht="14.25" hidden="1"/>
    <row r="22648" s="505" customFormat="1" ht="14.25" hidden="1"/>
    <row r="22649" s="505" customFormat="1" ht="14.25" hidden="1"/>
    <row r="22650" s="505" customFormat="1" ht="14.25" hidden="1"/>
    <row r="22651" s="505" customFormat="1" ht="14.25" hidden="1"/>
    <row r="22652" s="505" customFormat="1" ht="14.25" hidden="1"/>
    <row r="22653" s="505" customFormat="1" ht="14.25" hidden="1"/>
    <row r="22654" s="505" customFormat="1" ht="14.25" hidden="1"/>
    <row r="22655" s="505" customFormat="1" ht="14.25" hidden="1"/>
    <row r="22656" s="505" customFormat="1" ht="14.25" hidden="1"/>
    <row r="22657" s="505" customFormat="1" ht="14.25" hidden="1"/>
    <row r="22658" s="505" customFormat="1" ht="14.25" hidden="1"/>
    <row r="22659" s="505" customFormat="1" ht="14.25" hidden="1"/>
    <row r="22660" s="505" customFormat="1" ht="14.25" hidden="1"/>
    <row r="22661" s="505" customFormat="1" ht="14.25" hidden="1"/>
    <row r="22662" s="505" customFormat="1" ht="14.25" hidden="1"/>
    <row r="22663" s="505" customFormat="1" ht="14.25" hidden="1"/>
    <row r="22664" s="505" customFormat="1" ht="14.25" hidden="1"/>
    <row r="22665" s="505" customFormat="1" ht="14.25" hidden="1"/>
    <row r="22666" s="505" customFormat="1" ht="14.25" hidden="1"/>
    <row r="22667" s="505" customFormat="1" ht="14.25" hidden="1"/>
    <row r="22668" s="505" customFormat="1" ht="14.25" hidden="1"/>
    <row r="22669" s="505" customFormat="1" ht="14.25" hidden="1"/>
    <row r="22670" s="505" customFormat="1" ht="14.25" hidden="1"/>
    <row r="22671" s="505" customFormat="1" ht="14.25" hidden="1"/>
    <row r="22672" s="505" customFormat="1" ht="14.25" hidden="1"/>
    <row r="22673" s="505" customFormat="1" ht="14.25" hidden="1"/>
    <row r="22674" s="505" customFormat="1" ht="14.25" hidden="1"/>
    <row r="22675" s="505" customFormat="1" ht="14.25" hidden="1"/>
    <row r="22676" s="505" customFormat="1" ht="14.25" hidden="1"/>
    <row r="22677" s="505" customFormat="1" ht="14.25" hidden="1"/>
    <row r="22678" s="505" customFormat="1" ht="14.25" hidden="1"/>
    <row r="22679" s="505" customFormat="1" ht="14.25" hidden="1"/>
    <row r="22680" s="505" customFormat="1" ht="14.25" hidden="1"/>
    <row r="22681" s="505" customFormat="1" ht="14.25" hidden="1"/>
    <row r="22682" s="505" customFormat="1" ht="14.25" hidden="1"/>
    <row r="22683" s="505" customFormat="1" ht="14.25" hidden="1"/>
    <row r="22684" s="505" customFormat="1" ht="14.25" hidden="1"/>
    <row r="22685" s="505" customFormat="1" ht="14.25" hidden="1"/>
    <row r="22686" s="505" customFormat="1" ht="14.25" hidden="1"/>
    <row r="22687" s="505" customFormat="1" ht="14.25" hidden="1"/>
    <row r="22688" s="505" customFormat="1" ht="14.25" hidden="1"/>
    <row r="22689" s="505" customFormat="1" ht="14.25" hidden="1"/>
    <row r="22690" s="505" customFormat="1" ht="14.25" hidden="1"/>
    <row r="22691" s="505" customFormat="1" ht="14.25" hidden="1"/>
    <row r="22692" s="505" customFormat="1" ht="14.25" hidden="1"/>
    <row r="22693" s="505" customFormat="1" ht="14.25" hidden="1"/>
    <row r="22694" s="505" customFormat="1" ht="14.25" hidden="1"/>
    <row r="22695" s="505" customFormat="1" ht="14.25" hidden="1"/>
    <row r="22696" s="505" customFormat="1" ht="14.25" hidden="1"/>
    <row r="22697" s="505" customFormat="1" ht="14.25" hidden="1"/>
    <row r="22698" s="505" customFormat="1" ht="14.25" hidden="1"/>
    <row r="22699" s="505" customFormat="1" ht="14.25" hidden="1"/>
    <row r="22700" s="505" customFormat="1" ht="14.25" hidden="1"/>
    <row r="22701" s="505" customFormat="1" ht="14.25" hidden="1"/>
    <row r="22702" s="505" customFormat="1" ht="14.25" hidden="1"/>
    <row r="22703" s="505" customFormat="1" ht="14.25" hidden="1"/>
    <row r="22704" s="505" customFormat="1" ht="14.25" hidden="1"/>
    <row r="22705" s="505" customFormat="1" ht="14.25" hidden="1"/>
    <row r="22706" s="505" customFormat="1" ht="14.25" hidden="1"/>
    <row r="22707" s="505" customFormat="1" ht="14.25" hidden="1"/>
    <row r="22708" s="505" customFormat="1" ht="14.25" hidden="1"/>
    <row r="22709" s="505" customFormat="1" ht="14.25" hidden="1"/>
    <row r="22710" s="505" customFormat="1" ht="14.25" hidden="1"/>
    <row r="22711" s="505" customFormat="1" ht="14.25" hidden="1"/>
    <row r="22712" s="505" customFormat="1" ht="14.25" hidden="1"/>
    <row r="22713" s="505" customFormat="1" ht="14.25" hidden="1"/>
    <row r="22714" s="505" customFormat="1" ht="14.25" hidden="1"/>
    <row r="22715" s="505" customFormat="1" ht="14.25" hidden="1"/>
    <row r="22716" s="505" customFormat="1" ht="14.25" hidden="1"/>
    <row r="22717" s="505" customFormat="1" ht="14.25" hidden="1"/>
    <row r="22718" s="505" customFormat="1" ht="14.25" hidden="1"/>
    <row r="22719" s="505" customFormat="1" ht="14.25" hidden="1"/>
    <row r="22720" s="505" customFormat="1" ht="14.25" hidden="1"/>
    <row r="22721" s="505" customFormat="1" ht="14.25" hidden="1"/>
    <row r="22722" s="505" customFormat="1" ht="14.25" hidden="1"/>
    <row r="22723" s="505" customFormat="1" ht="14.25" hidden="1"/>
    <row r="22724" s="505" customFormat="1" ht="14.25" hidden="1"/>
    <row r="22725" s="505" customFormat="1" ht="14.25" hidden="1"/>
    <row r="22726" s="505" customFormat="1" ht="14.25" hidden="1"/>
    <row r="22727" s="505" customFormat="1" ht="14.25" hidden="1"/>
    <row r="22728" s="505" customFormat="1" ht="14.25" hidden="1"/>
    <row r="22729" s="505" customFormat="1" ht="14.25" hidden="1"/>
    <row r="22730" s="505" customFormat="1" ht="14.25" hidden="1"/>
    <row r="22731" s="505" customFormat="1" ht="14.25" hidden="1"/>
    <row r="22732" s="505" customFormat="1" ht="14.25" hidden="1"/>
    <row r="22733" s="505" customFormat="1" ht="14.25" hidden="1"/>
    <row r="22734" s="505" customFormat="1" ht="14.25" hidden="1"/>
    <row r="22735" s="505" customFormat="1" ht="14.25" hidden="1"/>
    <row r="22736" s="505" customFormat="1" ht="14.25" hidden="1"/>
    <row r="22737" s="505" customFormat="1" ht="14.25" hidden="1"/>
    <row r="22738" s="505" customFormat="1" ht="14.25" hidden="1"/>
    <row r="22739" s="505" customFormat="1" ht="14.25" hidden="1"/>
    <row r="22740" s="505" customFormat="1" ht="14.25" hidden="1"/>
    <row r="22741" s="505" customFormat="1" ht="14.25" hidden="1"/>
    <row r="22742" s="505" customFormat="1" ht="14.25" hidden="1"/>
    <row r="22743" s="505" customFormat="1" ht="14.25" hidden="1"/>
    <row r="22744" s="505" customFormat="1" ht="14.25" hidden="1"/>
    <row r="22745" s="505" customFormat="1" ht="14.25" hidden="1"/>
    <row r="22746" s="505" customFormat="1" ht="14.25" hidden="1"/>
    <row r="22747" s="505" customFormat="1" ht="14.25" hidden="1"/>
    <row r="22748" s="505" customFormat="1" ht="14.25" hidden="1"/>
    <row r="22749" s="505" customFormat="1" ht="14.25" hidden="1"/>
    <row r="22750" s="505" customFormat="1" ht="14.25" hidden="1"/>
    <row r="22751" s="505" customFormat="1" ht="14.25" hidden="1"/>
    <row r="22752" s="505" customFormat="1" ht="14.25" hidden="1"/>
    <row r="22753" s="505" customFormat="1" ht="14.25" hidden="1"/>
    <row r="22754" s="505" customFormat="1" ht="14.25" hidden="1"/>
    <row r="22755" s="505" customFormat="1" ht="14.25" hidden="1"/>
    <row r="22756" s="505" customFormat="1" ht="14.25" hidden="1"/>
    <row r="22757" s="505" customFormat="1" ht="14.25" hidden="1"/>
    <row r="22758" s="505" customFormat="1" ht="14.25" hidden="1"/>
    <row r="22759" s="505" customFormat="1" ht="14.25" hidden="1"/>
    <row r="22760" s="505" customFormat="1" ht="14.25" hidden="1"/>
    <row r="22761" s="505" customFormat="1" ht="14.25" hidden="1"/>
    <row r="22762" s="505" customFormat="1" ht="14.25" hidden="1"/>
    <row r="22763" s="505" customFormat="1" ht="14.25" hidden="1"/>
    <row r="22764" s="505" customFormat="1" ht="14.25" hidden="1"/>
    <row r="22765" s="505" customFormat="1" ht="14.25" hidden="1"/>
    <row r="22766" s="505" customFormat="1" ht="14.25" hidden="1"/>
    <row r="22767" s="505" customFormat="1" ht="14.25" hidden="1"/>
    <row r="22768" s="505" customFormat="1" ht="14.25" hidden="1"/>
    <row r="22769" s="505" customFormat="1" ht="14.25" hidden="1"/>
    <row r="22770" s="505" customFormat="1" ht="14.25" hidden="1"/>
    <row r="22771" s="505" customFormat="1" ht="14.25" hidden="1"/>
    <row r="22772" s="505" customFormat="1" ht="14.25" hidden="1"/>
    <row r="22773" s="505" customFormat="1" ht="14.25" hidden="1"/>
    <row r="22774" s="505" customFormat="1" ht="14.25" hidden="1"/>
    <row r="22775" s="505" customFormat="1" ht="14.25" hidden="1"/>
    <row r="22776" s="505" customFormat="1" ht="14.25" hidden="1"/>
    <row r="22777" s="505" customFormat="1" ht="14.25" hidden="1"/>
    <row r="22778" s="505" customFormat="1" ht="14.25" hidden="1"/>
    <row r="22779" s="505" customFormat="1" ht="14.25" hidden="1"/>
    <row r="22780" s="505" customFormat="1" ht="14.25" hidden="1"/>
    <row r="22781" s="505" customFormat="1" ht="14.25" hidden="1"/>
    <row r="22782" s="505" customFormat="1" ht="14.25" hidden="1"/>
    <row r="22783" s="505" customFormat="1" ht="14.25" hidden="1"/>
    <row r="22784" s="505" customFormat="1" ht="14.25" hidden="1"/>
    <row r="22785" s="505" customFormat="1" ht="14.25" hidden="1"/>
    <row r="22786" s="505" customFormat="1" ht="14.25" hidden="1"/>
    <row r="22787" s="505" customFormat="1" ht="14.25" hidden="1"/>
    <row r="22788" s="505" customFormat="1" ht="14.25" hidden="1"/>
    <row r="22789" s="505" customFormat="1" ht="14.25" hidden="1"/>
    <row r="22790" s="505" customFormat="1" ht="14.25" hidden="1"/>
    <row r="22791" s="505" customFormat="1" ht="14.25" hidden="1"/>
    <row r="22792" s="505" customFormat="1" ht="14.25" hidden="1"/>
    <row r="22793" s="505" customFormat="1" ht="14.25" hidden="1"/>
    <row r="22794" s="505" customFormat="1" ht="14.25" hidden="1"/>
    <row r="22795" s="505" customFormat="1" ht="14.25" hidden="1"/>
    <row r="22796" s="505" customFormat="1" ht="14.25" hidden="1"/>
    <row r="22797" s="505" customFormat="1" ht="14.25" hidden="1"/>
    <row r="22798" s="505" customFormat="1" ht="14.25" hidden="1"/>
    <row r="22799" s="505" customFormat="1" ht="14.25" hidden="1"/>
    <row r="22800" s="505" customFormat="1" ht="14.25" hidden="1"/>
    <row r="22801" s="505" customFormat="1" ht="14.25" hidden="1"/>
    <row r="22802" s="505" customFormat="1" ht="14.25" hidden="1"/>
    <row r="22803" s="505" customFormat="1" ht="14.25" hidden="1"/>
    <row r="22804" s="505" customFormat="1" ht="14.25" hidden="1"/>
    <row r="22805" s="505" customFormat="1" ht="14.25" hidden="1"/>
    <row r="22806" s="505" customFormat="1" ht="14.25" hidden="1"/>
    <row r="22807" s="505" customFormat="1" ht="14.25" hidden="1"/>
    <row r="22808" s="505" customFormat="1" ht="14.25" hidden="1"/>
    <row r="22809" s="505" customFormat="1" ht="14.25" hidden="1"/>
    <row r="22810" s="505" customFormat="1" ht="14.25" hidden="1"/>
    <row r="22811" s="505" customFormat="1" ht="14.25" hidden="1"/>
    <row r="22812" s="505" customFormat="1" ht="14.25" hidden="1"/>
    <row r="22813" s="505" customFormat="1" ht="14.25" hidden="1"/>
    <row r="22814" s="505" customFormat="1" ht="14.25" hidden="1"/>
    <row r="22815" s="505" customFormat="1" ht="14.25" hidden="1"/>
    <row r="22816" s="505" customFormat="1" ht="14.25" hidden="1"/>
    <row r="22817" s="505" customFormat="1" ht="14.25" hidden="1"/>
    <row r="22818" s="505" customFormat="1" ht="14.25" hidden="1"/>
    <row r="22819" s="505" customFormat="1" ht="14.25" hidden="1"/>
    <row r="22820" s="505" customFormat="1" ht="14.25" hidden="1"/>
    <row r="22821" s="505" customFormat="1" ht="14.25" hidden="1"/>
    <row r="22822" s="505" customFormat="1" ht="14.25" hidden="1"/>
    <row r="22823" s="505" customFormat="1" ht="14.25" hidden="1"/>
    <row r="22824" s="505" customFormat="1" ht="14.25" hidden="1"/>
    <row r="22825" s="505" customFormat="1" ht="14.25" hidden="1"/>
    <row r="22826" s="505" customFormat="1" ht="14.25" hidden="1"/>
    <row r="22827" s="505" customFormat="1" ht="14.25" hidden="1"/>
    <row r="22828" s="505" customFormat="1" ht="14.25" hidden="1"/>
    <row r="22829" s="505" customFormat="1" ht="14.25" hidden="1"/>
    <row r="22830" s="505" customFormat="1" ht="14.25" hidden="1"/>
    <row r="22831" s="505" customFormat="1" ht="14.25" hidden="1"/>
    <row r="22832" s="505" customFormat="1" ht="14.25" hidden="1"/>
    <row r="22833" s="505" customFormat="1" ht="14.25" hidden="1"/>
    <row r="22834" s="505" customFormat="1" ht="14.25" hidden="1"/>
    <row r="22835" s="505" customFormat="1" ht="14.25" hidden="1"/>
    <row r="22836" s="505" customFormat="1" ht="14.25" hidden="1"/>
    <row r="22837" s="505" customFormat="1" ht="14.25" hidden="1"/>
    <row r="22838" s="505" customFormat="1" ht="14.25" hidden="1"/>
    <row r="22839" s="505" customFormat="1" ht="14.25" hidden="1"/>
    <row r="22840" s="505" customFormat="1" ht="14.25" hidden="1"/>
    <row r="22841" s="505" customFormat="1" ht="14.25" hidden="1"/>
    <row r="22842" s="505" customFormat="1" ht="14.25" hidden="1"/>
    <row r="22843" s="505" customFormat="1" ht="14.25" hidden="1"/>
    <row r="22844" s="505" customFormat="1" ht="14.25" hidden="1"/>
    <row r="22845" s="505" customFormat="1" ht="14.25" hidden="1"/>
    <row r="22846" s="505" customFormat="1" ht="14.25" hidden="1"/>
    <row r="22847" s="505" customFormat="1" ht="14.25" hidden="1"/>
    <row r="22848" s="505" customFormat="1" ht="14.25" hidden="1"/>
    <row r="22849" s="505" customFormat="1" ht="14.25" hidden="1"/>
    <row r="22850" s="505" customFormat="1" ht="14.25" hidden="1"/>
    <row r="22851" s="505" customFormat="1" ht="14.25" hidden="1"/>
    <row r="22852" s="505" customFormat="1" ht="14.25" hidden="1"/>
    <row r="22853" s="505" customFormat="1" ht="14.25" hidden="1"/>
    <row r="22854" s="505" customFormat="1" ht="14.25" hidden="1"/>
    <row r="22855" s="505" customFormat="1" ht="14.25" hidden="1"/>
    <row r="22856" s="505" customFormat="1" ht="14.25" hidden="1"/>
    <row r="22857" s="505" customFormat="1" ht="14.25" hidden="1"/>
    <row r="22858" s="505" customFormat="1" ht="14.25" hidden="1"/>
    <row r="22859" s="505" customFormat="1" ht="14.25" hidden="1"/>
    <row r="22860" s="505" customFormat="1" ht="14.25" hidden="1"/>
    <row r="22861" s="505" customFormat="1" ht="14.25" hidden="1"/>
    <row r="22862" s="505" customFormat="1" ht="14.25" hidden="1"/>
    <row r="22863" s="505" customFormat="1" ht="14.25" hidden="1"/>
    <row r="22864" s="505" customFormat="1" ht="14.25" hidden="1"/>
    <row r="22865" s="505" customFormat="1" ht="14.25" hidden="1"/>
    <row r="22866" s="505" customFormat="1" ht="14.25" hidden="1"/>
    <row r="22867" s="505" customFormat="1" ht="14.25" hidden="1"/>
    <row r="22868" s="505" customFormat="1" ht="14.25" hidden="1"/>
    <row r="22869" s="505" customFormat="1" ht="14.25" hidden="1"/>
    <row r="22870" s="505" customFormat="1" ht="14.25" hidden="1"/>
    <row r="22871" s="505" customFormat="1" ht="14.25" hidden="1"/>
    <row r="22872" s="505" customFormat="1" ht="14.25" hidden="1"/>
    <row r="22873" s="505" customFormat="1" ht="14.25" hidden="1"/>
    <row r="22874" s="505" customFormat="1" ht="14.25" hidden="1"/>
    <row r="22875" s="505" customFormat="1" ht="14.25" hidden="1"/>
    <row r="22876" s="505" customFormat="1" ht="14.25" hidden="1"/>
    <row r="22877" s="505" customFormat="1" ht="14.25" hidden="1"/>
    <row r="22878" s="505" customFormat="1" ht="14.25" hidden="1"/>
    <row r="22879" s="505" customFormat="1" ht="14.25" hidden="1"/>
    <row r="22880" s="505" customFormat="1" ht="14.25" hidden="1"/>
    <row r="22881" s="505" customFormat="1" ht="14.25" hidden="1"/>
    <row r="22882" s="505" customFormat="1" ht="14.25" hidden="1"/>
    <row r="22883" s="505" customFormat="1" ht="14.25" hidden="1"/>
    <row r="22884" s="505" customFormat="1" ht="14.25" hidden="1"/>
    <row r="22885" s="505" customFormat="1" ht="14.25" hidden="1"/>
    <row r="22886" s="505" customFormat="1" ht="14.25" hidden="1"/>
    <row r="22887" s="505" customFormat="1" ht="14.25" hidden="1"/>
    <row r="22888" s="505" customFormat="1" ht="14.25" hidden="1"/>
    <row r="22889" s="505" customFormat="1" ht="14.25" hidden="1"/>
    <row r="22890" s="505" customFormat="1" ht="14.25" hidden="1"/>
    <row r="22891" s="505" customFormat="1" ht="14.25" hidden="1"/>
    <row r="22892" s="505" customFormat="1" ht="14.25" hidden="1"/>
    <row r="22893" s="505" customFormat="1" ht="14.25" hidden="1"/>
    <row r="22894" s="505" customFormat="1" ht="14.25" hidden="1"/>
    <row r="22895" s="505" customFormat="1" ht="14.25" hidden="1"/>
    <row r="22896" s="505" customFormat="1" ht="14.25" hidden="1"/>
    <row r="22897" s="505" customFormat="1" ht="14.25" hidden="1"/>
    <row r="22898" s="505" customFormat="1" ht="14.25" hidden="1"/>
    <row r="22899" s="505" customFormat="1" ht="14.25" hidden="1"/>
    <row r="22900" s="505" customFormat="1" ht="14.25" hidden="1"/>
    <row r="22901" s="505" customFormat="1" ht="14.25" hidden="1"/>
    <row r="22902" s="505" customFormat="1" ht="14.25" hidden="1"/>
    <row r="22903" s="505" customFormat="1" ht="14.25" hidden="1"/>
    <row r="22904" s="505" customFormat="1" ht="14.25" hidden="1"/>
    <row r="22905" s="505" customFormat="1" ht="14.25" hidden="1"/>
    <row r="22906" s="505" customFormat="1" ht="14.25" hidden="1"/>
    <row r="22907" s="505" customFormat="1" ht="14.25" hidden="1"/>
    <row r="22908" s="505" customFormat="1" ht="14.25" hidden="1"/>
    <row r="22909" s="505" customFormat="1" ht="14.25" hidden="1"/>
    <row r="22910" s="505" customFormat="1" ht="14.25" hidden="1"/>
    <row r="22911" s="505" customFormat="1" ht="14.25" hidden="1"/>
    <row r="22912" s="505" customFormat="1" ht="14.25" hidden="1"/>
    <row r="22913" s="505" customFormat="1" ht="14.25" hidden="1"/>
    <row r="22914" s="505" customFormat="1" ht="14.25" hidden="1"/>
    <row r="22915" s="505" customFormat="1" ht="14.25" hidden="1"/>
    <row r="22916" s="505" customFormat="1" ht="14.25" hidden="1"/>
    <row r="22917" s="505" customFormat="1" ht="14.25" hidden="1"/>
    <row r="22918" s="505" customFormat="1" ht="14.25" hidden="1"/>
    <row r="22919" s="505" customFormat="1" ht="14.25" hidden="1"/>
    <row r="22920" s="505" customFormat="1" ht="14.25" hidden="1"/>
    <row r="22921" s="505" customFormat="1" ht="14.25" hidden="1"/>
    <row r="22922" s="505" customFormat="1" ht="14.25" hidden="1"/>
    <row r="22923" s="505" customFormat="1" ht="14.25" hidden="1"/>
    <row r="22924" s="505" customFormat="1" ht="14.25" hidden="1"/>
    <row r="22925" s="505" customFormat="1" ht="14.25" hidden="1"/>
    <row r="22926" s="505" customFormat="1" ht="14.25" hidden="1"/>
    <row r="22927" s="505" customFormat="1" ht="14.25" hidden="1"/>
    <row r="22928" s="505" customFormat="1" ht="14.25" hidden="1"/>
    <row r="22929" s="505" customFormat="1" ht="14.25" hidden="1"/>
    <row r="22930" s="505" customFormat="1" ht="14.25" hidden="1"/>
    <row r="22931" s="505" customFormat="1" ht="14.25" hidden="1"/>
    <row r="22932" s="505" customFormat="1" ht="14.25" hidden="1"/>
    <row r="22933" s="505" customFormat="1" ht="14.25" hidden="1"/>
    <row r="22934" s="505" customFormat="1" ht="14.25" hidden="1"/>
    <row r="22935" s="505" customFormat="1" ht="14.25" hidden="1"/>
    <row r="22936" s="505" customFormat="1" ht="14.25" hidden="1"/>
    <row r="22937" s="505" customFormat="1" ht="14.25" hidden="1"/>
    <row r="22938" s="505" customFormat="1" ht="14.25" hidden="1"/>
    <row r="22939" s="505" customFormat="1" ht="14.25" hidden="1"/>
    <row r="22940" s="505" customFormat="1" ht="14.25" hidden="1"/>
    <row r="22941" s="505" customFormat="1" ht="14.25" hidden="1"/>
    <row r="22942" s="505" customFormat="1" ht="14.25" hidden="1"/>
    <row r="22943" s="505" customFormat="1" ht="14.25" hidden="1"/>
    <row r="22944" s="505" customFormat="1" ht="14.25" hidden="1"/>
    <row r="22945" s="505" customFormat="1" ht="14.25" hidden="1"/>
    <row r="22946" s="505" customFormat="1" ht="14.25" hidden="1"/>
    <row r="22947" s="505" customFormat="1" ht="14.25" hidden="1"/>
    <row r="22948" s="505" customFormat="1" ht="14.25" hidden="1"/>
    <row r="22949" s="505" customFormat="1" ht="14.25" hidden="1"/>
    <row r="22950" s="505" customFormat="1" ht="14.25" hidden="1"/>
    <row r="22951" s="505" customFormat="1" ht="14.25" hidden="1"/>
    <row r="22952" s="505" customFormat="1" ht="14.25" hidden="1"/>
    <row r="22953" s="505" customFormat="1" ht="14.25" hidden="1"/>
    <row r="22954" s="505" customFormat="1" ht="14.25" hidden="1"/>
    <row r="22955" s="505" customFormat="1" ht="14.25" hidden="1"/>
    <row r="22956" s="505" customFormat="1" ht="14.25" hidden="1"/>
    <row r="22957" s="505" customFormat="1" ht="14.25" hidden="1"/>
    <row r="22958" s="505" customFormat="1" ht="14.25" hidden="1"/>
    <row r="22959" s="505" customFormat="1" ht="14.25" hidden="1"/>
    <row r="22960" s="505" customFormat="1" ht="14.25" hidden="1"/>
    <row r="22961" s="505" customFormat="1" ht="14.25" hidden="1"/>
    <row r="22962" s="505" customFormat="1" ht="14.25" hidden="1"/>
    <row r="22963" s="505" customFormat="1" ht="14.25" hidden="1"/>
    <row r="22964" s="505" customFormat="1" ht="14.25" hidden="1"/>
    <row r="22965" s="505" customFormat="1" ht="14.25" hidden="1"/>
    <row r="22966" s="505" customFormat="1" ht="14.25" hidden="1"/>
    <row r="22967" s="505" customFormat="1" ht="14.25" hidden="1"/>
    <row r="22968" s="505" customFormat="1" ht="14.25" hidden="1"/>
    <row r="22969" s="505" customFormat="1" ht="14.25" hidden="1"/>
    <row r="22970" s="505" customFormat="1" ht="14.25" hidden="1"/>
    <row r="22971" s="505" customFormat="1" ht="14.25" hidden="1"/>
    <row r="22972" s="505" customFormat="1" ht="14.25" hidden="1"/>
    <row r="22973" s="505" customFormat="1" ht="14.25" hidden="1"/>
    <row r="22974" s="505" customFormat="1" ht="14.25" hidden="1"/>
    <row r="22975" s="505" customFormat="1" ht="14.25" hidden="1"/>
    <row r="22976" s="505" customFormat="1" ht="14.25" hidden="1"/>
    <row r="22977" s="505" customFormat="1" ht="14.25" hidden="1"/>
    <row r="22978" s="505" customFormat="1" ht="14.25" hidden="1"/>
    <row r="22979" s="505" customFormat="1" ht="14.25" hidden="1"/>
    <row r="22980" s="505" customFormat="1" ht="14.25" hidden="1"/>
    <row r="22981" s="505" customFormat="1" ht="14.25" hidden="1"/>
    <row r="22982" s="505" customFormat="1" ht="14.25" hidden="1"/>
    <row r="22983" s="505" customFormat="1" ht="14.25" hidden="1"/>
    <row r="22984" s="505" customFormat="1" ht="14.25" hidden="1"/>
    <row r="22985" s="505" customFormat="1" ht="14.25" hidden="1"/>
    <row r="22986" s="505" customFormat="1" ht="14.25" hidden="1"/>
    <row r="22987" s="505" customFormat="1" ht="14.25" hidden="1"/>
    <row r="22988" s="505" customFormat="1" ht="14.25" hidden="1"/>
    <row r="22989" s="505" customFormat="1" ht="14.25" hidden="1"/>
    <row r="22990" s="505" customFormat="1" ht="14.25" hidden="1"/>
    <row r="22991" s="505" customFormat="1" ht="14.25" hidden="1"/>
    <row r="22992" s="505" customFormat="1" ht="14.25" hidden="1"/>
    <row r="22993" s="505" customFormat="1" ht="14.25" hidden="1"/>
    <row r="22994" s="505" customFormat="1" ht="14.25" hidden="1"/>
    <row r="22995" s="505" customFormat="1" ht="14.25" hidden="1"/>
    <row r="22996" s="505" customFormat="1" ht="14.25" hidden="1"/>
    <row r="22997" s="505" customFormat="1" ht="14.25" hidden="1"/>
    <row r="22998" s="505" customFormat="1" ht="14.25" hidden="1"/>
    <row r="22999" s="505" customFormat="1" ht="14.25" hidden="1"/>
    <row r="23000" s="505" customFormat="1" ht="14.25" hidden="1"/>
    <row r="23001" s="505" customFormat="1" ht="14.25" hidden="1"/>
    <row r="23002" s="505" customFormat="1" ht="14.25" hidden="1"/>
    <row r="23003" s="505" customFormat="1" ht="14.25" hidden="1"/>
    <row r="23004" s="505" customFormat="1" ht="14.25" hidden="1"/>
    <row r="23005" s="505" customFormat="1" ht="14.25" hidden="1"/>
    <row r="23006" s="505" customFormat="1" ht="14.25" hidden="1"/>
    <row r="23007" s="505" customFormat="1" ht="14.25" hidden="1"/>
    <row r="23008" s="505" customFormat="1" ht="14.25" hidden="1"/>
    <row r="23009" s="505" customFormat="1" ht="14.25" hidden="1"/>
    <row r="23010" s="505" customFormat="1" ht="14.25" hidden="1"/>
    <row r="23011" s="505" customFormat="1" ht="14.25" hidden="1"/>
    <row r="23012" s="505" customFormat="1" ht="14.25" hidden="1"/>
    <row r="23013" s="505" customFormat="1" ht="14.25" hidden="1"/>
    <row r="23014" s="505" customFormat="1" ht="14.25" hidden="1"/>
    <row r="23015" s="505" customFormat="1" ht="14.25" hidden="1"/>
    <row r="23016" s="505" customFormat="1" ht="14.25" hidden="1"/>
    <row r="23017" s="505" customFormat="1" ht="14.25" hidden="1"/>
    <row r="23018" s="505" customFormat="1" ht="14.25" hidden="1"/>
    <row r="23019" s="505" customFormat="1" ht="14.25" hidden="1"/>
    <row r="23020" s="505" customFormat="1" ht="14.25" hidden="1"/>
    <row r="23021" s="505" customFormat="1" ht="14.25" hidden="1"/>
    <row r="23022" s="505" customFormat="1" ht="14.25" hidden="1"/>
    <row r="23023" s="505" customFormat="1" ht="14.25" hidden="1"/>
    <row r="23024" s="505" customFormat="1" ht="14.25" hidden="1"/>
    <row r="23025" s="505" customFormat="1" ht="14.25" hidden="1"/>
    <row r="23026" s="505" customFormat="1" ht="14.25" hidden="1"/>
    <row r="23027" s="505" customFormat="1" ht="14.25" hidden="1"/>
    <row r="23028" s="505" customFormat="1" ht="14.25" hidden="1"/>
    <row r="23029" s="505" customFormat="1" ht="14.25" hidden="1"/>
    <row r="23030" s="505" customFormat="1" ht="14.25" hidden="1"/>
    <row r="23031" s="505" customFormat="1" ht="14.25" hidden="1"/>
    <row r="23032" s="505" customFormat="1" ht="14.25" hidden="1"/>
    <row r="23033" s="505" customFormat="1" ht="14.25" hidden="1"/>
    <row r="23034" s="505" customFormat="1" ht="14.25" hidden="1"/>
    <row r="23035" s="505" customFormat="1" ht="14.25" hidden="1"/>
    <row r="23036" s="505" customFormat="1" ht="14.25" hidden="1"/>
    <row r="23037" s="505" customFormat="1" ht="14.25" hidden="1"/>
    <row r="23038" s="505" customFormat="1" ht="14.25" hidden="1"/>
    <row r="23039" s="505" customFormat="1" ht="14.25" hidden="1"/>
    <row r="23040" s="505" customFormat="1" ht="14.25" hidden="1"/>
    <row r="23041" s="505" customFormat="1" ht="14.25" hidden="1"/>
    <row r="23042" s="505" customFormat="1" ht="14.25" hidden="1"/>
    <row r="23043" s="505" customFormat="1" ht="14.25" hidden="1"/>
    <row r="23044" s="505" customFormat="1" ht="14.25" hidden="1"/>
    <row r="23045" s="505" customFormat="1" ht="14.25" hidden="1"/>
    <row r="23046" s="505" customFormat="1" ht="14.25" hidden="1"/>
    <row r="23047" s="505" customFormat="1" ht="14.25" hidden="1"/>
    <row r="23048" s="505" customFormat="1" ht="14.25" hidden="1"/>
    <row r="23049" s="505" customFormat="1" ht="14.25" hidden="1"/>
    <row r="23050" s="505" customFormat="1" ht="14.25" hidden="1"/>
    <row r="23051" s="505" customFormat="1" ht="14.25" hidden="1"/>
    <row r="23052" s="505" customFormat="1" ht="14.25" hidden="1"/>
    <row r="23053" s="505" customFormat="1" ht="14.25" hidden="1"/>
    <row r="23054" s="505" customFormat="1" ht="14.25" hidden="1"/>
    <row r="23055" s="505" customFormat="1" ht="14.25" hidden="1"/>
    <row r="23056" s="505" customFormat="1" ht="14.25" hidden="1"/>
    <row r="23057" s="505" customFormat="1" ht="14.25" hidden="1"/>
    <row r="23058" s="505" customFormat="1" ht="14.25" hidden="1"/>
    <row r="23059" s="505" customFormat="1" ht="14.25" hidden="1"/>
    <row r="23060" s="505" customFormat="1" ht="14.25" hidden="1"/>
    <row r="23061" s="505" customFormat="1" ht="14.25" hidden="1"/>
    <row r="23062" s="505" customFormat="1" ht="14.25" hidden="1"/>
    <row r="23063" s="505" customFormat="1" ht="14.25" hidden="1"/>
    <row r="23064" s="505" customFormat="1" ht="14.25" hidden="1"/>
    <row r="23065" s="505" customFormat="1" ht="14.25" hidden="1"/>
    <row r="23066" s="505" customFormat="1" ht="14.25" hidden="1"/>
    <row r="23067" s="505" customFormat="1" ht="14.25" hidden="1"/>
    <row r="23068" s="505" customFormat="1" ht="14.25" hidden="1"/>
    <row r="23069" s="505" customFormat="1" ht="14.25" hidden="1"/>
    <row r="23070" s="505" customFormat="1" ht="14.25" hidden="1"/>
    <row r="23071" s="505" customFormat="1" ht="14.25" hidden="1"/>
    <row r="23072" s="505" customFormat="1" ht="14.25" hidden="1"/>
    <row r="23073" s="505" customFormat="1" ht="14.25" hidden="1"/>
    <row r="23074" s="505" customFormat="1" ht="14.25" hidden="1"/>
    <row r="23075" s="505" customFormat="1" ht="14.25" hidden="1"/>
    <row r="23076" s="505" customFormat="1" ht="14.25" hidden="1"/>
    <row r="23077" s="505" customFormat="1" ht="14.25" hidden="1"/>
    <row r="23078" s="505" customFormat="1" ht="14.25" hidden="1"/>
    <row r="23079" s="505" customFormat="1" ht="14.25" hidden="1"/>
    <row r="23080" s="505" customFormat="1" ht="14.25" hidden="1"/>
    <row r="23081" s="505" customFormat="1" ht="14.25" hidden="1"/>
    <row r="23082" s="505" customFormat="1" ht="14.25" hidden="1"/>
    <row r="23083" s="505" customFormat="1" ht="14.25" hidden="1"/>
    <row r="23084" s="505" customFormat="1" ht="14.25" hidden="1"/>
    <row r="23085" s="505" customFormat="1" ht="14.25" hidden="1"/>
    <row r="23086" s="505" customFormat="1" ht="14.25" hidden="1"/>
    <row r="23087" s="505" customFormat="1" ht="14.25" hidden="1"/>
    <row r="23088" s="505" customFormat="1" ht="14.25" hidden="1"/>
    <row r="23089" s="505" customFormat="1" ht="14.25" hidden="1"/>
    <row r="23090" s="505" customFormat="1" ht="14.25" hidden="1"/>
    <row r="23091" s="505" customFormat="1" ht="14.25" hidden="1"/>
    <row r="23092" s="505" customFormat="1" ht="14.25" hidden="1"/>
    <row r="23093" s="505" customFormat="1" ht="14.25" hidden="1"/>
    <row r="23094" s="505" customFormat="1" ht="14.25" hidden="1"/>
    <row r="23095" s="505" customFormat="1" ht="14.25" hidden="1"/>
    <row r="23096" s="505" customFormat="1" ht="14.25" hidden="1"/>
    <row r="23097" s="505" customFormat="1" ht="14.25" hidden="1"/>
    <row r="23098" s="505" customFormat="1" ht="14.25" hidden="1"/>
    <row r="23099" s="505" customFormat="1" ht="14.25" hidden="1"/>
    <row r="23100" s="505" customFormat="1" ht="14.25" hidden="1"/>
    <row r="23101" s="505" customFormat="1" ht="14.25" hidden="1"/>
    <row r="23102" s="505" customFormat="1" ht="14.25" hidden="1"/>
    <row r="23103" s="505" customFormat="1" ht="14.25" hidden="1"/>
    <row r="23104" s="505" customFormat="1" ht="14.25" hidden="1"/>
    <row r="23105" s="505" customFormat="1" ht="14.25" hidden="1"/>
    <row r="23106" s="505" customFormat="1" ht="14.25" hidden="1"/>
    <row r="23107" s="505" customFormat="1" ht="14.25" hidden="1"/>
    <row r="23108" s="505" customFormat="1" ht="14.25" hidden="1"/>
    <row r="23109" s="505" customFormat="1" ht="14.25" hidden="1"/>
    <row r="23110" s="505" customFormat="1" ht="14.25" hidden="1"/>
    <row r="23111" s="505" customFormat="1" ht="14.25" hidden="1"/>
    <row r="23112" s="505" customFormat="1" ht="14.25" hidden="1"/>
    <row r="23113" s="505" customFormat="1" ht="14.25" hidden="1"/>
    <row r="23114" s="505" customFormat="1" ht="14.25" hidden="1"/>
    <row r="23115" s="505" customFormat="1" ht="14.25" hidden="1"/>
    <row r="23116" s="505" customFormat="1" ht="14.25" hidden="1"/>
    <row r="23117" s="505" customFormat="1" ht="14.25" hidden="1"/>
    <row r="23118" s="505" customFormat="1" ht="14.25" hidden="1"/>
    <row r="23119" s="505" customFormat="1" ht="14.25" hidden="1"/>
    <row r="23120" s="505" customFormat="1" ht="14.25" hidden="1"/>
    <row r="23121" s="505" customFormat="1" ht="14.25" hidden="1"/>
    <row r="23122" s="505" customFormat="1" ht="14.25" hidden="1"/>
    <row r="23123" s="505" customFormat="1" ht="14.25" hidden="1"/>
    <row r="23124" s="505" customFormat="1" ht="14.25" hidden="1"/>
    <row r="23125" s="505" customFormat="1" ht="14.25" hidden="1"/>
    <row r="23126" s="505" customFormat="1" ht="14.25" hidden="1"/>
    <row r="23127" s="505" customFormat="1" ht="14.25" hidden="1"/>
    <row r="23128" s="505" customFormat="1" ht="14.25" hidden="1"/>
    <row r="23129" s="505" customFormat="1" ht="14.25" hidden="1"/>
    <row r="23130" s="505" customFormat="1" ht="14.25" hidden="1"/>
    <row r="23131" s="505" customFormat="1" ht="14.25" hidden="1"/>
    <row r="23132" s="505" customFormat="1" ht="14.25" hidden="1"/>
    <row r="23133" s="505" customFormat="1" ht="14.25" hidden="1"/>
    <row r="23134" s="505" customFormat="1" ht="14.25" hidden="1"/>
    <row r="23135" s="505" customFormat="1" ht="14.25" hidden="1"/>
    <row r="23136" s="505" customFormat="1" ht="14.25" hidden="1"/>
    <row r="23137" s="505" customFormat="1" ht="14.25" hidden="1"/>
    <row r="23138" s="505" customFormat="1" ht="14.25" hidden="1"/>
    <row r="23139" s="505" customFormat="1" ht="14.25" hidden="1"/>
    <row r="23140" s="505" customFormat="1" ht="14.25" hidden="1"/>
    <row r="23141" s="505" customFormat="1" ht="14.25" hidden="1"/>
    <row r="23142" s="505" customFormat="1" ht="14.25" hidden="1"/>
    <row r="23143" s="505" customFormat="1" ht="14.25" hidden="1"/>
    <row r="23144" s="505" customFormat="1" ht="14.25" hidden="1"/>
    <row r="23145" s="505" customFormat="1" ht="14.25" hidden="1"/>
    <row r="23146" s="505" customFormat="1" ht="14.25" hidden="1"/>
    <row r="23147" s="505" customFormat="1" ht="14.25" hidden="1"/>
    <row r="23148" s="505" customFormat="1" ht="14.25" hidden="1"/>
    <row r="23149" s="505" customFormat="1" ht="14.25" hidden="1"/>
    <row r="23150" s="505" customFormat="1" ht="14.25" hidden="1"/>
    <row r="23151" s="505" customFormat="1" ht="14.25" hidden="1"/>
    <row r="23152" s="505" customFormat="1" ht="14.25" hidden="1"/>
    <row r="23153" s="505" customFormat="1" ht="14.25" hidden="1"/>
    <row r="23154" s="505" customFormat="1" ht="14.25" hidden="1"/>
    <row r="23155" s="505" customFormat="1" ht="14.25" hidden="1"/>
    <row r="23156" s="505" customFormat="1" ht="14.25" hidden="1"/>
    <row r="23157" s="505" customFormat="1" ht="14.25" hidden="1"/>
    <row r="23158" s="505" customFormat="1" ht="14.25" hidden="1"/>
    <row r="23159" s="505" customFormat="1" ht="14.25" hidden="1"/>
    <row r="23160" s="505" customFormat="1" ht="14.25" hidden="1"/>
    <row r="23161" s="505" customFormat="1" ht="14.25" hidden="1"/>
    <row r="23162" s="505" customFormat="1" ht="14.25" hidden="1"/>
    <row r="23163" s="505" customFormat="1" ht="14.25" hidden="1"/>
    <row r="23164" s="505" customFormat="1" ht="14.25" hidden="1"/>
    <row r="23165" s="505" customFormat="1" ht="14.25" hidden="1"/>
    <row r="23166" s="505" customFormat="1" ht="14.25" hidden="1"/>
    <row r="23167" s="505" customFormat="1" ht="14.25" hidden="1"/>
    <row r="23168" s="505" customFormat="1" ht="14.25" hidden="1"/>
    <row r="23169" s="505" customFormat="1" ht="14.25" hidden="1"/>
    <row r="23170" s="505" customFormat="1" ht="14.25" hidden="1"/>
    <row r="23171" s="505" customFormat="1" ht="14.25" hidden="1"/>
    <row r="23172" s="505" customFormat="1" ht="14.25" hidden="1"/>
    <row r="23173" s="505" customFormat="1" ht="14.25" hidden="1"/>
    <row r="23174" s="505" customFormat="1" ht="14.25" hidden="1"/>
    <row r="23175" s="505" customFormat="1" ht="14.25" hidden="1"/>
    <row r="23176" s="505" customFormat="1" ht="14.25" hidden="1"/>
    <row r="23177" s="505" customFormat="1" ht="14.25" hidden="1"/>
    <row r="23178" s="505" customFormat="1" ht="14.25" hidden="1"/>
    <row r="23179" s="505" customFormat="1" ht="14.25" hidden="1"/>
    <row r="23180" s="505" customFormat="1" ht="14.25" hidden="1"/>
    <row r="23181" s="505" customFormat="1" ht="14.25" hidden="1"/>
    <row r="23182" s="505" customFormat="1" ht="14.25" hidden="1"/>
    <row r="23183" s="505" customFormat="1" ht="14.25" hidden="1"/>
    <row r="23184" s="505" customFormat="1" ht="14.25" hidden="1"/>
    <row r="23185" s="505" customFormat="1" ht="14.25" hidden="1"/>
    <row r="23186" s="505" customFormat="1" ht="14.25" hidden="1"/>
    <row r="23187" s="505" customFormat="1" ht="14.25" hidden="1"/>
    <row r="23188" s="505" customFormat="1" ht="14.25" hidden="1"/>
    <row r="23189" s="505" customFormat="1" ht="14.25" hidden="1"/>
    <row r="23190" s="505" customFormat="1" ht="14.25" hidden="1"/>
    <row r="23191" s="505" customFormat="1" ht="14.25" hidden="1"/>
    <row r="23192" s="505" customFormat="1" ht="14.25" hidden="1"/>
    <row r="23193" s="505" customFormat="1" ht="14.25" hidden="1"/>
    <row r="23194" s="505" customFormat="1" ht="14.25" hidden="1"/>
    <row r="23195" s="505" customFormat="1" ht="14.25" hidden="1"/>
    <row r="23196" s="505" customFormat="1" ht="14.25" hidden="1"/>
    <row r="23197" s="505" customFormat="1" ht="14.25" hidden="1"/>
    <row r="23198" s="505" customFormat="1" ht="14.25" hidden="1"/>
    <row r="23199" s="505" customFormat="1" ht="14.25" hidden="1"/>
    <row r="23200" s="505" customFormat="1" ht="14.25" hidden="1"/>
    <row r="23201" s="505" customFormat="1" ht="14.25" hidden="1"/>
    <row r="23202" s="505" customFormat="1" ht="14.25" hidden="1"/>
    <row r="23203" s="505" customFormat="1" ht="14.25" hidden="1"/>
    <row r="23204" s="505" customFormat="1" ht="14.25" hidden="1"/>
    <row r="23205" s="505" customFormat="1" ht="14.25" hidden="1"/>
    <row r="23206" s="505" customFormat="1" ht="14.25" hidden="1"/>
    <row r="23207" s="505" customFormat="1" ht="14.25" hidden="1"/>
    <row r="23208" s="505" customFormat="1" ht="14.25" hidden="1"/>
    <row r="23209" s="505" customFormat="1" ht="14.25" hidden="1"/>
    <row r="23210" s="505" customFormat="1" ht="14.25" hidden="1"/>
    <row r="23211" s="505" customFormat="1" ht="14.25" hidden="1"/>
    <row r="23212" s="505" customFormat="1" ht="14.25" hidden="1"/>
    <row r="23213" s="505" customFormat="1" ht="14.25" hidden="1"/>
    <row r="23214" s="505" customFormat="1" ht="14.25" hidden="1"/>
    <row r="23215" s="505" customFormat="1" ht="14.25" hidden="1"/>
    <row r="23216" s="505" customFormat="1" ht="14.25" hidden="1"/>
    <row r="23217" s="505" customFormat="1" ht="14.25" hidden="1"/>
    <row r="23218" s="505" customFormat="1" ht="14.25" hidden="1"/>
    <row r="23219" s="505" customFormat="1" ht="14.25" hidden="1"/>
    <row r="23220" s="505" customFormat="1" ht="14.25" hidden="1"/>
    <row r="23221" s="505" customFormat="1" ht="14.25" hidden="1"/>
    <row r="23222" s="505" customFormat="1" ht="14.25" hidden="1"/>
    <row r="23223" s="505" customFormat="1" ht="14.25" hidden="1"/>
    <row r="23224" s="505" customFormat="1" ht="14.25" hidden="1"/>
    <row r="23225" s="505" customFormat="1" ht="14.25" hidden="1"/>
    <row r="23226" s="505" customFormat="1" ht="14.25" hidden="1"/>
    <row r="23227" s="505" customFormat="1" ht="14.25" hidden="1"/>
    <row r="23228" s="505" customFormat="1" ht="14.25" hidden="1"/>
    <row r="23229" s="505" customFormat="1" ht="14.25" hidden="1"/>
    <row r="23230" s="505" customFormat="1" ht="14.25" hidden="1"/>
    <row r="23231" s="505" customFormat="1" ht="14.25" hidden="1"/>
    <row r="23232" s="505" customFormat="1" ht="14.25" hidden="1"/>
    <row r="23233" s="505" customFormat="1" ht="14.25" hidden="1"/>
    <row r="23234" s="505" customFormat="1" ht="14.25" hidden="1"/>
    <row r="23235" s="505" customFormat="1" ht="14.25" hidden="1"/>
    <row r="23236" s="505" customFormat="1" ht="14.25" hidden="1"/>
    <row r="23237" s="505" customFormat="1" ht="14.25" hidden="1"/>
    <row r="23238" s="505" customFormat="1" ht="14.25" hidden="1"/>
    <row r="23239" s="505" customFormat="1" ht="14.25" hidden="1"/>
    <row r="23240" s="505" customFormat="1" ht="14.25" hidden="1"/>
    <row r="23241" s="505" customFormat="1" ht="14.25" hidden="1"/>
    <row r="23242" s="505" customFormat="1" ht="14.25" hidden="1"/>
    <row r="23243" s="505" customFormat="1" ht="14.25" hidden="1"/>
    <row r="23244" s="505" customFormat="1" ht="14.25" hidden="1"/>
    <row r="23245" s="505" customFormat="1" ht="14.25" hidden="1"/>
    <row r="23246" s="505" customFormat="1" ht="14.25" hidden="1"/>
    <row r="23247" s="505" customFormat="1" ht="14.25" hidden="1"/>
    <row r="23248" s="505" customFormat="1" ht="14.25" hidden="1"/>
    <row r="23249" s="505" customFormat="1" ht="14.25" hidden="1"/>
    <row r="23250" s="505" customFormat="1" ht="14.25" hidden="1"/>
    <row r="23251" s="505" customFormat="1" ht="14.25" hidden="1"/>
    <row r="23252" s="505" customFormat="1" ht="14.25" hidden="1"/>
    <row r="23253" s="505" customFormat="1" ht="14.25" hidden="1"/>
    <row r="23254" s="505" customFormat="1" ht="14.25" hidden="1"/>
    <row r="23255" s="505" customFormat="1" ht="14.25" hidden="1"/>
    <row r="23256" s="505" customFormat="1" ht="14.25" hidden="1"/>
    <row r="23257" s="505" customFormat="1" ht="14.25" hidden="1"/>
    <row r="23258" s="505" customFormat="1" ht="14.25" hidden="1"/>
    <row r="23259" s="505" customFormat="1" ht="14.25" hidden="1"/>
    <row r="23260" s="505" customFormat="1" ht="14.25" hidden="1"/>
    <row r="23261" s="505" customFormat="1" ht="14.25" hidden="1"/>
    <row r="23262" s="505" customFormat="1" ht="14.25" hidden="1"/>
    <row r="23263" s="505" customFormat="1" ht="14.25" hidden="1"/>
    <row r="23264" s="505" customFormat="1" ht="14.25" hidden="1"/>
    <row r="23265" s="505" customFormat="1" ht="14.25" hidden="1"/>
    <row r="23266" s="505" customFormat="1" ht="14.25" hidden="1"/>
    <row r="23267" s="505" customFormat="1" ht="14.25" hidden="1"/>
    <row r="23268" s="505" customFormat="1" ht="14.25" hidden="1"/>
    <row r="23269" s="505" customFormat="1" ht="14.25" hidden="1"/>
    <row r="23270" s="505" customFormat="1" ht="14.25" hidden="1"/>
    <row r="23271" s="505" customFormat="1" ht="14.25" hidden="1"/>
    <row r="23272" s="505" customFormat="1" ht="14.25" hidden="1"/>
    <row r="23273" s="505" customFormat="1" ht="14.25" hidden="1"/>
    <row r="23274" s="505" customFormat="1" ht="14.25" hidden="1"/>
    <row r="23275" s="505" customFormat="1" ht="14.25" hidden="1"/>
    <row r="23276" s="505" customFormat="1" ht="14.25" hidden="1"/>
    <row r="23277" s="505" customFormat="1" ht="14.25" hidden="1"/>
    <row r="23278" s="505" customFormat="1" ht="14.25" hidden="1"/>
    <row r="23279" s="505" customFormat="1" ht="14.25" hidden="1"/>
    <row r="23280" s="505" customFormat="1" ht="14.25" hidden="1"/>
    <row r="23281" s="505" customFormat="1" ht="14.25" hidden="1"/>
    <row r="23282" s="505" customFormat="1" ht="14.25" hidden="1"/>
    <row r="23283" s="505" customFormat="1" ht="14.25" hidden="1"/>
    <row r="23284" s="505" customFormat="1" ht="14.25" hidden="1"/>
    <row r="23285" s="505" customFormat="1" ht="14.25" hidden="1"/>
    <row r="23286" s="505" customFormat="1" ht="14.25" hidden="1"/>
    <row r="23287" s="505" customFormat="1" ht="14.25" hidden="1"/>
    <row r="23288" s="505" customFormat="1" ht="14.25" hidden="1"/>
    <row r="23289" s="505" customFormat="1" ht="14.25" hidden="1"/>
    <row r="23290" s="505" customFormat="1" ht="14.25" hidden="1"/>
    <row r="23291" s="505" customFormat="1" ht="14.25" hidden="1"/>
    <row r="23292" s="505" customFormat="1" ht="14.25" hidden="1"/>
    <row r="23293" s="505" customFormat="1" ht="14.25" hidden="1"/>
    <row r="23294" s="505" customFormat="1" ht="14.25" hidden="1"/>
    <row r="23295" s="505" customFormat="1" ht="14.25" hidden="1"/>
    <row r="23296" s="505" customFormat="1" ht="14.25" hidden="1"/>
    <row r="23297" s="505" customFormat="1" ht="14.25" hidden="1"/>
    <row r="23298" s="505" customFormat="1" ht="14.25" hidden="1"/>
    <row r="23299" s="505" customFormat="1" ht="14.25" hidden="1"/>
    <row r="23300" s="505" customFormat="1" ht="14.25" hidden="1"/>
    <row r="23301" s="505" customFormat="1" ht="14.25" hidden="1"/>
    <row r="23302" s="505" customFormat="1" ht="14.25" hidden="1"/>
    <row r="23303" s="505" customFormat="1" ht="14.25" hidden="1"/>
    <row r="23304" s="505" customFormat="1" ht="14.25" hidden="1"/>
    <row r="23305" s="505" customFormat="1" ht="14.25" hidden="1"/>
    <row r="23306" s="505" customFormat="1" ht="14.25" hidden="1"/>
    <row r="23307" s="505" customFormat="1" ht="14.25" hidden="1"/>
    <row r="23308" s="505" customFormat="1" ht="14.25" hidden="1"/>
    <row r="23309" s="505" customFormat="1" ht="14.25" hidden="1"/>
    <row r="23310" s="505" customFormat="1" ht="14.25" hidden="1"/>
    <row r="23311" s="505" customFormat="1" ht="14.25" hidden="1"/>
    <row r="23312" s="505" customFormat="1" ht="14.25" hidden="1"/>
    <row r="23313" s="505" customFormat="1" ht="14.25" hidden="1"/>
    <row r="23314" s="505" customFormat="1" ht="14.25" hidden="1"/>
    <row r="23315" s="505" customFormat="1" ht="14.25" hidden="1"/>
    <row r="23316" s="505" customFormat="1" ht="14.25" hidden="1"/>
    <row r="23317" s="505" customFormat="1" ht="14.25" hidden="1"/>
    <row r="23318" s="505" customFormat="1" ht="14.25" hidden="1"/>
    <row r="23319" s="505" customFormat="1" ht="14.25" hidden="1"/>
    <row r="23320" s="505" customFormat="1" ht="14.25" hidden="1"/>
    <row r="23321" s="505" customFormat="1" ht="14.25" hidden="1"/>
    <row r="23322" s="505" customFormat="1" ht="14.25" hidden="1"/>
    <row r="23323" s="505" customFormat="1" ht="14.25" hidden="1"/>
    <row r="23324" s="505" customFormat="1" ht="14.25" hidden="1"/>
    <row r="23325" s="505" customFormat="1" ht="14.25" hidden="1"/>
    <row r="23326" s="505" customFormat="1" ht="14.25" hidden="1"/>
    <row r="23327" s="505" customFormat="1" ht="14.25" hidden="1"/>
    <row r="23328" s="505" customFormat="1" ht="14.25" hidden="1"/>
    <row r="23329" s="505" customFormat="1" ht="14.25" hidden="1"/>
    <row r="23330" s="505" customFormat="1" ht="14.25" hidden="1"/>
    <row r="23331" s="505" customFormat="1" ht="14.25" hidden="1"/>
    <row r="23332" s="505" customFormat="1" ht="14.25" hidden="1"/>
    <row r="23333" s="505" customFormat="1" ht="14.25" hidden="1"/>
    <row r="23334" s="505" customFormat="1" ht="14.25" hidden="1"/>
    <row r="23335" s="505" customFormat="1" ht="14.25" hidden="1"/>
    <row r="23336" s="505" customFormat="1" ht="14.25" hidden="1"/>
    <row r="23337" s="505" customFormat="1" ht="14.25" hidden="1"/>
    <row r="23338" s="505" customFormat="1" ht="14.25" hidden="1"/>
    <row r="23339" s="505" customFormat="1" ht="14.25" hidden="1"/>
    <row r="23340" s="505" customFormat="1" ht="14.25" hidden="1"/>
    <row r="23341" s="505" customFormat="1" ht="14.25" hidden="1"/>
    <row r="23342" s="505" customFormat="1" ht="14.25" hidden="1"/>
    <row r="23343" s="505" customFormat="1" ht="14.25" hidden="1"/>
    <row r="23344" s="505" customFormat="1" ht="14.25" hidden="1"/>
    <row r="23345" s="505" customFormat="1" ht="14.25" hidden="1"/>
    <row r="23346" s="505" customFormat="1" ht="14.25" hidden="1"/>
    <row r="23347" s="505" customFormat="1" ht="14.25" hidden="1"/>
    <row r="23348" s="505" customFormat="1" ht="14.25" hidden="1"/>
    <row r="23349" s="505" customFormat="1" ht="14.25" hidden="1"/>
    <row r="23350" s="505" customFormat="1" ht="14.25" hidden="1"/>
    <row r="23351" s="505" customFormat="1" ht="14.25" hidden="1"/>
    <row r="23352" s="505" customFormat="1" ht="14.25" hidden="1"/>
    <row r="23353" s="505" customFormat="1" ht="14.25" hidden="1"/>
    <row r="23354" s="505" customFormat="1" ht="14.25" hidden="1"/>
    <row r="23355" s="505" customFormat="1" ht="14.25" hidden="1"/>
    <row r="23356" s="505" customFormat="1" ht="14.25" hidden="1"/>
    <row r="23357" s="505" customFormat="1" ht="14.25" hidden="1"/>
    <row r="23358" s="505" customFormat="1" ht="14.25" hidden="1"/>
    <row r="23359" s="505" customFormat="1" ht="14.25" hidden="1"/>
    <row r="23360" s="505" customFormat="1" ht="14.25" hidden="1"/>
    <row r="23361" s="505" customFormat="1" ht="14.25" hidden="1"/>
    <row r="23362" s="505" customFormat="1" ht="14.25" hidden="1"/>
    <row r="23363" s="505" customFormat="1" ht="14.25" hidden="1"/>
    <row r="23364" s="505" customFormat="1" ht="14.25" hidden="1"/>
    <row r="23365" s="505" customFormat="1" ht="14.25" hidden="1"/>
    <row r="23366" s="505" customFormat="1" ht="14.25" hidden="1"/>
    <row r="23367" s="505" customFormat="1" ht="14.25" hidden="1"/>
    <row r="23368" s="505" customFormat="1" ht="14.25" hidden="1"/>
    <row r="23369" s="505" customFormat="1" ht="14.25" hidden="1"/>
    <row r="23370" s="505" customFormat="1" ht="14.25" hidden="1"/>
    <row r="23371" s="505" customFormat="1" ht="14.25" hidden="1"/>
    <row r="23372" s="505" customFormat="1" ht="14.25" hidden="1"/>
    <row r="23373" s="505" customFormat="1" ht="14.25" hidden="1"/>
    <row r="23374" s="505" customFormat="1" ht="14.25" hidden="1"/>
    <row r="23375" s="505" customFormat="1" ht="14.25" hidden="1"/>
    <row r="23376" s="505" customFormat="1" ht="14.25" hidden="1"/>
    <row r="23377" s="505" customFormat="1" ht="14.25" hidden="1"/>
    <row r="23378" s="505" customFormat="1" ht="14.25" hidden="1"/>
    <row r="23379" s="505" customFormat="1" ht="14.25" hidden="1"/>
    <row r="23380" s="505" customFormat="1" ht="14.25" hidden="1"/>
    <row r="23381" s="505" customFormat="1" ht="14.25" hidden="1"/>
    <row r="23382" s="505" customFormat="1" ht="14.25" hidden="1"/>
    <row r="23383" s="505" customFormat="1" ht="14.25" hidden="1"/>
    <row r="23384" s="505" customFormat="1" ht="14.25" hidden="1"/>
    <row r="23385" s="505" customFormat="1" ht="14.25" hidden="1"/>
    <row r="23386" s="505" customFormat="1" ht="14.25" hidden="1"/>
    <row r="23387" s="505" customFormat="1" ht="14.25" hidden="1"/>
    <row r="23388" s="505" customFormat="1" ht="14.25" hidden="1"/>
    <row r="23389" s="505" customFormat="1" ht="14.25" hidden="1"/>
    <row r="23390" s="505" customFormat="1" ht="14.25" hidden="1"/>
    <row r="23391" s="505" customFormat="1" ht="14.25" hidden="1"/>
    <row r="23392" s="505" customFormat="1" ht="14.25" hidden="1"/>
    <row r="23393" s="505" customFormat="1" ht="14.25" hidden="1"/>
    <row r="23394" s="505" customFormat="1" ht="14.25" hidden="1"/>
    <row r="23395" s="505" customFormat="1" ht="14.25" hidden="1"/>
    <row r="23396" s="505" customFormat="1" ht="14.25" hidden="1"/>
    <row r="23397" s="505" customFormat="1" ht="14.25" hidden="1"/>
    <row r="23398" s="505" customFormat="1" ht="14.25" hidden="1"/>
    <row r="23399" s="505" customFormat="1" ht="14.25" hidden="1"/>
    <row r="23400" s="505" customFormat="1" ht="14.25" hidden="1"/>
    <row r="23401" s="505" customFormat="1" ht="14.25" hidden="1"/>
    <row r="23402" s="505" customFormat="1" ht="14.25" hidden="1"/>
    <row r="23403" s="505" customFormat="1" ht="14.25" hidden="1"/>
    <row r="23404" s="505" customFormat="1" ht="14.25" hidden="1"/>
    <row r="23405" s="505" customFormat="1" ht="14.25" hidden="1"/>
    <row r="23406" s="505" customFormat="1" ht="14.25" hidden="1"/>
    <row r="23407" s="505" customFormat="1" ht="14.25" hidden="1"/>
    <row r="23408" s="505" customFormat="1" ht="14.25" hidden="1"/>
    <row r="23409" s="505" customFormat="1" ht="14.25" hidden="1"/>
    <row r="23410" s="505" customFormat="1" ht="14.25" hidden="1"/>
    <row r="23411" s="505" customFormat="1" ht="14.25" hidden="1"/>
    <row r="23412" s="505" customFormat="1" ht="14.25" hidden="1"/>
    <row r="23413" s="505" customFormat="1" ht="14.25" hidden="1"/>
    <row r="23414" s="505" customFormat="1" ht="14.25" hidden="1"/>
    <row r="23415" s="505" customFormat="1" ht="14.25" hidden="1"/>
    <row r="23416" s="505" customFormat="1" ht="14.25" hidden="1"/>
    <row r="23417" s="505" customFormat="1" ht="14.25" hidden="1"/>
    <row r="23418" s="505" customFormat="1" ht="14.25" hidden="1"/>
    <row r="23419" s="505" customFormat="1" ht="14.25" hidden="1"/>
    <row r="23420" s="505" customFormat="1" ht="14.25" hidden="1"/>
    <row r="23421" s="505" customFormat="1" ht="14.25" hidden="1"/>
    <row r="23422" s="505" customFormat="1" ht="14.25" hidden="1"/>
    <row r="23423" s="505" customFormat="1" ht="14.25" hidden="1"/>
    <row r="23424" s="505" customFormat="1" ht="14.25" hidden="1"/>
    <row r="23425" s="505" customFormat="1" ht="14.25" hidden="1"/>
    <row r="23426" s="505" customFormat="1" ht="14.25" hidden="1"/>
    <row r="23427" s="505" customFormat="1" ht="14.25" hidden="1"/>
    <row r="23428" s="505" customFormat="1" ht="14.25" hidden="1"/>
    <row r="23429" s="505" customFormat="1" ht="14.25" hidden="1"/>
    <row r="23430" s="505" customFormat="1" ht="14.25" hidden="1"/>
    <row r="23431" s="505" customFormat="1" ht="14.25" hidden="1"/>
    <row r="23432" s="505" customFormat="1" ht="14.25" hidden="1"/>
    <row r="23433" s="505" customFormat="1" ht="14.25" hidden="1"/>
    <row r="23434" s="505" customFormat="1" ht="14.25" hidden="1"/>
    <row r="23435" s="505" customFormat="1" ht="14.25" hidden="1"/>
    <row r="23436" s="505" customFormat="1" ht="14.25" hidden="1"/>
    <row r="23437" s="505" customFormat="1" ht="14.25" hidden="1"/>
    <row r="23438" s="505" customFormat="1" ht="14.25" hidden="1"/>
    <row r="23439" s="505" customFormat="1" ht="14.25" hidden="1"/>
    <row r="23440" s="505" customFormat="1" ht="14.25" hidden="1"/>
    <row r="23441" s="505" customFormat="1" ht="14.25" hidden="1"/>
    <row r="23442" s="505" customFormat="1" ht="14.25" hidden="1"/>
    <row r="23443" s="505" customFormat="1" ht="14.25" hidden="1"/>
    <row r="23444" s="505" customFormat="1" ht="14.25" hidden="1"/>
    <row r="23445" s="505" customFormat="1" ht="14.25" hidden="1"/>
    <row r="23446" s="505" customFormat="1" ht="14.25" hidden="1"/>
    <row r="23447" s="505" customFormat="1" ht="14.25" hidden="1"/>
    <row r="23448" s="505" customFormat="1" ht="14.25" hidden="1"/>
    <row r="23449" s="505" customFormat="1" ht="14.25" hidden="1"/>
    <row r="23450" s="505" customFormat="1" ht="14.25" hidden="1"/>
    <row r="23451" s="505" customFormat="1" ht="14.25" hidden="1"/>
    <row r="23452" s="505" customFormat="1" ht="14.25" hidden="1"/>
    <row r="23453" s="505" customFormat="1" ht="14.25" hidden="1"/>
    <row r="23454" s="505" customFormat="1" ht="14.25" hidden="1"/>
    <row r="23455" s="505" customFormat="1" ht="14.25" hidden="1"/>
    <row r="23456" s="505" customFormat="1" ht="14.25" hidden="1"/>
    <row r="23457" s="505" customFormat="1" ht="14.25" hidden="1"/>
    <row r="23458" s="505" customFormat="1" ht="14.25" hidden="1"/>
    <row r="23459" s="505" customFormat="1" ht="14.25" hidden="1"/>
    <row r="23460" s="505" customFormat="1" ht="14.25" hidden="1"/>
    <row r="23461" s="505" customFormat="1" ht="14.25" hidden="1"/>
    <row r="23462" s="505" customFormat="1" ht="14.25" hidden="1"/>
    <row r="23463" s="505" customFormat="1" ht="14.25" hidden="1"/>
    <row r="23464" s="505" customFormat="1" ht="14.25" hidden="1"/>
    <row r="23465" s="505" customFormat="1" ht="14.25" hidden="1"/>
    <row r="23466" s="505" customFormat="1" ht="14.25" hidden="1"/>
    <row r="23467" s="505" customFormat="1" ht="14.25" hidden="1"/>
    <row r="23468" s="505" customFormat="1" ht="14.25" hidden="1"/>
    <row r="23469" s="505" customFormat="1" ht="14.25" hidden="1"/>
    <row r="23470" s="505" customFormat="1" ht="14.25" hidden="1"/>
    <row r="23471" s="505" customFormat="1" ht="14.25" hidden="1"/>
    <row r="23472" s="505" customFormat="1" ht="14.25" hidden="1"/>
    <row r="23473" s="505" customFormat="1" ht="14.25" hidden="1"/>
    <row r="23474" s="505" customFormat="1" ht="14.25" hidden="1"/>
    <row r="23475" s="505" customFormat="1" ht="14.25" hidden="1"/>
    <row r="23476" s="505" customFormat="1" ht="14.25" hidden="1"/>
    <row r="23477" s="505" customFormat="1" ht="14.25" hidden="1"/>
    <row r="23478" s="505" customFormat="1" ht="14.25" hidden="1"/>
    <row r="23479" s="505" customFormat="1" ht="14.25" hidden="1"/>
    <row r="23480" s="505" customFormat="1" ht="14.25" hidden="1"/>
    <row r="23481" s="505" customFormat="1" ht="14.25" hidden="1"/>
    <row r="23482" s="505" customFormat="1" ht="14.25" hidden="1"/>
    <row r="23483" s="505" customFormat="1" ht="14.25" hidden="1"/>
    <row r="23484" s="505" customFormat="1" ht="14.25" hidden="1"/>
    <row r="23485" s="505" customFormat="1" ht="14.25" hidden="1"/>
    <row r="23486" s="505" customFormat="1" ht="14.25" hidden="1"/>
    <row r="23487" s="505" customFormat="1" ht="14.25" hidden="1"/>
    <row r="23488" s="505" customFormat="1" ht="14.25" hidden="1"/>
    <row r="23489" s="505" customFormat="1" ht="14.25" hidden="1"/>
    <row r="23490" s="505" customFormat="1" ht="14.25" hidden="1"/>
    <row r="23491" s="505" customFormat="1" ht="14.25" hidden="1"/>
    <row r="23492" s="505" customFormat="1" ht="14.25" hidden="1"/>
    <row r="23493" s="505" customFormat="1" ht="14.25" hidden="1"/>
    <row r="23494" s="505" customFormat="1" ht="14.25" hidden="1"/>
    <row r="23495" s="505" customFormat="1" ht="14.25" hidden="1"/>
    <row r="23496" s="505" customFormat="1" ht="14.25" hidden="1"/>
    <row r="23497" s="505" customFormat="1" ht="14.25" hidden="1"/>
    <row r="23498" s="505" customFormat="1" ht="14.25" hidden="1"/>
    <row r="23499" s="505" customFormat="1" ht="14.25" hidden="1"/>
    <row r="23500" s="505" customFormat="1" ht="14.25" hidden="1"/>
    <row r="23501" s="505" customFormat="1" ht="14.25" hidden="1"/>
    <row r="23502" s="505" customFormat="1" ht="14.25" hidden="1"/>
    <row r="23503" s="505" customFormat="1" ht="14.25" hidden="1"/>
    <row r="23504" s="505" customFormat="1" ht="14.25" hidden="1"/>
    <row r="23505" s="505" customFormat="1" ht="14.25" hidden="1"/>
    <row r="23506" s="505" customFormat="1" ht="14.25" hidden="1"/>
    <row r="23507" s="505" customFormat="1" ht="14.25" hidden="1"/>
    <row r="23508" s="505" customFormat="1" ht="14.25" hidden="1"/>
    <row r="23509" s="505" customFormat="1" ht="14.25" hidden="1"/>
    <row r="23510" s="505" customFormat="1" ht="14.25" hidden="1"/>
    <row r="23511" s="505" customFormat="1" ht="14.25" hidden="1"/>
    <row r="23512" s="505" customFormat="1" ht="14.25" hidden="1"/>
    <row r="23513" s="505" customFormat="1" ht="14.25" hidden="1"/>
    <row r="23514" s="505" customFormat="1" ht="14.25" hidden="1"/>
    <row r="23515" s="505" customFormat="1" ht="14.25" hidden="1"/>
    <row r="23516" s="505" customFormat="1" ht="14.25" hidden="1"/>
    <row r="23517" s="505" customFormat="1" ht="14.25" hidden="1"/>
    <row r="23518" s="505" customFormat="1" ht="14.25" hidden="1"/>
    <row r="23519" s="505" customFormat="1" ht="14.25" hidden="1"/>
    <row r="23520" s="505" customFormat="1" ht="14.25" hidden="1"/>
    <row r="23521" s="505" customFormat="1" ht="14.25" hidden="1"/>
    <row r="23522" s="505" customFormat="1" ht="14.25" hidden="1"/>
    <row r="23523" s="505" customFormat="1" ht="14.25" hidden="1"/>
    <row r="23524" s="505" customFormat="1" ht="14.25" hidden="1"/>
    <row r="23525" s="505" customFormat="1" ht="14.25" hidden="1"/>
    <row r="23526" s="505" customFormat="1" ht="14.25" hidden="1"/>
    <row r="23527" s="505" customFormat="1" ht="14.25" hidden="1"/>
    <row r="23528" s="505" customFormat="1" ht="14.25" hidden="1"/>
    <row r="23529" s="505" customFormat="1" ht="14.25" hidden="1"/>
    <row r="23530" s="505" customFormat="1" ht="14.25" hidden="1"/>
    <row r="23531" s="505" customFormat="1" ht="14.25" hidden="1"/>
    <row r="23532" s="505" customFormat="1" ht="14.25" hidden="1"/>
    <row r="23533" s="505" customFormat="1" ht="14.25" hidden="1"/>
    <row r="23534" s="505" customFormat="1" ht="14.25" hidden="1"/>
    <row r="23535" s="505" customFormat="1" ht="14.25" hidden="1"/>
    <row r="23536" s="505" customFormat="1" ht="14.25" hidden="1"/>
    <row r="23537" s="505" customFormat="1" ht="14.25" hidden="1"/>
    <row r="23538" s="505" customFormat="1" ht="14.25" hidden="1"/>
    <row r="23539" s="505" customFormat="1" ht="14.25" hidden="1"/>
    <row r="23540" s="505" customFormat="1" ht="14.25" hidden="1"/>
    <row r="23541" s="505" customFormat="1" ht="14.25" hidden="1"/>
    <row r="23542" s="505" customFormat="1" ht="14.25" hidden="1"/>
    <row r="23543" s="505" customFormat="1" ht="14.25" hidden="1"/>
    <row r="23544" s="505" customFormat="1" ht="14.25" hidden="1"/>
    <row r="23545" s="505" customFormat="1" ht="14.25" hidden="1"/>
    <row r="23546" s="505" customFormat="1" ht="14.25" hidden="1"/>
    <row r="23547" s="505" customFormat="1" ht="14.25" hidden="1"/>
    <row r="23548" s="505" customFormat="1" ht="14.25" hidden="1"/>
    <row r="23549" s="505" customFormat="1" ht="14.25" hidden="1"/>
    <row r="23550" s="505" customFormat="1" ht="14.25" hidden="1"/>
    <row r="23551" s="505" customFormat="1" ht="14.25" hidden="1"/>
    <row r="23552" s="505" customFormat="1" ht="14.25" hidden="1"/>
    <row r="23553" s="505" customFormat="1" ht="14.25" hidden="1"/>
    <row r="23554" s="505" customFormat="1" ht="14.25" hidden="1"/>
    <row r="23555" s="505" customFormat="1" ht="14.25" hidden="1"/>
    <row r="23556" s="505" customFormat="1" ht="14.25" hidden="1"/>
    <row r="23557" s="505" customFormat="1" ht="14.25" hidden="1"/>
    <row r="23558" s="505" customFormat="1" ht="14.25" hidden="1"/>
    <row r="23559" s="505" customFormat="1" ht="14.25" hidden="1"/>
    <row r="23560" s="505" customFormat="1" ht="14.25" hidden="1"/>
    <row r="23561" s="505" customFormat="1" ht="14.25" hidden="1"/>
    <row r="23562" s="505" customFormat="1" ht="14.25" hidden="1"/>
    <row r="23563" s="505" customFormat="1" ht="14.25" hidden="1"/>
    <row r="23564" s="505" customFormat="1" ht="14.25" hidden="1"/>
    <row r="23565" s="505" customFormat="1" ht="14.25" hidden="1"/>
    <row r="23566" s="505" customFormat="1" ht="14.25" hidden="1"/>
    <row r="23567" s="505" customFormat="1" ht="14.25" hidden="1"/>
    <row r="23568" s="505" customFormat="1" ht="14.25" hidden="1"/>
    <row r="23569" s="505" customFormat="1" ht="14.25" hidden="1"/>
    <row r="23570" s="505" customFormat="1" ht="14.25" hidden="1"/>
    <row r="23571" s="505" customFormat="1" ht="14.25" hidden="1"/>
    <row r="23572" s="505" customFormat="1" ht="14.25" hidden="1"/>
    <row r="23573" s="505" customFormat="1" ht="14.25" hidden="1"/>
    <row r="23574" s="505" customFormat="1" ht="14.25" hidden="1"/>
    <row r="23575" s="505" customFormat="1" ht="14.25" hidden="1"/>
    <row r="23576" s="505" customFormat="1" ht="14.25" hidden="1"/>
    <row r="23577" s="505" customFormat="1" ht="14.25" hidden="1"/>
    <row r="23578" s="505" customFormat="1" ht="14.25" hidden="1"/>
    <row r="23579" s="505" customFormat="1" ht="14.25" hidden="1"/>
    <row r="23580" s="505" customFormat="1" ht="14.25" hidden="1"/>
    <row r="23581" s="505" customFormat="1" ht="14.25" hidden="1"/>
    <row r="23582" s="505" customFormat="1" ht="14.25" hidden="1"/>
    <row r="23583" s="505" customFormat="1" ht="14.25" hidden="1"/>
    <row r="23584" s="505" customFormat="1" ht="14.25" hidden="1"/>
    <row r="23585" s="505" customFormat="1" ht="14.25" hidden="1"/>
    <row r="23586" s="505" customFormat="1" ht="14.25" hidden="1"/>
    <row r="23587" s="505" customFormat="1" ht="14.25" hidden="1"/>
    <row r="23588" s="505" customFormat="1" ht="14.25" hidden="1"/>
    <row r="23589" s="505" customFormat="1" ht="14.25" hidden="1"/>
    <row r="23590" s="505" customFormat="1" ht="14.25" hidden="1"/>
    <row r="23591" s="505" customFormat="1" ht="14.25" hidden="1"/>
    <row r="23592" s="505" customFormat="1" ht="14.25" hidden="1"/>
    <row r="23593" s="505" customFormat="1" ht="14.25" hidden="1"/>
    <row r="23594" s="505" customFormat="1" ht="14.25" hidden="1"/>
    <row r="23595" s="505" customFormat="1" ht="14.25" hidden="1"/>
    <row r="23596" s="505" customFormat="1" ht="14.25" hidden="1"/>
    <row r="23597" s="505" customFormat="1" ht="14.25" hidden="1"/>
    <row r="23598" s="505" customFormat="1" ht="14.25" hidden="1"/>
    <row r="23599" s="505" customFormat="1" ht="14.25" hidden="1"/>
    <row r="23600" s="505" customFormat="1" ht="14.25" hidden="1"/>
    <row r="23601" s="505" customFormat="1" ht="14.25" hidden="1"/>
    <row r="23602" s="505" customFormat="1" ht="14.25" hidden="1"/>
    <row r="23603" s="505" customFormat="1" ht="14.25" hidden="1"/>
    <row r="23604" s="505" customFormat="1" ht="14.25" hidden="1"/>
    <row r="23605" s="505" customFormat="1" ht="14.25" hidden="1"/>
    <row r="23606" s="505" customFormat="1" ht="14.25" hidden="1"/>
    <row r="23607" s="505" customFormat="1" ht="14.25" hidden="1"/>
    <row r="23608" s="505" customFormat="1" ht="14.25" hidden="1"/>
    <row r="23609" s="505" customFormat="1" ht="14.25" hidden="1"/>
    <row r="23610" s="505" customFormat="1" ht="14.25" hidden="1"/>
    <row r="23611" s="505" customFormat="1" ht="14.25" hidden="1"/>
    <row r="23612" s="505" customFormat="1" ht="14.25" hidden="1"/>
    <row r="23613" s="505" customFormat="1" ht="14.25" hidden="1"/>
    <row r="23614" s="505" customFormat="1" ht="14.25" hidden="1"/>
    <row r="23615" s="505" customFormat="1" ht="14.25" hidden="1"/>
    <row r="23616" s="505" customFormat="1" ht="14.25" hidden="1"/>
    <row r="23617" s="505" customFormat="1" ht="14.25" hidden="1"/>
    <row r="23618" s="505" customFormat="1" ht="14.25" hidden="1"/>
    <row r="23619" s="505" customFormat="1" ht="14.25" hidden="1"/>
    <row r="23620" s="505" customFormat="1" ht="14.25" hidden="1"/>
    <row r="23621" s="505" customFormat="1" ht="14.25" hidden="1"/>
    <row r="23622" s="505" customFormat="1" ht="14.25" hidden="1"/>
    <row r="23623" s="505" customFormat="1" ht="14.25" hidden="1"/>
    <row r="23624" s="505" customFormat="1" ht="14.25" hidden="1"/>
    <row r="23625" s="505" customFormat="1" ht="14.25" hidden="1"/>
    <row r="23626" s="505" customFormat="1" ht="14.25" hidden="1"/>
    <row r="23627" s="505" customFormat="1" ht="14.25" hidden="1"/>
    <row r="23628" s="505" customFormat="1" ht="14.25" hidden="1"/>
    <row r="23629" s="505" customFormat="1" ht="14.25" hidden="1"/>
    <row r="23630" s="505" customFormat="1" ht="14.25" hidden="1"/>
    <row r="23631" s="505" customFormat="1" ht="14.25" hidden="1"/>
    <row r="23632" s="505" customFormat="1" ht="14.25" hidden="1"/>
    <row r="23633" s="505" customFormat="1" ht="14.25" hidden="1"/>
    <row r="23634" s="505" customFormat="1" ht="14.25" hidden="1"/>
    <row r="23635" s="505" customFormat="1" ht="14.25" hidden="1"/>
    <row r="23636" s="505" customFormat="1" ht="14.25" hidden="1"/>
    <row r="23637" s="505" customFormat="1" ht="14.25" hidden="1"/>
    <row r="23638" s="505" customFormat="1" ht="14.25" hidden="1"/>
    <row r="23639" s="505" customFormat="1" ht="14.25" hidden="1"/>
    <row r="23640" s="505" customFormat="1" ht="14.25" hidden="1"/>
    <row r="23641" s="505" customFormat="1" ht="14.25" hidden="1"/>
    <row r="23642" s="505" customFormat="1" ht="14.25" hidden="1"/>
    <row r="23643" s="505" customFormat="1" ht="14.25" hidden="1"/>
    <row r="23644" s="505" customFormat="1" ht="14.25" hidden="1"/>
    <row r="23645" s="505" customFormat="1" ht="14.25" hidden="1"/>
    <row r="23646" s="505" customFormat="1" ht="14.25" hidden="1"/>
    <row r="23647" s="505" customFormat="1" ht="14.25" hidden="1"/>
    <row r="23648" s="505" customFormat="1" ht="14.25" hidden="1"/>
    <row r="23649" s="505" customFormat="1" ht="14.25" hidden="1"/>
    <row r="23650" s="505" customFormat="1" ht="14.25" hidden="1"/>
    <row r="23651" s="505" customFormat="1" ht="14.25" hidden="1"/>
    <row r="23652" s="505" customFormat="1" ht="14.25" hidden="1"/>
    <row r="23653" s="505" customFormat="1" ht="14.25" hidden="1"/>
    <row r="23654" s="505" customFormat="1" ht="14.25" hidden="1"/>
    <row r="23655" s="505" customFormat="1" ht="14.25" hidden="1"/>
    <row r="23656" s="505" customFormat="1" ht="14.25" hidden="1"/>
    <row r="23657" s="505" customFormat="1" ht="14.25" hidden="1"/>
    <row r="23658" s="505" customFormat="1" ht="14.25" hidden="1"/>
    <row r="23659" s="505" customFormat="1" ht="14.25" hidden="1"/>
    <row r="23660" s="505" customFormat="1" ht="14.25" hidden="1"/>
    <row r="23661" s="505" customFormat="1" ht="14.25" hidden="1"/>
    <row r="23662" s="505" customFormat="1" ht="14.25" hidden="1"/>
    <row r="23663" s="505" customFormat="1" ht="14.25" hidden="1"/>
    <row r="23664" s="505" customFormat="1" ht="14.25" hidden="1"/>
    <row r="23665" s="505" customFormat="1" ht="14.25" hidden="1"/>
    <row r="23666" s="505" customFormat="1" ht="14.25" hidden="1"/>
    <row r="23667" s="505" customFormat="1" ht="14.25" hidden="1"/>
    <row r="23668" s="505" customFormat="1" ht="14.25" hidden="1"/>
    <row r="23669" s="505" customFormat="1" ht="14.25" hidden="1"/>
    <row r="23670" s="505" customFormat="1" ht="14.25" hidden="1"/>
    <row r="23671" s="505" customFormat="1" ht="14.25" hidden="1"/>
    <row r="23672" s="505" customFormat="1" ht="14.25" hidden="1"/>
    <row r="23673" s="505" customFormat="1" ht="14.25" hidden="1"/>
    <row r="23674" s="505" customFormat="1" ht="14.25" hidden="1"/>
    <row r="23675" s="505" customFormat="1" ht="14.25" hidden="1"/>
    <row r="23676" s="505" customFormat="1" ht="14.25" hidden="1"/>
    <row r="23677" s="505" customFormat="1" ht="14.25" hidden="1"/>
    <row r="23678" s="505" customFormat="1" ht="14.25" hidden="1"/>
    <row r="23679" s="505" customFormat="1" ht="14.25" hidden="1"/>
    <row r="23680" s="505" customFormat="1" ht="14.25" hidden="1"/>
    <row r="23681" s="505" customFormat="1" ht="14.25" hidden="1"/>
    <row r="23682" s="505" customFormat="1" ht="14.25" hidden="1"/>
    <row r="23683" s="505" customFormat="1" ht="14.25" hidden="1"/>
    <row r="23684" s="505" customFormat="1" ht="14.25" hidden="1"/>
    <row r="23685" s="505" customFormat="1" ht="14.25" hidden="1"/>
    <row r="23686" s="505" customFormat="1" ht="14.25" hidden="1"/>
    <row r="23687" s="505" customFormat="1" ht="14.25" hidden="1"/>
    <row r="23688" s="505" customFormat="1" ht="14.25" hidden="1"/>
    <row r="23689" s="505" customFormat="1" ht="14.25" hidden="1"/>
    <row r="23690" s="505" customFormat="1" ht="14.25" hidden="1"/>
    <row r="23691" s="505" customFormat="1" ht="14.25" hidden="1"/>
    <row r="23692" s="505" customFormat="1" ht="14.25" hidden="1"/>
    <row r="23693" s="505" customFormat="1" ht="14.25" hidden="1"/>
    <row r="23694" s="505" customFormat="1" ht="14.25" hidden="1"/>
    <row r="23695" s="505" customFormat="1" ht="14.25" hidden="1"/>
    <row r="23696" s="505" customFormat="1" ht="14.25" hidden="1"/>
    <row r="23697" s="505" customFormat="1" ht="14.25" hidden="1"/>
    <row r="23698" s="505" customFormat="1" ht="14.25" hidden="1"/>
    <row r="23699" s="505" customFormat="1" ht="14.25" hidden="1"/>
    <row r="23700" s="505" customFormat="1" ht="14.25" hidden="1"/>
    <row r="23701" s="505" customFormat="1" ht="14.25" hidden="1"/>
    <row r="23702" s="505" customFormat="1" ht="14.25" hidden="1"/>
    <row r="23703" s="505" customFormat="1" ht="14.25" hidden="1"/>
    <row r="23704" s="505" customFormat="1" ht="14.25" hidden="1"/>
    <row r="23705" s="505" customFormat="1" ht="14.25" hidden="1"/>
    <row r="23706" s="505" customFormat="1" ht="14.25" hidden="1"/>
    <row r="23707" s="505" customFormat="1" ht="14.25" hidden="1"/>
    <row r="23708" s="505" customFormat="1" ht="14.25" hidden="1"/>
    <row r="23709" s="505" customFormat="1" ht="14.25" hidden="1"/>
    <row r="23710" s="505" customFormat="1" ht="14.25" hidden="1"/>
    <row r="23711" s="505" customFormat="1" ht="14.25" hidden="1"/>
    <row r="23712" s="505" customFormat="1" ht="14.25" hidden="1"/>
    <row r="23713" s="505" customFormat="1" ht="14.25" hidden="1"/>
    <row r="23714" s="505" customFormat="1" ht="14.25" hidden="1"/>
    <row r="23715" s="505" customFormat="1" ht="14.25" hidden="1"/>
    <row r="23716" s="505" customFormat="1" ht="14.25" hidden="1"/>
    <row r="23717" s="505" customFormat="1" ht="14.25" hidden="1"/>
    <row r="23718" s="505" customFormat="1" ht="14.25" hidden="1"/>
    <row r="23719" s="505" customFormat="1" ht="14.25" hidden="1"/>
    <row r="23720" s="505" customFormat="1" ht="14.25" hidden="1"/>
    <row r="23721" s="505" customFormat="1" ht="14.25" hidden="1"/>
    <row r="23722" s="505" customFormat="1" ht="14.25" hidden="1"/>
    <row r="23723" s="505" customFormat="1" ht="14.25" hidden="1"/>
    <row r="23724" s="505" customFormat="1" ht="14.25" hidden="1"/>
    <row r="23725" s="505" customFormat="1" ht="14.25" hidden="1"/>
    <row r="23726" s="505" customFormat="1" ht="14.25" hidden="1"/>
    <row r="23727" s="505" customFormat="1" ht="14.25" hidden="1"/>
    <row r="23728" s="505" customFormat="1" ht="14.25" hidden="1"/>
    <row r="23729" s="505" customFormat="1" ht="14.25" hidden="1"/>
    <row r="23730" s="505" customFormat="1" ht="14.25" hidden="1"/>
    <row r="23731" s="505" customFormat="1" ht="14.25" hidden="1"/>
    <row r="23732" s="505" customFormat="1" ht="14.25" hidden="1"/>
    <row r="23733" s="505" customFormat="1" ht="14.25" hidden="1"/>
    <row r="23734" s="505" customFormat="1" ht="14.25" hidden="1"/>
    <row r="23735" s="505" customFormat="1" ht="14.25" hidden="1"/>
    <row r="23736" s="505" customFormat="1" ht="14.25" hidden="1"/>
    <row r="23737" s="505" customFormat="1" ht="14.25" hidden="1"/>
    <row r="23738" s="505" customFormat="1" ht="14.25" hidden="1"/>
    <row r="23739" s="505" customFormat="1" ht="14.25" hidden="1"/>
    <row r="23740" s="505" customFormat="1" ht="14.25" hidden="1"/>
    <row r="23741" s="505" customFormat="1" ht="14.25" hidden="1"/>
    <row r="23742" s="505" customFormat="1" ht="14.25" hidden="1"/>
    <row r="23743" s="505" customFormat="1" ht="14.25" hidden="1"/>
    <row r="23744" s="505" customFormat="1" ht="14.25" hidden="1"/>
    <row r="23745" s="505" customFormat="1" ht="14.25" hidden="1"/>
    <row r="23746" s="505" customFormat="1" ht="14.25" hidden="1"/>
    <row r="23747" s="505" customFormat="1" ht="14.25" hidden="1"/>
    <row r="23748" s="505" customFormat="1" ht="14.25" hidden="1"/>
    <row r="23749" s="505" customFormat="1" ht="14.25" hidden="1"/>
    <row r="23750" s="505" customFormat="1" ht="14.25" hidden="1"/>
    <row r="23751" s="505" customFormat="1" ht="14.25" hidden="1"/>
    <row r="23752" s="505" customFormat="1" ht="14.25" hidden="1"/>
    <row r="23753" s="505" customFormat="1" ht="14.25" hidden="1"/>
    <row r="23754" s="505" customFormat="1" ht="14.25" hidden="1"/>
    <row r="23755" s="505" customFormat="1" ht="14.25" hidden="1"/>
    <row r="23756" s="505" customFormat="1" ht="14.25" hidden="1"/>
    <row r="23757" s="505" customFormat="1" ht="14.25" hidden="1"/>
    <row r="23758" s="505" customFormat="1" ht="14.25" hidden="1"/>
    <row r="23759" s="505" customFormat="1" ht="14.25" hidden="1"/>
    <row r="23760" s="505" customFormat="1" ht="14.25" hidden="1"/>
    <row r="23761" s="505" customFormat="1" ht="14.25" hidden="1"/>
    <row r="23762" s="505" customFormat="1" ht="14.25" hidden="1"/>
    <row r="23763" s="505" customFormat="1" ht="14.25" hidden="1"/>
    <row r="23764" s="505" customFormat="1" ht="14.25" hidden="1"/>
    <row r="23765" s="505" customFormat="1" ht="14.25" hidden="1"/>
    <row r="23766" s="505" customFormat="1" ht="14.25" hidden="1"/>
    <row r="23767" s="505" customFormat="1" ht="14.25" hidden="1"/>
    <row r="23768" s="505" customFormat="1" ht="14.25" hidden="1"/>
    <row r="23769" s="505" customFormat="1" ht="14.25" hidden="1"/>
    <row r="23770" s="505" customFormat="1" ht="14.25" hidden="1"/>
    <row r="23771" s="505" customFormat="1" ht="14.25" hidden="1"/>
    <row r="23772" s="505" customFormat="1" ht="14.25" hidden="1"/>
    <row r="23773" s="505" customFormat="1" ht="14.25" hidden="1"/>
    <row r="23774" s="505" customFormat="1" ht="14.25" hidden="1"/>
    <row r="23775" s="505" customFormat="1" ht="14.25" hidden="1"/>
    <row r="23776" s="505" customFormat="1" ht="14.25" hidden="1"/>
    <row r="23777" s="505" customFormat="1" ht="14.25" hidden="1"/>
    <row r="23778" s="505" customFormat="1" ht="14.25" hidden="1"/>
    <row r="23779" s="505" customFormat="1" ht="14.25" hidden="1"/>
    <row r="23780" s="505" customFormat="1" ht="14.25" hidden="1"/>
    <row r="23781" s="505" customFormat="1" ht="14.25" hidden="1"/>
    <row r="23782" s="505" customFormat="1" ht="14.25" hidden="1"/>
    <row r="23783" s="505" customFormat="1" ht="14.25" hidden="1"/>
    <row r="23784" s="505" customFormat="1" ht="14.25" hidden="1"/>
    <row r="23785" s="505" customFormat="1" ht="14.25" hidden="1"/>
    <row r="23786" s="505" customFormat="1" ht="14.25" hidden="1"/>
    <row r="23787" s="505" customFormat="1" ht="14.25" hidden="1"/>
    <row r="23788" s="505" customFormat="1" ht="14.25" hidden="1"/>
    <row r="23789" s="505" customFormat="1" ht="14.25" hidden="1"/>
    <row r="23790" s="505" customFormat="1" ht="14.25" hidden="1"/>
    <row r="23791" s="505" customFormat="1" ht="14.25" hidden="1"/>
    <row r="23792" s="505" customFormat="1" ht="14.25" hidden="1"/>
    <row r="23793" s="505" customFormat="1" ht="14.25" hidden="1"/>
    <row r="23794" s="505" customFormat="1" ht="14.25" hidden="1"/>
    <row r="23795" s="505" customFormat="1" ht="14.25" hidden="1"/>
    <row r="23796" s="505" customFormat="1" ht="14.25" hidden="1"/>
    <row r="23797" s="505" customFormat="1" ht="14.25" hidden="1"/>
    <row r="23798" s="505" customFormat="1" ht="14.25" hidden="1"/>
    <row r="23799" s="505" customFormat="1" ht="14.25" hidden="1"/>
    <row r="23800" s="505" customFormat="1" ht="14.25" hidden="1"/>
    <row r="23801" s="505" customFormat="1" ht="14.25" hidden="1"/>
    <row r="23802" s="505" customFormat="1" ht="14.25" hidden="1"/>
    <row r="23803" s="505" customFormat="1" ht="14.25" hidden="1"/>
    <row r="23804" s="505" customFormat="1" ht="14.25" hidden="1"/>
    <row r="23805" s="505" customFormat="1" ht="14.25" hidden="1"/>
    <row r="23806" s="505" customFormat="1" ht="14.25" hidden="1"/>
    <row r="23807" s="505" customFormat="1" ht="14.25" hidden="1"/>
    <row r="23808" s="505" customFormat="1" ht="14.25" hidden="1"/>
    <row r="23809" s="505" customFormat="1" ht="14.25" hidden="1"/>
    <row r="23810" s="505" customFormat="1" ht="14.25" hidden="1"/>
    <row r="23811" s="505" customFormat="1" ht="14.25" hidden="1"/>
    <row r="23812" s="505" customFormat="1" ht="14.25" hidden="1"/>
    <row r="23813" s="505" customFormat="1" ht="14.25" hidden="1"/>
    <row r="23814" s="505" customFormat="1" ht="14.25" hidden="1"/>
    <row r="23815" s="505" customFormat="1" ht="14.25" hidden="1"/>
    <row r="23816" s="505" customFormat="1" ht="14.25" hidden="1"/>
    <row r="23817" s="505" customFormat="1" ht="14.25" hidden="1"/>
    <row r="23818" s="505" customFormat="1" ht="14.25" hidden="1"/>
    <row r="23819" s="505" customFormat="1" ht="14.25" hidden="1"/>
    <row r="23820" s="505" customFormat="1" ht="14.25" hidden="1"/>
    <row r="23821" s="505" customFormat="1" ht="14.25" hidden="1"/>
    <row r="23822" s="505" customFormat="1" ht="14.25" hidden="1"/>
    <row r="23823" s="505" customFormat="1" ht="14.25" hidden="1"/>
    <row r="23824" s="505" customFormat="1" ht="14.25" hidden="1"/>
    <row r="23825" s="505" customFormat="1" ht="14.25" hidden="1"/>
    <row r="23826" s="505" customFormat="1" ht="14.25" hidden="1"/>
    <row r="23827" s="505" customFormat="1" ht="14.25" hidden="1"/>
    <row r="23828" s="505" customFormat="1" ht="14.25" hidden="1"/>
    <row r="23829" s="505" customFormat="1" ht="14.25" hidden="1"/>
    <row r="23830" s="505" customFormat="1" ht="14.25" hidden="1"/>
    <row r="23831" s="505" customFormat="1" ht="14.25" hidden="1"/>
    <row r="23832" s="505" customFormat="1" ht="14.25" hidden="1"/>
    <row r="23833" s="505" customFormat="1" ht="14.25" hidden="1"/>
    <row r="23834" s="505" customFormat="1" ht="14.25" hidden="1"/>
    <row r="23835" s="505" customFormat="1" ht="14.25" hidden="1"/>
    <row r="23836" s="505" customFormat="1" ht="14.25" hidden="1"/>
    <row r="23837" s="505" customFormat="1" ht="14.25" hidden="1"/>
    <row r="23838" s="505" customFormat="1" ht="14.25" hidden="1"/>
    <row r="23839" s="505" customFormat="1" ht="14.25" hidden="1"/>
    <row r="23840" s="505" customFormat="1" ht="14.25" hidden="1"/>
    <row r="23841" s="505" customFormat="1" ht="14.25" hidden="1"/>
    <row r="23842" s="505" customFormat="1" ht="14.25" hidden="1"/>
    <row r="23843" s="505" customFormat="1" ht="14.25" hidden="1"/>
    <row r="23844" s="505" customFormat="1" ht="14.25" hidden="1"/>
    <row r="23845" s="505" customFormat="1" ht="14.25" hidden="1"/>
    <row r="23846" s="505" customFormat="1" ht="14.25" hidden="1"/>
    <row r="23847" s="505" customFormat="1" ht="14.25" hidden="1"/>
    <row r="23848" s="505" customFormat="1" ht="14.25" hidden="1"/>
    <row r="23849" s="505" customFormat="1" ht="14.25" hidden="1"/>
    <row r="23850" s="505" customFormat="1" ht="14.25" hidden="1"/>
    <row r="23851" s="505" customFormat="1" ht="14.25" hidden="1"/>
    <row r="23852" s="505" customFormat="1" ht="14.25" hidden="1"/>
    <row r="23853" s="505" customFormat="1" ht="14.25" hidden="1"/>
    <row r="23854" s="505" customFormat="1" ht="14.25" hidden="1"/>
    <row r="23855" s="505" customFormat="1" ht="14.25" hidden="1"/>
    <row r="23856" s="505" customFormat="1" ht="14.25" hidden="1"/>
    <row r="23857" s="505" customFormat="1" ht="14.25" hidden="1"/>
    <row r="23858" s="505" customFormat="1" ht="14.25" hidden="1"/>
    <row r="23859" s="505" customFormat="1" ht="14.25" hidden="1"/>
    <row r="23860" s="505" customFormat="1" ht="14.25" hidden="1"/>
    <row r="23861" s="505" customFormat="1" ht="14.25" hidden="1"/>
    <row r="23862" s="505" customFormat="1" ht="14.25" hidden="1"/>
    <row r="23863" s="505" customFormat="1" ht="14.25" hidden="1"/>
    <row r="23864" s="505" customFormat="1" ht="14.25" hidden="1"/>
    <row r="23865" s="505" customFormat="1" ht="14.25" hidden="1"/>
    <row r="23866" s="505" customFormat="1" ht="14.25" hidden="1"/>
    <row r="23867" s="505" customFormat="1" ht="14.25" hidden="1"/>
    <row r="23868" s="505" customFormat="1" ht="14.25" hidden="1"/>
    <row r="23869" s="505" customFormat="1" ht="14.25" hidden="1"/>
    <row r="23870" s="505" customFormat="1" ht="14.25" hidden="1"/>
    <row r="23871" s="505" customFormat="1" ht="14.25" hidden="1"/>
    <row r="23872" s="505" customFormat="1" ht="14.25" hidden="1"/>
    <row r="23873" s="505" customFormat="1" ht="14.25" hidden="1"/>
    <row r="23874" s="505" customFormat="1" ht="14.25" hidden="1"/>
    <row r="23875" s="505" customFormat="1" ht="14.25" hidden="1"/>
    <row r="23876" s="505" customFormat="1" ht="14.25" hidden="1"/>
    <row r="23877" s="505" customFormat="1" ht="14.25" hidden="1"/>
    <row r="23878" s="505" customFormat="1" ht="14.25" hidden="1"/>
    <row r="23879" s="505" customFormat="1" ht="14.25" hidden="1"/>
    <row r="23880" s="505" customFormat="1" ht="14.25" hidden="1"/>
    <row r="23881" s="505" customFormat="1" ht="14.25" hidden="1"/>
    <row r="23882" s="505" customFormat="1" ht="14.25" hidden="1"/>
    <row r="23883" s="505" customFormat="1" ht="14.25" hidden="1"/>
    <row r="23884" s="505" customFormat="1" ht="14.25" hidden="1"/>
    <row r="23885" s="505" customFormat="1" ht="14.25" hidden="1"/>
    <row r="23886" s="505" customFormat="1" ht="14.25" hidden="1"/>
    <row r="23887" s="505" customFormat="1" ht="14.25" hidden="1"/>
    <row r="23888" s="505" customFormat="1" ht="14.25" hidden="1"/>
    <row r="23889" s="505" customFormat="1" ht="14.25" hidden="1"/>
    <row r="23890" s="505" customFormat="1" ht="14.25" hidden="1"/>
    <row r="23891" s="505" customFormat="1" ht="14.25" hidden="1"/>
    <row r="23892" s="505" customFormat="1" ht="14.25" hidden="1"/>
    <row r="23893" s="505" customFormat="1" ht="14.25" hidden="1"/>
    <row r="23894" s="505" customFormat="1" ht="14.25" hidden="1"/>
    <row r="23895" s="505" customFormat="1" ht="14.25" hidden="1"/>
    <row r="23896" s="505" customFormat="1" ht="14.25" hidden="1"/>
    <row r="23897" s="505" customFormat="1" ht="14.25" hidden="1"/>
    <row r="23898" s="505" customFormat="1" ht="14.25" hidden="1"/>
    <row r="23899" s="505" customFormat="1" ht="14.25" hidden="1"/>
    <row r="23900" s="505" customFormat="1" ht="14.25" hidden="1"/>
    <row r="23901" s="505" customFormat="1" ht="14.25" hidden="1"/>
    <row r="23902" s="505" customFormat="1" ht="14.25" hidden="1"/>
    <row r="23903" s="505" customFormat="1" ht="14.25" hidden="1"/>
    <row r="23904" s="505" customFormat="1" ht="14.25" hidden="1"/>
    <row r="23905" s="505" customFormat="1" ht="14.25" hidden="1"/>
    <row r="23906" s="505" customFormat="1" ht="14.25" hidden="1"/>
    <row r="23907" s="505" customFormat="1" ht="14.25" hidden="1"/>
    <row r="23908" s="505" customFormat="1" ht="14.25" hidden="1"/>
    <row r="23909" s="505" customFormat="1" ht="14.25" hidden="1"/>
    <row r="23910" s="505" customFormat="1" ht="14.25" hidden="1"/>
    <row r="23911" s="505" customFormat="1" ht="14.25" hidden="1"/>
    <row r="23912" s="505" customFormat="1" ht="14.25" hidden="1"/>
    <row r="23913" s="505" customFormat="1" ht="14.25" hidden="1"/>
    <row r="23914" s="505" customFormat="1" ht="14.25" hidden="1"/>
    <row r="23915" s="505" customFormat="1" ht="14.25" hidden="1"/>
    <row r="23916" s="505" customFormat="1" ht="14.25" hidden="1"/>
    <row r="23917" s="505" customFormat="1" ht="14.25" hidden="1"/>
    <row r="23918" s="505" customFormat="1" ht="14.25" hidden="1"/>
    <row r="23919" s="505" customFormat="1" ht="14.25" hidden="1"/>
    <row r="23920" s="505" customFormat="1" ht="14.25" hidden="1"/>
    <row r="23921" s="505" customFormat="1" ht="14.25" hidden="1"/>
    <row r="23922" s="505" customFormat="1" ht="14.25" hidden="1"/>
    <row r="23923" s="505" customFormat="1" ht="14.25" hidden="1"/>
    <row r="23924" s="505" customFormat="1" ht="14.25" hidden="1"/>
    <row r="23925" s="505" customFormat="1" ht="14.25" hidden="1"/>
    <row r="23926" s="505" customFormat="1" ht="14.25" hidden="1"/>
    <row r="23927" s="505" customFormat="1" ht="14.25" hidden="1"/>
    <row r="23928" s="505" customFormat="1" ht="14.25" hidden="1"/>
    <row r="23929" s="505" customFormat="1" ht="14.25" hidden="1"/>
    <row r="23930" s="505" customFormat="1" ht="14.25" hidden="1"/>
    <row r="23931" s="505" customFormat="1" ht="14.25" hidden="1"/>
    <row r="23932" s="505" customFormat="1" ht="14.25" hidden="1"/>
    <row r="23933" s="505" customFormat="1" ht="14.25" hidden="1"/>
    <row r="23934" s="505" customFormat="1" ht="14.25" hidden="1"/>
    <row r="23935" s="505" customFormat="1" ht="14.25" hidden="1"/>
    <row r="23936" s="505" customFormat="1" ht="14.25" hidden="1"/>
    <row r="23937" s="505" customFormat="1" ht="14.25" hidden="1"/>
    <row r="23938" s="505" customFormat="1" ht="14.25" hidden="1"/>
    <row r="23939" s="505" customFormat="1" ht="14.25" hidden="1"/>
    <row r="23940" s="505" customFormat="1" ht="14.25" hidden="1"/>
    <row r="23941" s="505" customFormat="1" ht="14.25" hidden="1"/>
    <row r="23942" s="505" customFormat="1" ht="14.25" hidden="1"/>
    <row r="23943" s="505" customFormat="1" ht="14.25" hidden="1"/>
    <row r="23944" s="505" customFormat="1" ht="14.25" hidden="1"/>
    <row r="23945" s="505" customFormat="1" ht="14.25" hidden="1"/>
    <row r="23946" s="505" customFormat="1" ht="14.25" hidden="1"/>
    <row r="23947" s="505" customFormat="1" ht="14.25" hidden="1"/>
    <row r="23948" s="505" customFormat="1" ht="14.25" hidden="1"/>
    <row r="23949" s="505" customFormat="1" ht="14.25" hidden="1"/>
    <row r="23950" s="505" customFormat="1" ht="14.25" hidden="1"/>
    <row r="23951" s="505" customFormat="1" ht="14.25" hidden="1"/>
    <row r="23952" s="505" customFormat="1" ht="14.25" hidden="1"/>
    <row r="23953" s="505" customFormat="1" ht="14.25" hidden="1"/>
    <row r="23954" s="505" customFormat="1" ht="14.25" hidden="1"/>
    <row r="23955" s="505" customFormat="1" ht="14.25" hidden="1"/>
    <row r="23956" s="505" customFormat="1" ht="14.25" hidden="1"/>
    <row r="23957" s="505" customFormat="1" ht="14.25" hidden="1"/>
    <row r="23958" s="505" customFormat="1" ht="14.25" hidden="1"/>
    <row r="23959" s="505" customFormat="1" ht="14.25" hidden="1"/>
    <row r="23960" s="505" customFormat="1" ht="14.25" hidden="1"/>
    <row r="23961" s="505" customFormat="1" ht="14.25" hidden="1"/>
    <row r="23962" s="505" customFormat="1" ht="14.25" hidden="1"/>
    <row r="23963" s="505" customFormat="1" ht="14.25" hidden="1"/>
    <row r="23964" s="505" customFormat="1" ht="14.25" hidden="1"/>
    <row r="23965" s="505" customFormat="1" ht="14.25" hidden="1"/>
    <row r="23966" s="505" customFormat="1" ht="14.25" hidden="1"/>
    <row r="23967" s="505" customFormat="1" ht="14.25" hidden="1"/>
    <row r="23968" s="505" customFormat="1" ht="14.25" hidden="1"/>
    <row r="23969" s="505" customFormat="1" ht="14.25" hidden="1"/>
    <row r="23970" s="505" customFormat="1" ht="14.25" hidden="1"/>
    <row r="23971" s="505" customFormat="1" ht="14.25" hidden="1"/>
    <row r="23972" s="505" customFormat="1" ht="14.25" hidden="1"/>
    <row r="23973" s="505" customFormat="1" ht="14.25" hidden="1"/>
    <row r="23974" s="505" customFormat="1" ht="14.25" hidden="1"/>
    <row r="23975" s="505" customFormat="1" ht="14.25" hidden="1"/>
    <row r="23976" s="505" customFormat="1" ht="14.25" hidden="1"/>
    <row r="23977" s="505" customFormat="1" ht="14.25" hidden="1"/>
    <row r="23978" s="505" customFormat="1" ht="14.25" hidden="1"/>
    <row r="23979" s="505" customFormat="1" ht="14.25" hidden="1"/>
    <row r="23980" s="505" customFormat="1" ht="14.25" hidden="1"/>
    <row r="23981" s="505" customFormat="1" ht="14.25" hidden="1"/>
    <row r="23982" s="505" customFormat="1" ht="14.25" hidden="1"/>
    <row r="23983" s="505" customFormat="1" ht="14.25" hidden="1"/>
    <row r="23984" s="505" customFormat="1" ht="14.25" hidden="1"/>
    <row r="23985" s="505" customFormat="1" ht="14.25" hidden="1"/>
    <row r="23986" s="505" customFormat="1" ht="14.25" hidden="1"/>
    <row r="23987" s="505" customFormat="1" ht="14.25" hidden="1"/>
    <row r="23988" s="505" customFormat="1" ht="14.25" hidden="1"/>
    <row r="23989" s="505" customFormat="1" ht="14.25" hidden="1"/>
    <row r="23990" s="505" customFormat="1" ht="14.25" hidden="1"/>
    <row r="23991" s="505" customFormat="1" ht="14.25" hidden="1"/>
    <row r="23992" s="505" customFormat="1" ht="14.25" hidden="1"/>
    <row r="23993" s="505" customFormat="1" ht="14.25" hidden="1"/>
    <row r="23994" s="505" customFormat="1" ht="14.25" hidden="1"/>
    <row r="23995" s="505" customFormat="1" ht="14.25" hidden="1"/>
    <row r="23996" s="505" customFormat="1" ht="14.25" hidden="1"/>
    <row r="23997" s="505" customFormat="1" ht="14.25" hidden="1"/>
    <row r="23998" s="505" customFormat="1" ht="14.25" hidden="1"/>
    <row r="23999" s="505" customFormat="1" ht="14.25" hidden="1"/>
    <row r="24000" s="505" customFormat="1" ht="14.25" hidden="1"/>
    <row r="24001" s="505" customFormat="1" ht="14.25" hidden="1"/>
    <row r="24002" s="505" customFormat="1" ht="14.25" hidden="1"/>
    <row r="24003" s="505" customFormat="1" ht="14.25" hidden="1"/>
    <row r="24004" s="505" customFormat="1" ht="14.25" hidden="1"/>
    <row r="24005" s="505" customFormat="1" ht="14.25" hidden="1"/>
    <row r="24006" s="505" customFormat="1" ht="14.25" hidden="1"/>
    <row r="24007" s="505" customFormat="1" ht="14.25" hidden="1"/>
    <row r="24008" s="505" customFormat="1" ht="14.25" hidden="1"/>
    <row r="24009" s="505" customFormat="1" ht="14.25" hidden="1"/>
    <row r="24010" s="505" customFormat="1" ht="14.25" hidden="1"/>
    <row r="24011" s="505" customFormat="1" ht="14.25" hidden="1"/>
    <row r="24012" s="505" customFormat="1" ht="14.25" hidden="1"/>
    <row r="24013" s="505" customFormat="1" ht="14.25" hidden="1"/>
    <row r="24014" s="505" customFormat="1" ht="14.25" hidden="1"/>
    <row r="24015" s="505" customFormat="1" ht="14.25" hidden="1"/>
    <row r="24016" s="505" customFormat="1" ht="14.25" hidden="1"/>
    <row r="24017" s="505" customFormat="1" ht="14.25" hidden="1"/>
    <row r="24018" s="505" customFormat="1" ht="14.25" hidden="1"/>
    <row r="24019" s="505" customFormat="1" ht="14.25" hidden="1"/>
    <row r="24020" s="505" customFormat="1" ht="14.25" hidden="1"/>
    <row r="24021" s="505" customFormat="1" ht="14.25" hidden="1"/>
    <row r="24022" s="505" customFormat="1" ht="14.25" hidden="1"/>
    <row r="24023" s="505" customFormat="1" ht="14.25" hidden="1"/>
    <row r="24024" s="505" customFormat="1" ht="14.25" hidden="1"/>
    <row r="24025" s="505" customFormat="1" ht="14.25" hidden="1"/>
    <row r="24026" s="505" customFormat="1" ht="14.25" hidden="1"/>
    <row r="24027" s="505" customFormat="1" ht="14.25" hidden="1"/>
    <row r="24028" s="505" customFormat="1" ht="14.25" hidden="1"/>
    <row r="24029" s="505" customFormat="1" ht="14.25" hidden="1"/>
    <row r="24030" s="505" customFormat="1" ht="14.25" hidden="1"/>
    <row r="24031" s="505" customFormat="1" ht="14.25" hidden="1"/>
    <row r="24032" s="505" customFormat="1" ht="14.25" hidden="1"/>
    <row r="24033" s="505" customFormat="1" ht="14.25" hidden="1"/>
    <row r="24034" s="505" customFormat="1" ht="14.25" hidden="1"/>
    <row r="24035" s="505" customFormat="1" ht="14.25" hidden="1"/>
    <row r="24036" s="505" customFormat="1" ht="14.25" hidden="1"/>
    <row r="24037" s="505" customFormat="1" ht="14.25" hidden="1"/>
    <row r="24038" s="505" customFormat="1" ht="14.25" hidden="1"/>
    <row r="24039" s="505" customFormat="1" ht="14.25" hidden="1"/>
    <row r="24040" s="505" customFormat="1" ht="14.25" hidden="1"/>
    <row r="24041" s="505" customFormat="1" ht="14.25" hidden="1"/>
    <row r="24042" s="505" customFormat="1" ht="14.25" hidden="1"/>
    <row r="24043" s="505" customFormat="1" ht="14.25" hidden="1"/>
    <row r="24044" s="505" customFormat="1" ht="14.25" hidden="1"/>
    <row r="24045" s="505" customFormat="1" ht="14.25" hidden="1"/>
    <row r="24046" s="505" customFormat="1" ht="14.25" hidden="1"/>
    <row r="24047" s="505" customFormat="1" ht="14.25" hidden="1"/>
    <row r="24048" s="505" customFormat="1" ht="14.25" hidden="1"/>
    <row r="24049" s="505" customFormat="1" ht="14.25" hidden="1"/>
    <row r="24050" s="505" customFormat="1" ht="14.25" hidden="1"/>
    <row r="24051" s="505" customFormat="1" ht="14.25" hidden="1"/>
    <row r="24052" s="505" customFormat="1" ht="14.25" hidden="1"/>
    <row r="24053" s="505" customFormat="1" ht="14.25" hidden="1"/>
    <row r="24054" s="505" customFormat="1" ht="14.25" hidden="1"/>
    <row r="24055" s="505" customFormat="1" ht="14.25" hidden="1"/>
    <row r="24056" s="505" customFormat="1" ht="14.25" hidden="1"/>
    <row r="24057" s="505" customFormat="1" ht="14.25" hidden="1"/>
    <row r="24058" s="505" customFormat="1" ht="14.25" hidden="1"/>
    <row r="24059" s="505" customFormat="1" ht="14.25" hidden="1"/>
    <row r="24060" s="505" customFormat="1" ht="14.25" hidden="1"/>
    <row r="24061" s="505" customFormat="1" ht="14.25" hidden="1"/>
    <row r="24062" s="505" customFormat="1" ht="14.25" hidden="1"/>
    <row r="24063" s="505" customFormat="1" ht="14.25" hidden="1"/>
    <row r="24064" s="505" customFormat="1" ht="14.25" hidden="1"/>
    <row r="24065" s="505" customFormat="1" ht="14.25" hidden="1"/>
    <row r="24066" s="505" customFormat="1" ht="14.25" hidden="1"/>
    <row r="24067" s="505" customFormat="1" ht="14.25" hidden="1"/>
    <row r="24068" s="505" customFormat="1" ht="14.25" hidden="1"/>
    <row r="24069" s="505" customFormat="1" ht="14.25" hidden="1"/>
    <row r="24070" s="505" customFormat="1" ht="14.25" hidden="1"/>
    <row r="24071" s="505" customFormat="1" ht="14.25" hidden="1"/>
    <row r="24072" s="505" customFormat="1" ht="14.25" hidden="1"/>
    <row r="24073" s="505" customFormat="1" ht="14.25" hidden="1"/>
    <row r="24074" s="505" customFormat="1" ht="14.25" hidden="1"/>
    <row r="24075" s="505" customFormat="1" ht="14.25" hidden="1"/>
    <row r="24076" s="505" customFormat="1" ht="14.25" hidden="1"/>
    <row r="24077" s="505" customFormat="1" ht="14.25" hidden="1"/>
    <row r="24078" s="505" customFormat="1" ht="14.25" hidden="1"/>
    <row r="24079" s="505" customFormat="1" ht="14.25" hidden="1"/>
    <row r="24080" s="505" customFormat="1" ht="14.25" hidden="1"/>
    <row r="24081" s="505" customFormat="1" ht="14.25" hidden="1"/>
    <row r="24082" s="505" customFormat="1" ht="14.25" hidden="1"/>
    <row r="24083" s="505" customFormat="1" ht="14.25" hidden="1"/>
    <row r="24084" s="505" customFormat="1" ht="14.25" hidden="1"/>
    <row r="24085" s="505" customFormat="1" ht="14.25" hidden="1"/>
    <row r="24086" s="505" customFormat="1" ht="14.25" hidden="1"/>
    <row r="24087" s="505" customFormat="1" ht="14.25" hidden="1"/>
    <row r="24088" s="505" customFormat="1" ht="14.25" hidden="1"/>
    <row r="24089" s="505" customFormat="1" ht="14.25" hidden="1"/>
    <row r="24090" s="505" customFormat="1" ht="14.25" hidden="1"/>
    <row r="24091" s="505" customFormat="1" ht="14.25" hidden="1"/>
    <row r="24092" s="505" customFormat="1" ht="14.25" hidden="1"/>
    <row r="24093" s="505" customFormat="1" ht="14.25" hidden="1"/>
    <row r="24094" s="505" customFormat="1" ht="14.25" hidden="1"/>
    <row r="24095" s="505" customFormat="1" ht="14.25" hidden="1"/>
    <row r="24096" s="505" customFormat="1" ht="14.25" hidden="1"/>
    <row r="24097" s="505" customFormat="1" ht="14.25" hidden="1"/>
    <row r="24098" s="505" customFormat="1" ht="14.25" hidden="1"/>
    <row r="24099" s="505" customFormat="1" ht="14.25" hidden="1"/>
    <row r="24100" s="505" customFormat="1" ht="14.25" hidden="1"/>
    <row r="24101" s="505" customFormat="1" ht="14.25" hidden="1"/>
    <row r="24102" s="505" customFormat="1" ht="14.25" hidden="1"/>
    <row r="24103" s="505" customFormat="1" ht="14.25" hidden="1"/>
    <row r="24104" s="505" customFormat="1" ht="14.25" hidden="1"/>
    <row r="24105" s="505" customFormat="1" ht="14.25" hidden="1"/>
    <row r="24106" s="505" customFormat="1" ht="14.25" hidden="1"/>
    <row r="24107" s="505" customFormat="1" ht="14.25" hidden="1"/>
    <row r="24108" s="505" customFormat="1" ht="14.25" hidden="1"/>
    <row r="24109" s="505" customFormat="1" ht="14.25" hidden="1"/>
    <row r="24110" s="505" customFormat="1" ht="14.25" hidden="1"/>
    <row r="24111" s="505" customFormat="1" ht="14.25" hidden="1"/>
    <row r="24112" s="505" customFormat="1" ht="14.25" hidden="1"/>
    <row r="24113" s="505" customFormat="1" ht="14.25" hidden="1"/>
    <row r="24114" s="505" customFormat="1" ht="14.25" hidden="1"/>
    <row r="24115" s="505" customFormat="1" ht="14.25" hidden="1"/>
    <row r="24116" s="505" customFormat="1" ht="14.25" hidden="1"/>
    <row r="24117" s="505" customFormat="1" ht="14.25" hidden="1"/>
    <row r="24118" s="505" customFormat="1" ht="14.25" hidden="1"/>
    <row r="24119" s="505" customFormat="1" ht="14.25" hidden="1"/>
    <row r="24120" s="505" customFormat="1" ht="14.25" hidden="1"/>
    <row r="24121" s="505" customFormat="1" ht="14.25" hidden="1"/>
    <row r="24122" s="505" customFormat="1" ht="14.25" hidden="1"/>
    <row r="24123" s="505" customFormat="1" ht="14.25" hidden="1"/>
    <row r="24124" s="505" customFormat="1" ht="14.25" hidden="1"/>
    <row r="24125" s="505" customFormat="1" ht="14.25" hidden="1"/>
    <row r="24126" s="505" customFormat="1" ht="14.25" hidden="1"/>
    <row r="24127" s="505" customFormat="1" ht="14.25" hidden="1"/>
    <row r="24128" s="505" customFormat="1" ht="14.25" hidden="1"/>
    <row r="24129" s="505" customFormat="1" ht="14.25" hidden="1"/>
    <row r="24130" s="505" customFormat="1" ht="14.25" hidden="1"/>
    <row r="24131" s="505" customFormat="1" ht="14.25" hidden="1"/>
    <row r="24132" s="505" customFormat="1" ht="14.25" hidden="1"/>
    <row r="24133" s="505" customFormat="1" ht="14.25" hidden="1"/>
    <row r="24134" s="505" customFormat="1" ht="14.25" hidden="1"/>
    <row r="24135" s="505" customFormat="1" ht="14.25" hidden="1"/>
    <row r="24136" s="505" customFormat="1" ht="14.25" hidden="1"/>
    <row r="24137" s="505" customFormat="1" ht="14.25" hidden="1"/>
    <row r="24138" s="505" customFormat="1" ht="14.25" hidden="1"/>
    <row r="24139" s="505" customFormat="1" ht="14.25" hidden="1"/>
    <row r="24140" s="505" customFormat="1" ht="14.25" hidden="1"/>
    <row r="24141" s="505" customFormat="1" ht="14.25" hidden="1"/>
    <row r="24142" s="505" customFormat="1" ht="14.25" hidden="1"/>
    <row r="24143" s="505" customFormat="1" ht="14.25" hidden="1"/>
    <row r="24144" s="505" customFormat="1" ht="14.25" hidden="1"/>
    <row r="24145" s="505" customFormat="1" ht="14.25" hidden="1"/>
    <row r="24146" s="505" customFormat="1" ht="14.25" hidden="1"/>
    <row r="24147" s="505" customFormat="1" ht="14.25" hidden="1"/>
    <row r="24148" s="505" customFormat="1" ht="14.25" hidden="1"/>
    <row r="24149" s="505" customFormat="1" ht="14.25" hidden="1"/>
    <row r="24150" s="505" customFormat="1" ht="14.25" hidden="1"/>
    <row r="24151" s="505" customFormat="1" ht="14.25" hidden="1"/>
    <row r="24152" s="505" customFormat="1" ht="14.25" hidden="1"/>
    <row r="24153" s="505" customFormat="1" ht="14.25" hidden="1"/>
    <row r="24154" s="505" customFormat="1" ht="14.25" hidden="1"/>
    <row r="24155" s="505" customFormat="1" ht="14.25" hidden="1"/>
    <row r="24156" s="505" customFormat="1" ht="14.25" hidden="1"/>
    <row r="24157" s="505" customFormat="1" ht="14.25" hidden="1"/>
    <row r="24158" s="505" customFormat="1" ht="14.25" hidden="1"/>
    <row r="24159" s="505" customFormat="1" ht="14.25" hidden="1"/>
    <row r="24160" s="505" customFormat="1" ht="14.25" hidden="1"/>
    <row r="24161" s="505" customFormat="1" ht="14.25" hidden="1"/>
    <row r="24162" s="505" customFormat="1" ht="14.25" hidden="1"/>
    <row r="24163" s="505" customFormat="1" ht="14.25" hidden="1"/>
    <row r="24164" s="505" customFormat="1" ht="14.25" hidden="1"/>
    <row r="24165" s="505" customFormat="1" ht="14.25" hidden="1"/>
    <row r="24166" s="505" customFormat="1" ht="14.25" hidden="1"/>
    <row r="24167" s="505" customFormat="1" ht="14.25" hidden="1"/>
    <row r="24168" s="505" customFormat="1" ht="14.25" hidden="1"/>
    <row r="24169" s="505" customFormat="1" ht="14.25" hidden="1"/>
    <row r="24170" s="505" customFormat="1" ht="14.25" hidden="1"/>
    <row r="24171" s="505" customFormat="1" ht="14.25" hidden="1"/>
    <row r="24172" s="505" customFormat="1" ht="14.25" hidden="1"/>
    <row r="24173" s="505" customFormat="1" ht="14.25" hidden="1"/>
    <row r="24174" s="505" customFormat="1" ht="14.25" hidden="1"/>
    <row r="24175" s="505" customFormat="1" ht="14.25" hidden="1"/>
    <row r="24176" s="505" customFormat="1" ht="14.25" hidden="1"/>
    <row r="24177" s="505" customFormat="1" ht="14.25" hidden="1"/>
    <row r="24178" s="505" customFormat="1" ht="14.25" hidden="1"/>
    <row r="24179" s="505" customFormat="1" ht="14.25" hidden="1"/>
    <row r="24180" s="505" customFormat="1" ht="14.25" hidden="1"/>
    <row r="24181" s="505" customFormat="1" ht="14.25" hidden="1"/>
    <row r="24182" s="505" customFormat="1" ht="14.25" hidden="1"/>
    <row r="24183" s="505" customFormat="1" ht="14.25" hidden="1"/>
    <row r="24184" s="505" customFormat="1" ht="14.25" hidden="1"/>
    <row r="24185" s="505" customFormat="1" ht="14.25" hidden="1"/>
    <row r="24186" s="505" customFormat="1" ht="14.25" hidden="1"/>
    <row r="24187" s="505" customFormat="1" ht="14.25" hidden="1"/>
    <row r="24188" s="505" customFormat="1" ht="14.25" hidden="1"/>
    <row r="24189" s="505" customFormat="1" ht="14.25" hidden="1"/>
    <row r="24190" s="505" customFormat="1" ht="14.25" hidden="1"/>
    <row r="24191" s="505" customFormat="1" ht="14.25" hidden="1"/>
    <row r="24192" s="505" customFormat="1" ht="14.25" hidden="1"/>
    <row r="24193" s="505" customFormat="1" ht="14.25" hidden="1"/>
    <row r="24194" s="505" customFormat="1" ht="14.25" hidden="1"/>
    <row r="24195" s="505" customFormat="1" ht="14.25" hidden="1"/>
    <row r="24196" s="505" customFormat="1" ht="14.25" hidden="1"/>
    <row r="24197" s="505" customFormat="1" ht="14.25" hidden="1"/>
    <row r="24198" s="505" customFormat="1" ht="14.25" hidden="1"/>
    <row r="24199" s="505" customFormat="1" ht="14.25" hidden="1"/>
    <row r="24200" s="505" customFormat="1" ht="14.25" hidden="1"/>
    <row r="24201" s="505" customFormat="1" ht="14.25" hidden="1"/>
    <row r="24202" s="505" customFormat="1" ht="14.25" hidden="1"/>
    <row r="24203" s="505" customFormat="1" ht="14.25" hidden="1"/>
    <row r="24204" s="505" customFormat="1" ht="14.25" hidden="1"/>
    <row r="24205" s="505" customFormat="1" ht="14.25" hidden="1"/>
    <row r="24206" s="505" customFormat="1" ht="14.25" hidden="1"/>
    <row r="24207" s="505" customFormat="1" ht="14.25" hidden="1"/>
    <row r="24208" s="505" customFormat="1" ht="14.25" hidden="1"/>
    <row r="24209" s="505" customFormat="1" ht="14.25" hidden="1"/>
    <row r="24210" s="505" customFormat="1" ht="14.25" hidden="1"/>
    <row r="24211" s="505" customFormat="1" ht="14.25" hidden="1"/>
    <row r="24212" s="505" customFormat="1" ht="14.25" hidden="1"/>
    <row r="24213" s="505" customFormat="1" ht="14.25" hidden="1"/>
    <row r="24214" s="505" customFormat="1" ht="14.25" hidden="1"/>
    <row r="24215" s="505" customFormat="1" ht="14.25" hidden="1"/>
    <row r="24216" s="505" customFormat="1" ht="14.25" hidden="1"/>
    <row r="24217" s="505" customFormat="1" ht="14.25" hidden="1"/>
    <row r="24218" s="505" customFormat="1" ht="14.25" hidden="1"/>
    <row r="24219" s="505" customFormat="1" ht="14.25" hidden="1"/>
    <row r="24220" s="505" customFormat="1" ht="14.25" hidden="1"/>
    <row r="24221" s="505" customFormat="1" ht="14.25" hidden="1"/>
    <row r="24222" s="505" customFormat="1" ht="14.25" hidden="1"/>
    <row r="24223" s="505" customFormat="1" ht="14.25" hidden="1"/>
    <row r="24224" s="505" customFormat="1" ht="14.25" hidden="1"/>
    <row r="24225" s="505" customFormat="1" ht="14.25" hidden="1"/>
    <row r="24226" s="505" customFormat="1" ht="14.25" hidden="1"/>
    <row r="24227" s="505" customFormat="1" ht="14.25" hidden="1"/>
    <row r="24228" s="505" customFormat="1" ht="14.25" hidden="1"/>
    <row r="24229" s="505" customFormat="1" ht="14.25" hidden="1"/>
    <row r="24230" s="505" customFormat="1" ht="14.25" hidden="1"/>
    <row r="24231" s="505" customFormat="1" ht="14.25" hidden="1"/>
    <row r="24232" s="505" customFormat="1" ht="14.25" hidden="1"/>
    <row r="24233" s="505" customFormat="1" ht="14.25" hidden="1"/>
    <row r="24234" s="505" customFormat="1" ht="14.25" hidden="1"/>
    <row r="24235" s="505" customFormat="1" ht="14.25" hidden="1"/>
    <row r="24236" s="505" customFormat="1" ht="14.25" hidden="1"/>
    <row r="24237" s="505" customFormat="1" ht="14.25" hidden="1"/>
    <row r="24238" s="505" customFormat="1" ht="14.25" hidden="1"/>
    <row r="24239" s="505" customFormat="1" ht="14.25" hidden="1"/>
    <row r="24240" s="505" customFormat="1" ht="14.25" hidden="1"/>
    <row r="24241" s="505" customFormat="1" ht="14.25" hidden="1"/>
    <row r="24242" s="505" customFormat="1" ht="14.25" hidden="1"/>
    <row r="24243" s="505" customFormat="1" ht="14.25" hidden="1"/>
    <row r="24244" s="505" customFormat="1" ht="14.25" hidden="1"/>
    <row r="24245" s="505" customFormat="1" ht="14.25" hidden="1"/>
    <row r="24246" s="505" customFormat="1" ht="14.25" hidden="1"/>
    <row r="24247" s="505" customFormat="1" ht="14.25" hidden="1"/>
    <row r="24248" s="505" customFormat="1" ht="14.25" hidden="1"/>
    <row r="24249" s="505" customFormat="1" ht="14.25" hidden="1"/>
    <row r="24250" s="505" customFormat="1" ht="14.25" hidden="1"/>
    <row r="24251" s="505" customFormat="1" ht="14.25" hidden="1"/>
    <row r="24252" s="505" customFormat="1" ht="14.25" hidden="1"/>
    <row r="24253" s="505" customFormat="1" ht="14.25" hidden="1"/>
    <row r="24254" s="505" customFormat="1" ht="14.25" hidden="1"/>
    <row r="24255" s="505" customFormat="1" ht="14.25" hidden="1"/>
    <row r="24256" s="505" customFormat="1" ht="14.25" hidden="1"/>
    <row r="24257" s="505" customFormat="1" ht="14.25" hidden="1"/>
    <row r="24258" s="505" customFormat="1" ht="14.25" hidden="1"/>
    <row r="24259" s="505" customFormat="1" ht="14.25" hidden="1"/>
    <row r="24260" s="505" customFormat="1" ht="14.25" hidden="1"/>
    <row r="24261" s="505" customFormat="1" ht="14.25" hidden="1"/>
    <row r="24262" s="505" customFormat="1" ht="14.25" hidden="1"/>
    <row r="24263" s="505" customFormat="1" ht="14.25" hidden="1"/>
    <row r="24264" s="505" customFormat="1" ht="14.25" hidden="1"/>
    <row r="24265" s="505" customFormat="1" ht="14.25" hidden="1"/>
    <row r="24266" s="505" customFormat="1" ht="14.25" hidden="1"/>
    <row r="24267" s="505" customFormat="1" ht="14.25" hidden="1"/>
    <row r="24268" s="505" customFormat="1" ht="14.25" hidden="1"/>
    <row r="24269" s="505" customFormat="1" ht="14.25" hidden="1"/>
    <row r="24270" s="505" customFormat="1" ht="14.25" hidden="1"/>
    <row r="24271" s="505" customFormat="1" ht="14.25" hidden="1"/>
    <row r="24272" s="505" customFormat="1" ht="14.25" hidden="1"/>
    <row r="24273" s="505" customFormat="1" ht="14.25" hidden="1"/>
    <row r="24274" s="505" customFormat="1" ht="14.25" hidden="1"/>
    <row r="24275" s="505" customFormat="1" ht="14.25" hidden="1"/>
    <row r="24276" s="505" customFormat="1" ht="14.25" hidden="1"/>
    <row r="24277" s="505" customFormat="1" ht="14.25" hidden="1"/>
    <row r="24278" s="505" customFormat="1" ht="14.25" hidden="1"/>
    <row r="24279" s="505" customFormat="1" ht="14.25" hidden="1"/>
    <row r="24280" s="505" customFormat="1" ht="14.25" hidden="1"/>
    <row r="24281" s="505" customFormat="1" ht="14.25" hidden="1"/>
    <row r="24282" s="505" customFormat="1" ht="14.25" hidden="1"/>
    <row r="24283" s="505" customFormat="1" ht="14.25" hidden="1"/>
    <row r="24284" s="505" customFormat="1" ht="14.25" hidden="1"/>
    <row r="24285" s="505" customFormat="1" ht="14.25" hidden="1"/>
    <row r="24286" s="505" customFormat="1" ht="14.25" hidden="1"/>
    <row r="24287" s="505" customFormat="1" ht="14.25" hidden="1"/>
    <row r="24288" s="505" customFormat="1" ht="14.25" hidden="1"/>
    <row r="24289" s="505" customFormat="1" ht="14.25" hidden="1"/>
    <row r="24290" s="505" customFormat="1" ht="14.25" hidden="1"/>
    <row r="24291" s="505" customFormat="1" ht="14.25" hidden="1"/>
    <row r="24292" s="505" customFormat="1" ht="14.25" hidden="1"/>
    <row r="24293" s="505" customFormat="1" ht="14.25" hidden="1"/>
    <row r="24294" s="505" customFormat="1" ht="14.25" hidden="1"/>
    <row r="24295" s="505" customFormat="1" ht="14.25" hidden="1"/>
    <row r="24296" s="505" customFormat="1" ht="14.25" hidden="1"/>
    <row r="24297" s="505" customFormat="1" ht="14.25" hidden="1"/>
    <row r="24298" s="505" customFormat="1" ht="14.25" hidden="1"/>
    <row r="24299" s="505" customFormat="1" ht="14.25" hidden="1"/>
    <row r="24300" s="505" customFormat="1" ht="14.25" hidden="1"/>
    <row r="24301" s="505" customFormat="1" ht="14.25" hidden="1"/>
    <row r="24302" s="505" customFormat="1" ht="14.25" hidden="1"/>
    <row r="24303" s="505" customFormat="1" ht="14.25" hidden="1"/>
    <row r="24304" s="505" customFormat="1" ht="14.25" hidden="1"/>
    <row r="24305" s="505" customFormat="1" ht="14.25" hidden="1"/>
    <row r="24306" s="505" customFormat="1" ht="14.25" hidden="1"/>
    <row r="24307" s="505" customFormat="1" ht="14.25" hidden="1"/>
    <row r="24308" s="505" customFormat="1" ht="14.25" hidden="1"/>
    <row r="24309" s="505" customFormat="1" ht="14.25" hidden="1"/>
    <row r="24310" s="505" customFormat="1" ht="14.25" hidden="1"/>
    <row r="24311" s="505" customFormat="1" ht="14.25" hidden="1"/>
    <row r="24312" s="505" customFormat="1" ht="14.25" hidden="1"/>
    <row r="24313" s="505" customFormat="1" ht="14.25" hidden="1"/>
    <row r="24314" s="505" customFormat="1" ht="14.25" hidden="1"/>
    <row r="24315" s="505" customFormat="1" ht="14.25" hidden="1"/>
    <row r="24316" s="505" customFormat="1" ht="14.25" hidden="1"/>
    <row r="24317" s="505" customFormat="1" ht="14.25" hidden="1"/>
    <row r="24318" s="505" customFormat="1" ht="14.25" hidden="1"/>
    <row r="24319" s="505" customFormat="1" ht="14.25" hidden="1"/>
    <row r="24320" s="505" customFormat="1" ht="14.25" hidden="1"/>
    <row r="24321" s="505" customFormat="1" ht="14.25" hidden="1"/>
    <row r="24322" s="505" customFormat="1" ht="14.25" hidden="1"/>
    <row r="24323" s="505" customFormat="1" ht="14.25" hidden="1"/>
    <row r="24324" s="505" customFormat="1" ht="14.25" hidden="1"/>
    <row r="24325" s="505" customFormat="1" ht="14.25" hidden="1"/>
    <row r="24326" s="505" customFormat="1" ht="14.25" hidden="1"/>
    <row r="24327" s="505" customFormat="1" ht="14.25" hidden="1"/>
    <row r="24328" s="505" customFormat="1" ht="14.25" hidden="1"/>
    <row r="24329" s="505" customFormat="1" ht="14.25" hidden="1"/>
    <row r="24330" s="505" customFormat="1" ht="14.25" hidden="1"/>
    <row r="24331" s="505" customFormat="1" ht="14.25" hidden="1"/>
    <row r="24332" s="505" customFormat="1" ht="14.25" hidden="1"/>
    <row r="24333" s="505" customFormat="1" ht="14.25" hidden="1"/>
    <row r="24334" s="505" customFormat="1" ht="14.25" hidden="1"/>
    <row r="24335" s="505" customFormat="1" ht="14.25" hidden="1"/>
    <row r="24336" s="505" customFormat="1" ht="14.25" hidden="1"/>
    <row r="24337" s="505" customFormat="1" ht="14.25" hidden="1"/>
    <row r="24338" s="505" customFormat="1" ht="14.25" hidden="1"/>
    <row r="24339" s="505" customFormat="1" ht="14.25" hidden="1"/>
    <row r="24340" s="505" customFormat="1" ht="14.25" hidden="1"/>
    <row r="24341" s="505" customFormat="1" ht="14.25" hidden="1"/>
    <row r="24342" s="505" customFormat="1" ht="14.25" hidden="1"/>
    <row r="24343" s="505" customFormat="1" ht="14.25" hidden="1"/>
    <row r="24344" s="505" customFormat="1" ht="14.25" hidden="1"/>
    <row r="24345" s="505" customFormat="1" ht="14.25" hidden="1"/>
    <row r="24346" s="505" customFormat="1" ht="14.25" hidden="1"/>
    <row r="24347" s="505" customFormat="1" ht="14.25" hidden="1"/>
    <row r="24348" s="505" customFormat="1" ht="14.25" hidden="1"/>
    <row r="24349" s="505" customFormat="1" ht="14.25" hidden="1"/>
    <row r="24350" s="505" customFormat="1" ht="14.25" hidden="1"/>
    <row r="24351" s="505" customFormat="1" ht="14.25" hidden="1"/>
    <row r="24352" s="505" customFormat="1" ht="14.25" hidden="1"/>
    <row r="24353" s="505" customFormat="1" ht="14.25" hidden="1"/>
    <row r="24354" s="505" customFormat="1" ht="14.25" hidden="1"/>
    <row r="24355" s="505" customFormat="1" ht="14.25" hidden="1"/>
    <row r="24356" s="505" customFormat="1" ht="14.25" hidden="1"/>
    <row r="24357" s="505" customFormat="1" ht="14.25" hidden="1"/>
    <row r="24358" s="505" customFormat="1" ht="14.25" hidden="1"/>
    <row r="24359" s="505" customFormat="1" ht="14.25" hidden="1"/>
    <row r="24360" s="505" customFormat="1" ht="14.25" hidden="1"/>
    <row r="24361" s="505" customFormat="1" ht="14.25" hidden="1"/>
    <row r="24362" s="505" customFormat="1" ht="14.25" hidden="1"/>
    <row r="24363" s="505" customFormat="1" ht="14.25" hidden="1"/>
    <row r="24364" s="505" customFormat="1" ht="14.25" hidden="1"/>
    <row r="24365" s="505" customFormat="1" ht="14.25" hidden="1"/>
    <row r="24366" s="505" customFormat="1" ht="14.25" hidden="1"/>
    <row r="24367" s="505" customFormat="1" ht="14.25" hidden="1"/>
    <row r="24368" s="505" customFormat="1" ht="14.25" hidden="1"/>
    <row r="24369" s="505" customFormat="1" ht="14.25" hidden="1"/>
    <row r="24370" s="505" customFormat="1" ht="14.25" hidden="1"/>
    <row r="24371" s="505" customFormat="1" ht="14.25" hidden="1"/>
    <row r="24372" s="505" customFormat="1" ht="14.25" hidden="1"/>
    <row r="24373" s="505" customFormat="1" ht="14.25" hidden="1"/>
    <row r="24374" s="505" customFormat="1" ht="14.25" hidden="1"/>
    <row r="24375" s="505" customFormat="1" ht="14.25" hidden="1"/>
    <row r="24376" s="505" customFormat="1" ht="14.25" hidden="1"/>
    <row r="24377" s="505" customFormat="1" ht="14.25" hidden="1"/>
    <row r="24378" s="505" customFormat="1" ht="14.25" hidden="1"/>
    <row r="24379" s="505" customFormat="1" ht="14.25" hidden="1"/>
    <row r="24380" s="505" customFormat="1" ht="14.25" hidden="1"/>
    <row r="24381" s="505" customFormat="1" ht="14.25" hidden="1"/>
    <row r="24382" s="505" customFormat="1" ht="14.25" hidden="1"/>
    <row r="24383" s="505" customFormat="1" ht="14.25" hidden="1"/>
    <row r="24384" s="505" customFormat="1" ht="14.25" hidden="1"/>
    <row r="24385" s="505" customFormat="1" ht="14.25" hidden="1"/>
    <row r="24386" s="505" customFormat="1" ht="14.25" hidden="1"/>
    <row r="24387" s="505" customFormat="1" ht="14.25" hidden="1"/>
    <row r="24388" s="505" customFormat="1" ht="14.25" hidden="1"/>
    <row r="24389" s="505" customFormat="1" ht="14.25" hidden="1"/>
    <row r="24390" s="505" customFormat="1" ht="14.25" hidden="1"/>
    <row r="24391" s="505" customFormat="1" ht="14.25" hidden="1"/>
    <row r="24392" s="505" customFormat="1" ht="14.25" hidden="1"/>
    <row r="24393" s="505" customFormat="1" ht="14.25" hidden="1"/>
    <row r="24394" s="505" customFormat="1" ht="14.25" hidden="1"/>
    <row r="24395" s="505" customFormat="1" ht="14.25" hidden="1"/>
    <row r="24396" s="505" customFormat="1" ht="14.25" hidden="1"/>
    <row r="24397" s="505" customFormat="1" ht="14.25" hidden="1"/>
    <row r="24398" s="505" customFormat="1" ht="14.25" hidden="1"/>
    <row r="24399" s="505" customFormat="1" ht="14.25" hidden="1"/>
    <row r="24400" s="505" customFormat="1" ht="14.25" hidden="1"/>
    <row r="24401" s="505" customFormat="1" ht="14.25" hidden="1"/>
    <row r="24402" s="505" customFormat="1" ht="14.25" hidden="1"/>
    <row r="24403" s="505" customFormat="1" ht="14.25" hidden="1"/>
    <row r="24404" s="505" customFormat="1" ht="14.25" hidden="1"/>
    <row r="24405" s="505" customFormat="1" ht="14.25" hidden="1"/>
    <row r="24406" s="505" customFormat="1" ht="14.25" hidden="1"/>
    <row r="24407" s="505" customFormat="1" ht="14.25" hidden="1"/>
    <row r="24408" s="505" customFormat="1" ht="14.25" hidden="1"/>
    <row r="24409" s="505" customFormat="1" ht="14.25" hidden="1"/>
    <row r="24410" s="505" customFormat="1" ht="14.25" hidden="1"/>
    <row r="24411" s="505" customFormat="1" ht="14.25" hidden="1"/>
    <row r="24412" s="505" customFormat="1" ht="14.25" hidden="1"/>
    <row r="24413" s="505" customFormat="1" ht="14.25" hidden="1"/>
    <row r="24414" s="505" customFormat="1" ht="14.25" hidden="1"/>
    <row r="24415" s="505" customFormat="1" ht="14.25" hidden="1"/>
    <row r="24416" s="505" customFormat="1" ht="14.25" hidden="1"/>
    <row r="24417" s="505" customFormat="1" ht="14.25" hidden="1"/>
    <row r="24418" s="505" customFormat="1" ht="14.25" hidden="1"/>
    <row r="24419" s="505" customFormat="1" ht="14.25" hidden="1"/>
    <row r="24420" s="505" customFormat="1" ht="14.25" hidden="1"/>
    <row r="24421" s="505" customFormat="1" ht="14.25" hidden="1"/>
    <row r="24422" s="505" customFormat="1" ht="14.25" hidden="1"/>
    <row r="24423" s="505" customFormat="1" ht="14.25" hidden="1"/>
    <row r="24424" s="505" customFormat="1" ht="14.25" hidden="1"/>
    <row r="24425" s="505" customFormat="1" ht="14.25" hidden="1"/>
    <row r="24426" s="505" customFormat="1" ht="14.25" hidden="1"/>
    <row r="24427" s="505" customFormat="1" ht="14.25" hidden="1"/>
    <row r="24428" s="505" customFormat="1" ht="14.25" hidden="1"/>
    <row r="24429" s="505" customFormat="1" ht="14.25" hidden="1"/>
    <row r="24430" s="505" customFormat="1" ht="14.25" hidden="1"/>
    <row r="24431" s="505" customFormat="1" ht="14.25" hidden="1"/>
    <row r="24432" s="505" customFormat="1" ht="14.25" hidden="1"/>
    <row r="24433" s="505" customFormat="1" ht="14.25" hidden="1"/>
    <row r="24434" s="505" customFormat="1" ht="14.25" hidden="1"/>
    <row r="24435" s="505" customFormat="1" ht="14.25" hidden="1"/>
    <row r="24436" s="505" customFormat="1" ht="14.25" hidden="1"/>
    <row r="24437" s="505" customFormat="1" ht="14.25" hidden="1"/>
    <row r="24438" s="505" customFormat="1" ht="14.25" hidden="1"/>
    <row r="24439" s="505" customFormat="1" ht="14.25" hidden="1"/>
    <row r="24440" s="505" customFormat="1" ht="14.25" hidden="1"/>
    <row r="24441" s="505" customFormat="1" ht="14.25" hidden="1"/>
    <row r="24442" s="505" customFormat="1" ht="14.25" hidden="1"/>
    <row r="24443" s="505" customFormat="1" ht="14.25" hidden="1"/>
    <row r="24444" s="505" customFormat="1" ht="14.25" hidden="1"/>
    <row r="24445" s="505" customFormat="1" ht="14.25" hidden="1"/>
    <row r="24446" s="505" customFormat="1" ht="14.25" hidden="1"/>
    <row r="24447" s="505" customFormat="1" ht="14.25" hidden="1"/>
    <row r="24448" s="505" customFormat="1" ht="14.25" hidden="1"/>
    <row r="24449" s="505" customFormat="1" ht="14.25" hidden="1"/>
    <row r="24450" s="505" customFormat="1" ht="14.25" hidden="1"/>
    <row r="24451" s="505" customFormat="1" ht="14.25" hidden="1"/>
    <row r="24452" s="505" customFormat="1" ht="14.25" hidden="1"/>
    <row r="24453" s="505" customFormat="1" ht="14.25" hidden="1"/>
    <row r="24454" s="505" customFormat="1" ht="14.25" hidden="1"/>
    <row r="24455" s="505" customFormat="1" ht="14.25" hidden="1"/>
    <row r="24456" s="505" customFormat="1" ht="14.25" hidden="1"/>
    <row r="24457" s="505" customFormat="1" ht="14.25" hidden="1"/>
    <row r="24458" s="505" customFormat="1" ht="14.25" hidden="1"/>
    <row r="24459" s="505" customFormat="1" ht="14.25" hidden="1"/>
    <row r="24460" s="505" customFormat="1" ht="14.25" hidden="1"/>
    <row r="24461" s="505" customFormat="1" ht="14.25" hidden="1"/>
    <row r="24462" s="505" customFormat="1" ht="14.25" hidden="1"/>
    <row r="24463" s="505" customFormat="1" ht="14.25" hidden="1"/>
    <row r="24464" s="505" customFormat="1" ht="14.25" hidden="1"/>
    <row r="24465" s="505" customFormat="1" ht="14.25" hidden="1"/>
    <row r="24466" s="505" customFormat="1" ht="14.25" hidden="1"/>
    <row r="24467" s="505" customFormat="1" ht="14.25" hidden="1"/>
    <row r="24468" s="505" customFormat="1" ht="14.25" hidden="1"/>
    <row r="24469" s="505" customFormat="1" ht="14.25" hidden="1"/>
    <row r="24470" s="505" customFormat="1" ht="14.25" hidden="1"/>
    <row r="24471" s="505" customFormat="1" ht="14.25" hidden="1"/>
    <row r="24472" s="505" customFormat="1" ht="14.25" hidden="1"/>
    <row r="24473" s="505" customFormat="1" ht="14.25" hidden="1"/>
    <row r="24474" s="505" customFormat="1" ht="14.25" hidden="1"/>
    <row r="24475" s="505" customFormat="1" ht="14.25" hidden="1"/>
    <row r="24476" s="505" customFormat="1" ht="14.25" hidden="1"/>
    <row r="24477" s="505" customFormat="1" ht="14.25" hidden="1"/>
    <row r="24478" s="505" customFormat="1" ht="14.25" hidden="1"/>
    <row r="24479" s="505" customFormat="1" ht="14.25" hidden="1"/>
    <row r="24480" s="505" customFormat="1" ht="14.25" hidden="1"/>
    <row r="24481" s="505" customFormat="1" ht="14.25" hidden="1"/>
    <row r="24482" s="505" customFormat="1" ht="14.25" hidden="1"/>
    <row r="24483" s="505" customFormat="1" ht="14.25" hidden="1"/>
    <row r="24484" s="505" customFormat="1" ht="14.25" hidden="1"/>
    <row r="24485" s="505" customFormat="1" ht="14.25" hidden="1"/>
    <row r="24486" s="505" customFormat="1" ht="14.25" hidden="1"/>
    <row r="24487" s="505" customFormat="1" ht="14.25" hidden="1"/>
    <row r="24488" s="505" customFormat="1" ht="14.25" hidden="1"/>
    <row r="24489" s="505" customFormat="1" ht="14.25" hidden="1"/>
    <row r="24490" s="505" customFormat="1" ht="14.25" hidden="1"/>
    <row r="24491" s="505" customFormat="1" ht="14.25" hidden="1"/>
    <row r="24492" s="505" customFormat="1" ht="14.25" hidden="1"/>
    <row r="24493" s="505" customFormat="1" ht="14.25" hidden="1"/>
    <row r="24494" s="505" customFormat="1" ht="14.25" hidden="1"/>
    <row r="24495" s="505" customFormat="1" ht="14.25" hidden="1"/>
    <row r="24496" s="505" customFormat="1" ht="14.25" hidden="1"/>
    <row r="24497" s="505" customFormat="1" ht="14.25" hidden="1"/>
    <row r="24498" s="505" customFormat="1" ht="14.25" hidden="1"/>
    <row r="24499" s="505" customFormat="1" ht="14.25" hidden="1"/>
    <row r="24500" s="505" customFormat="1" ht="14.25" hidden="1"/>
    <row r="24501" s="505" customFormat="1" ht="14.25" hidden="1"/>
    <row r="24502" s="505" customFormat="1" ht="14.25" hidden="1"/>
    <row r="24503" s="505" customFormat="1" ht="14.25" hidden="1"/>
    <row r="24504" s="505" customFormat="1" ht="14.25" hidden="1"/>
    <row r="24505" s="505" customFormat="1" ht="14.25" hidden="1"/>
    <row r="24506" s="505" customFormat="1" ht="14.25" hidden="1"/>
    <row r="24507" s="505" customFormat="1" ht="14.25" hidden="1"/>
    <row r="24508" s="505" customFormat="1" ht="14.25" hidden="1"/>
    <row r="24509" s="505" customFormat="1" ht="14.25" hidden="1"/>
    <row r="24510" s="505" customFormat="1" ht="14.25" hidden="1"/>
    <row r="24511" s="505" customFormat="1" ht="14.25" hidden="1"/>
    <row r="24512" s="505" customFormat="1" ht="14.25" hidden="1"/>
    <row r="24513" s="505" customFormat="1" ht="14.25" hidden="1"/>
    <row r="24514" s="505" customFormat="1" ht="14.25" hidden="1"/>
    <row r="24515" s="505" customFormat="1" ht="14.25" hidden="1"/>
    <row r="24516" s="505" customFormat="1" ht="14.25" hidden="1"/>
    <row r="24517" s="505" customFormat="1" ht="14.25" hidden="1"/>
    <row r="24518" s="505" customFormat="1" ht="14.25" hidden="1"/>
    <row r="24519" s="505" customFormat="1" ht="14.25" hidden="1"/>
    <row r="24520" s="505" customFormat="1" ht="14.25" hidden="1"/>
    <row r="24521" s="505" customFormat="1" ht="14.25" hidden="1"/>
    <row r="24522" s="505" customFormat="1" ht="14.25" hidden="1"/>
    <row r="24523" s="505" customFormat="1" ht="14.25" hidden="1"/>
    <row r="24524" s="505" customFormat="1" ht="14.25" hidden="1"/>
    <row r="24525" s="505" customFormat="1" ht="14.25" hidden="1"/>
    <row r="24526" s="505" customFormat="1" ht="14.25" hidden="1"/>
    <row r="24527" s="505" customFormat="1" ht="14.25" hidden="1"/>
    <row r="24528" s="505" customFormat="1" ht="14.25" hidden="1"/>
    <row r="24529" s="505" customFormat="1" ht="14.25" hidden="1"/>
    <row r="24530" s="505" customFormat="1" ht="14.25" hidden="1"/>
    <row r="24531" s="505" customFormat="1" ht="14.25" hidden="1"/>
    <row r="24532" s="505" customFormat="1" ht="14.25" hidden="1"/>
    <row r="24533" s="505" customFormat="1" ht="14.25" hidden="1"/>
    <row r="24534" s="505" customFormat="1" ht="14.25" hidden="1"/>
    <row r="24535" s="505" customFormat="1" ht="14.25" hidden="1"/>
    <row r="24536" s="505" customFormat="1" ht="14.25" hidden="1"/>
    <row r="24537" s="505" customFormat="1" ht="14.25" hidden="1"/>
    <row r="24538" s="505" customFormat="1" ht="14.25" hidden="1"/>
    <row r="24539" s="505" customFormat="1" ht="14.25" hidden="1"/>
    <row r="24540" s="505" customFormat="1" ht="14.25" hidden="1"/>
    <row r="24541" s="505" customFormat="1" ht="14.25" hidden="1"/>
    <row r="24542" s="505" customFormat="1" ht="14.25" hidden="1"/>
    <row r="24543" s="505" customFormat="1" ht="14.25" hidden="1"/>
    <row r="24544" s="505" customFormat="1" ht="14.25" hidden="1"/>
    <row r="24545" s="505" customFormat="1" ht="14.25" hidden="1"/>
    <row r="24546" s="505" customFormat="1" ht="14.25" hidden="1"/>
    <row r="24547" s="505" customFormat="1" ht="14.25" hidden="1"/>
    <row r="24548" s="505" customFormat="1" ht="14.25" hidden="1"/>
    <row r="24549" s="505" customFormat="1" ht="14.25" hidden="1"/>
    <row r="24550" s="505" customFormat="1" ht="14.25" hidden="1"/>
    <row r="24551" s="505" customFormat="1" ht="14.25" hidden="1"/>
    <row r="24552" s="505" customFormat="1" ht="14.25" hidden="1"/>
    <row r="24553" s="505" customFormat="1" ht="14.25" hidden="1"/>
    <row r="24554" s="505" customFormat="1" ht="14.25" hidden="1"/>
    <row r="24555" s="505" customFormat="1" ht="14.25" hidden="1"/>
    <row r="24556" s="505" customFormat="1" ht="14.25" hidden="1"/>
    <row r="24557" s="505" customFormat="1" ht="14.25" hidden="1"/>
    <row r="24558" s="505" customFormat="1" ht="14.25" hidden="1"/>
    <row r="24559" s="505" customFormat="1" ht="14.25" hidden="1"/>
    <row r="24560" s="505" customFormat="1" ht="14.25" hidden="1"/>
    <row r="24561" s="505" customFormat="1" ht="14.25" hidden="1"/>
    <row r="24562" s="505" customFormat="1" ht="14.25" hidden="1"/>
    <row r="24563" s="505" customFormat="1" ht="14.25" hidden="1"/>
    <row r="24564" s="505" customFormat="1" ht="14.25" hidden="1"/>
    <row r="24565" s="505" customFormat="1" ht="14.25" hidden="1"/>
    <row r="24566" s="505" customFormat="1" ht="14.25" hidden="1"/>
    <row r="24567" s="505" customFormat="1" ht="14.25" hidden="1"/>
    <row r="24568" s="505" customFormat="1" ht="14.25" hidden="1"/>
    <row r="24569" s="505" customFormat="1" ht="14.25" hidden="1"/>
    <row r="24570" s="505" customFormat="1" ht="14.25" hidden="1"/>
    <row r="24571" s="505" customFormat="1" ht="14.25" hidden="1"/>
    <row r="24572" s="505" customFormat="1" ht="14.25" hidden="1"/>
    <row r="24573" s="505" customFormat="1" ht="14.25" hidden="1"/>
    <row r="24574" s="505" customFormat="1" ht="14.25" hidden="1"/>
    <row r="24575" s="505" customFormat="1" ht="14.25" hidden="1"/>
    <row r="24576" s="505" customFormat="1" ht="14.25" hidden="1"/>
    <row r="24577" s="505" customFormat="1" ht="14.25" hidden="1"/>
    <row r="24578" s="505" customFormat="1" ht="14.25" hidden="1"/>
    <row r="24579" s="505" customFormat="1" ht="14.25" hidden="1"/>
    <row r="24580" s="505" customFormat="1" ht="14.25" hidden="1"/>
    <row r="24581" s="505" customFormat="1" ht="14.25" hidden="1"/>
    <row r="24582" s="505" customFormat="1" ht="14.25" hidden="1"/>
    <row r="24583" s="505" customFormat="1" ht="14.25" hidden="1"/>
    <row r="24584" s="505" customFormat="1" ht="14.25" hidden="1"/>
    <row r="24585" s="505" customFormat="1" ht="14.25" hidden="1"/>
    <row r="24586" s="505" customFormat="1" ht="14.25" hidden="1"/>
    <row r="24587" s="505" customFormat="1" ht="14.25" hidden="1"/>
    <row r="24588" s="505" customFormat="1" ht="14.25" hidden="1"/>
    <row r="24589" s="505" customFormat="1" ht="14.25" hidden="1"/>
    <row r="24590" s="505" customFormat="1" ht="14.25" hidden="1"/>
    <row r="24591" s="505" customFormat="1" ht="14.25" hidden="1"/>
    <row r="24592" s="505" customFormat="1" ht="14.25" hidden="1"/>
    <row r="24593" s="505" customFormat="1" ht="14.25" hidden="1"/>
    <row r="24594" s="505" customFormat="1" ht="14.25" hidden="1"/>
    <row r="24595" s="505" customFormat="1" ht="14.25" hidden="1"/>
    <row r="24596" s="505" customFormat="1" ht="14.25" hidden="1"/>
    <row r="24597" s="505" customFormat="1" ht="14.25" hidden="1"/>
    <row r="24598" s="505" customFormat="1" ht="14.25" hidden="1"/>
    <row r="24599" s="505" customFormat="1" ht="14.25" hidden="1"/>
    <row r="24600" s="505" customFormat="1" ht="14.25" hidden="1"/>
    <row r="24601" s="505" customFormat="1" ht="14.25" hidden="1"/>
    <row r="24602" s="505" customFormat="1" ht="14.25" hidden="1"/>
    <row r="24603" s="505" customFormat="1" ht="14.25" hidden="1"/>
    <row r="24604" s="505" customFormat="1" ht="14.25" hidden="1"/>
    <row r="24605" s="505" customFormat="1" ht="14.25" hidden="1"/>
    <row r="24606" s="505" customFormat="1" ht="14.25" hidden="1"/>
    <row r="24607" s="505" customFormat="1" ht="14.25" hidden="1"/>
    <row r="24608" s="505" customFormat="1" ht="14.25" hidden="1"/>
    <row r="24609" s="505" customFormat="1" ht="14.25" hidden="1"/>
    <row r="24610" s="505" customFormat="1" ht="14.25" hidden="1"/>
    <row r="24611" s="505" customFormat="1" ht="14.25" hidden="1"/>
    <row r="24612" s="505" customFormat="1" ht="14.25" hidden="1"/>
    <row r="24613" s="505" customFormat="1" ht="14.25" hidden="1"/>
    <row r="24614" s="505" customFormat="1" ht="14.25" hidden="1"/>
    <row r="24615" s="505" customFormat="1" ht="14.25" hidden="1"/>
    <row r="24616" s="505" customFormat="1" ht="14.25" hidden="1"/>
    <row r="24617" s="505" customFormat="1" ht="14.25" hidden="1"/>
    <row r="24618" s="505" customFormat="1" ht="14.25" hidden="1"/>
    <row r="24619" s="505" customFormat="1" ht="14.25" hidden="1"/>
    <row r="24620" s="505" customFormat="1" ht="14.25" hidden="1"/>
    <row r="24621" s="505" customFormat="1" ht="14.25" hidden="1"/>
    <row r="24622" s="505" customFormat="1" ht="14.25" hidden="1"/>
    <row r="24623" s="505" customFormat="1" ht="14.25" hidden="1"/>
    <row r="24624" s="505" customFormat="1" ht="14.25" hidden="1"/>
    <row r="24625" s="505" customFormat="1" ht="14.25" hidden="1"/>
    <row r="24626" s="505" customFormat="1" ht="14.25" hidden="1"/>
    <row r="24627" s="505" customFormat="1" ht="14.25" hidden="1"/>
    <row r="24628" s="505" customFormat="1" ht="14.25" hidden="1"/>
    <row r="24629" s="505" customFormat="1" ht="14.25" hidden="1"/>
    <row r="24630" s="505" customFormat="1" ht="14.25" hidden="1"/>
    <row r="24631" s="505" customFormat="1" ht="14.25" hidden="1"/>
    <row r="24632" s="505" customFormat="1" ht="14.25" hidden="1"/>
    <row r="24633" s="505" customFormat="1" ht="14.25" hidden="1"/>
    <row r="24634" s="505" customFormat="1" ht="14.25" hidden="1"/>
    <row r="24635" s="505" customFormat="1" ht="14.25" hidden="1"/>
    <row r="24636" s="505" customFormat="1" ht="14.25" hidden="1"/>
    <row r="24637" s="505" customFormat="1" ht="14.25" hidden="1"/>
    <row r="24638" s="505" customFormat="1" ht="14.25" hidden="1"/>
    <row r="24639" s="505" customFormat="1" ht="14.25" hidden="1"/>
    <row r="24640" s="505" customFormat="1" ht="14.25" hidden="1"/>
    <row r="24641" s="505" customFormat="1" ht="14.25" hidden="1"/>
    <row r="24642" s="505" customFormat="1" ht="14.25" hidden="1"/>
    <row r="24643" s="505" customFormat="1" ht="14.25" hidden="1"/>
    <row r="24644" s="505" customFormat="1" ht="14.25" hidden="1"/>
    <row r="24645" s="505" customFormat="1" ht="14.25" hidden="1"/>
    <row r="24646" s="505" customFormat="1" ht="14.25" hidden="1"/>
    <row r="24647" s="505" customFormat="1" ht="14.25" hidden="1"/>
    <row r="24648" s="505" customFormat="1" ht="14.25" hidden="1"/>
    <row r="24649" s="505" customFormat="1" ht="14.25" hidden="1"/>
    <row r="24650" s="505" customFormat="1" ht="14.25" hidden="1"/>
    <row r="24651" s="505" customFormat="1" ht="14.25" hidden="1"/>
    <row r="24652" s="505" customFormat="1" ht="14.25" hidden="1"/>
    <row r="24653" s="505" customFormat="1" ht="14.25" hidden="1"/>
    <row r="24654" s="505" customFormat="1" ht="14.25" hidden="1"/>
    <row r="24655" s="505" customFormat="1" ht="14.25" hidden="1"/>
    <row r="24656" s="505" customFormat="1" ht="14.25" hidden="1"/>
    <row r="24657" s="505" customFormat="1" ht="14.25" hidden="1"/>
    <row r="24658" s="505" customFormat="1" ht="14.25" hidden="1"/>
    <row r="24659" s="505" customFormat="1" ht="14.25" hidden="1"/>
    <row r="24660" s="505" customFormat="1" ht="14.25" hidden="1"/>
    <row r="24661" s="505" customFormat="1" ht="14.25" hidden="1"/>
    <row r="24662" s="505" customFormat="1" ht="14.25" hidden="1"/>
    <row r="24663" s="505" customFormat="1" ht="14.25" hidden="1"/>
    <row r="24664" s="505" customFormat="1" ht="14.25" hidden="1"/>
    <row r="24665" s="505" customFormat="1" ht="14.25" hidden="1"/>
    <row r="24666" s="505" customFormat="1" ht="14.25" hidden="1"/>
    <row r="24667" s="505" customFormat="1" ht="14.25" hidden="1"/>
    <row r="24668" s="505" customFormat="1" ht="14.25" hidden="1"/>
    <row r="24669" s="505" customFormat="1" ht="14.25" hidden="1"/>
    <row r="24670" s="505" customFormat="1" ht="14.25" hidden="1"/>
    <row r="24671" s="505" customFormat="1" ht="14.25" hidden="1"/>
    <row r="24672" s="505" customFormat="1" ht="14.25" hidden="1"/>
    <row r="24673" s="505" customFormat="1" ht="14.25" hidden="1"/>
    <row r="24674" s="505" customFormat="1" ht="14.25" hidden="1"/>
    <row r="24675" s="505" customFormat="1" ht="14.25" hidden="1"/>
    <row r="24676" s="505" customFormat="1" ht="14.25" hidden="1"/>
    <row r="24677" s="505" customFormat="1" ht="14.25" hidden="1"/>
    <row r="24678" s="505" customFormat="1" ht="14.25" hidden="1"/>
    <row r="24679" s="505" customFormat="1" ht="14.25" hidden="1"/>
    <row r="24680" s="505" customFormat="1" ht="14.25" hidden="1"/>
    <row r="24681" s="505" customFormat="1" ht="14.25" hidden="1"/>
    <row r="24682" s="505" customFormat="1" ht="14.25" hidden="1"/>
    <row r="24683" s="505" customFormat="1" ht="14.25" hidden="1"/>
    <row r="24684" s="505" customFormat="1" ht="14.25" hidden="1"/>
    <row r="24685" s="505" customFormat="1" ht="14.25" hidden="1"/>
    <row r="24686" s="505" customFormat="1" ht="14.25" hidden="1"/>
    <row r="24687" s="505" customFormat="1" ht="14.25" hidden="1"/>
    <row r="24688" s="505" customFormat="1" ht="14.25" hidden="1"/>
    <row r="24689" s="505" customFormat="1" ht="14.25" hidden="1"/>
    <row r="24690" s="505" customFormat="1" ht="14.25" hidden="1"/>
    <row r="24691" s="505" customFormat="1" ht="14.25" hidden="1"/>
    <row r="24692" s="505" customFormat="1" ht="14.25" hidden="1"/>
    <row r="24693" s="505" customFormat="1" ht="14.25" hidden="1"/>
    <row r="24694" s="505" customFormat="1" ht="14.25" hidden="1"/>
    <row r="24695" s="505" customFormat="1" ht="14.25" hidden="1"/>
    <row r="24696" s="505" customFormat="1" ht="14.25" hidden="1"/>
    <row r="24697" s="505" customFormat="1" ht="14.25" hidden="1"/>
    <row r="24698" s="505" customFormat="1" ht="14.25" hidden="1"/>
    <row r="24699" s="505" customFormat="1" ht="14.25" hidden="1"/>
    <row r="24700" s="505" customFormat="1" ht="14.25" hidden="1"/>
    <row r="24701" s="505" customFormat="1" ht="14.25" hidden="1"/>
    <row r="24702" s="505" customFormat="1" ht="14.25" hidden="1"/>
    <row r="24703" s="505" customFormat="1" ht="14.25" hidden="1"/>
    <row r="24704" s="505" customFormat="1" ht="14.25" hidden="1"/>
    <row r="24705" s="505" customFormat="1" ht="14.25" hidden="1"/>
    <row r="24706" s="505" customFormat="1" ht="14.25" hidden="1"/>
    <row r="24707" s="505" customFormat="1" ht="14.25" hidden="1"/>
    <row r="24708" s="505" customFormat="1" ht="14.25" hidden="1"/>
    <row r="24709" s="505" customFormat="1" ht="14.25" hidden="1"/>
    <row r="24710" s="505" customFormat="1" ht="14.25" hidden="1"/>
    <row r="24711" s="505" customFormat="1" ht="14.25" hidden="1"/>
    <row r="24712" s="505" customFormat="1" ht="14.25" hidden="1"/>
    <row r="24713" s="505" customFormat="1" ht="14.25" hidden="1"/>
    <row r="24714" s="505" customFormat="1" ht="14.25" hidden="1"/>
    <row r="24715" s="505" customFormat="1" ht="14.25" hidden="1"/>
    <row r="24716" s="505" customFormat="1" ht="14.25" hidden="1"/>
    <row r="24717" s="505" customFormat="1" ht="14.25" hidden="1"/>
    <row r="24718" s="505" customFormat="1" ht="14.25" hidden="1"/>
    <row r="24719" s="505" customFormat="1" ht="14.25" hidden="1"/>
    <row r="24720" s="505" customFormat="1" ht="14.25" hidden="1"/>
    <row r="24721" s="505" customFormat="1" ht="14.25" hidden="1"/>
    <row r="24722" s="505" customFormat="1" ht="14.25" hidden="1"/>
    <row r="24723" s="505" customFormat="1" ht="14.25" hidden="1"/>
    <row r="24724" s="505" customFormat="1" ht="14.25" hidden="1"/>
    <row r="24725" s="505" customFormat="1" ht="14.25" hidden="1"/>
    <row r="24726" s="505" customFormat="1" ht="14.25" hidden="1"/>
    <row r="24727" s="505" customFormat="1" ht="14.25" hidden="1"/>
    <row r="24728" s="505" customFormat="1" ht="14.25" hidden="1"/>
    <row r="24729" s="505" customFormat="1" ht="14.25" hidden="1"/>
    <row r="24730" s="505" customFormat="1" ht="14.25" hidden="1"/>
    <row r="24731" s="505" customFormat="1" ht="14.25" hidden="1"/>
    <row r="24732" s="505" customFormat="1" ht="14.25" hidden="1"/>
    <row r="24733" s="505" customFormat="1" ht="14.25" hidden="1"/>
    <row r="24734" s="505" customFormat="1" ht="14.25" hidden="1"/>
    <row r="24735" s="505" customFormat="1" ht="14.25" hidden="1"/>
    <row r="24736" s="505" customFormat="1" ht="14.25" hidden="1"/>
    <row r="24737" s="505" customFormat="1" ht="14.25" hidden="1"/>
    <row r="24738" s="505" customFormat="1" ht="14.25" hidden="1"/>
    <row r="24739" s="505" customFormat="1" ht="14.25" hidden="1"/>
    <row r="24740" s="505" customFormat="1" ht="14.25" hidden="1"/>
    <row r="24741" s="505" customFormat="1" ht="14.25" hidden="1"/>
    <row r="24742" s="505" customFormat="1" ht="14.25" hidden="1"/>
    <row r="24743" s="505" customFormat="1" ht="14.25" hidden="1"/>
    <row r="24744" s="505" customFormat="1" ht="14.25" hidden="1"/>
    <row r="24745" s="505" customFormat="1" ht="14.25" hidden="1"/>
    <row r="24746" s="505" customFormat="1" ht="14.25" hidden="1"/>
    <row r="24747" s="505" customFormat="1" ht="14.25" hidden="1"/>
    <row r="24748" s="505" customFormat="1" ht="14.25" hidden="1"/>
    <row r="24749" s="505" customFormat="1" ht="14.25" hidden="1"/>
    <row r="24750" s="505" customFormat="1" ht="14.25" hidden="1"/>
    <row r="24751" s="505" customFormat="1" ht="14.25" hidden="1"/>
    <row r="24752" s="505" customFormat="1" ht="14.25" hidden="1"/>
    <row r="24753" s="505" customFormat="1" ht="14.25" hidden="1"/>
    <row r="24754" s="505" customFormat="1" ht="14.25" hidden="1"/>
    <row r="24755" s="505" customFormat="1" ht="14.25" hidden="1"/>
    <row r="24756" s="505" customFormat="1" ht="14.25" hidden="1"/>
    <row r="24757" s="505" customFormat="1" ht="14.25" hidden="1"/>
    <row r="24758" s="505" customFormat="1" ht="14.25" hidden="1"/>
    <row r="24759" s="505" customFormat="1" ht="14.25" hidden="1"/>
    <row r="24760" s="505" customFormat="1" ht="14.25" hidden="1"/>
    <row r="24761" s="505" customFormat="1" ht="14.25" hidden="1"/>
    <row r="24762" s="505" customFormat="1" ht="14.25" hidden="1"/>
    <row r="24763" s="505" customFormat="1" ht="14.25" hidden="1"/>
    <row r="24764" s="505" customFormat="1" ht="14.25" hidden="1"/>
    <row r="24765" s="505" customFormat="1" ht="14.25" hidden="1"/>
    <row r="24766" s="505" customFormat="1" ht="14.25" hidden="1"/>
    <row r="24767" s="505" customFormat="1" ht="14.25" hidden="1"/>
    <row r="24768" s="505" customFormat="1" ht="14.25" hidden="1"/>
    <row r="24769" s="505" customFormat="1" ht="14.25" hidden="1"/>
    <row r="24770" s="505" customFormat="1" ht="14.25" hidden="1"/>
    <row r="24771" s="505" customFormat="1" ht="14.25" hidden="1"/>
    <row r="24772" s="505" customFormat="1" ht="14.25" hidden="1"/>
    <row r="24773" s="505" customFormat="1" ht="14.25" hidden="1"/>
    <row r="24774" s="505" customFormat="1" ht="14.25" hidden="1"/>
    <row r="24775" s="505" customFormat="1" ht="14.25" hidden="1"/>
    <row r="24776" s="505" customFormat="1" ht="14.25" hidden="1"/>
    <row r="24777" s="505" customFormat="1" ht="14.25" hidden="1"/>
    <row r="24778" s="505" customFormat="1" ht="14.25" hidden="1"/>
    <row r="24779" s="505" customFormat="1" ht="14.25" hidden="1"/>
    <row r="24780" s="505" customFormat="1" ht="14.25" hidden="1"/>
    <row r="24781" s="505" customFormat="1" ht="14.25" hidden="1"/>
    <row r="24782" s="505" customFormat="1" ht="14.25" hidden="1"/>
    <row r="24783" s="505" customFormat="1" ht="14.25" hidden="1"/>
    <row r="24784" s="505" customFormat="1" ht="14.25" hidden="1"/>
    <row r="24785" s="505" customFormat="1" ht="14.25" hidden="1"/>
    <row r="24786" s="505" customFormat="1" ht="14.25" hidden="1"/>
    <row r="24787" s="505" customFormat="1" ht="14.25" hidden="1"/>
    <row r="24788" s="505" customFormat="1" ht="14.25" hidden="1"/>
    <row r="24789" s="505" customFormat="1" ht="14.25" hidden="1"/>
    <row r="24790" s="505" customFormat="1" ht="14.25" hidden="1"/>
    <row r="24791" s="505" customFormat="1" ht="14.25" hidden="1"/>
    <row r="24792" s="505" customFormat="1" ht="14.25" hidden="1"/>
    <row r="24793" s="505" customFormat="1" ht="14.25" hidden="1"/>
    <row r="24794" s="505" customFormat="1" ht="14.25" hidden="1"/>
    <row r="24795" s="505" customFormat="1" ht="14.25" hidden="1"/>
    <row r="24796" s="505" customFormat="1" ht="14.25" hidden="1"/>
    <row r="24797" s="505" customFormat="1" ht="14.25" hidden="1"/>
    <row r="24798" s="505" customFormat="1" ht="14.25" hidden="1"/>
    <row r="24799" s="505" customFormat="1" ht="14.25" hidden="1"/>
    <row r="24800" s="505" customFormat="1" ht="14.25" hidden="1"/>
    <row r="24801" s="505" customFormat="1" ht="14.25" hidden="1"/>
    <row r="24802" s="505" customFormat="1" ht="14.25" hidden="1"/>
    <row r="24803" s="505" customFormat="1" ht="14.25" hidden="1"/>
    <row r="24804" s="505" customFormat="1" ht="14.25" hidden="1"/>
    <row r="24805" s="505" customFormat="1" ht="14.25" hidden="1"/>
    <row r="24806" s="505" customFormat="1" ht="14.25" hidden="1"/>
    <row r="24807" s="505" customFormat="1" ht="14.25" hidden="1"/>
    <row r="24808" s="505" customFormat="1" ht="14.25" hidden="1"/>
    <row r="24809" s="505" customFormat="1" ht="14.25" hidden="1"/>
    <row r="24810" s="505" customFormat="1" ht="14.25" hidden="1"/>
    <row r="24811" s="505" customFormat="1" ht="14.25" hidden="1"/>
    <row r="24812" s="505" customFormat="1" ht="14.25" hidden="1"/>
    <row r="24813" s="505" customFormat="1" ht="14.25" hidden="1"/>
    <row r="24814" s="505" customFormat="1" ht="14.25" hidden="1"/>
    <row r="24815" s="505" customFormat="1" ht="14.25" hidden="1"/>
    <row r="24816" s="505" customFormat="1" ht="14.25" hidden="1"/>
    <row r="24817" s="505" customFormat="1" ht="14.25" hidden="1"/>
    <row r="24818" s="505" customFormat="1" ht="14.25" hidden="1"/>
    <row r="24819" s="505" customFormat="1" ht="14.25" hidden="1"/>
    <row r="24820" s="505" customFormat="1" ht="14.25" hidden="1"/>
    <row r="24821" s="505" customFormat="1" ht="14.25" hidden="1"/>
    <row r="24822" s="505" customFormat="1" ht="14.25" hidden="1"/>
    <row r="24823" s="505" customFormat="1" ht="14.25" hidden="1"/>
    <row r="24824" s="505" customFormat="1" ht="14.25" hidden="1"/>
    <row r="24825" s="505" customFormat="1" ht="14.25" hidden="1"/>
    <row r="24826" s="505" customFormat="1" ht="14.25" hidden="1"/>
    <row r="24827" s="505" customFormat="1" ht="14.25" hidden="1"/>
    <row r="24828" s="505" customFormat="1" ht="14.25" hidden="1"/>
    <row r="24829" s="505" customFormat="1" ht="14.25" hidden="1"/>
    <row r="24830" s="505" customFormat="1" ht="14.25" hidden="1"/>
    <row r="24831" s="505" customFormat="1" ht="14.25" hidden="1"/>
    <row r="24832" s="505" customFormat="1" ht="14.25" hidden="1"/>
    <row r="24833" s="505" customFormat="1" ht="14.25" hidden="1"/>
    <row r="24834" s="505" customFormat="1" ht="14.25" hidden="1"/>
    <row r="24835" s="505" customFormat="1" ht="14.25" hidden="1"/>
    <row r="24836" s="505" customFormat="1" ht="14.25" hidden="1"/>
    <row r="24837" s="505" customFormat="1" ht="14.25" hidden="1"/>
    <row r="24838" s="505" customFormat="1" ht="14.25" hidden="1"/>
    <row r="24839" s="505" customFormat="1" ht="14.25" hidden="1"/>
    <row r="24840" s="505" customFormat="1" ht="14.25" hidden="1"/>
    <row r="24841" s="505" customFormat="1" ht="14.25" hidden="1"/>
    <row r="24842" s="505" customFormat="1" ht="14.25" hidden="1"/>
    <row r="24843" s="505" customFormat="1" ht="14.25" hidden="1"/>
    <row r="24844" s="505" customFormat="1" ht="14.25" hidden="1"/>
    <row r="24845" s="505" customFormat="1" ht="14.25" hidden="1"/>
    <row r="24846" s="505" customFormat="1" ht="14.25" hidden="1"/>
    <row r="24847" s="505" customFormat="1" ht="14.25" hidden="1"/>
    <row r="24848" s="505" customFormat="1" ht="14.25" hidden="1"/>
    <row r="24849" s="505" customFormat="1" ht="14.25" hidden="1"/>
    <row r="24850" s="505" customFormat="1" ht="14.25" hidden="1"/>
    <row r="24851" s="505" customFormat="1" ht="14.25" hidden="1"/>
    <row r="24852" s="505" customFormat="1" ht="14.25" hidden="1"/>
    <row r="24853" s="505" customFormat="1" ht="14.25" hidden="1"/>
    <row r="24854" s="505" customFormat="1" ht="14.25" hidden="1"/>
    <row r="24855" s="505" customFormat="1" ht="14.25" hidden="1"/>
    <row r="24856" s="505" customFormat="1" ht="14.25" hidden="1"/>
    <row r="24857" s="505" customFormat="1" ht="14.25" hidden="1"/>
    <row r="24858" s="505" customFormat="1" ht="14.25" hidden="1"/>
    <row r="24859" s="505" customFormat="1" ht="14.25" hidden="1"/>
    <row r="24860" s="505" customFormat="1" ht="14.25" hidden="1"/>
    <row r="24861" s="505" customFormat="1" ht="14.25" hidden="1"/>
    <row r="24862" s="505" customFormat="1" ht="14.25" hidden="1"/>
    <row r="24863" s="505" customFormat="1" ht="14.25" hidden="1"/>
    <row r="24864" s="505" customFormat="1" ht="14.25" hidden="1"/>
    <row r="24865" s="505" customFormat="1" ht="14.25" hidden="1"/>
    <row r="24866" s="505" customFormat="1" ht="14.25" hidden="1"/>
    <row r="24867" s="505" customFormat="1" ht="14.25" hidden="1"/>
    <row r="24868" s="505" customFormat="1" ht="14.25" hidden="1"/>
    <row r="24869" s="505" customFormat="1" ht="14.25" hidden="1"/>
    <row r="24870" s="505" customFormat="1" ht="14.25" hidden="1"/>
    <row r="24871" s="505" customFormat="1" ht="14.25" hidden="1"/>
    <row r="24872" s="505" customFormat="1" ht="14.25" hidden="1"/>
    <row r="24873" s="505" customFormat="1" ht="14.25" hidden="1"/>
    <row r="24874" s="505" customFormat="1" ht="14.25" hidden="1"/>
    <row r="24875" s="505" customFormat="1" ht="14.25" hidden="1"/>
    <row r="24876" s="505" customFormat="1" ht="14.25" hidden="1"/>
    <row r="24877" s="505" customFormat="1" ht="14.25" hidden="1"/>
    <row r="24878" s="505" customFormat="1" ht="14.25" hidden="1"/>
    <row r="24879" s="505" customFormat="1" ht="14.25" hidden="1"/>
    <row r="24880" s="505" customFormat="1" ht="14.25" hidden="1"/>
    <row r="24881" s="505" customFormat="1" ht="14.25" hidden="1"/>
    <row r="24882" s="505" customFormat="1" ht="14.25" hidden="1"/>
    <row r="24883" s="505" customFormat="1" ht="14.25" hidden="1"/>
    <row r="24884" s="505" customFormat="1" ht="14.25" hidden="1"/>
    <row r="24885" s="505" customFormat="1" ht="14.25" hidden="1"/>
    <row r="24886" s="505" customFormat="1" ht="14.25" hidden="1"/>
    <row r="24887" s="505" customFormat="1" ht="14.25" hidden="1"/>
    <row r="24888" s="505" customFormat="1" ht="14.25" hidden="1"/>
    <row r="24889" s="505" customFormat="1" ht="14.25" hidden="1"/>
    <row r="24890" s="505" customFormat="1" ht="14.25" hidden="1"/>
    <row r="24891" s="505" customFormat="1" ht="14.25" hidden="1"/>
    <row r="24892" s="505" customFormat="1" ht="14.25" hidden="1"/>
    <row r="24893" s="505" customFormat="1" ht="14.25" hidden="1"/>
    <row r="24894" s="505" customFormat="1" ht="14.25" hidden="1"/>
    <row r="24895" s="505" customFormat="1" ht="14.25" hidden="1"/>
    <row r="24896" s="505" customFormat="1" ht="14.25" hidden="1"/>
    <row r="24897" s="505" customFormat="1" ht="14.25" hidden="1"/>
    <row r="24898" s="505" customFormat="1" ht="14.25" hidden="1"/>
    <row r="24899" s="505" customFormat="1" ht="14.25" hidden="1"/>
    <row r="24900" s="505" customFormat="1" ht="14.25" hidden="1"/>
    <row r="24901" s="505" customFormat="1" ht="14.25" hidden="1"/>
    <row r="24902" s="505" customFormat="1" ht="14.25" hidden="1"/>
    <row r="24903" s="505" customFormat="1" ht="14.25" hidden="1"/>
    <row r="24904" s="505" customFormat="1" ht="14.25" hidden="1"/>
    <row r="24905" s="505" customFormat="1" ht="14.25" hidden="1"/>
    <row r="24906" s="505" customFormat="1" ht="14.25" hidden="1"/>
    <row r="24907" s="505" customFormat="1" ht="14.25" hidden="1"/>
    <row r="24908" s="505" customFormat="1" ht="14.25" hidden="1"/>
    <row r="24909" s="505" customFormat="1" ht="14.25" hidden="1"/>
    <row r="24910" s="505" customFormat="1" ht="14.25" hidden="1"/>
    <row r="24911" s="505" customFormat="1" ht="14.25" hidden="1"/>
    <row r="24912" s="505" customFormat="1" ht="14.25" hidden="1"/>
    <row r="24913" s="505" customFormat="1" ht="14.25" hidden="1"/>
    <row r="24914" s="505" customFormat="1" ht="14.25" hidden="1"/>
    <row r="24915" s="505" customFormat="1" ht="14.25" hidden="1"/>
    <row r="24916" s="505" customFormat="1" ht="14.25" hidden="1"/>
    <row r="24917" s="505" customFormat="1" ht="14.25" hidden="1"/>
    <row r="24918" s="505" customFormat="1" ht="14.25" hidden="1"/>
    <row r="24919" s="505" customFormat="1" ht="14.25" hidden="1"/>
    <row r="24920" s="505" customFormat="1" ht="14.25" hidden="1"/>
    <row r="24921" s="505" customFormat="1" ht="14.25" hidden="1"/>
    <row r="24922" s="505" customFormat="1" ht="14.25" hidden="1"/>
    <row r="24923" s="505" customFormat="1" ht="14.25" hidden="1"/>
    <row r="24924" s="505" customFormat="1" ht="14.25" hidden="1"/>
    <row r="24925" s="505" customFormat="1" ht="14.25" hidden="1"/>
    <row r="24926" s="505" customFormat="1" ht="14.25" hidden="1"/>
    <row r="24927" s="505" customFormat="1" ht="14.25" hidden="1"/>
    <row r="24928" s="505" customFormat="1" ht="14.25" hidden="1"/>
    <row r="24929" s="505" customFormat="1" ht="14.25" hidden="1"/>
    <row r="24930" s="505" customFormat="1" ht="14.25" hidden="1"/>
    <row r="24931" s="505" customFormat="1" ht="14.25" hidden="1"/>
    <row r="24932" s="505" customFormat="1" ht="14.25" hidden="1"/>
    <row r="24933" s="505" customFormat="1" ht="14.25" hidden="1"/>
    <row r="24934" s="505" customFormat="1" ht="14.25" hidden="1"/>
    <row r="24935" s="505" customFormat="1" ht="14.25" hidden="1"/>
    <row r="24936" s="505" customFormat="1" ht="14.25" hidden="1"/>
    <row r="24937" s="505" customFormat="1" ht="14.25" hidden="1"/>
    <row r="24938" s="505" customFormat="1" ht="14.25" hidden="1"/>
    <row r="24939" s="505" customFormat="1" ht="14.25" hidden="1"/>
    <row r="24940" s="505" customFormat="1" ht="14.25" hidden="1"/>
    <row r="24941" s="505" customFormat="1" ht="14.25" hidden="1"/>
    <row r="24942" s="505" customFormat="1" ht="14.25" hidden="1"/>
    <row r="24943" s="505" customFormat="1" ht="14.25" hidden="1"/>
    <row r="24944" s="505" customFormat="1" ht="14.25" hidden="1"/>
    <row r="24945" s="505" customFormat="1" ht="14.25" hidden="1"/>
    <row r="24946" s="505" customFormat="1" ht="14.25" hidden="1"/>
    <row r="24947" s="505" customFormat="1" ht="14.25" hidden="1"/>
    <row r="24948" s="505" customFormat="1" ht="14.25" hidden="1"/>
    <row r="24949" s="505" customFormat="1" ht="14.25" hidden="1"/>
    <row r="24950" s="505" customFormat="1" ht="14.25" hidden="1"/>
    <row r="24951" s="505" customFormat="1" ht="14.25" hidden="1"/>
    <row r="24952" s="505" customFormat="1" ht="14.25" hidden="1"/>
    <row r="24953" s="505" customFormat="1" ht="14.25" hidden="1"/>
    <row r="24954" s="505" customFormat="1" ht="14.25" hidden="1"/>
    <row r="24955" s="505" customFormat="1" ht="14.25" hidden="1"/>
    <row r="24956" s="505" customFormat="1" ht="14.25" hidden="1"/>
    <row r="24957" s="505" customFormat="1" ht="14.25" hidden="1"/>
    <row r="24958" s="505" customFormat="1" ht="14.25" hidden="1"/>
    <row r="24959" s="505" customFormat="1" ht="14.25" hidden="1"/>
    <row r="24960" s="505" customFormat="1" ht="14.25" hidden="1"/>
    <row r="24961" s="505" customFormat="1" ht="14.25" hidden="1"/>
    <row r="24962" s="505" customFormat="1" ht="14.25" hidden="1"/>
    <row r="24963" s="505" customFormat="1" ht="14.25" hidden="1"/>
    <row r="24964" s="505" customFormat="1" ht="14.25" hidden="1"/>
    <row r="24965" s="505" customFormat="1" ht="14.25" hidden="1"/>
    <row r="24966" s="505" customFormat="1" ht="14.25" hidden="1"/>
    <row r="24967" s="505" customFormat="1" ht="14.25" hidden="1"/>
    <row r="24968" s="505" customFormat="1" ht="14.25" hidden="1"/>
    <row r="24969" s="505" customFormat="1" ht="14.25" hidden="1"/>
    <row r="24970" s="505" customFormat="1" ht="14.25" hidden="1"/>
    <row r="24971" s="505" customFormat="1" ht="14.25" hidden="1"/>
    <row r="24972" s="505" customFormat="1" ht="14.25" hidden="1"/>
    <row r="24973" s="505" customFormat="1" ht="14.25" hidden="1"/>
    <row r="24974" s="505" customFormat="1" ht="14.25" hidden="1"/>
    <row r="24975" s="505" customFormat="1" ht="14.25" hidden="1"/>
    <row r="24976" s="505" customFormat="1" ht="14.25" hidden="1"/>
    <row r="24977" s="505" customFormat="1" ht="14.25" hidden="1"/>
    <row r="24978" s="505" customFormat="1" ht="14.25" hidden="1"/>
    <row r="24979" s="505" customFormat="1" ht="14.25" hidden="1"/>
    <row r="24980" s="505" customFormat="1" ht="14.25" hidden="1"/>
    <row r="24981" s="505" customFormat="1" ht="14.25" hidden="1"/>
    <row r="24982" s="505" customFormat="1" ht="14.25" hidden="1"/>
    <row r="24983" s="505" customFormat="1" ht="14.25" hidden="1"/>
    <row r="24984" s="505" customFormat="1" ht="14.25" hidden="1"/>
    <row r="24985" s="505" customFormat="1" ht="14.25" hidden="1"/>
    <row r="24986" s="505" customFormat="1" ht="14.25" hidden="1"/>
    <row r="24987" s="505" customFormat="1" ht="14.25" hidden="1"/>
    <row r="24988" s="505" customFormat="1" ht="14.25" hidden="1"/>
    <row r="24989" s="505" customFormat="1" ht="14.25" hidden="1"/>
    <row r="24990" s="505" customFormat="1" ht="14.25" hidden="1"/>
    <row r="24991" s="505" customFormat="1" ht="14.25" hidden="1"/>
    <row r="24992" s="505" customFormat="1" ht="14.25" hidden="1"/>
    <row r="24993" s="505" customFormat="1" ht="14.25" hidden="1"/>
    <row r="24994" s="505" customFormat="1" ht="14.25" hidden="1"/>
    <row r="24995" s="505" customFormat="1" ht="14.25" hidden="1"/>
    <row r="24996" s="505" customFormat="1" ht="14.25" hidden="1"/>
    <row r="24997" s="505" customFormat="1" ht="14.25" hidden="1"/>
    <row r="24998" s="505" customFormat="1" ht="14.25" hidden="1"/>
    <row r="24999" s="505" customFormat="1" ht="14.25" hidden="1"/>
    <row r="25000" s="505" customFormat="1" ht="14.25" hidden="1"/>
    <row r="25001" s="505" customFormat="1" ht="14.25" hidden="1"/>
    <row r="25002" s="505" customFormat="1" ht="14.25" hidden="1"/>
    <row r="25003" s="505" customFormat="1" ht="14.25" hidden="1"/>
    <row r="25004" s="505" customFormat="1" ht="14.25" hidden="1"/>
    <row r="25005" s="505" customFormat="1" ht="14.25" hidden="1"/>
    <row r="25006" s="505" customFormat="1" ht="14.25" hidden="1"/>
    <row r="25007" s="505" customFormat="1" ht="14.25" hidden="1"/>
    <row r="25008" s="505" customFormat="1" ht="14.25" hidden="1"/>
    <row r="25009" s="505" customFormat="1" ht="14.25" hidden="1"/>
    <row r="25010" s="505" customFormat="1" ht="14.25" hidden="1"/>
    <row r="25011" s="505" customFormat="1" ht="14.25" hidden="1"/>
    <row r="25012" s="505" customFormat="1" ht="14.25" hidden="1"/>
    <row r="25013" s="505" customFormat="1" ht="14.25" hidden="1"/>
    <row r="25014" s="505" customFormat="1" ht="14.25" hidden="1"/>
    <row r="25015" s="505" customFormat="1" ht="14.25" hidden="1"/>
    <row r="25016" s="505" customFormat="1" ht="14.25" hidden="1"/>
    <row r="25017" s="505" customFormat="1" ht="14.25" hidden="1"/>
    <row r="25018" s="505" customFormat="1" ht="14.25" hidden="1"/>
    <row r="25019" s="505" customFormat="1" ht="14.25" hidden="1"/>
    <row r="25020" s="505" customFormat="1" ht="14.25" hidden="1"/>
    <row r="25021" s="505" customFormat="1" ht="14.25" hidden="1"/>
    <row r="25022" s="505" customFormat="1" ht="14.25" hidden="1"/>
    <row r="25023" s="505" customFormat="1" ht="14.25" hidden="1"/>
    <row r="25024" s="505" customFormat="1" ht="14.25" hidden="1"/>
    <row r="25025" s="505" customFormat="1" ht="14.25" hidden="1"/>
    <row r="25026" s="505" customFormat="1" ht="14.25" hidden="1"/>
    <row r="25027" s="505" customFormat="1" ht="14.25" hidden="1"/>
    <row r="25028" s="505" customFormat="1" ht="14.25" hidden="1"/>
    <row r="25029" s="505" customFormat="1" ht="14.25" hidden="1"/>
    <row r="25030" s="505" customFormat="1" ht="14.25" hidden="1"/>
    <row r="25031" s="505" customFormat="1" ht="14.25" hidden="1"/>
    <row r="25032" s="505" customFormat="1" ht="14.25" hidden="1"/>
    <row r="25033" s="505" customFormat="1" ht="14.25" hidden="1"/>
    <row r="25034" s="505" customFormat="1" ht="14.25" hidden="1"/>
    <row r="25035" s="505" customFormat="1" ht="14.25" hidden="1"/>
    <row r="25036" s="505" customFormat="1" ht="14.25" hidden="1"/>
    <row r="25037" s="505" customFormat="1" ht="14.25" hidden="1"/>
    <row r="25038" s="505" customFormat="1" ht="14.25" hidden="1"/>
    <row r="25039" s="505" customFormat="1" ht="14.25" hidden="1"/>
    <row r="25040" s="505" customFormat="1" ht="14.25" hidden="1"/>
    <row r="25041" s="505" customFormat="1" ht="14.25" hidden="1"/>
    <row r="25042" s="505" customFormat="1" ht="14.25" hidden="1"/>
    <row r="25043" s="505" customFormat="1" ht="14.25" hidden="1"/>
    <row r="25044" s="505" customFormat="1" ht="14.25" hidden="1"/>
    <row r="25045" s="505" customFormat="1" ht="14.25" hidden="1"/>
    <row r="25046" s="505" customFormat="1" ht="14.25" hidden="1"/>
    <row r="25047" s="505" customFormat="1" ht="14.25" hidden="1"/>
    <row r="25048" s="505" customFormat="1" ht="14.25" hidden="1"/>
    <row r="25049" s="505" customFormat="1" ht="14.25" hidden="1"/>
    <row r="25050" s="505" customFormat="1" ht="14.25" hidden="1"/>
    <row r="25051" s="505" customFormat="1" ht="14.25" hidden="1"/>
    <row r="25052" s="505" customFormat="1" ht="14.25" hidden="1"/>
    <row r="25053" s="505" customFormat="1" ht="14.25" hidden="1"/>
    <row r="25054" s="505" customFormat="1" ht="14.25" hidden="1"/>
    <row r="25055" s="505" customFormat="1" ht="14.25" hidden="1"/>
    <row r="25056" s="505" customFormat="1" ht="14.25" hidden="1"/>
    <row r="25057" s="505" customFormat="1" ht="14.25" hidden="1"/>
    <row r="25058" s="505" customFormat="1" ht="14.25" hidden="1"/>
    <row r="25059" s="505" customFormat="1" ht="14.25" hidden="1"/>
    <row r="25060" s="505" customFormat="1" ht="14.25" hidden="1"/>
    <row r="25061" s="505" customFormat="1" ht="14.25" hidden="1"/>
    <row r="25062" s="505" customFormat="1" ht="14.25" hidden="1"/>
    <row r="25063" s="505" customFormat="1" ht="14.25" hidden="1"/>
    <row r="25064" s="505" customFormat="1" ht="14.25" hidden="1"/>
    <row r="25065" s="505" customFormat="1" ht="14.25" hidden="1"/>
    <row r="25066" s="505" customFormat="1" ht="14.25" hidden="1"/>
    <row r="25067" s="505" customFormat="1" ht="14.25" hidden="1"/>
    <row r="25068" s="505" customFormat="1" ht="14.25" hidden="1"/>
    <row r="25069" s="505" customFormat="1" ht="14.25" hidden="1"/>
    <row r="25070" s="505" customFormat="1" ht="14.25" hidden="1"/>
    <row r="25071" s="505" customFormat="1" ht="14.25" hidden="1"/>
    <row r="25072" s="505" customFormat="1" ht="14.25" hidden="1"/>
    <row r="25073" s="505" customFormat="1" ht="14.25" hidden="1"/>
    <row r="25074" s="505" customFormat="1" ht="14.25" hidden="1"/>
    <row r="25075" s="505" customFormat="1" ht="14.25" hidden="1"/>
    <row r="25076" s="505" customFormat="1" ht="14.25" hidden="1"/>
    <row r="25077" s="505" customFormat="1" ht="14.25" hidden="1"/>
    <row r="25078" s="505" customFormat="1" ht="14.25" hidden="1"/>
    <row r="25079" s="505" customFormat="1" ht="14.25" hidden="1"/>
    <row r="25080" s="505" customFormat="1" ht="14.25" hidden="1"/>
    <row r="25081" s="505" customFormat="1" ht="14.25" hidden="1"/>
    <row r="25082" s="505" customFormat="1" ht="14.25" hidden="1"/>
    <row r="25083" s="505" customFormat="1" ht="14.25" hidden="1"/>
    <row r="25084" s="505" customFormat="1" ht="14.25" hidden="1"/>
    <row r="25085" s="505" customFormat="1" ht="14.25" hidden="1"/>
    <row r="25086" s="505" customFormat="1" ht="14.25" hidden="1"/>
    <row r="25087" s="505" customFormat="1" ht="14.25" hidden="1"/>
    <row r="25088" s="505" customFormat="1" ht="14.25" hidden="1"/>
    <row r="25089" s="505" customFormat="1" ht="14.25" hidden="1"/>
    <row r="25090" s="505" customFormat="1" ht="14.25" hidden="1"/>
    <row r="25091" s="505" customFormat="1" ht="14.25" hidden="1"/>
    <row r="25092" s="505" customFormat="1" ht="14.25" hidden="1"/>
    <row r="25093" s="505" customFormat="1" ht="14.25" hidden="1"/>
    <row r="25094" s="505" customFormat="1" ht="14.25" hidden="1"/>
    <row r="25095" s="505" customFormat="1" ht="14.25" hidden="1"/>
    <row r="25096" s="505" customFormat="1" ht="14.25" hidden="1"/>
    <row r="25097" s="505" customFormat="1" ht="14.25" hidden="1"/>
    <row r="25098" s="505" customFormat="1" ht="14.25" hidden="1"/>
    <row r="25099" s="505" customFormat="1" ht="14.25" hidden="1"/>
    <row r="25100" s="505" customFormat="1" ht="14.25" hidden="1"/>
    <row r="25101" s="505" customFormat="1" ht="14.25" hidden="1"/>
    <row r="25102" s="505" customFormat="1" ht="14.25" hidden="1"/>
    <row r="25103" s="505" customFormat="1" ht="14.25" hidden="1"/>
    <row r="25104" s="505" customFormat="1" ht="14.25" hidden="1"/>
    <row r="25105" s="505" customFormat="1" ht="14.25" hidden="1"/>
    <row r="25106" s="505" customFormat="1" ht="14.25" hidden="1"/>
    <row r="25107" s="505" customFormat="1" ht="14.25" hidden="1"/>
    <row r="25108" s="505" customFormat="1" ht="14.25" hidden="1"/>
    <row r="25109" s="505" customFormat="1" ht="14.25" hidden="1"/>
    <row r="25110" s="505" customFormat="1" ht="14.25" hidden="1"/>
    <row r="25111" s="505" customFormat="1" ht="14.25" hidden="1"/>
    <row r="25112" s="505" customFormat="1" ht="14.25" hidden="1"/>
    <row r="25113" s="505" customFormat="1" ht="14.25" hidden="1"/>
    <row r="25114" s="505" customFormat="1" ht="14.25" hidden="1"/>
    <row r="25115" s="505" customFormat="1" ht="14.25" hidden="1"/>
    <row r="25116" s="505" customFormat="1" ht="14.25" hidden="1"/>
    <row r="25117" s="505" customFormat="1" ht="14.25" hidden="1"/>
    <row r="25118" s="505" customFormat="1" ht="14.25" hidden="1"/>
    <row r="25119" s="505" customFormat="1" ht="14.25" hidden="1"/>
    <row r="25120" s="505" customFormat="1" ht="14.25" hidden="1"/>
    <row r="25121" s="505" customFormat="1" ht="14.25" hidden="1"/>
    <row r="25122" s="505" customFormat="1" ht="14.25" hidden="1"/>
    <row r="25123" s="505" customFormat="1" ht="14.25" hidden="1"/>
    <row r="25124" s="505" customFormat="1" ht="14.25" hidden="1"/>
    <row r="25125" s="505" customFormat="1" ht="14.25" hidden="1"/>
    <row r="25126" s="505" customFormat="1" ht="14.25" hidden="1"/>
    <row r="25127" s="505" customFormat="1" ht="14.25" hidden="1"/>
    <row r="25128" s="505" customFormat="1" ht="14.25" hidden="1"/>
    <row r="25129" s="505" customFormat="1" ht="14.25" hidden="1"/>
    <row r="25130" s="505" customFormat="1" ht="14.25" hidden="1"/>
    <row r="25131" s="505" customFormat="1" ht="14.25" hidden="1"/>
    <row r="25132" s="505" customFormat="1" ht="14.25" hidden="1"/>
    <row r="25133" s="505" customFormat="1" ht="14.25" hidden="1"/>
    <row r="25134" s="505" customFormat="1" ht="14.25" hidden="1"/>
    <row r="25135" s="505" customFormat="1" ht="14.25" hidden="1"/>
    <row r="25136" s="505" customFormat="1" ht="14.25" hidden="1"/>
    <row r="25137" s="505" customFormat="1" ht="14.25" hidden="1"/>
    <row r="25138" s="505" customFormat="1" ht="14.25" hidden="1"/>
    <row r="25139" s="505" customFormat="1" ht="14.25" hidden="1"/>
    <row r="25140" s="505" customFormat="1" ht="14.25" hidden="1"/>
    <row r="25141" s="505" customFormat="1" ht="14.25" hidden="1"/>
    <row r="25142" s="505" customFormat="1" ht="14.25" hidden="1"/>
    <row r="25143" s="505" customFormat="1" ht="14.25" hidden="1"/>
    <row r="25144" s="505" customFormat="1" ht="14.25" hidden="1"/>
    <row r="25145" s="505" customFormat="1" ht="14.25" hidden="1"/>
    <row r="25146" s="505" customFormat="1" ht="14.25" hidden="1"/>
    <row r="25147" s="505" customFormat="1" ht="14.25" hidden="1"/>
    <row r="25148" s="505" customFormat="1" ht="14.25" hidden="1"/>
    <row r="25149" s="505" customFormat="1" ht="14.25" hidden="1"/>
    <row r="25150" s="505" customFormat="1" ht="14.25" hidden="1"/>
    <row r="25151" s="505" customFormat="1" ht="14.25" hidden="1"/>
    <row r="25152" s="505" customFormat="1" ht="14.25" hidden="1"/>
    <row r="25153" s="505" customFormat="1" ht="14.25" hidden="1"/>
    <row r="25154" s="505" customFormat="1" ht="14.25" hidden="1"/>
    <row r="25155" s="505" customFormat="1" ht="14.25" hidden="1"/>
    <row r="25156" s="505" customFormat="1" ht="14.25" hidden="1"/>
    <row r="25157" s="505" customFormat="1" ht="14.25" hidden="1"/>
    <row r="25158" s="505" customFormat="1" ht="14.25" hidden="1"/>
    <row r="25159" s="505" customFormat="1" ht="14.25" hidden="1"/>
    <row r="25160" s="505" customFormat="1" ht="14.25" hidden="1"/>
    <row r="25161" s="505" customFormat="1" ht="14.25" hidden="1"/>
    <row r="25162" s="505" customFormat="1" ht="14.25" hidden="1"/>
    <row r="25163" s="505" customFormat="1" ht="14.25" hidden="1"/>
    <row r="25164" s="505" customFormat="1" ht="14.25" hidden="1"/>
    <row r="25165" s="505" customFormat="1" ht="14.25" hidden="1"/>
    <row r="25166" s="505" customFormat="1" ht="14.25" hidden="1"/>
    <row r="25167" s="505" customFormat="1" ht="14.25" hidden="1"/>
    <row r="25168" s="505" customFormat="1" ht="14.25" hidden="1"/>
    <row r="25169" s="505" customFormat="1" ht="14.25" hidden="1"/>
    <row r="25170" s="505" customFormat="1" ht="14.25" hidden="1"/>
    <row r="25171" s="505" customFormat="1" ht="14.25" hidden="1"/>
    <row r="25172" s="505" customFormat="1" ht="14.25" hidden="1"/>
    <row r="25173" s="505" customFormat="1" ht="14.25" hidden="1"/>
    <row r="25174" s="505" customFormat="1" ht="14.25" hidden="1"/>
    <row r="25175" s="505" customFormat="1" ht="14.25" hidden="1"/>
    <row r="25176" s="505" customFormat="1" ht="14.25" hidden="1"/>
    <row r="25177" s="505" customFormat="1" ht="14.25" hidden="1"/>
    <row r="25178" s="505" customFormat="1" ht="14.25" hidden="1"/>
    <row r="25179" s="505" customFormat="1" ht="14.25" hidden="1"/>
    <row r="25180" s="505" customFormat="1" ht="14.25" hidden="1"/>
    <row r="25181" s="505" customFormat="1" ht="14.25" hidden="1"/>
    <row r="25182" s="505" customFormat="1" ht="14.25" hidden="1"/>
    <row r="25183" s="505" customFormat="1" ht="14.25" hidden="1"/>
    <row r="25184" s="505" customFormat="1" ht="14.25" hidden="1"/>
    <row r="25185" s="505" customFormat="1" ht="14.25" hidden="1"/>
    <row r="25186" s="505" customFormat="1" ht="14.25" hidden="1"/>
    <row r="25187" s="505" customFormat="1" ht="14.25" hidden="1"/>
    <row r="25188" s="505" customFormat="1" ht="14.25" hidden="1"/>
    <row r="25189" s="505" customFormat="1" ht="14.25" hidden="1"/>
    <row r="25190" s="505" customFormat="1" ht="14.25" hidden="1"/>
    <row r="25191" s="505" customFormat="1" ht="14.25" hidden="1"/>
    <row r="25192" s="505" customFormat="1" ht="14.25" hidden="1"/>
    <row r="25193" s="505" customFormat="1" ht="14.25" hidden="1"/>
    <row r="25194" s="505" customFormat="1" ht="14.25" hidden="1"/>
    <row r="25195" s="505" customFormat="1" ht="14.25" hidden="1"/>
    <row r="25196" s="505" customFormat="1" ht="14.25" hidden="1"/>
    <row r="25197" s="505" customFormat="1" ht="14.25" hidden="1"/>
    <row r="25198" s="505" customFormat="1" ht="14.25" hidden="1"/>
    <row r="25199" s="505" customFormat="1" ht="14.25" hidden="1"/>
    <row r="25200" s="505" customFormat="1" ht="14.25" hidden="1"/>
    <row r="25201" s="505" customFormat="1" ht="14.25" hidden="1"/>
    <row r="25202" s="505" customFormat="1" ht="14.25" hidden="1"/>
    <row r="25203" s="505" customFormat="1" ht="14.25" hidden="1"/>
    <row r="25204" s="505" customFormat="1" ht="14.25" hidden="1"/>
    <row r="25205" s="505" customFormat="1" ht="14.25" hidden="1"/>
    <row r="25206" s="505" customFormat="1" ht="14.25" hidden="1"/>
    <row r="25207" s="505" customFormat="1" ht="14.25" hidden="1"/>
    <row r="25208" s="505" customFormat="1" ht="14.25" hidden="1"/>
    <row r="25209" s="505" customFormat="1" ht="14.25" hidden="1"/>
    <row r="25210" s="505" customFormat="1" ht="14.25" hidden="1"/>
    <row r="25211" s="505" customFormat="1" ht="14.25" hidden="1"/>
    <row r="25212" s="505" customFormat="1" ht="14.25" hidden="1"/>
    <row r="25213" s="505" customFormat="1" ht="14.25" hidden="1"/>
    <row r="25214" s="505" customFormat="1" ht="14.25" hidden="1"/>
    <row r="25215" s="505" customFormat="1" ht="14.25" hidden="1"/>
    <row r="25216" s="505" customFormat="1" ht="14.25" hidden="1"/>
    <row r="25217" s="505" customFormat="1" ht="14.25" hidden="1"/>
    <row r="25218" s="505" customFormat="1" ht="14.25" hidden="1"/>
    <row r="25219" s="505" customFormat="1" ht="14.25" hidden="1"/>
    <row r="25220" s="505" customFormat="1" ht="14.25" hidden="1"/>
    <row r="25221" s="505" customFormat="1" ht="14.25" hidden="1"/>
    <row r="25222" s="505" customFormat="1" ht="14.25" hidden="1"/>
    <row r="25223" s="505" customFormat="1" ht="14.25" hidden="1"/>
    <row r="25224" s="505" customFormat="1" ht="14.25" hidden="1"/>
    <row r="25225" s="505" customFormat="1" ht="14.25" hidden="1"/>
    <row r="25226" s="505" customFormat="1" ht="14.25" hidden="1"/>
    <row r="25227" s="505" customFormat="1" ht="14.25" hidden="1"/>
    <row r="25228" s="505" customFormat="1" ht="14.25" hidden="1"/>
    <row r="25229" s="505" customFormat="1" ht="14.25" hidden="1"/>
    <row r="25230" s="505" customFormat="1" ht="14.25" hidden="1"/>
    <row r="25231" s="505" customFormat="1" ht="14.25" hidden="1"/>
    <row r="25232" s="505" customFormat="1" ht="14.25" hidden="1"/>
    <row r="25233" s="505" customFormat="1" ht="14.25" hidden="1"/>
    <row r="25234" s="505" customFormat="1" ht="14.25" hidden="1"/>
    <row r="25235" s="505" customFormat="1" ht="14.25" hidden="1"/>
    <row r="25236" s="505" customFormat="1" ht="14.25" hidden="1"/>
    <row r="25237" s="505" customFormat="1" ht="14.25" hidden="1"/>
    <row r="25238" s="505" customFormat="1" ht="14.25" hidden="1"/>
    <row r="25239" s="505" customFormat="1" ht="14.25" hidden="1"/>
    <row r="25240" s="505" customFormat="1" ht="14.25" hidden="1"/>
    <row r="25241" s="505" customFormat="1" ht="14.25" hidden="1"/>
    <row r="25242" s="505" customFormat="1" ht="14.25" hidden="1"/>
    <row r="25243" s="505" customFormat="1" ht="14.25" hidden="1"/>
    <row r="25244" s="505" customFormat="1" ht="14.25" hidden="1"/>
    <row r="25245" s="505" customFormat="1" ht="14.25" hidden="1"/>
    <row r="25246" s="505" customFormat="1" ht="14.25" hidden="1"/>
    <row r="25247" s="505" customFormat="1" ht="14.25" hidden="1"/>
    <row r="25248" s="505" customFormat="1" ht="14.25" hidden="1"/>
    <row r="25249" s="505" customFormat="1" ht="14.25" hidden="1"/>
    <row r="25250" s="505" customFormat="1" ht="14.25" hidden="1"/>
    <row r="25251" s="505" customFormat="1" ht="14.25" hidden="1"/>
    <row r="25252" s="505" customFormat="1" ht="14.25" hidden="1"/>
    <row r="25253" s="505" customFormat="1" ht="14.25" hidden="1"/>
    <row r="25254" s="505" customFormat="1" ht="14.25" hidden="1"/>
    <row r="25255" s="505" customFormat="1" ht="14.25" hidden="1"/>
    <row r="25256" s="505" customFormat="1" ht="14.25" hidden="1"/>
    <row r="25257" s="505" customFormat="1" ht="14.25" hidden="1"/>
    <row r="25258" s="505" customFormat="1" ht="14.25" hidden="1"/>
    <row r="25259" s="505" customFormat="1" ht="14.25" hidden="1"/>
    <row r="25260" s="505" customFormat="1" ht="14.25" hidden="1"/>
    <row r="25261" s="505" customFormat="1" ht="14.25" hidden="1"/>
    <row r="25262" s="505" customFormat="1" ht="14.25" hidden="1"/>
    <row r="25263" s="505" customFormat="1" ht="14.25" hidden="1"/>
    <row r="25264" s="505" customFormat="1" ht="14.25" hidden="1"/>
    <row r="25265" s="505" customFormat="1" ht="14.25" hidden="1"/>
    <row r="25266" s="505" customFormat="1" ht="14.25" hidden="1"/>
    <row r="25267" s="505" customFormat="1" ht="14.25" hidden="1"/>
    <row r="25268" s="505" customFormat="1" ht="14.25" hidden="1"/>
    <row r="25269" s="505" customFormat="1" ht="14.25" hidden="1"/>
    <row r="25270" s="505" customFormat="1" ht="14.25" hidden="1"/>
    <row r="25271" s="505" customFormat="1" ht="14.25" hidden="1"/>
    <row r="25272" s="505" customFormat="1" ht="14.25" hidden="1"/>
    <row r="25273" s="505" customFormat="1" ht="14.25" hidden="1"/>
    <row r="25274" s="505" customFormat="1" ht="14.25" hidden="1"/>
    <row r="25275" s="505" customFormat="1" ht="14.25" hidden="1"/>
    <row r="25276" s="505" customFormat="1" ht="14.25" hidden="1"/>
    <row r="25277" s="505" customFormat="1" ht="14.25" hidden="1"/>
    <row r="25278" s="505" customFormat="1" ht="14.25" hidden="1"/>
    <row r="25279" s="505" customFormat="1" ht="14.25" hidden="1"/>
    <row r="25280" s="505" customFormat="1" ht="14.25" hidden="1"/>
    <row r="25281" s="505" customFormat="1" ht="14.25" hidden="1"/>
    <row r="25282" s="505" customFormat="1" ht="14.25" hidden="1"/>
    <row r="25283" s="505" customFormat="1" ht="14.25" hidden="1"/>
    <row r="25284" s="505" customFormat="1" ht="14.25" hidden="1"/>
    <row r="25285" s="505" customFormat="1" ht="14.25" hidden="1"/>
    <row r="25286" s="505" customFormat="1" ht="14.25" hidden="1"/>
    <row r="25287" s="505" customFormat="1" ht="14.25" hidden="1"/>
    <row r="25288" s="505" customFormat="1" ht="14.25" hidden="1"/>
    <row r="25289" s="505" customFormat="1" ht="14.25" hidden="1"/>
    <row r="25290" s="505" customFormat="1" ht="14.25" hidden="1"/>
    <row r="25291" s="505" customFormat="1" ht="14.25" hidden="1"/>
    <row r="25292" s="505" customFormat="1" ht="14.25" hidden="1"/>
    <row r="25293" s="505" customFormat="1" ht="14.25" hidden="1"/>
    <row r="25294" s="505" customFormat="1" ht="14.25" hidden="1"/>
    <row r="25295" s="505" customFormat="1" ht="14.25" hidden="1"/>
    <row r="25296" s="505" customFormat="1" ht="14.25" hidden="1"/>
    <row r="25297" s="505" customFormat="1" ht="14.25" hidden="1"/>
    <row r="25298" s="505" customFormat="1" ht="14.25" hidden="1"/>
    <row r="25299" s="505" customFormat="1" ht="14.25" hidden="1"/>
    <row r="25300" s="505" customFormat="1" ht="14.25" hidden="1"/>
    <row r="25301" s="505" customFormat="1" ht="14.25" hidden="1"/>
    <row r="25302" s="505" customFormat="1" ht="14.25" hidden="1"/>
    <row r="25303" s="505" customFormat="1" ht="14.25" hidden="1"/>
    <row r="25304" s="505" customFormat="1" ht="14.25" hidden="1"/>
    <row r="25305" s="505" customFormat="1" ht="14.25" hidden="1"/>
    <row r="25306" s="505" customFormat="1" ht="14.25" hidden="1"/>
    <row r="25307" s="505" customFormat="1" ht="14.25" hidden="1"/>
    <row r="25308" s="505" customFormat="1" ht="14.25" hidden="1"/>
    <row r="25309" s="505" customFormat="1" ht="14.25" hidden="1"/>
    <row r="25310" s="505" customFormat="1" ht="14.25" hidden="1"/>
    <row r="25311" s="505" customFormat="1" ht="14.25" hidden="1"/>
    <row r="25312" s="505" customFormat="1" ht="14.25" hidden="1"/>
    <row r="25313" s="505" customFormat="1" ht="14.25" hidden="1"/>
    <row r="25314" s="505" customFormat="1" ht="14.25" hidden="1"/>
    <row r="25315" s="505" customFormat="1" ht="14.25" hidden="1"/>
    <row r="25316" s="505" customFormat="1" ht="14.25" hidden="1"/>
    <row r="25317" s="505" customFormat="1" ht="14.25" hidden="1"/>
    <row r="25318" s="505" customFormat="1" ht="14.25" hidden="1"/>
    <row r="25319" s="505" customFormat="1" ht="14.25" hidden="1"/>
    <row r="25320" s="505" customFormat="1" ht="14.25" hidden="1"/>
    <row r="25321" s="505" customFormat="1" ht="14.25" hidden="1"/>
    <row r="25322" s="505" customFormat="1" ht="14.25" hidden="1"/>
    <row r="25323" s="505" customFormat="1" ht="14.25" hidden="1"/>
    <row r="25324" s="505" customFormat="1" ht="14.25" hidden="1"/>
    <row r="25325" s="505" customFormat="1" ht="14.25" hidden="1"/>
    <row r="25326" s="505" customFormat="1" ht="14.25" hidden="1"/>
    <row r="25327" s="505" customFormat="1" ht="14.25" hidden="1"/>
    <row r="25328" s="505" customFormat="1" ht="14.25" hidden="1"/>
    <row r="25329" s="505" customFormat="1" ht="14.25" hidden="1"/>
    <row r="25330" s="505" customFormat="1" ht="14.25" hidden="1"/>
    <row r="25331" s="505" customFormat="1" ht="14.25" hidden="1"/>
    <row r="25332" s="505" customFormat="1" ht="14.25" hidden="1"/>
    <row r="25333" s="505" customFormat="1" ht="14.25" hidden="1"/>
    <row r="25334" s="505" customFormat="1" ht="14.25" hidden="1"/>
    <row r="25335" s="505" customFormat="1" ht="14.25" hidden="1"/>
    <row r="25336" s="505" customFormat="1" ht="14.25" hidden="1"/>
    <row r="25337" s="505" customFormat="1" ht="14.25" hidden="1"/>
    <row r="25338" s="505" customFormat="1" ht="14.25" hidden="1"/>
    <row r="25339" s="505" customFormat="1" ht="14.25" hidden="1"/>
    <row r="25340" s="505" customFormat="1" ht="14.25" hidden="1"/>
    <row r="25341" s="505" customFormat="1" ht="14.25" hidden="1"/>
    <row r="25342" s="505" customFormat="1" ht="14.25" hidden="1"/>
    <row r="25343" s="505" customFormat="1" ht="14.25" hidden="1"/>
    <row r="25344" s="505" customFormat="1" ht="14.25" hidden="1"/>
    <row r="25345" s="505" customFormat="1" ht="14.25" hidden="1"/>
    <row r="25346" s="505" customFormat="1" ht="14.25" hidden="1"/>
    <row r="25347" s="505" customFormat="1" ht="14.25" hidden="1"/>
    <row r="25348" s="505" customFormat="1" ht="14.25" hidden="1"/>
    <row r="25349" s="505" customFormat="1" ht="14.25" hidden="1"/>
    <row r="25350" s="505" customFormat="1" ht="14.25" hidden="1"/>
    <row r="25351" s="505" customFormat="1" ht="14.25" hidden="1"/>
    <row r="25352" s="505" customFormat="1" ht="14.25" hidden="1"/>
    <row r="25353" s="505" customFormat="1" ht="14.25" hidden="1"/>
    <row r="25354" s="505" customFormat="1" ht="14.25" hidden="1"/>
    <row r="25355" s="505" customFormat="1" ht="14.25" hidden="1"/>
    <row r="25356" s="505" customFormat="1" ht="14.25" hidden="1"/>
    <row r="25357" s="505" customFormat="1" ht="14.25" hidden="1"/>
    <row r="25358" s="505" customFormat="1" ht="14.25" hidden="1"/>
    <row r="25359" s="505" customFormat="1" ht="14.25" hidden="1"/>
    <row r="25360" s="505" customFormat="1" ht="14.25" hidden="1"/>
    <row r="25361" s="505" customFormat="1" ht="14.25" hidden="1"/>
    <row r="25362" s="505" customFormat="1" ht="14.25" hidden="1"/>
    <row r="25363" s="505" customFormat="1" ht="14.25" hidden="1"/>
    <row r="25364" s="505" customFormat="1" ht="14.25" hidden="1"/>
    <row r="25365" s="505" customFormat="1" ht="14.25" hidden="1"/>
    <row r="25366" s="505" customFormat="1" ht="14.25" hidden="1"/>
    <row r="25367" s="505" customFormat="1" ht="14.25" hidden="1"/>
    <row r="25368" s="505" customFormat="1" ht="14.25" hidden="1"/>
    <row r="25369" s="505" customFormat="1" ht="14.25" hidden="1"/>
    <row r="25370" s="505" customFormat="1" ht="14.25" hidden="1"/>
    <row r="25371" s="505" customFormat="1" ht="14.25" hidden="1"/>
    <row r="25372" s="505" customFormat="1" ht="14.25" hidden="1"/>
    <row r="25373" s="505" customFormat="1" ht="14.25" hidden="1"/>
    <row r="25374" s="505" customFormat="1" ht="14.25" hidden="1"/>
    <row r="25375" s="505" customFormat="1" ht="14.25" hidden="1"/>
    <row r="25376" s="505" customFormat="1" ht="14.25" hidden="1"/>
    <row r="25377" s="505" customFormat="1" ht="14.25" hidden="1"/>
    <row r="25378" s="505" customFormat="1" ht="14.25" hidden="1"/>
    <row r="25379" s="505" customFormat="1" ht="14.25" hidden="1"/>
    <row r="25380" s="505" customFormat="1" ht="14.25" hidden="1"/>
    <row r="25381" s="505" customFormat="1" ht="14.25" hidden="1"/>
    <row r="25382" s="505" customFormat="1" ht="14.25" hidden="1"/>
    <row r="25383" s="505" customFormat="1" ht="14.25" hidden="1"/>
    <row r="25384" s="505" customFormat="1" ht="14.25" hidden="1"/>
    <row r="25385" s="505" customFormat="1" ht="14.25" hidden="1"/>
    <row r="25386" s="505" customFormat="1" ht="14.25" hidden="1"/>
    <row r="25387" s="505" customFormat="1" ht="14.25" hidden="1"/>
    <row r="25388" s="505" customFormat="1" ht="14.25" hidden="1"/>
    <row r="25389" s="505" customFormat="1" ht="14.25" hidden="1"/>
    <row r="25390" s="505" customFormat="1" ht="14.25" hidden="1"/>
    <row r="25391" s="505" customFormat="1" ht="14.25" hidden="1"/>
    <row r="25392" s="505" customFormat="1" ht="14.25" hidden="1"/>
    <row r="25393" s="505" customFormat="1" ht="14.25" hidden="1"/>
    <row r="25394" s="505" customFormat="1" ht="14.25" hidden="1"/>
    <row r="25395" s="505" customFormat="1" ht="14.25" hidden="1"/>
    <row r="25396" s="505" customFormat="1" ht="14.25" hidden="1"/>
    <row r="25397" s="505" customFormat="1" ht="14.25" hidden="1"/>
    <row r="25398" s="505" customFormat="1" ht="14.25" hidden="1"/>
    <row r="25399" s="505" customFormat="1" ht="14.25" hidden="1"/>
    <row r="25400" s="505" customFormat="1" ht="14.25" hidden="1"/>
    <row r="25401" s="505" customFormat="1" ht="14.25" hidden="1"/>
    <row r="25402" s="505" customFormat="1" ht="14.25" hidden="1"/>
    <row r="25403" s="505" customFormat="1" ht="14.25" hidden="1"/>
    <row r="25404" s="505" customFormat="1" ht="14.25" hidden="1"/>
    <row r="25405" s="505" customFormat="1" ht="14.25" hidden="1"/>
    <row r="25406" s="505" customFormat="1" ht="14.25" hidden="1"/>
    <row r="25407" s="505" customFormat="1" ht="14.25" hidden="1"/>
    <row r="25408" s="505" customFormat="1" ht="14.25" hidden="1"/>
    <row r="25409" s="505" customFormat="1" ht="14.25" hidden="1"/>
    <row r="25410" s="505" customFormat="1" ht="14.25" hidden="1"/>
    <row r="25411" s="505" customFormat="1" ht="14.25" hidden="1"/>
    <row r="25412" s="505" customFormat="1" ht="14.25" hidden="1"/>
    <row r="25413" s="505" customFormat="1" ht="14.25" hidden="1"/>
    <row r="25414" s="505" customFormat="1" ht="14.25" hidden="1"/>
    <row r="25415" s="505" customFormat="1" ht="14.25" hidden="1"/>
    <row r="25416" s="505" customFormat="1" ht="14.25" hidden="1"/>
    <row r="25417" s="505" customFormat="1" ht="14.25" hidden="1"/>
    <row r="25418" s="505" customFormat="1" ht="14.25" hidden="1"/>
    <row r="25419" s="505" customFormat="1" ht="14.25" hidden="1"/>
    <row r="25420" s="505" customFormat="1" ht="14.25" hidden="1"/>
    <row r="25421" s="505" customFormat="1" ht="14.25" hidden="1"/>
    <row r="25422" s="505" customFormat="1" ht="14.25" hidden="1"/>
    <row r="25423" s="505" customFormat="1" ht="14.25" hidden="1"/>
    <row r="25424" s="505" customFormat="1" ht="14.25" hidden="1"/>
    <row r="25425" s="505" customFormat="1" ht="14.25" hidden="1"/>
    <row r="25426" s="505" customFormat="1" ht="14.25" hidden="1"/>
    <row r="25427" s="505" customFormat="1" ht="14.25" hidden="1"/>
    <row r="25428" s="505" customFormat="1" ht="14.25" hidden="1"/>
    <row r="25429" s="505" customFormat="1" ht="14.25" hidden="1"/>
    <row r="25430" s="505" customFormat="1" ht="14.25" hidden="1"/>
    <row r="25431" s="505" customFormat="1" ht="14.25" hidden="1"/>
    <row r="25432" s="505" customFormat="1" ht="14.25" hidden="1"/>
    <row r="25433" s="505" customFormat="1" ht="14.25" hidden="1"/>
    <row r="25434" s="505" customFormat="1" ht="14.25" hidden="1"/>
    <row r="25435" s="505" customFormat="1" ht="14.25" hidden="1"/>
    <row r="25436" s="505" customFormat="1" ht="14.25" hidden="1"/>
    <row r="25437" s="505" customFormat="1" ht="14.25" hidden="1"/>
    <row r="25438" s="505" customFormat="1" ht="14.25" hidden="1"/>
    <row r="25439" s="505" customFormat="1" ht="14.25" hidden="1"/>
    <row r="25440" s="505" customFormat="1" ht="14.25" hidden="1"/>
    <row r="25441" s="505" customFormat="1" ht="14.25" hidden="1"/>
    <row r="25442" s="505" customFormat="1" ht="14.25" hidden="1"/>
    <row r="25443" s="505" customFormat="1" ht="14.25" hidden="1"/>
    <row r="25444" s="505" customFormat="1" ht="14.25" hidden="1"/>
    <row r="25445" s="505" customFormat="1" ht="14.25" hidden="1"/>
    <row r="25446" s="505" customFormat="1" ht="14.25" hidden="1"/>
    <row r="25447" s="505" customFormat="1" ht="14.25" hidden="1"/>
    <row r="25448" s="505" customFormat="1" ht="14.25" hidden="1"/>
    <row r="25449" s="505" customFormat="1" ht="14.25" hidden="1"/>
    <row r="25450" s="505" customFormat="1" ht="14.25" hidden="1"/>
    <row r="25451" s="505" customFormat="1" ht="14.25" hidden="1"/>
    <row r="25452" s="505" customFormat="1" ht="14.25" hidden="1"/>
    <row r="25453" s="505" customFormat="1" ht="14.25" hidden="1"/>
    <row r="25454" s="505" customFormat="1" ht="14.25" hidden="1"/>
    <row r="25455" s="505" customFormat="1" ht="14.25" hidden="1"/>
    <row r="25456" s="505" customFormat="1" ht="14.25" hidden="1"/>
    <row r="25457" s="505" customFormat="1" ht="14.25" hidden="1"/>
    <row r="25458" s="505" customFormat="1" ht="14.25" hidden="1"/>
    <row r="25459" s="505" customFormat="1" ht="14.25" hidden="1"/>
    <row r="25460" s="505" customFormat="1" ht="14.25" hidden="1"/>
    <row r="25461" s="505" customFormat="1" ht="14.25" hidden="1"/>
    <row r="25462" s="505" customFormat="1" ht="14.25" hidden="1"/>
    <row r="25463" s="505" customFormat="1" ht="14.25" hidden="1"/>
    <row r="25464" s="505" customFormat="1" ht="14.25" hidden="1"/>
    <row r="25465" s="505" customFormat="1" ht="14.25" hidden="1"/>
    <row r="25466" s="505" customFormat="1" ht="14.25" hidden="1"/>
    <row r="25467" s="505" customFormat="1" ht="14.25" hidden="1"/>
    <row r="25468" s="505" customFormat="1" ht="14.25" hidden="1"/>
    <row r="25469" s="505" customFormat="1" ht="14.25" hidden="1"/>
    <row r="25470" s="505" customFormat="1" ht="14.25" hidden="1"/>
    <row r="25471" s="505" customFormat="1" ht="14.25" hidden="1"/>
    <row r="25472" s="505" customFormat="1" ht="14.25" hidden="1"/>
    <row r="25473" s="505" customFormat="1" ht="14.25" hidden="1"/>
    <row r="25474" s="505" customFormat="1" ht="14.25" hidden="1"/>
    <row r="25475" s="505" customFormat="1" ht="14.25" hidden="1"/>
    <row r="25476" s="505" customFormat="1" ht="14.25" hidden="1"/>
    <row r="25477" s="505" customFormat="1" ht="14.25" hidden="1"/>
    <row r="25478" s="505" customFormat="1" ht="14.25" hidden="1"/>
    <row r="25479" s="505" customFormat="1" ht="14.25" hidden="1"/>
    <row r="25480" s="505" customFormat="1" ht="14.25" hidden="1"/>
    <row r="25481" s="505" customFormat="1" ht="14.25" hidden="1"/>
    <row r="25482" s="505" customFormat="1" ht="14.25" hidden="1"/>
    <row r="25483" s="505" customFormat="1" ht="14.25" hidden="1"/>
    <row r="25484" s="505" customFormat="1" ht="14.25" hidden="1"/>
    <row r="25485" s="505" customFormat="1" ht="14.25" hidden="1"/>
    <row r="25486" s="505" customFormat="1" ht="14.25" hidden="1"/>
    <row r="25487" s="505" customFormat="1" ht="14.25" hidden="1"/>
    <row r="25488" s="505" customFormat="1" ht="14.25" hidden="1"/>
    <row r="25489" s="505" customFormat="1" ht="14.25" hidden="1"/>
    <row r="25490" s="505" customFormat="1" ht="14.25" hidden="1"/>
    <row r="25491" s="505" customFormat="1" ht="14.25" hidden="1"/>
    <row r="25492" s="505" customFormat="1" ht="14.25" hidden="1"/>
    <row r="25493" s="505" customFormat="1" ht="14.25" hidden="1"/>
    <row r="25494" s="505" customFormat="1" ht="14.25" hidden="1"/>
    <row r="25495" s="505" customFormat="1" ht="14.25" hidden="1"/>
    <row r="25496" s="505" customFormat="1" ht="14.25" hidden="1"/>
    <row r="25497" s="505" customFormat="1" ht="14.25" hidden="1"/>
    <row r="25498" s="505" customFormat="1" ht="14.25" hidden="1"/>
    <row r="25499" s="505" customFormat="1" ht="14.25" hidden="1"/>
    <row r="25500" s="505" customFormat="1" ht="14.25" hidden="1"/>
    <row r="25501" s="505" customFormat="1" ht="14.25" hidden="1"/>
    <row r="25502" s="505" customFormat="1" ht="14.25" hidden="1"/>
    <row r="25503" s="505" customFormat="1" ht="14.25" hidden="1"/>
    <row r="25504" s="505" customFormat="1" ht="14.25" hidden="1"/>
    <row r="25505" s="505" customFormat="1" ht="14.25" hidden="1"/>
    <row r="25506" s="505" customFormat="1" ht="14.25" hidden="1"/>
    <row r="25507" s="505" customFormat="1" ht="14.25" hidden="1"/>
    <row r="25508" s="505" customFormat="1" ht="14.25" hidden="1"/>
    <row r="25509" s="505" customFormat="1" ht="14.25" hidden="1"/>
    <row r="25510" s="505" customFormat="1" ht="14.25" hidden="1"/>
    <row r="25511" s="505" customFormat="1" ht="14.25" hidden="1"/>
    <row r="25512" s="505" customFormat="1" ht="14.25" hidden="1"/>
    <row r="25513" s="505" customFormat="1" ht="14.25" hidden="1"/>
    <row r="25514" s="505" customFormat="1" ht="14.25" hidden="1"/>
    <row r="25515" s="505" customFormat="1" ht="14.25" hidden="1"/>
    <row r="25516" s="505" customFormat="1" ht="14.25" hidden="1"/>
    <row r="25517" s="505" customFormat="1" ht="14.25" hidden="1"/>
    <row r="25518" s="505" customFormat="1" ht="14.25" hidden="1"/>
    <row r="25519" s="505" customFormat="1" ht="14.25" hidden="1"/>
    <row r="25520" s="505" customFormat="1" ht="14.25" hidden="1"/>
    <row r="25521" s="505" customFormat="1" ht="14.25" hidden="1"/>
    <row r="25522" s="505" customFormat="1" ht="14.25" hidden="1"/>
    <row r="25523" s="505" customFormat="1" ht="14.25" hidden="1"/>
    <row r="25524" s="505" customFormat="1" ht="14.25" hidden="1"/>
    <row r="25525" s="505" customFormat="1" ht="14.25" hidden="1"/>
    <row r="25526" s="505" customFormat="1" ht="14.25" hidden="1"/>
    <row r="25527" s="505" customFormat="1" ht="14.25" hidden="1"/>
    <row r="25528" s="505" customFormat="1" ht="14.25" hidden="1"/>
    <row r="25529" s="505" customFormat="1" ht="14.25" hidden="1"/>
    <row r="25530" s="505" customFormat="1" ht="14.25" hidden="1"/>
    <row r="25531" s="505" customFormat="1" ht="14.25" hidden="1"/>
    <row r="25532" s="505" customFormat="1" ht="14.25" hidden="1"/>
    <row r="25533" s="505" customFormat="1" ht="14.25" hidden="1"/>
    <row r="25534" s="505" customFormat="1" ht="14.25" hidden="1"/>
    <row r="25535" s="505" customFormat="1" ht="14.25" hidden="1"/>
    <row r="25536" s="505" customFormat="1" ht="14.25" hidden="1"/>
    <row r="25537" s="505" customFormat="1" ht="14.25" hidden="1"/>
    <row r="25538" s="505" customFormat="1" ht="14.25" hidden="1"/>
    <row r="25539" s="505" customFormat="1" ht="14.25" hidden="1"/>
    <row r="25540" s="505" customFormat="1" ht="14.25" hidden="1"/>
    <row r="25541" s="505" customFormat="1" ht="14.25" hidden="1"/>
    <row r="25542" s="505" customFormat="1" ht="14.25" hidden="1"/>
    <row r="25543" s="505" customFormat="1" ht="14.25" hidden="1"/>
    <row r="25544" s="505" customFormat="1" ht="14.25" hidden="1"/>
    <row r="25545" s="505" customFormat="1" ht="14.25" hidden="1"/>
    <row r="25546" s="505" customFormat="1" ht="14.25" hidden="1"/>
    <row r="25547" s="505" customFormat="1" ht="14.25" hidden="1"/>
    <row r="25548" s="505" customFormat="1" ht="14.25" hidden="1"/>
    <row r="25549" s="505" customFormat="1" ht="14.25" hidden="1"/>
    <row r="25550" s="505" customFormat="1" ht="14.25" hidden="1"/>
    <row r="25551" s="505" customFormat="1" ht="14.25" hidden="1"/>
    <row r="25552" s="505" customFormat="1" ht="14.25" hidden="1"/>
    <row r="25553" s="505" customFormat="1" ht="14.25" hidden="1"/>
    <row r="25554" s="505" customFormat="1" ht="14.25" hidden="1"/>
    <row r="25555" s="505" customFormat="1" ht="14.25" hidden="1"/>
    <row r="25556" s="505" customFormat="1" ht="14.25" hidden="1"/>
    <row r="25557" s="505" customFormat="1" ht="14.25" hidden="1"/>
    <row r="25558" s="505" customFormat="1" ht="14.25" hidden="1"/>
    <row r="25559" s="505" customFormat="1" ht="14.25" hidden="1"/>
    <row r="25560" s="505" customFormat="1" ht="14.25" hidden="1"/>
    <row r="25561" s="505" customFormat="1" ht="14.25" hidden="1"/>
    <row r="25562" s="505" customFormat="1" ht="14.25" hidden="1"/>
    <row r="25563" s="505" customFormat="1" ht="14.25" hidden="1"/>
    <row r="25564" s="505" customFormat="1" ht="14.25" hidden="1"/>
    <row r="25565" s="505" customFormat="1" ht="14.25" hidden="1"/>
    <row r="25566" s="505" customFormat="1" ht="14.25" hidden="1"/>
    <row r="25567" s="505" customFormat="1" ht="14.25" hidden="1"/>
    <row r="25568" s="505" customFormat="1" ht="14.25" hidden="1"/>
    <row r="25569" s="505" customFormat="1" ht="14.25" hidden="1"/>
    <row r="25570" s="505" customFormat="1" ht="14.25" hidden="1"/>
    <row r="25571" s="505" customFormat="1" ht="14.25" hidden="1"/>
    <row r="25572" s="505" customFormat="1" ht="14.25" hidden="1"/>
    <row r="25573" s="505" customFormat="1" ht="14.25" hidden="1"/>
    <row r="25574" s="505" customFormat="1" ht="14.25" hidden="1"/>
    <row r="25575" s="505" customFormat="1" ht="14.25" hidden="1"/>
    <row r="25576" s="505" customFormat="1" ht="14.25" hidden="1"/>
    <row r="25577" s="505" customFormat="1" ht="14.25" hidden="1"/>
    <row r="25578" s="505" customFormat="1" ht="14.25" hidden="1"/>
    <row r="25579" s="505" customFormat="1" ht="14.25" hidden="1"/>
    <row r="25580" s="505" customFormat="1" ht="14.25" hidden="1"/>
    <row r="25581" s="505" customFormat="1" ht="14.25" hidden="1"/>
    <row r="25582" s="505" customFormat="1" ht="14.25" hidden="1"/>
    <row r="25583" s="505" customFormat="1" ht="14.25" hidden="1"/>
    <row r="25584" s="505" customFormat="1" ht="14.25" hidden="1"/>
    <row r="25585" s="505" customFormat="1" ht="14.25" hidden="1"/>
    <row r="25586" s="505" customFormat="1" ht="14.25" hidden="1"/>
    <row r="25587" s="505" customFormat="1" ht="14.25" hidden="1"/>
    <row r="25588" s="505" customFormat="1" ht="14.25" hidden="1"/>
    <row r="25589" s="505" customFormat="1" ht="14.25" hidden="1"/>
    <row r="25590" s="505" customFormat="1" ht="14.25" hidden="1"/>
    <row r="25591" s="505" customFormat="1" ht="14.25" hidden="1"/>
    <row r="25592" s="505" customFormat="1" ht="14.25" hidden="1"/>
    <row r="25593" s="505" customFormat="1" ht="14.25" hidden="1"/>
    <row r="25594" s="505" customFormat="1" ht="14.25" hidden="1"/>
    <row r="25595" s="505" customFormat="1" ht="14.25" hidden="1"/>
    <row r="25596" s="505" customFormat="1" ht="14.25" hidden="1"/>
    <row r="25597" s="505" customFormat="1" ht="14.25" hidden="1"/>
    <row r="25598" s="505" customFormat="1" ht="14.25" hidden="1"/>
    <row r="25599" s="505" customFormat="1" ht="14.25" hidden="1"/>
    <row r="25600" s="505" customFormat="1" ht="14.25" hidden="1"/>
    <row r="25601" s="505" customFormat="1" ht="14.25" hidden="1"/>
    <row r="25602" s="505" customFormat="1" ht="14.25" hidden="1"/>
    <row r="25603" s="505" customFormat="1" ht="14.25" hidden="1"/>
    <row r="25604" s="505" customFormat="1" ht="14.25" hidden="1"/>
    <row r="25605" s="505" customFormat="1" ht="14.25" hidden="1"/>
    <row r="25606" s="505" customFormat="1" ht="14.25" hidden="1"/>
    <row r="25607" s="505" customFormat="1" ht="14.25" hidden="1"/>
    <row r="25608" s="505" customFormat="1" ht="14.25" hidden="1"/>
    <row r="25609" s="505" customFormat="1" ht="14.25" hidden="1"/>
    <row r="25610" s="505" customFormat="1" ht="14.25" hidden="1"/>
    <row r="25611" s="505" customFormat="1" ht="14.25" hidden="1"/>
    <row r="25612" s="505" customFormat="1" ht="14.25" hidden="1"/>
    <row r="25613" s="505" customFormat="1" ht="14.25" hidden="1"/>
    <row r="25614" s="505" customFormat="1" ht="14.25" hidden="1"/>
    <row r="25615" s="505" customFormat="1" ht="14.25" hidden="1"/>
    <row r="25616" s="505" customFormat="1" ht="14.25" hidden="1"/>
    <row r="25617" s="505" customFormat="1" ht="14.25" hidden="1"/>
    <row r="25618" s="505" customFormat="1" ht="14.25" hidden="1"/>
    <row r="25619" s="505" customFormat="1" ht="14.25" hidden="1"/>
    <row r="25620" s="505" customFormat="1" ht="14.25" hidden="1"/>
    <row r="25621" s="505" customFormat="1" ht="14.25" hidden="1"/>
    <row r="25622" s="505" customFormat="1" ht="14.25" hidden="1"/>
    <row r="25623" s="505" customFormat="1" ht="14.25" hidden="1"/>
    <row r="25624" s="505" customFormat="1" ht="14.25" hidden="1"/>
    <row r="25625" s="505" customFormat="1" ht="14.25" hidden="1"/>
    <row r="25626" s="505" customFormat="1" ht="14.25" hidden="1"/>
    <row r="25627" s="505" customFormat="1" ht="14.25" hidden="1"/>
    <row r="25628" s="505" customFormat="1" ht="14.25" hidden="1"/>
    <row r="25629" s="505" customFormat="1" ht="14.25" hidden="1"/>
    <row r="25630" s="505" customFormat="1" ht="14.25" hidden="1"/>
    <row r="25631" s="505" customFormat="1" ht="14.25" hidden="1"/>
    <row r="25632" s="505" customFormat="1" ht="14.25" hidden="1"/>
    <row r="25633" s="505" customFormat="1" ht="14.25" hidden="1"/>
    <row r="25634" s="505" customFormat="1" ht="14.25" hidden="1"/>
    <row r="25635" s="505" customFormat="1" ht="14.25" hidden="1"/>
    <row r="25636" s="505" customFormat="1" ht="14.25" hidden="1"/>
    <row r="25637" s="505" customFormat="1" ht="14.25" hidden="1"/>
    <row r="25638" s="505" customFormat="1" ht="14.25" hidden="1"/>
    <row r="25639" s="505" customFormat="1" ht="14.25" hidden="1"/>
    <row r="25640" s="505" customFormat="1" ht="14.25" hidden="1"/>
    <row r="25641" s="505" customFormat="1" ht="14.25" hidden="1"/>
    <row r="25642" s="505" customFormat="1" ht="14.25" hidden="1"/>
    <row r="25643" s="505" customFormat="1" ht="14.25" hidden="1"/>
    <row r="25644" s="505" customFormat="1" ht="14.25" hidden="1"/>
    <row r="25645" s="505" customFormat="1" ht="14.25" hidden="1"/>
    <row r="25646" s="505" customFormat="1" ht="14.25" hidden="1"/>
    <row r="25647" s="505" customFormat="1" ht="14.25" hidden="1"/>
    <row r="25648" s="505" customFormat="1" ht="14.25" hidden="1"/>
    <row r="25649" s="505" customFormat="1" ht="14.25" hidden="1"/>
    <row r="25650" s="505" customFormat="1" ht="14.25" hidden="1"/>
    <row r="25651" s="505" customFormat="1" ht="14.25" hidden="1"/>
    <row r="25652" s="505" customFormat="1" ht="14.25" hidden="1"/>
    <row r="25653" s="505" customFormat="1" ht="14.25" hidden="1"/>
    <row r="25654" s="505" customFormat="1" ht="14.25" hidden="1"/>
    <row r="25655" s="505" customFormat="1" ht="14.25" hidden="1"/>
    <row r="25656" s="505" customFormat="1" ht="14.25" hidden="1"/>
    <row r="25657" s="505" customFormat="1" ht="14.25" hidden="1"/>
    <row r="25658" s="505" customFormat="1" ht="14.25" hidden="1"/>
    <row r="25659" s="505" customFormat="1" ht="14.25" hidden="1"/>
    <row r="25660" s="505" customFormat="1" ht="14.25" hidden="1"/>
    <row r="25661" s="505" customFormat="1" ht="14.25" hidden="1"/>
    <row r="25662" s="505" customFormat="1" ht="14.25" hidden="1"/>
    <row r="25663" s="505" customFormat="1" ht="14.25" hidden="1"/>
    <row r="25664" s="505" customFormat="1" ht="14.25" hidden="1"/>
    <row r="25665" s="505" customFormat="1" ht="14.25" hidden="1"/>
    <row r="25666" s="505" customFormat="1" ht="14.25" hidden="1"/>
    <row r="25667" s="505" customFormat="1" ht="14.25" hidden="1"/>
    <row r="25668" s="505" customFormat="1" ht="14.25" hidden="1"/>
    <row r="25669" s="505" customFormat="1" ht="14.25" hidden="1"/>
    <row r="25670" s="505" customFormat="1" ht="14.25" hidden="1"/>
    <row r="25671" s="505" customFormat="1" ht="14.25" hidden="1"/>
    <row r="25672" s="505" customFormat="1" ht="14.25" hidden="1"/>
    <row r="25673" s="505" customFormat="1" ht="14.25" hidden="1"/>
    <row r="25674" s="505" customFormat="1" ht="14.25" hidden="1"/>
    <row r="25675" s="505" customFormat="1" ht="14.25" hidden="1"/>
    <row r="25676" s="505" customFormat="1" ht="14.25" hidden="1"/>
    <row r="25677" s="505" customFormat="1" ht="14.25" hidden="1"/>
    <row r="25678" s="505" customFormat="1" ht="14.25" hidden="1"/>
    <row r="25679" s="505" customFormat="1" ht="14.25" hidden="1"/>
    <row r="25680" s="505" customFormat="1" ht="14.25" hidden="1"/>
    <row r="25681" s="505" customFormat="1" ht="14.25" hidden="1"/>
    <row r="25682" s="505" customFormat="1" ht="14.25" hidden="1"/>
    <row r="25683" s="505" customFormat="1" ht="14.25" hidden="1"/>
    <row r="25684" s="505" customFormat="1" ht="14.25" hidden="1"/>
    <row r="25685" s="505" customFormat="1" ht="14.25" hidden="1"/>
    <row r="25686" s="505" customFormat="1" ht="14.25" hidden="1"/>
    <row r="25687" s="505" customFormat="1" ht="14.25" hidden="1"/>
    <row r="25688" s="505" customFormat="1" ht="14.25" hidden="1"/>
    <row r="25689" s="505" customFormat="1" ht="14.25" hidden="1"/>
    <row r="25690" s="505" customFormat="1" ht="14.25" hidden="1"/>
    <row r="25691" s="505" customFormat="1" ht="14.25" hidden="1"/>
    <row r="25692" s="505" customFormat="1" ht="14.25" hidden="1"/>
    <row r="25693" s="505" customFormat="1" ht="14.25" hidden="1"/>
    <row r="25694" s="505" customFormat="1" ht="14.25" hidden="1"/>
    <row r="25695" s="505" customFormat="1" ht="14.25" hidden="1"/>
    <row r="25696" s="505" customFormat="1" ht="14.25" hidden="1"/>
    <row r="25697" s="505" customFormat="1" ht="14.25" hidden="1"/>
    <row r="25698" s="505" customFormat="1" ht="14.25" hidden="1"/>
    <row r="25699" s="505" customFormat="1" ht="14.25" hidden="1"/>
    <row r="25700" s="505" customFormat="1" ht="14.25" hidden="1"/>
    <row r="25701" s="505" customFormat="1" ht="14.25" hidden="1"/>
    <row r="25702" s="505" customFormat="1" ht="14.25" hidden="1"/>
    <row r="25703" s="505" customFormat="1" ht="14.25" hidden="1"/>
    <row r="25704" s="505" customFormat="1" ht="14.25" hidden="1"/>
    <row r="25705" s="505" customFormat="1" ht="14.25" hidden="1"/>
    <row r="25706" s="505" customFormat="1" ht="14.25" hidden="1"/>
    <row r="25707" s="505" customFormat="1" ht="14.25" hidden="1"/>
    <row r="25708" s="505" customFormat="1" ht="14.25" hidden="1"/>
    <row r="25709" s="505" customFormat="1" ht="14.25" hidden="1"/>
    <row r="25710" s="505" customFormat="1" ht="14.25" hidden="1"/>
    <row r="25711" s="505" customFormat="1" ht="14.25" hidden="1"/>
    <row r="25712" s="505" customFormat="1" ht="14.25" hidden="1"/>
    <row r="25713" s="505" customFormat="1" ht="14.25" hidden="1"/>
    <row r="25714" s="505" customFormat="1" ht="14.25" hidden="1"/>
    <row r="25715" s="505" customFormat="1" ht="14.25" hidden="1"/>
    <row r="25716" s="505" customFormat="1" ht="14.25" hidden="1"/>
    <row r="25717" s="505" customFormat="1" ht="14.25" hidden="1"/>
    <row r="25718" s="505" customFormat="1" ht="14.25" hidden="1"/>
    <row r="25719" s="505" customFormat="1" ht="14.25" hidden="1"/>
    <row r="25720" s="505" customFormat="1" ht="14.25" hidden="1"/>
    <row r="25721" s="505" customFormat="1" ht="14.25" hidden="1"/>
    <row r="25722" s="505" customFormat="1" ht="14.25" hidden="1"/>
    <row r="25723" s="505" customFormat="1" ht="14.25" hidden="1"/>
    <row r="25724" s="505" customFormat="1" ht="14.25" hidden="1"/>
    <row r="25725" s="505" customFormat="1" ht="14.25" hidden="1"/>
    <row r="25726" s="505" customFormat="1" ht="14.25" hidden="1"/>
    <row r="25727" s="505" customFormat="1" ht="14.25" hidden="1"/>
    <row r="25728" s="505" customFormat="1" ht="14.25" hidden="1"/>
    <row r="25729" s="505" customFormat="1" ht="14.25" hidden="1"/>
    <row r="25730" s="505" customFormat="1" ht="14.25" hidden="1"/>
    <row r="25731" s="505" customFormat="1" ht="14.25" hidden="1"/>
    <row r="25732" s="505" customFormat="1" ht="14.25" hidden="1"/>
    <row r="25733" s="505" customFormat="1" ht="14.25" hidden="1"/>
    <row r="25734" s="505" customFormat="1" ht="14.25" hidden="1"/>
    <row r="25735" s="505" customFormat="1" ht="14.25" hidden="1"/>
    <row r="25736" s="505" customFormat="1" ht="14.25" hidden="1"/>
    <row r="25737" s="505" customFormat="1" ht="14.25" hidden="1"/>
    <row r="25738" s="505" customFormat="1" ht="14.25" hidden="1"/>
    <row r="25739" s="505" customFormat="1" ht="14.25" hidden="1"/>
    <row r="25740" s="505" customFormat="1" ht="14.25" hidden="1"/>
    <row r="25741" s="505" customFormat="1" ht="14.25" hidden="1"/>
    <row r="25742" s="505" customFormat="1" ht="14.25" hidden="1"/>
    <row r="25743" s="505" customFormat="1" ht="14.25" hidden="1"/>
    <row r="25744" s="505" customFormat="1" ht="14.25" hidden="1"/>
    <row r="25745" s="505" customFormat="1" ht="14.25" hidden="1"/>
    <row r="25746" s="505" customFormat="1" ht="14.25" hidden="1"/>
    <row r="25747" s="505" customFormat="1" ht="14.25" hidden="1"/>
    <row r="25748" s="505" customFormat="1" ht="14.25" hidden="1"/>
    <row r="25749" s="505" customFormat="1" ht="14.25" hidden="1"/>
    <row r="25750" s="505" customFormat="1" ht="14.25" hidden="1"/>
    <row r="25751" s="505" customFormat="1" ht="14.25" hidden="1"/>
    <row r="25752" s="505" customFormat="1" ht="14.25" hidden="1"/>
    <row r="25753" s="505" customFormat="1" ht="14.25" hidden="1"/>
    <row r="25754" s="505" customFormat="1" ht="14.25" hidden="1"/>
    <row r="25755" s="505" customFormat="1" ht="14.25" hidden="1"/>
    <row r="25756" s="505" customFormat="1" ht="14.25" hidden="1"/>
    <row r="25757" s="505" customFormat="1" ht="14.25" hidden="1"/>
    <row r="25758" s="505" customFormat="1" ht="14.25" hidden="1"/>
    <row r="25759" s="505" customFormat="1" ht="14.25" hidden="1"/>
    <row r="25760" s="505" customFormat="1" ht="14.25" hidden="1"/>
    <row r="25761" s="505" customFormat="1" ht="14.25" hidden="1"/>
    <row r="25762" s="505" customFormat="1" ht="14.25" hidden="1"/>
    <row r="25763" s="505" customFormat="1" ht="14.25" hidden="1"/>
    <row r="25764" s="505" customFormat="1" ht="14.25" hidden="1"/>
    <row r="25765" s="505" customFormat="1" ht="14.25" hidden="1"/>
    <row r="25766" s="505" customFormat="1" ht="14.25" hidden="1"/>
    <row r="25767" s="505" customFormat="1" ht="14.25" hidden="1"/>
    <row r="25768" s="505" customFormat="1" ht="14.25" hidden="1"/>
    <row r="25769" s="505" customFormat="1" ht="14.25" hidden="1"/>
    <row r="25770" s="505" customFormat="1" ht="14.25" hidden="1"/>
    <row r="25771" s="505" customFormat="1" ht="14.25" hidden="1"/>
    <row r="25772" s="505" customFormat="1" ht="14.25" hidden="1"/>
    <row r="25773" s="505" customFormat="1" ht="14.25" hidden="1"/>
    <row r="25774" s="505" customFormat="1" ht="14.25" hidden="1"/>
    <row r="25775" s="505" customFormat="1" ht="14.25" hidden="1"/>
    <row r="25776" s="505" customFormat="1" ht="14.25" hidden="1"/>
    <row r="25777" s="505" customFormat="1" ht="14.25" hidden="1"/>
    <row r="25778" s="505" customFormat="1" ht="14.25" hidden="1"/>
    <row r="25779" s="505" customFormat="1" ht="14.25" hidden="1"/>
    <row r="25780" s="505" customFormat="1" ht="14.25" hidden="1"/>
    <row r="25781" s="505" customFormat="1" ht="14.25" hidden="1"/>
    <row r="25782" s="505" customFormat="1" ht="14.25" hidden="1"/>
    <row r="25783" s="505" customFormat="1" ht="14.25" hidden="1"/>
    <row r="25784" s="505" customFormat="1" ht="14.25" hidden="1"/>
    <row r="25785" s="505" customFormat="1" ht="14.25" hidden="1"/>
    <row r="25786" s="505" customFormat="1" ht="14.25" hidden="1"/>
    <row r="25787" s="505" customFormat="1" ht="14.25" hidden="1"/>
    <row r="25788" s="505" customFormat="1" ht="14.25" hidden="1"/>
    <row r="25789" s="505" customFormat="1" ht="14.25" hidden="1"/>
    <row r="25790" s="505" customFormat="1" ht="14.25" hidden="1"/>
    <row r="25791" s="505" customFormat="1" ht="14.25" hidden="1"/>
    <row r="25792" s="505" customFormat="1" ht="14.25" hidden="1"/>
    <row r="25793" s="505" customFormat="1" ht="14.25" hidden="1"/>
    <row r="25794" s="505" customFormat="1" ht="14.25" hidden="1"/>
    <row r="25795" s="505" customFormat="1" ht="14.25" hidden="1"/>
    <row r="25796" s="505" customFormat="1" ht="14.25" hidden="1"/>
    <row r="25797" s="505" customFormat="1" ht="14.25" hidden="1"/>
    <row r="25798" s="505" customFormat="1" ht="14.25" hidden="1"/>
    <row r="25799" s="505" customFormat="1" ht="14.25" hidden="1"/>
    <row r="25800" s="505" customFormat="1" ht="14.25" hidden="1"/>
    <row r="25801" s="505" customFormat="1" ht="14.25" hidden="1"/>
    <row r="25802" s="505" customFormat="1" ht="14.25" hidden="1"/>
    <row r="25803" s="505" customFormat="1" ht="14.25" hidden="1"/>
    <row r="25804" s="505" customFormat="1" ht="14.25" hidden="1"/>
    <row r="25805" s="505" customFormat="1" ht="14.25" hidden="1"/>
    <row r="25806" s="505" customFormat="1" ht="14.25" hidden="1"/>
    <row r="25807" s="505" customFormat="1" ht="14.25" hidden="1"/>
    <row r="25808" s="505" customFormat="1" ht="14.25" hidden="1"/>
    <row r="25809" s="505" customFormat="1" ht="14.25" hidden="1"/>
    <row r="25810" s="505" customFormat="1" ht="14.25" hidden="1"/>
    <row r="25811" s="505" customFormat="1" ht="14.25" hidden="1"/>
    <row r="25812" s="505" customFormat="1" ht="14.25" hidden="1"/>
    <row r="25813" s="505" customFormat="1" ht="14.25" hidden="1"/>
    <row r="25814" s="505" customFormat="1" ht="14.25" hidden="1"/>
    <row r="25815" s="505" customFormat="1" ht="14.25" hidden="1"/>
    <row r="25816" s="505" customFormat="1" ht="14.25" hidden="1"/>
    <row r="25817" s="505" customFormat="1" ht="14.25" hidden="1"/>
    <row r="25818" s="505" customFormat="1" ht="14.25" hidden="1"/>
    <row r="25819" s="505" customFormat="1" ht="14.25" hidden="1"/>
    <row r="25820" s="505" customFormat="1" ht="14.25" hidden="1"/>
    <row r="25821" s="505" customFormat="1" ht="14.25" hidden="1"/>
    <row r="25822" s="505" customFormat="1" ht="14.25" hidden="1"/>
    <row r="25823" s="505" customFormat="1" ht="14.25" hidden="1"/>
    <row r="25824" s="505" customFormat="1" ht="14.25" hidden="1"/>
    <row r="25825" s="505" customFormat="1" ht="14.25" hidden="1"/>
    <row r="25826" s="505" customFormat="1" ht="14.25" hidden="1"/>
    <row r="25827" s="505" customFormat="1" ht="14.25" hidden="1"/>
    <row r="25828" s="505" customFormat="1" ht="14.25" hidden="1"/>
    <row r="25829" s="505" customFormat="1" ht="14.25" hidden="1"/>
    <row r="25830" s="505" customFormat="1" ht="14.25" hidden="1"/>
    <row r="25831" s="505" customFormat="1" ht="14.25" hidden="1"/>
    <row r="25832" s="505" customFormat="1" ht="14.25" hidden="1"/>
    <row r="25833" s="505" customFormat="1" ht="14.25" hidden="1"/>
    <row r="25834" s="505" customFormat="1" ht="14.25" hidden="1"/>
    <row r="25835" s="505" customFormat="1" ht="14.25" hidden="1"/>
    <row r="25836" s="505" customFormat="1" ht="14.25" hidden="1"/>
    <row r="25837" s="505" customFormat="1" ht="14.25" hidden="1"/>
    <row r="25838" s="505" customFormat="1" ht="14.25" hidden="1"/>
    <row r="25839" s="505" customFormat="1" ht="14.25" hidden="1"/>
    <row r="25840" s="505" customFormat="1" ht="14.25" hidden="1"/>
    <row r="25841" s="505" customFormat="1" ht="14.25" hidden="1"/>
    <row r="25842" s="505" customFormat="1" ht="14.25" hidden="1"/>
    <row r="25843" s="505" customFormat="1" ht="14.25" hidden="1"/>
    <row r="25844" s="505" customFormat="1" ht="14.25" hidden="1"/>
    <row r="25845" s="505" customFormat="1" ht="14.25" hidden="1"/>
    <row r="25846" s="505" customFormat="1" ht="14.25" hidden="1"/>
    <row r="25847" s="505" customFormat="1" ht="14.25" hidden="1"/>
    <row r="25848" s="505" customFormat="1" ht="14.25" hidden="1"/>
    <row r="25849" s="505" customFormat="1" ht="14.25" hidden="1"/>
    <row r="25850" s="505" customFormat="1" ht="14.25" hidden="1"/>
    <row r="25851" s="505" customFormat="1" ht="14.25" hidden="1"/>
    <row r="25852" s="505" customFormat="1" ht="14.25" hidden="1"/>
    <row r="25853" s="505" customFormat="1" ht="14.25" hidden="1"/>
    <row r="25854" s="505" customFormat="1" ht="14.25" hidden="1"/>
    <row r="25855" s="505" customFormat="1" ht="14.25" hidden="1"/>
    <row r="25856" s="505" customFormat="1" ht="14.25" hidden="1"/>
    <row r="25857" s="505" customFormat="1" ht="14.25" hidden="1"/>
    <row r="25858" s="505" customFormat="1" ht="14.25" hidden="1"/>
    <row r="25859" s="505" customFormat="1" ht="14.25" hidden="1"/>
    <row r="25860" s="505" customFormat="1" ht="14.25" hidden="1"/>
    <row r="25861" s="505" customFormat="1" ht="14.25" hidden="1"/>
    <row r="25862" s="505" customFormat="1" ht="14.25" hidden="1"/>
    <row r="25863" s="505" customFormat="1" ht="14.25" hidden="1"/>
    <row r="25864" s="505" customFormat="1" ht="14.25" hidden="1"/>
    <row r="25865" s="505" customFormat="1" ht="14.25" hidden="1"/>
    <row r="25866" s="505" customFormat="1" ht="14.25" hidden="1"/>
    <row r="25867" s="505" customFormat="1" ht="14.25" hidden="1"/>
    <row r="25868" s="505" customFormat="1" ht="14.25" hidden="1"/>
    <row r="25869" s="505" customFormat="1" ht="14.25" hidden="1"/>
    <row r="25870" s="505" customFormat="1" ht="14.25" hidden="1"/>
    <row r="25871" s="505" customFormat="1" ht="14.25" hidden="1"/>
    <row r="25872" s="505" customFormat="1" ht="14.25" hidden="1"/>
    <row r="25873" s="505" customFormat="1" ht="14.25" hidden="1"/>
    <row r="25874" s="505" customFormat="1" ht="14.25" hidden="1"/>
    <row r="25875" s="505" customFormat="1" ht="14.25" hidden="1"/>
    <row r="25876" s="505" customFormat="1" ht="14.25" hidden="1"/>
    <row r="25877" s="505" customFormat="1" ht="14.25" hidden="1"/>
    <row r="25878" s="505" customFormat="1" ht="14.25" hidden="1"/>
    <row r="25879" s="505" customFormat="1" ht="14.25" hidden="1"/>
    <row r="25880" s="505" customFormat="1" ht="14.25" hidden="1"/>
    <row r="25881" s="505" customFormat="1" ht="14.25" hidden="1"/>
    <row r="25882" s="505" customFormat="1" ht="14.25" hidden="1"/>
    <row r="25883" s="505" customFormat="1" ht="14.25" hidden="1"/>
    <row r="25884" s="505" customFormat="1" ht="14.25" hidden="1"/>
    <row r="25885" s="505" customFormat="1" ht="14.25" hidden="1"/>
    <row r="25886" s="505" customFormat="1" ht="14.25" hidden="1"/>
    <row r="25887" s="505" customFormat="1" ht="14.25" hidden="1"/>
    <row r="25888" s="505" customFormat="1" ht="14.25" hidden="1"/>
    <row r="25889" s="505" customFormat="1" ht="14.25" hidden="1"/>
    <row r="25890" s="505" customFormat="1" ht="14.25" hidden="1"/>
    <row r="25891" s="505" customFormat="1" ht="14.25" hidden="1"/>
    <row r="25892" s="505" customFormat="1" ht="14.25" hidden="1"/>
    <row r="25893" s="505" customFormat="1" ht="14.25" hidden="1"/>
    <row r="25894" s="505" customFormat="1" ht="14.25" hidden="1"/>
    <row r="25895" s="505" customFormat="1" ht="14.25" hidden="1"/>
    <row r="25896" s="505" customFormat="1" ht="14.25" hidden="1"/>
    <row r="25897" s="505" customFormat="1" ht="14.25" hidden="1"/>
    <row r="25898" s="505" customFormat="1" ht="14.25" hidden="1"/>
    <row r="25899" s="505" customFormat="1" ht="14.25" hidden="1"/>
    <row r="25900" s="505" customFormat="1" ht="14.25" hidden="1"/>
    <row r="25901" s="505" customFormat="1" ht="14.25" hidden="1"/>
    <row r="25902" s="505" customFormat="1" ht="14.25" hidden="1"/>
    <row r="25903" s="505" customFormat="1" ht="14.25" hidden="1"/>
    <row r="25904" s="505" customFormat="1" ht="14.25" hidden="1"/>
    <row r="25905" s="505" customFormat="1" ht="14.25" hidden="1"/>
    <row r="25906" s="505" customFormat="1" ht="14.25" hidden="1"/>
    <row r="25907" s="505" customFormat="1" ht="14.25" hidden="1"/>
    <row r="25908" s="505" customFormat="1" ht="14.25" hidden="1"/>
    <row r="25909" s="505" customFormat="1" ht="14.25" hidden="1"/>
    <row r="25910" s="505" customFormat="1" ht="14.25" hidden="1"/>
    <row r="25911" s="505" customFormat="1" ht="14.25" hidden="1"/>
    <row r="25912" s="505" customFormat="1" ht="14.25" hidden="1"/>
    <row r="25913" s="505" customFormat="1" ht="14.25" hidden="1"/>
    <row r="25914" s="505" customFormat="1" ht="14.25" hidden="1"/>
    <row r="25915" s="505" customFormat="1" ht="14.25" hidden="1"/>
    <row r="25916" s="505" customFormat="1" ht="14.25" hidden="1"/>
    <row r="25917" s="505" customFormat="1" ht="14.25" hidden="1"/>
    <row r="25918" s="505" customFormat="1" ht="14.25" hidden="1"/>
    <row r="25919" s="505" customFormat="1" ht="14.25" hidden="1"/>
    <row r="25920" s="505" customFormat="1" ht="14.25" hidden="1"/>
    <row r="25921" s="505" customFormat="1" ht="14.25" hidden="1"/>
    <row r="25922" s="505" customFormat="1" ht="14.25" hidden="1"/>
    <row r="25923" s="505" customFormat="1" ht="14.25" hidden="1"/>
    <row r="25924" s="505" customFormat="1" ht="14.25" hidden="1"/>
    <row r="25925" s="505" customFormat="1" ht="14.25" hidden="1"/>
    <row r="25926" s="505" customFormat="1" ht="14.25" hidden="1"/>
    <row r="25927" s="505" customFormat="1" ht="14.25" hidden="1"/>
    <row r="25928" s="505" customFormat="1" ht="14.25" hidden="1"/>
    <row r="25929" s="505" customFormat="1" ht="14.25" hidden="1"/>
    <row r="25930" s="505" customFormat="1" ht="14.25" hidden="1"/>
    <row r="25931" s="505" customFormat="1" ht="14.25" hidden="1"/>
    <row r="25932" s="505" customFormat="1" ht="14.25" hidden="1"/>
    <row r="25933" s="505" customFormat="1" ht="14.25" hidden="1"/>
    <row r="25934" s="505" customFormat="1" ht="14.25" hidden="1"/>
    <row r="25935" s="505" customFormat="1" ht="14.25" hidden="1"/>
    <row r="25936" s="505" customFormat="1" ht="14.25" hidden="1"/>
    <row r="25937" s="505" customFormat="1" ht="14.25" hidden="1"/>
    <row r="25938" s="505" customFormat="1" ht="14.25" hidden="1"/>
    <row r="25939" s="505" customFormat="1" ht="14.25" hidden="1"/>
    <row r="25940" s="505" customFormat="1" ht="14.25" hidden="1"/>
    <row r="25941" s="505" customFormat="1" ht="14.25" hidden="1"/>
    <row r="25942" s="505" customFormat="1" ht="14.25" hidden="1"/>
    <row r="25943" s="505" customFormat="1" ht="14.25" hidden="1"/>
    <row r="25944" s="505" customFormat="1" ht="14.25" hidden="1"/>
    <row r="25945" s="505" customFormat="1" ht="14.25" hidden="1"/>
    <row r="25946" s="505" customFormat="1" ht="14.25" hidden="1"/>
    <row r="25947" s="505" customFormat="1" ht="14.25" hidden="1"/>
    <row r="25948" s="505" customFormat="1" ht="14.25" hidden="1"/>
    <row r="25949" s="505" customFormat="1" ht="14.25" hidden="1"/>
    <row r="25950" s="505" customFormat="1" ht="14.25" hidden="1"/>
    <row r="25951" s="505" customFormat="1" ht="14.25" hidden="1"/>
    <row r="25952" s="505" customFormat="1" ht="14.25" hidden="1"/>
    <row r="25953" s="505" customFormat="1" ht="14.25" hidden="1"/>
    <row r="25954" s="505" customFormat="1" ht="14.25" hidden="1"/>
    <row r="25955" s="505" customFormat="1" ht="14.25" hidden="1"/>
    <row r="25956" s="505" customFormat="1" ht="14.25" hidden="1"/>
    <row r="25957" s="505" customFormat="1" ht="14.25" hidden="1"/>
    <row r="25958" s="505" customFormat="1" ht="14.25" hidden="1"/>
    <row r="25959" s="505" customFormat="1" ht="14.25" hidden="1"/>
    <row r="25960" s="505" customFormat="1" ht="14.25" hidden="1"/>
    <row r="25961" s="505" customFormat="1" ht="14.25" hidden="1"/>
    <row r="25962" s="505" customFormat="1" ht="14.25" hidden="1"/>
    <row r="25963" s="505" customFormat="1" ht="14.25" hidden="1"/>
    <row r="25964" s="505" customFormat="1" ht="14.25" hidden="1"/>
    <row r="25965" s="505" customFormat="1" ht="14.25" hidden="1"/>
    <row r="25966" s="505" customFormat="1" ht="14.25" hidden="1"/>
    <row r="25967" s="505" customFormat="1" ht="14.25" hidden="1"/>
    <row r="25968" s="505" customFormat="1" ht="14.25" hidden="1"/>
    <row r="25969" s="505" customFormat="1" ht="14.25" hidden="1"/>
    <row r="25970" s="505" customFormat="1" ht="14.25" hidden="1"/>
    <row r="25971" s="505" customFormat="1" ht="14.25" hidden="1"/>
    <row r="25972" s="505" customFormat="1" ht="14.25" hidden="1"/>
    <row r="25973" s="505" customFormat="1" ht="14.25" hidden="1"/>
    <row r="25974" s="505" customFormat="1" ht="14.25" hidden="1"/>
    <row r="25975" s="505" customFormat="1" ht="14.25" hidden="1"/>
    <row r="25976" s="505" customFormat="1" ht="14.25" hidden="1"/>
    <row r="25977" s="505" customFormat="1" ht="14.25" hidden="1"/>
    <row r="25978" s="505" customFormat="1" ht="14.25" hidden="1"/>
    <row r="25979" s="505" customFormat="1" ht="14.25" hidden="1"/>
    <row r="25980" s="505" customFormat="1" ht="14.25" hidden="1"/>
    <row r="25981" s="505" customFormat="1" ht="14.25" hidden="1"/>
    <row r="25982" s="505" customFormat="1" ht="14.25" hidden="1"/>
    <row r="25983" s="505" customFormat="1" ht="14.25" hidden="1"/>
    <row r="25984" s="505" customFormat="1" ht="14.25" hidden="1"/>
    <row r="25985" s="505" customFormat="1" ht="14.25" hidden="1"/>
    <row r="25986" s="505" customFormat="1" ht="14.25" hidden="1"/>
    <row r="25987" s="505" customFormat="1" ht="14.25" hidden="1"/>
    <row r="25988" s="505" customFormat="1" ht="14.25" hidden="1"/>
    <row r="25989" s="505" customFormat="1" ht="14.25" hidden="1"/>
    <row r="25990" s="505" customFormat="1" ht="14.25" hidden="1"/>
    <row r="25991" s="505" customFormat="1" ht="14.25" hidden="1"/>
    <row r="25992" s="505" customFormat="1" ht="14.25" hidden="1"/>
    <row r="25993" s="505" customFormat="1" ht="14.25" hidden="1"/>
    <row r="25994" s="505" customFormat="1" ht="14.25" hidden="1"/>
    <row r="25995" s="505" customFormat="1" ht="14.25" hidden="1"/>
    <row r="25996" s="505" customFormat="1" ht="14.25" hidden="1"/>
    <row r="25997" s="505" customFormat="1" ht="14.25" hidden="1"/>
    <row r="25998" s="505" customFormat="1" ht="14.25" hidden="1"/>
    <row r="25999" s="505" customFormat="1" ht="14.25" hidden="1"/>
    <row r="26000" s="505" customFormat="1" ht="14.25" hidden="1"/>
    <row r="26001" s="505" customFormat="1" ht="14.25" hidden="1"/>
    <row r="26002" s="505" customFormat="1" ht="14.25" hidden="1"/>
    <row r="26003" s="505" customFormat="1" ht="14.25" hidden="1"/>
    <row r="26004" s="505" customFormat="1" ht="14.25" hidden="1"/>
    <row r="26005" s="505" customFormat="1" ht="14.25" hidden="1"/>
    <row r="26006" s="505" customFormat="1" ht="14.25" hidden="1"/>
    <row r="26007" s="505" customFormat="1" ht="14.25" hidden="1"/>
    <row r="26008" s="505" customFormat="1" ht="14.25" hidden="1"/>
    <row r="26009" s="505" customFormat="1" ht="14.25" hidden="1"/>
    <row r="26010" s="505" customFormat="1" ht="14.25" hidden="1"/>
    <row r="26011" s="505" customFormat="1" ht="14.25" hidden="1"/>
    <row r="26012" s="505" customFormat="1" ht="14.25" hidden="1"/>
    <row r="26013" s="505" customFormat="1" ht="14.25" hidden="1"/>
    <row r="26014" s="505" customFormat="1" ht="14.25" hidden="1"/>
    <row r="26015" s="505" customFormat="1" ht="14.25" hidden="1"/>
    <row r="26016" s="505" customFormat="1" ht="14.25" hidden="1"/>
    <row r="26017" s="505" customFormat="1" ht="14.25" hidden="1"/>
    <row r="26018" s="505" customFormat="1" ht="14.25" hidden="1"/>
    <row r="26019" s="505" customFormat="1" ht="14.25" hidden="1"/>
    <row r="26020" s="505" customFormat="1" ht="14.25" hidden="1"/>
    <row r="26021" s="505" customFormat="1" ht="14.25" hidden="1"/>
    <row r="26022" s="505" customFormat="1" ht="14.25" hidden="1"/>
    <row r="26023" s="505" customFormat="1" ht="14.25" hidden="1"/>
    <row r="26024" s="505" customFormat="1" ht="14.25" hidden="1"/>
    <row r="26025" s="505" customFormat="1" ht="14.25" hidden="1"/>
    <row r="26026" s="505" customFormat="1" ht="14.25" hidden="1"/>
    <row r="26027" s="505" customFormat="1" ht="14.25" hidden="1"/>
    <row r="26028" s="505" customFormat="1" ht="14.25" hidden="1"/>
    <row r="26029" s="505" customFormat="1" ht="14.25" hidden="1"/>
    <row r="26030" s="505" customFormat="1" ht="14.25" hidden="1"/>
    <row r="26031" s="505" customFormat="1" ht="14.25" hidden="1"/>
    <row r="26032" s="505" customFormat="1" ht="14.25" hidden="1"/>
    <row r="26033" s="505" customFormat="1" ht="14.25" hidden="1"/>
    <row r="26034" s="505" customFormat="1" ht="14.25" hidden="1"/>
    <row r="26035" s="505" customFormat="1" ht="14.25" hidden="1"/>
    <row r="26036" s="505" customFormat="1" ht="14.25" hidden="1"/>
    <row r="26037" s="505" customFormat="1" ht="14.25" hidden="1"/>
    <row r="26038" s="505" customFormat="1" ht="14.25" hidden="1"/>
    <row r="26039" s="505" customFormat="1" ht="14.25" hidden="1"/>
    <row r="26040" s="505" customFormat="1" ht="14.25" hidden="1"/>
    <row r="26041" s="505" customFormat="1" ht="14.25" hidden="1"/>
    <row r="26042" s="505" customFormat="1" ht="14.25" hidden="1"/>
    <row r="26043" s="505" customFormat="1" ht="14.25" hidden="1"/>
    <row r="26044" s="505" customFormat="1" ht="14.25" hidden="1"/>
    <row r="26045" s="505" customFormat="1" ht="14.25" hidden="1"/>
    <row r="26046" s="505" customFormat="1" ht="14.25" hidden="1"/>
    <row r="26047" s="505" customFormat="1" ht="14.25" hidden="1"/>
    <row r="26048" s="505" customFormat="1" ht="14.25" hidden="1"/>
    <row r="26049" s="505" customFormat="1" ht="14.25" hidden="1"/>
    <row r="26050" s="505" customFormat="1" ht="14.25" hidden="1"/>
    <row r="26051" s="505" customFormat="1" ht="14.25" hidden="1"/>
    <row r="26052" s="505" customFormat="1" ht="14.25" hidden="1"/>
    <row r="26053" s="505" customFormat="1" ht="14.25" hidden="1"/>
    <row r="26054" s="505" customFormat="1" ht="14.25" hidden="1"/>
    <row r="26055" s="505" customFormat="1" ht="14.25" hidden="1"/>
    <row r="26056" s="505" customFormat="1" ht="14.25" hidden="1"/>
    <row r="26057" s="505" customFormat="1" ht="14.25" hidden="1"/>
    <row r="26058" s="505" customFormat="1" ht="14.25" hidden="1"/>
    <row r="26059" s="505" customFormat="1" ht="14.25" hidden="1"/>
    <row r="26060" s="505" customFormat="1" ht="14.25" hidden="1"/>
    <row r="26061" s="505" customFormat="1" ht="14.25" hidden="1"/>
    <row r="26062" s="505" customFormat="1" ht="14.25" hidden="1"/>
    <row r="26063" s="505" customFormat="1" ht="14.25" hidden="1"/>
    <row r="26064" s="505" customFormat="1" ht="14.25" hidden="1"/>
    <row r="26065" s="505" customFormat="1" ht="14.25" hidden="1"/>
    <row r="26066" s="505" customFormat="1" ht="14.25" hidden="1"/>
    <row r="26067" s="505" customFormat="1" ht="14.25" hidden="1"/>
    <row r="26068" s="505" customFormat="1" ht="14.25" hidden="1"/>
    <row r="26069" s="505" customFormat="1" ht="14.25" hidden="1"/>
    <row r="26070" s="505" customFormat="1" ht="14.25" hidden="1"/>
    <row r="26071" s="505" customFormat="1" ht="14.25" hidden="1"/>
    <row r="26072" s="505" customFormat="1" ht="14.25" hidden="1"/>
    <row r="26073" s="505" customFormat="1" ht="14.25" hidden="1"/>
    <row r="26074" s="505" customFormat="1" ht="14.25" hidden="1"/>
    <row r="26075" s="505" customFormat="1" ht="14.25" hidden="1"/>
    <row r="26076" s="505" customFormat="1" ht="14.25" hidden="1"/>
    <row r="26077" s="505" customFormat="1" ht="14.25" hidden="1"/>
    <row r="26078" s="505" customFormat="1" ht="14.25" hidden="1"/>
    <row r="26079" s="505" customFormat="1" ht="14.25" hidden="1"/>
    <row r="26080" s="505" customFormat="1" ht="14.25" hidden="1"/>
    <row r="26081" s="505" customFormat="1" ht="14.25" hidden="1"/>
    <row r="26082" s="505" customFormat="1" ht="14.25" hidden="1"/>
    <row r="26083" s="505" customFormat="1" ht="14.25" hidden="1"/>
    <row r="26084" s="505" customFormat="1" ht="14.25" hidden="1"/>
    <row r="26085" s="505" customFormat="1" ht="14.25" hidden="1"/>
    <row r="26086" s="505" customFormat="1" ht="14.25" hidden="1"/>
    <row r="26087" s="505" customFormat="1" ht="14.25" hidden="1"/>
    <row r="26088" s="505" customFormat="1" ht="14.25" hidden="1"/>
    <row r="26089" s="505" customFormat="1" ht="14.25" hidden="1"/>
    <row r="26090" s="505" customFormat="1" ht="14.25" hidden="1"/>
    <row r="26091" s="505" customFormat="1" ht="14.25" hidden="1"/>
    <row r="26092" s="505" customFormat="1" ht="14.25" hidden="1"/>
    <row r="26093" s="505" customFormat="1" ht="14.25" hidden="1"/>
    <row r="26094" s="505" customFormat="1" ht="14.25" hidden="1"/>
    <row r="26095" s="505" customFormat="1" ht="14.25" hidden="1"/>
    <row r="26096" s="505" customFormat="1" ht="14.25" hidden="1"/>
    <row r="26097" s="505" customFormat="1" ht="14.25" hidden="1"/>
    <row r="26098" s="505" customFormat="1" ht="14.25" hidden="1"/>
    <row r="26099" s="505" customFormat="1" ht="14.25" hidden="1"/>
    <row r="26100" s="505" customFormat="1" ht="14.25" hidden="1"/>
    <row r="26101" s="505" customFormat="1" ht="14.25" hidden="1"/>
    <row r="26102" s="505" customFormat="1" ht="14.25" hidden="1"/>
    <row r="26103" s="505" customFormat="1" ht="14.25" hidden="1"/>
    <row r="26104" s="505" customFormat="1" ht="14.25" hidden="1"/>
    <row r="26105" s="505" customFormat="1" ht="14.25" hidden="1"/>
    <row r="26106" s="505" customFormat="1" ht="14.25" hidden="1"/>
    <row r="26107" s="505" customFormat="1" ht="14.25" hidden="1"/>
    <row r="26108" s="505" customFormat="1" ht="14.25" hidden="1"/>
    <row r="26109" s="505" customFormat="1" ht="14.25" hidden="1"/>
    <row r="26110" s="505" customFormat="1" ht="14.25" hidden="1"/>
    <row r="26111" s="505" customFormat="1" ht="14.25" hidden="1"/>
    <row r="26112" s="505" customFormat="1" ht="14.25" hidden="1"/>
    <row r="26113" s="505" customFormat="1" ht="14.25" hidden="1"/>
    <row r="26114" s="505" customFormat="1" ht="14.25" hidden="1"/>
    <row r="26115" s="505" customFormat="1" ht="14.25" hidden="1"/>
    <row r="26116" s="505" customFormat="1" ht="14.25" hidden="1"/>
    <row r="26117" s="505" customFormat="1" ht="14.25" hidden="1"/>
    <row r="26118" s="505" customFormat="1" ht="14.25" hidden="1"/>
    <row r="26119" s="505" customFormat="1" ht="14.25" hidden="1"/>
    <row r="26120" s="505" customFormat="1" ht="14.25" hidden="1"/>
    <row r="26121" s="505" customFormat="1" ht="14.25" hidden="1"/>
    <row r="26122" s="505" customFormat="1" ht="14.25" hidden="1"/>
    <row r="26123" s="505" customFormat="1" ht="14.25" hidden="1"/>
    <row r="26124" s="505" customFormat="1" ht="14.25" hidden="1"/>
    <row r="26125" s="505" customFormat="1" ht="14.25" hidden="1"/>
    <row r="26126" s="505" customFormat="1" ht="14.25" hidden="1"/>
    <row r="26127" s="505" customFormat="1" ht="14.25" hidden="1"/>
    <row r="26128" s="505" customFormat="1" ht="14.25" hidden="1"/>
    <row r="26129" s="505" customFormat="1" ht="14.25" hidden="1"/>
    <row r="26130" s="505" customFormat="1" ht="14.25" hidden="1"/>
    <row r="26131" s="505" customFormat="1" ht="14.25" hidden="1"/>
    <row r="26132" s="505" customFormat="1" ht="14.25" hidden="1"/>
    <row r="26133" s="505" customFormat="1" ht="14.25" hidden="1"/>
    <row r="26134" s="505" customFormat="1" ht="14.25" hidden="1"/>
    <row r="26135" s="505" customFormat="1" ht="14.25" hidden="1"/>
    <row r="26136" s="505" customFormat="1" ht="14.25" hidden="1"/>
    <row r="26137" s="505" customFormat="1" ht="14.25" hidden="1"/>
    <row r="26138" s="505" customFormat="1" ht="14.25" hidden="1"/>
    <row r="26139" s="505" customFormat="1" ht="14.25" hidden="1"/>
    <row r="26140" s="505" customFormat="1" ht="14.25" hidden="1"/>
    <row r="26141" s="505" customFormat="1" ht="14.25" hidden="1"/>
    <row r="26142" s="505" customFormat="1" ht="14.25" hidden="1"/>
    <row r="26143" s="505" customFormat="1" ht="14.25" hidden="1"/>
    <row r="26144" s="505" customFormat="1" ht="14.25" hidden="1"/>
    <row r="26145" s="505" customFormat="1" ht="14.25" hidden="1"/>
    <row r="26146" s="505" customFormat="1" ht="14.25" hidden="1"/>
    <row r="26147" s="505" customFormat="1" ht="14.25" hidden="1"/>
    <row r="26148" s="505" customFormat="1" ht="14.25" hidden="1"/>
    <row r="26149" s="505" customFormat="1" ht="14.25" hidden="1"/>
    <row r="26150" s="505" customFormat="1" ht="14.25" hidden="1"/>
    <row r="26151" s="505" customFormat="1" ht="14.25" hidden="1"/>
    <row r="26152" s="505" customFormat="1" ht="14.25" hidden="1"/>
    <row r="26153" s="505" customFormat="1" ht="14.25" hidden="1"/>
    <row r="26154" s="505" customFormat="1" ht="14.25" hidden="1"/>
    <row r="26155" s="505" customFormat="1" ht="14.25" hidden="1"/>
    <row r="26156" s="505" customFormat="1" ht="14.25" hidden="1"/>
    <row r="26157" s="505" customFormat="1" ht="14.25" hidden="1"/>
    <row r="26158" s="505" customFormat="1" ht="14.25" hidden="1"/>
    <row r="26159" s="505" customFormat="1" ht="14.25" hidden="1"/>
    <row r="26160" s="505" customFormat="1" ht="14.25" hidden="1"/>
    <row r="26161" s="505" customFormat="1" ht="14.25" hidden="1"/>
    <row r="26162" s="505" customFormat="1" ht="14.25" hidden="1"/>
    <row r="26163" s="505" customFormat="1" ht="14.25" hidden="1"/>
    <row r="26164" s="505" customFormat="1" ht="14.25" hidden="1"/>
    <row r="26165" s="505" customFormat="1" ht="14.25" hidden="1"/>
    <row r="26166" s="505" customFormat="1" ht="14.25" hidden="1"/>
    <row r="26167" s="505" customFormat="1" ht="14.25" hidden="1"/>
    <row r="26168" s="505" customFormat="1" ht="14.25" hidden="1"/>
    <row r="26169" s="505" customFormat="1" ht="14.25" hidden="1"/>
    <row r="26170" s="505" customFormat="1" ht="14.25" hidden="1"/>
    <row r="26171" s="505" customFormat="1" ht="14.25" hidden="1"/>
    <row r="26172" s="505" customFormat="1" ht="14.25" hidden="1"/>
    <row r="26173" s="505" customFormat="1" ht="14.25" hidden="1"/>
    <row r="26174" s="505" customFormat="1" ht="14.25" hidden="1"/>
    <row r="26175" s="505" customFormat="1" ht="14.25" hidden="1"/>
    <row r="26176" s="505" customFormat="1" ht="14.25" hidden="1"/>
    <row r="26177" s="505" customFormat="1" ht="14.25" hidden="1"/>
    <row r="26178" s="505" customFormat="1" ht="14.25" hidden="1"/>
    <row r="26179" s="505" customFormat="1" ht="14.25" hidden="1"/>
    <row r="26180" s="505" customFormat="1" ht="14.25" hidden="1"/>
    <row r="26181" s="505" customFormat="1" ht="14.25" hidden="1"/>
    <row r="26182" s="505" customFormat="1" ht="14.25" hidden="1"/>
    <row r="26183" s="505" customFormat="1" ht="14.25" hidden="1"/>
    <row r="26184" s="505" customFormat="1" ht="14.25" hidden="1"/>
    <row r="26185" s="505" customFormat="1" ht="14.25" hidden="1"/>
    <row r="26186" s="505" customFormat="1" ht="14.25" hidden="1"/>
    <row r="26187" s="505" customFormat="1" ht="14.25" hidden="1"/>
    <row r="26188" s="505" customFormat="1" ht="14.25" hidden="1"/>
    <row r="26189" s="505" customFormat="1" ht="14.25" hidden="1"/>
    <row r="26190" s="505" customFormat="1" ht="14.25" hidden="1"/>
    <row r="26191" s="505" customFormat="1" ht="14.25" hidden="1"/>
    <row r="26192" s="505" customFormat="1" ht="14.25" hidden="1"/>
    <row r="26193" s="505" customFormat="1" ht="14.25" hidden="1"/>
    <row r="26194" s="505" customFormat="1" ht="14.25" hidden="1"/>
    <row r="26195" s="505" customFormat="1" ht="14.25" hidden="1"/>
    <row r="26196" s="505" customFormat="1" ht="14.25" hidden="1"/>
    <row r="26197" s="505" customFormat="1" ht="14.25" hidden="1"/>
    <row r="26198" s="505" customFormat="1" ht="14.25" hidden="1"/>
    <row r="26199" s="505" customFormat="1" ht="14.25" hidden="1"/>
    <row r="26200" s="505" customFormat="1" ht="14.25" hidden="1"/>
    <row r="26201" s="505" customFormat="1" ht="14.25" hidden="1"/>
    <row r="26202" s="505" customFormat="1" ht="14.25" hidden="1"/>
    <row r="26203" s="505" customFormat="1" ht="14.25" hidden="1"/>
    <row r="26204" s="505" customFormat="1" ht="14.25" hidden="1"/>
    <row r="26205" s="505" customFormat="1" ht="14.25" hidden="1"/>
    <row r="26206" s="505" customFormat="1" ht="14.25" hidden="1"/>
    <row r="26207" s="505" customFormat="1" ht="14.25" hidden="1"/>
    <row r="26208" s="505" customFormat="1" ht="14.25" hidden="1"/>
    <row r="26209" s="505" customFormat="1" ht="14.25" hidden="1"/>
    <row r="26210" s="505" customFormat="1" ht="14.25" hidden="1"/>
    <row r="26211" s="505" customFormat="1" ht="14.25" hidden="1"/>
    <row r="26212" s="505" customFormat="1" ht="14.25" hidden="1"/>
    <row r="26213" s="505" customFormat="1" ht="14.25" hidden="1"/>
    <row r="26214" s="505" customFormat="1" ht="14.25" hidden="1"/>
    <row r="26215" s="505" customFormat="1" ht="14.25" hidden="1"/>
    <row r="26216" s="505" customFormat="1" ht="14.25" hidden="1"/>
    <row r="26217" s="505" customFormat="1" ht="14.25" hidden="1"/>
    <row r="26218" s="505" customFormat="1" ht="14.25" hidden="1"/>
    <row r="26219" s="505" customFormat="1" ht="14.25" hidden="1"/>
    <row r="26220" s="505" customFormat="1" ht="14.25" hidden="1"/>
    <row r="26221" s="505" customFormat="1" ht="14.25" hidden="1"/>
    <row r="26222" s="505" customFormat="1" ht="14.25" hidden="1"/>
    <row r="26223" s="505" customFormat="1" ht="14.25" hidden="1"/>
    <row r="26224" s="505" customFormat="1" ht="14.25" hidden="1"/>
    <row r="26225" s="505" customFormat="1" ht="14.25" hidden="1"/>
    <row r="26226" s="505" customFormat="1" ht="14.25" hidden="1"/>
    <row r="26227" s="505" customFormat="1" ht="14.25" hidden="1"/>
    <row r="26228" s="505" customFormat="1" ht="14.25" hidden="1"/>
    <row r="26229" s="505" customFormat="1" ht="14.25" hidden="1"/>
    <row r="26230" s="505" customFormat="1" ht="14.25" hidden="1"/>
    <row r="26231" s="505" customFormat="1" ht="14.25" hidden="1"/>
    <row r="26232" s="505" customFormat="1" ht="14.25" hidden="1"/>
    <row r="26233" s="505" customFormat="1" ht="14.25" hidden="1"/>
    <row r="26234" s="505" customFormat="1" ht="14.25" hidden="1"/>
    <row r="26235" s="505" customFormat="1" ht="14.25" hidden="1"/>
    <row r="26236" s="505" customFormat="1" ht="14.25" hidden="1"/>
    <row r="26237" s="505" customFormat="1" ht="14.25" hidden="1"/>
    <row r="26238" s="505" customFormat="1" ht="14.25" hidden="1"/>
    <row r="26239" s="505" customFormat="1" ht="14.25" hidden="1"/>
    <row r="26240" s="505" customFormat="1" ht="14.25" hidden="1"/>
    <row r="26241" s="505" customFormat="1" ht="14.25" hidden="1"/>
    <row r="26242" s="505" customFormat="1" ht="14.25" hidden="1"/>
    <row r="26243" s="505" customFormat="1" ht="14.25" hidden="1"/>
    <row r="26244" s="505" customFormat="1" ht="14.25" hidden="1"/>
    <row r="26245" s="505" customFormat="1" ht="14.25" hidden="1"/>
    <row r="26246" s="505" customFormat="1" ht="14.25" hidden="1"/>
    <row r="26247" s="505" customFormat="1" ht="14.25" hidden="1"/>
    <row r="26248" s="505" customFormat="1" ht="14.25" hidden="1"/>
    <row r="26249" s="505" customFormat="1" ht="14.25" hidden="1"/>
    <row r="26250" s="505" customFormat="1" ht="14.25" hidden="1"/>
    <row r="26251" s="505" customFormat="1" ht="14.25" hidden="1"/>
    <row r="26252" s="505" customFormat="1" ht="14.25" hidden="1"/>
    <row r="26253" s="505" customFormat="1" ht="14.25" hidden="1"/>
    <row r="26254" s="505" customFormat="1" ht="14.25" hidden="1"/>
    <row r="26255" s="505" customFormat="1" ht="14.25" hidden="1"/>
    <row r="26256" s="505" customFormat="1" ht="14.25" hidden="1"/>
    <row r="26257" s="505" customFormat="1" ht="14.25" hidden="1"/>
    <row r="26258" s="505" customFormat="1" ht="14.25" hidden="1"/>
    <row r="26259" s="505" customFormat="1" ht="14.25" hidden="1"/>
    <row r="26260" s="505" customFormat="1" ht="14.25" hidden="1"/>
    <row r="26261" s="505" customFormat="1" ht="14.25" hidden="1"/>
    <row r="26262" s="505" customFormat="1" ht="14.25" hidden="1"/>
    <row r="26263" s="505" customFormat="1" ht="14.25" hidden="1"/>
    <row r="26264" s="505" customFormat="1" ht="14.25" hidden="1"/>
    <row r="26265" s="505" customFormat="1" ht="14.25" hidden="1"/>
    <row r="26266" s="505" customFormat="1" ht="14.25" hidden="1"/>
    <row r="26267" s="505" customFormat="1" ht="14.25" hidden="1"/>
    <row r="26268" s="505" customFormat="1" ht="14.25" hidden="1"/>
    <row r="26269" s="505" customFormat="1" ht="14.25" hidden="1"/>
    <row r="26270" s="505" customFormat="1" ht="14.25" hidden="1"/>
    <row r="26271" s="505" customFormat="1" ht="14.25" hidden="1"/>
    <row r="26272" s="505" customFormat="1" ht="14.25" hidden="1"/>
    <row r="26273" s="505" customFormat="1" ht="14.25" hidden="1"/>
    <row r="26274" s="505" customFormat="1" ht="14.25" hidden="1"/>
    <row r="26275" s="505" customFormat="1" ht="14.25" hidden="1"/>
    <row r="26276" s="505" customFormat="1" ht="14.25" hidden="1"/>
    <row r="26277" s="505" customFormat="1" ht="14.25" hidden="1"/>
    <row r="26278" s="505" customFormat="1" ht="14.25" hidden="1"/>
    <row r="26279" s="505" customFormat="1" ht="14.25" hidden="1"/>
    <row r="26280" s="505" customFormat="1" ht="14.25" hidden="1"/>
    <row r="26281" s="505" customFormat="1" ht="14.25" hidden="1"/>
    <row r="26282" s="505" customFormat="1" ht="14.25" hidden="1"/>
    <row r="26283" s="505" customFormat="1" ht="14.25" hidden="1"/>
    <row r="26284" s="505" customFormat="1" ht="14.25" hidden="1"/>
    <row r="26285" s="505" customFormat="1" ht="14.25" hidden="1"/>
    <row r="26286" s="505" customFormat="1" ht="14.25" hidden="1"/>
    <row r="26287" s="505" customFormat="1" ht="14.25" hidden="1"/>
    <row r="26288" s="505" customFormat="1" ht="14.25" hidden="1"/>
    <row r="26289" s="505" customFormat="1" ht="14.25" hidden="1"/>
    <row r="26290" s="505" customFormat="1" ht="14.25" hidden="1"/>
    <row r="26291" s="505" customFormat="1" ht="14.25" hidden="1"/>
    <row r="26292" s="505" customFormat="1" ht="14.25" hidden="1"/>
    <row r="26293" s="505" customFormat="1" ht="14.25" hidden="1"/>
    <row r="26294" s="505" customFormat="1" ht="14.25" hidden="1"/>
    <row r="26295" s="505" customFormat="1" ht="14.25" hidden="1"/>
    <row r="26296" s="505" customFormat="1" ht="14.25" hidden="1"/>
    <row r="26297" s="505" customFormat="1" ht="14.25" hidden="1"/>
    <row r="26298" s="505" customFormat="1" ht="14.25" hidden="1"/>
    <row r="26299" s="505" customFormat="1" ht="14.25" hidden="1"/>
    <row r="26300" s="505" customFormat="1" ht="14.25" hidden="1"/>
    <row r="26301" s="505" customFormat="1" ht="14.25" hidden="1"/>
    <row r="26302" s="505" customFormat="1" ht="14.25" hidden="1"/>
    <row r="26303" s="505" customFormat="1" ht="14.25" hidden="1"/>
    <row r="26304" s="505" customFormat="1" ht="14.25" hidden="1"/>
    <row r="26305" s="505" customFormat="1" ht="14.25" hidden="1"/>
    <row r="26306" s="505" customFormat="1" ht="14.25" hidden="1"/>
    <row r="26307" s="505" customFormat="1" ht="14.25" hidden="1"/>
    <row r="26308" s="505" customFormat="1" ht="14.25" hidden="1"/>
    <row r="26309" s="505" customFormat="1" ht="14.25" hidden="1"/>
    <row r="26310" s="505" customFormat="1" ht="14.25" hidden="1"/>
    <row r="26311" s="505" customFormat="1" ht="14.25" hidden="1"/>
    <row r="26312" s="505" customFormat="1" ht="14.25" hidden="1"/>
    <row r="26313" s="505" customFormat="1" ht="14.25" hidden="1"/>
    <row r="26314" s="505" customFormat="1" ht="14.25" hidden="1"/>
    <row r="26315" s="505" customFormat="1" ht="14.25" hidden="1"/>
    <row r="26316" s="505" customFormat="1" ht="14.25" hidden="1"/>
    <row r="26317" s="505" customFormat="1" ht="14.25" hidden="1"/>
    <row r="26318" s="505" customFormat="1" ht="14.25" hidden="1"/>
    <row r="26319" s="505" customFormat="1" ht="14.25" hidden="1"/>
    <row r="26320" s="505" customFormat="1" ht="14.25" hidden="1"/>
    <row r="26321" s="505" customFormat="1" ht="14.25" hidden="1"/>
    <row r="26322" s="505" customFormat="1" ht="14.25" hidden="1"/>
    <row r="26323" s="505" customFormat="1" ht="14.25" hidden="1"/>
    <row r="26324" s="505" customFormat="1" ht="14.25" hidden="1"/>
    <row r="26325" s="505" customFormat="1" ht="14.25" hidden="1"/>
    <row r="26326" s="505" customFormat="1" ht="14.25" hidden="1"/>
    <row r="26327" s="505" customFormat="1" ht="14.25" hidden="1"/>
    <row r="26328" s="505" customFormat="1" ht="14.25" hidden="1"/>
    <row r="26329" s="505" customFormat="1" ht="14.25" hidden="1"/>
    <row r="26330" s="505" customFormat="1" ht="14.25" hidden="1"/>
    <row r="26331" s="505" customFormat="1" ht="14.25" hidden="1"/>
    <row r="26332" s="505" customFormat="1" ht="14.25" hidden="1"/>
    <row r="26333" s="505" customFormat="1" ht="14.25" hidden="1"/>
    <row r="26334" s="505" customFormat="1" ht="14.25" hidden="1"/>
    <row r="26335" s="505" customFormat="1" ht="14.25" hidden="1"/>
    <row r="26336" s="505" customFormat="1" ht="14.25" hidden="1"/>
    <row r="26337" s="505" customFormat="1" ht="14.25" hidden="1"/>
    <row r="26338" s="505" customFormat="1" ht="14.25" hidden="1"/>
    <row r="26339" s="505" customFormat="1" ht="14.25" hidden="1"/>
    <row r="26340" s="505" customFormat="1" ht="14.25" hidden="1"/>
    <row r="26341" s="505" customFormat="1" ht="14.25" hidden="1"/>
    <row r="26342" s="505" customFormat="1" ht="14.25" hidden="1"/>
    <row r="26343" s="505" customFormat="1" ht="14.25" hidden="1"/>
    <row r="26344" s="505" customFormat="1" ht="14.25" hidden="1"/>
    <row r="26345" s="505" customFormat="1" ht="14.25" hidden="1"/>
    <row r="26346" s="505" customFormat="1" ht="14.25" hidden="1"/>
    <row r="26347" s="505" customFormat="1" ht="14.25" hidden="1"/>
    <row r="26348" s="505" customFormat="1" ht="14.25" hidden="1"/>
    <row r="26349" s="505" customFormat="1" ht="14.25" hidden="1"/>
    <row r="26350" s="505" customFormat="1" ht="14.25" hidden="1"/>
    <row r="26351" s="505" customFormat="1" ht="14.25" hidden="1"/>
    <row r="26352" s="505" customFormat="1" ht="14.25" hidden="1"/>
    <row r="26353" s="505" customFormat="1" ht="14.25" hidden="1"/>
    <row r="26354" s="505" customFormat="1" ht="14.25" hidden="1"/>
    <row r="26355" s="505" customFormat="1" ht="14.25" hidden="1"/>
    <row r="26356" s="505" customFormat="1" ht="14.25" hidden="1"/>
    <row r="26357" s="505" customFormat="1" ht="14.25" hidden="1"/>
    <row r="26358" s="505" customFormat="1" ht="14.25" hidden="1"/>
    <row r="26359" s="505" customFormat="1" ht="14.25" hidden="1"/>
    <row r="26360" s="505" customFormat="1" ht="14.25" hidden="1"/>
    <row r="26361" s="505" customFormat="1" ht="14.25" hidden="1"/>
    <row r="26362" s="505" customFormat="1" ht="14.25" hidden="1"/>
    <row r="26363" s="505" customFormat="1" ht="14.25" hidden="1"/>
    <row r="26364" s="505" customFormat="1" ht="14.25" hidden="1"/>
    <row r="26365" s="505" customFormat="1" ht="14.25" hidden="1"/>
    <row r="26366" s="505" customFormat="1" ht="14.25" hidden="1"/>
    <row r="26367" s="505" customFormat="1" ht="14.25" hidden="1"/>
    <row r="26368" s="505" customFormat="1" ht="14.25" hidden="1"/>
    <row r="26369" s="505" customFormat="1" ht="14.25" hidden="1"/>
    <row r="26370" s="505" customFormat="1" ht="14.25" hidden="1"/>
    <row r="26371" s="505" customFormat="1" ht="14.25" hidden="1"/>
    <row r="26372" s="505" customFormat="1" ht="14.25" hidden="1"/>
    <row r="26373" s="505" customFormat="1" ht="14.25" hidden="1"/>
    <row r="26374" s="505" customFormat="1" ht="14.25" hidden="1"/>
    <row r="26375" s="505" customFormat="1" ht="14.25" hidden="1"/>
    <row r="26376" s="505" customFormat="1" ht="14.25" hidden="1"/>
    <row r="26377" s="505" customFormat="1" ht="14.25" hidden="1"/>
    <row r="26378" s="505" customFormat="1" ht="14.25" hidden="1"/>
    <row r="26379" s="505" customFormat="1" ht="14.25" hidden="1"/>
    <row r="26380" s="505" customFormat="1" ht="14.25" hidden="1"/>
    <row r="26381" s="505" customFormat="1" ht="14.25" hidden="1"/>
    <row r="26382" s="505" customFormat="1" ht="14.25" hidden="1"/>
    <row r="26383" s="505" customFormat="1" ht="14.25" hidden="1"/>
    <row r="26384" s="505" customFormat="1" ht="14.25" hidden="1"/>
    <row r="26385" s="505" customFormat="1" ht="14.25" hidden="1"/>
    <row r="26386" s="505" customFormat="1" ht="14.25" hidden="1"/>
    <row r="26387" s="505" customFormat="1" ht="14.25" hidden="1"/>
    <row r="26388" s="505" customFormat="1" ht="14.25" hidden="1"/>
    <row r="26389" s="505" customFormat="1" ht="14.25" hidden="1"/>
    <row r="26390" s="505" customFormat="1" ht="14.25" hidden="1"/>
    <row r="26391" s="505" customFormat="1" ht="14.25" hidden="1"/>
    <row r="26392" s="505" customFormat="1" ht="14.25" hidden="1"/>
    <row r="26393" s="505" customFormat="1" ht="14.25" hidden="1"/>
    <row r="26394" s="505" customFormat="1" ht="14.25" hidden="1"/>
    <row r="26395" s="505" customFormat="1" ht="14.25" hidden="1"/>
    <row r="26396" s="505" customFormat="1" ht="14.25" hidden="1"/>
    <row r="26397" s="505" customFormat="1" ht="14.25" hidden="1"/>
    <row r="26398" s="505" customFormat="1" ht="14.25" hidden="1"/>
    <row r="26399" s="505" customFormat="1" ht="14.25" hidden="1"/>
    <row r="26400" s="505" customFormat="1" ht="14.25" hidden="1"/>
    <row r="26401" s="505" customFormat="1" ht="14.25" hidden="1"/>
    <row r="26402" s="505" customFormat="1" ht="14.25" hidden="1"/>
    <row r="26403" s="505" customFormat="1" ht="14.25" hidden="1"/>
    <row r="26404" s="505" customFormat="1" ht="14.25" hidden="1"/>
    <row r="26405" s="505" customFormat="1" ht="14.25" hidden="1"/>
    <row r="26406" s="505" customFormat="1" ht="14.25" hidden="1"/>
    <row r="26407" s="505" customFormat="1" ht="14.25" hidden="1"/>
    <row r="26408" s="505" customFormat="1" ht="14.25" hidden="1"/>
    <row r="26409" s="505" customFormat="1" ht="14.25" hidden="1"/>
    <row r="26410" s="505" customFormat="1" ht="14.25" hidden="1"/>
    <row r="26411" s="505" customFormat="1" ht="14.25" hidden="1"/>
    <row r="26412" s="505" customFormat="1" ht="14.25" hidden="1"/>
    <row r="26413" s="505" customFormat="1" ht="14.25" hidden="1"/>
    <row r="26414" s="505" customFormat="1" ht="14.25" hidden="1"/>
    <row r="26415" s="505" customFormat="1" ht="14.25" hidden="1"/>
    <row r="26416" s="505" customFormat="1" ht="14.25" hidden="1"/>
    <row r="26417" s="505" customFormat="1" ht="14.25" hidden="1"/>
    <row r="26418" s="505" customFormat="1" ht="14.25" hidden="1"/>
    <row r="26419" s="505" customFormat="1" ht="14.25" hidden="1"/>
    <row r="26420" s="505" customFormat="1" ht="14.25" hidden="1"/>
    <row r="26421" s="505" customFormat="1" ht="14.25" hidden="1"/>
    <row r="26422" s="505" customFormat="1" ht="14.25" hidden="1"/>
    <row r="26423" s="505" customFormat="1" ht="14.25" hidden="1"/>
    <row r="26424" s="505" customFormat="1" ht="14.25" hidden="1"/>
    <row r="26425" s="505" customFormat="1" ht="14.25" hidden="1"/>
    <row r="26426" s="505" customFormat="1" ht="14.25" hidden="1"/>
    <row r="26427" s="505" customFormat="1" ht="14.25" hidden="1"/>
    <row r="26428" s="505" customFormat="1" ht="14.25" hidden="1"/>
    <row r="26429" s="505" customFormat="1" ht="14.25" hidden="1"/>
    <row r="26430" s="505" customFormat="1" ht="14.25" hidden="1"/>
    <row r="26431" s="505" customFormat="1" ht="14.25" hidden="1"/>
    <row r="26432" s="505" customFormat="1" ht="14.25" hidden="1"/>
    <row r="26433" s="505" customFormat="1" ht="14.25" hidden="1"/>
    <row r="26434" s="505" customFormat="1" ht="14.25" hidden="1"/>
    <row r="26435" s="505" customFormat="1" ht="14.25" hidden="1"/>
    <row r="26436" s="505" customFormat="1" ht="14.25" hidden="1"/>
    <row r="26437" s="505" customFormat="1" ht="14.25" hidden="1"/>
    <row r="26438" s="505" customFormat="1" ht="14.25" hidden="1"/>
    <row r="26439" s="505" customFormat="1" ht="14.25" hidden="1"/>
    <row r="26440" s="505" customFormat="1" ht="14.25" hidden="1"/>
    <row r="26441" s="505" customFormat="1" ht="14.25" hidden="1"/>
    <row r="26442" s="505" customFormat="1" ht="14.25" hidden="1"/>
    <row r="26443" s="505" customFormat="1" ht="14.25" hidden="1"/>
    <row r="26444" s="505" customFormat="1" ht="14.25" hidden="1"/>
    <row r="26445" s="505" customFormat="1" ht="14.25" hidden="1"/>
    <row r="26446" s="505" customFormat="1" ht="14.25" hidden="1"/>
    <row r="26447" s="505" customFormat="1" ht="14.25" hidden="1"/>
    <row r="26448" s="505" customFormat="1" ht="14.25" hidden="1"/>
    <row r="26449" s="505" customFormat="1" ht="14.25" hidden="1"/>
    <row r="26450" s="505" customFormat="1" ht="14.25" hidden="1"/>
    <row r="26451" s="505" customFormat="1" ht="14.25" hidden="1"/>
    <row r="26452" s="505" customFormat="1" ht="14.25" hidden="1"/>
    <row r="26453" s="505" customFormat="1" ht="14.25" hidden="1"/>
    <row r="26454" s="505" customFormat="1" ht="14.25" hidden="1"/>
    <row r="26455" s="505" customFormat="1" ht="14.25" hidden="1"/>
    <row r="26456" s="505" customFormat="1" ht="14.25" hidden="1"/>
    <row r="26457" s="505" customFormat="1" ht="14.25" hidden="1"/>
    <row r="26458" s="505" customFormat="1" ht="14.25" hidden="1"/>
    <row r="26459" s="505" customFormat="1" ht="14.25" hidden="1"/>
    <row r="26460" s="505" customFormat="1" ht="14.25" hidden="1"/>
    <row r="26461" s="505" customFormat="1" ht="14.25" hidden="1"/>
    <row r="26462" s="505" customFormat="1" ht="14.25" hidden="1"/>
    <row r="26463" s="505" customFormat="1" ht="14.25" hidden="1"/>
    <row r="26464" s="505" customFormat="1" ht="14.25" hidden="1"/>
    <row r="26465" s="505" customFormat="1" ht="14.25" hidden="1"/>
    <row r="26466" s="505" customFormat="1" ht="14.25" hidden="1"/>
    <row r="26467" s="505" customFormat="1" ht="14.25" hidden="1"/>
    <row r="26468" s="505" customFormat="1" ht="14.25" hidden="1"/>
    <row r="26469" s="505" customFormat="1" ht="14.25" hidden="1"/>
    <row r="26470" s="505" customFormat="1" ht="14.25" hidden="1"/>
    <row r="26471" s="505" customFormat="1" ht="14.25" hidden="1"/>
    <row r="26472" s="505" customFormat="1" ht="14.25" hidden="1"/>
    <row r="26473" s="505" customFormat="1" ht="14.25" hidden="1"/>
    <row r="26474" s="505" customFormat="1" ht="14.25" hidden="1"/>
    <row r="26475" s="505" customFormat="1" ht="14.25" hidden="1"/>
    <row r="26476" s="505" customFormat="1" ht="14.25" hidden="1"/>
    <row r="26477" s="505" customFormat="1" ht="14.25" hidden="1"/>
    <row r="26478" s="505" customFormat="1" ht="14.25" hidden="1"/>
    <row r="26479" s="505" customFormat="1" ht="14.25" hidden="1"/>
    <row r="26480" s="505" customFormat="1" ht="14.25" hidden="1"/>
    <row r="26481" s="505" customFormat="1" ht="14.25" hidden="1"/>
    <row r="26482" s="505" customFormat="1" ht="14.25" hidden="1"/>
    <row r="26483" s="505" customFormat="1" ht="14.25" hidden="1"/>
    <row r="26484" s="505" customFormat="1" ht="14.25" hidden="1"/>
    <row r="26485" s="505" customFormat="1" ht="14.25" hidden="1"/>
    <row r="26486" s="505" customFormat="1" ht="14.25" hidden="1"/>
    <row r="26487" s="505" customFormat="1" ht="14.25" hidden="1"/>
    <row r="26488" s="505" customFormat="1" ht="14.25" hidden="1"/>
    <row r="26489" s="505" customFormat="1" ht="14.25" hidden="1"/>
    <row r="26490" s="505" customFormat="1" ht="14.25" hidden="1"/>
    <row r="26491" s="505" customFormat="1" ht="14.25" hidden="1"/>
    <row r="26492" s="505" customFormat="1" ht="14.25" hidden="1"/>
    <row r="26493" s="505" customFormat="1" ht="14.25" hidden="1"/>
    <row r="26494" s="505" customFormat="1" ht="14.25" hidden="1"/>
    <row r="26495" s="505" customFormat="1" ht="14.25" hidden="1"/>
    <row r="26496" s="505" customFormat="1" ht="14.25" hidden="1"/>
    <row r="26497" s="505" customFormat="1" ht="14.25" hidden="1"/>
    <row r="26498" s="505" customFormat="1" ht="14.25" hidden="1"/>
    <row r="26499" s="505" customFormat="1" ht="14.25" hidden="1"/>
    <row r="26500" s="505" customFormat="1" ht="14.25" hidden="1"/>
    <row r="26501" s="505" customFormat="1" ht="14.25" hidden="1"/>
    <row r="26502" s="505" customFormat="1" ht="14.25" hidden="1"/>
    <row r="26503" s="505" customFormat="1" ht="14.25" hidden="1"/>
    <row r="26504" s="505" customFormat="1" ht="14.25" hidden="1"/>
    <row r="26505" s="505" customFormat="1" ht="14.25" hidden="1"/>
    <row r="26506" s="505" customFormat="1" ht="14.25" hidden="1"/>
    <row r="26507" s="505" customFormat="1" ht="14.25" hidden="1"/>
    <row r="26508" s="505" customFormat="1" ht="14.25" hidden="1"/>
    <row r="26509" s="505" customFormat="1" ht="14.25" hidden="1"/>
    <row r="26510" s="505" customFormat="1" ht="14.25" hidden="1"/>
    <row r="26511" s="505" customFormat="1" ht="14.25" hidden="1"/>
    <row r="26512" s="505" customFormat="1" ht="14.25" hidden="1"/>
    <row r="26513" s="505" customFormat="1" ht="14.25" hidden="1"/>
    <row r="26514" s="505" customFormat="1" ht="14.25" hidden="1"/>
    <row r="26515" s="505" customFormat="1" ht="14.25" hidden="1"/>
    <row r="26516" s="505" customFormat="1" ht="14.25" hidden="1"/>
    <row r="26517" s="505" customFormat="1" ht="14.25" hidden="1"/>
    <row r="26518" s="505" customFormat="1" ht="14.25" hidden="1"/>
    <row r="26519" s="505" customFormat="1" ht="14.25" hidden="1"/>
    <row r="26520" s="505" customFormat="1" ht="14.25" hidden="1"/>
    <row r="26521" s="505" customFormat="1" ht="14.25" hidden="1"/>
    <row r="26522" s="505" customFormat="1" ht="14.25" hidden="1"/>
    <row r="26523" s="505" customFormat="1" ht="14.25" hidden="1"/>
    <row r="26524" s="505" customFormat="1" ht="14.25" hidden="1"/>
    <row r="26525" s="505" customFormat="1" ht="14.25" hidden="1"/>
    <row r="26526" s="505" customFormat="1" ht="14.25" hidden="1"/>
    <row r="26527" s="505" customFormat="1" ht="14.25" hidden="1"/>
    <row r="26528" s="505" customFormat="1" ht="14.25" hidden="1"/>
    <row r="26529" s="505" customFormat="1" ht="14.25" hidden="1"/>
    <row r="26530" s="505" customFormat="1" ht="14.25" hidden="1"/>
    <row r="26531" s="505" customFormat="1" ht="14.25" hidden="1"/>
    <row r="26532" s="505" customFormat="1" ht="14.25" hidden="1"/>
    <row r="26533" s="505" customFormat="1" ht="14.25" hidden="1"/>
    <row r="26534" s="505" customFormat="1" ht="14.25" hidden="1"/>
    <row r="26535" s="505" customFormat="1" ht="14.25" hidden="1"/>
    <row r="26536" s="505" customFormat="1" ht="14.25" hidden="1"/>
    <row r="26537" s="505" customFormat="1" ht="14.25" hidden="1"/>
    <row r="26538" s="505" customFormat="1" ht="14.25" hidden="1"/>
    <row r="26539" s="505" customFormat="1" ht="14.25" hidden="1"/>
    <row r="26540" s="505" customFormat="1" ht="14.25" hidden="1"/>
    <row r="26541" s="505" customFormat="1" ht="14.25" hidden="1"/>
    <row r="26542" s="505" customFormat="1" ht="14.25" hidden="1"/>
    <row r="26543" s="505" customFormat="1" ht="14.25" hidden="1"/>
    <row r="26544" s="505" customFormat="1" ht="14.25" hidden="1"/>
    <row r="26545" s="505" customFormat="1" ht="14.25" hidden="1"/>
    <row r="26546" s="505" customFormat="1" ht="14.25" hidden="1"/>
    <row r="26547" s="505" customFormat="1" ht="14.25" hidden="1"/>
    <row r="26548" s="505" customFormat="1" ht="14.25" hidden="1"/>
    <row r="26549" s="505" customFormat="1" ht="14.25" hidden="1"/>
    <row r="26550" s="505" customFormat="1" ht="14.25" hidden="1"/>
    <row r="26551" s="505" customFormat="1" ht="14.25" hidden="1"/>
    <row r="26552" s="505" customFormat="1" ht="14.25" hidden="1"/>
    <row r="26553" s="505" customFormat="1" ht="14.25" hidden="1"/>
    <row r="26554" s="505" customFormat="1" ht="14.25" hidden="1"/>
    <row r="26555" s="505" customFormat="1" ht="14.25" hidden="1"/>
    <row r="26556" s="505" customFormat="1" ht="14.25" hidden="1"/>
    <row r="26557" s="505" customFormat="1" ht="14.25" hidden="1"/>
    <row r="26558" s="505" customFormat="1" ht="14.25" hidden="1"/>
    <row r="26559" s="505" customFormat="1" ht="14.25" hidden="1"/>
    <row r="26560" s="505" customFormat="1" ht="14.25" hidden="1"/>
    <row r="26561" s="505" customFormat="1" ht="14.25" hidden="1"/>
    <row r="26562" s="505" customFormat="1" ht="14.25" hidden="1"/>
    <row r="26563" s="505" customFormat="1" ht="14.25" hidden="1"/>
    <row r="26564" s="505" customFormat="1" ht="14.25" hidden="1"/>
    <row r="26565" s="505" customFormat="1" ht="14.25" hidden="1"/>
    <row r="26566" s="505" customFormat="1" ht="14.25" hidden="1"/>
    <row r="26567" s="505" customFormat="1" ht="14.25" hidden="1"/>
    <row r="26568" s="505" customFormat="1" ht="14.25" hidden="1"/>
    <row r="26569" s="505" customFormat="1" ht="14.25" hidden="1"/>
    <row r="26570" s="505" customFormat="1" ht="14.25" hidden="1"/>
    <row r="26571" s="505" customFormat="1" ht="14.25" hidden="1"/>
    <row r="26572" s="505" customFormat="1" ht="14.25" hidden="1"/>
    <row r="26573" s="505" customFormat="1" ht="14.25" hidden="1"/>
    <row r="26574" s="505" customFormat="1" ht="14.25" hidden="1"/>
    <row r="26575" s="505" customFormat="1" ht="14.25" hidden="1"/>
    <row r="26576" s="505" customFormat="1" ht="14.25" hidden="1"/>
    <row r="26577" s="505" customFormat="1" ht="14.25" hidden="1"/>
    <row r="26578" s="505" customFormat="1" ht="14.25" hidden="1"/>
    <row r="26579" s="505" customFormat="1" ht="14.25" hidden="1"/>
    <row r="26580" s="505" customFormat="1" ht="14.25" hidden="1"/>
    <row r="26581" s="505" customFormat="1" ht="14.25" hidden="1"/>
    <row r="26582" s="505" customFormat="1" ht="14.25" hidden="1"/>
    <row r="26583" s="505" customFormat="1" ht="14.25" hidden="1"/>
    <row r="26584" s="505" customFormat="1" ht="14.25" hidden="1"/>
    <row r="26585" s="505" customFormat="1" ht="14.25" hidden="1"/>
    <row r="26586" s="505" customFormat="1" ht="14.25" hidden="1"/>
    <row r="26587" s="505" customFormat="1" ht="14.25" hidden="1"/>
    <row r="26588" s="505" customFormat="1" ht="14.25" hidden="1"/>
    <row r="26589" s="505" customFormat="1" ht="14.25" hidden="1"/>
    <row r="26590" s="505" customFormat="1" ht="14.25" hidden="1"/>
    <row r="26591" s="505" customFormat="1" ht="14.25" hidden="1"/>
    <row r="26592" s="505" customFormat="1" ht="14.25" hidden="1"/>
    <row r="26593" s="505" customFormat="1" ht="14.25" hidden="1"/>
    <row r="26594" s="505" customFormat="1" ht="14.25" hidden="1"/>
    <row r="26595" s="505" customFormat="1" ht="14.25" hidden="1"/>
    <row r="26596" s="505" customFormat="1" ht="14.25" hidden="1"/>
    <row r="26597" s="505" customFormat="1" ht="14.25" hidden="1"/>
    <row r="26598" s="505" customFormat="1" ht="14.25" hidden="1"/>
    <row r="26599" s="505" customFormat="1" ht="14.25" hidden="1"/>
    <row r="26600" s="505" customFormat="1" ht="14.25" hidden="1"/>
    <row r="26601" s="505" customFormat="1" ht="14.25" hidden="1"/>
    <row r="26602" s="505" customFormat="1" ht="14.25" hidden="1"/>
    <row r="26603" s="505" customFormat="1" ht="14.25" hidden="1"/>
    <row r="26604" s="505" customFormat="1" ht="14.25" hidden="1"/>
    <row r="26605" s="505" customFormat="1" ht="14.25" hidden="1"/>
    <row r="26606" s="505" customFormat="1" ht="14.25" hidden="1"/>
    <row r="26607" s="505" customFormat="1" ht="14.25" hidden="1"/>
    <row r="26608" s="505" customFormat="1" ht="14.25" hidden="1"/>
    <row r="26609" s="505" customFormat="1" ht="14.25" hidden="1"/>
    <row r="26610" s="505" customFormat="1" ht="14.25" hidden="1"/>
    <row r="26611" s="505" customFormat="1" ht="14.25" hidden="1"/>
    <row r="26612" s="505" customFormat="1" ht="14.25" hidden="1"/>
    <row r="26613" s="505" customFormat="1" ht="14.25" hidden="1"/>
    <row r="26614" s="505" customFormat="1" ht="14.25" hidden="1"/>
    <row r="26615" s="505" customFormat="1" ht="14.25" hidden="1"/>
    <row r="26616" s="505" customFormat="1" ht="14.25" hidden="1"/>
    <row r="26617" s="505" customFormat="1" ht="14.25" hidden="1"/>
    <row r="26618" s="505" customFormat="1" ht="14.25" hidden="1"/>
    <row r="26619" s="505" customFormat="1" ht="14.25" hidden="1"/>
    <row r="26620" s="505" customFormat="1" ht="14.25" hidden="1"/>
    <row r="26621" s="505" customFormat="1" ht="14.25" hidden="1"/>
    <row r="26622" s="505" customFormat="1" ht="14.25" hidden="1"/>
    <row r="26623" s="505" customFormat="1" ht="14.25" hidden="1"/>
    <row r="26624" s="505" customFormat="1" ht="14.25" hidden="1"/>
    <row r="26625" s="505" customFormat="1" ht="14.25" hidden="1"/>
    <row r="26626" s="505" customFormat="1" ht="14.25" hidden="1"/>
    <row r="26627" s="505" customFormat="1" ht="14.25" hidden="1"/>
    <row r="26628" s="505" customFormat="1" ht="14.25" hidden="1"/>
    <row r="26629" s="505" customFormat="1" ht="14.25" hidden="1"/>
    <row r="26630" s="505" customFormat="1" ht="14.25" hidden="1"/>
    <row r="26631" s="505" customFormat="1" ht="14.25" hidden="1"/>
    <row r="26632" s="505" customFormat="1" ht="14.25" hidden="1"/>
    <row r="26633" s="505" customFormat="1" ht="14.25" hidden="1"/>
    <row r="26634" s="505" customFormat="1" ht="14.25" hidden="1"/>
    <row r="26635" s="505" customFormat="1" ht="14.25" hidden="1"/>
    <row r="26636" s="505" customFormat="1" ht="14.25" hidden="1"/>
    <row r="26637" s="505" customFormat="1" ht="14.25" hidden="1"/>
    <row r="26638" s="505" customFormat="1" ht="14.25" hidden="1"/>
    <row r="26639" s="505" customFormat="1" ht="14.25" hidden="1"/>
    <row r="26640" s="505" customFormat="1" ht="14.25" hidden="1"/>
    <row r="26641" s="505" customFormat="1" ht="14.25" hidden="1"/>
    <row r="26642" s="505" customFormat="1" ht="14.25" hidden="1"/>
    <row r="26643" s="505" customFormat="1" ht="14.25" hidden="1"/>
    <row r="26644" s="505" customFormat="1" ht="14.25" hidden="1"/>
    <row r="26645" s="505" customFormat="1" ht="14.25" hidden="1"/>
    <row r="26646" s="505" customFormat="1" ht="14.25" hidden="1"/>
    <row r="26647" s="505" customFormat="1" ht="14.25" hidden="1"/>
    <row r="26648" s="505" customFormat="1" ht="14.25" hidden="1"/>
    <row r="26649" s="505" customFormat="1" ht="14.25" hidden="1"/>
    <row r="26650" s="505" customFormat="1" ht="14.25" hidden="1"/>
    <row r="26651" s="505" customFormat="1" ht="14.25" hidden="1"/>
    <row r="26652" s="505" customFormat="1" ht="14.25" hidden="1"/>
    <row r="26653" s="505" customFormat="1" ht="14.25" hidden="1"/>
    <row r="26654" s="505" customFormat="1" ht="14.25" hidden="1"/>
    <row r="26655" s="505" customFormat="1" ht="14.25" hidden="1"/>
    <row r="26656" s="505" customFormat="1" ht="14.25" hidden="1"/>
    <row r="26657" s="505" customFormat="1" ht="14.25" hidden="1"/>
    <row r="26658" s="505" customFormat="1" ht="14.25" hidden="1"/>
    <row r="26659" s="505" customFormat="1" ht="14.25" hidden="1"/>
    <row r="26660" s="505" customFormat="1" ht="14.25" hidden="1"/>
    <row r="26661" s="505" customFormat="1" ht="14.25" hidden="1"/>
    <row r="26662" s="505" customFormat="1" ht="14.25" hidden="1"/>
    <row r="26663" s="505" customFormat="1" ht="14.25" hidden="1"/>
    <row r="26664" s="505" customFormat="1" ht="14.25" hidden="1"/>
    <row r="26665" s="505" customFormat="1" ht="14.25" hidden="1"/>
    <row r="26666" s="505" customFormat="1" ht="14.25" hidden="1"/>
    <row r="26667" s="505" customFormat="1" ht="14.25" hidden="1"/>
    <row r="26668" s="505" customFormat="1" ht="14.25" hidden="1"/>
    <row r="26669" s="505" customFormat="1" ht="14.25" hidden="1"/>
    <row r="26670" s="505" customFormat="1" ht="14.25" hidden="1"/>
    <row r="26671" s="505" customFormat="1" ht="14.25" hidden="1"/>
    <row r="26672" s="505" customFormat="1" ht="14.25" hidden="1"/>
    <row r="26673" s="505" customFormat="1" ht="14.25" hidden="1"/>
    <row r="26674" s="505" customFormat="1" ht="14.25" hidden="1"/>
    <row r="26675" s="505" customFormat="1" ht="14.25" hidden="1"/>
    <row r="26676" s="505" customFormat="1" ht="14.25" hidden="1"/>
    <row r="26677" s="505" customFormat="1" ht="14.25" hidden="1"/>
    <row r="26678" s="505" customFormat="1" ht="14.25" hidden="1"/>
    <row r="26679" s="505" customFormat="1" ht="14.25" hidden="1"/>
    <row r="26680" s="505" customFormat="1" ht="14.25" hidden="1"/>
    <row r="26681" s="505" customFormat="1" ht="14.25" hidden="1"/>
    <row r="26682" s="505" customFormat="1" ht="14.25" hidden="1"/>
    <row r="26683" s="505" customFormat="1" ht="14.25" hidden="1"/>
    <row r="26684" s="505" customFormat="1" ht="14.25" hidden="1"/>
    <row r="26685" s="505" customFormat="1" ht="14.25" hidden="1"/>
    <row r="26686" s="505" customFormat="1" ht="14.25" hidden="1"/>
    <row r="26687" s="505" customFormat="1" ht="14.25" hidden="1"/>
    <row r="26688" s="505" customFormat="1" ht="14.25" hidden="1"/>
    <row r="26689" s="505" customFormat="1" ht="14.25" hidden="1"/>
    <row r="26690" s="505" customFormat="1" ht="14.25" hidden="1"/>
    <row r="26691" s="505" customFormat="1" ht="14.25" hidden="1"/>
    <row r="26692" s="505" customFormat="1" ht="14.25" hidden="1"/>
    <row r="26693" s="505" customFormat="1" ht="14.25" hidden="1"/>
    <row r="26694" s="505" customFormat="1" ht="14.25" hidden="1"/>
    <row r="26695" s="505" customFormat="1" ht="14.25" hidden="1"/>
    <row r="26696" s="505" customFormat="1" ht="14.25" hidden="1"/>
    <row r="26697" s="505" customFormat="1" ht="14.25" hidden="1"/>
    <row r="26698" s="505" customFormat="1" ht="14.25" hidden="1"/>
    <row r="26699" s="505" customFormat="1" ht="14.25" hidden="1"/>
    <row r="26700" s="505" customFormat="1" ht="14.25" hidden="1"/>
    <row r="26701" s="505" customFormat="1" ht="14.25" hidden="1"/>
    <row r="26702" s="505" customFormat="1" ht="14.25" hidden="1"/>
    <row r="26703" s="505" customFormat="1" ht="14.25" hidden="1"/>
    <row r="26704" s="505" customFormat="1" ht="14.25" hidden="1"/>
    <row r="26705" s="505" customFormat="1" ht="14.25" hidden="1"/>
    <row r="26706" s="505" customFormat="1" ht="14.25" hidden="1"/>
    <row r="26707" s="505" customFormat="1" ht="14.25" hidden="1"/>
    <row r="26708" s="505" customFormat="1" ht="14.25" hidden="1"/>
    <row r="26709" s="505" customFormat="1" ht="14.25" hidden="1"/>
    <row r="26710" s="505" customFormat="1" ht="14.25" hidden="1"/>
    <row r="26711" s="505" customFormat="1" ht="14.25" hidden="1"/>
    <row r="26712" s="505" customFormat="1" ht="14.25" hidden="1"/>
    <row r="26713" s="505" customFormat="1" ht="14.25" hidden="1"/>
    <row r="26714" s="505" customFormat="1" ht="14.25" hidden="1"/>
    <row r="26715" s="505" customFormat="1" ht="14.25" hidden="1"/>
    <row r="26716" s="505" customFormat="1" ht="14.25" hidden="1"/>
    <row r="26717" s="505" customFormat="1" ht="14.25" hidden="1"/>
    <row r="26718" s="505" customFormat="1" ht="14.25" hidden="1"/>
    <row r="26719" s="505" customFormat="1" ht="14.25" hidden="1"/>
    <row r="26720" s="505" customFormat="1" ht="14.25" hidden="1"/>
    <row r="26721" s="505" customFormat="1" ht="14.25" hidden="1"/>
    <row r="26722" s="505" customFormat="1" ht="14.25" hidden="1"/>
    <row r="26723" s="505" customFormat="1" ht="14.25" hidden="1"/>
    <row r="26724" s="505" customFormat="1" ht="14.25" hidden="1"/>
    <row r="26725" s="505" customFormat="1" ht="14.25" hidden="1"/>
    <row r="26726" s="505" customFormat="1" ht="14.25" hidden="1"/>
    <row r="26727" s="505" customFormat="1" ht="14.25" hidden="1"/>
    <row r="26728" s="505" customFormat="1" ht="14.25" hidden="1"/>
    <row r="26729" s="505" customFormat="1" ht="14.25" hidden="1"/>
    <row r="26730" s="505" customFormat="1" ht="14.25" hidden="1"/>
    <row r="26731" s="505" customFormat="1" ht="14.25" hidden="1"/>
    <row r="26732" s="505" customFormat="1" ht="14.25" hidden="1"/>
    <row r="26733" s="505" customFormat="1" ht="14.25" hidden="1"/>
    <row r="26734" s="505" customFormat="1" ht="14.25" hidden="1"/>
    <row r="26735" s="505" customFormat="1" ht="14.25" hidden="1"/>
    <row r="26736" s="505" customFormat="1" ht="14.25" hidden="1"/>
    <row r="26737" s="505" customFormat="1" ht="14.25" hidden="1"/>
    <row r="26738" s="505" customFormat="1" ht="14.25" hidden="1"/>
    <row r="26739" s="505" customFormat="1" ht="14.25" hidden="1"/>
    <row r="26740" s="505" customFormat="1" ht="14.25" hidden="1"/>
    <row r="26741" s="505" customFormat="1" ht="14.25" hidden="1"/>
    <row r="26742" s="505" customFormat="1" ht="14.25" hidden="1"/>
    <row r="26743" s="505" customFormat="1" ht="14.25" hidden="1"/>
    <row r="26744" s="505" customFormat="1" ht="14.25" hidden="1"/>
    <row r="26745" s="505" customFormat="1" ht="14.25" hidden="1"/>
    <row r="26746" s="505" customFormat="1" ht="14.25" hidden="1"/>
    <row r="26747" s="505" customFormat="1" ht="14.25" hidden="1"/>
    <row r="26748" s="505" customFormat="1" ht="14.25" hidden="1"/>
    <row r="26749" s="505" customFormat="1" ht="14.25" hidden="1"/>
    <row r="26750" s="505" customFormat="1" ht="14.25" hidden="1"/>
    <row r="26751" s="505" customFormat="1" ht="14.25" hidden="1"/>
    <row r="26752" s="505" customFormat="1" ht="14.25" hidden="1"/>
    <row r="26753" s="505" customFormat="1" ht="14.25" hidden="1"/>
    <row r="26754" s="505" customFormat="1" ht="14.25" hidden="1"/>
    <row r="26755" s="505" customFormat="1" ht="14.25" hidden="1"/>
    <row r="26756" s="505" customFormat="1" ht="14.25" hidden="1"/>
    <row r="26757" s="505" customFormat="1" ht="14.25" hidden="1"/>
    <row r="26758" s="505" customFormat="1" ht="14.25" hidden="1"/>
    <row r="26759" s="505" customFormat="1" ht="14.25" hidden="1"/>
    <row r="26760" s="505" customFormat="1" ht="14.25" hidden="1"/>
    <row r="26761" s="505" customFormat="1" ht="14.25" hidden="1"/>
    <row r="26762" s="505" customFormat="1" ht="14.25" hidden="1"/>
    <row r="26763" s="505" customFormat="1" ht="14.25" hidden="1"/>
    <row r="26764" s="505" customFormat="1" ht="14.25" hidden="1"/>
    <row r="26765" s="505" customFormat="1" ht="14.25" hidden="1"/>
    <row r="26766" s="505" customFormat="1" ht="14.25" hidden="1"/>
    <row r="26767" s="505" customFormat="1" ht="14.25" hidden="1"/>
    <row r="26768" s="505" customFormat="1" ht="14.25" hidden="1"/>
    <row r="26769" s="505" customFormat="1" ht="14.25" hidden="1"/>
    <row r="26770" s="505" customFormat="1" ht="14.25" hidden="1"/>
    <row r="26771" s="505" customFormat="1" ht="14.25" hidden="1"/>
    <row r="26772" s="505" customFormat="1" ht="14.25" hidden="1"/>
    <row r="26773" s="505" customFormat="1" ht="14.25" hidden="1"/>
    <row r="26774" s="505" customFormat="1" ht="14.25" hidden="1"/>
    <row r="26775" s="505" customFormat="1" ht="14.25" hidden="1"/>
    <row r="26776" s="505" customFormat="1" ht="14.25" hidden="1"/>
    <row r="26777" s="505" customFormat="1" ht="14.25" hidden="1"/>
    <row r="26778" s="505" customFormat="1" ht="14.25" hidden="1"/>
    <row r="26779" s="505" customFormat="1" ht="14.25" hidden="1"/>
    <row r="26780" s="505" customFormat="1" ht="14.25" hidden="1"/>
    <row r="26781" s="505" customFormat="1" ht="14.25" hidden="1"/>
    <row r="26782" s="505" customFormat="1" ht="14.25" hidden="1"/>
    <row r="26783" s="505" customFormat="1" ht="14.25" hidden="1"/>
    <row r="26784" s="505" customFormat="1" ht="14.25" hidden="1"/>
    <row r="26785" s="505" customFormat="1" ht="14.25" hidden="1"/>
    <row r="26786" s="505" customFormat="1" ht="14.25" hidden="1"/>
    <row r="26787" s="505" customFormat="1" ht="14.25" hidden="1"/>
    <row r="26788" s="505" customFormat="1" ht="14.25" hidden="1"/>
    <row r="26789" s="505" customFormat="1" ht="14.25" hidden="1"/>
    <row r="26790" s="505" customFormat="1" ht="14.25" hidden="1"/>
    <row r="26791" s="505" customFormat="1" ht="14.25" hidden="1"/>
    <row r="26792" s="505" customFormat="1" ht="14.25" hidden="1"/>
    <row r="26793" s="505" customFormat="1" ht="14.25" hidden="1"/>
    <row r="26794" s="505" customFormat="1" ht="14.25" hidden="1"/>
    <row r="26795" s="505" customFormat="1" ht="14.25" hidden="1"/>
    <row r="26796" s="505" customFormat="1" ht="14.25" hidden="1"/>
    <row r="26797" s="505" customFormat="1" ht="14.25" hidden="1"/>
    <row r="26798" s="505" customFormat="1" ht="14.25" hidden="1"/>
    <row r="26799" s="505" customFormat="1" ht="14.25" hidden="1"/>
    <row r="26800" s="505" customFormat="1" ht="14.25" hidden="1"/>
    <row r="26801" s="505" customFormat="1" ht="14.25" hidden="1"/>
    <row r="26802" s="505" customFormat="1" ht="14.25" hidden="1"/>
    <row r="26803" s="505" customFormat="1" ht="14.25" hidden="1"/>
    <row r="26804" s="505" customFormat="1" ht="14.25" hidden="1"/>
    <row r="26805" s="505" customFormat="1" ht="14.25" hidden="1"/>
    <row r="26806" s="505" customFormat="1" ht="14.25" hidden="1"/>
    <row r="26807" s="505" customFormat="1" ht="14.25" hidden="1"/>
    <row r="26808" s="505" customFormat="1" ht="14.25" hidden="1"/>
    <row r="26809" s="505" customFormat="1" ht="14.25" hidden="1"/>
    <row r="26810" s="505" customFormat="1" ht="14.25" hidden="1"/>
    <row r="26811" s="505" customFormat="1" ht="14.25" hidden="1"/>
    <row r="26812" s="505" customFormat="1" ht="14.25" hidden="1"/>
    <row r="26813" s="505" customFormat="1" ht="14.25" hidden="1"/>
    <row r="26814" s="505" customFormat="1" ht="14.25" hidden="1"/>
    <row r="26815" s="505" customFormat="1" ht="14.25" hidden="1"/>
    <row r="26816" s="505" customFormat="1" ht="14.25" hidden="1"/>
    <row r="26817" s="505" customFormat="1" ht="14.25" hidden="1"/>
    <row r="26818" s="505" customFormat="1" ht="14.25" hidden="1"/>
    <row r="26819" s="505" customFormat="1" ht="14.25" hidden="1"/>
    <row r="26820" s="505" customFormat="1" ht="14.25" hidden="1"/>
    <row r="26821" s="505" customFormat="1" ht="14.25" hidden="1"/>
    <row r="26822" s="505" customFormat="1" ht="14.25" hidden="1"/>
    <row r="26823" s="505" customFormat="1" ht="14.25" hidden="1"/>
    <row r="26824" s="505" customFormat="1" ht="14.25" hidden="1"/>
    <row r="26825" s="505" customFormat="1" ht="14.25" hidden="1"/>
    <row r="26826" s="505" customFormat="1" ht="14.25" hidden="1"/>
    <row r="26827" s="505" customFormat="1" ht="14.25" hidden="1"/>
    <row r="26828" s="505" customFormat="1" ht="14.25" hidden="1"/>
    <row r="26829" s="505" customFormat="1" ht="14.25" hidden="1"/>
    <row r="26830" s="505" customFormat="1" ht="14.25" hidden="1"/>
    <row r="26831" s="505" customFormat="1" ht="14.25" hidden="1"/>
    <row r="26832" s="505" customFormat="1" ht="14.25" hidden="1"/>
    <row r="26833" s="505" customFormat="1" ht="14.25" hidden="1"/>
    <row r="26834" s="505" customFormat="1" ht="14.25" hidden="1"/>
    <row r="26835" s="505" customFormat="1" ht="14.25" hidden="1"/>
    <row r="26836" s="505" customFormat="1" ht="14.25" hidden="1"/>
    <row r="26837" s="505" customFormat="1" ht="14.25" hidden="1"/>
    <row r="26838" s="505" customFormat="1" ht="14.25" hidden="1"/>
    <row r="26839" s="505" customFormat="1" ht="14.25" hidden="1"/>
    <row r="26840" s="505" customFormat="1" ht="14.25" hidden="1"/>
    <row r="26841" s="505" customFormat="1" ht="14.25" hidden="1"/>
    <row r="26842" s="505" customFormat="1" ht="14.25" hidden="1"/>
    <row r="26843" s="505" customFormat="1" ht="14.25" hidden="1"/>
    <row r="26844" s="505" customFormat="1" ht="14.25" hidden="1"/>
    <row r="26845" s="505" customFormat="1" ht="14.25" hidden="1"/>
    <row r="26846" s="505" customFormat="1" ht="14.25" hidden="1"/>
    <row r="26847" s="505" customFormat="1" ht="14.25" hidden="1"/>
    <row r="26848" s="505" customFormat="1" ht="14.25" hidden="1"/>
    <row r="26849" s="505" customFormat="1" ht="14.25" hidden="1"/>
    <row r="26850" s="505" customFormat="1" ht="14.25" hidden="1"/>
    <row r="26851" s="505" customFormat="1" ht="14.25" hidden="1"/>
    <row r="26852" s="505" customFormat="1" ht="14.25" hidden="1"/>
    <row r="26853" s="505" customFormat="1" ht="14.25" hidden="1"/>
    <row r="26854" s="505" customFormat="1" ht="14.25" hidden="1"/>
    <row r="26855" s="505" customFormat="1" ht="14.25" hidden="1"/>
    <row r="26856" s="505" customFormat="1" ht="14.25" hidden="1"/>
    <row r="26857" s="505" customFormat="1" ht="14.25" hidden="1"/>
    <row r="26858" s="505" customFormat="1" ht="14.25" hidden="1"/>
    <row r="26859" s="505" customFormat="1" ht="14.25" hidden="1"/>
    <row r="26860" s="505" customFormat="1" ht="14.25" hidden="1"/>
    <row r="26861" s="505" customFormat="1" ht="14.25" hidden="1"/>
    <row r="26862" s="505" customFormat="1" ht="14.25" hidden="1"/>
    <row r="26863" s="505" customFormat="1" ht="14.25" hidden="1"/>
    <row r="26864" s="505" customFormat="1" ht="14.25" hidden="1"/>
    <row r="26865" s="505" customFormat="1" ht="14.25" hidden="1"/>
    <row r="26866" s="505" customFormat="1" ht="14.25" hidden="1"/>
    <row r="26867" s="505" customFormat="1" ht="14.25" hidden="1"/>
    <row r="26868" s="505" customFormat="1" ht="14.25" hidden="1"/>
    <row r="26869" s="505" customFormat="1" ht="14.25" hidden="1"/>
    <row r="26870" s="505" customFormat="1" ht="14.25" hidden="1"/>
    <row r="26871" s="505" customFormat="1" ht="14.25" hidden="1"/>
    <row r="26872" s="505" customFormat="1" ht="14.25" hidden="1"/>
    <row r="26873" s="505" customFormat="1" ht="14.25" hidden="1"/>
    <row r="26874" s="505" customFormat="1" ht="14.25" hidden="1"/>
    <row r="26875" s="505" customFormat="1" ht="14.25" hidden="1"/>
    <row r="26876" s="505" customFormat="1" ht="14.25" hidden="1"/>
    <row r="26877" s="505" customFormat="1" ht="14.25" hidden="1"/>
    <row r="26878" s="505" customFormat="1" ht="14.25" hidden="1"/>
    <row r="26879" s="505" customFormat="1" ht="14.25" hidden="1"/>
    <row r="26880" s="505" customFormat="1" ht="14.25" hidden="1"/>
    <row r="26881" s="505" customFormat="1" ht="14.25" hidden="1"/>
    <row r="26882" s="505" customFormat="1" ht="14.25" hidden="1"/>
    <row r="26883" s="505" customFormat="1" ht="14.25" hidden="1"/>
    <row r="26884" s="505" customFormat="1" ht="14.25" hidden="1"/>
    <row r="26885" s="505" customFormat="1" ht="14.25" hidden="1"/>
    <row r="26886" s="505" customFormat="1" ht="14.25" hidden="1"/>
    <row r="26887" s="505" customFormat="1" ht="14.25" hidden="1"/>
    <row r="26888" s="505" customFormat="1" ht="14.25" hidden="1"/>
    <row r="26889" s="505" customFormat="1" ht="14.25" hidden="1"/>
    <row r="26890" s="505" customFormat="1" ht="14.25" hidden="1"/>
    <row r="26891" s="505" customFormat="1" ht="14.25" hidden="1"/>
    <row r="26892" s="505" customFormat="1" ht="14.25" hidden="1"/>
    <row r="26893" s="505" customFormat="1" ht="14.25" hidden="1"/>
    <row r="26894" s="505" customFormat="1" ht="14.25" hidden="1"/>
    <row r="26895" s="505" customFormat="1" ht="14.25" hidden="1"/>
    <row r="26896" s="505" customFormat="1" ht="14.25" hidden="1"/>
    <row r="26897" s="505" customFormat="1" ht="14.25" hidden="1"/>
    <row r="26898" s="505" customFormat="1" ht="14.25" hidden="1"/>
    <row r="26899" s="505" customFormat="1" ht="14.25" hidden="1"/>
    <row r="26900" s="505" customFormat="1" ht="14.25" hidden="1"/>
    <row r="26901" s="505" customFormat="1" ht="14.25" hidden="1"/>
    <row r="26902" s="505" customFormat="1" ht="14.25" hidden="1"/>
    <row r="26903" s="505" customFormat="1" ht="14.25" hidden="1"/>
    <row r="26904" s="505" customFormat="1" ht="14.25" hidden="1"/>
    <row r="26905" s="505" customFormat="1" ht="14.25" hidden="1"/>
    <row r="26906" s="505" customFormat="1" ht="14.25" hidden="1"/>
    <row r="26907" s="505" customFormat="1" ht="14.25" hidden="1"/>
    <row r="26908" s="505" customFormat="1" ht="14.25" hidden="1"/>
    <row r="26909" s="505" customFormat="1" ht="14.25" hidden="1"/>
    <row r="26910" s="505" customFormat="1" ht="14.25" hidden="1"/>
    <row r="26911" s="505" customFormat="1" ht="14.25" hidden="1"/>
    <row r="26912" s="505" customFormat="1" ht="14.25" hidden="1"/>
    <row r="26913" s="505" customFormat="1" ht="14.25" hidden="1"/>
    <row r="26914" s="505" customFormat="1" ht="14.25" hidden="1"/>
    <row r="26915" s="505" customFormat="1" ht="14.25" hidden="1"/>
    <row r="26916" s="505" customFormat="1" ht="14.25" hidden="1"/>
    <row r="26917" s="505" customFormat="1" ht="14.25" hidden="1"/>
    <row r="26918" s="505" customFormat="1" ht="14.25" hidden="1"/>
    <row r="26919" s="505" customFormat="1" ht="14.25" hidden="1"/>
    <row r="26920" s="505" customFormat="1" ht="14.25" hidden="1"/>
    <row r="26921" s="505" customFormat="1" ht="14.25" hidden="1"/>
    <row r="26922" s="505" customFormat="1" ht="14.25" hidden="1"/>
    <row r="26923" s="505" customFormat="1" ht="14.25" hidden="1"/>
    <row r="26924" s="505" customFormat="1" ht="14.25" hidden="1"/>
    <row r="26925" s="505" customFormat="1" ht="14.25" hidden="1"/>
    <row r="26926" s="505" customFormat="1" ht="14.25" hidden="1"/>
    <row r="26927" s="505" customFormat="1" ht="14.25" hidden="1"/>
    <row r="26928" s="505" customFormat="1" ht="14.25" hidden="1"/>
    <row r="26929" s="505" customFormat="1" ht="14.25" hidden="1"/>
    <row r="26930" s="505" customFormat="1" ht="14.25" hidden="1"/>
    <row r="26931" s="505" customFormat="1" ht="14.25" hidden="1"/>
    <row r="26932" s="505" customFormat="1" ht="14.25" hidden="1"/>
    <row r="26933" s="505" customFormat="1" ht="14.25" hidden="1"/>
    <row r="26934" s="505" customFormat="1" ht="14.25" hidden="1"/>
    <row r="26935" s="505" customFormat="1" ht="14.25" hidden="1"/>
    <row r="26936" s="505" customFormat="1" ht="14.25" hidden="1"/>
    <row r="26937" s="505" customFormat="1" ht="14.25" hidden="1"/>
    <row r="26938" s="505" customFormat="1" ht="14.25" hidden="1"/>
    <row r="26939" s="505" customFormat="1" ht="14.25" hidden="1"/>
    <row r="26940" s="505" customFormat="1" ht="14.25" hidden="1"/>
    <row r="26941" s="505" customFormat="1" ht="14.25" hidden="1"/>
    <row r="26942" s="505" customFormat="1" ht="14.25" hidden="1"/>
    <row r="26943" s="505" customFormat="1" ht="14.25" hidden="1"/>
    <row r="26944" s="505" customFormat="1" ht="14.25" hidden="1"/>
    <row r="26945" s="505" customFormat="1" ht="14.25" hidden="1"/>
    <row r="26946" s="505" customFormat="1" ht="14.25" hidden="1"/>
    <row r="26947" s="505" customFormat="1" ht="14.25" hidden="1"/>
    <row r="26948" s="505" customFormat="1" ht="14.25" hidden="1"/>
    <row r="26949" s="505" customFormat="1" ht="14.25" hidden="1"/>
    <row r="26950" s="505" customFormat="1" ht="14.25" hidden="1"/>
    <row r="26951" s="505" customFormat="1" ht="14.25" hidden="1"/>
    <row r="26952" s="505" customFormat="1" ht="14.25" hidden="1"/>
    <row r="26953" s="505" customFormat="1" ht="14.25" hidden="1"/>
    <row r="26954" s="505" customFormat="1" ht="14.25" hidden="1"/>
    <row r="26955" s="505" customFormat="1" ht="14.25" hidden="1"/>
    <row r="26956" s="505" customFormat="1" ht="14.25" hidden="1"/>
    <row r="26957" s="505" customFormat="1" ht="14.25" hidden="1"/>
    <row r="26958" s="505" customFormat="1" ht="14.25" hidden="1"/>
    <row r="26959" s="505" customFormat="1" ht="14.25" hidden="1"/>
    <row r="26960" s="505" customFormat="1" ht="14.25" hidden="1"/>
    <row r="26961" s="505" customFormat="1" ht="14.25" hidden="1"/>
    <row r="26962" s="505" customFormat="1" ht="14.25" hidden="1"/>
    <row r="26963" s="505" customFormat="1" ht="14.25" hidden="1"/>
    <row r="26964" s="505" customFormat="1" ht="14.25" hidden="1"/>
    <row r="26965" s="505" customFormat="1" ht="14.25" hidden="1"/>
    <row r="26966" s="505" customFormat="1" ht="14.25" hidden="1"/>
    <row r="26967" s="505" customFormat="1" ht="14.25" hidden="1"/>
    <row r="26968" s="505" customFormat="1" ht="14.25" hidden="1"/>
    <row r="26969" s="505" customFormat="1" ht="14.25" hidden="1"/>
    <row r="26970" s="505" customFormat="1" ht="14.25" hidden="1"/>
    <row r="26971" s="505" customFormat="1" ht="14.25" hidden="1"/>
    <row r="26972" s="505" customFormat="1" ht="14.25" hidden="1"/>
    <row r="26973" s="505" customFormat="1" ht="14.25" hidden="1"/>
    <row r="26974" s="505" customFormat="1" ht="14.25" hidden="1"/>
    <row r="26975" s="505" customFormat="1" ht="14.25" hidden="1"/>
    <row r="26976" s="505" customFormat="1" ht="14.25" hidden="1"/>
    <row r="26977" s="505" customFormat="1" ht="14.25" hidden="1"/>
    <row r="26978" s="505" customFormat="1" ht="14.25" hidden="1"/>
    <row r="26979" s="505" customFormat="1" ht="14.25" hidden="1"/>
    <row r="26980" s="505" customFormat="1" ht="14.25" hidden="1"/>
    <row r="26981" s="505" customFormat="1" ht="14.25" hidden="1"/>
    <row r="26982" s="505" customFormat="1" ht="14.25" hidden="1"/>
    <row r="26983" s="505" customFormat="1" ht="14.25" hidden="1"/>
    <row r="26984" s="505" customFormat="1" ht="14.25" hidden="1"/>
    <row r="26985" s="505" customFormat="1" ht="14.25" hidden="1"/>
    <row r="26986" s="505" customFormat="1" ht="14.25" hidden="1"/>
    <row r="26987" s="505" customFormat="1" ht="14.25" hidden="1"/>
    <row r="26988" s="505" customFormat="1" ht="14.25" hidden="1"/>
    <row r="26989" s="505" customFormat="1" ht="14.25" hidden="1"/>
    <row r="26990" s="505" customFormat="1" ht="14.25" hidden="1"/>
    <row r="26991" s="505" customFormat="1" ht="14.25" hidden="1"/>
    <row r="26992" s="505" customFormat="1" ht="14.25" hidden="1"/>
    <row r="26993" s="505" customFormat="1" ht="14.25" hidden="1"/>
    <row r="26994" s="505" customFormat="1" ht="14.25" hidden="1"/>
    <row r="26995" s="505" customFormat="1" ht="14.25" hidden="1"/>
    <row r="26996" s="505" customFormat="1" ht="14.25" hidden="1"/>
    <row r="26997" s="505" customFormat="1" ht="14.25" hidden="1"/>
    <row r="26998" s="505" customFormat="1" ht="14.25" hidden="1"/>
    <row r="26999" s="505" customFormat="1" ht="14.25" hidden="1"/>
    <row r="27000" s="505" customFormat="1" ht="14.25" hidden="1"/>
    <row r="27001" s="505" customFormat="1" ht="14.25" hidden="1"/>
    <row r="27002" s="505" customFormat="1" ht="14.25" hidden="1"/>
    <row r="27003" s="505" customFormat="1" ht="14.25" hidden="1"/>
    <row r="27004" s="505" customFormat="1" ht="14.25" hidden="1"/>
    <row r="27005" s="505" customFormat="1" ht="14.25" hidden="1"/>
    <row r="27006" s="505" customFormat="1" ht="14.25" hidden="1"/>
    <row r="27007" s="505" customFormat="1" ht="14.25" hidden="1"/>
    <row r="27008" s="505" customFormat="1" ht="14.25" hidden="1"/>
    <row r="27009" s="505" customFormat="1" ht="14.25" hidden="1"/>
    <row r="27010" s="505" customFormat="1" ht="14.25" hidden="1"/>
    <row r="27011" s="505" customFormat="1" ht="14.25" hidden="1"/>
    <row r="27012" s="505" customFormat="1" ht="14.25" hidden="1"/>
    <row r="27013" s="505" customFormat="1" ht="14.25" hidden="1"/>
    <row r="27014" s="505" customFormat="1" ht="14.25" hidden="1"/>
    <row r="27015" s="505" customFormat="1" ht="14.25" hidden="1"/>
    <row r="27016" s="505" customFormat="1" ht="14.25" hidden="1"/>
    <row r="27017" s="505" customFormat="1" ht="14.25" hidden="1"/>
    <row r="27018" s="505" customFormat="1" ht="14.25" hidden="1"/>
    <row r="27019" s="505" customFormat="1" ht="14.25" hidden="1"/>
    <row r="27020" s="505" customFormat="1" ht="14.25" hidden="1"/>
    <row r="27021" s="505" customFormat="1" ht="14.25" hidden="1"/>
    <row r="27022" s="505" customFormat="1" ht="14.25" hidden="1"/>
    <row r="27023" s="505" customFormat="1" ht="14.25" hidden="1"/>
    <row r="27024" s="505" customFormat="1" ht="14.25" hidden="1"/>
    <row r="27025" s="505" customFormat="1" ht="14.25" hidden="1"/>
    <row r="27026" s="505" customFormat="1" ht="14.25" hidden="1"/>
    <row r="27027" s="505" customFormat="1" ht="14.25" hidden="1"/>
    <row r="27028" s="505" customFormat="1" ht="14.25" hidden="1"/>
    <row r="27029" s="505" customFormat="1" ht="14.25" hidden="1"/>
    <row r="27030" s="505" customFormat="1" ht="14.25" hidden="1"/>
    <row r="27031" s="505" customFormat="1" ht="14.25" hidden="1"/>
    <row r="27032" s="505" customFormat="1" ht="14.25" hidden="1"/>
    <row r="27033" s="505" customFormat="1" ht="14.25" hidden="1"/>
    <row r="27034" s="505" customFormat="1" ht="14.25" hidden="1"/>
    <row r="27035" s="505" customFormat="1" ht="14.25" hidden="1"/>
    <row r="27036" s="505" customFormat="1" ht="14.25" hidden="1"/>
    <row r="27037" s="505" customFormat="1" ht="14.25" hidden="1"/>
    <row r="27038" s="505" customFormat="1" ht="14.25" hidden="1"/>
    <row r="27039" s="505" customFormat="1" ht="14.25" hidden="1"/>
    <row r="27040" s="505" customFormat="1" ht="14.25" hidden="1"/>
    <row r="27041" s="505" customFormat="1" ht="14.25" hidden="1"/>
    <row r="27042" s="505" customFormat="1" ht="14.25" hidden="1"/>
    <row r="27043" s="505" customFormat="1" ht="14.25" hidden="1"/>
    <row r="27044" s="505" customFormat="1" ht="14.25" hidden="1"/>
    <row r="27045" s="505" customFormat="1" ht="14.25" hidden="1"/>
    <row r="27046" s="505" customFormat="1" ht="14.25" hidden="1"/>
    <row r="27047" s="505" customFormat="1" ht="14.25" hidden="1"/>
    <row r="27048" s="505" customFormat="1" ht="14.25" hidden="1"/>
    <row r="27049" s="505" customFormat="1" ht="14.25" hidden="1"/>
    <row r="27050" s="505" customFormat="1" ht="14.25" hidden="1"/>
    <row r="27051" s="505" customFormat="1" ht="14.25" hidden="1"/>
    <row r="27052" s="505" customFormat="1" ht="14.25" hidden="1"/>
    <row r="27053" s="505" customFormat="1" ht="14.25" hidden="1"/>
    <row r="27054" s="505" customFormat="1" ht="14.25" hidden="1"/>
    <row r="27055" s="505" customFormat="1" ht="14.25" hidden="1"/>
    <row r="27056" s="505" customFormat="1" ht="14.25" hidden="1"/>
    <row r="27057" s="505" customFormat="1" ht="14.25" hidden="1"/>
    <row r="27058" s="505" customFormat="1" ht="14.25" hidden="1"/>
    <row r="27059" s="505" customFormat="1" ht="14.25" hidden="1"/>
    <row r="27060" s="505" customFormat="1" ht="14.25" hidden="1"/>
    <row r="27061" s="505" customFormat="1" ht="14.25" hidden="1"/>
    <row r="27062" s="505" customFormat="1" ht="14.25" hidden="1"/>
    <row r="27063" s="505" customFormat="1" ht="14.25" hidden="1"/>
    <row r="27064" s="505" customFormat="1" ht="14.25" hidden="1"/>
    <row r="27065" s="505" customFormat="1" ht="14.25" hidden="1"/>
    <row r="27066" s="505" customFormat="1" ht="14.25" hidden="1"/>
    <row r="27067" s="505" customFormat="1" ht="14.25" hidden="1"/>
    <row r="27068" s="505" customFormat="1" ht="14.25" hidden="1"/>
    <row r="27069" s="505" customFormat="1" ht="14.25" hidden="1"/>
    <row r="27070" s="505" customFormat="1" ht="14.25" hidden="1"/>
    <row r="27071" s="505" customFormat="1" ht="14.25" hidden="1"/>
    <row r="27072" s="505" customFormat="1" ht="14.25" hidden="1"/>
    <row r="27073" s="505" customFormat="1" ht="14.25" hidden="1"/>
    <row r="27074" s="505" customFormat="1" ht="14.25" hidden="1"/>
    <row r="27075" s="505" customFormat="1" ht="14.25" hidden="1"/>
    <row r="27076" s="505" customFormat="1" ht="14.25" hidden="1"/>
    <row r="27077" s="505" customFormat="1" ht="14.25" hidden="1"/>
    <row r="27078" s="505" customFormat="1" ht="14.25" hidden="1"/>
    <row r="27079" s="505" customFormat="1" ht="14.25" hidden="1"/>
    <row r="27080" s="505" customFormat="1" ht="14.25" hidden="1"/>
    <row r="27081" s="505" customFormat="1" ht="14.25" hidden="1"/>
    <row r="27082" s="505" customFormat="1" ht="14.25" hidden="1"/>
    <row r="27083" s="505" customFormat="1" ht="14.25" hidden="1"/>
    <row r="27084" s="505" customFormat="1" ht="14.25" hidden="1"/>
    <row r="27085" s="505" customFormat="1" ht="14.25" hidden="1"/>
    <row r="27086" s="505" customFormat="1" ht="14.25" hidden="1"/>
    <row r="27087" s="505" customFormat="1" ht="14.25" hidden="1"/>
    <row r="27088" s="505" customFormat="1" ht="14.25" hidden="1"/>
    <row r="27089" s="505" customFormat="1" ht="14.25" hidden="1"/>
    <row r="27090" s="505" customFormat="1" ht="14.25" hidden="1"/>
    <row r="27091" s="505" customFormat="1" ht="14.25" hidden="1"/>
    <row r="27092" s="505" customFormat="1" ht="14.25" hidden="1"/>
    <row r="27093" s="505" customFormat="1" ht="14.25" hidden="1"/>
    <row r="27094" s="505" customFormat="1" ht="14.25" hidden="1"/>
    <row r="27095" s="505" customFormat="1" ht="14.25" hidden="1"/>
    <row r="27096" s="505" customFormat="1" ht="14.25" hidden="1"/>
    <row r="27097" s="505" customFormat="1" ht="14.25" hidden="1"/>
    <row r="27098" s="505" customFormat="1" ht="14.25" hidden="1"/>
    <row r="27099" s="505" customFormat="1" ht="14.25" hidden="1"/>
    <row r="27100" s="505" customFormat="1" ht="14.25" hidden="1"/>
    <row r="27101" s="505" customFormat="1" ht="14.25" hidden="1"/>
    <row r="27102" s="505" customFormat="1" ht="14.25" hidden="1"/>
    <row r="27103" s="505" customFormat="1" ht="14.25" hidden="1"/>
    <row r="27104" s="505" customFormat="1" ht="14.25" hidden="1"/>
    <row r="27105" s="505" customFormat="1" ht="14.25" hidden="1"/>
    <row r="27106" s="505" customFormat="1" ht="14.25" hidden="1"/>
    <row r="27107" s="505" customFormat="1" ht="14.25" hidden="1"/>
    <row r="27108" s="505" customFormat="1" ht="14.25" hidden="1"/>
    <row r="27109" s="505" customFormat="1" ht="14.25" hidden="1"/>
    <row r="27110" s="505" customFormat="1" ht="14.25" hidden="1"/>
    <row r="27111" s="505" customFormat="1" ht="14.25" hidden="1"/>
    <row r="27112" s="505" customFormat="1" ht="14.25" hidden="1"/>
    <row r="27113" s="505" customFormat="1" ht="14.25" hidden="1"/>
    <row r="27114" s="505" customFormat="1" ht="14.25" hidden="1"/>
    <row r="27115" s="505" customFormat="1" ht="14.25" hidden="1"/>
    <row r="27116" s="505" customFormat="1" ht="14.25" hidden="1"/>
    <row r="27117" s="505" customFormat="1" ht="14.25" hidden="1"/>
    <row r="27118" s="505" customFormat="1" ht="14.25" hidden="1"/>
    <row r="27119" s="505" customFormat="1" ht="14.25" hidden="1"/>
    <row r="27120" s="505" customFormat="1" ht="14.25" hidden="1"/>
    <row r="27121" s="505" customFormat="1" ht="14.25" hidden="1"/>
    <row r="27122" s="505" customFormat="1" ht="14.25" hidden="1"/>
    <row r="27123" s="505" customFormat="1" ht="14.25" hidden="1"/>
    <row r="27124" s="505" customFormat="1" ht="14.25" hidden="1"/>
    <row r="27125" s="505" customFormat="1" ht="14.25" hidden="1"/>
    <row r="27126" s="505" customFormat="1" ht="14.25" hidden="1"/>
    <row r="27127" s="505" customFormat="1" ht="14.25" hidden="1"/>
    <row r="27128" s="505" customFormat="1" ht="14.25" hidden="1"/>
    <row r="27129" s="505" customFormat="1" ht="14.25" hidden="1"/>
    <row r="27130" s="505" customFormat="1" ht="14.25" hidden="1"/>
    <row r="27131" s="505" customFormat="1" ht="14.25" hidden="1"/>
    <row r="27132" s="505" customFormat="1" ht="14.25" hidden="1"/>
    <row r="27133" s="505" customFormat="1" ht="14.25" hidden="1"/>
    <row r="27134" s="505" customFormat="1" ht="14.25" hidden="1"/>
    <row r="27135" s="505" customFormat="1" ht="14.25" hidden="1"/>
    <row r="27136" s="505" customFormat="1" ht="14.25" hidden="1"/>
    <row r="27137" s="505" customFormat="1" ht="14.25" hidden="1"/>
    <row r="27138" s="505" customFormat="1" ht="14.25" hidden="1"/>
    <row r="27139" s="505" customFormat="1" ht="14.25" hidden="1"/>
    <row r="27140" s="505" customFormat="1" ht="14.25" hidden="1"/>
    <row r="27141" s="505" customFormat="1" ht="14.25" hidden="1"/>
    <row r="27142" s="505" customFormat="1" ht="14.25" hidden="1"/>
    <row r="27143" s="505" customFormat="1" ht="14.25" hidden="1"/>
    <row r="27144" s="505" customFormat="1" ht="14.25" hidden="1"/>
    <row r="27145" s="505" customFormat="1" ht="14.25" hidden="1"/>
    <row r="27146" s="505" customFormat="1" ht="14.25" hidden="1"/>
    <row r="27147" s="505" customFormat="1" ht="14.25" hidden="1"/>
    <row r="27148" s="505" customFormat="1" ht="14.25" hidden="1"/>
    <row r="27149" s="505" customFormat="1" ht="14.25" hidden="1"/>
    <row r="27150" s="505" customFormat="1" ht="14.25" hidden="1"/>
    <row r="27151" s="505" customFormat="1" ht="14.25" hidden="1"/>
    <row r="27152" s="505" customFormat="1" ht="14.25" hidden="1"/>
    <row r="27153" s="505" customFormat="1" ht="14.25" hidden="1"/>
    <row r="27154" s="505" customFormat="1" ht="14.25" hidden="1"/>
    <row r="27155" s="505" customFormat="1" ht="14.25" hidden="1"/>
    <row r="27156" s="505" customFormat="1" ht="14.25" hidden="1"/>
    <row r="27157" s="505" customFormat="1" ht="14.25" hidden="1"/>
    <row r="27158" s="505" customFormat="1" ht="14.25" hidden="1"/>
    <row r="27159" s="505" customFormat="1" ht="14.25" hidden="1"/>
    <row r="27160" s="505" customFormat="1" ht="14.25" hidden="1"/>
    <row r="27161" s="505" customFormat="1" ht="14.25" hidden="1"/>
    <row r="27162" s="505" customFormat="1" ht="14.25" hidden="1"/>
    <row r="27163" s="505" customFormat="1" ht="14.25" hidden="1"/>
    <row r="27164" s="505" customFormat="1" ht="14.25" hidden="1"/>
    <row r="27165" s="505" customFormat="1" ht="14.25" hidden="1"/>
    <row r="27166" s="505" customFormat="1" ht="14.25" hidden="1"/>
    <row r="27167" s="505" customFormat="1" ht="14.25" hidden="1"/>
    <row r="27168" s="505" customFormat="1" ht="14.25" hidden="1"/>
    <row r="27169" s="505" customFormat="1" ht="14.25" hidden="1"/>
    <row r="27170" s="505" customFormat="1" ht="14.25" hidden="1"/>
    <row r="27171" s="505" customFormat="1" ht="14.25" hidden="1"/>
    <row r="27172" s="505" customFormat="1" ht="14.25" hidden="1"/>
    <row r="27173" s="505" customFormat="1" ht="14.25" hidden="1"/>
    <row r="27174" s="505" customFormat="1" ht="14.25" hidden="1"/>
    <row r="27175" s="505" customFormat="1" ht="14.25" hidden="1"/>
    <row r="27176" s="505" customFormat="1" ht="14.25" hidden="1"/>
    <row r="27177" s="505" customFormat="1" ht="14.25" hidden="1"/>
    <row r="27178" s="505" customFormat="1" ht="14.25" hidden="1"/>
    <row r="27179" s="505" customFormat="1" ht="14.25" hidden="1"/>
    <row r="27180" s="505" customFormat="1" ht="14.25" hidden="1"/>
    <row r="27181" s="505" customFormat="1" ht="14.25" hidden="1"/>
    <row r="27182" s="505" customFormat="1" ht="14.25" hidden="1"/>
    <row r="27183" s="505" customFormat="1" ht="14.25" hidden="1"/>
    <row r="27184" s="505" customFormat="1" ht="14.25" hidden="1"/>
    <row r="27185" s="505" customFormat="1" ht="14.25" hidden="1"/>
    <row r="27186" s="505" customFormat="1" ht="14.25" hidden="1"/>
    <row r="27187" s="505" customFormat="1" ht="14.25" hidden="1"/>
    <row r="27188" s="505" customFormat="1" ht="14.25" hidden="1"/>
    <row r="27189" s="505" customFormat="1" ht="14.25" hidden="1"/>
    <row r="27190" s="505" customFormat="1" ht="14.25" hidden="1"/>
    <row r="27191" s="505" customFormat="1" ht="14.25" hidden="1"/>
    <row r="27192" s="505" customFormat="1" ht="14.25" hidden="1"/>
    <row r="27193" s="505" customFormat="1" ht="14.25" hidden="1"/>
    <row r="27194" s="505" customFormat="1" ht="14.25" hidden="1"/>
    <row r="27195" s="505" customFormat="1" ht="14.25" hidden="1"/>
    <row r="27196" s="505" customFormat="1" ht="14.25" hidden="1"/>
    <row r="27197" s="505" customFormat="1" ht="14.25" hidden="1"/>
    <row r="27198" s="505" customFormat="1" ht="14.25" hidden="1"/>
    <row r="27199" s="505" customFormat="1" ht="14.25" hidden="1"/>
    <row r="27200" s="505" customFormat="1" ht="14.25" hidden="1"/>
    <row r="27201" s="505" customFormat="1" ht="14.25" hidden="1"/>
    <row r="27202" s="505" customFormat="1" ht="14.25" hidden="1"/>
    <row r="27203" s="505" customFormat="1" ht="14.25" hidden="1"/>
    <row r="27204" s="505" customFormat="1" ht="14.25" hidden="1"/>
    <row r="27205" s="505" customFormat="1" ht="14.25" hidden="1"/>
    <row r="27206" s="505" customFormat="1" ht="14.25" hidden="1"/>
    <row r="27207" s="505" customFormat="1" ht="14.25" hidden="1"/>
    <row r="27208" s="505" customFormat="1" ht="14.25" hidden="1"/>
    <row r="27209" s="505" customFormat="1" ht="14.25" hidden="1"/>
    <row r="27210" s="505" customFormat="1" ht="14.25" hidden="1"/>
    <row r="27211" s="505" customFormat="1" ht="14.25" hidden="1"/>
    <row r="27212" s="505" customFormat="1" ht="14.25" hidden="1"/>
    <row r="27213" s="505" customFormat="1" ht="14.25" hidden="1"/>
    <row r="27214" s="505" customFormat="1" ht="14.25" hidden="1"/>
    <row r="27215" s="505" customFormat="1" ht="14.25" hidden="1"/>
    <row r="27216" s="505" customFormat="1" ht="14.25" hidden="1"/>
    <row r="27217" s="505" customFormat="1" ht="14.25" hidden="1"/>
    <row r="27218" s="505" customFormat="1" ht="14.25" hidden="1"/>
    <row r="27219" s="505" customFormat="1" ht="14.25" hidden="1"/>
    <row r="27220" s="505" customFormat="1" ht="14.25" hidden="1"/>
    <row r="27221" s="505" customFormat="1" ht="14.25" hidden="1"/>
    <row r="27222" s="505" customFormat="1" ht="14.25" hidden="1"/>
    <row r="27223" s="505" customFormat="1" ht="14.25" hidden="1"/>
    <row r="27224" s="505" customFormat="1" ht="14.25" hidden="1"/>
    <row r="27225" s="505" customFormat="1" ht="14.25" hidden="1"/>
    <row r="27226" s="505" customFormat="1" ht="14.25" hidden="1"/>
    <row r="27227" s="505" customFormat="1" ht="14.25" hidden="1"/>
    <row r="27228" s="505" customFormat="1" ht="14.25" hidden="1"/>
    <row r="27229" s="505" customFormat="1" ht="14.25" hidden="1"/>
    <row r="27230" s="505" customFormat="1" ht="14.25" hidden="1"/>
    <row r="27231" s="505" customFormat="1" ht="14.25" hidden="1"/>
    <row r="27232" s="505" customFormat="1" ht="14.25" hidden="1"/>
    <row r="27233" s="505" customFormat="1" ht="14.25" hidden="1"/>
    <row r="27234" s="505" customFormat="1" ht="14.25" hidden="1"/>
    <row r="27235" s="505" customFormat="1" ht="14.25" hidden="1"/>
    <row r="27236" s="505" customFormat="1" ht="14.25" hidden="1"/>
    <row r="27237" s="505" customFormat="1" ht="14.25" hidden="1"/>
    <row r="27238" s="505" customFormat="1" ht="14.25" hidden="1"/>
    <row r="27239" s="505" customFormat="1" ht="14.25" hidden="1"/>
    <row r="27240" s="505" customFormat="1" ht="14.25" hidden="1"/>
    <row r="27241" s="505" customFormat="1" ht="14.25" hidden="1"/>
    <row r="27242" s="505" customFormat="1" ht="14.25" hidden="1"/>
    <row r="27243" s="505" customFormat="1" ht="14.25" hidden="1"/>
    <row r="27244" s="505" customFormat="1" ht="14.25" hidden="1"/>
    <row r="27245" s="505" customFormat="1" ht="14.25" hidden="1"/>
    <row r="27246" s="505" customFormat="1" ht="14.25" hidden="1"/>
    <row r="27247" s="505" customFormat="1" ht="14.25" hidden="1"/>
    <row r="27248" s="505" customFormat="1" ht="14.25" hidden="1"/>
    <row r="27249" s="505" customFormat="1" ht="14.25" hidden="1"/>
    <row r="27250" s="505" customFormat="1" ht="14.25" hidden="1"/>
    <row r="27251" s="505" customFormat="1" ht="14.25" hidden="1"/>
    <row r="27252" s="505" customFormat="1" ht="14.25" hidden="1"/>
    <row r="27253" s="505" customFormat="1" ht="14.25" hidden="1"/>
    <row r="27254" s="505" customFormat="1" ht="14.25" hidden="1"/>
    <row r="27255" s="505" customFormat="1" ht="14.25" hidden="1"/>
    <row r="27256" s="505" customFormat="1" ht="14.25" hidden="1"/>
    <row r="27257" s="505" customFormat="1" ht="14.25" hidden="1"/>
    <row r="27258" s="505" customFormat="1" ht="14.25" hidden="1"/>
    <row r="27259" s="505" customFormat="1" ht="14.25" hidden="1"/>
    <row r="27260" s="505" customFormat="1" ht="14.25" hidden="1"/>
    <row r="27261" s="505" customFormat="1" ht="14.25" hidden="1"/>
    <row r="27262" s="505" customFormat="1" ht="14.25" hidden="1"/>
    <row r="27263" s="505" customFormat="1" ht="14.25" hidden="1"/>
    <row r="27264" s="505" customFormat="1" ht="14.25" hidden="1"/>
    <row r="27265" s="505" customFormat="1" ht="14.25" hidden="1"/>
    <row r="27266" s="505" customFormat="1" ht="14.25" hidden="1"/>
    <row r="27267" s="505" customFormat="1" ht="14.25" hidden="1"/>
    <row r="27268" s="505" customFormat="1" ht="14.25" hidden="1"/>
    <row r="27269" s="505" customFormat="1" ht="14.25" hidden="1"/>
    <row r="27270" s="505" customFormat="1" ht="14.25" hidden="1"/>
    <row r="27271" s="505" customFormat="1" ht="14.25" hidden="1"/>
    <row r="27272" s="505" customFormat="1" ht="14.25" hidden="1"/>
    <row r="27273" s="505" customFormat="1" ht="14.25" hidden="1"/>
    <row r="27274" s="505" customFormat="1" ht="14.25" hidden="1"/>
    <row r="27275" s="505" customFormat="1" ht="14.25" hidden="1"/>
    <row r="27276" s="505" customFormat="1" ht="14.25" hidden="1"/>
    <row r="27277" s="505" customFormat="1" ht="14.25" hidden="1"/>
    <row r="27278" s="505" customFormat="1" ht="14.25" hidden="1"/>
    <row r="27279" s="505" customFormat="1" ht="14.25" hidden="1"/>
    <row r="27280" s="505" customFormat="1" ht="14.25" hidden="1"/>
    <row r="27281" s="505" customFormat="1" ht="14.25" hidden="1"/>
    <row r="27282" s="505" customFormat="1" ht="14.25" hidden="1"/>
    <row r="27283" s="505" customFormat="1" ht="14.25" hidden="1"/>
    <row r="27284" s="505" customFormat="1" ht="14.25" hidden="1"/>
    <row r="27285" s="505" customFormat="1" ht="14.25" hidden="1"/>
    <row r="27286" s="505" customFormat="1" ht="14.25" hidden="1"/>
    <row r="27287" s="505" customFormat="1" ht="14.25" hidden="1"/>
    <row r="27288" s="505" customFormat="1" ht="14.25" hidden="1"/>
    <row r="27289" s="505" customFormat="1" ht="14.25" hidden="1"/>
    <row r="27290" s="505" customFormat="1" ht="14.25" hidden="1"/>
    <row r="27291" s="505" customFormat="1" ht="14.25" hidden="1"/>
    <row r="27292" s="505" customFormat="1" ht="14.25" hidden="1"/>
    <row r="27293" s="505" customFormat="1" ht="14.25" hidden="1"/>
    <row r="27294" s="505" customFormat="1" ht="14.25" hidden="1"/>
    <row r="27295" s="505" customFormat="1" ht="14.25" hidden="1"/>
    <row r="27296" s="505" customFormat="1" ht="14.25" hidden="1"/>
    <row r="27297" s="505" customFormat="1" ht="14.25" hidden="1"/>
    <row r="27298" s="505" customFormat="1" ht="14.25" hidden="1"/>
    <row r="27299" s="505" customFormat="1" ht="14.25" hidden="1"/>
    <row r="27300" s="505" customFormat="1" ht="14.25" hidden="1"/>
    <row r="27301" s="505" customFormat="1" ht="14.25" hidden="1"/>
    <row r="27302" s="505" customFormat="1" ht="14.25" hidden="1"/>
    <row r="27303" s="505" customFormat="1" ht="14.25" hidden="1"/>
    <row r="27304" s="505" customFormat="1" ht="14.25" hidden="1"/>
    <row r="27305" s="505" customFormat="1" ht="14.25" hidden="1"/>
    <row r="27306" s="505" customFormat="1" ht="14.25" hidden="1"/>
    <row r="27307" s="505" customFormat="1" ht="14.25" hidden="1"/>
    <row r="27308" s="505" customFormat="1" ht="14.25" hidden="1"/>
    <row r="27309" s="505" customFormat="1" ht="14.25" hidden="1"/>
    <row r="27310" s="505" customFormat="1" ht="14.25" hidden="1"/>
    <row r="27311" s="505" customFormat="1" ht="14.25" hidden="1"/>
    <row r="27312" s="505" customFormat="1" ht="14.25" hidden="1"/>
    <row r="27313" s="505" customFormat="1" ht="14.25" hidden="1"/>
    <row r="27314" s="505" customFormat="1" ht="14.25" hidden="1"/>
    <row r="27315" s="505" customFormat="1" ht="14.25" hidden="1"/>
    <row r="27316" s="505" customFormat="1" ht="14.25" hidden="1"/>
    <row r="27317" s="505" customFormat="1" ht="14.25" hidden="1"/>
    <row r="27318" s="505" customFormat="1" ht="14.25" hidden="1"/>
    <row r="27319" s="505" customFormat="1" ht="14.25" hidden="1"/>
    <row r="27320" s="505" customFormat="1" ht="14.25" hidden="1"/>
    <row r="27321" s="505" customFormat="1" ht="14.25" hidden="1"/>
    <row r="27322" s="505" customFormat="1" ht="14.25" hidden="1"/>
    <row r="27323" s="505" customFormat="1" ht="14.25" hidden="1"/>
    <row r="27324" s="505" customFormat="1" ht="14.25" hidden="1"/>
    <row r="27325" s="505" customFormat="1" ht="14.25" hidden="1"/>
    <row r="27326" s="505" customFormat="1" ht="14.25" hidden="1"/>
    <row r="27327" s="505" customFormat="1" ht="14.25" hidden="1"/>
    <row r="27328" s="505" customFormat="1" ht="14.25" hidden="1"/>
    <row r="27329" s="505" customFormat="1" ht="14.25" hidden="1"/>
    <row r="27330" s="505" customFormat="1" ht="14.25" hidden="1"/>
    <row r="27331" s="505" customFormat="1" ht="14.25" hidden="1"/>
    <row r="27332" s="505" customFormat="1" ht="14.25" hidden="1"/>
    <row r="27333" s="505" customFormat="1" ht="14.25" hidden="1"/>
    <row r="27334" s="505" customFormat="1" ht="14.25" hidden="1"/>
    <row r="27335" s="505" customFormat="1" ht="14.25" hidden="1"/>
    <row r="27336" s="505" customFormat="1" ht="14.25" hidden="1"/>
    <row r="27337" s="505" customFormat="1" ht="14.25" hidden="1"/>
    <row r="27338" s="505" customFormat="1" ht="14.25" hidden="1"/>
    <row r="27339" s="505" customFormat="1" ht="14.25" hidden="1"/>
    <row r="27340" s="505" customFormat="1" ht="14.25" hidden="1"/>
    <row r="27341" s="505" customFormat="1" ht="14.25" hidden="1"/>
    <row r="27342" s="505" customFormat="1" ht="14.25" hidden="1"/>
    <row r="27343" s="505" customFormat="1" ht="14.25" hidden="1"/>
    <row r="27344" s="505" customFormat="1" ht="14.25" hidden="1"/>
    <row r="27345" s="505" customFormat="1" ht="14.25" hidden="1"/>
    <row r="27346" s="505" customFormat="1" ht="14.25" hidden="1"/>
    <row r="27347" s="505" customFormat="1" ht="14.25" hidden="1"/>
    <row r="27348" s="505" customFormat="1" ht="14.25" hidden="1"/>
    <row r="27349" s="505" customFormat="1" ht="14.25" hidden="1"/>
    <row r="27350" s="505" customFormat="1" ht="14.25" hidden="1"/>
    <row r="27351" s="505" customFormat="1" ht="14.25" hidden="1"/>
    <row r="27352" s="505" customFormat="1" ht="14.25" hidden="1"/>
    <row r="27353" s="505" customFormat="1" ht="14.25" hidden="1"/>
    <row r="27354" s="505" customFormat="1" ht="14.25" hidden="1"/>
    <row r="27355" s="505" customFormat="1" ht="14.25" hidden="1"/>
    <row r="27356" s="505" customFormat="1" ht="14.25" hidden="1"/>
    <row r="27357" s="505" customFormat="1" ht="14.25" hidden="1"/>
    <row r="27358" s="505" customFormat="1" ht="14.25" hidden="1"/>
    <row r="27359" s="505" customFormat="1" ht="14.25" hidden="1"/>
    <row r="27360" s="505" customFormat="1" ht="14.25" hidden="1"/>
    <row r="27361" s="505" customFormat="1" ht="14.25" hidden="1"/>
    <row r="27362" s="505" customFormat="1" ht="14.25" hidden="1"/>
    <row r="27363" s="505" customFormat="1" ht="14.25" hidden="1"/>
    <row r="27364" s="505" customFormat="1" ht="14.25" hidden="1"/>
    <row r="27365" s="505" customFormat="1" ht="14.25" hidden="1"/>
    <row r="27366" s="505" customFormat="1" ht="14.25" hidden="1"/>
    <row r="27367" s="505" customFormat="1" ht="14.25" hidden="1"/>
    <row r="27368" s="505" customFormat="1" ht="14.25" hidden="1"/>
    <row r="27369" s="505" customFormat="1" ht="14.25" hidden="1"/>
    <row r="27370" s="505" customFormat="1" ht="14.25" hidden="1"/>
    <row r="27371" s="505" customFormat="1" ht="14.25" hidden="1"/>
    <row r="27372" s="505" customFormat="1" ht="14.25" hidden="1"/>
    <row r="27373" s="505" customFormat="1" ht="14.25" hidden="1"/>
    <row r="27374" s="505" customFormat="1" ht="14.25" hidden="1"/>
    <row r="27375" s="505" customFormat="1" ht="14.25" hidden="1"/>
    <row r="27376" s="505" customFormat="1" ht="14.25" hidden="1"/>
    <row r="27377" s="505" customFormat="1" ht="14.25" hidden="1"/>
    <row r="27378" s="505" customFormat="1" ht="14.25" hidden="1"/>
    <row r="27379" s="505" customFormat="1" ht="14.25" hidden="1"/>
    <row r="27380" s="505" customFormat="1" ht="14.25" hidden="1"/>
    <row r="27381" s="505" customFormat="1" ht="14.25" hidden="1"/>
    <row r="27382" s="505" customFormat="1" ht="14.25" hidden="1"/>
    <row r="27383" s="505" customFormat="1" ht="14.25" hidden="1"/>
    <row r="27384" s="505" customFormat="1" ht="14.25" hidden="1"/>
    <row r="27385" s="505" customFormat="1" ht="14.25" hidden="1"/>
    <row r="27386" s="505" customFormat="1" ht="14.25" hidden="1"/>
    <row r="27387" s="505" customFormat="1" ht="14.25" hidden="1"/>
    <row r="27388" s="505" customFormat="1" ht="14.25" hidden="1"/>
    <row r="27389" s="505" customFormat="1" ht="14.25" hidden="1"/>
    <row r="27390" s="505" customFormat="1" ht="14.25" hidden="1"/>
    <row r="27391" s="505" customFormat="1" ht="14.25" hidden="1"/>
    <row r="27392" s="505" customFormat="1" ht="14.25" hidden="1"/>
    <row r="27393" s="505" customFormat="1" ht="14.25" hidden="1"/>
    <row r="27394" s="505" customFormat="1" ht="14.25" hidden="1"/>
    <row r="27395" s="505" customFormat="1" ht="14.25" hidden="1"/>
    <row r="27396" s="505" customFormat="1" ht="14.25" hidden="1"/>
    <row r="27397" s="505" customFormat="1" ht="14.25" hidden="1"/>
    <row r="27398" s="505" customFormat="1" ht="14.25" hidden="1"/>
    <row r="27399" s="505" customFormat="1" ht="14.25" hidden="1"/>
    <row r="27400" s="505" customFormat="1" ht="14.25" hidden="1"/>
    <row r="27401" s="505" customFormat="1" ht="14.25" hidden="1"/>
    <row r="27402" s="505" customFormat="1" ht="14.25" hidden="1"/>
    <row r="27403" s="505" customFormat="1" ht="14.25" hidden="1"/>
    <row r="27404" s="505" customFormat="1" ht="14.25" hidden="1"/>
    <row r="27405" s="505" customFormat="1" ht="14.25" hidden="1"/>
    <row r="27406" s="505" customFormat="1" ht="14.25" hidden="1"/>
    <row r="27407" s="505" customFormat="1" ht="14.25" hidden="1"/>
    <row r="27408" s="505" customFormat="1" ht="14.25" hidden="1"/>
    <row r="27409" s="505" customFormat="1" ht="14.25" hidden="1"/>
    <row r="27410" s="505" customFormat="1" ht="14.25" hidden="1"/>
    <row r="27411" s="505" customFormat="1" ht="14.25" hidden="1"/>
    <row r="27412" s="505" customFormat="1" ht="14.25" hidden="1"/>
    <row r="27413" s="505" customFormat="1" ht="14.25" hidden="1"/>
    <row r="27414" s="505" customFormat="1" ht="14.25" hidden="1"/>
    <row r="27415" s="505" customFormat="1" ht="14.25" hidden="1"/>
    <row r="27416" s="505" customFormat="1" ht="14.25" hidden="1"/>
    <row r="27417" s="505" customFormat="1" ht="14.25" hidden="1"/>
    <row r="27418" s="505" customFormat="1" ht="14.25" hidden="1"/>
    <row r="27419" s="505" customFormat="1" ht="14.25" hidden="1"/>
    <row r="27420" s="505" customFormat="1" ht="14.25" hidden="1"/>
    <row r="27421" s="505" customFormat="1" ht="14.25" hidden="1"/>
    <row r="27422" s="505" customFormat="1" ht="14.25" hidden="1"/>
    <row r="27423" s="505" customFormat="1" ht="14.25" hidden="1"/>
    <row r="27424" s="505" customFormat="1" ht="14.25" hidden="1"/>
    <row r="27425" s="505" customFormat="1" ht="14.25" hidden="1"/>
    <row r="27426" s="505" customFormat="1" ht="14.25" hidden="1"/>
    <row r="27427" s="505" customFormat="1" ht="14.25" hidden="1"/>
    <row r="27428" s="505" customFormat="1" ht="14.25" hidden="1"/>
    <row r="27429" s="505" customFormat="1" ht="14.25" hidden="1"/>
    <row r="27430" s="505" customFormat="1" ht="14.25" hidden="1"/>
    <row r="27431" s="505" customFormat="1" ht="14.25" hidden="1"/>
    <row r="27432" s="505" customFormat="1" ht="14.25" hidden="1"/>
    <row r="27433" s="505" customFormat="1" ht="14.25" hidden="1"/>
    <row r="27434" s="505" customFormat="1" ht="14.25" hidden="1"/>
    <row r="27435" s="505" customFormat="1" ht="14.25" hidden="1"/>
    <row r="27436" s="505" customFormat="1" ht="14.25" hidden="1"/>
    <row r="27437" s="505" customFormat="1" ht="14.25" hidden="1"/>
    <row r="27438" s="505" customFormat="1" ht="14.25" hidden="1"/>
    <row r="27439" s="505" customFormat="1" ht="14.25" hidden="1"/>
    <row r="27440" s="505" customFormat="1" ht="14.25" hidden="1"/>
    <row r="27441" s="505" customFormat="1" ht="14.25" hidden="1"/>
    <row r="27442" s="505" customFormat="1" ht="14.25" hidden="1"/>
    <row r="27443" s="505" customFormat="1" ht="14.25" hidden="1"/>
    <row r="27444" s="505" customFormat="1" ht="14.25" hidden="1"/>
    <row r="27445" s="505" customFormat="1" ht="14.25" hidden="1"/>
    <row r="27446" s="505" customFormat="1" ht="14.25" hidden="1"/>
    <row r="27447" s="505" customFormat="1" ht="14.25" hidden="1"/>
    <row r="27448" s="505" customFormat="1" ht="14.25" hidden="1"/>
    <row r="27449" s="505" customFormat="1" ht="14.25" hidden="1"/>
    <row r="27450" s="505" customFormat="1" ht="14.25" hidden="1"/>
    <row r="27451" s="505" customFormat="1" ht="14.25" hidden="1"/>
    <row r="27452" s="505" customFormat="1" ht="14.25" hidden="1"/>
    <row r="27453" s="505" customFormat="1" ht="14.25" hidden="1"/>
    <row r="27454" s="505" customFormat="1" ht="14.25" hidden="1"/>
    <row r="27455" s="505" customFormat="1" ht="14.25" hidden="1"/>
    <row r="27456" s="505" customFormat="1" ht="14.25" hidden="1"/>
    <row r="27457" s="505" customFormat="1" ht="14.25" hidden="1"/>
    <row r="27458" s="505" customFormat="1" ht="14.25" hidden="1"/>
    <row r="27459" s="505" customFormat="1" ht="14.25" hidden="1"/>
    <row r="27460" s="505" customFormat="1" ht="14.25" hidden="1"/>
    <row r="27461" s="505" customFormat="1" ht="14.25" hidden="1"/>
    <row r="27462" s="505" customFormat="1" ht="14.25" hidden="1"/>
    <row r="27463" s="505" customFormat="1" ht="14.25" hidden="1"/>
    <row r="27464" s="505" customFormat="1" ht="14.25" hidden="1"/>
    <row r="27465" s="505" customFormat="1" ht="14.25" hidden="1"/>
    <row r="27466" s="505" customFormat="1" ht="14.25" hidden="1"/>
    <row r="27467" s="505" customFormat="1" ht="14.25" hidden="1"/>
    <row r="27468" s="505" customFormat="1" ht="14.25" hidden="1"/>
    <row r="27469" s="505" customFormat="1" ht="14.25" hidden="1"/>
    <row r="27470" s="505" customFormat="1" ht="14.25" hidden="1"/>
    <row r="27471" s="505" customFormat="1" ht="14.25" hidden="1"/>
    <row r="27472" s="505" customFormat="1" ht="14.25" hidden="1"/>
    <row r="27473" s="505" customFormat="1" ht="14.25" hidden="1"/>
    <row r="27474" s="505" customFormat="1" ht="14.25" hidden="1"/>
    <row r="27475" s="505" customFormat="1" ht="14.25" hidden="1"/>
    <row r="27476" s="505" customFormat="1" ht="14.25" hidden="1"/>
    <row r="27477" s="505" customFormat="1" ht="14.25" hidden="1"/>
    <row r="27478" s="505" customFormat="1" ht="14.25" hidden="1"/>
    <row r="27479" s="505" customFormat="1" ht="14.25" hidden="1"/>
    <row r="27480" s="505" customFormat="1" ht="14.25" hidden="1"/>
    <row r="27481" s="505" customFormat="1" ht="14.25" hidden="1"/>
    <row r="27482" s="505" customFormat="1" ht="14.25" hidden="1"/>
    <row r="27483" s="505" customFormat="1" ht="14.25" hidden="1"/>
    <row r="27484" s="505" customFormat="1" ht="14.25" hidden="1"/>
    <row r="27485" s="505" customFormat="1" ht="14.25" hidden="1"/>
    <row r="27486" s="505" customFormat="1" ht="14.25" hidden="1"/>
    <row r="27487" s="505" customFormat="1" ht="14.25" hidden="1"/>
    <row r="27488" s="505" customFormat="1" ht="14.25" hidden="1"/>
    <row r="27489" s="505" customFormat="1" ht="14.25" hidden="1"/>
    <row r="27490" s="505" customFormat="1" ht="14.25" hidden="1"/>
    <row r="27491" s="505" customFormat="1" ht="14.25" hidden="1"/>
    <row r="27492" s="505" customFormat="1" ht="14.25" hidden="1"/>
    <row r="27493" s="505" customFormat="1" ht="14.25" hidden="1"/>
    <row r="27494" s="505" customFormat="1" ht="14.25" hidden="1"/>
    <row r="27495" s="505" customFormat="1" ht="14.25" hidden="1"/>
    <row r="27496" s="505" customFormat="1" ht="14.25" hidden="1"/>
    <row r="27497" s="505" customFormat="1" ht="14.25" hidden="1"/>
    <row r="27498" s="505" customFormat="1" ht="14.25" hidden="1"/>
    <row r="27499" s="505" customFormat="1" ht="14.25" hidden="1"/>
    <row r="27500" s="505" customFormat="1" ht="14.25" hidden="1"/>
    <row r="27501" s="505" customFormat="1" ht="14.25" hidden="1"/>
    <row r="27502" s="505" customFormat="1" ht="14.25" hidden="1"/>
    <row r="27503" s="505" customFormat="1" ht="14.25" hidden="1"/>
    <row r="27504" s="505" customFormat="1" ht="14.25" hidden="1"/>
    <row r="27505" s="505" customFormat="1" ht="14.25" hidden="1"/>
    <row r="27506" s="505" customFormat="1" ht="14.25" hidden="1"/>
    <row r="27507" s="505" customFormat="1" ht="14.25" hidden="1"/>
    <row r="27508" s="505" customFormat="1" ht="14.25" hidden="1"/>
    <row r="27509" s="505" customFormat="1" ht="14.25" hidden="1"/>
    <row r="27510" s="505" customFormat="1" ht="14.25" hidden="1"/>
    <row r="27511" s="505" customFormat="1" ht="14.25" hidden="1"/>
    <row r="27512" s="505" customFormat="1" ht="14.25" hidden="1"/>
    <row r="27513" s="505" customFormat="1" ht="14.25" hidden="1"/>
    <row r="27514" s="505" customFormat="1" ht="14.25" hidden="1"/>
    <row r="27515" s="505" customFormat="1" ht="14.25" hidden="1"/>
    <row r="27516" s="505" customFormat="1" ht="14.25" hidden="1"/>
    <row r="27517" s="505" customFormat="1" ht="14.25" hidden="1"/>
    <row r="27518" s="505" customFormat="1" ht="14.25" hidden="1"/>
    <row r="27519" s="505" customFormat="1" ht="14.25" hidden="1"/>
    <row r="27520" s="505" customFormat="1" ht="14.25" hidden="1"/>
    <row r="27521" s="505" customFormat="1" ht="14.25" hidden="1"/>
    <row r="27522" s="505" customFormat="1" ht="14.25" hidden="1"/>
    <row r="27523" s="505" customFormat="1" ht="14.25" hidden="1"/>
    <row r="27524" s="505" customFormat="1" ht="14.25" hidden="1"/>
    <row r="27525" s="505" customFormat="1" ht="14.25" hidden="1"/>
    <row r="27526" s="505" customFormat="1" ht="14.25" hidden="1"/>
    <row r="27527" s="505" customFormat="1" ht="14.25" hidden="1"/>
    <row r="27528" s="505" customFormat="1" ht="14.25" hidden="1"/>
    <row r="27529" s="505" customFormat="1" ht="14.25" hidden="1"/>
    <row r="27530" s="505" customFormat="1" ht="14.25" hidden="1"/>
    <row r="27531" s="505" customFormat="1" ht="14.25" hidden="1"/>
    <row r="27532" s="505" customFormat="1" ht="14.25" hidden="1"/>
    <row r="27533" s="505" customFormat="1" ht="14.25" hidden="1"/>
    <row r="27534" s="505" customFormat="1" ht="14.25" hidden="1"/>
    <row r="27535" s="505" customFormat="1" ht="14.25" hidden="1"/>
    <row r="27536" s="505" customFormat="1" ht="14.25" hidden="1"/>
    <row r="27537" s="505" customFormat="1" ht="14.25" hidden="1"/>
    <row r="27538" s="505" customFormat="1" ht="14.25" hidden="1"/>
    <row r="27539" s="505" customFormat="1" ht="14.25" hidden="1"/>
    <row r="27540" s="505" customFormat="1" ht="14.25" hidden="1"/>
    <row r="27541" s="505" customFormat="1" ht="14.25" hidden="1"/>
    <row r="27542" s="505" customFormat="1" ht="14.25" hidden="1"/>
    <row r="27543" s="505" customFormat="1" ht="14.25" hidden="1"/>
    <row r="27544" s="505" customFormat="1" ht="14.25" hidden="1"/>
    <row r="27545" s="505" customFormat="1" ht="14.25" hidden="1"/>
    <row r="27546" s="505" customFormat="1" ht="14.25" hidden="1"/>
    <row r="27547" s="505" customFormat="1" ht="14.25" hidden="1"/>
    <row r="27548" s="505" customFormat="1" ht="14.25" hidden="1"/>
    <row r="27549" s="505" customFormat="1" ht="14.25" hidden="1"/>
    <row r="27550" s="505" customFormat="1" ht="14.25" hidden="1"/>
    <row r="27551" s="505" customFormat="1" ht="14.25" hidden="1"/>
    <row r="27552" s="505" customFormat="1" ht="14.25" hidden="1"/>
    <row r="27553" s="505" customFormat="1" ht="14.25" hidden="1"/>
    <row r="27554" s="505" customFormat="1" ht="14.25" hidden="1"/>
    <row r="27555" s="505" customFormat="1" ht="14.25" hidden="1"/>
    <row r="27556" s="505" customFormat="1" ht="14.25" hidden="1"/>
    <row r="27557" s="505" customFormat="1" ht="14.25" hidden="1"/>
    <row r="27558" s="505" customFormat="1" ht="14.25" hidden="1"/>
    <row r="27559" s="505" customFormat="1" ht="14.25" hidden="1"/>
    <row r="27560" s="505" customFormat="1" ht="14.25" hidden="1"/>
    <row r="27561" s="505" customFormat="1" ht="14.25" hidden="1"/>
    <row r="27562" s="505" customFormat="1" ht="14.25" hidden="1"/>
    <row r="27563" s="505" customFormat="1" ht="14.25" hidden="1"/>
    <row r="27564" s="505" customFormat="1" ht="14.25" hidden="1"/>
    <row r="27565" s="505" customFormat="1" ht="14.25" hidden="1"/>
    <row r="27566" s="505" customFormat="1" ht="14.25" hidden="1"/>
    <row r="27567" s="505" customFormat="1" ht="14.25" hidden="1"/>
    <row r="27568" s="505" customFormat="1" ht="14.25" hidden="1"/>
    <row r="27569" s="505" customFormat="1" ht="14.25" hidden="1"/>
    <row r="27570" s="505" customFormat="1" ht="14.25" hidden="1"/>
    <row r="27571" s="505" customFormat="1" ht="14.25" hidden="1"/>
    <row r="27572" s="505" customFormat="1" ht="14.25" hidden="1"/>
    <row r="27573" s="505" customFormat="1" ht="14.25" hidden="1"/>
    <row r="27574" s="505" customFormat="1" ht="14.25" hidden="1"/>
    <row r="27575" s="505" customFormat="1" ht="14.25" hidden="1"/>
    <row r="27576" s="505" customFormat="1" ht="14.25" hidden="1"/>
    <row r="27577" s="505" customFormat="1" ht="14.25" hidden="1"/>
    <row r="27578" s="505" customFormat="1" ht="14.25" hidden="1"/>
    <row r="27579" s="505" customFormat="1" ht="14.25" hidden="1"/>
    <row r="27580" s="505" customFormat="1" ht="14.25" hidden="1"/>
    <row r="27581" s="505" customFormat="1" ht="14.25" hidden="1"/>
    <row r="27582" s="505" customFormat="1" ht="14.25" hidden="1"/>
    <row r="27583" s="505" customFormat="1" ht="14.25" hidden="1"/>
    <row r="27584" s="505" customFormat="1" ht="14.25" hidden="1"/>
    <row r="27585" s="505" customFormat="1" ht="14.25" hidden="1"/>
    <row r="27586" s="505" customFormat="1" ht="14.25" hidden="1"/>
    <row r="27587" s="505" customFormat="1" ht="14.25" hidden="1"/>
    <row r="27588" s="505" customFormat="1" ht="14.25" hidden="1"/>
    <row r="27589" s="505" customFormat="1" ht="14.25" hidden="1"/>
    <row r="27590" s="505" customFormat="1" ht="14.25" hidden="1"/>
    <row r="27591" s="505" customFormat="1" ht="14.25" hidden="1"/>
    <row r="27592" s="505" customFormat="1" ht="14.25" hidden="1"/>
    <row r="27593" s="505" customFormat="1" ht="14.25" hidden="1"/>
    <row r="27594" s="505" customFormat="1" ht="14.25" hidden="1"/>
    <row r="27595" s="505" customFormat="1" ht="14.25" hidden="1"/>
    <row r="27596" s="505" customFormat="1" ht="14.25" hidden="1"/>
    <row r="27597" s="505" customFormat="1" ht="14.25" hidden="1"/>
    <row r="27598" s="505" customFormat="1" ht="14.25" hidden="1"/>
    <row r="27599" s="505" customFormat="1" ht="14.25" hidden="1"/>
    <row r="27600" s="505" customFormat="1" ht="14.25" hidden="1"/>
    <row r="27601" s="505" customFormat="1" ht="14.25" hidden="1"/>
    <row r="27602" s="505" customFormat="1" ht="14.25" hidden="1"/>
    <row r="27603" s="505" customFormat="1" ht="14.25" hidden="1"/>
    <row r="27604" s="505" customFormat="1" ht="14.25" hidden="1"/>
    <row r="27605" s="505" customFormat="1" ht="14.25" hidden="1"/>
    <row r="27606" s="505" customFormat="1" ht="14.25" hidden="1"/>
    <row r="27607" s="505" customFormat="1" ht="14.25" hidden="1"/>
    <row r="27608" s="505" customFormat="1" ht="14.25" hidden="1"/>
    <row r="27609" s="505" customFormat="1" ht="14.25" hidden="1"/>
    <row r="27610" s="505" customFormat="1" ht="14.25" hidden="1"/>
    <row r="27611" s="505" customFormat="1" ht="14.25" hidden="1"/>
    <row r="27612" s="505" customFormat="1" ht="14.25" hidden="1"/>
    <row r="27613" s="505" customFormat="1" ht="14.25" hidden="1"/>
    <row r="27614" s="505" customFormat="1" ht="14.25" hidden="1"/>
    <row r="27615" s="505" customFormat="1" ht="14.25" hidden="1"/>
    <row r="27616" s="505" customFormat="1" ht="14.25" hidden="1"/>
    <row r="27617" s="505" customFormat="1" ht="14.25" hidden="1"/>
    <row r="27618" s="505" customFormat="1" ht="14.25" hidden="1"/>
    <row r="27619" s="505" customFormat="1" ht="14.25" hidden="1"/>
    <row r="27620" s="505" customFormat="1" ht="14.25" hidden="1"/>
    <row r="27621" s="505" customFormat="1" ht="14.25" hidden="1"/>
    <row r="27622" s="505" customFormat="1" ht="14.25" hidden="1"/>
    <row r="27623" s="505" customFormat="1" ht="14.25" hidden="1"/>
    <row r="27624" s="505" customFormat="1" ht="14.25" hidden="1"/>
    <row r="27625" s="505" customFormat="1" ht="14.25" hidden="1"/>
    <row r="27626" s="505" customFormat="1" ht="14.25" hidden="1"/>
    <row r="27627" s="505" customFormat="1" ht="14.25" hidden="1"/>
    <row r="27628" s="505" customFormat="1" ht="14.25" hidden="1"/>
    <row r="27629" s="505" customFormat="1" ht="14.25" hidden="1"/>
    <row r="27630" s="505" customFormat="1" ht="14.25" hidden="1"/>
    <row r="27631" s="505" customFormat="1" ht="14.25" hidden="1"/>
    <row r="27632" s="505" customFormat="1" ht="14.25" hidden="1"/>
    <row r="27633" s="505" customFormat="1" ht="14.25" hidden="1"/>
    <row r="27634" s="505" customFormat="1" ht="14.25" hidden="1"/>
    <row r="27635" s="505" customFormat="1" ht="14.25" hidden="1"/>
    <row r="27636" s="505" customFormat="1" ht="14.25" hidden="1"/>
    <row r="27637" s="505" customFormat="1" ht="14.25" hidden="1"/>
    <row r="27638" s="505" customFormat="1" ht="14.25" hidden="1"/>
    <row r="27639" s="505" customFormat="1" ht="14.25" hidden="1"/>
    <row r="27640" s="505" customFormat="1" ht="14.25" hidden="1"/>
    <row r="27641" s="505" customFormat="1" ht="14.25" hidden="1"/>
    <row r="27642" s="505" customFormat="1" ht="14.25" hidden="1"/>
    <row r="27643" s="505" customFormat="1" ht="14.25" hidden="1"/>
    <row r="27644" s="505" customFormat="1" ht="14.25" hidden="1"/>
    <row r="27645" s="505" customFormat="1" ht="14.25" hidden="1"/>
    <row r="27646" s="505" customFormat="1" ht="14.25" hidden="1"/>
    <row r="27647" s="505" customFormat="1" ht="14.25" hidden="1"/>
    <row r="27648" s="505" customFormat="1" ht="14.25" hidden="1"/>
    <row r="27649" s="505" customFormat="1" ht="14.25" hidden="1"/>
    <row r="27650" s="505" customFormat="1" ht="14.25" hidden="1"/>
    <row r="27651" s="505" customFormat="1" ht="14.25" hidden="1"/>
    <row r="27652" s="505" customFormat="1" ht="14.25" hidden="1"/>
    <row r="27653" s="505" customFormat="1" ht="14.25" hidden="1"/>
    <row r="27654" s="505" customFormat="1" ht="14.25" hidden="1"/>
    <row r="27655" s="505" customFormat="1" ht="14.25" hidden="1"/>
    <row r="27656" s="505" customFormat="1" ht="14.25" hidden="1"/>
    <row r="27657" s="505" customFormat="1" ht="14.25" hidden="1"/>
    <row r="27658" s="505" customFormat="1" ht="14.25" hidden="1"/>
    <row r="27659" s="505" customFormat="1" ht="14.25" hidden="1"/>
    <row r="27660" s="505" customFormat="1" ht="14.25" hidden="1"/>
    <row r="27661" s="505" customFormat="1" ht="14.25" hidden="1"/>
    <row r="27662" s="505" customFormat="1" ht="14.25" hidden="1"/>
    <row r="27663" s="505" customFormat="1" ht="14.25" hidden="1"/>
    <row r="27664" s="505" customFormat="1" ht="14.25" hidden="1"/>
    <row r="27665" s="505" customFormat="1" ht="14.25" hidden="1"/>
    <row r="27666" s="505" customFormat="1" ht="14.25" hidden="1"/>
    <row r="27667" s="505" customFormat="1" ht="14.25" hidden="1"/>
    <row r="27668" s="505" customFormat="1" ht="14.25" hidden="1"/>
    <row r="27669" s="505" customFormat="1" ht="14.25" hidden="1"/>
    <row r="27670" s="505" customFormat="1" ht="14.25" hidden="1"/>
    <row r="27671" s="505" customFormat="1" ht="14.25" hidden="1"/>
    <row r="27672" s="505" customFormat="1" ht="14.25" hidden="1"/>
    <row r="27673" s="505" customFormat="1" ht="14.25" hidden="1"/>
    <row r="27674" s="505" customFormat="1" ht="14.25" hidden="1"/>
    <row r="27675" s="505" customFormat="1" ht="14.25" hidden="1"/>
    <row r="27676" s="505" customFormat="1" ht="14.25" hidden="1"/>
    <row r="27677" s="505" customFormat="1" ht="14.25" hidden="1"/>
    <row r="27678" s="505" customFormat="1" ht="14.25" hidden="1"/>
    <row r="27679" s="505" customFormat="1" ht="14.25" hidden="1"/>
    <row r="27680" s="505" customFormat="1" ht="14.25" hidden="1"/>
    <row r="27681" s="505" customFormat="1" ht="14.25" hidden="1"/>
    <row r="27682" s="505" customFormat="1" ht="14.25" hidden="1"/>
    <row r="27683" s="505" customFormat="1" ht="14.25" hidden="1"/>
    <row r="27684" s="505" customFormat="1" ht="14.25" hidden="1"/>
    <row r="27685" s="505" customFormat="1" ht="14.25" hidden="1"/>
    <row r="27686" s="505" customFormat="1" ht="14.25" hidden="1"/>
    <row r="27687" s="505" customFormat="1" ht="14.25" hidden="1"/>
    <row r="27688" s="505" customFormat="1" ht="14.25" hidden="1"/>
    <row r="27689" s="505" customFormat="1" ht="14.25" hidden="1"/>
    <row r="27690" s="505" customFormat="1" ht="14.25" hidden="1"/>
    <row r="27691" s="505" customFormat="1" ht="14.25" hidden="1"/>
    <row r="27692" s="505" customFormat="1" ht="14.25" hidden="1"/>
    <row r="27693" s="505" customFormat="1" ht="14.25" hidden="1"/>
    <row r="27694" s="505" customFormat="1" ht="14.25" hidden="1"/>
    <row r="27695" s="505" customFormat="1" ht="14.25" hidden="1"/>
    <row r="27696" s="505" customFormat="1" ht="14.25" hidden="1"/>
    <row r="27697" s="505" customFormat="1" ht="14.25" hidden="1"/>
    <row r="27698" s="505" customFormat="1" ht="14.25" hidden="1"/>
    <row r="27699" s="505" customFormat="1" ht="14.25" hidden="1"/>
    <row r="27700" s="505" customFormat="1" ht="14.25" hidden="1"/>
    <row r="27701" s="505" customFormat="1" ht="14.25" hidden="1"/>
    <row r="27702" s="505" customFormat="1" ht="14.25" hidden="1"/>
    <row r="27703" s="505" customFormat="1" ht="14.25" hidden="1"/>
    <row r="27704" s="505" customFormat="1" ht="14.25" hidden="1"/>
    <row r="27705" s="505" customFormat="1" ht="14.25" hidden="1"/>
    <row r="27706" s="505" customFormat="1" ht="14.25" hidden="1"/>
    <row r="27707" s="505" customFormat="1" ht="14.25" hidden="1"/>
    <row r="27708" s="505" customFormat="1" ht="14.25" hidden="1"/>
    <row r="27709" s="505" customFormat="1" ht="14.25" hidden="1"/>
    <row r="27710" s="505" customFormat="1" ht="14.25" hidden="1"/>
    <row r="27711" s="505" customFormat="1" ht="14.25" hidden="1"/>
    <row r="27712" s="505" customFormat="1" ht="14.25" hidden="1"/>
    <row r="27713" s="505" customFormat="1" ht="14.25" hidden="1"/>
    <row r="27714" s="505" customFormat="1" ht="14.25" hidden="1"/>
    <row r="27715" s="505" customFormat="1" ht="14.25" hidden="1"/>
    <row r="27716" s="505" customFormat="1" ht="14.25" hidden="1"/>
    <row r="27717" s="505" customFormat="1" ht="14.25" hidden="1"/>
    <row r="27718" s="505" customFormat="1" ht="14.25" hidden="1"/>
    <row r="27719" s="505" customFormat="1" ht="14.25" hidden="1"/>
    <row r="27720" s="505" customFormat="1" ht="14.25" hidden="1"/>
    <row r="27721" s="505" customFormat="1" ht="14.25" hidden="1"/>
    <row r="27722" s="505" customFormat="1" ht="14.25" hidden="1"/>
    <row r="27723" s="505" customFormat="1" ht="14.25" hidden="1"/>
    <row r="27724" s="505" customFormat="1" ht="14.25" hidden="1"/>
    <row r="27725" s="505" customFormat="1" ht="14.25" hidden="1"/>
    <row r="27726" s="505" customFormat="1" ht="14.25" hidden="1"/>
    <row r="27727" s="505" customFormat="1" ht="14.25" hidden="1"/>
    <row r="27728" s="505" customFormat="1" ht="14.25" hidden="1"/>
    <row r="27729" s="505" customFormat="1" ht="14.25" hidden="1"/>
    <row r="27730" s="505" customFormat="1" ht="14.25" hidden="1"/>
    <row r="27731" s="505" customFormat="1" ht="14.25" hidden="1"/>
    <row r="27732" s="505" customFormat="1" ht="14.25" hidden="1"/>
    <row r="27733" s="505" customFormat="1" ht="14.25" hidden="1"/>
    <row r="27734" s="505" customFormat="1" ht="14.25" hidden="1"/>
    <row r="27735" s="505" customFormat="1" ht="14.25" hidden="1"/>
    <row r="27736" s="505" customFormat="1" ht="14.25" hidden="1"/>
    <row r="27737" s="505" customFormat="1" ht="14.25" hidden="1"/>
    <row r="27738" s="505" customFormat="1" ht="14.25" hidden="1"/>
    <row r="27739" s="505" customFormat="1" ht="14.25" hidden="1"/>
    <row r="27740" s="505" customFormat="1" ht="14.25" hidden="1"/>
    <row r="27741" s="505" customFormat="1" ht="14.25" hidden="1"/>
    <row r="27742" s="505" customFormat="1" ht="14.25" hidden="1"/>
    <row r="27743" s="505" customFormat="1" ht="14.25" hidden="1"/>
    <row r="27744" s="505" customFormat="1" ht="14.25" hidden="1"/>
    <row r="27745" s="505" customFormat="1" ht="14.25" hidden="1"/>
    <row r="27746" s="505" customFormat="1" ht="14.25" hidden="1"/>
    <row r="27747" s="505" customFormat="1" ht="14.25" hidden="1"/>
    <row r="27748" s="505" customFormat="1" ht="14.25" hidden="1"/>
    <row r="27749" s="505" customFormat="1" ht="14.25" hidden="1"/>
    <row r="27750" s="505" customFormat="1" ht="14.25" hidden="1"/>
    <row r="27751" s="505" customFormat="1" ht="14.25" hidden="1"/>
    <row r="27752" s="505" customFormat="1" ht="14.25" hidden="1"/>
    <row r="27753" s="505" customFormat="1" ht="14.25" hidden="1"/>
    <row r="27754" s="505" customFormat="1" ht="14.25" hidden="1"/>
    <row r="27755" s="505" customFormat="1" ht="14.25" hidden="1"/>
    <row r="27756" s="505" customFormat="1" ht="14.25" hidden="1"/>
    <row r="27757" s="505" customFormat="1" ht="14.25" hidden="1"/>
    <row r="27758" s="505" customFormat="1" ht="14.25" hidden="1"/>
    <row r="27759" s="505" customFormat="1" ht="14.25" hidden="1"/>
    <row r="27760" s="505" customFormat="1" ht="14.25" hidden="1"/>
    <row r="27761" s="505" customFormat="1" ht="14.25" hidden="1"/>
    <row r="27762" s="505" customFormat="1" ht="14.25" hidden="1"/>
    <row r="27763" s="505" customFormat="1" ht="14.25" hidden="1"/>
    <row r="27764" s="505" customFormat="1" ht="14.25" hidden="1"/>
    <row r="27765" s="505" customFormat="1" ht="14.25" hidden="1"/>
    <row r="27766" s="505" customFormat="1" ht="14.25" hidden="1"/>
    <row r="27767" s="505" customFormat="1" ht="14.25" hidden="1"/>
    <row r="27768" s="505" customFormat="1" ht="14.25" hidden="1"/>
    <row r="27769" s="505" customFormat="1" ht="14.25" hidden="1"/>
    <row r="27770" s="505" customFormat="1" ht="14.25" hidden="1"/>
    <row r="27771" s="505" customFormat="1" ht="14.25" hidden="1"/>
    <row r="27772" s="505" customFormat="1" ht="14.25" hidden="1"/>
    <row r="27773" s="505" customFormat="1" ht="14.25" hidden="1"/>
    <row r="27774" s="505" customFormat="1" ht="14.25" hidden="1"/>
    <row r="27775" s="505" customFormat="1" ht="14.25" hidden="1"/>
    <row r="27776" s="505" customFormat="1" ht="14.25" hidden="1"/>
    <row r="27777" s="505" customFormat="1" ht="14.25" hidden="1"/>
    <row r="27778" s="505" customFormat="1" ht="14.25" hidden="1"/>
    <row r="27779" s="505" customFormat="1" ht="14.25" hidden="1"/>
    <row r="27780" s="505" customFormat="1" ht="14.25" hidden="1"/>
    <row r="27781" s="505" customFormat="1" ht="14.25" hidden="1"/>
    <row r="27782" s="505" customFormat="1" ht="14.25" hidden="1"/>
    <row r="27783" s="505" customFormat="1" ht="14.25" hidden="1"/>
    <row r="27784" s="505" customFormat="1" ht="14.25" hidden="1"/>
    <row r="27785" s="505" customFormat="1" ht="14.25" hidden="1"/>
    <row r="27786" s="505" customFormat="1" ht="14.25" hidden="1"/>
    <row r="27787" s="505" customFormat="1" ht="14.25" hidden="1"/>
    <row r="27788" s="505" customFormat="1" ht="14.25" hidden="1"/>
    <row r="27789" s="505" customFormat="1" ht="14.25" hidden="1"/>
    <row r="27790" s="505" customFormat="1" ht="14.25" hidden="1"/>
    <row r="27791" s="505" customFormat="1" ht="14.25" hidden="1"/>
    <row r="27792" s="505" customFormat="1" ht="14.25" hidden="1"/>
    <row r="27793" s="505" customFormat="1" ht="14.25" hidden="1"/>
    <row r="27794" s="505" customFormat="1" ht="14.25" hidden="1"/>
    <row r="27795" s="505" customFormat="1" ht="14.25" hidden="1"/>
    <row r="27796" s="505" customFormat="1" ht="14.25" hidden="1"/>
    <row r="27797" s="505" customFormat="1" ht="14.25" hidden="1"/>
    <row r="27798" s="505" customFormat="1" ht="14.25" hidden="1"/>
    <row r="27799" s="505" customFormat="1" ht="14.25" hidden="1"/>
    <row r="27800" s="505" customFormat="1" ht="14.25" hidden="1"/>
    <row r="27801" s="505" customFormat="1" ht="14.25" hidden="1"/>
    <row r="27802" s="505" customFormat="1" ht="14.25" hidden="1"/>
    <row r="27803" s="505" customFormat="1" ht="14.25" hidden="1"/>
    <row r="27804" s="505" customFormat="1" ht="14.25" hidden="1"/>
    <row r="27805" s="505" customFormat="1" ht="14.25" hidden="1"/>
    <row r="27806" s="505" customFormat="1" ht="14.25" hidden="1"/>
    <row r="27807" s="505" customFormat="1" ht="14.25" hidden="1"/>
    <row r="27808" s="505" customFormat="1" ht="14.25" hidden="1"/>
    <row r="27809" s="505" customFormat="1" ht="14.25" hidden="1"/>
    <row r="27810" s="505" customFormat="1" ht="14.25" hidden="1"/>
    <row r="27811" s="505" customFormat="1" ht="14.25" hidden="1"/>
    <row r="27812" s="505" customFormat="1" ht="14.25" hidden="1"/>
    <row r="27813" s="505" customFormat="1" ht="14.25" hidden="1"/>
    <row r="27814" s="505" customFormat="1" ht="14.25" hidden="1"/>
    <row r="27815" s="505" customFormat="1" ht="14.25" hidden="1"/>
    <row r="27816" s="505" customFormat="1" ht="14.25" hidden="1"/>
    <row r="27817" s="505" customFormat="1" ht="14.25" hidden="1"/>
    <row r="27818" s="505" customFormat="1" ht="14.25" hidden="1"/>
    <row r="27819" s="505" customFormat="1" ht="14.25" hidden="1"/>
    <row r="27820" s="505" customFormat="1" ht="14.25" hidden="1"/>
    <row r="27821" s="505" customFormat="1" ht="14.25" hidden="1"/>
    <row r="27822" s="505" customFormat="1" ht="14.25" hidden="1"/>
    <row r="27823" s="505" customFormat="1" ht="14.25" hidden="1"/>
    <row r="27824" s="505" customFormat="1" ht="14.25" hidden="1"/>
    <row r="27825" s="505" customFormat="1" ht="14.25" hidden="1"/>
    <row r="27826" s="505" customFormat="1" ht="14.25" hidden="1"/>
    <row r="27827" s="505" customFormat="1" ht="14.25" hidden="1"/>
    <row r="27828" s="505" customFormat="1" ht="14.25" hidden="1"/>
    <row r="27829" s="505" customFormat="1" ht="14.25" hidden="1"/>
    <row r="27830" s="505" customFormat="1" ht="14.25" hidden="1"/>
    <row r="27831" s="505" customFormat="1" ht="14.25" hidden="1"/>
    <row r="27832" s="505" customFormat="1" ht="14.25" hidden="1"/>
    <row r="27833" s="505" customFormat="1" ht="14.25" hidden="1"/>
    <row r="27834" s="505" customFormat="1" ht="14.25" hidden="1"/>
    <row r="27835" s="505" customFormat="1" ht="14.25" hidden="1"/>
    <row r="27836" s="505" customFormat="1" ht="14.25" hidden="1"/>
    <row r="27837" s="505" customFormat="1" ht="14.25" hidden="1"/>
    <row r="27838" s="505" customFormat="1" ht="14.25" hidden="1"/>
    <row r="27839" s="505" customFormat="1" ht="14.25" hidden="1"/>
    <row r="27840" s="505" customFormat="1" ht="14.25" hidden="1"/>
    <row r="27841" s="505" customFormat="1" ht="14.25" hidden="1"/>
    <row r="27842" s="505" customFormat="1" ht="14.25" hidden="1"/>
    <row r="27843" s="505" customFormat="1" ht="14.25" hidden="1"/>
    <row r="27844" s="505" customFormat="1" ht="14.25" hidden="1"/>
    <row r="27845" s="505" customFormat="1" ht="14.25" hidden="1"/>
    <row r="27846" s="505" customFormat="1" ht="14.25" hidden="1"/>
    <row r="27847" s="505" customFormat="1" ht="14.25" hidden="1"/>
    <row r="27848" s="505" customFormat="1" ht="14.25" hidden="1"/>
    <row r="27849" s="505" customFormat="1" ht="14.25" hidden="1"/>
    <row r="27850" s="505" customFormat="1" ht="14.25" hidden="1"/>
    <row r="27851" s="505" customFormat="1" ht="14.25" hidden="1"/>
    <row r="27852" s="505" customFormat="1" ht="14.25" hidden="1"/>
    <row r="27853" s="505" customFormat="1" ht="14.25" hidden="1"/>
    <row r="27854" s="505" customFormat="1" ht="14.25" hidden="1"/>
    <row r="27855" s="505" customFormat="1" ht="14.25" hidden="1"/>
    <row r="27856" s="505" customFormat="1" ht="14.25" hidden="1"/>
    <row r="27857" s="505" customFormat="1" ht="14.25" hidden="1"/>
    <row r="27858" s="505" customFormat="1" ht="14.25" hidden="1"/>
    <row r="27859" s="505" customFormat="1" ht="14.25" hidden="1"/>
    <row r="27860" s="505" customFormat="1" ht="14.25" hidden="1"/>
    <row r="27861" s="505" customFormat="1" ht="14.25" hidden="1"/>
    <row r="27862" s="505" customFormat="1" ht="14.25" hidden="1"/>
    <row r="27863" s="505" customFormat="1" ht="14.25" hidden="1"/>
    <row r="27864" s="505" customFormat="1" ht="14.25" hidden="1"/>
    <row r="27865" s="505" customFormat="1" ht="14.25" hidden="1"/>
    <row r="27866" s="505" customFormat="1" ht="14.25" hidden="1"/>
    <row r="27867" s="505" customFormat="1" ht="14.25" hidden="1"/>
    <row r="27868" s="505" customFormat="1" ht="14.25" hidden="1"/>
    <row r="27869" s="505" customFormat="1" ht="14.25" hidden="1"/>
    <row r="27870" s="505" customFormat="1" ht="14.25" hidden="1"/>
    <row r="27871" s="505" customFormat="1" ht="14.25" hidden="1"/>
    <row r="27872" s="505" customFormat="1" ht="14.25" hidden="1"/>
    <row r="27873" s="505" customFormat="1" ht="14.25" hidden="1"/>
    <row r="27874" s="505" customFormat="1" ht="14.25" hidden="1"/>
    <row r="27875" s="505" customFormat="1" ht="14.25" hidden="1"/>
    <row r="27876" s="505" customFormat="1" ht="14.25" hidden="1"/>
    <row r="27877" s="505" customFormat="1" ht="14.25" hidden="1"/>
    <row r="27878" s="505" customFormat="1" ht="14.25" hidden="1"/>
    <row r="27879" s="505" customFormat="1" ht="14.25" hidden="1"/>
    <row r="27880" s="505" customFormat="1" ht="14.25" hidden="1"/>
    <row r="27881" s="505" customFormat="1" ht="14.25" hidden="1"/>
    <row r="27882" s="505" customFormat="1" ht="14.25" hidden="1"/>
    <row r="27883" s="505" customFormat="1" ht="14.25" hidden="1"/>
    <row r="27884" s="505" customFormat="1" ht="14.25" hidden="1"/>
    <row r="27885" s="505" customFormat="1" ht="14.25" hidden="1"/>
    <row r="27886" s="505" customFormat="1" ht="14.25" hidden="1"/>
    <row r="27887" s="505" customFormat="1" ht="14.25" hidden="1"/>
    <row r="27888" s="505" customFormat="1" ht="14.25" hidden="1"/>
    <row r="27889" s="505" customFormat="1" ht="14.25" hidden="1"/>
    <row r="27890" s="505" customFormat="1" ht="14.25" hidden="1"/>
    <row r="27891" s="505" customFormat="1" ht="14.25" hidden="1"/>
    <row r="27892" s="505" customFormat="1" ht="14.25" hidden="1"/>
    <row r="27893" s="505" customFormat="1" ht="14.25" hidden="1"/>
    <row r="27894" s="505" customFormat="1" ht="14.25" hidden="1"/>
    <row r="27895" s="505" customFormat="1" ht="14.25" hidden="1"/>
    <row r="27896" s="505" customFormat="1" ht="14.25" hidden="1"/>
    <row r="27897" s="505" customFormat="1" ht="14.25" hidden="1"/>
    <row r="27898" s="505" customFormat="1" ht="14.25" hidden="1"/>
    <row r="27899" s="505" customFormat="1" ht="14.25" hidden="1"/>
    <row r="27900" s="505" customFormat="1" ht="14.25" hidden="1"/>
    <row r="27901" s="505" customFormat="1" ht="14.25" hidden="1"/>
    <row r="27902" s="505" customFormat="1" ht="14.25" hidden="1"/>
    <row r="27903" s="505" customFormat="1" ht="14.25" hidden="1"/>
    <row r="27904" s="505" customFormat="1" ht="14.25" hidden="1"/>
    <row r="27905" s="505" customFormat="1" ht="14.25" hidden="1"/>
    <row r="27906" s="505" customFormat="1" ht="14.25" hidden="1"/>
    <row r="27907" s="505" customFormat="1" ht="14.25" hidden="1"/>
    <row r="27908" s="505" customFormat="1" ht="14.25" hidden="1"/>
    <row r="27909" s="505" customFormat="1" ht="14.25" hidden="1"/>
    <row r="27910" s="505" customFormat="1" ht="14.25" hidden="1"/>
    <row r="27911" s="505" customFormat="1" ht="14.25" hidden="1"/>
    <row r="27912" s="505" customFormat="1" ht="14.25" hidden="1"/>
    <row r="27913" s="505" customFormat="1" ht="14.25" hidden="1"/>
    <row r="27914" s="505" customFormat="1" ht="14.25" hidden="1"/>
    <row r="27915" s="505" customFormat="1" ht="14.25" hidden="1"/>
    <row r="27916" s="505" customFormat="1" ht="14.25" hidden="1"/>
    <row r="27917" s="505" customFormat="1" ht="14.25" hidden="1"/>
    <row r="27918" s="505" customFormat="1" ht="14.25" hidden="1"/>
    <row r="27919" s="505" customFormat="1" ht="14.25" hidden="1"/>
    <row r="27920" s="505" customFormat="1" ht="14.25" hidden="1"/>
    <row r="27921" s="505" customFormat="1" ht="14.25" hidden="1"/>
    <row r="27922" s="505" customFormat="1" ht="14.25" hidden="1"/>
    <row r="27923" s="505" customFormat="1" ht="14.25" hidden="1"/>
    <row r="27924" s="505" customFormat="1" ht="14.25" hidden="1"/>
    <row r="27925" s="505" customFormat="1" ht="14.25" hidden="1"/>
    <row r="27926" s="505" customFormat="1" ht="14.25" hidden="1"/>
    <row r="27927" s="505" customFormat="1" ht="14.25" hidden="1"/>
    <row r="27928" s="505" customFormat="1" ht="14.25" hidden="1"/>
    <row r="27929" s="505" customFormat="1" ht="14.25" hidden="1"/>
    <row r="27930" s="505" customFormat="1" ht="14.25" hidden="1"/>
    <row r="27931" s="505" customFormat="1" ht="14.25" hidden="1"/>
    <row r="27932" s="505" customFormat="1" ht="14.25" hidden="1"/>
    <row r="27933" s="505" customFormat="1" ht="14.25" hidden="1"/>
    <row r="27934" s="505" customFormat="1" ht="14.25" hidden="1"/>
    <row r="27935" s="505" customFormat="1" ht="14.25" hidden="1"/>
    <row r="27936" s="505" customFormat="1" ht="14.25" hidden="1"/>
    <row r="27937" s="505" customFormat="1" ht="14.25" hidden="1"/>
    <row r="27938" s="505" customFormat="1" ht="14.25" hidden="1"/>
    <row r="27939" s="505" customFormat="1" ht="14.25" hidden="1"/>
    <row r="27940" s="505" customFormat="1" ht="14.25" hidden="1"/>
    <row r="27941" s="505" customFormat="1" ht="14.25" hidden="1"/>
    <row r="27942" s="505" customFormat="1" ht="14.25" hidden="1"/>
    <row r="27943" s="505" customFormat="1" ht="14.25" hidden="1"/>
    <row r="27944" s="505" customFormat="1" ht="14.25" hidden="1"/>
    <row r="27945" s="505" customFormat="1" ht="14.25" hidden="1"/>
    <row r="27946" s="505" customFormat="1" ht="14.25" hidden="1"/>
    <row r="27947" s="505" customFormat="1" ht="14.25" hidden="1"/>
    <row r="27948" s="505" customFormat="1" ht="14.25" hidden="1"/>
    <row r="27949" s="505" customFormat="1" ht="14.25" hidden="1"/>
    <row r="27950" s="505" customFormat="1" ht="14.25" hidden="1"/>
    <row r="27951" s="505" customFormat="1" ht="14.25" hidden="1"/>
    <row r="27952" s="505" customFormat="1" ht="14.25" hidden="1"/>
    <row r="27953" s="505" customFormat="1" ht="14.25" hidden="1"/>
    <row r="27954" s="505" customFormat="1" ht="14.25" hidden="1"/>
    <row r="27955" s="505" customFormat="1" ht="14.25" hidden="1"/>
    <row r="27956" s="505" customFormat="1" ht="14.25" hidden="1"/>
    <row r="27957" s="505" customFormat="1" ht="14.25" hidden="1"/>
    <row r="27958" s="505" customFormat="1" ht="14.25" hidden="1"/>
    <row r="27959" s="505" customFormat="1" ht="14.25" hidden="1"/>
    <row r="27960" s="505" customFormat="1" ht="14.25" hidden="1"/>
    <row r="27961" s="505" customFormat="1" ht="14.25" hidden="1"/>
    <row r="27962" s="505" customFormat="1" ht="14.25" hidden="1"/>
    <row r="27963" s="505" customFormat="1" ht="14.25" hidden="1"/>
    <row r="27964" s="505" customFormat="1" ht="14.25" hidden="1"/>
    <row r="27965" s="505" customFormat="1" ht="14.25" hidden="1"/>
    <row r="27966" s="505" customFormat="1" ht="14.25" hidden="1"/>
    <row r="27967" s="505" customFormat="1" ht="14.25" hidden="1"/>
    <row r="27968" s="505" customFormat="1" ht="14.25" hidden="1"/>
    <row r="27969" s="505" customFormat="1" ht="14.25" hidden="1"/>
    <row r="27970" s="505" customFormat="1" ht="14.25" hidden="1"/>
    <row r="27971" s="505" customFormat="1" ht="14.25" hidden="1"/>
    <row r="27972" s="505" customFormat="1" ht="14.25" hidden="1"/>
    <row r="27973" s="505" customFormat="1" ht="14.25" hidden="1"/>
    <row r="27974" s="505" customFormat="1" ht="14.25" hidden="1"/>
    <row r="27975" s="505" customFormat="1" ht="14.25" hidden="1"/>
    <row r="27976" s="505" customFormat="1" ht="14.25" hidden="1"/>
    <row r="27977" s="505" customFormat="1" ht="14.25" hidden="1"/>
    <row r="27978" s="505" customFormat="1" ht="14.25" hidden="1"/>
    <row r="27979" s="505" customFormat="1" ht="14.25" hidden="1"/>
    <row r="27980" s="505" customFormat="1" ht="14.25" hidden="1"/>
    <row r="27981" s="505" customFormat="1" ht="14.25" hidden="1"/>
    <row r="27982" s="505" customFormat="1" ht="14.25" hidden="1"/>
    <row r="27983" s="505" customFormat="1" ht="14.25" hidden="1"/>
    <row r="27984" s="505" customFormat="1" ht="14.25" hidden="1"/>
    <row r="27985" s="505" customFormat="1" ht="14.25" hidden="1"/>
    <row r="27986" s="505" customFormat="1" ht="14.25" hidden="1"/>
    <row r="27987" s="505" customFormat="1" ht="14.25" hidden="1"/>
    <row r="27988" s="505" customFormat="1" ht="14.25" hidden="1"/>
    <row r="27989" s="505" customFormat="1" ht="14.25" hidden="1"/>
    <row r="27990" s="505" customFormat="1" ht="14.25" hidden="1"/>
    <row r="27991" s="505" customFormat="1" ht="14.25" hidden="1"/>
    <row r="27992" s="505" customFormat="1" ht="14.25" hidden="1"/>
    <row r="27993" s="505" customFormat="1" ht="14.25" hidden="1"/>
    <row r="27994" s="505" customFormat="1" ht="14.25" hidden="1"/>
    <row r="27995" s="505" customFormat="1" ht="14.25" hidden="1"/>
    <row r="27996" s="505" customFormat="1" ht="14.25" hidden="1"/>
    <row r="27997" s="505" customFormat="1" ht="14.25" hidden="1"/>
    <row r="27998" s="505" customFormat="1" ht="14.25" hidden="1"/>
    <row r="27999" s="505" customFormat="1" ht="14.25" hidden="1"/>
    <row r="28000" s="505" customFormat="1" ht="14.25" hidden="1"/>
    <row r="28001" s="505" customFormat="1" ht="14.25" hidden="1"/>
    <row r="28002" s="505" customFormat="1" ht="14.25" hidden="1"/>
    <row r="28003" s="505" customFormat="1" ht="14.25" hidden="1"/>
    <row r="28004" s="505" customFormat="1" ht="14.25" hidden="1"/>
    <row r="28005" s="505" customFormat="1" ht="14.25" hidden="1"/>
    <row r="28006" s="505" customFormat="1" ht="14.25" hidden="1"/>
    <row r="28007" s="505" customFormat="1" ht="14.25" hidden="1"/>
    <row r="28008" s="505" customFormat="1" ht="14.25" hidden="1"/>
    <row r="28009" s="505" customFormat="1" ht="14.25" hidden="1"/>
    <row r="28010" s="505" customFormat="1" ht="14.25" hidden="1"/>
    <row r="28011" s="505" customFormat="1" ht="14.25" hidden="1"/>
    <row r="28012" s="505" customFormat="1" ht="14.25" hidden="1"/>
    <row r="28013" s="505" customFormat="1" ht="14.25" hidden="1"/>
    <row r="28014" s="505" customFormat="1" ht="14.25" hidden="1"/>
    <row r="28015" s="505" customFormat="1" ht="14.25" hidden="1"/>
    <row r="28016" s="505" customFormat="1" ht="14.25" hidden="1"/>
    <row r="28017" s="505" customFormat="1" ht="14.25" hidden="1"/>
    <row r="28018" s="505" customFormat="1" ht="14.25" hidden="1"/>
    <row r="28019" s="505" customFormat="1" ht="14.25" hidden="1"/>
    <row r="28020" s="505" customFormat="1" ht="14.25" hidden="1"/>
    <row r="28021" s="505" customFormat="1" ht="14.25" hidden="1"/>
    <row r="28022" s="505" customFormat="1" ht="14.25" hidden="1"/>
    <row r="28023" s="505" customFormat="1" ht="14.25" hidden="1"/>
    <row r="28024" s="505" customFormat="1" ht="14.25" hidden="1"/>
    <row r="28025" s="505" customFormat="1" ht="14.25" hidden="1"/>
    <row r="28026" s="505" customFormat="1" ht="14.25" hidden="1"/>
    <row r="28027" s="505" customFormat="1" ht="14.25" hidden="1"/>
    <row r="28028" s="505" customFormat="1" ht="14.25" hidden="1"/>
    <row r="28029" s="505" customFormat="1" ht="14.25" hidden="1"/>
    <row r="28030" s="505" customFormat="1" ht="14.25" hidden="1"/>
    <row r="28031" s="505" customFormat="1" ht="14.25" hidden="1"/>
    <row r="28032" s="505" customFormat="1" ht="14.25" hidden="1"/>
    <row r="28033" s="505" customFormat="1" ht="14.25" hidden="1"/>
    <row r="28034" s="505" customFormat="1" ht="14.25" hidden="1"/>
    <row r="28035" s="505" customFormat="1" ht="14.25" hidden="1"/>
    <row r="28036" s="505" customFormat="1" ht="14.25" hidden="1"/>
    <row r="28037" s="505" customFormat="1" ht="14.25" hidden="1"/>
    <row r="28038" s="505" customFormat="1" ht="14.25" hidden="1"/>
    <row r="28039" s="505" customFormat="1" ht="14.25" hidden="1"/>
    <row r="28040" s="505" customFormat="1" ht="14.25" hidden="1"/>
    <row r="28041" s="505" customFormat="1" ht="14.25" hidden="1"/>
    <row r="28042" s="505" customFormat="1" ht="14.25" hidden="1"/>
    <row r="28043" s="505" customFormat="1" ht="14.25" hidden="1"/>
    <row r="28044" s="505" customFormat="1" ht="14.25" hidden="1"/>
    <row r="28045" s="505" customFormat="1" ht="14.25" hidden="1"/>
    <row r="28046" s="505" customFormat="1" ht="14.25" hidden="1"/>
    <row r="28047" s="505" customFormat="1" ht="14.25" hidden="1"/>
    <row r="28048" s="505" customFormat="1" ht="14.25" hidden="1"/>
    <row r="28049" s="505" customFormat="1" ht="14.25" hidden="1"/>
    <row r="28050" s="505" customFormat="1" ht="14.25" hidden="1"/>
    <row r="28051" s="505" customFormat="1" ht="14.25" hidden="1"/>
    <row r="28052" s="505" customFormat="1" ht="14.25" hidden="1"/>
    <row r="28053" s="505" customFormat="1" ht="14.25" hidden="1"/>
    <row r="28054" s="505" customFormat="1" ht="14.25" hidden="1"/>
    <row r="28055" s="505" customFormat="1" ht="14.25" hidden="1"/>
    <row r="28056" s="505" customFormat="1" ht="14.25" hidden="1"/>
    <row r="28057" s="505" customFormat="1" ht="14.25" hidden="1"/>
    <row r="28058" s="505" customFormat="1" ht="14.25" hidden="1"/>
    <row r="28059" s="505" customFormat="1" ht="14.25" hidden="1"/>
    <row r="28060" s="505" customFormat="1" ht="14.25" hidden="1"/>
    <row r="28061" s="505" customFormat="1" ht="14.25" hidden="1"/>
    <row r="28062" s="505" customFormat="1" ht="14.25" hidden="1"/>
    <row r="28063" s="505" customFormat="1" ht="14.25" hidden="1"/>
    <row r="28064" s="505" customFormat="1" ht="14.25" hidden="1"/>
    <row r="28065" s="505" customFormat="1" ht="14.25" hidden="1"/>
    <row r="28066" s="505" customFormat="1" ht="14.25" hidden="1"/>
    <row r="28067" s="505" customFormat="1" ht="14.25" hidden="1"/>
    <row r="28068" s="505" customFormat="1" ht="14.25" hidden="1"/>
    <row r="28069" s="505" customFormat="1" ht="14.25" hidden="1"/>
    <row r="28070" s="505" customFormat="1" ht="14.25" hidden="1"/>
    <row r="28071" s="505" customFormat="1" ht="14.25" hidden="1"/>
    <row r="28072" s="505" customFormat="1" ht="14.25" hidden="1"/>
    <row r="28073" s="505" customFormat="1" ht="14.25" hidden="1"/>
    <row r="28074" s="505" customFormat="1" ht="14.25" hidden="1"/>
    <row r="28075" s="505" customFormat="1" ht="14.25" hidden="1"/>
    <row r="28076" s="505" customFormat="1" ht="14.25" hidden="1"/>
    <row r="28077" s="505" customFormat="1" ht="14.25" hidden="1"/>
    <row r="28078" s="505" customFormat="1" ht="14.25" hidden="1"/>
    <row r="28079" s="505" customFormat="1" ht="14.25" hidden="1"/>
    <row r="28080" s="505" customFormat="1" ht="14.25" hidden="1"/>
    <row r="28081" s="505" customFormat="1" ht="14.25" hidden="1"/>
    <row r="28082" s="505" customFormat="1" ht="14.25" hidden="1"/>
    <row r="28083" s="505" customFormat="1" ht="14.25" hidden="1"/>
    <row r="28084" s="505" customFormat="1" ht="14.25" hidden="1"/>
    <row r="28085" s="505" customFormat="1" ht="14.25" hidden="1"/>
    <row r="28086" s="505" customFormat="1" ht="14.25" hidden="1"/>
    <row r="28087" s="505" customFormat="1" ht="14.25" hidden="1"/>
    <row r="28088" s="505" customFormat="1" ht="14.25" hidden="1"/>
    <row r="28089" s="505" customFormat="1" ht="14.25" hidden="1"/>
    <row r="28090" s="505" customFormat="1" ht="14.25" hidden="1"/>
    <row r="28091" s="505" customFormat="1" ht="14.25" hidden="1"/>
    <row r="28092" s="505" customFormat="1" ht="14.25" hidden="1"/>
    <row r="28093" s="505" customFormat="1" ht="14.25" hidden="1"/>
    <row r="28094" s="505" customFormat="1" ht="14.25" hidden="1"/>
    <row r="28095" s="505" customFormat="1" ht="14.25" hidden="1"/>
    <row r="28096" s="505" customFormat="1" ht="14.25" hidden="1"/>
    <row r="28097" s="505" customFormat="1" ht="14.25" hidden="1"/>
    <row r="28098" s="505" customFormat="1" ht="14.25" hidden="1"/>
    <row r="28099" s="505" customFormat="1" ht="14.25" hidden="1"/>
    <row r="28100" s="505" customFormat="1" ht="14.25" hidden="1"/>
    <row r="28101" s="505" customFormat="1" ht="14.25" hidden="1"/>
    <row r="28102" s="505" customFormat="1" ht="14.25" hidden="1"/>
    <row r="28103" s="505" customFormat="1" ht="14.25" hidden="1"/>
    <row r="28104" s="505" customFormat="1" ht="14.25" hidden="1"/>
    <row r="28105" s="505" customFormat="1" ht="14.25" hidden="1"/>
    <row r="28106" s="505" customFormat="1" ht="14.25" hidden="1"/>
    <row r="28107" s="505" customFormat="1" ht="14.25" hidden="1"/>
    <row r="28108" s="505" customFormat="1" ht="14.25" hidden="1"/>
    <row r="28109" s="505" customFormat="1" ht="14.25" hidden="1"/>
    <row r="28110" s="505" customFormat="1" ht="14.25" hidden="1"/>
    <row r="28111" s="505" customFormat="1" ht="14.25" hidden="1"/>
    <row r="28112" s="505" customFormat="1" ht="14.25" hidden="1"/>
    <row r="28113" s="505" customFormat="1" ht="14.25" hidden="1"/>
    <row r="28114" s="505" customFormat="1" ht="14.25" hidden="1"/>
    <row r="28115" s="505" customFormat="1" ht="14.25" hidden="1"/>
    <row r="28116" s="505" customFormat="1" ht="14.25" hidden="1"/>
    <row r="28117" s="505" customFormat="1" ht="14.25" hidden="1"/>
    <row r="28118" s="505" customFormat="1" ht="14.25" hidden="1"/>
    <row r="28119" s="505" customFormat="1" ht="14.25" hidden="1"/>
    <row r="28120" s="505" customFormat="1" ht="14.25" hidden="1"/>
    <row r="28121" s="505" customFormat="1" ht="14.25" hidden="1"/>
    <row r="28122" s="505" customFormat="1" ht="14.25" hidden="1"/>
    <row r="28123" s="505" customFormat="1" ht="14.25" hidden="1"/>
    <row r="28124" s="505" customFormat="1" ht="14.25" hidden="1"/>
    <row r="28125" s="505" customFormat="1" ht="14.25" hidden="1"/>
    <row r="28126" s="505" customFormat="1" ht="14.25" hidden="1"/>
    <row r="28127" s="505" customFormat="1" ht="14.25" hidden="1"/>
    <row r="28128" s="505" customFormat="1" ht="14.25" hidden="1"/>
    <row r="28129" s="505" customFormat="1" ht="14.25" hidden="1"/>
    <row r="28130" s="505" customFormat="1" ht="14.25" hidden="1"/>
    <row r="28131" s="505" customFormat="1" ht="14.25" hidden="1"/>
    <row r="28132" s="505" customFormat="1" ht="14.25" hidden="1"/>
    <row r="28133" s="505" customFormat="1" ht="14.25" hidden="1"/>
    <row r="28134" s="505" customFormat="1" ht="14.25" hidden="1"/>
    <row r="28135" s="505" customFormat="1" ht="14.25" hidden="1"/>
    <row r="28136" s="505" customFormat="1" ht="14.25" hidden="1"/>
    <row r="28137" s="505" customFormat="1" ht="14.25" hidden="1"/>
    <row r="28138" s="505" customFormat="1" ht="14.25" hidden="1"/>
    <row r="28139" s="505" customFormat="1" ht="14.25" hidden="1"/>
    <row r="28140" s="505" customFormat="1" ht="14.25" hidden="1"/>
    <row r="28141" s="505" customFormat="1" ht="14.25" hidden="1"/>
    <row r="28142" s="505" customFormat="1" ht="14.25" hidden="1"/>
    <row r="28143" s="505" customFormat="1" ht="14.25" hidden="1"/>
    <row r="28144" s="505" customFormat="1" ht="14.25" hidden="1"/>
    <row r="28145" s="505" customFormat="1" ht="14.25" hidden="1"/>
    <row r="28146" s="505" customFormat="1" ht="14.25" hidden="1"/>
    <row r="28147" s="505" customFormat="1" ht="14.25" hidden="1"/>
    <row r="28148" s="505" customFormat="1" ht="14.25" hidden="1"/>
    <row r="28149" s="505" customFormat="1" ht="14.25" hidden="1"/>
    <row r="28150" s="505" customFormat="1" ht="14.25" hidden="1"/>
    <row r="28151" s="505" customFormat="1" ht="14.25" hidden="1"/>
    <row r="28152" s="505" customFormat="1" ht="14.25" hidden="1"/>
    <row r="28153" s="505" customFormat="1" ht="14.25" hidden="1"/>
    <row r="28154" s="505" customFormat="1" ht="14.25" hidden="1"/>
    <row r="28155" s="505" customFormat="1" ht="14.25" hidden="1"/>
    <row r="28156" s="505" customFormat="1" ht="14.25" hidden="1"/>
    <row r="28157" s="505" customFormat="1" ht="14.25" hidden="1"/>
    <row r="28158" s="505" customFormat="1" ht="14.25" hidden="1"/>
    <row r="28159" s="505" customFormat="1" ht="14.25" hidden="1"/>
    <row r="28160" s="505" customFormat="1" ht="14.25" hidden="1"/>
    <row r="28161" s="505" customFormat="1" ht="14.25" hidden="1"/>
    <row r="28162" s="505" customFormat="1" ht="14.25" hidden="1"/>
    <row r="28163" s="505" customFormat="1" ht="14.25" hidden="1"/>
    <row r="28164" s="505" customFormat="1" ht="14.25" hidden="1"/>
    <row r="28165" s="505" customFormat="1" ht="14.25" hidden="1"/>
    <row r="28166" s="505" customFormat="1" ht="14.25" hidden="1"/>
    <row r="28167" s="505" customFormat="1" ht="14.25" hidden="1"/>
    <row r="28168" s="505" customFormat="1" ht="14.25" hidden="1"/>
    <row r="28169" s="505" customFormat="1" ht="14.25" hidden="1"/>
    <row r="28170" s="505" customFormat="1" ht="14.25" hidden="1"/>
    <row r="28171" s="505" customFormat="1" ht="14.25" hidden="1"/>
    <row r="28172" s="505" customFormat="1" ht="14.25" hidden="1"/>
    <row r="28173" s="505" customFormat="1" ht="14.25" hidden="1"/>
    <row r="28174" s="505" customFormat="1" ht="14.25" hidden="1"/>
    <row r="28175" s="505" customFormat="1" ht="14.25" hidden="1"/>
    <row r="28176" s="505" customFormat="1" ht="14.25" hidden="1"/>
    <row r="28177" s="505" customFormat="1" ht="14.25" hidden="1"/>
    <row r="28178" s="505" customFormat="1" ht="14.25" hidden="1"/>
    <row r="28179" s="505" customFormat="1" ht="14.25" hidden="1"/>
    <row r="28180" s="505" customFormat="1" ht="14.25" hidden="1"/>
    <row r="28181" s="505" customFormat="1" ht="14.25" hidden="1"/>
    <row r="28182" s="505" customFormat="1" ht="14.25" hidden="1"/>
    <row r="28183" s="505" customFormat="1" ht="14.25" hidden="1"/>
    <row r="28184" s="505" customFormat="1" ht="14.25" hidden="1"/>
    <row r="28185" s="505" customFormat="1" ht="14.25" hidden="1"/>
    <row r="28186" s="505" customFormat="1" ht="14.25" hidden="1"/>
    <row r="28187" s="505" customFormat="1" ht="14.25" hidden="1"/>
    <row r="28188" s="505" customFormat="1" ht="14.25" hidden="1"/>
    <row r="28189" s="505" customFormat="1" ht="14.25" hidden="1"/>
    <row r="28190" s="505" customFormat="1" ht="14.25" hidden="1"/>
    <row r="28191" s="505" customFormat="1" ht="14.25" hidden="1"/>
    <row r="28192" s="505" customFormat="1" ht="14.25" hidden="1"/>
    <row r="28193" s="505" customFormat="1" ht="14.25" hidden="1"/>
    <row r="28194" s="505" customFormat="1" ht="14.25" hidden="1"/>
    <row r="28195" s="505" customFormat="1" ht="14.25" hidden="1"/>
    <row r="28196" s="505" customFormat="1" ht="14.25" hidden="1"/>
    <row r="28197" s="505" customFormat="1" ht="14.25" hidden="1"/>
    <row r="28198" s="505" customFormat="1" ht="14.25" hidden="1"/>
    <row r="28199" s="505" customFormat="1" ht="14.25" hidden="1"/>
    <row r="28200" s="505" customFormat="1" ht="14.25" hidden="1"/>
    <row r="28201" s="505" customFormat="1" ht="14.25" hidden="1"/>
    <row r="28202" s="505" customFormat="1" ht="14.25" hidden="1"/>
    <row r="28203" s="505" customFormat="1" ht="14.25" hidden="1"/>
    <row r="28204" s="505" customFormat="1" ht="14.25" hidden="1"/>
    <row r="28205" s="505" customFormat="1" ht="14.25" hidden="1"/>
    <row r="28206" s="505" customFormat="1" ht="14.25" hidden="1"/>
    <row r="28207" s="505" customFormat="1" ht="14.25" hidden="1"/>
    <row r="28208" s="505" customFormat="1" ht="14.25" hidden="1"/>
    <row r="28209" s="505" customFormat="1" ht="14.25" hidden="1"/>
    <row r="28210" s="505" customFormat="1" ht="14.25" hidden="1"/>
    <row r="28211" s="505" customFormat="1" ht="14.25" hidden="1"/>
    <row r="28212" s="505" customFormat="1" ht="14.25" hidden="1"/>
    <row r="28213" s="505" customFormat="1" ht="14.25" hidden="1"/>
    <row r="28214" s="505" customFormat="1" ht="14.25" hidden="1"/>
    <row r="28215" s="505" customFormat="1" ht="14.25" hidden="1"/>
    <row r="28216" s="505" customFormat="1" ht="14.25" hidden="1"/>
    <row r="28217" s="505" customFormat="1" ht="14.25" hidden="1"/>
    <row r="28218" s="505" customFormat="1" ht="14.25" hidden="1"/>
    <row r="28219" s="505" customFormat="1" ht="14.25" hidden="1"/>
    <row r="28220" s="505" customFormat="1" ht="14.25" hidden="1"/>
    <row r="28221" s="505" customFormat="1" ht="14.25" hidden="1"/>
    <row r="28222" s="505" customFormat="1" ht="14.25" hidden="1"/>
    <row r="28223" s="505" customFormat="1" ht="14.25" hidden="1"/>
    <row r="28224" s="505" customFormat="1" ht="14.25" hidden="1"/>
    <row r="28225" s="505" customFormat="1" ht="14.25" hidden="1"/>
    <row r="28226" s="505" customFormat="1" ht="14.25" hidden="1"/>
    <row r="28227" s="505" customFormat="1" ht="14.25" hidden="1"/>
    <row r="28228" s="505" customFormat="1" ht="14.25" hidden="1"/>
    <row r="28229" s="505" customFormat="1" ht="14.25" hidden="1"/>
    <row r="28230" s="505" customFormat="1" ht="14.25" hidden="1"/>
    <row r="28231" s="505" customFormat="1" ht="14.25" hidden="1"/>
    <row r="28232" s="505" customFormat="1" ht="14.25" hidden="1"/>
    <row r="28233" s="505" customFormat="1" ht="14.25" hidden="1"/>
    <row r="28234" s="505" customFormat="1" ht="14.25" hidden="1"/>
    <row r="28235" s="505" customFormat="1" ht="14.25" hidden="1"/>
    <row r="28236" s="505" customFormat="1" ht="14.25" hidden="1"/>
    <row r="28237" s="505" customFormat="1" ht="14.25" hidden="1"/>
    <row r="28238" s="505" customFormat="1" ht="14.25" hidden="1"/>
    <row r="28239" s="505" customFormat="1" ht="14.25" hidden="1"/>
    <row r="28240" s="505" customFormat="1" ht="14.25" hidden="1"/>
    <row r="28241" s="505" customFormat="1" ht="14.25" hidden="1"/>
    <row r="28242" s="505" customFormat="1" ht="14.25" hidden="1"/>
    <row r="28243" s="505" customFormat="1" ht="14.25" hidden="1"/>
    <row r="28244" s="505" customFormat="1" ht="14.25" hidden="1"/>
    <row r="28245" s="505" customFormat="1" ht="14.25" hidden="1"/>
    <row r="28246" s="505" customFormat="1" ht="14.25" hidden="1"/>
    <row r="28247" s="505" customFormat="1" ht="14.25" hidden="1"/>
    <row r="28248" s="505" customFormat="1" ht="14.25" hidden="1"/>
    <row r="28249" s="505" customFormat="1" ht="14.25" hidden="1"/>
    <row r="28250" s="505" customFormat="1" ht="14.25" hidden="1"/>
    <row r="28251" s="505" customFormat="1" ht="14.25" hidden="1"/>
    <row r="28252" s="505" customFormat="1" ht="14.25" hidden="1"/>
    <row r="28253" s="505" customFormat="1" ht="14.25" hidden="1"/>
    <row r="28254" s="505" customFormat="1" ht="14.25" hidden="1"/>
    <row r="28255" s="505" customFormat="1" ht="14.25" hidden="1"/>
    <row r="28256" s="505" customFormat="1" ht="14.25" hidden="1"/>
    <row r="28257" s="505" customFormat="1" ht="14.25" hidden="1"/>
    <row r="28258" s="505" customFormat="1" ht="14.25" hidden="1"/>
    <row r="28259" s="505" customFormat="1" ht="14.25" hidden="1"/>
    <row r="28260" s="505" customFormat="1" ht="14.25" hidden="1"/>
    <row r="28261" s="505" customFormat="1" ht="14.25" hidden="1"/>
    <row r="28262" s="505" customFormat="1" ht="14.25" hidden="1"/>
    <row r="28263" s="505" customFormat="1" ht="14.25" hidden="1"/>
    <row r="28264" s="505" customFormat="1" ht="14.25" hidden="1"/>
    <row r="28265" s="505" customFormat="1" ht="14.25" hidden="1"/>
    <row r="28266" s="505" customFormat="1" ht="14.25" hidden="1"/>
    <row r="28267" s="505" customFormat="1" ht="14.25" hidden="1"/>
    <row r="28268" s="505" customFormat="1" ht="14.25" hidden="1"/>
    <row r="28269" s="505" customFormat="1" ht="14.25" hidden="1"/>
    <row r="28270" s="505" customFormat="1" ht="14.25" hidden="1"/>
    <row r="28271" s="505" customFormat="1" ht="14.25" hidden="1"/>
    <row r="28272" s="505" customFormat="1" ht="14.25" hidden="1"/>
    <row r="28273" s="505" customFormat="1" ht="14.25" hidden="1"/>
    <row r="28274" s="505" customFormat="1" ht="14.25" hidden="1"/>
    <row r="28275" s="505" customFormat="1" ht="14.25" hidden="1"/>
    <row r="28276" s="505" customFormat="1" ht="14.25" hidden="1"/>
    <row r="28277" s="505" customFormat="1" ht="14.25" hidden="1"/>
    <row r="28278" s="505" customFormat="1" ht="14.25" hidden="1"/>
    <row r="28279" s="505" customFormat="1" ht="14.25" hidden="1"/>
    <row r="28280" s="505" customFormat="1" ht="14.25" hidden="1"/>
    <row r="28281" s="505" customFormat="1" ht="14.25" hidden="1"/>
    <row r="28282" s="505" customFormat="1" ht="14.25" hidden="1"/>
    <row r="28283" s="505" customFormat="1" ht="14.25" hidden="1"/>
    <row r="28284" s="505" customFormat="1" ht="14.25" hidden="1"/>
    <row r="28285" s="505" customFormat="1" ht="14.25" hidden="1"/>
    <row r="28286" s="505" customFormat="1" ht="14.25" hidden="1"/>
    <row r="28287" s="505" customFormat="1" ht="14.25" hidden="1"/>
    <row r="28288" s="505" customFormat="1" ht="14.25" hidden="1"/>
    <row r="28289" s="505" customFormat="1" ht="14.25" hidden="1"/>
    <row r="28290" s="505" customFormat="1" ht="14.25" hidden="1"/>
    <row r="28291" s="505" customFormat="1" ht="14.25" hidden="1"/>
    <row r="28292" s="505" customFormat="1" ht="14.25" hidden="1"/>
    <row r="28293" s="505" customFormat="1" ht="14.25" hidden="1"/>
    <row r="28294" s="505" customFormat="1" ht="14.25" hidden="1"/>
    <row r="28295" s="505" customFormat="1" ht="14.25" hidden="1"/>
    <row r="28296" s="505" customFormat="1" ht="14.25" hidden="1"/>
    <row r="28297" s="505" customFormat="1" ht="14.25" hidden="1"/>
    <row r="28298" s="505" customFormat="1" ht="14.25" hidden="1"/>
    <row r="28299" s="505" customFormat="1" ht="14.25" hidden="1"/>
    <row r="28300" s="505" customFormat="1" ht="14.25" hidden="1"/>
    <row r="28301" s="505" customFormat="1" ht="14.25" hidden="1"/>
    <row r="28302" s="505" customFormat="1" ht="14.25" hidden="1"/>
    <row r="28303" s="505" customFormat="1" ht="14.25" hidden="1"/>
    <row r="28304" s="505" customFormat="1" ht="14.25" hidden="1"/>
    <row r="28305" s="505" customFormat="1" ht="14.25" hidden="1"/>
    <row r="28306" s="505" customFormat="1" ht="14.25" hidden="1"/>
    <row r="28307" s="505" customFormat="1" ht="14.25" hidden="1"/>
    <row r="28308" s="505" customFormat="1" ht="14.25" hidden="1"/>
    <row r="28309" s="505" customFormat="1" ht="14.25" hidden="1"/>
    <row r="28310" s="505" customFormat="1" ht="14.25" hidden="1"/>
    <row r="28311" s="505" customFormat="1" ht="14.25" hidden="1"/>
    <row r="28312" s="505" customFormat="1" ht="14.25" hidden="1"/>
    <row r="28313" s="505" customFormat="1" ht="14.25" hidden="1"/>
    <row r="28314" s="505" customFormat="1" ht="14.25" hidden="1"/>
    <row r="28315" s="505" customFormat="1" ht="14.25" hidden="1"/>
    <row r="28316" s="505" customFormat="1" ht="14.25" hidden="1"/>
    <row r="28317" s="505" customFormat="1" ht="14.25" hidden="1"/>
    <row r="28318" s="505" customFormat="1" ht="14.25" hidden="1"/>
    <row r="28319" s="505" customFormat="1" ht="14.25" hidden="1"/>
    <row r="28320" s="505" customFormat="1" ht="14.25" hidden="1"/>
    <row r="28321" s="505" customFormat="1" ht="14.25" hidden="1"/>
    <row r="28322" s="505" customFormat="1" ht="14.25" hidden="1"/>
    <row r="28323" s="505" customFormat="1" ht="14.25" hidden="1"/>
    <row r="28324" s="505" customFormat="1" ht="14.25" hidden="1"/>
    <row r="28325" s="505" customFormat="1" ht="14.25" hidden="1"/>
    <row r="28326" s="505" customFormat="1" ht="14.25" hidden="1"/>
    <row r="28327" s="505" customFormat="1" ht="14.25" hidden="1"/>
    <row r="28328" s="505" customFormat="1" ht="14.25" hidden="1"/>
    <row r="28329" s="505" customFormat="1" ht="14.25" hidden="1"/>
    <row r="28330" s="505" customFormat="1" ht="14.25" hidden="1"/>
    <row r="28331" s="505" customFormat="1" ht="14.25" hidden="1"/>
    <row r="28332" s="505" customFormat="1" ht="14.25" hidden="1"/>
    <row r="28333" s="505" customFormat="1" ht="14.25" hidden="1"/>
    <row r="28334" s="505" customFormat="1" ht="14.25" hidden="1"/>
    <row r="28335" s="505" customFormat="1" ht="14.25" hidden="1"/>
    <row r="28336" s="505" customFormat="1" ht="14.25" hidden="1"/>
    <row r="28337" s="505" customFormat="1" ht="14.25" hidden="1"/>
    <row r="28338" s="505" customFormat="1" ht="14.25" hidden="1"/>
    <row r="28339" s="505" customFormat="1" ht="14.25" hidden="1"/>
    <row r="28340" s="505" customFormat="1" ht="14.25" hidden="1"/>
    <row r="28341" s="505" customFormat="1" ht="14.25" hidden="1"/>
    <row r="28342" s="505" customFormat="1" ht="14.25" hidden="1"/>
    <row r="28343" s="505" customFormat="1" ht="14.25" hidden="1"/>
    <row r="28344" s="505" customFormat="1" ht="14.25" hidden="1"/>
    <row r="28345" s="505" customFormat="1" ht="14.25" hidden="1"/>
    <row r="28346" s="505" customFormat="1" ht="14.25" hidden="1"/>
    <row r="28347" s="505" customFormat="1" ht="14.25" hidden="1"/>
    <row r="28348" s="505" customFormat="1" ht="14.25" hidden="1"/>
    <row r="28349" s="505" customFormat="1" ht="14.25" hidden="1"/>
    <row r="28350" s="505" customFormat="1" ht="14.25" hidden="1"/>
    <row r="28351" s="505" customFormat="1" ht="14.25" hidden="1"/>
    <row r="28352" s="505" customFormat="1" ht="14.25" hidden="1"/>
    <row r="28353" s="505" customFormat="1" ht="14.25" hidden="1"/>
    <row r="28354" s="505" customFormat="1" ht="14.25" hidden="1"/>
    <row r="28355" s="505" customFormat="1" ht="14.25" hidden="1"/>
    <row r="28356" s="505" customFormat="1" ht="14.25" hidden="1"/>
    <row r="28357" s="505" customFormat="1" ht="14.25" hidden="1"/>
    <row r="28358" s="505" customFormat="1" ht="14.25" hidden="1"/>
    <row r="28359" s="505" customFormat="1" ht="14.25" hidden="1"/>
    <row r="28360" s="505" customFormat="1" ht="14.25" hidden="1"/>
    <row r="28361" s="505" customFormat="1" ht="14.25" hidden="1"/>
    <row r="28362" s="505" customFormat="1" ht="14.25" hidden="1"/>
    <row r="28363" s="505" customFormat="1" ht="14.25" hidden="1"/>
    <row r="28364" s="505" customFormat="1" ht="14.25" hidden="1"/>
    <row r="28365" s="505" customFormat="1" ht="14.25" hidden="1"/>
    <row r="28366" s="505" customFormat="1" ht="14.25" hidden="1"/>
    <row r="28367" s="505" customFormat="1" ht="14.25" hidden="1"/>
    <row r="28368" s="505" customFormat="1" ht="14.25" hidden="1"/>
    <row r="28369" s="505" customFormat="1" ht="14.25" hidden="1"/>
    <row r="28370" s="505" customFormat="1" ht="14.25" hidden="1"/>
    <row r="28371" s="505" customFormat="1" ht="14.25" hidden="1"/>
    <row r="28372" s="505" customFormat="1" ht="14.25" hidden="1"/>
    <row r="28373" s="505" customFormat="1" ht="14.25" hidden="1"/>
    <row r="28374" s="505" customFormat="1" ht="14.25" hidden="1"/>
    <row r="28375" s="505" customFormat="1" ht="14.25" hidden="1"/>
    <row r="28376" s="505" customFormat="1" ht="14.25" hidden="1"/>
    <row r="28377" s="505" customFormat="1" ht="14.25" hidden="1"/>
    <row r="28378" s="505" customFormat="1" ht="14.25" hidden="1"/>
    <row r="28379" s="505" customFormat="1" ht="14.25" hidden="1"/>
    <row r="28380" s="505" customFormat="1" ht="14.25" hidden="1"/>
    <row r="28381" s="505" customFormat="1" ht="14.25" hidden="1"/>
    <row r="28382" s="505" customFormat="1" ht="14.25" hidden="1"/>
    <row r="28383" s="505" customFormat="1" ht="14.25" hidden="1"/>
    <row r="28384" s="505" customFormat="1" ht="14.25" hidden="1"/>
    <row r="28385" s="505" customFormat="1" ht="14.25" hidden="1"/>
    <row r="28386" s="505" customFormat="1" ht="14.25" hidden="1"/>
    <row r="28387" s="505" customFormat="1" ht="14.25" hidden="1"/>
    <row r="28388" s="505" customFormat="1" ht="14.25" hidden="1"/>
    <row r="28389" s="505" customFormat="1" ht="14.25" hidden="1"/>
    <row r="28390" s="505" customFormat="1" ht="14.25" hidden="1"/>
    <row r="28391" s="505" customFormat="1" ht="14.25" hidden="1"/>
    <row r="28392" s="505" customFormat="1" ht="14.25" hidden="1"/>
    <row r="28393" s="505" customFormat="1" ht="14.25" hidden="1"/>
    <row r="28394" s="505" customFormat="1" ht="14.25" hidden="1"/>
    <row r="28395" s="505" customFormat="1" ht="14.25" hidden="1"/>
    <row r="28396" s="505" customFormat="1" ht="14.25" hidden="1"/>
    <row r="28397" s="505" customFormat="1" ht="14.25" hidden="1"/>
    <row r="28398" s="505" customFormat="1" ht="14.25" hidden="1"/>
    <row r="28399" s="505" customFormat="1" ht="14.25" hidden="1"/>
    <row r="28400" s="505" customFormat="1" ht="14.25" hidden="1"/>
    <row r="28401" s="505" customFormat="1" ht="14.25" hidden="1"/>
    <row r="28402" s="505" customFormat="1" ht="14.25" hidden="1"/>
    <row r="28403" s="505" customFormat="1" ht="14.25" hidden="1"/>
    <row r="28404" s="505" customFormat="1" ht="14.25" hidden="1"/>
    <row r="28405" s="505" customFormat="1" ht="14.25" hidden="1"/>
    <row r="28406" s="505" customFormat="1" ht="14.25" hidden="1"/>
    <row r="28407" s="505" customFormat="1" ht="14.25" hidden="1"/>
    <row r="28408" s="505" customFormat="1" ht="14.25" hidden="1"/>
    <row r="28409" s="505" customFormat="1" ht="14.25" hidden="1"/>
    <row r="28410" s="505" customFormat="1" ht="14.25" hidden="1"/>
    <row r="28411" s="505" customFormat="1" ht="14.25" hidden="1"/>
    <row r="28412" s="505" customFormat="1" ht="14.25" hidden="1"/>
    <row r="28413" s="505" customFormat="1" ht="14.25" hidden="1"/>
    <row r="28414" s="505" customFormat="1" ht="14.25" hidden="1"/>
    <row r="28415" s="505" customFormat="1" ht="14.25" hidden="1"/>
    <row r="28416" s="505" customFormat="1" ht="14.25" hidden="1"/>
    <row r="28417" s="505" customFormat="1" ht="14.25" hidden="1"/>
    <row r="28418" s="505" customFormat="1" ht="14.25" hidden="1"/>
    <row r="28419" s="505" customFormat="1" ht="14.25" hidden="1"/>
    <row r="28420" s="505" customFormat="1" ht="14.25" hidden="1"/>
    <row r="28421" s="505" customFormat="1" ht="14.25" hidden="1"/>
    <row r="28422" s="505" customFormat="1" ht="14.25" hidden="1"/>
    <row r="28423" s="505" customFormat="1" ht="14.25" hidden="1"/>
    <row r="28424" s="505" customFormat="1" ht="14.25" hidden="1"/>
    <row r="28425" s="505" customFormat="1" ht="14.25" hidden="1"/>
    <row r="28426" s="505" customFormat="1" ht="14.25" hidden="1"/>
    <row r="28427" s="505" customFormat="1" ht="14.25" hidden="1"/>
    <row r="28428" s="505" customFormat="1" ht="14.25" hidden="1"/>
    <row r="28429" s="505" customFormat="1" ht="14.25" hidden="1"/>
    <row r="28430" s="505" customFormat="1" ht="14.25" hidden="1"/>
    <row r="28431" s="505" customFormat="1" ht="14.25" hidden="1"/>
    <row r="28432" s="505" customFormat="1" ht="14.25" hidden="1"/>
    <row r="28433" s="505" customFormat="1" ht="14.25" hidden="1"/>
    <row r="28434" s="505" customFormat="1" ht="14.25" hidden="1"/>
    <row r="28435" s="505" customFormat="1" ht="14.25" hidden="1"/>
    <row r="28436" s="505" customFormat="1" ht="14.25" hidden="1"/>
    <row r="28437" s="505" customFormat="1" ht="14.25" hidden="1"/>
    <row r="28438" s="505" customFormat="1" ht="14.25" hidden="1"/>
    <row r="28439" s="505" customFormat="1" ht="14.25" hidden="1"/>
    <row r="28440" s="505" customFormat="1" ht="14.25" hidden="1"/>
    <row r="28441" s="505" customFormat="1" ht="14.25" hidden="1"/>
    <row r="28442" s="505" customFormat="1" ht="14.25" hidden="1"/>
    <row r="28443" s="505" customFormat="1" ht="14.25" hidden="1"/>
    <row r="28444" s="505" customFormat="1" ht="14.25" hidden="1"/>
    <row r="28445" s="505" customFormat="1" ht="14.25" hidden="1"/>
    <row r="28446" s="505" customFormat="1" ht="14.25" hidden="1"/>
    <row r="28447" s="505" customFormat="1" ht="14.25" hidden="1"/>
    <row r="28448" s="505" customFormat="1" ht="14.25" hidden="1"/>
    <row r="28449" s="505" customFormat="1" ht="14.25" hidden="1"/>
    <row r="28450" s="505" customFormat="1" ht="14.25" hidden="1"/>
    <row r="28451" s="505" customFormat="1" ht="14.25" hidden="1"/>
    <row r="28452" s="505" customFormat="1" ht="14.25" hidden="1"/>
    <row r="28453" s="505" customFormat="1" ht="14.25" hidden="1"/>
    <row r="28454" s="505" customFormat="1" ht="14.25" hidden="1"/>
    <row r="28455" s="505" customFormat="1" ht="14.25" hidden="1"/>
    <row r="28456" s="505" customFormat="1" ht="14.25" hidden="1"/>
    <row r="28457" s="505" customFormat="1" ht="14.25" hidden="1"/>
    <row r="28458" s="505" customFormat="1" ht="14.25" hidden="1"/>
    <row r="28459" s="505" customFormat="1" ht="14.25" hidden="1"/>
    <row r="28460" s="505" customFormat="1" ht="14.25" hidden="1"/>
    <row r="28461" s="505" customFormat="1" ht="14.25" hidden="1"/>
    <row r="28462" s="505" customFormat="1" ht="14.25" hidden="1"/>
    <row r="28463" s="505" customFormat="1" ht="14.25" hidden="1"/>
    <row r="28464" s="505" customFormat="1" ht="14.25" hidden="1"/>
    <row r="28465" s="505" customFormat="1" ht="14.25" hidden="1"/>
    <row r="28466" s="505" customFormat="1" ht="14.25" hidden="1"/>
    <row r="28467" s="505" customFormat="1" ht="14.25" hidden="1"/>
    <row r="28468" s="505" customFormat="1" ht="14.25" hidden="1"/>
    <row r="28469" s="505" customFormat="1" ht="14.25" hidden="1"/>
    <row r="28470" s="505" customFormat="1" ht="14.25" hidden="1"/>
    <row r="28471" s="505" customFormat="1" ht="14.25" hidden="1"/>
    <row r="28472" s="505" customFormat="1" ht="14.25" hidden="1"/>
    <row r="28473" s="505" customFormat="1" ht="14.25" hidden="1"/>
    <row r="28474" s="505" customFormat="1" ht="14.25" hidden="1"/>
    <row r="28475" s="505" customFormat="1" ht="14.25" hidden="1"/>
    <row r="28476" s="505" customFormat="1" ht="14.25" hidden="1"/>
    <row r="28477" s="505" customFormat="1" ht="14.25" hidden="1"/>
    <row r="28478" s="505" customFormat="1" ht="14.25" hidden="1"/>
    <row r="28479" s="505" customFormat="1" ht="14.25" hidden="1"/>
    <row r="28480" s="505" customFormat="1" ht="14.25" hidden="1"/>
    <row r="28481" s="505" customFormat="1" ht="14.25" hidden="1"/>
    <row r="28482" s="505" customFormat="1" ht="14.25" hidden="1"/>
    <row r="28483" s="505" customFormat="1" ht="14.25" hidden="1"/>
    <row r="28484" s="505" customFormat="1" ht="14.25" hidden="1"/>
    <row r="28485" s="505" customFormat="1" ht="14.25" hidden="1"/>
    <row r="28486" s="505" customFormat="1" ht="14.25" hidden="1"/>
    <row r="28487" s="505" customFormat="1" ht="14.25" hidden="1"/>
    <row r="28488" s="505" customFormat="1" ht="14.25" hidden="1"/>
    <row r="28489" s="505" customFormat="1" ht="14.25" hidden="1"/>
    <row r="28490" s="505" customFormat="1" ht="14.25" hidden="1"/>
    <row r="28491" s="505" customFormat="1" ht="14.25" hidden="1"/>
    <row r="28492" s="505" customFormat="1" ht="14.25" hidden="1"/>
    <row r="28493" s="505" customFormat="1" ht="14.25" hidden="1"/>
    <row r="28494" s="505" customFormat="1" ht="14.25" hidden="1"/>
    <row r="28495" s="505" customFormat="1" ht="14.25" hidden="1"/>
    <row r="28496" s="505" customFormat="1" ht="14.25" hidden="1"/>
    <row r="28497" s="505" customFormat="1" ht="14.25" hidden="1"/>
    <row r="28498" s="505" customFormat="1" ht="14.25" hidden="1"/>
    <row r="28499" s="505" customFormat="1" ht="14.25" hidden="1"/>
    <row r="28500" s="505" customFormat="1" ht="14.25" hidden="1"/>
    <row r="28501" s="505" customFormat="1" ht="14.25" hidden="1"/>
    <row r="28502" s="505" customFormat="1" ht="14.25" hidden="1"/>
    <row r="28503" s="505" customFormat="1" ht="14.25" hidden="1"/>
    <row r="28504" s="505" customFormat="1" ht="14.25" hidden="1"/>
    <row r="28505" s="505" customFormat="1" ht="14.25" hidden="1"/>
    <row r="28506" s="505" customFormat="1" ht="14.25" hidden="1"/>
    <row r="28507" s="505" customFormat="1" ht="14.25" hidden="1"/>
    <row r="28508" s="505" customFormat="1" ht="14.25" hidden="1"/>
    <row r="28509" s="505" customFormat="1" ht="14.25" hidden="1"/>
    <row r="28510" s="505" customFormat="1" ht="14.25" hidden="1"/>
    <row r="28511" s="505" customFormat="1" ht="14.25" hidden="1"/>
    <row r="28512" s="505" customFormat="1" ht="14.25" hidden="1"/>
    <row r="28513" s="505" customFormat="1" ht="14.25" hidden="1"/>
    <row r="28514" s="505" customFormat="1" ht="14.25" hidden="1"/>
    <row r="28515" s="505" customFormat="1" ht="14.25" hidden="1"/>
    <row r="28516" s="505" customFormat="1" ht="14.25" hidden="1"/>
    <row r="28517" s="505" customFormat="1" ht="14.25" hidden="1"/>
    <row r="28518" s="505" customFormat="1" ht="14.25" hidden="1"/>
    <row r="28519" s="505" customFormat="1" ht="14.25" hidden="1"/>
    <row r="28520" s="505" customFormat="1" ht="14.25" hidden="1"/>
    <row r="28521" s="505" customFormat="1" ht="14.25" hidden="1"/>
    <row r="28522" s="505" customFormat="1" ht="14.25" hidden="1"/>
    <row r="28523" s="505" customFormat="1" ht="14.25" hidden="1"/>
    <row r="28524" s="505" customFormat="1" ht="14.25" hidden="1"/>
    <row r="28525" s="505" customFormat="1" ht="14.25" hidden="1"/>
    <row r="28526" s="505" customFormat="1" ht="14.25" hidden="1"/>
    <row r="28527" s="505" customFormat="1" ht="14.25" hidden="1"/>
    <row r="28528" s="505" customFormat="1" ht="14.25" hidden="1"/>
    <row r="28529" s="505" customFormat="1" ht="14.25" hidden="1"/>
    <row r="28530" s="505" customFormat="1" ht="14.25" hidden="1"/>
    <row r="28531" s="505" customFormat="1" ht="14.25" hidden="1"/>
    <row r="28532" s="505" customFormat="1" ht="14.25" hidden="1"/>
    <row r="28533" s="505" customFormat="1" ht="14.25" hidden="1"/>
    <row r="28534" s="505" customFormat="1" ht="14.25" hidden="1"/>
    <row r="28535" s="505" customFormat="1" ht="14.25" hidden="1"/>
    <row r="28536" s="505" customFormat="1" ht="14.25" hidden="1"/>
    <row r="28537" s="505" customFormat="1" ht="14.25" hidden="1"/>
    <row r="28538" s="505" customFormat="1" ht="14.25" hidden="1"/>
    <row r="28539" s="505" customFormat="1" ht="14.25" hidden="1"/>
    <row r="28540" s="505" customFormat="1" ht="14.25" hidden="1"/>
    <row r="28541" s="505" customFormat="1" ht="14.25" hidden="1"/>
    <row r="28542" s="505" customFormat="1" ht="14.25" hidden="1"/>
    <row r="28543" s="505" customFormat="1" ht="14.25" hidden="1"/>
    <row r="28544" s="505" customFormat="1" ht="14.25" hidden="1"/>
    <row r="28545" s="505" customFormat="1" ht="14.25" hidden="1"/>
    <row r="28546" s="505" customFormat="1" ht="14.25" hidden="1"/>
    <row r="28547" s="505" customFormat="1" ht="14.25" hidden="1"/>
    <row r="28548" s="505" customFormat="1" ht="14.25" hidden="1"/>
    <row r="28549" s="505" customFormat="1" ht="14.25" hidden="1"/>
    <row r="28550" s="505" customFormat="1" ht="14.25" hidden="1"/>
    <row r="28551" s="505" customFormat="1" ht="14.25" hidden="1"/>
    <row r="28552" s="505" customFormat="1" ht="14.25" hidden="1"/>
    <row r="28553" s="505" customFormat="1" ht="14.25" hidden="1"/>
    <row r="28554" s="505" customFormat="1" ht="14.25" hidden="1"/>
    <row r="28555" s="505" customFormat="1" ht="14.25" hidden="1"/>
    <row r="28556" s="505" customFormat="1" ht="14.25" hidden="1"/>
    <row r="28557" s="505" customFormat="1" ht="14.25" hidden="1"/>
    <row r="28558" s="505" customFormat="1" ht="14.25" hidden="1"/>
    <row r="28559" s="505" customFormat="1" ht="14.25" hidden="1"/>
    <row r="28560" s="505" customFormat="1" ht="14.25" hidden="1"/>
    <row r="28561" s="505" customFormat="1" ht="14.25" hidden="1"/>
    <row r="28562" s="505" customFormat="1" ht="14.25" hidden="1"/>
    <row r="28563" s="505" customFormat="1" ht="14.25" hidden="1"/>
    <row r="28564" s="505" customFormat="1" ht="14.25" hidden="1"/>
    <row r="28565" s="505" customFormat="1" ht="14.25" hidden="1"/>
    <row r="28566" s="505" customFormat="1" ht="14.25" hidden="1"/>
    <row r="28567" s="505" customFormat="1" ht="14.25" hidden="1"/>
    <row r="28568" s="505" customFormat="1" ht="14.25" hidden="1"/>
    <row r="28569" s="505" customFormat="1" ht="14.25" hidden="1"/>
    <row r="28570" s="505" customFormat="1" ht="14.25" hidden="1"/>
    <row r="28571" s="505" customFormat="1" ht="14.25" hidden="1"/>
    <row r="28572" s="505" customFormat="1" ht="14.25" hidden="1"/>
    <row r="28573" s="505" customFormat="1" ht="14.25" hidden="1"/>
    <row r="28574" s="505" customFormat="1" ht="14.25" hidden="1"/>
    <row r="28575" s="505" customFormat="1" ht="14.25" hidden="1"/>
    <row r="28576" s="505" customFormat="1" ht="14.25" hidden="1"/>
    <row r="28577" s="505" customFormat="1" ht="14.25" hidden="1"/>
    <row r="28578" s="505" customFormat="1" ht="14.25" hidden="1"/>
    <row r="28579" s="505" customFormat="1" ht="14.25" hidden="1"/>
    <row r="28580" s="505" customFormat="1" ht="14.25" hidden="1"/>
    <row r="28581" s="505" customFormat="1" ht="14.25" hidden="1"/>
    <row r="28582" s="505" customFormat="1" ht="14.25" hidden="1"/>
    <row r="28583" s="505" customFormat="1" ht="14.25" hidden="1"/>
    <row r="28584" s="505" customFormat="1" ht="14.25" hidden="1"/>
    <row r="28585" s="505" customFormat="1" ht="14.25" hidden="1"/>
    <row r="28586" s="505" customFormat="1" ht="14.25" hidden="1"/>
    <row r="28587" s="505" customFormat="1" ht="14.25" hidden="1"/>
    <row r="28588" s="505" customFormat="1" ht="14.25" hidden="1"/>
    <row r="28589" s="505" customFormat="1" ht="14.25" hidden="1"/>
    <row r="28590" s="505" customFormat="1" ht="14.25" hidden="1"/>
    <row r="28591" s="505" customFormat="1" ht="14.25" hidden="1"/>
    <row r="28592" s="505" customFormat="1" ht="14.25" hidden="1"/>
    <row r="28593" s="505" customFormat="1" ht="14.25" hidden="1"/>
    <row r="28594" s="505" customFormat="1" ht="14.25" hidden="1"/>
    <row r="28595" s="505" customFormat="1" ht="14.25" hidden="1"/>
    <row r="28596" s="505" customFormat="1" ht="14.25" hidden="1"/>
    <row r="28597" s="505" customFormat="1" ht="14.25" hidden="1"/>
    <row r="28598" s="505" customFormat="1" ht="14.25" hidden="1"/>
    <row r="28599" s="505" customFormat="1" ht="14.25" hidden="1"/>
    <row r="28600" s="505" customFormat="1" ht="14.25" hidden="1"/>
    <row r="28601" s="505" customFormat="1" ht="14.25" hidden="1"/>
    <row r="28602" s="505" customFormat="1" ht="14.25" hidden="1"/>
    <row r="28603" s="505" customFormat="1" ht="14.25" hidden="1"/>
    <row r="28604" s="505" customFormat="1" ht="14.25" hidden="1"/>
    <row r="28605" s="505" customFormat="1" ht="14.25" hidden="1"/>
    <row r="28606" s="505" customFormat="1" ht="14.25" hidden="1"/>
    <row r="28607" s="505" customFormat="1" ht="14.25" hidden="1"/>
    <row r="28608" s="505" customFormat="1" ht="14.25" hidden="1"/>
    <row r="28609" s="505" customFormat="1" ht="14.25" hidden="1"/>
    <row r="28610" s="505" customFormat="1" ht="14.25" hidden="1"/>
    <row r="28611" s="505" customFormat="1" ht="14.25" hidden="1"/>
    <row r="28612" s="505" customFormat="1" ht="14.25" hidden="1"/>
    <row r="28613" s="505" customFormat="1" ht="14.25" hidden="1"/>
    <row r="28614" s="505" customFormat="1" ht="14.25" hidden="1"/>
    <row r="28615" s="505" customFormat="1" ht="14.25" hidden="1"/>
    <row r="28616" s="505" customFormat="1" ht="14.25" hidden="1"/>
    <row r="28617" s="505" customFormat="1" ht="14.25" hidden="1"/>
    <row r="28618" s="505" customFormat="1" ht="14.25" hidden="1"/>
    <row r="28619" s="505" customFormat="1" ht="14.25" hidden="1"/>
    <row r="28620" s="505" customFormat="1" ht="14.25" hidden="1"/>
    <row r="28621" s="505" customFormat="1" ht="14.25" hidden="1"/>
    <row r="28622" s="505" customFormat="1" ht="14.25" hidden="1"/>
    <row r="28623" s="505" customFormat="1" ht="14.25" hidden="1"/>
    <row r="28624" s="505" customFormat="1" ht="14.25" hidden="1"/>
    <row r="28625" s="505" customFormat="1" ht="14.25" hidden="1"/>
    <row r="28626" s="505" customFormat="1" ht="14.25" hidden="1"/>
    <row r="28627" s="505" customFormat="1" ht="14.25" hidden="1"/>
    <row r="28628" s="505" customFormat="1" ht="14.25" hidden="1"/>
    <row r="28629" s="505" customFormat="1" ht="14.25" hidden="1"/>
    <row r="28630" s="505" customFormat="1" ht="14.25" hidden="1"/>
    <row r="28631" s="505" customFormat="1" ht="14.25" hidden="1"/>
    <row r="28632" s="505" customFormat="1" ht="14.25" hidden="1"/>
    <row r="28633" s="505" customFormat="1" ht="14.25" hidden="1"/>
    <row r="28634" s="505" customFormat="1" ht="14.25" hidden="1"/>
    <row r="28635" s="505" customFormat="1" ht="14.25" hidden="1"/>
    <row r="28636" s="505" customFormat="1" ht="14.25" hidden="1"/>
    <row r="28637" s="505" customFormat="1" ht="14.25" hidden="1"/>
    <row r="28638" s="505" customFormat="1" ht="14.25" hidden="1"/>
    <row r="28639" s="505" customFormat="1" ht="14.25" hidden="1"/>
    <row r="28640" s="505" customFormat="1" ht="14.25" hidden="1"/>
    <row r="28641" s="505" customFormat="1" ht="14.25" hidden="1"/>
    <row r="28642" s="505" customFormat="1" ht="14.25" hidden="1"/>
    <row r="28643" s="505" customFormat="1" ht="14.25" hidden="1"/>
    <row r="28644" s="505" customFormat="1" ht="14.25" hidden="1"/>
    <row r="28645" s="505" customFormat="1" ht="14.25" hidden="1"/>
    <row r="28646" s="505" customFormat="1" ht="14.25" hidden="1"/>
    <row r="28647" s="505" customFormat="1" ht="14.25" hidden="1"/>
    <row r="28648" s="505" customFormat="1" ht="14.25" hidden="1"/>
    <row r="28649" s="505" customFormat="1" ht="14.25" hidden="1"/>
    <row r="28650" s="505" customFormat="1" ht="14.25" hidden="1"/>
    <row r="28651" s="505" customFormat="1" ht="14.25" hidden="1"/>
    <row r="28652" s="505" customFormat="1" ht="14.25" hidden="1"/>
    <row r="28653" s="505" customFormat="1" ht="14.25" hidden="1"/>
    <row r="28654" s="505" customFormat="1" ht="14.25" hidden="1"/>
    <row r="28655" s="505" customFormat="1" ht="14.25" hidden="1"/>
    <row r="28656" s="505" customFormat="1" ht="14.25" hidden="1"/>
    <row r="28657" s="505" customFormat="1" ht="14.25" hidden="1"/>
    <row r="28658" s="505" customFormat="1" ht="14.25" hidden="1"/>
    <row r="28659" s="505" customFormat="1" ht="14.25" hidden="1"/>
    <row r="28660" s="505" customFormat="1" ht="14.25" hidden="1"/>
    <row r="28661" s="505" customFormat="1" ht="14.25" hidden="1"/>
    <row r="28662" s="505" customFormat="1" ht="14.25" hidden="1"/>
    <row r="28663" s="505" customFormat="1" ht="14.25" hidden="1"/>
    <row r="28664" s="505" customFormat="1" ht="14.25" hidden="1"/>
    <row r="28665" s="505" customFormat="1" ht="14.25" hidden="1"/>
    <row r="28666" s="505" customFormat="1" ht="14.25" hidden="1"/>
    <row r="28667" s="505" customFormat="1" ht="14.25" hidden="1"/>
    <row r="28668" s="505" customFormat="1" ht="14.25" hidden="1"/>
    <row r="28669" s="505" customFormat="1" ht="14.25" hidden="1"/>
    <row r="28670" s="505" customFormat="1" ht="14.25" hidden="1"/>
    <row r="28671" s="505" customFormat="1" ht="14.25" hidden="1"/>
    <row r="28672" s="505" customFormat="1" ht="14.25" hidden="1"/>
    <row r="28673" s="505" customFormat="1" ht="14.25" hidden="1"/>
    <row r="28674" s="505" customFormat="1" ht="14.25" hidden="1"/>
    <row r="28675" s="505" customFormat="1" ht="14.25" hidden="1"/>
    <row r="28676" s="505" customFormat="1" ht="14.25" hidden="1"/>
    <row r="28677" s="505" customFormat="1" ht="14.25" hidden="1"/>
    <row r="28678" s="505" customFormat="1" ht="14.25" hidden="1"/>
    <row r="28679" s="505" customFormat="1" ht="14.25" hidden="1"/>
    <row r="28680" s="505" customFormat="1" ht="14.25" hidden="1"/>
    <row r="28681" s="505" customFormat="1" ht="14.25" hidden="1"/>
    <row r="28682" s="505" customFormat="1" ht="14.25" hidden="1"/>
    <row r="28683" s="505" customFormat="1" ht="14.25" hidden="1"/>
    <row r="28684" s="505" customFormat="1" ht="14.25" hidden="1"/>
    <row r="28685" s="505" customFormat="1" ht="14.25" hidden="1"/>
    <row r="28686" s="505" customFormat="1" ht="14.25" hidden="1"/>
    <row r="28687" s="505" customFormat="1" ht="14.25" hidden="1"/>
    <row r="28688" s="505" customFormat="1" ht="14.25" hidden="1"/>
    <row r="28689" s="505" customFormat="1" ht="14.25" hidden="1"/>
    <row r="28690" s="505" customFormat="1" ht="14.25" hidden="1"/>
    <row r="28691" s="505" customFormat="1" ht="14.25" hidden="1"/>
    <row r="28692" s="505" customFormat="1" ht="14.25" hidden="1"/>
    <row r="28693" s="505" customFormat="1" ht="14.25" hidden="1"/>
    <row r="28694" s="505" customFormat="1" ht="14.25" hidden="1"/>
    <row r="28695" s="505" customFormat="1" ht="14.25" hidden="1"/>
    <row r="28696" s="505" customFormat="1" ht="14.25" hidden="1"/>
    <row r="28697" s="505" customFormat="1" ht="14.25" hidden="1"/>
    <row r="28698" s="505" customFormat="1" ht="14.25" hidden="1"/>
    <row r="28699" s="505" customFormat="1" ht="14.25" hidden="1"/>
    <row r="28700" s="505" customFormat="1" ht="14.25" hidden="1"/>
    <row r="28701" s="505" customFormat="1" ht="14.25" hidden="1"/>
    <row r="28702" s="505" customFormat="1" ht="14.25" hidden="1"/>
    <row r="28703" s="505" customFormat="1" ht="14.25" hidden="1"/>
    <row r="28704" s="505" customFormat="1" ht="14.25" hidden="1"/>
    <row r="28705" s="505" customFormat="1" ht="14.25" hidden="1"/>
    <row r="28706" s="505" customFormat="1" ht="14.25" hidden="1"/>
    <row r="28707" s="505" customFormat="1" ht="14.25" hidden="1"/>
    <row r="28708" s="505" customFormat="1" ht="14.25" hidden="1"/>
    <row r="28709" s="505" customFormat="1" ht="14.25" hidden="1"/>
    <row r="28710" s="505" customFormat="1" ht="14.25" hidden="1"/>
    <row r="28711" s="505" customFormat="1" ht="14.25" hidden="1"/>
    <row r="28712" s="505" customFormat="1" ht="14.25" hidden="1"/>
    <row r="28713" s="505" customFormat="1" ht="14.25" hidden="1"/>
    <row r="28714" s="505" customFormat="1" ht="14.25" hidden="1"/>
    <row r="28715" s="505" customFormat="1" ht="14.25" hidden="1"/>
    <row r="28716" s="505" customFormat="1" ht="14.25" hidden="1"/>
    <row r="28717" s="505" customFormat="1" ht="14.25" hidden="1"/>
    <row r="28718" s="505" customFormat="1" ht="14.25" hidden="1"/>
    <row r="28719" s="505" customFormat="1" ht="14.25" hidden="1"/>
    <row r="28720" s="505" customFormat="1" ht="14.25" hidden="1"/>
    <row r="28721" s="505" customFormat="1" ht="14.25" hidden="1"/>
    <row r="28722" s="505" customFormat="1" ht="14.25" hidden="1"/>
    <row r="28723" s="505" customFormat="1" ht="14.25" hidden="1"/>
    <row r="28724" s="505" customFormat="1" ht="14.25" hidden="1"/>
    <row r="28725" s="505" customFormat="1" ht="14.25" hidden="1"/>
    <row r="28726" s="505" customFormat="1" ht="14.25" hidden="1"/>
    <row r="28727" s="505" customFormat="1" ht="14.25" hidden="1"/>
    <row r="28728" s="505" customFormat="1" ht="14.25" hidden="1"/>
    <row r="28729" s="505" customFormat="1" ht="14.25" hidden="1"/>
    <row r="28730" s="505" customFormat="1" ht="14.25" hidden="1"/>
    <row r="28731" s="505" customFormat="1" ht="14.25" hidden="1"/>
    <row r="28732" s="505" customFormat="1" ht="14.25" hidden="1"/>
    <row r="28733" s="505" customFormat="1" ht="14.25" hidden="1"/>
    <row r="28734" s="505" customFormat="1" ht="14.25" hidden="1"/>
    <row r="28735" s="505" customFormat="1" ht="14.25" hidden="1"/>
    <row r="28736" s="505" customFormat="1" ht="14.25" hidden="1"/>
    <row r="28737" s="505" customFormat="1" ht="14.25" hidden="1"/>
    <row r="28738" s="505" customFormat="1" ht="14.25" hidden="1"/>
    <row r="28739" s="505" customFormat="1" ht="14.25" hidden="1"/>
    <row r="28740" s="505" customFormat="1" ht="14.25" hidden="1"/>
    <row r="28741" s="505" customFormat="1" ht="14.25" hidden="1"/>
    <row r="28742" s="505" customFormat="1" ht="14.25" hidden="1"/>
    <row r="28743" s="505" customFormat="1" ht="14.25" hidden="1"/>
    <row r="28744" s="505" customFormat="1" ht="14.25" hidden="1"/>
    <row r="28745" s="505" customFormat="1" ht="14.25" hidden="1"/>
    <row r="28746" s="505" customFormat="1" ht="14.25" hidden="1"/>
    <row r="28747" s="505" customFormat="1" ht="14.25" hidden="1"/>
    <row r="28748" s="505" customFormat="1" ht="14.25" hidden="1"/>
    <row r="28749" s="505" customFormat="1" ht="14.25" hidden="1"/>
    <row r="28750" s="505" customFormat="1" ht="14.25" hidden="1"/>
    <row r="28751" s="505" customFormat="1" ht="14.25" hidden="1"/>
    <row r="28752" s="505" customFormat="1" ht="14.25" hidden="1"/>
    <row r="28753" s="505" customFormat="1" ht="14.25" hidden="1"/>
    <row r="28754" s="505" customFormat="1" ht="14.25" hidden="1"/>
    <row r="28755" s="505" customFormat="1" ht="14.25" hidden="1"/>
    <row r="28756" s="505" customFormat="1" ht="14.25" hidden="1"/>
    <row r="28757" s="505" customFormat="1" ht="14.25" hidden="1"/>
    <row r="28758" s="505" customFormat="1" ht="14.25" hidden="1"/>
    <row r="28759" s="505" customFormat="1" ht="14.25" hidden="1"/>
    <row r="28760" s="505" customFormat="1" ht="14.25" hidden="1"/>
    <row r="28761" s="505" customFormat="1" ht="14.25" hidden="1"/>
    <row r="28762" s="505" customFormat="1" ht="14.25" hidden="1"/>
    <row r="28763" s="505" customFormat="1" ht="14.25" hidden="1"/>
    <row r="28764" s="505" customFormat="1" ht="14.25" hidden="1"/>
    <row r="28765" s="505" customFormat="1" ht="14.25" hidden="1"/>
    <row r="28766" s="505" customFormat="1" ht="14.25" hidden="1"/>
    <row r="28767" s="505" customFormat="1" ht="14.25" hidden="1"/>
    <row r="28768" s="505" customFormat="1" ht="14.25" hidden="1"/>
    <row r="28769" s="505" customFormat="1" ht="14.25" hidden="1"/>
    <row r="28770" s="505" customFormat="1" ht="14.25" hidden="1"/>
    <row r="28771" s="505" customFormat="1" ht="14.25" hidden="1"/>
    <row r="28772" s="505" customFormat="1" ht="14.25" hidden="1"/>
    <row r="28773" s="505" customFormat="1" ht="14.25" hidden="1"/>
    <row r="28774" s="505" customFormat="1" ht="14.25" hidden="1"/>
    <row r="28775" s="505" customFormat="1" ht="14.25" hidden="1"/>
    <row r="28776" s="505" customFormat="1" ht="14.25" hidden="1"/>
    <row r="28777" s="505" customFormat="1" ht="14.25" hidden="1"/>
    <row r="28778" s="505" customFormat="1" ht="14.25" hidden="1"/>
    <row r="28779" s="505" customFormat="1" ht="14.25" hidden="1"/>
    <row r="28780" s="505" customFormat="1" ht="14.25" hidden="1"/>
    <row r="28781" s="505" customFormat="1" ht="14.25" hidden="1"/>
    <row r="28782" s="505" customFormat="1" ht="14.25" hidden="1"/>
    <row r="28783" s="505" customFormat="1" ht="14.25" hidden="1"/>
    <row r="28784" s="505" customFormat="1" ht="14.25" hidden="1"/>
    <row r="28785" s="505" customFormat="1" ht="14.25" hidden="1"/>
    <row r="28786" s="505" customFormat="1" ht="14.25" hidden="1"/>
    <row r="28787" s="505" customFormat="1" ht="14.25" hidden="1"/>
    <row r="28788" s="505" customFormat="1" ht="14.25" hidden="1"/>
    <row r="28789" s="505" customFormat="1" ht="14.25" hidden="1"/>
    <row r="28790" s="505" customFormat="1" ht="14.25" hidden="1"/>
    <row r="28791" s="505" customFormat="1" ht="14.25" hidden="1"/>
    <row r="28792" s="505" customFormat="1" ht="14.25" hidden="1"/>
    <row r="28793" s="505" customFormat="1" ht="14.25" hidden="1"/>
    <row r="28794" s="505" customFormat="1" ht="14.25" hidden="1"/>
    <row r="28795" s="505" customFormat="1" ht="14.25" hidden="1"/>
    <row r="28796" s="505" customFormat="1" ht="14.25" hidden="1"/>
    <row r="28797" s="505" customFormat="1" ht="14.25" hidden="1"/>
    <row r="28798" s="505" customFormat="1" ht="14.25" hidden="1"/>
    <row r="28799" s="505" customFormat="1" ht="14.25" hidden="1"/>
    <row r="28800" s="505" customFormat="1" ht="14.25" hidden="1"/>
    <row r="28801" s="505" customFormat="1" ht="14.25" hidden="1"/>
    <row r="28802" s="505" customFormat="1" ht="14.25" hidden="1"/>
    <row r="28803" s="505" customFormat="1" ht="14.25" hidden="1"/>
    <row r="28804" s="505" customFormat="1" ht="14.25" hidden="1"/>
    <row r="28805" s="505" customFormat="1" ht="14.25" hidden="1"/>
    <row r="28806" s="505" customFormat="1" ht="14.25" hidden="1"/>
    <row r="28807" s="505" customFormat="1" ht="14.25" hidden="1"/>
    <row r="28808" s="505" customFormat="1" ht="14.25" hidden="1"/>
    <row r="28809" s="505" customFormat="1" ht="14.25" hidden="1"/>
    <row r="28810" s="505" customFormat="1" ht="14.25" hidden="1"/>
    <row r="28811" s="505" customFormat="1" ht="14.25" hidden="1"/>
    <row r="28812" s="505" customFormat="1" ht="14.25" hidden="1"/>
    <row r="28813" s="505" customFormat="1" ht="14.25" hidden="1"/>
    <row r="28814" s="505" customFormat="1" ht="14.25" hidden="1"/>
    <row r="28815" s="505" customFormat="1" ht="14.25" hidden="1"/>
    <row r="28816" s="505" customFormat="1" ht="14.25" hidden="1"/>
    <row r="28817" s="505" customFormat="1" ht="14.25" hidden="1"/>
    <row r="28818" s="505" customFormat="1" ht="14.25" hidden="1"/>
    <row r="28819" s="505" customFormat="1" ht="14.25" hidden="1"/>
    <row r="28820" s="505" customFormat="1" ht="14.25" hidden="1"/>
    <row r="28821" s="505" customFormat="1" ht="14.25" hidden="1"/>
    <row r="28822" s="505" customFormat="1" ht="14.25" hidden="1"/>
    <row r="28823" s="505" customFormat="1" ht="14.25" hidden="1"/>
    <row r="28824" s="505" customFormat="1" ht="14.25" hidden="1"/>
    <row r="28825" s="505" customFormat="1" ht="14.25" hidden="1"/>
    <row r="28826" s="505" customFormat="1" ht="14.25" hidden="1"/>
    <row r="28827" s="505" customFormat="1" ht="14.25" hidden="1"/>
    <row r="28828" s="505" customFormat="1" ht="14.25" hidden="1"/>
    <row r="28829" s="505" customFormat="1" ht="14.25" hidden="1"/>
    <row r="28830" s="505" customFormat="1" ht="14.25" hidden="1"/>
    <row r="28831" s="505" customFormat="1" ht="14.25" hidden="1"/>
    <row r="28832" s="505" customFormat="1" ht="14.25" hidden="1"/>
    <row r="28833" s="505" customFormat="1" ht="14.25" hidden="1"/>
    <row r="28834" s="505" customFormat="1" ht="14.25" hidden="1"/>
    <row r="28835" s="505" customFormat="1" ht="14.25" hidden="1"/>
    <row r="28836" s="505" customFormat="1" ht="14.25" hidden="1"/>
    <row r="28837" s="505" customFormat="1" ht="14.25" hidden="1"/>
    <row r="28838" s="505" customFormat="1" ht="14.25" hidden="1"/>
    <row r="28839" s="505" customFormat="1" ht="14.25" hidden="1"/>
    <row r="28840" s="505" customFormat="1" ht="14.25" hidden="1"/>
    <row r="28841" s="505" customFormat="1" ht="14.25" hidden="1"/>
    <row r="28842" s="505" customFormat="1" ht="14.25" hidden="1"/>
    <row r="28843" s="505" customFormat="1" ht="14.25" hidden="1"/>
    <row r="28844" s="505" customFormat="1" ht="14.25" hidden="1"/>
    <row r="28845" s="505" customFormat="1" ht="14.25" hidden="1"/>
    <row r="28846" s="505" customFormat="1" ht="14.25" hidden="1"/>
    <row r="28847" s="505" customFormat="1" ht="14.25" hidden="1"/>
    <row r="28848" s="505" customFormat="1" ht="14.25" hidden="1"/>
    <row r="28849" s="505" customFormat="1" ht="14.25" hidden="1"/>
    <row r="28850" s="505" customFormat="1" ht="14.25" hidden="1"/>
    <row r="28851" s="505" customFormat="1" ht="14.25" hidden="1"/>
    <row r="28852" s="505" customFormat="1" ht="14.25" hidden="1"/>
    <row r="28853" s="505" customFormat="1" ht="14.25" hidden="1"/>
    <row r="28854" s="505" customFormat="1" ht="14.25" hidden="1"/>
    <row r="28855" s="505" customFormat="1" ht="14.25" hidden="1"/>
    <row r="28856" s="505" customFormat="1" ht="14.25" hidden="1"/>
    <row r="28857" s="505" customFormat="1" ht="14.25" hidden="1"/>
    <row r="28858" s="505" customFormat="1" ht="14.25" hidden="1"/>
    <row r="28859" s="505" customFormat="1" ht="14.25" hidden="1"/>
    <row r="28860" s="505" customFormat="1" ht="14.25" hidden="1"/>
    <row r="28861" s="505" customFormat="1" ht="14.25" hidden="1"/>
    <row r="28862" s="505" customFormat="1" ht="14.25" hidden="1"/>
    <row r="28863" s="505" customFormat="1" ht="14.25" hidden="1"/>
    <row r="28864" s="505" customFormat="1" ht="14.25" hidden="1"/>
    <row r="28865" s="505" customFormat="1" ht="14.25" hidden="1"/>
    <row r="28866" s="505" customFormat="1" ht="14.25" hidden="1"/>
    <row r="28867" s="505" customFormat="1" ht="14.25" hidden="1"/>
    <row r="28868" s="505" customFormat="1" ht="14.25" hidden="1"/>
    <row r="28869" s="505" customFormat="1" ht="14.25" hidden="1"/>
    <row r="28870" s="505" customFormat="1" ht="14.25" hidden="1"/>
    <row r="28871" s="505" customFormat="1" ht="14.25" hidden="1"/>
    <row r="28872" s="505" customFormat="1" ht="14.25" hidden="1"/>
    <row r="28873" s="505" customFormat="1" ht="14.25" hidden="1"/>
    <row r="28874" s="505" customFormat="1" ht="14.25" hidden="1"/>
    <row r="28875" s="505" customFormat="1" ht="14.25" hidden="1"/>
    <row r="28876" s="505" customFormat="1" ht="14.25" hidden="1"/>
    <row r="28877" s="505" customFormat="1" ht="14.25" hidden="1"/>
    <row r="28878" s="505" customFormat="1" ht="14.25" hidden="1"/>
    <row r="28879" s="505" customFormat="1" ht="14.25" hidden="1"/>
    <row r="28880" s="505" customFormat="1" ht="14.25" hidden="1"/>
    <row r="28881" s="505" customFormat="1" ht="14.25" hidden="1"/>
    <row r="28882" s="505" customFormat="1" ht="14.25" hidden="1"/>
    <row r="28883" s="505" customFormat="1" ht="14.25" hidden="1"/>
    <row r="28884" s="505" customFormat="1" ht="14.25" hidden="1"/>
    <row r="28885" s="505" customFormat="1" ht="14.25" hidden="1"/>
    <row r="28886" s="505" customFormat="1" ht="14.25" hidden="1"/>
    <row r="28887" s="505" customFormat="1" ht="14.25" hidden="1"/>
    <row r="28888" s="505" customFormat="1" ht="14.25" hidden="1"/>
    <row r="28889" s="505" customFormat="1" ht="14.25" hidden="1"/>
    <row r="28890" s="505" customFormat="1" ht="14.25" hidden="1"/>
    <row r="28891" s="505" customFormat="1" ht="14.25" hidden="1"/>
    <row r="28892" s="505" customFormat="1" ht="14.25" hidden="1"/>
    <row r="28893" s="505" customFormat="1" ht="14.25" hidden="1"/>
    <row r="28894" s="505" customFormat="1" ht="14.25" hidden="1"/>
    <row r="28895" s="505" customFormat="1" ht="14.25" hidden="1"/>
    <row r="28896" s="505" customFormat="1" ht="14.25" hidden="1"/>
    <row r="28897" s="505" customFormat="1" ht="14.25" hidden="1"/>
    <row r="28898" s="505" customFormat="1" ht="14.25" hidden="1"/>
    <row r="28899" s="505" customFormat="1" ht="14.25" hidden="1"/>
    <row r="28900" s="505" customFormat="1" ht="14.25" hidden="1"/>
    <row r="28901" s="505" customFormat="1" ht="14.25" hidden="1"/>
    <row r="28902" s="505" customFormat="1" ht="14.25" hidden="1"/>
    <row r="28903" s="505" customFormat="1" ht="14.25" hidden="1"/>
    <row r="28904" s="505" customFormat="1" ht="14.25" hidden="1"/>
    <row r="28905" s="505" customFormat="1" ht="14.25" hidden="1"/>
    <row r="28906" s="505" customFormat="1" ht="14.25" hidden="1"/>
    <row r="28907" s="505" customFormat="1" ht="14.25" hidden="1"/>
    <row r="28908" s="505" customFormat="1" ht="14.25" hidden="1"/>
    <row r="28909" s="505" customFormat="1" ht="14.25" hidden="1"/>
    <row r="28910" s="505" customFormat="1" ht="14.25" hidden="1"/>
    <row r="28911" s="505" customFormat="1" ht="14.25" hidden="1"/>
    <row r="28912" s="505" customFormat="1" ht="14.25" hidden="1"/>
    <row r="28913" s="505" customFormat="1" ht="14.25" hidden="1"/>
    <row r="28914" s="505" customFormat="1" ht="14.25" hidden="1"/>
    <row r="28915" s="505" customFormat="1" ht="14.25" hidden="1"/>
    <row r="28916" s="505" customFormat="1" ht="14.25" hidden="1"/>
    <row r="28917" s="505" customFormat="1" ht="14.25" hidden="1"/>
    <row r="28918" s="505" customFormat="1" ht="14.25" hidden="1"/>
    <row r="28919" s="505" customFormat="1" ht="14.25" hidden="1"/>
    <row r="28920" s="505" customFormat="1" ht="14.25" hidden="1"/>
    <row r="28921" s="505" customFormat="1" ht="14.25" hidden="1"/>
    <row r="28922" s="505" customFormat="1" ht="14.25" hidden="1"/>
    <row r="28923" s="505" customFormat="1" ht="14.25" hidden="1"/>
    <row r="28924" s="505" customFormat="1" ht="14.25" hidden="1"/>
    <row r="28925" s="505" customFormat="1" ht="14.25" hidden="1"/>
    <row r="28926" s="505" customFormat="1" ht="14.25" hidden="1"/>
    <row r="28927" s="505" customFormat="1" ht="14.25" hidden="1"/>
    <row r="28928" s="505" customFormat="1" ht="14.25" hidden="1"/>
    <row r="28929" s="505" customFormat="1" ht="14.25" hidden="1"/>
    <row r="28930" s="505" customFormat="1" ht="14.25" hidden="1"/>
    <row r="28931" s="505" customFormat="1" ht="14.25" hidden="1"/>
    <row r="28932" s="505" customFormat="1" ht="14.25" hidden="1"/>
    <row r="28933" s="505" customFormat="1" ht="14.25" hidden="1"/>
    <row r="28934" s="505" customFormat="1" ht="14.25" hidden="1"/>
    <row r="28935" s="505" customFormat="1" ht="14.25" hidden="1"/>
    <row r="28936" s="505" customFormat="1" ht="14.25" hidden="1"/>
    <row r="28937" s="505" customFormat="1" ht="14.25" hidden="1"/>
    <row r="28938" s="505" customFormat="1" ht="14.25" hidden="1"/>
    <row r="28939" s="505" customFormat="1" ht="14.25" hidden="1"/>
    <row r="28940" s="505" customFormat="1" ht="14.25" hidden="1"/>
    <row r="28941" s="505" customFormat="1" ht="14.25" hidden="1"/>
    <row r="28942" s="505" customFormat="1" ht="14.25" hidden="1"/>
    <row r="28943" s="505" customFormat="1" ht="14.25" hidden="1"/>
    <row r="28944" s="505" customFormat="1" ht="14.25" hidden="1"/>
    <row r="28945" s="505" customFormat="1" ht="14.25" hidden="1"/>
    <row r="28946" s="505" customFormat="1" ht="14.25" hidden="1"/>
    <row r="28947" s="505" customFormat="1" ht="14.25" hidden="1"/>
    <row r="28948" s="505" customFormat="1" ht="14.25" hidden="1"/>
    <row r="28949" s="505" customFormat="1" ht="14.25" hidden="1"/>
    <row r="28950" s="505" customFormat="1" ht="14.25" hidden="1"/>
    <row r="28951" s="505" customFormat="1" ht="14.25" hidden="1"/>
    <row r="28952" s="505" customFormat="1" ht="14.25" hidden="1"/>
    <row r="28953" s="505" customFormat="1" ht="14.25" hidden="1"/>
    <row r="28954" s="505" customFormat="1" ht="14.25" hidden="1"/>
    <row r="28955" s="505" customFormat="1" ht="14.25" hidden="1"/>
    <row r="28956" s="505" customFormat="1" ht="14.25" hidden="1"/>
    <row r="28957" s="505" customFormat="1" ht="14.25" hidden="1"/>
    <row r="28958" s="505" customFormat="1" ht="14.25" hidden="1"/>
    <row r="28959" s="505" customFormat="1" ht="14.25" hidden="1"/>
    <row r="28960" s="505" customFormat="1" ht="14.25" hidden="1"/>
    <row r="28961" s="505" customFormat="1" ht="14.25" hidden="1"/>
    <row r="28962" s="505" customFormat="1" ht="14.25" hidden="1"/>
    <row r="28963" s="505" customFormat="1" ht="14.25" hidden="1"/>
    <row r="28964" s="505" customFormat="1" ht="14.25" hidden="1"/>
    <row r="28965" s="505" customFormat="1" ht="14.25" hidden="1"/>
    <row r="28966" s="505" customFormat="1" ht="14.25" hidden="1"/>
    <row r="28967" s="505" customFormat="1" ht="14.25" hidden="1"/>
    <row r="28968" s="505" customFormat="1" ht="14.25" hidden="1"/>
    <row r="28969" s="505" customFormat="1" ht="14.25" hidden="1"/>
    <row r="28970" s="505" customFormat="1" ht="14.25" hidden="1"/>
    <row r="28971" s="505" customFormat="1" ht="14.25" hidden="1"/>
    <row r="28972" s="505" customFormat="1" ht="14.25" hidden="1"/>
    <row r="28973" s="505" customFormat="1" ht="14.25" hidden="1"/>
    <row r="28974" s="505" customFormat="1" ht="14.25" hidden="1"/>
    <row r="28975" s="505" customFormat="1" ht="14.25" hidden="1"/>
    <row r="28976" s="505" customFormat="1" ht="14.25" hidden="1"/>
    <row r="28977" s="505" customFormat="1" ht="14.25" hidden="1"/>
    <row r="28978" s="505" customFormat="1" ht="14.25" hidden="1"/>
    <row r="28979" s="505" customFormat="1" ht="14.25" hidden="1"/>
    <row r="28980" s="505" customFormat="1" ht="14.25" hidden="1"/>
    <row r="28981" s="505" customFormat="1" ht="14.25" hidden="1"/>
    <row r="28982" s="505" customFormat="1" ht="14.25" hidden="1"/>
    <row r="28983" s="505" customFormat="1" ht="14.25" hidden="1"/>
    <row r="28984" s="505" customFormat="1" ht="14.25" hidden="1"/>
    <row r="28985" s="505" customFormat="1" ht="14.25" hidden="1"/>
    <row r="28986" s="505" customFormat="1" ht="14.25" hidden="1"/>
    <row r="28987" s="505" customFormat="1" ht="14.25" hidden="1"/>
    <row r="28988" s="505" customFormat="1" ht="14.25" hidden="1"/>
    <row r="28989" s="505" customFormat="1" ht="14.25" hidden="1"/>
    <row r="28990" s="505" customFormat="1" ht="14.25" hidden="1"/>
    <row r="28991" s="505" customFormat="1" ht="14.25" hidden="1"/>
    <row r="28992" s="505" customFormat="1" ht="14.25" hidden="1"/>
    <row r="28993" s="505" customFormat="1" ht="14.25" hidden="1"/>
    <row r="28994" s="505" customFormat="1" ht="14.25" hidden="1"/>
    <row r="28995" s="505" customFormat="1" ht="14.25" hidden="1"/>
    <row r="28996" s="505" customFormat="1" ht="14.25" hidden="1"/>
    <row r="28997" s="505" customFormat="1" ht="14.25" hidden="1"/>
    <row r="28998" s="505" customFormat="1" ht="14.25" hidden="1"/>
    <row r="28999" s="505" customFormat="1" ht="14.25" hidden="1"/>
    <row r="29000" s="505" customFormat="1" ht="14.25" hidden="1"/>
    <row r="29001" s="505" customFormat="1" ht="14.25" hidden="1"/>
    <row r="29002" s="505" customFormat="1" ht="14.25" hidden="1"/>
    <row r="29003" s="505" customFormat="1" ht="14.25" hidden="1"/>
    <row r="29004" s="505" customFormat="1" ht="14.25" hidden="1"/>
    <row r="29005" s="505" customFormat="1" ht="14.25" hidden="1"/>
    <row r="29006" s="505" customFormat="1" ht="14.25" hidden="1"/>
    <row r="29007" s="505" customFormat="1" ht="14.25" hidden="1"/>
    <row r="29008" s="505" customFormat="1" ht="14.25" hidden="1"/>
    <row r="29009" s="505" customFormat="1" ht="14.25" hidden="1"/>
    <row r="29010" s="505" customFormat="1" ht="14.25" hidden="1"/>
    <row r="29011" s="505" customFormat="1" ht="14.25" hidden="1"/>
    <row r="29012" s="505" customFormat="1" ht="14.25" hidden="1"/>
    <row r="29013" s="505" customFormat="1" ht="14.25" hidden="1"/>
    <row r="29014" s="505" customFormat="1" ht="14.25" hidden="1"/>
    <row r="29015" s="505" customFormat="1" ht="14.25" hidden="1"/>
    <row r="29016" s="505" customFormat="1" ht="14.25" hidden="1"/>
    <row r="29017" s="505" customFormat="1" ht="14.25" hidden="1"/>
    <row r="29018" s="505" customFormat="1" ht="14.25" hidden="1"/>
    <row r="29019" s="505" customFormat="1" ht="14.25" hidden="1"/>
    <row r="29020" s="505" customFormat="1" ht="14.25" hidden="1"/>
    <row r="29021" s="505" customFormat="1" ht="14.25" hidden="1"/>
    <row r="29022" s="505" customFormat="1" ht="14.25" hidden="1"/>
    <row r="29023" s="505" customFormat="1" ht="14.25" hidden="1"/>
    <row r="29024" s="505" customFormat="1" ht="14.25" hidden="1"/>
    <row r="29025" s="505" customFormat="1" ht="14.25" hidden="1"/>
    <row r="29026" s="505" customFormat="1" ht="14.25" hidden="1"/>
    <row r="29027" s="505" customFormat="1" ht="14.25" hidden="1"/>
    <row r="29028" s="505" customFormat="1" ht="14.25" hidden="1"/>
    <row r="29029" s="505" customFormat="1" ht="14.25" hidden="1"/>
    <row r="29030" s="505" customFormat="1" ht="14.25" hidden="1"/>
    <row r="29031" s="505" customFormat="1" ht="14.25" hidden="1"/>
    <row r="29032" s="505" customFormat="1" ht="14.25" hidden="1"/>
    <row r="29033" s="505" customFormat="1" ht="14.25" hidden="1"/>
    <row r="29034" s="505" customFormat="1" ht="14.25" hidden="1"/>
    <row r="29035" s="505" customFormat="1" ht="14.25" hidden="1"/>
    <row r="29036" s="505" customFormat="1" ht="14.25" hidden="1"/>
    <row r="29037" s="505" customFormat="1" ht="14.25" hidden="1"/>
    <row r="29038" s="505" customFormat="1" ht="14.25" hidden="1"/>
    <row r="29039" s="505" customFormat="1" ht="14.25" hidden="1"/>
    <row r="29040" s="505" customFormat="1" ht="14.25" hidden="1"/>
    <row r="29041" s="505" customFormat="1" ht="14.25" hidden="1"/>
    <row r="29042" s="505" customFormat="1" ht="14.25" hidden="1"/>
    <row r="29043" s="505" customFormat="1" ht="14.25" hidden="1"/>
    <row r="29044" s="505" customFormat="1" ht="14.25" hidden="1"/>
    <row r="29045" s="505" customFormat="1" ht="14.25" hidden="1"/>
    <row r="29046" s="505" customFormat="1" ht="14.25" hidden="1"/>
    <row r="29047" s="505" customFormat="1" ht="14.25" hidden="1"/>
    <row r="29048" s="505" customFormat="1" ht="14.25" hidden="1"/>
    <row r="29049" s="505" customFormat="1" ht="14.25" hidden="1"/>
    <row r="29050" s="505" customFormat="1" ht="14.25" hidden="1"/>
    <row r="29051" s="505" customFormat="1" ht="14.25" hidden="1"/>
    <row r="29052" s="505" customFormat="1" ht="14.25" hidden="1"/>
    <row r="29053" s="505" customFormat="1" ht="14.25" hidden="1"/>
    <row r="29054" s="505" customFormat="1" ht="14.25" hidden="1"/>
    <row r="29055" s="505" customFormat="1" ht="14.25" hidden="1"/>
    <row r="29056" s="505" customFormat="1" ht="14.25" hidden="1"/>
    <row r="29057" s="505" customFormat="1" ht="14.25" hidden="1"/>
    <row r="29058" s="505" customFormat="1" ht="14.25" hidden="1"/>
    <row r="29059" s="505" customFormat="1" ht="14.25" hidden="1"/>
    <row r="29060" s="505" customFormat="1" ht="14.25" hidden="1"/>
    <row r="29061" s="505" customFormat="1" ht="14.25" hidden="1"/>
    <row r="29062" s="505" customFormat="1" ht="14.25" hidden="1"/>
    <row r="29063" s="505" customFormat="1" ht="14.25" hidden="1"/>
    <row r="29064" s="505" customFormat="1" ht="14.25" hidden="1"/>
    <row r="29065" s="505" customFormat="1" ht="14.25" hidden="1"/>
    <row r="29066" s="505" customFormat="1" ht="14.25" hidden="1"/>
    <row r="29067" s="505" customFormat="1" ht="14.25" hidden="1"/>
    <row r="29068" s="505" customFormat="1" ht="14.25" hidden="1"/>
    <row r="29069" s="505" customFormat="1" ht="14.25" hidden="1"/>
    <row r="29070" s="505" customFormat="1" ht="14.25" hidden="1"/>
    <row r="29071" s="505" customFormat="1" ht="14.25" hidden="1"/>
    <row r="29072" s="505" customFormat="1" ht="14.25" hidden="1"/>
    <row r="29073" s="505" customFormat="1" ht="14.25" hidden="1"/>
    <row r="29074" s="505" customFormat="1" ht="14.25" hidden="1"/>
    <row r="29075" s="505" customFormat="1" ht="14.25" hidden="1"/>
    <row r="29076" s="505" customFormat="1" ht="14.25" hidden="1"/>
    <row r="29077" s="505" customFormat="1" ht="14.25" hidden="1"/>
    <row r="29078" s="505" customFormat="1" ht="14.25" hidden="1"/>
    <row r="29079" s="505" customFormat="1" ht="14.25" hidden="1"/>
    <row r="29080" s="505" customFormat="1" ht="14.25" hidden="1"/>
    <row r="29081" s="505" customFormat="1" ht="14.25" hidden="1"/>
    <row r="29082" s="505" customFormat="1" ht="14.25" hidden="1"/>
    <row r="29083" s="505" customFormat="1" ht="14.25" hidden="1"/>
    <row r="29084" s="505" customFormat="1" ht="14.25" hidden="1"/>
    <row r="29085" s="505" customFormat="1" ht="14.25" hidden="1"/>
    <row r="29086" s="505" customFormat="1" ht="14.25" hidden="1"/>
    <row r="29087" s="505" customFormat="1" ht="14.25" hidden="1"/>
    <row r="29088" s="505" customFormat="1" ht="14.25" hidden="1"/>
    <row r="29089" s="505" customFormat="1" ht="14.25" hidden="1"/>
    <row r="29090" s="505" customFormat="1" ht="14.25" hidden="1"/>
    <row r="29091" s="505" customFormat="1" ht="14.25" hidden="1"/>
    <row r="29092" s="505" customFormat="1" ht="14.25" hidden="1"/>
    <row r="29093" s="505" customFormat="1" ht="14.25" hidden="1"/>
    <row r="29094" s="505" customFormat="1" ht="14.25" hidden="1"/>
    <row r="29095" s="505" customFormat="1" ht="14.25" hidden="1"/>
    <row r="29096" s="505" customFormat="1" ht="14.25" hidden="1"/>
    <row r="29097" s="505" customFormat="1" ht="14.25" hidden="1"/>
    <row r="29098" s="505" customFormat="1" ht="14.25" hidden="1"/>
    <row r="29099" s="505" customFormat="1" ht="14.25" hidden="1"/>
    <row r="29100" s="505" customFormat="1" ht="14.25" hidden="1"/>
    <row r="29101" s="505" customFormat="1" ht="14.25" hidden="1"/>
    <row r="29102" s="505" customFormat="1" ht="14.25" hidden="1"/>
    <row r="29103" s="505" customFormat="1" ht="14.25" hidden="1"/>
    <row r="29104" s="505" customFormat="1" ht="14.25" hidden="1"/>
    <row r="29105" s="505" customFormat="1" ht="14.25" hidden="1"/>
    <row r="29106" s="505" customFormat="1" ht="14.25" hidden="1"/>
    <row r="29107" s="505" customFormat="1" ht="14.25" hidden="1"/>
    <row r="29108" s="505" customFormat="1" ht="14.25" hidden="1"/>
    <row r="29109" s="505" customFormat="1" ht="14.25" hidden="1"/>
    <row r="29110" s="505" customFormat="1" ht="14.25" hidden="1"/>
    <row r="29111" s="505" customFormat="1" ht="14.25" hidden="1"/>
    <row r="29112" s="505" customFormat="1" ht="14.25" hidden="1"/>
    <row r="29113" s="505" customFormat="1" ht="14.25" hidden="1"/>
    <row r="29114" s="505" customFormat="1" ht="14.25" hidden="1"/>
    <row r="29115" s="505" customFormat="1" ht="14.25" hidden="1"/>
    <row r="29116" s="505" customFormat="1" ht="14.25" hidden="1"/>
    <row r="29117" s="505" customFormat="1" ht="14.25" hidden="1"/>
    <row r="29118" s="505" customFormat="1" ht="14.25" hidden="1"/>
    <row r="29119" s="505" customFormat="1" ht="14.25" hidden="1"/>
    <row r="29120" s="505" customFormat="1" ht="14.25" hidden="1"/>
    <row r="29121" s="505" customFormat="1" ht="14.25" hidden="1"/>
    <row r="29122" s="505" customFormat="1" ht="14.25" hidden="1"/>
    <row r="29123" s="505" customFormat="1" ht="14.25" hidden="1"/>
    <row r="29124" s="505" customFormat="1" ht="14.25" hidden="1"/>
    <row r="29125" s="505" customFormat="1" ht="14.25" hidden="1"/>
    <row r="29126" s="505" customFormat="1" ht="14.25" hidden="1"/>
    <row r="29127" s="505" customFormat="1" ht="14.25" hidden="1"/>
    <row r="29128" s="505" customFormat="1" ht="14.25" hidden="1"/>
    <row r="29129" s="505" customFormat="1" ht="14.25" hidden="1"/>
    <row r="29130" s="505" customFormat="1" ht="14.25" hidden="1"/>
    <row r="29131" s="505" customFormat="1" ht="14.25" hidden="1"/>
    <row r="29132" s="505" customFormat="1" ht="14.25" hidden="1"/>
    <row r="29133" s="505" customFormat="1" ht="14.25" hidden="1"/>
    <row r="29134" s="505" customFormat="1" ht="14.25" hidden="1"/>
    <row r="29135" s="505" customFormat="1" ht="14.25" hidden="1"/>
    <row r="29136" s="505" customFormat="1" ht="14.25" hidden="1"/>
    <row r="29137" s="505" customFormat="1" ht="14.25" hidden="1"/>
    <row r="29138" s="505" customFormat="1" ht="14.25" hidden="1"/>
    <row r="29139" s="505" customFormat="1" ht="14.25" hidden="1"/>
    <row r="29140" s="505" customFormat="1" ht="14.25" hidden="1"/>
    <row r="29141" s="505" customFormat="1" ht="14.25" hidden="1"/>
    <row r="29142" s="505" customFormat="1" ht="14.25" hidden="1"/>
    <row r="29143" s="505" customFormat="1" ht="14.25" hidden="1"/>
    <row r="29144" s="505" customFormat="1" ht="14.25" hidden="1"/>
    <row r="29145" s="505" customFormat="1" ht="14.25" hidden="1"/>
    <row r="29146" s="505" customFormat="1" ht="14.25" hidden="1"/>
    <row r="29147" s="505" customFormat="1" ht="14.25" hidden="1"/>
    <row r="29148" s="505" customFormat="1" ht="14.25" hidden="1"/>
    <row r="29149" s="505" customFormat="1" ht="14.25" hidden="1"/>
    <row r="29150" s="505" customFormat="1" ht="14.25" hidden="1"/>
    <row r="29151" s="505" customFormat="1" ht="14.25" hidden="1"/>
    <row r="29152" s="505" customFormat="1" ht="14.25" hidden="1"/>
    <row r="29153" s="505" customFormat="1" ht="14.25" hidden="1"/>
    <row r="29154" s="505" customFormat="1" ht="14.25" hidden="1"/>
    <row r="29155" s="505" customFormat="1" ht="14.25" hidden="1"/>
    <row r="29156" s="505" customFormat="1" ht="14.25" hidden="1"/>
    <row r="29157" s="505" customFormat="1" ht="14.25" hidden="1"/>
    <row r="29158" s="505" customFormat="1" ht="14.25" hidden="1"/>
    <row r="29159" s="505" customFormat="1" ht="14.25" hidden="1"/>
    <row r="29160" s="505" customFormat="1" ht="14.25" hidden="1"/>
    <row r="29161" s="505" customFormat="1" ht="14.25" hidden="1"/>
    <row r="29162" s="505" customFormat="1" ht="14.25" hidden="1"/>
    <row r="29163" s="505" customFormat="1" ht="14.25" hidden="1"/>
    <row r="29164" s="505" customFormat="1" ht="14.25" hidden="1"/>
    <row r="29165" s="505" customFormat="1" ht="14.25" hidden="1"/>
    <row r="29166" s="505" customFormat="1" ht="14.25" hidden="1"/>
    <row r="29167" s="505" customFormat="1" ht="14.25" hidden="1"/>
    <row r="29168" s="505" customFormat="1" ht="14.25" hidden="1"/>
    <row r="29169" s="505" customFormat="1" ht="14.25" hidden="1"/>
    <row r="29170" s="505" customFormat="1" ht="14.25" hidden="1"/>
    <row r="29171" s="505" customFormat="1" ht="14.25" hidden="1"/>
    <row r="29172" s="505" customFormat="1" ht="14.25" hidden="1"/>
    <row r="29173" s="505" customFormat="1" ht="14.25" hidden="1"/>
    <row r="29174" s="505" customFormat="1" ht="14.25" hidden="1"/>
    <row r="29175" s="505" customFormat="1" ht="14.25" hidden="1"/>
    <row r="29176" s="505" customFormat="1" ht="14.25" hidden="1"/>
    <row r="29177" s="505" customFormat="1" ht="14.25" hidden="1"/>
    <row r="29178" s="505" customFormat="1" ht="14.25" hidden="1"/>
    <row r="29179" s="505" customFormat="1" ht="14.25" hidden="1"/>
    <row r="29180" s="505" customFormat="1" ht="14.25" hidden="1"/>
    <row r="29181" s="505" customFormat="1" ht="14.25" hidden="1"/>
    <row r="29182" s="505" customFormat="1" ht="14.25" hidden="1"/>
    <row r="29183" s="505" customFormat="1" ht="14.25" hidden="1"/>
    <row r="29184" s="505" customFormat="1" ht="14.25" hidden="1"/>
    <row r="29185" s="505" customFormat="1" ht="14.25" hidden="1"/>
    <row r="29186" s="505" customFormat="1" ht="14.25" hidden="1"/>
    <row r="29187" s="505" customFormat="1" ht="14.25" hidden="1"/>
    <row r="29188" s="505" customFormat="1" ht="14.25" hidden="1"/>
    <row r="29189" s="505" customFormat="1" ht="14.25" hidden="1"/>
    <row r="29190" s="505" customFormat="1" ht="14.25" hidden="1"/>
    <row r="29191" s="505" customFormat="1" ht="14.25" hidden="1"/>
    <row r="29192" s="505" customFormat="1" ht="14.25" hidden="1"/>
    <row r="29193" s="505" customFormat="1" ht="14.25" hidden="1"/>
    <row r="29194" s="505" customFormat="1" ht="14.25" hidden="1"/>
    <row r="29195" s="505" customFormat="1" ht="14.25" hidden="1"/>
    <row r="29196" s="505" customFormat="1" ht="14.25" hidden="1"/>
    <row r="29197" s="505" customFormat="1" ht="14.25" hidden="1"/>
    <row r="29198" s="505" customFormat="1" ht="14.25" hidden="1"/>
    <row r="29199" s="505" customFormat="1" ht="14.25" hidden="1"/>
    <row r="29200" s="505" customFormat="1" ht="14.25" hidden="1"/>
    <row r="29201" s="505" customFormat="1" ht="14.25" hidden="1"/>
    <row r="29202" s="505" customFormat="1" ht="14.25" hidden="1"/>
    <row r="29203" s="505" customFormat="1" ht="14.25" hidden="1"/>
    <row r="29204" s="505" customFormat="1" ht="14.25" hidden="1"/>
    <row r="29205" s="505" customFormat="1" ht="14.25" hidden="1"/>
    <row r="29206" s="505" customFormat="1" ht="14.25" hidden="1"/>
    <row r="29207" s="505" customFormat="1" ht="14.25" hidden="1"/>
    <row r="29208" s="505" customFormat="1" ht="14.25" hidden="1"/>
    <row r="29209" s="505" customFormat="1" ht="14.25" hidden="1"/>
    <row r="29210" s="505" customFormat="1" ht="14.25" hidden="1"/>
    <row r="29211" s="505" customFormat="1" ht="14.25" hidden="1"/>
    <row r="29212" s="505" customFormat="1" ht="14.25" hidden="1"/>
    <row r="29213" s="505" customFormat="1" ht="14.25" hidden="1"/>
    <row r="29214" s="505" customFormat="1" ht="14.25" hidden="1"/>
    <row r="29215" s="505" customFormat="1" ht="14.25" hidden="1"/>
    <row r="29216" s="505" customFormat="1" ht="14.25" hidden="1"/>
    <row r="29217" s="505" customFormat="1" ht="14.25" hidden="1"/>
    <row r="29218" s="505" customFormat="1" ht="14.25" hidden="1"/>
    <row r="29219" s="505" customFormat="1" ht="14.25" hidden="1"/>
    <row r="29220" s="505" customFormat="1" ht="14.25" hidden="1"/>
    <row r="29221" s="505" customFormat="1" ht="14.25" hidden="1"/>
    <row r="29222" s="505" customFormat="1" ht="14.25" hidden="1"/>
    <row r="29223" s="505" customFormat="1" ht="14.25" hidden="1"/>
    <row r="29224" s="505" customFormat="1" ht="14.25" hidden="1"/>
    <row r="29225" s="505" customFormat="1" ht="14.25" hidden="1"/>
    <row r="29226" s="505" customFormat="1" ht="14.25" hidden="1"/>
    <row r="29227" s="505" customFormat="1" ht="14.25" hidden="1"/>
    <row r="29228" s="505" customFormat="1" ht="14.25" hidden="1"/>
    <row r="29229" s="505" customFormat="1" ht="14.25" hidden="1"/>
    <row r="29230" s="505" customFormat="1" ht="14.25" hidden="1"/>
    <row r="29231" s="505" customFormat="1" ht="14.25" hidden="1"/>
    <row r="29232" s="505" customFormat="1" ht="14.25" hidden="1"/>
    <row r="29233" s="505" customFormat="1" ht="14.25" hidden="1"/>
    <row r="29234" s="505" customFormat="1" ht="14.25" hidden="1"/>
    <row r="29235" s="505" customFormat="1" ht="14.25" hidden="1"/>
    <row r="29236" s="505" customFormat="1" ht="14.25" hidden="1"/>
    <row r="29237" s="505" customFormat="1" ht="14.25" hidden="1"/>
    <row r="29238" s="505" customFormat="1" ht="14.25" hidden="1"/>
    <row r="29239" s="505" customFormat="1" ht="14.25" hidden="1"/>
    <row r="29240" s="505" customFormat="1" ht="14.25" hidden="1"/>
    <row r="29241" s="505" customFormat="1" ht="14.25" hidden="1"/>
    <row r="29242" s="505" customFormat="1" ht="14.25" hidden="1"/>
    <row r="29243" s="505" customFormat="1" ht="14.25" hidden="1"/>
    <row r="29244" s="505" customFormat="1" ht="14.25" hidden="1"/>
    <row r="29245" s="505" customFormat="1" ht="14.25" hidden="1"/>
    <row r="29246" s="505" customFormat="1" ht="14.25" hidden="1"/>
    <row r="29247" s="505" customFormat="1" ht="14.25" hidden="1"/>
    <row r="29248" s="505" customFormat="1" ht="14.25" hidden="1"/>
    <row r="29249" s="505" customFormat="1" ht="14.25" hidden="1"/>
    <row r="29250" s="505" customFormat="1" ht="14.25" hidden="1"/>
    <row r="29251" s="505" customFormat="1" ht="14.25" hidden="1"/>
    <row r="29252" s="505" customFormat="1" ht="14.25" hidden="1"/>
    <row r="29253" s="505" customFormat="1" ht="14.25" hidden="1"/>
    <row r="29254" s="505" customFormat="1" ht="14.25" hidden="1"/>
    <row r="29255" s="505" customFormat="1" ht="14.25" hidden="1"/>
    <row r="29256" s="505" customFormat="1" ht="14.25" hidden="1"/>
    <row r="29257" s="505" customFormat="1" ht="14.25" hidden="1"/>
    <row r="29258" s="505" customFormat="1" ht="14.25" hidden="1"/>
    <row r="29259" s="505" customFormat="1" ht="14.25" hidden="1"/>
    <row r="29260" s="505" customFormat="1" ht="14.25" hidden="1"/>
    <row r="29261" s="505" customFormat="1" ht="14.25" hidden="1"/>
    <row r="29262" s="505" customFormat="1" ht="14.25" hidden="1"/>
    <row r="29263" s="505" customFormat="1" ht="14.25" hidden="1"/>
    <row r="29264" s="505" customFormat="1" ht="14.25" hidden="1"/>
    <row r="29265" s="505" customFormat="1" ht="14.25" hidden="1"/>
    <row r="29266" s="505" customFormat="1" ht="14.25" hidden="1"/>
    <row r="29267" s="505" customFormat="1" ht="14.25" hidden="1"/>
    <row r="29268" s="505" customFormat="1" ht="14.25" hidden="1"/>
    <row r="29269" s="505" customFormat="1" ht="14.25" hidden="1"/>
    <row r="29270" s="505" customFormat="1" ht="14.25" hidden="1"/>
    <row r="29271" s="505" customFormat="1" ht="14.25" hidden="1"/>
    <row r="29272" s="505" customFormat="1" ht="14.25" hidden="1"/>
    <row r="29273" s="505" customFormat="1" ht="14.25" hidden="1"/>
    <row r="29274" s="505" customFormat="1" ht="14.25" hidden="1"/>
    <row r="29275" s="505" customFormat="1" ht="14.25" hidden="1"/>
    <row r="29276" s="505" customFormat="1" ht="14.25" hidden="1"/>
    <row r="29277" s="505" customFormat="1" ht="14.25" hidden="1"/>
    <row r="29278" s="505" customFormat="1" ht="14.25" hidden="1"/>
    <row r="29279" s="505" customFormat="1" ht="14.25" hidden="1"/>
    <row r="29280" s="505" customFormat="1" ht="14.25" hidden="1"/>
    <row r="29281" s="505" customFormat="1" ht="14.25" hidden="1"/>
    <row r="29282" s="505" customFormat="1" ht="14.25" hidden="1"/>
    <row r="29283" s="505" customFormat="1" ht="14.25" hidden="1"/>
    <row r="29284" s="505" customFormat="1" ht="14.25" hidden="1"/>
    <row r="29285" s="505" customFormat="1" ht="14.25" hidden="1"/>
    <row r="29286" s="505" customFormat="1" ht="14.25" hidden="1"/>
    <row r="29287" s="505" customFormat="1" ht="14.25" hidden="1"/>
    <row r="29288" s="505" customFormat="1" ht="14.25" hidden="1"/>
    <row r="29289" s="505" customFormat="1" ht="14.25" hidden="1"/>
    <row r="29290" s="505" customFormat="1" ht="14.25" hidden="1"/>
    <row r="29291" s="505" customFormat="1" ht="14.25" hidden="1"/>
    <row r="29292" s="505" customFormat="1" ht="14.25" hidden="1"/>
    <row r="29293" s="505" customFormat="1" ht="14.25" hidden="1"/>
    <row r="29294" s="505" customFormat="1" ht="14.25" hidden="1"/>
    <row r="29295" s="505" customFormat="1" ht="14.25" hidden="1"/>
    <row r="29296" s="505" customFormat="1" ht="14.25" hidden="1"/>
    <row r="29297" s="505" customFormat="1" ht="14.25" hidden="1"/>
    <row r="29298" s="505" customFormat="1" ht="14.25" hidden="1"/>
    <row r="29299" s="505" customFormat="1" ht="14.25" hidden="1"/>
    <row r="29300" s="505" customFormat="1" ht="14.25" hidden="1"/>
    <row r="29301" s="505" customFormat="1" ht="14.25" hidden="1"/>
    <row r="29302" s="505" customFormat="1" ht="14.25" hidden="1"/>
    <row r="29303" s="505" customFormat="1" ht="14.25" hidden="1"/>
    <row r="29304" s="505" customFormat="1" ht="14.25" hidden="1"/>
    <row r="29305" s="505" customFormat="1" ht="14.25" hidden="1"/>
    <row r="29306" s="505" customFormat="1" ht="14.25" hidden="1"/>
    <row r="29307" s="505" customFormat="1" ht="14.25" hidden="1"/>
    <row r="29308" s="505" customFormat="1" ht="14.25" hidden="1"/>
    <row r="29309" s="505" customFormat="1" ht="14.25" hidden="1"/>
    <row r="29310" s="505" customFormat="1" ht="14.25" hidden="1"/>
    <row r="29311" s="505" customFormat="1" ht="14.25" hidden="1"/>
    <row r="29312" s="505" customFormat="1" ht="14.25" hidden="1"/>
    <row r="29313" s="505" customFormat="1" ht="14.25" hidden="1"/>
    <row r="29314" s="505" customFormat="1" ht="14.25" hidden="1"/>
    <row r="29315" s="505" customFormat="1" ht="14.25" hidden="1"/>
    <row r="29316" s="505" customFormat="1" ht="14.25" hidden="1"/>
    <row r="29317" s="505" customFormat="1" ht="14.25" hidden="1"/>
    <row r="29318" s="505" customFormat="1" ht="14.25" hidden="1"/>
    <row r="29319" s="505" customFormat="1" ht="14.25" hidden="1"/>
    <row r="29320" s="505" customFormat="1" ht="14.25" hidden="1"/>
    <row r="29321" s="505" customFormat="1" ht="14.25" hidden="1"/>
    <row r="29322" s="505" customFormat="1" ht="14.25" hidden="1"/>
    <row r="29323" s="505" customFormat="1" ht="14.25" hidden="1"/>
    <row r="29324" s="505" customFormat="1" ht="14.25" hidden="1"/>
    <row r="29325" s="505" customFormat="1" ht="14.25" hidden="1"/>
    <row r="29326" s="505" customFormat="1" ht="14.25" hidden="1"/>
    <row r="29327" s="505" customFormat="1" ht="14.25" hidden="1"/>
    <row r="29328" s="505" customFormat="1" ht="14.25" hidden="1"/>
    <row r="29329" s="505" customFormat="1" ht="14.25" hidden="1"/>
    <row r="29330" s="505" customFormat="1" ht="14.25" hidden="1"/>
    <row r="29331" s="505" customFormat="1" ht="14.25" hidden="1"/>
    <row r="29332" s="505" customFormat="1" ht="14.25" hidden="1"/>
    <row r="29333" s="505" customFormat="1" ht="14.25" hidden="1"/>
    <row r="29334" s="505" customFormat="1" ht="14.25" hidden="1"/>
    <row r="29335" s="505" customFormat="1" ht="14.25" hidden="1"/>
    <row r="29336" s="505" customFormat="1" ht="14.25" hidden="1"/>
    <row r="29337" s="505" customFormat="1" ht="14.25" hidden="1"/>
    <row r="29338" s="505" customFormat="1" ht="14.25" hidden="1"/>
    <row r="29339" s="505" customFormat="1" ht="14.25" hidden="1"/>
    <row r="29340" s="505" customFormat="1" ht="14.25" hidden="1"/>
    <row r="29341" s="505" customFormat="1" ht="14.25" hidden="1"/>
    <row r="29342" s="505" customFormat="1" ht="14.25" hidden="1"/>
    <row r="29343" s="505" customFormat="1" ht="14.25" hidden="1"/>
    <row r="29344" s="505" customFormat="1" ht="14.25" hidden="1"/>
    <row r="29345" s="505" customFormat="1" ht="14.25" hidden="1"/>
    <row r="29346" s="505" customFormat="1" ht="14.25" hidden="1"/>
    <row r="29347" s="505" customFormat="1" ht="14.25" hidden="1"/>
    <row r="29348" s="505" customFormat="1" ht="14.25" hidden="1"/>
    <row r="29349" s="505" customFormat="1" ht="14.25" hidden="1"/>
    <row r="29350" s="505" customFormat="1" ht="14.25" hidden="1"/>
    <row r="29351" s="505" customFormat="1" ht="14.25" hidden="1"/>
    <row r="29352" s="505" customFormat="1" ht="14.25" hidden="1"/>
    <row r="29353" s="505" customFormat="1" ht="14.25" hidden="1"/>
    <row r="29354" s="505" customFormat="1" ht="14.25" hidden="1"/>
    <row r="29355" s="505" customFormat="1" ht="14.25" hidden="1"/>
    <row r="29356" s="505" customFormat="1" ht="14.25" hidden="1"/>
    <row r="29357" s="505" customFormat="1" ht="14.25" hidden="1"/>
    <row r="29358" s="505" customFormat="1" ht="14.25" hidden="1"/>
    <row r="29359" s="505" customFormat="1" ht="14.25" hidden="1"/>
    <row r="29360" s="505" customFormat="1" ht="14.25" hidden="1"/>
    <row r="29361" s="505" customFormat="1" ht="14.25" hidden="1"/>
    <row r="29362" s="505" customFormat="1" ht="14.25" hidden="1"/>
    <row r="29363" s="505" customFormat="1" ht="14.25" hidden="1"/>
    <row r="29364" s="505" customFormat="1" ht="14.25" hidden="1"/>
    <row r="29365" s="505" customFormat="1" ht="14.25" hidden="1"/>
    <row r="29366" s="505" customFormat="1" ht="14.25" hidden="1"/>
    <row r="29367" s="505" customFormat="1" ht="14.25" hidden="1"/>
    <row r="29368" s="505" customFormat="1" ht="14.25" hidden="1"/>
    <row r="29369" s="505" customFormat="1" ht="14.25" hidden="1"/>
    <row r="29370" s="505" customFormat="1" ht="14.25" hidden="1"/>
    <row r="29371" s="505" customFormat="1" ht="14.25" hidden="1"/>
    <row r="29372" s="505" customFormat="1" ht="14.25" hidden="1"/>
    <row r="29373" s="505" customFormat="1" ht="14.25" hidden="1"/>
    <row r="29374" s="505" customFormat="1" ht="14.25" hidden="1"/>
    <row r="29375" s="505" customFormat="1" ht="14.25" hidden="1"/>
    <row r="29376" s="505" customFormat="1" ht="14.25" hidden="1"/>
    <row r="29377" s="505" customFormat="1" ht="14.25" hidden="1"/>
    <row r="29378" s="505" customFormat="1" ht="14.25" hidden="1"/>
    <row r="29379" s="505" customFormat="1" ht="14.25" hidden="1"/>
    <row r="29380" s="505" customFormat="1" ht="14.25" hidden="1"/>
    <row r="29381" s="505" customFormat="1" ht="14.25" hidden="1"/>
    <row r="29382" s="505" customFormat="1" ht="14.25" hidden="1"/>
    <row r="29383" s="505" customFormat="1" ht="14.25" hidden="1"/>
    <row r="29384" s="505" customFormat="1" ht="14.25" hidden="1"/>
    <row r="29385" s="505" customFormat="1" ht="14.25" hidden="1"/>
    <row r="29386" s="505" customFormat="1" ht="14.25" hidden="1"/>
    <row r="29387" s="505" customFormat="1" ht="14.25" hidden="1"/>
    <row r="29388" s="505" customFormat="1" ht="14.25" hidden="1"/>
    <row r="29389" s="505" customFormat="1" ht="14.25" hidden="1"/>
    <row r="29390" s="505" customFormat="1" ht="14.25" hidden="1"/>
    <row r="29391" s="505" customFormat="1" ht="14.25" hidden="1"/>
    <row r="29392" s="505" customFormat="1" ht="14.25" hidden="1"/>
    <row r="29393" s="505" customFormat="1" ht="14.25" hidden="1"/>
    <row r="29394" s="505" customFormat="1" ht="14.25" hidden="1"/>
    <row r="29395" s="505" customFormat="1" ht="14.25" hidden="1"/>
    <row r="29396" s="505" customFormat="1" ht="14.25" hidden="1"/>
    <row r="29397" s="505" customFormat="1" ht="14.25" hidden="1"/>
    <row r="29398" s="505" customFormat="1" ht="14.25" hidden="1"/>
    <row r="29399" s="505" customFormat="1" ht="14.25" hidden="1"/>
    <row r="29400" s="505" customFormat="1" ht="14.25" hidden="1"/>
    <row r="29401" s="505" customFormat="1" ht="14.25" hidden="1"/>
    <row r="29402" s="505" customFormat="1" ht="14.25" hidden="1"/>
    <row r="29403" s="505" customFormat="1" ht="14.25" hidden="1"/>
    <row r="29404" s="505" customFormat="1" ht="14.25" hidden="1"/>
    <row r="29405" s="505" customFormat="1" ht="14.25" hidden="1"/>
    <row r="29406" s="505" customFormat="1" ht="14.25" hidden="1"/>
    <row r="29407" s="505" customFormat="1" ht="14.25" hidden="1"/>
    <row r="29408" s="505" customFormat="1" ht="14.25" hidden="1"/>
    <row r="29409" s="505" customFormat="1" ht="14.25" hidden="1"/>
    <row r="29410" s="505" customFormat="1" ht="14.25" hidden="1"/>
    <row r="29411" s="505" customFormat="1" ht="14.25" hidden="1"/>
    <row r="29412" s="505" customFormat="1" ht="14.25" hidden="1"/>
    <row r="29413" s="505" customFormat="1" ht="14.25" hidden="1"/>
    <row r="29414" s="505" customFormat="1" ht="14.25" hidden="1"/>
    <row r="29415" s="505" customFormat="1" ht="14.25" hidden="1"/>
    <row r="29416" s="505" customFormat="1" ht="14.25" hidden="1"/>
    <row r="29417" s="505" customFormat="1" ht="14.25" hidden="1"/>
    <row r="29418" s="505" customFormat="1" ht="14.25" hidden="1"/>
    <row r="29419" s="505" customFormat="1" ht="14.25" hidden="1"/>
    <row r="29420" s="505" customFormat="1" ht="14.25" hidden="1"/>
    <row r="29421" s="505" customFormat="1" ht="14.25" hidden="1"/>
    <row r="29422" s="505" customFormat="1" ht="14.25" hidden="1"/>
    <row r="29423" s="505" customFormat="1" ht="14.25" hidden="1"/>
    <row r="29424" s="505" customFormat="1" ht="14.25" hidden="1"/>
    <row r="29425" s="505" customFormat="1" ht="14.25" hidden="1"/>
    <row r="29426" s="505" customFormat="1" ht="14.25" hidden="1"/>
    <row r="29427" s="505" customFormat="1" ht="14.25" hidden="1"/>
    <row r="29428" s="505" customFormat="1" ht="14.25" hidden="1"/>
    <row r="29429" s="505" customFormat="1" ht="14.25" hidden="1"/>
    <row r="29430" s="505" customFormat="1" ht="14.25" hidden="1"/>
    <row r="29431" s="505" customFormat="1" ht="14.25" hidden="1"/>
    <row r="29432" s="505" customFormat="1" ht="14.25" hidden="1"/>
    <row r="29433" s="505" customFormat="1" ht="14.25" hidden="1"/>
    <row r="29434" s="505" customFormat="1" ht="14.25" hidden="1"/>
    <row r="29435" s="505" customFormat="1" ht="14.25" hidden="1"/>
    <row r="29436" s="505" customFormat="1" ht="14.25" hidden="1"/>
    <row r="29437" s="505" customFormat="1" ht="14.25" hidden="1"/>
    <row r="29438" s="505" customFormat="1" ht="14.25" hidden="1"/>
    <row r="29439" s="505" customFormat="1" ht="14.25" hidden="1"/>
    <row r="29440" s="505" customFormat="1" ht="14.25" hidden="1"/>
    <row r="29441" s="505" customFormat="1" ht="14.25" hidden="1"/>
    <row r="29442" s="505" customFormat="1" ht="14.25" hidden="1"/>
    <row r="29443" s="505" customFormat="1" ht="14.25" hidden="1"/>
    <row r="29444" s="505" customFormat="1" ht="14.25" hidden="1"/>
    <row r="29445" s="505" customFormat="1" ht="14.25" hidden="1"/>
    <row r="29446" s="505" customFormat="1" ht="14.25" hidden="1"/>
    <row r="29447" s="505" customFormat="1" ht="14.25" hidden="1"/>
    <row r="29448" s="505" customFormat="1" ht="14.25" hidden="1"/>
    <row r="29449" s="505" customFormat="1" ht="14.25" hidden="1"/>
    <row r="29450" s="505" customFormat="1" ht="14.25" hidden="1"/>
    <row r="29451" s="505" customFormat="1" ht="14.25" hidden="1"/>
    <row r="29452" s="505" customFormat="1" ht="14.25" hidden="1"/>
    <row r="29453" s="505" customFormat="1" ht="14.25" hidden="1"/>
    <row r="29454" s="505" customFormat="1" ht="14.25" hidden="1"/>
    <row r="29455" s="505" customFormat="1" ht="14.25" hidden="1"/>
    <row r="29456" s="505" customFormat="1" ht="14.25" hidden="1"/>
    <row r="29457" s="505" customFormat="1" ht="14.25" hidden="1"/>
    <row r="29458" s="505" customFormat="1" ht="14.25" hidden="1"/>
    <row r="29459" s="505" customFormat="1" ht="14.25" hidden="1"/>
    <row r="29460" s="505" customFormat="1" ht="14.25" hidden="1"/>
    <row r="29461" s="505" customFormat="1" ht="14.25" hidden="1"/>
    <row r="29462" s="505" customFormat="1" ht="14.25" hidden="1"/>
    <row r="29463" s="505" customFormat="1" ht="14.25" hidden="1"/>
    <row r="29464" s="505" customFormat="1" ht="14.25" hidden="1"/>
    <row r="29465" s="505" customFormat="1" ht="14.25" hidden="1"/>
    <row r="29466" s="505" customFormat="1" ht="14.25" hidden="1"/>
    <row r="29467" s="505" customFormat="1" ht="14.25" hidden="1"/>
    <row r="29468" s="505" customFormat="1" ht="14.25" hidden="1"/>
    <row r="29469" s="505" customFormat="1" ht="14.25" hidden="1"/>
    <row r="29470" s="505" customFormat="1" ht="14.25" hidden="1"/>
    <row r="29471" s="505" customFormat="1" ht="14.25" hidden="1"/>
    <row r="29472" s="505" customFormat="1" ht="14.25" hidden="1"/>
    <row r="29473" s="505" customFormat="1" ht="14.25" hidden="1"/>
    <row r="29474" s="505" customFormat="1" ht="14.25" hidden="1"/>
    <row r="29475" s="505" customFormat="1" ht="14.25" hidden="1"/>
    <row r="29476" s="505" customFormat="1" ht="14.25" hidden="1"/>
    <row r="29477" s="505" customFormat="1" ht="14.25" hidden="1"/>
    <row r="29478" s="505" customFormat="1" ht="14.25" hidden="1"/>
    <row r="29479" s="505" customFormat="1" ht="14.25" hidden="1"/>
    <row r="29480" s="505" customFormat="1" ht="14.25" hidden="1"/>
    <row r="29481" s="505" customFormat="1" ht="14.25" hidden="1"/>
    <row r="29482" s="505" customFormat="1" ht="14.25" hidden="1"/>
    <row r="29483" s="505" customFormat="1" ht="14.25" hidden="1"/>
    <row r="29484" s="505" customFormat="1" ht="14.25" hidden="1"/>
    <row r="29485" s="505" customFormat="1" ht="14.25" hidden="1"/>
    <row r="29486" s="505" customFormat="1" ht="14.25" hidden="1"/>
    <row r="29487" s="505" customFormat="1" ht="14.25" hidden="1"/>
    <row r="29488" s="505" customFormat="1" ht="14.25" hidden="1"/>
    <row r="29489" s="505" customFormat="1" ht="14.25" hidden="1"/>
    <row r="29490" s="505" customFormat="1" ht="14.25" hidden="1"/>
    <row r="29491" s="505" customFormat="1" ht="14.25" hidden="1"/>
    <row r="29492" s="505" customFormat="1" ht="14.25" hidden="1"/>
    <row r="29493" s="505" customFormat="1" ht="14.25" hidden="1"/>
    <row r="29494" s="505" customFormat="1" ht="14.25" hidden="1"/>
    <row r="29495" s="505" customFormat="1" ht="14.25" hidden="1"/>
    <row r="29496" s="505" customFormat="1" ht="14.25" hidden="1"/>
    <row r="29497" s="505" customFormat="1" ht="14.25" hidden="1"/>
    <row r="29498" s="505" customFormat="1" ht="14.25" hidden="1"/>
    <row r="29499" s="505" customFormat="1" ht="14.25" hidden="1"/>
    <row r="29500" s="505" customFormat="1" ht="14.25" hidden="1"/>
    <row r="29501" s="505" customFormat="1" ht="14.25" hidden="1"/>
    <row r="29502" s="505" customFormat="1" ht="14.25" hidden="1"/>
    <row r="29503" s="505" customFormat="1" ht="14.25" hidden="1"/>
    <row r="29504" s="505" customFormat="1" ht="14.25" hidden="1"/>
    <row r="29505" s="505" customFormat="1" ht="14.25" hidden="1"/>
    <row r="29506" s="505" customFormat="1" ht="14.25" hidden="1"/>
    <row r="29507" s="505" customFormat="1" ht="14.25" hidden="1"/>
    <row r="29508" s="505" customFormat="1" ht="14.25" hidden="1"/>
    <row r="29509" s="505" customFormat="1" ht="14.25" hidden="1"/>
    <row r="29510" s="505" customFormat="1" ht="14.25" hidden="1"/>
    <row r="29511" s="505" customFormat="1" ht="14.25" hidden="1"/>
    <row r="29512" s="505" customFormat="1" ht="14.25" hidden="1"/>
    <row r="29513" s="505" customFormat="1" ht="14.25" hidden="1"/>
    <row r="29514" s="505" customFormat="1" ht="14.25" hidden="1"/>
    <row r="29515" s="505" customFormat="1" ht="14.25" hidden="1"/>
    <row r="29516" s="505" customFormat="1" ht="14.25" hidden="1"/>
    <row r="29517" s="505" customFormat="1" ht="14.25" hidden="1"/>
    <row r="29518" s="505" customFormat="1" ht="14.25" hidden="1"/>
    <row r="29519" s="505" customFormat="1" ht="14.25" hidden="1"/>
    <row r="29520" s="505" customFormat="1" ht="14.25" hidden="1"/>
    <row r="29521" s="505" customFormat="1" ht="14.25" hidden="1"/>
    <row r="29522" s="505" customFormat="1" ht="14.25" hidden="1"/>
    <row r="29523" s="505" customFormat="1" ht="14.25" hidden="1"/>
    <row r="29524" s="505" customFormat="1" ht="14.25" hidden="1"/>
    <row r="29525" s="505" customFormat="1" ht="14.25" hidden="1"/>
    <row r="29526" s="505" customFormat="1" ht="14.25" hidden="1"/>
    <row r="29527" s="505" customFormat="1" ht="14.25" hidden="1"/>
    <row r="29528" s="505" customFormat="1" ht="14.25" hidden="1"/>
    <row r="29529" s="505" customFormat="1" ht="14.25" hidden="1"/>
    <row r="29530" s="505" customFormat="1" ht="14.25" hidden="1"/>
    <row r="29531" s="505" customFormat="1" ht="14.25" hidden="1"/>
    <row r="29532" s="505" customFormat="1" ht="14.25" hidden="1"/>
    <row r="29533" s="505" customFormat="1" ht="14.25" hidden="1"/>
    <row r="29534" s="505" customFormat="1" ht="14.25" hidden="1"/>
    <row r="29535" s="505" customFormat="1" ht="14.25" hidden="1"/>
    <row r="29536" s="505" customFormat="1" ht="14.25" hidden="1"/>
    <row r="29537" s="505" customFormat="1" ht="14.25" hidden="1"/>
    <row r="29538" s="505" customFormat="1" ht="14.25" hidden="1"/>
    <row r="29539" s="505" customFormat="1" ht="14.25" hidden="1"/>
    <row r="29540" s="505" customFormat="1" ht="14.25" hidden="1"/>
    <row r="29541" s="505" customFormat="1" ht="14.25" hidden="1"/>
    <row r="29542" s="505" customFormat="1" ht="14.25" hidden="1"/>
    <row r="29543" s="505" customFormat="1" ht="14.25" hidden="1"/>
    <row r="29544" s="505" customFormat="1" ht="14.25" hidden="1"/>
    <row r="29545" s="505" customFormat="1" ht="14.25" hidden="1"/>
    <row r="29546" s="505" customFormat="1" ht="14.25" hidden="1"/>
    <row r="29547" s="505" customFormat="1" ht="14.25" hidden="1"/>
    <row r="29548" s="505" customFormat="1" ht="14.25" hidden="1"/>
    <row r="29549" s="505" customFormat="1" ht="14.25" hidden="1"/>
    <row r="29550" s="505" customFormat="1" ht="14.25" hidden="1"/>
    <row r="29551" s="505" customFormat="1" ht="14.25" hidden="1"/>
    <row r="29552" s="505" customFormat="1" ht="14.25" hidden="1"/>
    <row r="29553" s="505" customFormat="1" ht="14.25" hidden="1"/>
    <row r="29554" s="505" customFormat="1" ht="14.25" hidden="1"/>
    <row r="29555" s="505" customFormat="1" ht="14.25" hidden="1"/>
    <row r="29556" s="505" customFormat="1" ht="14.25" hidden="1"/>
    <row r="29557" s="505" customFormat="1" ht="14.25" hidden="1"/>
    <row r="29558" s="505" customFormat="1" ht="14.25" hidden="1"/>
    <row r="29559" s="505" customFormat="1" ht="14.25" hidden="1"/>
    <row r="29560" s="505" customFormat="1" ht="14.25" hidden="1"/>
    <row r="29561" s="505" customFormat="1" ht="14.25" hidden="1"/>
    <row r="29562" s="505" customFormat="1" ht="14.25" hidden="1"/>
    <row r="29563" s="505" customFormat="1" ht="14.25" hidden="1"/>
    <row r="29564" s="505" customFormat="1" ht="14.25" hidden="1"/>
    <row r="29565" s="505" customFormat="1" ht="14.25" hidden="1"/>
    <row r="29566" s="505" customFormat="1" ht="14.25" hidden="1"/>
    <row r="29567" s="505" customFormat="1" ht="14.25" hidden="1"/>
    <row r="29568" s="505" customFormat="1" ht="14.25" hidden="1"/>
    <row r="29569" s="505" customFormat="1" ht="14.25" hidden="1"/>
    <row r="29570" s="505" customFormat="1" ht="14.25" hidden="1"/>
    <row r="29571" s="505" customFormat="1" ht="14.25" hidden="1"/>
    <row r="29572" s="505" customFormat="1" ht="14.25" hidden="1"/>
    <row r="29573" s="505" customFormat="1" ht="14.25" hidden="1"/>
    <row r="29574" s="505" customFormat="1" ht="14.25" hidden="1"/>
    <row r="29575" s="505" customFormat="1" ht="14.25" hidden="1"/>
    <row r="29576" s="505" customFormat="1" ht="14.25" hidden="1"/>
    <row r="29577" s="505" customFormat="1" ht="14.25" hidden="1"/>
    <row r="29578" s="505" customFormat="1" ht="14.25" hidden="1"/>
    <row r="29579" s="505" customFormat="1" ht="14.25" hidden="1"/>
    <row r="29580" s="505" customFormat="1" ht="14.25" hidden="1"/>
    <row r="29581" s="505" customFormat="1" ht="14.25" hidden="1"/>
    <row r="29582" s="505" customFormat="1" ht="14.25" hidden="1"/>
    <row r="29583" s="505" customFormat="1" ht="14.25" hidden="1"/>
    <row r="29584" s="505" customFormat="1" ht="14.25" hidden="1"/>
    <row r="29585" s="505" customFormat="1" ht="14.25" hidden="1"/>
    <row r="29586" s="505" customFormat="1" ht="14.25" hidden="1"/>
    <row r="29587" s="505" customFormat="1" ht="14.25" hidden="1"/>
    <row r="29588" s="505" customFormat="1" ht="14.25" hidden="1"/>
    <row r="29589" s="505" customFormat="1" ht="14.25" hidden="1"/>
    <row r="29590" s="505" customFormat="1" ht="14.25" hidden="1"/>
    <row r="29591" s="505" customFormat="1" ht="14.25" hidden="1"/>
    <row r="29592" s="505" customFormat="1" ht="14.25" hidden="1"/>
    <row r="29593" s="505" customFormat="1" ht="14.25" hidden="1"/>
    <row r="29594" s="505" customFormat="1" ht="14.25" hidden="1"/>
    <row r="29595" s="505" customFormat="1" ht="14.25" hidden="1"/>
    <row r="29596" s="505" customFormat="1" ht="14.25" hidden="1"/>
    <row r="29597" s="505" customFormat="1" ht="14.25" hidden="1"/>
    <row r="29598" s="505" customFormat="1" ht="14.25" hidden="1"/>
    <row r="29599" s="505" customFormat="1" ht="14.25" hidden="1"/>
    <row r="29600" s="505" customFormat="1" ht="14.25" hidden="1"/>
    <row r="29601" s="505" customFormat="1" ht="14.25" hidden="1"/>
    <row r="29602" s="505" customFormat="1" ht="14.25" hidden="1"/>
    <row r="29603" s="505" customFormat="1" ht="14.25" hidden="1"/>
    <row r="29604" s="505" customFormat="1" ht="14.25" hidden="1"/>
    <row r="29605" s="505" customFormat="1" ht="14.25" hidden="1"/>
    <row r="29606" s="505" customFormat="1" ht="14.25" hidden="1"/>
    <row r="29607" s="505" customFormat="1" ht="14.25" hidden="1"/>
    <row r="29608" s="505" customFormat="1" ht="14.25" hidden="1"/>
    <row r="29609" s="505" customFormat="1" ht="14.25" hidden="1"/>
    <row r="29610" s="505" customFormat="1" ht="14.25" hidden="1"/>
    <row r="29611" s="505" customFormat="1" ht="14.25" hidden="1"/>
    <row r="29612" s="505" customFormat="1" ht="14.25" hidden="1"/>
    <row r="29613" s="505" customFormat="1" ht="14.25" hidden="1"/>
    <row r="29614" s="505" customFormat="1" ht="14.25" hidden="1"/>
    <row r="29615" s="505" customFormat="1" ht="14.25" hidden="1"/>
    <row r="29616" s="505" customFormat="1" ht="14.25" hidden="1"/>
    <row r="29617" s="505" customFormat="1" ht="14.25" hidden="1"/>
    <row r="29618" s="505" customFormat="1" ht="14.25" hidden="1"/>
    <row r="29619" s="505" customFormat="1" ht="14.25" hidden="1"/>
    <row r="29620" s="505" customFormat="1" ht="14.25" hidden="1"/>
    <row r="29621" s="505" customFormat="1" ht="14.25" hidden="1"/>
    <row r="29622" s="505" customFormat="1" ht="14.25" hidden="1"/>
    <row r="29623" s="505" customFormat="1" ht="14.25" hidden="1"/>
    <row r="29624" s="505" customFormat="1" ht="14.25" hidden="1"/>
    <row r="29625" s="505" customFormat="1" ht="14.25" hidden="1"/>
    <row r="29626" s="505" customFormat="1" ht="14.25" hidden="1"/>
    <row r="29627" s="505" customFormat="1" ht="14.25" hidden="1"/>
    <row r="29628" s="505" customFormat="1" ht="14.25" hidden="1"/>
    <row r="29629" s="505" customFormat="1" ht="14.25" hidden="1"/>
    <row r="29630" s="505" customFormat="1" ht="14.25" hidden="1"/>
    <row r="29631" s="505" customFormat="1" ht="14.25" hidden="1"/>
    <row r="29632" s="505" customFormat="1" ht="14.25" hidden="1"/>
    <row r="29633" s="505" customFormat="1" ht="14.25" hidden="1"/>
    <row r="29634" s="505" customFormat="1" ht="14.25" hidden="1"/>
    <row r="29635" s="505" customFormat="1" ht="14.25" hidden="1"/>
    <row r="29636" s="505" customFormat="1" ht="14.25" hidden="1"/>
    <row r="29637" s="505" customFormat="1" ht="14.25" hidden="1"/>
    <row r="29638" s="505" customFormat="1" ht="14.25" hidden="1"/>
    <row r="29639" s="505" customFormat="1" ht="14.25" hidden="1"/>
    <row r="29640" s="505" customFormat="1" ht="14.25" hidden="1"/>
    <row r="29641" s="505" customFormat="1" ht="14.25" hidden="1"/>
    <row r="29642" s="505" customFormat="1" ht="14.25" hidden="1"/>
    <row r="29643" s="505" customFormat="1" ht="14.25" hidden="1"/>
    <row r="29644" s="505" customFormat="1" ht="14.25" hidden="1"/>
    <row r="29645" s="505" customFormat="1" ht="14.25" hidden="1"/>
    <row r="29646" s="505" customFormat="1" ht="14.25" hidden="1"/>
    <row r="29647" s="505" customFormat="1" ht="14.25" hidden="1"/>
    <row r="29648" s="505" customFormat="1" ht="14.25" hidden="1"/>
    <row r="29649" s="505" customFormat="1" ht="14.25" hidden="1"/>
    <row r="29650" s="505" customFormat="1" ht="14.25" hidden="1"/>
    <row r="29651" s="505" customFormat="1" ht="14.25" hidden="1"/>
    <row r="29652" s="505" customFormat="1" ht="14.25" hidden="1"/>
    <row r="29653" s="505" customFormat="1" ht="14.25" hidden="1"/>
    <row r="29654" s="505" customFormat="1" ht="14.25" hidden="1"/>
    <row r="29655" s="505" customFormat="1" ht="14.25" hidden="1"/>
    <row r="29656" s="505" customFormat="1" ht="14.25" hidden="1"/>
    <row r="29657" s="505" customFormat="1" ht="14.25" hidden="1"/>
    <row r="29658" s="505" customFormat="1" ht="14.25" hidden="1"/>
    <row r="29659" s="505" customFormat="1" ht="14.25" hidden="1"/>
    <row r="29660" s="505" customFormat="1" ht="14.25" hidden="1"/>
    <row r="29661" s="505" customFormat="1" ht="14.25" hidden="1"/>
    <row r="29662" s="505" customFormat="1" ht="14.25" hidden="1"/>
    <row r="29663" s="505" customFormat="1" ht="14.25" hidden="1"/>
    <row r="29664" s="505" customFormat="1" ht="14.25" hidden="1"/>
    <row r="29665" s="505" customFormat="1" ht="14.25" hidden="1"/>
    <row r="29666" s="505" customFormat="1" ht="14.25" hidden="1"/>
    <row r="29667" s="505" customFormat="1" ht="14.25" hidden="1"/>
    <row r="29668" s="505" customFormat="1" ht="14.25" hidden="1"/>
    <row r="29669" s="505" customFormat="1" ht="14.25" hidden="1"/>
    <row r="29670" s="505" customFormat="1" ht="14.25" hidden="1"/>
    <row r="29671" s="505" customFormat="1" ht="14.25" hidden="1"/>
    <row r="29672" s="505" customFormat="1" ht="14.25" hidden="1"/>
    <row r="29673" s="505" customFormat="1" ht="14.25" hidden="1"/>
    <row r="29674" s="505" customFormat="1" ht="14.25" hidden="1"/>
    <row r="29675" s="505" customFormat="1" ht="14.25" hidden="1"/>
    <row r="29676" s="505" customFormat="1" ht="14.25" hidden="1"/>
    <row r="29677" s="505" customFormat="1" ht="14.25" hidden="1"/>
    <row r="29678" s="505" customFormat="1" ht="14.25" hidden="1"/>
    <row r="29679" s="505" customFormat="1" ht="14.25" hidden="1"/>
    <row r="29680" s="505" customFormat="1" ht="14.25" hidden="1"/>
    <row r="29681" s="505" customFormat="1" ht="14.25" hidden="1"/>
    <row r="29682" s="505" customFormat="1" ht="14.25" hidden="1"/>
    <row r="29683" s="505" customFormat="1" ht="14.25" hidden="1"/>
    <row r="29684" s="505" customFormat="1" ht="14.25" hidden="1"/>
    <row r="29685" s="505" customFormat="1" ht="14.25" hidden="1"/>
    <row r="29686" s="505" customFormat="1" ht="14.25" hidden="1"/>
    <row r="29687" s="505" customFormat="1" ht="14.25" hidden="1"/>
    <row r="29688" s="505" customFormat="1" ht="14.25" hidden="1"/>
    <row r="29689" s="505" customFormat="1" ht="14.25" hidden="1"/>
    <row r="29690" s="505" customFormat="1" ht="14.25" hidden="1"/>
    <row r="29691" s="505" customFormat="1" ht="14.25" hidden="1"/>
    <row r="29692" s="505" customFormat="1" ht="14.25" hidden="1"/>
    <row r="29693" s="505" customFormat="1" ht="14.25" hidden="1"/>
    <row r="29694" s="505" customFormat="1" ht="14.25" hidden="1"/>
    <row r="29695" s="505" customFormat="1" ht="14.25" hidden="1"/>
    <row r="29696" s="505" customFormat="1" ht="14.25" hidden="1"/>
    <row r="29697" s="505" customFormat="1" ht="14.25" hidden="1"/>
    <row r="29698" s="505" customFormat="1" ht="14.25" hidden="1"/>
    <row r="29699" s="505" customFormat="1" ht="14.25" hidden="1"/>
    <row r="29700" s="505" customFormat="1" ht="14.25" hidden="1"/>
    <row r="29701" s="505" customFormat="1" ht="14.25" hidden="1"/>
    <row r="29702" s="505" customFormat="1" ht="14.25" hidden="1"/>
    <row r="29703" s="505" customFormat="1" ht="14.25" hidden="1"/>
    <row r="29704" s="505" customFormat="1" ht="14.25" hidden="1"/>
    <row r="29705" s="505" customFormat="1" ht="14.25" hidden="1"/>
    <row r="29706" s="505" customFormat="1" ht="14.25" hidden="1"/>
    <row r="29707" s="505" customFormat="1" ht="14.25" hidden="1"/>
    <row r="29708" s="505" customFormat="1" ht="14.25" hidden="1"/>
    <row r="29709" s="505" customFormat="1" ht="14.25" hidden="1"/>
    <row r="29710" s="505" customFormat="1" ht="14.25" hidden="1"/>
    <row r="29711" s="505" customFormat="1" ht="14.25" hidden="1"/>
    <row r="29712" s="505" customFormat="1" ht="14.25" hidden="1"/>
    <row r="29713" s="505" customFormat="1" ht="14.25" hidden="1"/>
    <row r="29714" s="505" customFormat="1" ht="14.25" hidden="1"/>
    <row r="29715" s="505" customFormat="1" ht="14.25" hidden="1"/>
    <row r="29716" s="505" customFormat="1" ht="14.25" hidden="1"/>
    <row r="29717" s="505" customFormat="1" ht="14.25" hidden="1"/>
    <row r="29718" s="505" customFormat="1" ht="14.25" hidden="1"/>
    <row r="29719" s="505" customFormat="1" ht="14.25" hidden="1"/>
    <row r="29720" s="505" customFormat="1" ht="14.25" hidden="1"/>
    <row r="29721" s="505" customFormat="1" ht="14.25" hidden="1"/>
    <row r="29722" s="505" customFormat="1" ht="14.25" hidden="1"/>
    <row r="29723" s="505" customFormat="1" ht="14.25" hidden="1"/>
    <row r="29724" s="505" customFormat="1" ht="14.25" hidden="1"/>
    <row r="29725" s="505" customFormat="1" ht="14.25" hidden="1"/>
    <row r="29726" s="505" customFormat="1" ht="14.25" hidden="1"/>
    <row r="29727" s="505" customFormat="1" ht="14.25" hidden="1"/>
    <row r="29728" s="505" customFormat="1" ht="14.25" hidden="1"/>
    <row r="29729" s="505" customFormat="1" ht="14.25" hidden="1"/>
    <row r="29730" s="505" customFormat="1" ht="14.25" hidden="1"/>
    <row r="29731" s="505" customFormat="1" ht="14.25" hidden="1"/>
    <row r="29732" s="505" customFormat="1" ht="14.25" hidden="1"/>
    <row r="29733" s="505" customFormat="1" ht="14.25" hidden="1"/>
    <row r="29734" s="505" customFormat="1" ht="14.25" hidden="1"/>
    <row r="29735" s="505" customFormat="1" ht="14.25" hidden="1"/>
    <row r="29736" s="505" customFormat="1" ht="14.25" hidden="1"/>
    <row r="29737" s="505" customFormat="1" ht="14.25" hidden="1"/>
    <row r="29738" s="505" customFormat="1" ht="14.25" hidden="1"/>
    <row r="29739" s="505" customFormat="1" ht="14.25" hidden="1"/>
    <row r="29740" s="505" customFormat="1" ht="14.25" hidden="1"/>
    <row r="29741" s="505" customFormat="1" ht="14.25" hidden="1"/>
    <row r="29742" s="505" customFormat="1" ht="14.25" hidden="1"/>
    <row r="29743" s="505" customFormat="1" ht="14.25" hidden="1"/>
    <row r="29744" s="505" customFormat="1" ht="14.25" hidden="1"/>
    <row r="29745" s="505" customFormat="1" ht="14.25" hidden="1"/>
    <row r="29746" s="505" customFormat="1" ht="14.25" hidden="1"/>
    <row r="29747" s="505" customFormat="1" ht="14.25" hidden="1"/>
    <row r="29748" s="505" customFormat="1" ht="14.25" hidden="1"/>
    <row r="29749" s="505" customFormat="1" ht="14.25" hidden="1"/>
    <row r="29750" s="505" customFormat="1" ht="14.25" hidden="1"/>
    <row r="29751" s="505" customFormat="1" ht="14.25" hidden="1"/>
    <row r="29752" s="505" customFormat="1" ht="14.25" hidden="1"/>
    <row r="29753" s="505" customFormat="1" ht="14.25" hidden="1"/>
    <row r="29754" s="505" customFormat="1" ht="14.25" hidden="1"/>
    <row r="29755" s="505" customFormat="1" ht="14.25" hidden="1"/>
    <row r="29756" s="505" customFormat="1" ht="14.25" hidden="1"/>
    <row r="29757" s="505" customFormat="1" ht="14.25" hidden="1"/>
    <row r="29758" s="505" customFormat="1" ht="14.25" hidden="1"/>
    <row r="29759" s="505" customFormat="1" ht="14.25" hidden="1"/>
    <row r="29760" s="505" customFormat="1" ht="14.25" hidden="1"/>
    <row r="29761" s="505" customFormat="1" ht="14.25" hidden="1"/>
    <row r="29762" s="505" customFormat="1" ht="14.25" hidden="1"/>
    <row r="29763" s="505" customFormat="1" ht="14.25" hidden="1"/>
    <row r="29764" s="505" customFormat="1" ht="14.25" hidden="1"/>
    <row r="29765" s="505" customFormat="1" ht="14.25" hidden="1"/>
    <row r="29766" s="505" customFormat="1" ht="14.25" hidden="1"/>
    <row r="29767" s="505" customFormat="1" ht="14.25" hidden="1"/>
    <row r="29768" s="505" customFormat="1" ht="14.25" hidden="1"/>
    <row r="29769" s="505" customFormat="1" ht="14.25" hidden="1"/>
    <row r="29770" s="505" customFormat="1" ht="14.25" hidden="1"/>
    <row r="29771" s="505" customFormat="1" ht="14.25" hidden="1"/>
    <row r="29772" s="505" customFormat="1" ht="14.25" hidden="1"/>
    <row r="29773" s="505" customFormat="1" ht="14.25" hidden="1"/>
    <row r="29774" s="505" customFormat="1" ht="14.25" hidden="1"/>
    <row r="29775" s="505" customFormat="1" ht="14.25" hidden="1"/>
    <row r="29776" s="505" customFormat="1" ht="14.25" hidden="1"/>
    <row r="29777" s="505" customFormat="1" ht="14.25" hidden="1"/>
    <row r="29778" s="505" customFormat="1" ht="14.25" hidden="1"/>
    <row r="29779" s="505" customFormat="1" ht="14.25" hidden="1"/>
    <row r="29780" s="505" customFormat="1" ht="14.25" hidden="1"/>
    <row r="29781" s="505" customFormat="1" ht="14.25" hidden="1"/>
    <row r="29782" s="505" customFormat="1" ht="14.25" hidden="1"/>
    <row r="29783" s="505" customFormat="1" ht="14.25" hidden="1"/>
    <row r="29784" s="505" customFormat="1" ht="14.25" hidden="1"/>
    <row r="29785" s="505" customFormat="1" ht="14.25" hidden="1"/>
    <row r="29786" s="505" customFormat="1" ht="14.25" hidden="1"/>
    <row r="29787" s="505" customFormat="1" ht="14.25" hidden="1"/>
    <row r="29788" s="505" customFormat="1" ht="14.25" hidden="1"/>
    <row r="29789" s="505" customFormat="1" ht="14.25" hidden="1"/>
    <row r="29790" s="505" customFormat="1" ht="14.25" hidden="1"/>
    <row r="29791" s="505" customFormat="1" ht="14.25" hidden="1"/>
    <row r="29792" s="505" customFormat="1" ht="14.25" hidden="1"/>
    <row r="29793" s="505" customFormat="1" ht="14.25" hidden="1"/>
    <row r="29794" s="505" customFormat="1" ht="14.25" hidden="1"/>
    <row r="29795" s="505" customFormat="1" ht="14.25" hidden="1"/>
    <row r="29796" s="505" customFormat="1" ht="14.25" hidden="1"/>
    <row r="29797" s="505" customFormat="1" ht="14.25" hidden="1"/>
    <row r="29798" s="505" customFormat="1" ht="14.25" hidden="1"/>
    <row r="29799" s="505" customFormat="1" ht="14.25" hidden="1"/>
    <row r="29800" s="505" customFormat="1" ht="14.25" hidden="1"/>
    <row r="29801" s="505" customFormat="1" ht="14.25" hidden="1"/>
    <row r="29802" s="505" customFormat="1" ht="14.25" hidden="1"/>
    <row r="29803" s="505" customFormat="1" ht="14.25" hidden="1"/>
    <row r="29804" s="505" customFormat="1" ht="14.25" hidden="1"/>
    <row r="29805" s="505" customFormat="1" ht="14.25" hidden="1"/>
    <row r="29806" s="505" customFormat="1" ht="14.25" hidden="1"/>
    <row r="29807" s="505" customFormat="1" ht="14.25" hidden="1"/>
    <row r="29808" s="505" customFormat="1" ht="14.25" hidden="1"/>
    <row r="29809" s="505" customFormat="1" ht="14.25" hidden="1"/>
    <row r="29810" s="505" customFormat="1" ht="14.25" hidden="1"/>
    <row r="29811" s="505" customFormat="1" ht="14.25" hidden="1"/>
    <row r="29812" s="505" customFormat="1" ht="14.25" hidden="1"/>
    <row r="29813" s="505" customFormat="1" ht="14.25" hidden="1"/>
    <row r="29814" s="505" customFormat="1" ht="14.25" hidden="1"/>
    <row r="29815" s="505" customFormat="1" ht="14.25" hidden="1"/>
    <row r="29816" s="505" customFormat="1" ht="14.25" hidden="1"/>
    <row r="29817" s="505" customFormat="1" ht="14.25" hidden="1"/>
    <row r="29818" s="505" customFormat="1" ht="14.25" hidden="1"/>
    <row r="29819" s="505" customFormat="1" ht="14.25" hidden="1"/>
    <row r="29820" s="505" customFormat="1" ht="14.25" hidden="1"/>
    <row r="29821" s="505" customFormat="1" ht="14.25" hidden="1"/>
    <row r="29822" s="505" customFormat="1" ht="14.25" hidden="1"/>
    <row r="29823" s="505" customFormat="1" ht="14.25" hidden="1"/>
    <row r="29824" s="505" customFormat="1" ht="14.25" hidden="1"/>
    <row r="29825" s="505" customFormat="1" ht="14.25" hidden="1"/>
    <row r="29826" s="505" customFormat="1" ht="14.25" hidden="1"/>
    <row r="29827" s="505" customFormat="1" ht="14.25" hidden="1"/>
    <row r="29828" s="505" customFormat="1" ht="14.25" hidden="1"/>
    <row r="29829" s="505" customFormat="1" ht="14.25" hidden="1"/>
    <row r="29830" s="505" customFormat="1" ht="14.25" hidden="1"/>
    <row r="29831" s="505" customFormat="1" ht="14.25" hidden="1"/>
    <row r="29832" s="505" customFormat="1" ht="14.25" hidden="1"/>
    <row r="29833" s="505" customFormat="1" ht="14.25" hidden="1"/>
    <row r="29834" s="505" customFormat="1" ht="14.25" hidden="1"/>
    <row r="29835" s="505" customFormat="1" ht="14.25" hidden="1"/>
    <row r="29836" s="505" customFormat="1" ht="14.25" hidden="1"/>
    <row r="29837" s="505" customFormat="1" ht="14.25" hidden="1"/>
    <row r="29838" s="505" customFormat="1" ht="14.25" hidden="1"/>
    <row r="29839" s="505" customFormat="1" ht="14.25" hidden="1"/>
    <row r="29840" s="505" customFormat="1" ht="14.25" hidden="1"/>
    <row r="29841" s="505" customFormat="1" ht="14.25" hidden="1"/>
    <row r="29842" s="505" customFormat="1" ht="14.25" hidden="1"/>
    <row r="29843" s="505" customFormat="1" ht="14.25" hidden="1"/>
    <row r="29844" s="505" customFormat="1" ht="14.25" hidden="1"/>
    <row r="29845" s="505" customFormat="1" ht="14.25" hidden="1"/>
    <row r="29846" s="505" customFormat="1" ht="14.25" hidden="1"/>
    <row r="29847" s="505" customFormat="1" ht="14.25" hidden="1"/>
    <row r="29848" s="505" customFormat="1" ht="14.25" hidden="1"/>
    <row r="29849" s="505" customFormat="1" ht="14.25" hidden="1"/>
    <row r="29850" s="505" customFormat="1" ht="14.25" hidden="1"/>
    <row r="29851" s="505" customFormat="1" ht="14.25" hidden="1"/>
    <row r="29852" s="505" customFormat="1" ht="14.25" hidden="1"/>
    <row r="29853" s="505" customFormat="1" ht="14.25" hidden="1"/>
    <row r="29854" s="505" customFormat="1" ht="14.25" hidden="1"/>
    <row r="29855" s="505" customFormat="1" ht="14.25" hidden="1"/>
    <row r="29856" s="505" customFormat="1" ht="14.25" hidden="1"/>
    <row r="29857" s="505" customFormat="1" ht="14.25" hidden="1"/>
    <row r="29858" s="505" customFormat="1" ht="14.25" hidden="1"/>
    <row r="29859" s="505" customFormat="1" ht="14.25" hidden="1"/>
    <row r="29860" s="505" customFormat="1" ht="14.25" hidden="1"/>
    <row r="29861" s="505" customFormat="1" ht="14.25" hidden="1"/>
    <row r="29862" s="505" customFormat="1" ht="14.25" hidden="1"/>
    <row r="29863" s="505" customFormat="1" ht="14.25" hidden="1"/>
    <row r="29864" s="505" customFormat="1" ht="14.25" hidden="1"/>
    <row r="29865" s="505" customFormat="1" ht="14.25" hidden="1"/>
    <row r="29866" s="505" customFormat="1" ht="14.25" hidden="1"/>
    <row r="29867" s="505" customFormat="1" ht="14.25" hidden="1"/>
    <row r="29868" s="505" customFormat="1" ht="14.25" hidden="1"/>
    <row r="29869" s="505" customFormat="1" ht="14.25" hidden="1"/>
    <row r="29870" s="505" customFormat="1" ht="14.25" hidden="1"/>
    <row r="29871" s="505" customFormat="1" ht="14.25" hidden="1"/>
    <row r="29872" s="505" customFormat="1" ht="14.25" hidden="1"/>
    <row r="29873" s="505" customFormat="1" ht="14.25" hidden="1"/>
    <row r="29874" s="505" customFormat="1" ht="14.25" hidden="1"/>
    <row r="29875" s="505" customFormat="1" ht="14.25" hidden="1"/>
    <row r="29876" s="505" customFormat="1" ht="14.25" hidden="1"/>
    <row r="29877" s="505" customFormat="1" ht="14.25" hidden="1"/>
    <row r="29878" s="505" customFormat="1" ht="14.25" hidden="1"/>
    <row r="29879" s="505" customFormat="1" ht="14.25" hidden="1"/>
    <row r="29880" s="505" customFormat="1" ht="14.25" hidden="1"/>
    <row r="29881" s="505" customFormat="1" ht="14.25" hidden="1"/>
    <row r="29882" s="505" customFormat="1" ht="14.25" hidden="1"/>
    <row r="29883" s="505" customFormat="1" ht="14.25" hidden="1"/>
    <row r="29884" s="505" customFormat="1" ht="14.25" hidden="1"/>
    <row r="29885" s="505" customFormat="1" ht="14.25" hidden="1"/>
    <row r="29886" s="505" customFormat="1" ht="14.25" hidden="1"/>
    <row r="29887" s="505" customFormat="1" ht="14.25" hidden="1"/>
    <row r="29888" s="505" customFormat="1" ht="14.25" hidden="1"/>
    <row r="29889" s="505" customFormat="1" ht="14.25" hidden="1"/>
    <row r="29890" s="505" customFormat="1" ht="14.25" hidden="1"/>
    <row r="29891" s="505" customFormat="1" ht="14.25" hidden="1"/>
    <row r="29892" s="505" customFormat="1" ht="14.25" hidden="1"/>
    <row r="29893" s="505" customFormat="1" ht="14.25" hidden="1"/>
    <row r="29894" s="505" customFormat="1" ht="14.25" hidden="1"/>
    <row r="29895" s="505" customFormat="1" ht="14.25" hidden="1"/>
    <row r="29896" s="505" customFormat="1" ht="14.25" hidden="1"/>
    <row r="29897" s="505" customFormat="1" ht="14.25" hidden="1"/>
    <row r="29898" s="505" customFormat="1" ht="14.25" hidden="1"/>
    <row r="29899" s="505" customFormat="1" ht="14.25" hidden="1"/>
    <row r="29900" s="505" customFormat="1" ht="14.25" hidden="1"/>
    <row r="29901" s="505" customFormat="1" ht="14.25" hidden="1"/>
    <row r="29902" s="505" customFormat="1" ht="14.25" hidden="1"/>
    <row r="29903" s="505" customFormat="1" ht="14.25" hidden="1"/>
    <row r="29904" s="505" customFormat="1" ht="14.25" hidden="1"/>
    <row r="29905" s="505" customFormat="1" ht="14.25" hidden="1"/>
    <row r="29906" s="505" customFormat="1" ht="14.25" hidden="1"/>
    <row r="29907" s="505" customFormat="1" ht="14.25" hidden="1"/>
    <row r="29908" s="505" customFormat="1" ht="14.25" hidden="1"/>
    <row r="29909" s="505" customFormat="1" ht="14.25" hidden="1"/>
    <row r="29910" s="505" customFormat="1" ht="14.25" hidden="1"/>
    <row r="29911" s="505" customFormat="1" ht="14.25" hidden="1"/>
    <row r="29912" s="505" customFormat="1" ht="14.25" hidden="1"/>
    <row r="29913" s="505" customFormat="1" ht="14.25" hidden="1"/>
    <row r="29914" s="505" customFormat="1" ht="14.25" hidden="1"/>
    <row r="29915" s="505" customFormat="1" ht="14.25" hidden="1"/>
    <row r="29916" s="505" customFormat="1" ht="14.25" hidden="1"/>
    <row r="29917" s="505" customFormat="1" ht="14.25" hidden="1"/>
    <row r="29918" s="505" customFormat="1" ht="14.25" hidden="1"/>
    <row r="29919" s="505" customFormat="1" ht="14.25" hidden="1"/>
    <row r="29920" s="505" customFormat="1" ht="14.25" hidden="1"/>
    <row r="29921" s="505" customFormat="1" ht="14.25" hidden="1"/>
    <row r="29922" s="505" customFormat="1" ht="14.25" hidden="1"/>
    <row r="29923" s="505" customFormat="1" ht="14.25" hidden="1"/>
    <row r="29924" s="505" customFormat="1" ht="14.25" hidden="1"/>
    <row r="29925" s="505" customFormat="1" ht="14.25" hidden="1"/>
    <row r="29926" s="505" customFormat="1" ht="14.25" hidden="1"/>
    <row r="29927" s="505" customFormat="1" ht="14.25" hidden="1"/>
    <row r="29928" s="505" customFormat="1" ht="14.25" hidden="1"/>
    <row r="29929" s="505" customFormat="1" ht="14.25" hidden="1"/>
    <row r="29930" s="505" customFormat="1" ht="14.25" hidden="1"/>
    <row r="29931" s="505" customFormat="1" ht="14.25" hidden="1"/>
    <row r="29932" s="505" customFormat="1" ht="14.25" hidden="1"/>
    <row r="29933" s="505" customFormat="1" ht="14.25" hidden="1"/>
    <row r="29934" s="505" customFormat="1" ht="14.25" hidden="1"/>
    <row r="29935" s="505" customFormat="1" ht="14.25" hidden="1"/>
    <row r="29936" s="505" customFormat="1" ht="14.25" hidden="1"/>
    <row r="29937" s="505" customFormat="1" ht="14.25" hidden="1"/>
    <row r="29938" s="505" customFormat="1" ht="14.25" hidden="1"/>
    <row r="29939" s="505" customFormat="1" ht="14.25" hidden="1"/>
    <row r="29940" s="505" customFormat="1" ht="14.25" hidden="1"/>
    <row r="29941" s="505" customFormat="1" ht="14.25" hidden="1"/>
    <row r="29942" s="505" customFormat="1" ht="14.25" hidden="1"/>
    <row r="29943" s="505" customFormat="1" ht="14.25" hidden="1"/>
    <row r="29944" s="505" customFormat="1" ht="14.25" hidden="1"/>
    <row r="29945" s="505" customFormat="1" ht="14.25" hidden="1"/>
    <row r="29946" s="505" customFormat="1" ht="14.25" hidden="1"/>
    <row r="29947" s="505" customFormat="1" ht="14.25" hidden="1"/>
    <row r="29948" s="505" customFormat="1" ht="14.25" hidden="1"/>
    <row r="29949" s="505" customFormat="1" ht="14.25" hidden="1"/>
    <row r="29950" s="505" customFormat="1" ht="14.25" hidden="1"/>
    <row r="29951" s="505" customFormat="1" ht="14.25" hidden="1"/>
    <row r="29952" s="505" customFormat="1" ht="14.25" hidden="1"/>
    <row r="29953" s="505" customFormat="1" ht="14.25" hidden="1"/>
    <row r="29954" s="505" customFormat="1" ht="14.25" hidden="1"/>
    <row r="29955" s="505" customFormat="1" ht="14.25" hidden="1"/>
    <row r="29956" s="505" customFormat="1" ht="14.25" hidden="1"/>
    <row r="29957" s="505" customFormat="1" ht="14.25" hidden="1"/>
    <row r="29958" s="505" customFormat="1" ht="14.25" hidden="1"/>
    <row r="29959" s="505" customFormat="1" ht="14.25" hidden="1"/>
    <row r="29960" s="505" customFormat="1" ht="14.25" hidden="1"/>
    <row r="29961" s="505" customFormat="1" ht="14.25" hidden="1"/>
    <row r="29962" s="505" customFormat="1" ht="14.25" hidden="1"/>
    <row r="29963" s="505" customFormat="1" ht="14.25" hidden="1"/>
    <row r="29964" s="505" customFormat="1" ht="14.25" hidden="1"/>
    <row r="29965" s="505" customFormat="1" ht="14.25" hidden="1"/>
    <row r="29966" s="505" customFormat="1" ht="14.25" hidden="1"/>
    <row r="29967" s="505" customFormat="1" ht="14.25" hidden="1"/>
    <row r="29968" s="505" customFormat="1" ht="14.25" hidden="1"/>
    <row r="29969" s="505" customFormat="1" ht="14.25" hidden="1"/>
    <row r="29970" s="505" customFormat="1" ht="14.25" hidden="1"/>
    <row r="29971" s="505" customFormat="1" ht="14.25" hidden="1"/>
    <row r="29972" s="505" customFormat="1" ht="14.25" hidden="1"/>
    <row r="29973" s="505" customFormat="1" ht="14.25" hidden="1"/>
    <row r="29974" s="505" customFormat="1" ht="14.25" hidden="1"/>
    <row r="29975" s="505" customFormat="1" ht="14.25" hidden="1"/>
    <row r="29976" s="505" customFormat="1" ht="14.25" hidden="1"/>
    <row r="29977" s="505" customFormat="1" ht="14.25" hidden="1"/>
    <row r="29978" s="505" customFormat="1" ht="14.25" hidden="1"/>
    <row r="29979" s="505" customFormat="1" ht="14.25" hidden="1"/>
    <row r="29980" s="505" customFormat="1" ht="14.25" hidden="1"/>
    <row r="29981" s="505" customFormat="1" ht="14.25" hidden="1"/>
    <row r="29982" s="505" customFormat="1" ht="14.25" hidden="1"/>
    <row r="29983" s="505" customFormat="1" ht="14.25" hidden="1"/>
    <row r="29984" s="505" customFormat="1" ht="14.25" hidden="1"/>
    <row r="29985" s="505" customFormat="1" ht="14.25" hidden="1"/>
    <row r="29986" s="505" customFormat="1" ht="14.25" hidden="1"/>
    <row r="29987" s="505" customFormat="1" ht="14.25" hidden="1"/>
    <row r="29988" s="505" customFormat="1" ht="14.25" hidden="1"/>
    <row r="29989" s="505" customFormat="1" ht="14.25" hidden="1"/>
    <row r="29990" s="505" customFormat="1" ht="14.25" hidden="1"/>
    <row r="29991" s="505" customFormat="1" ht="14.25" hidden="1"/>
    <row r="29992" s="505" customFormat="1" ht="14.25" hidden="1"/>
    <row r="29993" s="505" customFormat="1" ht="14.25" hidden="1"/>
    <row r="29994" s="505" customFormat="1" ht="14.25" hidden="1"/>
    <row r="29995" s="505" customFormat="1" ht="14.25" hidden="1"/>
    <row r="29996" s="505" customFormat="1" ht="14.25" hidden="1"/>
    <row r="29997" s="505" customFormat="1" ht="14.25" hidden="1"/>
    <row r="29998" s="505" customFormat="1" ht="14.25" hidden="1"/>
    <row r="29999" s="505" customFormat="1" ht="14.25" hidden="1"/>
    <row r="30000" s="505" customFormat="1" ht="14.25" hidden="1"/>
    <row r="30001" s="505" customFormat="1" ht="14.25" hidden="1"/>
    <row r="30002" s="505" customFormat="1" ht="14.25" hidden="1"/>
    <row r="30003" s="505" customFormat="1" ht="14.25" hidden="1"/>
    <row r="30004" s="505" customFormat="1" ht="14.25" hidden="1"/>
    <row r="30005" s="505" customFormat="1" ht="14.25" hidden="1"/>
    <row r="30006" s="505" customFormat="1" ht="14.25" hidden="1"/>
    <row r="30007" s="505" customFormat="1" ht="14.25" hidden="1"/>
    <row r="30008" s="505" customFormat="1" ht="14.25" hidden="1"/>
    <row r="30009" s="505" customFormat="1" ht="14.25" hidden="1"/>
    <row r="30010" s="505" customFormat="1" ht="14.25" hidden="1"/>
    <row r="30011" s="505" customFormat="1" ht="14.25" hidden="1"/>
    <row r="30012" s="505" customFormat="1" ht="14.25" hidden="1"/>
    <row r="30013" s="505" customFormat="1" ht="14.25" hidden="1"/>
    <row r="30014" s="505" customFormat="1" ht="14.25" hidden="1"/>
    <row r="30015" s="505" customFormat="1" ht="14.25" hidden="1"/>
    <row r="30016" s="505" customFormat="1" ht="14.25" hidden="1"/>
    <row r="30017" s="505" customFormat="1" ht="14.25" hidden="1"/>
    <row r="30018" s="505" customFormat="1" ht="14.25" hidden="1"/>
    <row r="30019" s="505" customFormat="1" ht="14.25" hidden="1"/>
    <row r="30020" s="505" customFormat="1" ht="14.25" hidden="1"/>
    <row r="30021" s="505" customFormat="1" ht="14.25" hidden="1"/>
    <row r="30022" s="505" customFormat="1" ht="14.25" hidden="1"/>
    <row r="30023" s="505" customFormat="1" ht="14.25" hidden="1"/>
    <row r="30024" s="505" customFormat="1" ht="14.25" hidden="1"/>
    <row r="30025" s="505" customFormat="1" ht="14.25" hidden="1"/>
    <row r="30026" s="505" customFormat="1" ht="14.25" hidden="1"/>
    <row r="30027" s="505" customFormat="1" ht="14.25" hidden="1"/>
    <row r="30028" s="505" customFormat="1" ht="14.25" hidden="1"/>
    <row r="30029" s="505" customFormat="1" ht="14.25" hidden="1"/>
    <row r="30030" s="505" customFormat="1" ht="14.25" hidden="1"/>
    <row r="30031" s="505" customFormat="1" ht="14.25" hidden="1"/>
    <row r="30032" s="505" customFormat="1" ht="14.25" hidden="1"/>
    <row r="30033" s="505" customFormat="1" ht="14.25" hidden="1"/>
    <row r="30034" s="505" customFormat="1" ht="14.25" hidden="1"/>
    <row r="30035" s="505" customFormat="1" ht="14.25" hidden="1"/>
    <row r="30036" s="505" customFormat="1" ht="14.25" hidden="1"/>
    <row r="30037" s="505" customFormat="1" ht="14.25" hidden="1"/>
    <row r="30038" s="505" customFormat="1" ht="14.25" hidden="1"/>
    <row r="30039" s="505" customFormat="1" ht="14.25" hidden="1"/>
    <row r="30040" s="505" customFormat="1" ht="14.25" hidden="1"/>
    <row r="30041" s="505" customFormat="1" ht="14.25" hidden="1"/>
    <row r="30042" s="505" customFormat="1" ht="14.25" hidden="1"/>
    <row r="30043" s="505" customFormat="1" ht="14.25" hidden="1"/>
    <row r="30044" s="505" customFormat="1" ht="14.25" hidden="1"/>
    <row r="30045" s="505" customFormat="1" ht="14.25" hidden="1"/>
    <row r="30046" s="505" customFormat="1" ht="14.25" hidden="1"/>
    <row r="30047" s="505" customFormat="1" ht="14.25" hidden="1"/>
    <row r="30048" s="505" customFormat="1" ht="14.25" hidden="1"/>
    <row r="30049" s="505" customFormat="1" ht="14.25" hidden="1"/>
    <row r="30050" s="505" customFormat="1" ht="14.25" hidden="1"/>
    <row r="30051" s="505" customFormat="1" ht="14.25" hidden="1"/>
    <row r="30052" s="505" customFormat="1" ht="14.25" hidden="1"/>
    <row r="30053" s="505" customFormat="1" ht="14.25" hidden="1"/>
    <row r="30054" s="505" customFormat="1" ht="14.25" hidden="1"/>
    <row r="30055" s="505" customFormat="1" ht="14.25" hidden="1"/>
    <row r="30056" s="505" customFormat="1" ht="14.25" hidden="1"/>
    <row r="30057" s="505" customFormat="1" ht="14.25" hidden="1"/>
    <row r="30058" s="505" customFormat="1" ht="14.25" hidden="1"/>
    <row r="30059" s="505" customFormat="1" ht="14.25" hidden="1"/>
    <row r="30060" s="505" customFormat="1" ht="14.25" hidden="1"/>
    <row r="30061" s="505" customFormat="1" ht="14.25" hidden="1"/>
    <row r="30062" s="505" customFormat="1" ht="14.25" hidden="1"/>
    <row r="30063" s="505" customFormat="1" ht="14.25" hidden="1"/>
    <row r="30064" s="505" customFormat="1" ht="14.25" hidden="1"/>
    <row r="30065" s="505" customFormat="1" ht="14.25" hidden="1"/>
    <row r="30066" s="505" customFormat="1" ht="14.25" hidden="1"/>
    <row r="30067" s="505" customFormat="1" ht="14.25" hidden="1"/>
    <row r="30068" s="505" customFormat="1" ht="14.25" hidden="1"/>
    <row r="30069" s="505" customFormat="1" ht="14.25" hidden="1"/>
    <row r="30070" s="505" customFormat="1" ht="14.25" hidden="1"/>
    <row r="30071" s="505" customFormat="1" ht="14.25" hidden="1"/>
    <row r="30072" s="505" customFormat="1" ht="14.25" hidden="1"/>
    <row r="30073" s="505" customFormat="1" ht="14.25" hidden="1"/>
    <row r="30074" s="505" customFormat="1" ht="14.25" hidden="1"/>
    <row r="30075" s="505" customFormat="1" ht="14.25" hidden="1"/>
    <row r="30076" s="505" customFormat="1" ht="14.25" hidden="1"/>
    <row r="30077" s="505" customFormat="1" ht="14.25" hidden="1"/>
    <row r="30078" s="505" customFormat="1" ht="14.25" hidden="1"/>
    <row r="30079" s="505" customFormat="1" ht="14.25" hidden="1"/>
    <row r="30080" s="505" customFormat="1" ht="14.25" hidden="1"/>
    <row r="30081" s="505" customFormat="1" ht="14.25" hidden="1"/>
    <row r="30082" s="505" customFormat="1" ht="14.25" hidden="1"/>
    <row r="30083" s="505" customFormat="1" ht="14.25" hidden="1"/>
    <row r="30084" s="505" customFormat="1" ht="14.25" hidden="1"/>
    <row r="30085" s="505" customFormat="1" ht="14.25" hidden="1"/>
    <row r="30086" s="505" customFormat="1" ht="14.25" hidden="1"/>
    <row r="30087" s="505" customFormat="1" ht="14.25" hidden="1"/>
    <row r="30088" s="505" customFormat="1" ht="14.25" hidden="1"/>
    <row r="30089" s="505" customFormat="1" ht="14.25" hidden="1"/>
    <row r="30090" s="505" customFormat="1" ht="14.25" hidden="1"/>
    <row r="30091" s="505" customFormat="1" ht="14.25" hidden="1"/>
    <row r="30092" s="505" customFormat="1" ht="14.25" hidden="1"/>
    <row r="30093" s="505" customFormat="1" ht="14.25" hidden="1"/>
    <row r="30094" s="505" customFormat="1" ht="14.25" hidden="1"/>
    <row r="30095" s="505" customFormat="1" ht="14.25" hidden="1"/>
    <row r="30096" s="505" customFormat="1" ht="14.25" hidden="1"/>
    <row r="30097" s="505" customFormat="1" ht="14.25" hidden="1"/>
    <row r="30098" s="505" customFormat="1" ht="14.25" hidden="1"/>
    <row r="30099" s="505" customFormat="1" ht="14.25" hidden="1"/>
    <row r="30100" s="505" customFormat="1" ht="14.25" hidden="1"/>
    <row r="30101" s="505" customFormat="1" ht="14.25" hidden="1"/>
    <row r="30102" s="505" customFormat="1" ht="14.25" hidden="1"/>
    <row r="30103" s="505" customFormat="1" ht="14.25" hidden="1"/>
    <row r="30104" s="505" customFormat="1" ht="14.25" hidden="1"/>
    <row r="30105" s="505" customFormat="1" ht="14.25" hidden="1"/>
    <row r="30106" s="505" customFormat="1" ht="14.25" hidden="1"/>
    <row r="30107" s="505" customFormat="1" ht="14.25" hidden="1"/>
    <row r="30108" s="505" customFormat="1" ht="14.25" hidden="1"/>
    <row r="30109" s="505" customFormat="1" ht="14.25" hidden="1"/>
    <row r="30110" s="505" customFormat="1" ht="14.25" hidden="1"/>
    <row r="30111" s="505" customFormat="1" ht="14.25" hidden="1"/>
    <row r="30112" s="505" customFormat="1" ht="14.25" hidden="1"/>
    <row r="30113" s="505" customFormat="1" ht="14.25" hidden="1"/>
    <row r="30114" s="505" customFormat="1" ht="14.25" hidden="1"/>
    <row r="30115" s="505" customFormat="1" ht="14.25" hidden="1"/>
    <row r="30116" s="505" customFormat="1" ht="14.25" hidden="1"/>
    <row r="30117" s="505" customFormat="1" ht="14.25" hidden="1"/>
    <row r="30118" s="505" customFormat="1" ht="14.25" hidden="1"/>
    <row r="30119" s="505" customFormat="1" ht="14.25" hidden="1"/>
    <row r="30120" s="505" customFormat="1" ht="14.25" hidden="1"/>
    <row r="30121" s="505" customFormat="1" ht="14.25" hidden="1"/>
    <row r="30122" s="505" customFormat="1" ht="14.25" hidden="1"/>
    <row r="30123" s="505" customFormat="1" ht="14.25" hidden="1"/>
    <row r="30124" s="505" customFormat="1" ht="14.25" hidden="1"/>
    <row r="30125" s="505" customFormat="1" ht="14.25" hidden="1"/>
    <row r="30126" s="505" customFormat="1" ht="14.25" hidden="1"/>
    <row r="30127" s="505" customFormat="1" ht="14.25" hidden="1"/>
    <row r="30128" s="505" customFormat="1" ht="14.25" hidden="1"/>
    <row r="30129" s="505" customFormat="1" ht="14.25" hidden="1"/>
    <row r="30130" s="505" customFormat="1" ht="14.25" hidden="1"/>
    <row r="30131" s="505" customFormat="1" ht="14.25" hidden="1"/>
    <row r="30132" s="505" customFormat="1" ht="14.25" hidden="1"/>
    <row r="30133" s="505" customFormat="1" ht="14.25" hidden="1"/>
    <row r="30134" s="505" customFormat="1" ht="14.25" hidden="1"/>
    <row r="30135" s="505" customFormat="1" ht="14.25" hidden="1"/>
    <row r="30136" s="505" customFormat="1" ht="14.25" hidden="1"/>
    <row r="30137" s="505" customFormat="1" ht="14.25" hidden="1"/>
    <row r="30138" s="505" customFormat="1" ht="14.25" hidden="1"/>
    <row r="30139" s="505" customFormat="1" ht="14.25" hidden="1"/>
    <row r="30140" s="505" customFormat="1" ht="14.25" hidden="1"/>
    <row r="30141" s="505" customFormat="1" ht="14.25" hidden="1"/>
    <row r="30142" s="505" customFormat="1" ht="14.25" hidden="1"/>
    <row r="30143" s="505" customFormat="1" ht="14.25" hidden="1"/>
    <row r="30144" s="505" customFormat="1" ht="14.25" hidden="1"/>
    <row r="30145" s="505" customFormat="1" ht="14.25" hidden="1"/>
    <row r="30146" s="505" customFormat="1" ht="14.25" hidden="1"/>
    <row r="30147" s="505" customFormat="1" ht="14.25" hidden="1"/>
    <row r="30148" s="505" customFormat="1" ht="14.25" hidden="1"/>
    <row r="30149" s="505" customFormat="1" ht="14.25" hidden="1"/>
    <row r="30150" s="505" customFormat="1" ht="14.25" hidden="1"/>
    <row r="30151" s="505" customFormat="1" ht="14.25" hidden="1"/>
    <row r="30152" s="505" customFormat="1" ht="14.25" hidden="1"/>
    <row r="30153" s="505" customFormat="1" ht="14.25" hidden="1"/>
    <row r="30154" s="505" customFormat="1" ht="14.25" hidden="1"/>
    <row r="30155" s="505" customFormat="1" ht="14.25" hidden="1"/>
    <row r="30156" s="505" customFormat="1" ht="14.25" hidden="1"/>
    <row r="30157" s="505" customFormat="1" ht="14.25" hidden="1"/>
    <row r="30158" s="505" customFormat="1" ht="14.25" hidden="1"/>
    <row r="30159" s="505" customFormat="1" ht="14.25" hidden="1"/>
    <row r="30160" s="505" customFormat="1" ht="14.25" hidden="1"/>
    <row r="30161" s="505" customFormat="1" ht="14.25" hidden="1"/>
    <row r="30162" s="505" customFormat="1" ht="14.25" hidden="1"/>
    <row r="30163" s="505" customFormat="1" ht="14.25" hidden="1"/>
    <row r="30164" s="505" customFormat="1" ht="14.25" hidden="1"/>
    <row r="30165" s="505" customFormat="1" ht="14.25" hidden="1"/>
    <row r="30166" s="505" customFormat="1" ht="14.25" hidden="1"/>
    <row r="30167" s="505" customFormat="1" ht="14.25" hidden="1"/>
    <row r="30168" s="505" customFormat="1" ht="14.25" hidden="1"/>
    <row r="30169" s="505" customFormat="1" ht="14.25" hidden="1"/>
    <row r="30170" s="505" customFormat="1" ht="14.25" hidden="1"/>
    <row r="30171" s="505" customFormat="1" ht="14.25" hidden="1"/>
    <row r="30172" s="505" customFormat="1" ht="14.25" hidden="1"/>
    <row r="30173" s="505" customFormat="1" ht="14.25" hidden="1"/>
    <row r="30174" s="505" customFormat="1" ht="14.25" hidden="1"/>
    <row r="30175" s="505" customFormat="1" ht="14.25" hidden="1"/>
    <row r="30176" s="505" customFormat="1" ht="14.25" hidden="1"/>
    <row r="30177" s="505" customFormat="1" ht="14.25" hidden="1"/>
    <row r="30178" s="505" customFormat="1" ht="14.25" hidden="1"/>
    <row r="30179" s="505" customFormat="1" ht="14.25" hidden="1"/>
    <row r="30180" s="505" customFormat="1" ht="14.25" hidden="1"/>
    <row r="30181" s="505" customFormat="1" ht="14.25" hidden="1"/>
    <row r="30182" s="505" customFormat="1" ht="14.25" hidden="1"/>
    <row r="30183" s="505" customFormat="1" ht="14.25" hidden="1"/>
    <row r="30184" s="505" customFormat="1" ht="14.25" hidden="1"/>
    <row r="30185" s="505" customFormat="1" ht="14.25" hidden="1"/>
    <row r="30186" s="505" customFormat="1" ht="14.25" hidden="1"/>
    <row r="30187" s="505" customFormat="1" ht="14.25" hidden="1"/>
    <row r="30188" s="505" customFormat="1" ht="14.25" hidden="1"/>
    <row r="30189" s="505" customFormat="1" ht="14.25" hidden="1"/>
    <row r="30190" s="505" customFormat="1" ht="14.25" hidden="1"/>
    <row r="30191" s="505" customFormat="1" ht="14.25" hidden="1"/>
    <row r="30192" s="505" customFormat="1" ht="14.25" hidden="1"/>
    <row r="30193" s="505" customFormat="1" ht="14.25" hidden="1"/>
    <row r="30194" s="505" customFormat="1" ht="14.25" hidden="1"/>
    <row r="30195" s="505" customFormat="1" ht="14.25" hidden="1"/>
    <row r="30196" s="505" customFormat="1" ht="14.25" hidden="1"/>
    <row r="30197" s="505" customFormat="1" ht="14.25" hidden="1"/>
    <row r="30198" s="505" customFormat="1" ht="14.25" hidden="1"/>
    <row r="30199" s="505" customFormat="1" ht="14.25" hidden="1"/>
    <row r="30200" s="505" customFormat="1" ht="14.25" hidden="1"/>
    <row r="30201" s="505" customFormat="1" ht="14.25" hidden="1"/>
    <row r="30202" s="505" customFormat="1" ht="14.25" hidden="1"/>
    <row r="30203" s="505" customFormat="1" ht="14.25" hidden="1"/>
    <row r="30204" s="505" customFormat="1" ht="14.25" hidden="1"/>
    <row r="30205" s="505" customFormat="1" ht="14.25" hidden="1"/>
    <row r="30206" s="505" customFormat="1" ht="14.25" hidden="1"/>
    <row r="30207" s="505" customFormat="1" ht="14.25" hidden="1"/>
    <row r="30208" s="505" customFormat="1" ht="14.25" hidden="1"/>
    <row r="30209" s="505" customFormat="1" ht="14.25" hidden="1"/>
    <row r="30210" s="505" customFormat="1" ht="14.25" hidden="1"/>
    <row r="30211" s="505" customFormat="1" ht="14.25" hidden="1"/>
    <row r="30212" s="505" customFormat="1" ht="14.25" hidden="1"/>
    <row r="30213" s="505" customFormat="1" ht="14.25" hidden="1"/>
    <row r="30214" s="505" customFormat="1" ht="14.25" hidden="1"/>
    <row r="30215" s="505" customFormat="1" ht="14.25" hidden="1"/>
    <row r="30216" s="505" customFormat="1" ht="14.25" hidden="1"/>
    <row r="30217" s="505" customFormat="1" ht="14.25" hidden="1"/>
    <row r="30218" s="505" customFormat="1" ht="14.25" hidden="1"/>
    <row r="30219" s="505" customFormat="1" ht="14.25" hidden="1"/>
    <row r="30220" s="505" customFormat="1" ht="14.25" hidden="1"/>
    <row r="30221" s="505" customFormat="1" ht="14.25" hidden="1"/>
    <row r="30222" s="505" customFormat="1" ht="14.25" hidden="1"/>
    <row r="30223" s="505" customFormat="1" ht="14.25" hidden="1"/>
    <row r="30224" s="505" customFormat="1" ht="14.25" hidden="1"/>
    <row r="30225" s="505" customFormat="1" ht="14.25" hidden="1"/>
    <row r="30226" s="505" customFormat="1" ht="14.25" hidden="1"/>
    <row r="30227" s="505" customFormat="1" ht="14.25" hidden="1"/>
    <row r="30228" s="505" customFormat="1" ht="14.25" hidden="1"/>
    <row r="30229" s="505" customFormat="1" ht="14.25" hidden="1"/>
    <row r="30230" s="505" customFormat="1" ht="14.25" hidden="1"/>
    <row r="30231" s="505" customFormat="1" ht="14.25" hidden="1"/>
    <row r="30232" s="505" customFormat="1" ht="14.25" hidden="1"/>
    <row r="30233" s="505" customFormat="1" ht="14.25" hidden="1"/>
    <row r="30234" s="505" customFormat="1" ht="14.25" hidden="1"/>
    <row r="30235" s="505" customFormat="1" ht="14.25" hidden="1"/>
    <row r="30236" s="505" customFormat="1" ht="14.25" hidden="1"/>
    <row r="30237" s="505" customFormat="1" ht="14.25" hidden="1"/>
    <row r="30238" s="505" customFormat="1" ht="14.25" hidden="1"/>
    <row r="30239" s="505" customFormat="1" ht="14.25" hidden="1"/>
    <row r="30240" s="505" customFormat="1" ht="14.25" hidden="1"/>
    <row r="30241" s="505" customFormat="1" ht="14.25" hidden="1"/>
    <row r="30242" s="505" customFormat="1" ht="14.25" hidden="1"/>
    <row r="30243" s="505" customFormat="1" ht="14.25" hidden="1"/>
    <row r="30244" s="505" customFormat="1" ht="14.25" hidden="1"/>
    <row r="30245" s="505" customFormat="1" ht="14.25" hidden="1"/>
    <row r="30246" s="505" customFormat="1" ht="14.25" hidden="1"/>
    <row r="30247" s="505" customFormat="1" ht="14.25" hidden="1"/>
    <row r="30248" s="505" customFormat="1" ht="14.25" hidden="1"/>
    <row r="30249" s="505" customFormat="1" ht="14.25" hidden="1"/>
    <row r="30250" s="505" customFormat="1" ht="14.25" hidden="1"/>
    <row r="30251" s="505" customFormat="1" ht="14.25" hidden="1"/>
    <row r="30252" s="505" customFormat="1" ht="14.25" hidden="1"/>
    <row r="30253" s="505" customFormat="1" ht="14.25" hidden="1"/>
    <row r="30254" s="505" customFormat="1" ht="14.25" hidden="1"/>
    <row r="30255" s="505" customFormat="1" ht="14.25" hidden="1"/>
    <row r="30256" s="505" customFormat="1" ht="14.25" hidden="1"/>
    <row r="30257" s="505" customFormat="1" ht="14.25" hidden="1"/>
    <row r="30258" s="505" customFormat="1" ht="14.25" hidden="1"/>
    <row r="30259" s="505" customFormat="1" ht="14.25" hidden="1"/>
    <row r="30260" s="505" customFormat="1" ht="14.25" hidden="1"/>
    <row r="30261" s="505" customFormat="1" ht="14.25" hidden="1"/>
    <row r="30262" s="505" customFormat="1" ht="14.25" hidden="1"/>
    <row r="30263" s="505" customFormat="1" ht="14.25" hidden="1"/>
    <row r="30264" s="505" customFormat="1" ht="14.25" hidden="1"/>
    <row r="30265" s="505" customFormat="1" ht="14.25" hidden="1"/>
    <row r="30266" s="505" customFormat="1" ht="14.25" hidden="1"/>
    <row r="30267" s="505" customFormat="1" ht="14.25" hidden="1"/>
    <row r="30268" s="505" customFormat="1" ht="14.25" hidden="1"/>
    <row r="30269" s="505" customFormat="1" ht="14.25" hidden="1"/>
    <row r="30270" s="505" customFormat="1" ht="14.25" hidden="1"/>
    <row r="30271" s="505" customFormat="1" ht="14.25" hidden="1"/>
    <row r="30272" s="505" customFormat="1" ht="14.25" hidden="1"/>
    <row r="30273" s="505" customFormat="1" ht="14.25" hidden="1"/>
    <row r="30274" s="505" customFormat="1" ht="14.25" hidden="1"/>
    <row r="30275" s="505" customFormat="1" ht="14.25" hidden="1"/>
    <row r="30276" s="505" customFormat="1" ht="14.25" hidden="1"/>
    <row r="30277" s="505" customFormat="1" ht="14.25" hidden="1"/>
    <row r="30278" s="505" customFormat="1" ht="14.25" hidden="1"/>
    <row r="30279" s="505" customFormat="1" ht="14.25" hidden="1"/>
    <row r="30280" s="505" customFormat="1" ht="14.25" hidden="1"/>
    <row r="30281" s="505" customFormat="1" ht="14.25" hidden="1"/>
    <row r="30282" s="505" customFormat="1" ht="14.25" hidden="1"/>
    <row r="30283" s="505" customFormat="1" ht="14.25" hidden="1"/>
    <row r="30284" s="505" customFormat="1" ht="14.25" hidden="1"/>
    <row r="30285" s="505" customFormat="1" ht="14.25" hidden="1"/>
    <row r="30286" s="505" customFormat="1" ht="14.25" hidden="1"/>
    <row r="30287" s="505" customFormat="1" ht="14.25" hidden="1"/>
    <row r="30288" s="505" customFormat="1" ht="14.25" hidden="1"/>
    <row r="30289" s="505" customFormat="1" ht="14.25" hidden="1"/>
    <row r="30290" s="505" customFormat="1" ht="14.25" hidden="1"/>
    <row r="30291" s="505" customFormat="1" ht="14.25" hidden="1"/>
    <row r="30292" s="505" customFormat="1" ht="14.25" hidden="1"/>
    <row r="30293" s="505" customFormat="1" ht="14.25" hidden="1"/>
    <row r="30294" s="505" customFormat="1" ht="14.25" hidden="1"/>
    <row r="30295" s="505" customFormat="1" ht="14.25" hidden="1"/>
    <row r="30296" s="505" customFormat="1" ht="14.25" hidden="1"/>
    <row r="30297" s="505" customFormat="1" ht="14.25" hidden="1"/>
    <row r="30298" s="505" customFormat="1" ht="14.25" hidden="1"/>
    <row r="30299" s="505" customFormat="1" ht="14.25" hidden="1"/>
    <row r="30300" s="505" customFormat="1" ht="14.25" hidden="1"/>
    <row r="30301" s="505" customFormat="1" ht="14.25" hidden="1"/>
    <row r="30302" s="505" customFormat="1" ht="14.25" hidden="1"/>
    <row r="30303" s="505" customFormat="1" ht="14.25" hidden="1"/>
    <row r="30304" s="505" customFormat="1" ht="14.25" hidden="1"/>
    <row r="30305" s="505" customFormat="1" ht="14.25" hidden="1"/>
    <row r="30306" s="505" customFormat="1" ht="14.25" hidden="1"/>
    <row r="30307" s="505" customFormat="1" ht="14.25" hidden="1"/>
    <row r="30308" s="505" customFormat="1" ht="14.25" hidden="1"/>
    <row r="30309" s="505" customFormat="1" ht="14.25" hidden="1"/>
    <row r="30310" s="505" customFormat="1" ht="14.25" hidden="1"/>
    <row r="30311" s="505" customFormat="1" ht="14.25" hidden="1"/>
    <row r="30312" s="505" customFormat="1" ht="14.25" hidden="1"/>
    <row r="30313" s="505" customFormat="1" ht="14.25" hidden="1"/>
    <row r="30314" s="505" customFormat="1" ht="14.25" hidden="1"/>
    <row r="30315" s="505" customFormat="1" ht="14.25" hidden="1"/>
    <row r="30316" s="505" customFormat="1" ht="14.25" hidden="1"/>
    <row r="30317" s="505" customFormat="1" ht="14.25" hidden="1"/>
    <row r="30318" s="505" customFormat="1" ht="14.25" hidden="1"/>
    <row r="30319" s="505" customFormat="1" ht="14.25" hidden="1"/>
    <row r="30320" s="505" customFormat="1" ht="14.25" hidden="1"/>
    <row r="30321" s="505" customFormat="1" ht="14.25" hidden="1"/>
    <row r="30322" s="505" customFormat="1" ht="14.25" hidden="1"/>
    <row r="30323" s="505" customFormat="1" ht="14.25" hidden="1"/>
    <row r="30324" s="505" customFormat="1" ht="14.25" hidden="1"/>
    <row r="30325" s="505" customFormat="1" ht="14.25" hidden="1"/>
    <row r="30326" s="505" customFormat="1" ht="14.25" hidden="1"/>
    <row r="30327" s="505" customFormat="1" ht="14.25" hidden="1"/>
    <row r="30328" s="505" customFormat="1" ht="14.25" hidden="1"/>
    <row r="30329" s="505" customFormat="1" ht="14.25" hidden="1"/>
    <row r="30330" s="505" customFormat="1" ht="14.25" hidden="1"/>
    <row r="30331" s="505" customFormat="1" ht="14.25" hidden="1"/>
    <row r="30332" s="505" customFormat="1" ht="14.25" hidden="1"/>
    <row r="30333" s="505" customFormat="1" ht="14.25" hidden="1"/>
    <row r="30334" s="505" customFormat="1" ht="14.25" hidden="1"/>
    <row r="30335" s="505" customFormat="1" ht="14.25" hidden="1"/>
    <row r="30336" s="505" customFormat="1" ht="14.25" hidden="1"/>
    <row r="30337" s="505" customFormat="1" ht="14.25" hidden="1"/>
    <row r="30338" s="505" customFormat="1" ht="14.25" hidden="1"/>
    <row r="30339" s="505" customFormat="1" ht="14.25" hidden="1"/>
    <row r="30340" s="505" customFormat="1" ht="14.25" hidden="1"/>
    <row r="30341" s="505" customFormat="1" ht="14.25" hidden="1"/>
    <row r="30342" s="505" customFormat="1" ht="14.25" hidden="1"/>
    <row r="30343" s="505" customFormat="1" ht="14.25" hidden="1"/>
    <row r="30344" s="505" customFormat="1" ht="14.25" hidden="1"/>
    <row r="30345" s="505" customFormat="1" ht="14.25" hidden="1"/>
    <row r="30346" s="505" customFormat="1" ht="14.25" hidden="1"/>
    <row r="30347" s="505" customFormat="1" ht="14.25" hidden="1"/>
    <row r="30348" s="505" customFormat="1" ht="14.25" hidden="1"/>
    <row r="30349" s="505" customFormat="1" ht="14.25" hidden="1"/>
    <row r="30350" s="505" customFormat="1" ht="14.25" hidden="1"/>
    <row r="30351" s="505" customFormat="1" ht="14.25" hidden="1"/>
    <row r="30352" s="505" customFormat="1" ht="14.25" hidden="1"/>
    <row r="30353" s="505" customFormat="1" ht="14.25" hidden="1"/>
    <row r="30354" s="505" customFormat="1" ht="14.25" hidden="1"/>
    <row r="30355" s="505" customFormat="1" ht="14.25" hidden="1"/>
    <row r="30356" s="505" customFormat="1" ht="14.25" hidden="1"/>
    <row r="30357" s="505" customFormat="1" ht="14.25" hidden="1"/>
    <row r="30358" s="505" customFormat="1" ht="14.25" hidden="1"/>
    <row r="30359" s="505" customFormat="1" ht="14.25" hidden="1"/>
    <row r="30360" s="505" customFormat="1" ht="14.25" hidden="1"/>
    <row r="30361" s="505" customFormat="1" ht="14.25" hidden="1"/>
    <row r="30362" s="505" customFormat="1" ht="14.25" hidden="1"/>
    <row r="30363" s="505" customFormat="1" ht="14.25" hidden="1"/>
    <row r="30364" s="505" customFormat="1" ht="14.25" hidden="1"/>
    <row r="30365" s="505" customFormat="1" ht="14.25" hidden="1"/>
    <row r="30366" s="505" customFormat="1" ht="14.25" hidden="1"/>
    <row r="30367" s="505" customFormat="1" ht="14.25" hidden="1"/>
    <row r="30368" s="505" customFormat="1" ht="14.25" hidden="1"/>
    <row r="30369" s="505" customFormat="1" ht="14.25" hidden="1"/>
    <row r="30370" s="505" customFormat="1" ht="14.25" hidden="1"/>
    <row r="30371" s="505" customFormat="1" ht="14.25" hidden="1"/>
    <row r="30372" s="505" customFormat="1" ht="14.25" hidden="1"/>
    <row r="30373" s="505" customFormat="1" ht="14.25" hidden="1"/>
    <row r="30374" s="505" customFormat="1" ht="14.25" hidden="1"/>
    <row r="30375" s="505" customFormat="1" ht="14.25" hidden="1"/>
    <row r="30376" s="505" customFormat="1" ht="14.25" hidden="1"/>
    <row r="30377" s="505" customFormat="1" ht="14.25" hidden="1"/>
    <row r="30378" s="505" customFormat="1" ht="14.25" hidden="1"/>
    <row r="30379" s="505" customFormat="1" ht="14.25" hidden="1"/>
    <row r="30380" s="505" customFormat="1" ht="14.25" hidden="1"/>
    <row r="30381" s="505" customFormat="1" ht="14.25" hidden="1"/>
    <row r="30382" s="505" customFormat="1" ht="14.25" hidden="1"/>
    <row r="30383" s="505" customFormat="1" ht="14.25" hidden="1"/>
    <row r="30384" s="505" customFormat="1" ht="14.25" hidden="1"/>
    <row r="30385" s="505" customFormat="1" ht="14.25" hidden="1"/>
    <row r="30386" s="505" customFormat="1" ht="14.25" hidden="1"/>
    <row r="30387" s="505" customFormat="1" ht="14.25" hidden="1"/>
    <row r="30388" s="505" customFormat="1" ht="14.25" hidden="1"/>
    <row r="30389" s="505" customFormat="1" ht="14.25" hidden="1"/>
    <row r="30390" s="505" customFormat="1" ht="14.25" hidden="1"/>
    <row r="30391" s="505" customFormat="1" ht="14.25" hidden="1"/>
    <row r="30392" s="505" customFormat="1" ht="14.25" hidden="1"/>
    <row r="30393" s="505" customFormat="1" ht="14.25" hidden="1"/>
    <row r="30394" s="505" customFormat="1" ht="14.25" hidden="1"/>
    <row r="30395" s="505" customFormat="1" ht="14.25" hidden="1"/>
    <row r="30396" s="505" customFormat="1" ht="14.25" hidden="1"/>
    <row r="30397" s="505" customFormat="1" ht="14.25" hidden="1"/>
    <row r="30398" s="505" customFormat="1" ht="14.25" hidden="1"/>
    <row r="30399" s="505" customFormat="1" ht="14.25" hidden="1"/>
    <row r="30400" s="505" customFormat="1" ht="14.25" hidden="1"/>
    <row r="30401" s="505" customFormat="1" ht="14.25" hidden="1"/>
    <row r="30402" s="505" customFormat="1" ht="14.25" hidden="1"/>
    <row r="30403" s="505" customFormat="1" ht="14.25" hidden="1"/>
    <row r="30404" s="505" customFormat="1" ht="14.25" hidden="1"/>
    <row r="30405" s="505" customFormat="1" ht="14.25" hidden="1"/>
    <row r="30406" s="505" customFormat="1" ht="14.25" hidden="1"/>
    <row r="30407" s="505" customFormat="1" ht="14.25" hidden="1"/>
    <row r="30408" s="505" customFormat="1" ht="14.25" hidden="1"/>
    <row r="30409" s="505" customFormat="1" ht="14.25" hidden="1"/>
    <row r="30410" s="505" customFormat="1" ht="14.25" hidden="1"/>
    <row r="30411" s="505" customFormat="1" ht="14.25" hidden="1"/>
    <row r="30412" s="505" customFormat="1" ht="14.25" hidden="1"/>
    <row r="30413" s="505" customFormat="1" ht="14.25" hidden="1"/>
    <row r="30414" s="505" customFormat="1" ht="14.25" hidden="1"/>
    <row r="30415" s="505" customFormat="1" ht="14.25" hidden="1"/>
    <row r="30416" s="505" customFormat="1" ht="14.25" hidden="1"/>
    <row r="30417" s="505" customFormat="1" ht="14.25" hidden="1"/>
    <row r="30418" s="505" customFormat="1" ht="14.25" hidden="1"/>
    <row r="30419" s="505" customFormat="1" ht="14.25" hidden="1"/>
    <row r="30420" s="505" customFormat="1" ht="14.25" hidden="1"/>
    <row r="30421" s="505" customFormat="1" ht="14.25" hidden="1"/>
    <row r="30422" s="505" customFormat="1" ht="14.25" hidden="1"/>
    <row r="30423" s="505" customFormat="1" ht="14.25" hidden="1"/>
    <row r="30424" s="505" customFormat="1" ht="14.25" hidden="1"/>
    <row r="30425" s="505" customFormat="1" ht="14.25" hidden="1"/>
    <row r="30426" s="505" customFormat="1" ht="14.25" hidden="1"/>
    <row r="30427" s="505" customFormat="1" ht="14.25" hidden="1"/>
    <row r="30428" s="505" customFormat="1" ht="14.25" hidden="1"/>
    <row r="30429" s="505" customFormat="1" ht="14.25" hidden="1"/>
    <row r="30430" s="505" customFormat="1" ht="14.25" hidden="1"/>
    <row r="30431" s="505" customFormat="1" ht="14.25" hidden="1"/>
    <row r="30432" s="505" customFormat="1" ht="14.25" hidden="1"/>
    <row r="30433" s="505" customFormat="1" ht="14.25" hidden="1"/>
    <row r="30434" s="505" customFormat="1" ht="14.25" hidden="1"/>
    <row r="30435" s="505" customFormat="1" ht="14.25" hidden="1"/>
    <row r="30436" s="505" customFormat="1" ht="14.25" hidden="1"/>
    <row r="30437" s="505" customFormat="1" ht="14.25" hidden="1"/>
    <row r="30438" s="505" customFormat="1" ht="14.25" hidden="1"/>
    <row r="30439" s="505" customFormat="1" ht="14.25" hidden="1"/>
    <row r="30440" s="505" customFormat="1" ht="14.25" hidden="1"/>
    <row r="30441" s="505" customFormat="1" ht="14.25" hidden="1"/>
    <row r="30442" s="505" customFormat="1" ht="14.25" hidden="1"/>
    <row r="30443" s="505" customFormat="1" ht="14.25" hidden="1"/>
    <row r="30444" s="505" customFormat="1" ht="14.25" hidden="1"/>
    <row r="30445" s="505" customFormat="1" ht="14.25" hidden="1"/>
    <row r="30446" s="505" customFormat="1" ht="14.25" hidden="1"/>
    <row r="30447" s="505" customFormat="1" ht="14.25" hidden="1"/>
    <row r="30448" s="505" customFormat="1" ht="14.25" hidden="1"/>
    <row r="30449" s="505" customFormat="1" ht="14.25" hidden="1"/>
    <row r="30450" s="505" customFormat="1" ht="14.25" hidden="1"/>
    <row r="30451" s="505" customFormat="1" ht="14.25" hidden="1"/>
    <row r="30452" s="505" customFormat="1" ht="14.25" hidden="1"/>
    <row r="30453" s="505" customFormat="1" ht="14.25" hidden="1"/>
    <row r="30454" s="505" customFormat="1" ht="14.25" hidden="1"/>
    <row r="30455" s="505" customFormat="1" ht="14.25" hidden="1"/>
    <row r="30456" s="505" customFormat="1" ht="14.25" hidden="1"/>
    <row r="30457" s="505" customFormat="1" ht="14.25" hidden="1"/>
    <row r="30458" s="505" customFormat="1" ht="14.25" hidden="1"/>
    <row r="30459" s="505" customFormat="1" ht="14.25" hidden="1"/>
    <row r="30460" s="505" customFormat="1" ht="14.25" hidden="1"/>
    <row r="30461" s="505" customFormat="1" ht="14.25" hidden="1"/>
    <row r="30462" s="505" customFormat="1" ht="14.25" hidden="1"/>
    <row r="30463" s="505" customFormat="1" ht="14.25" hidden="1"/>
    <row r="30464" s="505" customFormat="1" ht="14.25" hidden="1"/>
    <row r="30465" s="505" customFormat="1" ht="14.25" hidden="1"/>
    <row r="30466" s="505" customFormat="1" ht="14.25" hidden="1"/>
    <row r="30467" s="505" customFormat="1" ht="14.25" hidden="1"/>
    <row r="30468" s="505" customFormat="1" ht="14.25" hidden="1"/>
    <row r="30469" s="505" customFormat="1" ht="14.25" hidden="1"/>
    <row r="30470" s="505" customFormat="1" ht="14.25" hidden="1"/>
    <row r="30471" s="505" customFormat="1" ht="14.25" hidden="1"/>
    <row r="30472" s="505" customFormat="1" ht="14.25" hidden="1"/>
    <row r="30473" s="505" customFormat="1" ht="14.25" hidden="1"/>
    <row r="30474" s="505" customFormat="1" ht="14.25" hidden="1"/>
    <row r="30475" s="505" customFormat="1" ht="14.25" hidden="1"/>
    <row r="30476" s="505" customFormat="1" ht="14.25" hidden="1"/>
    <row r="30477" s="505" customFormat="1" ht="14.25" hidden="1"/>
    <row r="30478" s="505" customFormat="1" ht="14.25" hidden="1"/>
    <row r="30479" s="505" customFormat="1" ht="14.25" hidden="1"/>
    <row r="30480" s="505" customFormat="1" ht="14.25" hidden="1"/>
    <row r="30481" s="505" customFormat="1" ht="14.25" hidden="1"/>
    <row r="30482" s="505" customFormat="1" ht="14.25" hidden="1"/>
    <row r="30483" s="505" customFormat="1" ht="14.25" hidden="1"/>
    <row r="30484" s="505" customFormat="1" ht="14.25" hidden="1"/>
    <row r="30485" s="505" customFormat="1" ht="14.25" hidden="1"/>
    <row r="30486" s="505" customFormat="1" ht="14.25" hidden="1"/>
    <row r="30487" s="505" customFormat="1" ht="14.25" hidden="1"/>
    <row r="30488" s="505" customFormat="1" ht="14.25" hidden="1"/>
    <row r="30489" s="505" customFormat="1" ht="14.25" hidden="1"/>
    <row r="30490" s="505" customFormat="1" ht="14.25" hidden="1"/>
    <row r="30491" s="505" customFormat="1" ht="14.25" hidden="1"/>
    <row r="30492" s="505" customFormat="1" ht="14.25" hidden="1"/>
    <row r="30493" s="505" customFormat="1" ht="14.25" hidden="1"/>
    <row r="30494" s="505" customFormat="1" ht="14.25" hidden="1"/>
    <row r="30495" s="505" customFormat="1" ht="14.25" hidden="1"/>
    <row r="30496" s="505" customFormat="1" ht="14.25" hidden="1"/>
    <row r="30497" s="505" customFormat="1" ht="14.25" hidden="1"/>
    <row r="30498" s="505" customFormat="1" ht="14.25" hidden="1"/>
    <row r="30499" s="505" customFormat="1" ht="14.25" hidden="1"/>
    <row r="30500" s="505" customFormat="1" ht="14.25" hidden="1"/>
    <row r="30501" s="505" customFormat="1" ht="14.25" hidden="1"/>
    <row r="30502" s="505" customFormat="1" ht="14.25" hidden="1"/>
    <row r="30503" s="505" customFormat="1" ht="14.25" hidden="1"/>
    <row r="30504" s="505" customFormat="1" ht="14.25" hidden="1"/>
    <row r="30505" s="505" customFormat="1" ht="14.25" hidden="1"/>
    <row r="30506" s="505" customFormat="1" ht="14.25" hidden="1"/>
    <row r="30507" s="505" customFormat="1" ht="14.25" hidden="1"/>
    <row r="30508" s="505" customFormat="1" ht="14.25" hidden="1"/>
    <row r="30509" s="505" customFormat="1" ht="14.25" hidden="1"/>
    <row r="30510" s="505" customFormat="1" ht="14.25" hidden="1"/>
    <row r="30511" s="505" customFormat="1" ht="14.25" hidden="1"/>
    <row r="30512" s="505" customFormat="1" ht="14.25" hidden="1"/>
    <row r="30513" s="505" customFormat="1" ht="14.25" hidden="1"/>
    <row r="30514" s="505" customFormat="1" ht="14.25" hidden="1"/>
    <row r="30515" s="505" customFormat="1" ht="14.25" hidden="1"/>
    <row r="30516" s="505" customFormat="1" ht="14.25" hidden="1"/>
    <row r="30517" s="505" customFormat="1" ht="14.25" hidden="1"/>
    <row r="30518" s="505" customFormat="1" ht="14.25" hidden="1"/>
    <row r="30519" s="505" customFormat="1" ht="14.25" hidden="1"/>
    <row r="30520" s="505" customFormat="1" ht="14.25" hidden="1"/>
    <row r="30521" s="505" customFormat="1" ht="14.25" hidden="1"/>
    <row r="30522" s="505" customFormat="1" ht="14.25" hidden="1"/>
    <row r="30523" s="505" customFormat="1" ht="14.25" hidden="1"/>
    <row r="30524" s="505" customFormat="1" ht="14.25" hidden="1"/>
    <row r="30525" s="505" customFormat="1" ht="14.25" hidden="1"/>
    <row r="30526" s="505" customFormat="1" ht="14.25" hidden="1"/>
    <row r="30527" s="505" customFormat="1" ht="14.25" hidden="1"/>
    <row r="30528" s="505" customFormat="1" ht="14.25" hidden="1"/>
    <row r="30529" s="505" customFormat="1" ht="14.25" hidden="1"/>
    <row r="30530" s="505" customFormat="1" ht="14.25" hidden="1"/>
    <row r="30531" s="505" customFormat="1" ht="14.25" hidden="1"/>
    <row r="30532" s="505" customFormat="1" ht="14.25" hidden="1"/>
    <row r="30533" s="505" customFormat="1" ht="14.25" hidden="1"/>
    <row r="30534" s="505" customFormat="1" ht="14.25" hidden="1"/>
    <row r="30535" s="505" customFormat="1" ht="14.25" hidden="1"/>
    <row r="30536" s="505" customFormat="1" ht="14.25" hidden="1"/>
    <row r="30537" s="505" customFormat="1" ht="14.25" hidden="1"/>
    <row r="30538" s="505" customFormat="1" ht="14.25" hidden="1"/>
    <row r="30539" s="505" customFormat="1" ht="14.25" hidden="1"/>
    <row r="30540" s="505" customFormat="1" ht="14.25" hidden="1"/>
    <row r="30541" s="505" customFormat="1" ht="14.25" hidden="1"/>
    <row r="30542" s="505" customFormat="1" ht="14.25" hidden="1"/>
    <row r="30543" s="505" customFormat="1" ht="14.25" hidden="1"/>
    <row r="30544" s="505" customFormat="1" ht="14.25" hidden="1"/>
    <row r="30545" s="505" customFormat="1" ht="14.25" hidden="1"/>
    <row r="30546" s="505" customFormat="1" ht="14.25" hidden="1"/>
    <row r="30547" s="505" customFormat="1" ht="14.25" hidden="1"/>
    <row r="30548" s="505" customFormat="1" ht="14.25" hidden="1"/>
    <row r="30549" s="505" customFormat="1" ht="14.25" hidden="1"/>
    <row r="30550" s="505" customFormat="1" ht="14.25" hidden="1"/>
    <row r="30551" s="505" customFormat="1" ht="14.25" hidden="1"/>
    <row r="30552" s="505" customFormat="1" ht="14.25" hidden="1"/>
    <row r="30553" s="505" customFormat="1" ht="14.25" hidden="1"/>
    <row r="30554" s="505" customFormat="1" ht="14.25" hidden="1"/>
    <row r="30555" s="505" customFormat="1" ht="14.25" hidden="1"/>
    <row r="30556" s="505" customFormat="1" ht="14.25" hidden="1"/>
    <row r="30557" s="505" customFormat="1" ht="14.25" hidden="1"/>
    <row r="30558" s="505" customFormat="1" ht="14.25" hidden="1"/>
    <row r="30559" s="505" customFormat="1" ht="14.25" hidden="1"/>
    <row r="30560" s="505" customFormat="1" ht="14.25" hidden="1"/>
    <row r="30561" s="505" customFormat="1" ht="14.25" hidden="1"/>
    <row r="30562" s="505" customFormat="1" ht="14.25" hidden="1"/>
    <row r="30563" s="505" customFormat="1" ht="14.25" hidden="1"/>
    <row r="30564" s="505" customFormat="1" ht="14.25" hidden="1"/>
    <row r="30565" s="505" customFormat="1" ht="14.25" hidden="1"/>
    <row r="30566" s="505" customFormat="1" ht="14.25" hidden="1"/>
    <row r="30567" s="505" customFormat="1" ht="14.25" hidden="1"/>
    <row r="30568" s="505" customFormat="1" ht="14.25" hidden="1"/>
    <row r="30569" s="505" customFormat="1" ht="14.25" hidden="1"/>
    <row r="30570" s="505" customFormat="1" ht="14.25" hidden="1"/>
    <row r="30571" s="505" customFormat="1" ht="14.25" hidden="1"/>
    <row r="30572" s="505" customFormat="1" ht="14.25" hidden="1"/>
    <row r="30573" s="505" customFormat="1" ht="14.25" hidden="1"/>
    <row r="30574" s="505" customFormat="1" ht="14.25" hidden="1"/>
    <row r="30575" s="505" customFormat="1" ht="14.25" hidden="1"/>
    <row r="30576" s="505" customFormat="1" ht="14.25" hidden="1"/>
    <row r="30577" s="505" customFormat="1" ht="14.25" hidden="1"/>
    <row r="30578" s="505" customFormat="1" ht="14.25" hidden="1"/>
    <row r="30579" s="505" customFormat="1" ht="14.25" hidden="1"/>
    <row r="30580" s="505" customFormat="1" ht="14.25" hidden="1"/>
    <row r="30581" s="505" customFormat="1" ht="14.25" hidden="1"/>
    <row r="30582" s="505" customFormat="1" ht="14.25" hidden="1"/>
    <row r="30583" s="505" customFormat="1" ht="14.25" hidden="1"/>
    <row r="30584" s="505" customFormat="1" ht="14.25" hidden="1"/>
    <row r="30585" s="505" customFormat="1" ht="14.25" hidden="1"/>
    <row r="30586" s="505" customFormat="1" ht="14.25" hidden="1"/>
    <row r="30587" s="505" customFormat="1" ht="14.25" hidden="1"/>
    <row r="30588" s="505" customFormat="1" ht="14.25" hidden="1"/>
    <row r="30589" s="505" customFormat="1" ht="14.25" hidden="1"/>
    <row r="30590" s="505" customFormat="1" ht="14.25" hidden="1"/>
    <row r="30591" s="505" customFormat="1" ht="14.25" hidden="1"/>
    <row r="30592" s="505" customFormat="1" ht="14.25" hidden="1"/>
    <row r="30593" s="505" customFormat="1" ht="14.25" hidden="1"/>
    <row r="30594" s="505" customFormat="1" ht="14.25" hidden="1"/>
    <row r="30595" s="505" customFormat="1" ht="14.25" hidden="1"/>
    <row r="30596" s="505" customFormat="1" ht="14.25" hidden="1"/>
    <row r="30597" s="505" customFormat="1" ht="14.25" hidden="1"/>
    <row r="30598" s="505" customFormat="1" ht="14.25" hidden="1"/>
    <row r="30599" s="505" customFormat="1" ht="14.25" hidden="1"/>
    <row r="30600" s="505" customFormat="1" ht="14.25" hidden="1"/>
    <row r="30601" s="505" customFormat="1" ht="14.25" hidden="1"/>
    <row r="30602" s="505" customFormat="1" ht="14.25" hidden="1"/>
    <row r="30603" s="505" customFormat="1" ht="14.25" hidden="1"/>
    <row r="30604" s="505" customFormat="1" ht="14.25" hidden="1"/>
    <row r="30605" s="505" customFormat="1" ht="14.25" hidden="1"/>
    <row r="30606" s="505" customFormat="1" ht="14.25" hidden="1"/>
    <row r="30607" s="505" customFormat="1" ht="14.25" hidden="1"/>
    <row r="30608" s="505" customFormat="1" ht="14.25" hidden="1"/>
    <row r="30609" s="505" customFormat="1" ht="14.25" hidden="1"/>
    <row r="30610" s="505" customFormat="1" ht="14.25" hidden="1"/>
    <row r="30611" s="505" customFormat="1" ht="14.25" hidden="1"/>
    <row r="30612" s="505" customFormat="1" ht="14.25" hidden="1"/>
    <row r="30613" s="505" customFormat="1" ht="14.25" hidden="1"/>
    <row r="30614" s="505" customFormat="1" ht="14.25" hidden="1"/>
    <row r="30615" s="505" customFormat="1" ht="14.25" hidden="1"/>
    <row r="30616" s="505" customFormat="1" ht="14.25" hidden="1"/>
    <row r="30617" s="505" customFormat="1" ht="14.25" hidden="1"/>
    <row r="30618" s="505" customFormat="1" ht="14.25" hidden="1"/>
    <row r="30619" s="505" customFormat="1" ht="14.25" hidden="1"/>
    <row r="30620" s="505" customFormat="1" ht="14.25" hidden="1"/>
    <row r="30621" s="505" customFormat="1" ht="14.25" hidden="1"/>
    <row r="30622" s="505" customFormat="1" ht="14.25" hidden="1"/>
    <row r="30623" s="505" customFormat="1" ht="14.25" hidden="1"/>
    <row r="30624" s="505" customFormat="1" ht="14.25" hidden="1"/>
    <row r="30625" s="505" customFormat="1" ht="14.25" hidden="1"/>
    <row r="30626" s="505" customFormat="1" ht="14.25" hidden="1"/>
    <row r="30627" s="505" customFormat="1" ht="14.25" hidden="1"/>
    <row r="30628" s="505" customFormat="1" ht="14.25" hidden="1"/>
    <row r="30629" s="505" customFormat="1" ht="14.25" hidden="1"/>
    <row r="30630" s="505" customFormat="1" ht="14.25" hidden="1"/>
    <row r="30631" s="505" customFormat="1" ht="14.25" hidden="1"/>
    <row r="30632" s="505" customFormat="1" ht="14.25" hidden="1"/>
    <row r="30633" s="505" customFormat="1" ht="14.25" hidden="1"/>
    <row r="30634" s="505" customFormat="1" ht="14.25" hidden="1"/>
    <row r="30635" s="505" customFormat="1" ht="14.25" hidden="1"/>
    <row r="30636" s="505" customFormat="1" ht="14.25" hidden="1"/>
    <row r="30637" s="505" customFormat="1" ht="14.25" hidden="1"/>
    <row r="30638" s="505" customFormat="1" ht="14.25" hidden="1"/>
    <row r="30639" s="505" customFormat="1" ht="14.25" hidden="1"/>
    <row r="30640" s="505" customFormat="1" ht="14.25" hidden="1"/>
    <row r="30641" s="505" customFormat="1" ht="14.25" hidden="1"/>
    <row r="30642" s="505" customFormat="1" ht="14.25" hidden="1"/>
    <row r="30643" s="505" customFormat="1" ht="14.25" hidden="1"/>
    <row r="30644" s="505" customFormat="1" ht="14.25" hidden="1"/>
    <row r="30645" s="505" customFormat="1" ht="14.25" hidden="1"/>
    <row r="30646" s="505" customFormat="1" ht="14.25" hidden="1"/>
    <row r="30647" s="505" customFormat="1" ht="14.25" hidden="1"/>
    <row r="30648" s="505" customFormat="1" ht="14.25" hidden="1"/>
    <row r="30649" s="505" customFormat="1" ht="14.25" hidden="1"/>
    <row r="30650" s="505" customFormat="1" ht="14.25" hidden="1"/>
    <row r="30651" s="505" customFormat="1" ht="14.25" hidden="1"/>
    <row r="30652" s="505" customFormat="1" ht="14.25" hidden="1"/>
    <row r="30653" s="505" customFormat="1" ht="14.25" hidden="1"/>
    <row r="30654" s="505" customFormat="1" ht="14.25" hidden="1"/>
    <row r="30655" s="505" customFormat="1" ht="14.25" hidden="1"/>
    <row r="30656" s="505" customFormat="1" ht="14.25" hidden="1"/>
    <row r="30657" s="505" customFormat="1" ht="14.25" hidden="1"/>
    <row r="30658" s="505" customFormat="1" ht="14.25" hidden="1"/>
    <row r="30659" s="505" customFormat="1" ht="14.25" hidden="1"/>
    <row r="30660" s="505" customFormat="1" ht="14.25" hidden="1"/>
    <row r="30661" s="505" customFormat="1" ht="14.25" hidden="1"/>
    <row r="30662" s="505" customFormat="1" ht="14.25" hidden="1"/>
    <row r="30663" s="505" customFormat="1" ht="14.25" hidden="1"/>
    <row r="30664" s="505" customFormat="1" ht="14.25" hidden="1"/>
    <row r="30665" s="505" customFormat="1" ht="14.25" hidden="1"/>
    <row r="30666" s="505" customFormat="1" ht="14.25" hidden="1"/>
    <row r="30667" s="505" customFormat="1" ht="14.25" hidden="1"/>
    <row r="30668" s="505" customFormat="1" ht="14.25" hidden="1"/>
    <row r="30669" s="505" customFormat="1" ht="14.25" hidden="1"/>
    <row r="30670" s="505" customFormat="1" ht="14.25" hidden="1"/>
    <row r="30671" s="505" customFormat="1" ht="14.25" hidden="1"/>
    <row r="30672" s="505" customFormat="1" ht="14.25" hidden="1"/>
    <row r="30673" s="505" customFormat="1" ht="14.25" hidden="1"/>
    <row r="30674" s="505" customFormat="1" ht="14.25" hidden="1"/>
    <row r="30675" s="505" customFormat="1" ht="14.25" hidden="1"/>
    <row r="30676" s="505" customFormat="1" ht="14.25" hidden="1"/>
    <row r="30677" s="505" customFormat="1" ht="14.25" hidden="1"/>
    <row r="30678" s="505" customFormat="1" ht="14.25" hidden="1"/>
    <row r="30679" s="505" customFormat="1" ht="14.25" hidden="1"/>
    <row r="30680" s="505" customFormat="1" ht="14.25" hidden="1"/>
    <row r="30681" s="505" customFormat="1" ht="14.25" hidden="1"/>
    <row r="30682" s="505" customFormat="1" ht="14.25" hidden="1"/>
    <row r="30683" s="505" customFormat="1" ht="14.25" hidden="1"/>
    <row r="30684" s="505" customFormat="1" ht="14.25" hidden="1"/>
    <row r="30685" s="505" customFormat="1" ht="14.25" hidden="1"/>
    <row r="30686" s="505" customFormat="1" ht="14.25" hidden="1"/>
    <row r="30687" s="505" customFormat="1" ht="14.25" hidden="1"/>
    <row r="30688" s="505" customFormat="1" ht="14.25" hidden="1"/>
    <row r="30689" s="505" customFormat="1" ht="14.25" hidden="1"/>
    <row r="30690" s="505" customFormat="1" ht="14.25" hidden="1"/>
    <row r="30691" s="505" customFormat="1" ht="14.25" hidden="1"/>
    <row r="30692" s="505" customFormat="1" ht="14.25" hidden="1"/>
    <row r="30693" s="505" customFormat="1" ht="14.25" hidden="1"/>
    <row r="30694" s="505" customFormat="1" ht="14.25" hidden="1"/>
    <row r="30695" s="505" customFormat="1" ht="14.25" hidden="1"/>
    <row r="30696" s="505" customFormat="1" ht="14.25" hidden="1"/>
    <row r="30697" s="505" customFormat="1" ht="14.25" hidden="1"/>
    <row r="30698" s="505" customFormat="1" ht="14.25" hidden="1"/>
    <row r="30699" s="505" customFormat="1" ht="14.25" hidden="1"/>
    <row r="30700" s="505" customFormat="1" ht="14.25" hidden="1"/>
    <row r="30701" s="505" customFormat="1" ht="14.25" hidden="1"/>
    <row r="30702" s="505" customFormat="1" ht="14.25" hidden="1"/>
    <row r="30703" s="505" customFormat="1" ht="14.25" hidden="1"/>
    <row r="30704" s="505" customFormat="1" ht="14.25" hidden="1"/>
    <row r="30705" s="505" customFormat="1" ht="14.25" hidden="1"/>
    <row r="30706" s="505" customFormat="1" ht="14.25" hidden="1"/>
    <row r="30707" s="505" customFormat="1" ht="14.25" hidden="1"/>
    <row r="30708" s="505" customFormat="1" ht="14.25" hidden="1"/>
    <row r="30709" s="505" customFormat="1" ht="14.25" hidden="1"/>
    <row r="30710" s="505" customFormat="1" ht="14.25" hidden="1"/>
    <row r="30711" s="505" customFormat="1" ht="14.25" hidden="1"/>
    <row r="30712" s="505" customFormat="1" ht="14.25" hidden="1"/>
    <row r="30713" s="505" customFormat="1" ht="14.25" hidden="1"/>
    <row r="30714" s="505" customFormat="1" ht="14.25" hidden="1"/>
    <row r="30715" s="505" customFormat="1" ht="14.25" hidden="1"/>
    <row r="30716" s="505" customFormat="1" ht="14.25" hidden="1"/>
    <row r="30717" s="505" customFormat="1" ht="14.25" hidden="1"/>
    <row r="30718" s="505" customFormat="1" ht="14.25" hidden="1"/>
    <row r="30719" s="505" customFormat="1" ht="14.25" hidden="1"/>
    <row r="30720" s="505" customFormat="1" ht="14.25" hidden="1"/>
    <row r="30721" s="505" customFormat="1" ht="14.25" hidden="1"/>
    <row r="30722" s="505" customFormat="1" ht="14.25" hidden="1"/>
    <row r="30723" s="505" customFormat="1" ht="14.25" hidden="1"/>
    <row r="30724" s="505" customFormat="1" ht="14.25" hidden="1"/>
    <row r="30725" s="505" customFormat="1" ht="14.25" hidden="1"/>
    <row r="30726" s="505" customFormat="1" ht="14.25" hidden="1"/>
    <row r="30727" s="505" customFormat="1" ht="14.25" hidden="1"/>
    <row r="30728" s="505" customFormat="1" ht="14.25" hidden="1"/>
    <row r="30729" s="505" customFormat="1" ht="14.25" hidden="1"/>
    <row r="30730" s="505" customFormat="1" ht="14.25" hidden="1"/>
    <row r="30731" s="505" customFormat="1" ht="14.25" hidden="1"/>
    <row r="30732" s="505" customFormat="1" ht="14.25" hidden="1"/>
    <row r="30733" s="505" customFormat="1" ht="14.25" hidden="1"/>
    <row r="30734" s="505" customFormat="1" ht="14.25" hidden="1"/>
    <row r="30735" s="505" customFormat="1" ht="14.25" hidden="1"/>
    <row r="30736" s="505" customFormat="1" ht="14.25" hidden="1"/>
    <row r="30737" s="505" customFormat="1" ht="14.25" hidden="1"/>
    <row r="30738" s="505" customFormat="1" ht="14.25" hidden="1"/>
    <row r="30739" s="505" customFormat="1" ht="14.25" hidden="1"/>
    <row r="30740" s="505" customFormat="1" ht="14.25" hidden="1"/>
    <row r="30741" s="505" customFormat="1" ht="14.25" hidden="1"/>
    <row r="30742" s="505" customFormat="1" ht="14.25" hidden="1"/>
    <row r="30743" s="505" customFormat="1" ht="14.25" hidden="1"/>
    <row r="30744" s="505" customFormat="1" ht="14.25" hidden="1"/>
    <row r="30745" s="505" customFormat="1" ht="14.25" hidden="1"/>
    <row r="30746" s="505" customFormat="1" ht="14.25" hidden="1"/>
    <row r="30747" s="505" customFormat="1" ht="14.25" hidden="1"/>
    <row r="30748" s="505" customFormat="1" ht="14.25" hidden="1"/>
    <row r="30749" s="505" customFormat="1" ht="14.25" hidden="1"/>
    <row r="30750" s="505" customFormat="1" ht="14.25" hidden="1"/>
    <row r="30751" s="505" customFormat="1" ht="14.25" hidden="1"/>
    <row r="30752" s="505" customFormat="1" ht="14.25" hidden="1"/>
    <row r="30753" s="505" customFormat="1" ht="14.25" hidden="1"/>
    <row r="30754" s="505" customFormat="1" ht="14.25" hidden="1"/>
    <row r="30755" s="505" customFormat="1" ht="14.25" hidden="1"/>
    <row r="30756" s="505" customFormat="1" ht="14.25" hidden="1"/>
    <row r="30757" s="505" customFormat="1" ht="14.25" hidden="1"/>
    <row r="30758" s="505" customFormat="1" ht="14.25" hidden="1"/>
    <row r="30759" s="505" customFormat="1" ht="14.25" hidden="1"/>
    <row r="30760" s="505" customFormat="1" ht="14.25" hidden="1"/>
    <row r="30761" s="505" customFormat="1" ht="14.25" hidden="1"/>
    <row r="30762" s="505" customFormat="1" ht="14.25" hidden="1"/>
    <row r="30763" s="505" customFormat="1" ht="14.25" hidden="1"/>
    <row r="30764" s="505" customFormat="1" ht="14.25" hidden="1"/>
    <row r="30765" s="505" customFormat="1" ht="14.25" hidden="1"/>
    <row r="30766" s="505" customFormat="1" ht="14.25" hidden="1"/>
    <row r="30767" s="505" customFormat="1" ht="14.25" hidden="1"/>
    <row r="30768" s="505" customFormat="1" ht="14.25" hidden="1"/>
    <row r="30769" s="505" customFormat="1" ht="14.25" hidden="1"/>
    <row r="30770" s="505" customFormat="1" ht="14.25" hidden="1"/>
    <row r="30771" s="505" customFormat="1" ht="14.25" hidden="1"/>
    <row r="30772" s="505" customFormat="1" ht="14.25" hidden="1"/>
    <row r="30773" s="505" customFormat="1" ht="14.25" hidden="1"/>
    <row r="30774" s="505" customFormat="1" ht="14.25" hidden="1"/>
    <row r="30775" s="505" customFormat="1" ht="14.25" hidden="1"/>
    <row r="30776" s="505" customFormat="1" ht="14.25" hidden="1"/>
    <row r="30777" s="505" customFormat="1" ht="14.25" hidden="1"/>
    <row r="30778" s="505" customFormat="1" ht="14.25" hidden="1"/>
    <row r="30779" s="505" customFormat="1" ht="14.25" hidden="1"/>
    <row r="30780" s="505" customFormat="1" ht="14.25" hidden="1"/>
    <row r="30781" s="505" customFormat="1" ht="14.25" hidden="1"/>
    <row r="30782" s="505" customFormat="1" ht="14.25" hidden="1"/>
    <row r="30783" s="505" customFormat="1" ht="14.25" hidden="1"/>
    <row r="30784" s="505" customFormat="1" ht="14.25" hidden="1"/>
    <row r="30785" s="505" customFormat="1" ht="14.25" hidden="1"/>
    <row r="30786" s="505" customFormat="1" ht="14.25" hidden="1"/>
    <row r="30787" s="505" customFormat="1" ht="14.25" hidden="1"/>
    <row r="30788" s="505" customFormat="1" ht="14.25" hidden="1"/>
    <row r="30789" s="505" customFormat="1" ht="14.25" hidden="1"/>
    <row r="30790" s="505" customFormat="1" ht="14.25" hidden="1"/>
    <row r="30791" s="505" customFormat="1" ht="14.25" hidden="1"/>
    <row r="30792" s="505" customFormat="1" ht="14.25" hidden="1"/>
    <row r="30793" s="505" customFormat="1" ht="14.25" hidden="1"/>
    <row r="30794" s="505" customFormat="1" ht="14.25" hidden="1"/>
    <row r="30795" s="505" customFormat="1" ht="14.25" hidden="1"/>
    <row r="30796" s="505" customFormat="1" ht="14.25" hidden="1"/>
    <row r="30797" s="505" customFormat="1" ht="14.25" hidden="1"/>
    <row r="30798" s="505" customFormat="1" ht="14.25" hidden="1"/>
    <row r="30799" s="505" customFormat="1" ht="14.25" hidden="1"/>
    <row r="30800" s="505" customFormat="1" ht="14.25" hidden="1"/>
    <row r="30801" s="505" customFormat="1" ht="14.25" hidden="1"/>
    <row r="30802" s="505" customFormat="1" ht="14.25" hidden="1"/>
    <row r="30803" s="505" customFormat="1" ht="14.25" hidden="1"/>
    <row r="30804" s="505" customFormat="1" ht="14.25" hidden="1"/>
    <row r="30805" s="505" customFormat="1" ht="14.25" hidden="1"/>
    <row r="30806" s="505" customFormat="1" ht="14.25" hidden="1"/>
    <row r="30807" s="505" customFormat="1" ht="14.25" hidden="1"/>
    <row r="30808" s="505" customFormat="1" ht="14.25" hidden="1"/>
    <row r="30809" s="505" customFormat="1" ht="14.25" hidden="1"/>
    <row r="30810" s="505" customFormat="1" ht="14.25" hidden="1"/>
    <row r="30811" s="505" customFormat="1" ht="14.25" hidden="1"/>
    <row r="30812" s="505" customFormat="1" ht="14.25" hidden="1"/>
    <row r="30813" s="505" customFormat="1" ht="14.25" hidden="1"/>
    <row r="30814" s="505" customFormat="1" ht="14.25" hidden="1"/>
    <row r="30815" s="505" customFormat="1" ht="14.25" hidden="1"/>
    <row r="30816" s="505" customFormat="1" ht="14.25" hidden="1"/>
    <row r="30817" s="505" customFormat="1" ht="14.25" hidden="1"/>
    <row r="30818" s="505" customFormat="1" ht="14.25" hidden="1"/>
    <row r="30819" s="505" customFormat="1" ht="14.25" hidden="1"/>
    <row r="30820" s="505" customFormat="1" ht="14.25" hidden="1"/>
    <row r="30821" s="505" customFormat="1" ht="14.25" hidden="1"/>
    <row r="30822" s="505" customFormat="1" ht="14.25" hidden="1"/>
    <row r="30823" s="505" customFormat="1" ht="14.25" hidden="1"/>
    <row r="30824" s="505" customFormat="1" ht="14.25" hidden="1"/>
    <row r="30825" s="505" customFormat="1" ht="14.25" hidden="1"/>
    <row r="30826" s="505" customFormat="1" ht="14.25" hidden="1"/>
    <row r="30827" s="505" customFormat="1" ht="14.25" hidden="1"/>
    <row r="30828" s="505" customFormat="1" ht="14.25" hidden="1"/>
    <row r="30829" s="505" customFormat="1" ht="14.25" hidden="1"/>
    <row r="30830" s="505" customFormat="1" ht="14.25" hidden="1"/>
    <row r="30831" s="505" customFormat="1" ht="14.25" hidden="1"/>
    <row r="30832" s="505" customFormat="1" ht="14.25" hidden="1"/>
    <row r="30833" s="505" customFormat="1" ht="14.25" hidden="1"/>
    <row r="30834" s="505" customFormat="1" ht="14.25" hidden="1"/>
    <row r="30835" s="505" customFormat="1" ht="14.25" hidden="1"/>
    <row r="30836" s="505" customFormat="1" ht="14.25" hidden="1"/>
    <row r="30837" s="505" customFormat="1" ht="14.25" hidden="1"/>
    <row r="30838" s="505" customFormat="1" ht="14.25" hidden="1"/>
    <row r="30839" s="505" customFormat="1" ht="14.25" hidden="1"/>
    <row r="30840" s="505" customFormat="1" ht="14.25" hidden="1"/>
    <row r="30841" s="505" customFormat="1" ht="14.25" hidden="1"/>
    <row r="30842" s="505" customFormat="1" ht="14.25" hidden="1"/>
    <row r="30843" s="505" customFormat="1" ht="14.25" hidden="1"/>
    <row r="30844" s="505" customFormat="1" ht="14.25" hidden="1"/>
    <row r="30845" s="505" customFormat="1" ht="14.25" hidden="1"/>
    <row r="30846" s="505" customFormat="1" ht="14.25" hidden="1"/>
    <row r="30847" s="505" customFormat="1" ht="14.25" hidden="1"/>
    <row r="30848" s="505" customFormat="1" ht="14.25" hidden="1"/>
    <row r="30849" s="505" customFormat="1" ht="14.25" hidden="1"/>
    <row r="30850" s="505" customFormat="1" ht="14.25" hidden="1"/>
    <row r="30851" s="505" customFormat="1" ht="14.25" hidden="1"/>
    <row r="30852" s="505" customFormat="1" ht="14.25" hidden="1"/>
    <row r="30853" s="505" customFormat="1" ht="14.25" hidden="1"/>
    <row r="30854" s="505" customFormat="1" ht="14.25" hidden="1"/>
    <row r="30855" s="505" customFormat="1" ht="14.25" hidden="1"/>
    <row r="30856" s="505" customFormat="1" ht="14.25" hidden="1"/>
    <row r="30857" s="505" customFormat="1" ht="14.25" hidden="1"/>
    <row r="30858" s="505" customFormat="1" ht="14.25" hidden="1"/>
    <row r="30859" s="505" customFormat="1" ht="14.25" hidden="1"/>
    <row r="30860" s="505" customFormat="1" ht="14.25" hidden="1"/>
    <row r="30861" s="505" customFormat="1" ht="14.25" hidden="1"/>
    <row r="30862" s="505" customFormat="1" ht="14.25" hidden="1"/>
    <row r="30863" s="505" customFormat="1" ht="14.25" hidden="1"/>
    <row r="30864" s="505" customFormat="1" ht="14.25" hidden="1"/>
    <row r="30865" s="505" customFormat="1" ht="14.25" hidden="1"/>
    <row r="30866" s="505" customFormat="1" ht="14.25" hidden="1"/>
    <row r="30867" s="505" customFormat="1" ht="14.25" hidden="1"/>
    <row r="30868" s="505" customFormat="1" ht="14.25" hidden="1"/>
    <row r="30869" s="505" customFormat="1" ht="14.25" hidden="1"/>
    <row r="30870" s="505" customFormat="1" ht="14.25" hidden="1"/>
    <row r="30871" s="505" customFormat="1" ht="14.25" hidden="1"/>
    <row r="30872" s="505" customFormat="1" ht="14.25" hidden="1"/>
    <row r="30873" s="505" customFormat="1" ht="14.25" hidden="1"/>
    <row r="30874" s="505" customFormat="1" ht="14.25" hidden="1"/>
    <row r="30875" s="505" customFormat="1" ht="14.25" hidden="1"/>
    <row r="30876" s="505" customFormat="1" ht="14.25" hidden="1"/>
    <row r="30877" s="505" customFormat="1" ht="14.25" hidden="1"/>
    <row r="30878" s="505" customFormat="1" ht="14.25" hidden="1"/>
    <row r="30879" s="505" customFormat="1" ht="14.25" hidden="1"/>
    <row r="30880" s="505" customFormat="1" ht="14.25" hidden="1"/>
    <row r="30881" s="505" customFormat="1" ht="14.25" hidden="1"/>
    <row r="30882" s="505" customFormat="1" ht="14.25" hidden="1"/>
    <row r="30883" s="505" customFormat="1" ht="14.25" hidden="1"/>
    <row r="30884" s="505" customFormat="1" ht="14.25" hidden="1"/>
    <row r="30885" s="505" customFormat="1" ht="14.25" hidden="1"/>
    <row r="30886" s="505" customFormat="1" ht="14.25" hidden="1"/>
    <row r="30887" s="505" customFormat="1" ht="14.25" hidden="1"/>
    <row r="30888" s="505" customFormat="1" ht="14.25" hidden="1"/>
    <row r="30889" s="505" customFormat="1" ht="14.25" hidden="1"/>
    <row r="30890" s="505" customFormat="1" ht="14.25" hidden="1"/>
    <row r="30891" s="505" customFormat="1" ht="14.25" hidden="1"/>
    <row r="30892" s="505" customFormat="1" ht="14.25" hidden="1"/>
    <row r="30893" s="505" customFormat="1" ht="14.25" hidden="1"/>
    <row r="30894" s="505" customFormat="1" ht="14.25" hidden="1"/>
    <row r="30895" s="505" customFormat="1" ht="14.25" hidden="1"/>
    <row r="30896" s="505" customFormat="1" ht="14.25" hidden="1"/>
    <row r="30897" s="505" customFormat="1" ht="14.25" hidden="1"/>
    <row r="30898" s="505" customFormat="1" ht="14.25" hidden="1"/>
    <row r="30899" s="505" customFormat="1" ht="14.25" hidden="1"/>
    <row r="30900" s="505" customFormat="1" ht="14.25" hidden="1"/>
    <row r="30901" s="505" customFormat="1" ht="14.25" hidden="1"/>
    <row r="30902" s="505" customFormat="1" ht="14.25" hidden="1"/>
    <row r="30903" s="505" customFormat="1" ht="14.25" hidden="1"/>
    <row r="30904" s="505" customFormat="1" ht="14.25" hidden="1"/>
    <row r="30905" s="505" customFormat="1" ht="14.25" hidden="1"/>
    <row r="30906" s="505" customFormat="1" ht="14.25" hidden="1"/>
    <row r="30907" s="505" customFormat="1" ht="14.25" hidden="1"/>
    <row r="30908" s="505" customFormat="1" ht="14.25" hidden="1"/>
    <row r="30909" s="505" customFormat="1" ht="14.25" hidden="1"/>
    <row r="30910" s="505" customFormat="1" ht="14.25" hidden="1"/>
    <row r="30911" s="505" customFormat="1" ht="14.25" hidden="1"/>
    <row r="30912" s="505" customFormat="1" ht="14.25" hidden="1"/>
    <row r="30913" s="505" customFormat="1" ht="14.25" hidden="1"/>
    <row r="30914" s="505" customFormat="1" ht="14.25" hidden="1"/>
    <row r="30915" s="505" customFormat="1" ht="14.25" hidden="1"/>
    <row r="30916" s="505" customFormat="1" ht="14.25" hidden="1"/>
    <row r="30917" s="505" customFormat="1" ht="14.25" hidden="1"/>
    <row r="30918" s="505" customFormat="1" ht="14.25" hidden="1"/>
    <row r="30919" s="505" customFormat="1" ht="14.25" hidden="1"/>
    <row r="30920" s="505" customFormat="1" ht="14.25" hidden="1"/>
    <row r="30921" s="505" customFormat="1" ht="14.25" hidden="1"/>
    <row r="30922" s="505" customFormat="1" ht="14.25" hidden="1"/>
    <row r="30923" s="505" customFormat="1" ht="14.25" hidden="1"/>
    <row r="30924" s="505" customFormat="1" ht="14.25" hidden="1"/>
    <row r="30925" s="505" customFormat="1" ht="14.25" hidden="1"/>
    <row r="30926" s="505" customFormat="1" ht="14.25" hidden="1"/>
    <row r="30927" s="505" customFormat="1" ht="14.25" hidden="1"/>
    <row r="30928" s="505" customFormat="1" ht="14.25" hidden="1"/>
    <row r="30929" s="505" customFormat="1" ht="14.25" hidden="1"/>
    <row r="30930" s="505" customFormat="1" ht="14.25" hidden="1"/>
    <row r="30931" s="505" customFormat="1" ht="14.25" hidden="1"/>
    <row r="30932" s="505" customFormat="1" ht="14.25" hidden="1"/>
    <row r="30933" s="505" customFormat="1" ht="14.25" hidden="1"/>
    <row r="30934" s="505" customFormat="1" ht="14.25" hidden="1"/>
    <row r="30935" s="505" customFormat="1" ht="14.25" hidden="1"/>
    <row r="30936" s="505" customFormat="1" ht="14.25" hidden="1"/>
    <row r="30937" s="505" customFormat="1" ht="14.25" hidden="1"/>
    <row r="30938" s="505" customFormat="1" ht="14.25" hidden="1"/>
    <row r="30939" s="505" customFormat="1" ht="14.25" hidden="1"/>
    <row r="30940" s="505" customFormat="1" ht="14.25" hidden="1"/>
    <row r="30941" s="505" customFormat="1" ht="14.25" hidden="1"/>
    <row r="30942" s="505" customFormat="1" ht="14.25" hidden="1"/>
    <row r="30943" s="505" customFormat="1" ht="14.25" hidden="1"/>
    <row r="30944" s="505" customFormat="1" ht="14.25" hidden="1"/>
    <row r="30945" s="505" customFormat="1" ht="14.25" hidden="1"/>
    <row r="30946" s="505" customFormat="1" ht="14.25" hidden="1"/>
    <row r="30947" s="505" customFormat="1" ht="14.25" hidden="1"/>
    <row r="30948" s="505" customFormat="1" ht="14.25" hidden="1"/>
    <row r="30949" s="505" customFormat="1" ht="14.25" hidden="1"/>
    <row r="30950" s="505" customFormat="1" ht="14.25" hidden="1"/>
    <row r="30951" s="505" customFormat="1" ht="14.25" hidden="1"/>
    <row r="30952" s="505" customFormat="1" ht="14.25" hidden="1"/>
    <row r="30953" s="505" customFormat="1" ht="14.25" hidden="1"/>
    <row r="30954" s="505" customFormat="1" ht="14.25" hidden="1"/>
    <row r="30955" s="505" customFormat="1" ht="14.25" hidden="1"/>
    <row r="30956" s="505" customFormat="1" ht="14.25" hidden="1"/>
    <row r="30957" s="505" customFormat="1" ht="14.25" hidden="1"/>
    <row r="30958" s="505" customFormat="1" ht="14.25" hidden="1"/>
    <row r="30959" s="505" customFormat="1" ht="14.25" hidden="1"/>
    <row r="30960" s="505" customFormat="1" ht="14.25" hidden="1"/>
    <row r="30961" s="505" customFormat="1" ht="14.25" hidden="1"/>
    <row r="30962" s="505" customFormat="1" ht="14.25" hidden="1"/>
    <row r="30963" s="505" customFormat="1" ht="14.25" hidden="1"/>
    <row r="30964" s="505" customFormat="1" ht="14.25" hidden="1"/>
    <row r="30965" s="505" customFormat="1" ht="14.25" hidden="1"/>
    <row r="30966" s="505" customFormat="1" ht="14.25" hidden="1"/>
    <row r="30967" s="505" customFormat="1" ht="14.25" hidden="1"/>
    <row r="30968" s="505" customFormat="1" ht="14.25" hidden="1"/>
    <row r="30969" s="505" customFormat="1" ht="14.25" hidden="1"/>
    <row r="30970" s="505" customFormat="1" ht="14.25" hidden="1"/>
    <row r="30971" s="505" customFormat="1" ht="14.25" hidden="1"/>
    <row r="30972" s="505" customFormat="1" ht="14.25" hidden="1"/>
    <row r="30973" s="505" customFormat="1" ht="14.25" hidden="1"/>
    <row r="30974" s="505" customFormat="1" ht="14.25" hidden="1"/>
    <row r="30975" s="505" customFormat="1" ht="14.25" hidden="1"/>
    <row r="30976" s="505" customFormat="1" ht="14.25" hidden="1"/>
    <row r="30977" s="505" customFormat="1" ht="14.25" hidden="1"/>
    <row r="30978" s="505" customFormat="1" ht="14.25" hidden="1"/>
    <row r="30979" s="505" customFormat="1" ht="14.25" hidden="1"/>
    <row r="30980" s="505" customFormat="1" ht="14.25" hidden="1"/>
    <row r="30981" s="505" customFormat="1" ht="14.25" hidden="1"/>
    <row r="30982" s="505" customFormat="1" ht="14.25" hidden="1"/>
    <row r="30983" s="505" customFormat="1" ht="14.25" hidden="1"/>
    <row r="30984" s="505" customFormat="1" ht="14.25" hidden="1"/>
    <row r="30985" s="505" customFormat="1" ht="14.25" hidden="1"/>
    <row r="30986" s="505" customFormat="1" ht="14.25" hidden="1"/>
    <row r="30987" s="505" customFormat="1" ht="14.25" hidden="1"/>
    <row r="30988" s="505" customFormat="1" ht="14.25" hidden="1"/>
    <row r="30989" s="505" customFormat="1" ht="14.25" hidden="1"/>
    <row r="30990" s="505" customFormat="1" ht="14.25" hidden="1"/>
    <row r="30991" s="505" customFormat="1" ht="14.25" hidden="1"/>
    <row r="30992" s="505" customFormat="1" ht="14.25" hidden="1"/>
    <row r="30993" s="505" customFormat="1" ht="14.25" hidden="1"/>
    <row r="30994" s="505" customFormat="1" ht="14.25" hidden="1"/>
    <row r="30995" s="505" customFormat="1" ht="14.25" hidden="1"/>
    <row r="30996" s="505" customFormat="1" ht="14.25" hidden="1"/>
    <row r="30997" s="505" customFormat="1" ht="14.25" hidden="1"/>
    <row r="30998" s="505" customFormat="1" ht="14.25" hidden="1"/>
    <row r="30999" s="505" customFormat="1" ht="14.25" hidden="1"/>
    <row r="31000" s="505" customFormat="1" ht="14.25" hidden="1"/>
    <row r="31001" s="505" customFormat="1" ht="14.25" hidden="1"/>
    <row r="31002" s="505" customFormat="1" ht="14.25" hidden="1"/>
    <row r="31003" s="505" customFormat="1" ht="14.25" hidden="1"/>
    <row r="31004" s="505" customFormat="1" ht="14.25" hidden="1"/>
    <row r="31005" s="505" customFormat="1" ht="14.25" hidden="1"/>
    <row r="31006" s="505" customFormat="1" ht="14.25" hidden="1"/>
    <row r="31007" s="505" customFormat="1" ht="14.25" hidden="1"/>
    <row r="31008" s="505" customFormat="1" ht="14.25" hidden="1"/>
    <row r="31009" s="505" customFormat="1" ht="14.25" hidden="1"/>
    <row r="31010" s="505" customFormat="1" ht="14.25" hidden="1"/>
    <row r="31011" s="505" customFormat="1" ht="14.25" hidden="1"/>
    <row r="31012" s="505" customFormat="1" ht="14.25" hidden="1"/>
    <row r="31013" s="505" customFormat="1" ht="14.25" hidden="1"/>
    <row r="31014" s="505" customFormat="1" ht="14.25" hidden="1"/>
    <row r="31015" s="505" customFormat="1" ht="14.25" hidden="1"/>
    <row r="31016" s="505" customFormat="1" ht="14.25" hidden="1"/>
    <row r="31017" s="505" customFormat="1" ht="14.25" hidden="1"/>
    <row r="31018" s="505" customFormat="1" ht="14.25" hidden="1"/>
    <row r="31019" s="505" customFormat="1" ht="14.25" hidden="1"/>
    <row r="31020" s="505" customFormat="1" ht="14.25" hidden="1"/>
    <row r="31021" s="505" customFormat="1" ht="14.25" hidden="1"/>
    <row r="31022" s="505" customFormat="1" ht="14.25" hidden="1"/>
    <row r="31023" s="505" customFormat="1" ht="14.25" hidden="1"/>
    <row r="31024" s="505" customFormat="1" ht="14.25" hidden="1"/>
    <row r="31025" s="505" customFormat="1" ht="14.25" hidden="1"/>
    <row r="31026" s="505" customFormat="1" ht="14.25" hidden="1"/>
    <row r="31027" s="505" customFormat="1" ht="14.25" hidden="1"/>
    <row r="31028" s="505" customFormat="1" ht="14.25" hidden="1"/>
    <row r="31029" s="505" customFormat="1" ht="14.25" hidden="1"/>
    <row r="31030" s="505" customFormat="1" ht="14.25" hidden="1"/>
    <row r="31031" s="505" customFormat="1" ht="14.25" hidden="1"/>
    <row r="31032" s="505" customFormat="1" ht="14.25" hidden="1"/>
    <row r="31033" s="505" customFormat="1" ht="14.25" hidden="1"/>
    <row r="31034" s="505" customFormat="1" ht="14.25" hidden="1"/>
    <row r="31035" s="505" customFormat="1" ht="14.25" hidden="1"/>
    <row r="31036" s="505" customFormat="1" ht="14.25" hidden="1"/>
    <row r="31037" s="505" customFormat="1" ht="14.25" hidden="1"/>
    <row r="31038" s="505" customFormat="1" ht="14.25" hidden="1"/>
    <row r="31039" s="505" customFormat="1" ht="14.25" hidden="1"/>
    <row r="31040" s="505" customFormat="1" ht="14.25" hidden="1"/>
    <row r="31041" s="505" customFormat="1" ht="14.25" hidden="1"/>
    <row r="31042" s="505" customFormat="1" ht="14.25" hidden="1"/>
    <row r="31043" s="505" customFormat="1" ht="14.25" hidden="1"/>
    <row r="31044" s="505" customFormat="1" ht="14.25" hidden="1"/>
    <row r="31045" s="505" customFormat="1" ht="14.25" hidden="1"/>
    <row r="31046" s="505" customFormat="1" ht="14.25" hidden="1"/>
    <row r="31047" s="505" customFormat="1" ht="14.25" hidden="1"/>
    <row r="31048" s="505" customFormat="1" ht="14.25" hidden="1"/>
    <row r="31049" s="505" customFormat="1" ht="14.25" hidden="1"/>
    <row r="31050" s="505" customFormat="1" ht="14.25" hidden="1"/>
    <row r="31051" s="505" customFormat="1" ht="14.25" hidden="1"/>
    <row r="31052" s="505" customFormat="1" ht="14.25" hidden="1"/>
    <row r="31053" s="505" customFormat="1" ht="14.25" hidden="1"/>
    <row r="31054" s="505" customFormat="1" ht="14.25" hidden="1"/>
    <row r="31055" s="505" customFormat="1" ht="14.25" hidden="1"/>
    <row r="31056" s="505" customFormat="1" ht="14.25" hidden="1"/>
    <row r="31057" s="505" customFormat="1" ht="14.25" hidden="1"/>
    <row r="31058" s="505" customFormat="1" ht="14.25" hidden="1"/>
    <row r="31059" s="505" customFormat="1" ht="14.25" hidden="1"/>
    <row r="31060" s="505" customFormat="1" ht="14.25" hidden="1"/>
    <row r="31061" s="505" customFormat="1" ht="14.25" hidden="1"/>
    <row r="31062" s="505" customFormat="1" ht="14.25" hidden="1"/>
    <row r="31063" s="505" customFormat="1" ht="14.25" hidden="1"/>
    <row r="31064" s="505" customFormat="1" ht="14.25" hidden="1"/>
    <row r="31065" s="505" customFormat="1" ht="14.25" hidden="1"/>
    <row r="31066" s="505" customFormat="1" ht="14.25" hidden="1"/>
    <row r="31067" s="505" customFormat="1" ht="14.25" hidden="1"/>
    <row r="31068" s="505" customFormat="1" ht="14.25" hidden="1"/>
    <row r="31069" s="505" customFormat="1" ht="14.25" hidden="1"/>
    <row r="31070" s="505" customFormat="1" ht="14.25" hidden="1"/>
    <row r="31071" s="505" customFormat="1" ht="14.25" hidden="1"/>
    <row r="31072" s="505" customFormat="1" ht="14.25" hidden="1"/>
    <row r="31073" s="505" customFormat="1" ht="14.25" hidden="1"/>
    <row r="31074" s="505" customFormat="1" ht="14.25" hidden="1"/>
    <row r="31075" s="505" customFormat="1" ht="14.25" hidden="1"/>
    <row r="31076" s="505" customFormat="1" ht="14.25" hidden="1"/>
    <row r="31077" s="505" customFormat="1" ht="14.25" hidden="1"/>
    <row r="31078" s="505" customFormat="1" ht="14.25" hidden="1"/>
    <row r="31079" s="505" customFormat="1" ht="14.25" hidden="1"/>
    <row r="31080" s="505" customFormat="1" ht="14.25" hidden="1"/>
    <row r="31081" s="505" customFormat="1" ht="14.25" hidden="1"/>
    <row r="31082" s="505" customFormat="1" ht="14.25" hidden="1"/>
    <row r="31083" s="505" customFormat="1" ht="14.25" hidden="1"/>
    <row r="31084" s="505" customFormat="1" ht="14.25" hidden="1"/>
    <row r="31085" s="505" customFormat="1" ht="14.25" hidden="1"/>
    <row r="31086" s="505" customFormat="1" ht="14.25" hidden="1"/>
    <row r="31087" s="505" customFormat="1" ht="14.25" hidden="1"/>
    <row r="31088" s="505" customFormat="1" ht="14.25" hidden="1"/>
    <row r="31089" s="505" customFormat="1" ht="14.25" hidden="1"/>
    <row r="31090" s="505" customFormat="1" ht="14.25" hidden="1"/>
    <row r="31091" s="505" customFormat="1" ht="14.25" hidden="1"/>
    <row r="31092" s="505" customFormat="1" ht="14.25" hidden="1"/>
    <row r="31093" s="505" customFormat="1" ht="14.25" hidden="1"/>
    <row r="31094" s="505" customFormat="1" ht="14.25" hidden="1"/>
    <row r="31095" s="505" customFormat="1" ht="14.25" hidden="1"/>
    <row r="31096" s="505" customFormat="1" ht="14.25" hidden="1"/>
    <row r="31097" s="505" customFormat="1" ht="14.25" hidden="1"/>
    <row r="31098" s="505" customFormat="1" ht="14.25" hidden="1"/>
    <row r="31099" s="505" customFormat="1" ht="14.25" hidden="1"/>
    <row r="31100" s="505" customFormat="1" ht="14.25" hidden="1"/>
    <row r="31101" s="505" customFormat="1" ht="14.25" hidden="1"/>
    <row r="31102" s="505" customFormat="1" ht="14.25" hidden="1"/>
    <row r="31103" s="505" customFormat="1" ht="14.25" hidden="1"/>
    <row r="31104" s="505" customFormat="1" ht="14.25" hidden="1"/>
    <row r="31105" s="505" customFormat="1" ht="14.25" hidden="1"/>
    <row r="31106" s="505" customFormat="1" ht="14.25" hidden="1"/>
    <row r="31107" s="505" customFormat="1" ht="14.25" hidden="1"/>
    <row r="31108" s="505" customFormat="1" ht="14.25" hidden="1"/>
    <row r="31109" s="505" customFormat="1" ht="14.25" hidden="1"/>
    <row r="31110" s="505" customFormat="1" ht="14.25" hidden="1"/>
    <row r="31111" s="505" customFormat="1" ht="14.25" hidden="1"/>
    <row r="31112" s="505" customFormat="1" ht="14.25" hidden="1"/>
    <row r="31113" s="505" customFormat="1" ht="14.25" hidden="1"/>
    <row r="31114" s="505" customFormat="1" ht="14.25" hidden="1"/>
    <row r="31115" s="505" customFormat="1" ht="14.25" hidden="1"/>
    <row r="31116" s="505" customFormat="1" ht="14.25" hidden="1"/>
    <row r="31117" s="505" customFormat="1" ht="14.25" hidden="1"/>
    <row r="31118" s="505" customFormat="1" ht="14.25" hidden="1"/>
    <row r="31119" s="505" customFormat="1" ht="14.25" hidden="1"/>
    <row r="31120" s="505" customFormat="1" ht="14.25" hidden="1"/>
    <row r="31121" s="505" customFormat="1" ht="14.25" hidden="1"/>
    <row r="31122" s="505" customFormat="1" ht="14.25" hidden="1"/>
    <row r="31123" s="505" customFormat="1" ht="14.25" hidden="1"/>
    <row r="31124" s="505" customFormat="1" ht="14.25" hidden="1"/>
    <row r="31125" s="505" customFormat="1" ht="14.25" hidden="1"/>
    <row r="31126" s="505" customFormat="1" ht="14.25" hidden="1"/>
    <row r="31127" s="505" customFormat="1" ht="14.25" hidden="1"/>
    <row r="31128" s="505" customFormat="1" ht="14.25" hidden="1"/>
    <row r="31129" s="505" customFormat="1" ht="14.25" hidden="1"/>
    <row r="31130" s="505" customFormat="1" ht="14.25" hidden="1"/>
    <row r="31131" s="505" customFormat="1" ht="14.25" hidden="1"/>
    <row r="31132" s="505" customFormat="1" ht="14.25" hidden="1"/>
    <row r="31133" s="505" customFormat="1" ht="14.25" hidden="1"/>
    <row r="31134" s="505" customFormat="1" ht="14.25" hidden="1"/>
    <row r="31135" s="505" customFormat="1" ht="14.25" hidden="1"/>
    <row r="31136" s="505" customFormat="1" ht="14.25" hidden="1"/>
    <row r="31137" s="505" customFormat="1" ht="14.25" hidden="1"/>
    <row r="31138" s="505" customFormat="1" ht="14.25" hidden="1"/>
    <row r="31139" s="505" customFormat="1" ht="14.25" hidden="1"/>
    <row r="31140" s="505" customFormat="1" ht="14.25" hidden="1"/>
    <row r="31141" s="505" customFormat="1" ht="14.25" hidden="1"/>
    <row r="31142" s="505" customFormat="1" ht="14.25" hidden="1"/>
    <row r="31143" s="505" customFormat="1" ht="14.25" hidden="1"/>
    <row r="31144" s="505" customFormat="1" ht="14.25" hidden="1"/>
    <row r="31145" s="505" customFormat="1" ht="14.25" hidden="1"/>
    <row r="31146" s="505" customFormat="1" ht="14.25" hidden="1"/>
    <row r="31147" s="505" customFormat="1" ht="14.25" hidden="1"/>
    <row r="31148" s="505" customFormat="1" ht="14.25" hidden="1"/>
    <row r="31149" s="505" customFormat="1" ht="14.25" hidden="1"/>
    <row r="31150" s="505" customFormat="1" ht="14.25" hidden="1"/>
    <row r="31151" s="505" customFormat="1" ht="14.25" hidden="1"/>
    <row r="31152" s="505" customFormat="1" ht="14.25" hidden="1"/>
    <row r="31153" s="505" customFormat="1" ht="14.25" hidden="1"/>
    <row r="31154" s="505" customFormat="1" ht="14.25" hidden="1"/>
    <row r="31155" s="505" customFormat="1" ht="14.25" hidden="1"/>
    <row r="31156" s="505" customFormat="1" ht="14.25" hidden="1"/>
    <row r="31157" s="505" customFormat="1" ht="14.25" hidden="1"/>
    <row r="31158" s="505" customFormat="1" ht="14.25" hidden="1"/>
    <row r="31159" s="505" customFormat="1" ht="14.25" hidden="1"/>
    <row r="31160" s="505" customFormat="1" ht="14.25" hidden="1"/>
    <row r="31161" s="505" customFormat="1" ht="14.25" hidden="1"/>
    <row r="31162" s="505" customFormat="1" ht="14.25" hidden="1"/>
    <row r="31163" s="505" customFormat="1" ht="14.25" hidden="1"/>
    <row r="31164" s="505" customFormat="1" ht="14.25" hidden="1"/>
    <row r="31165" s="505" customFormat="1" ht="14.25" hidden="1"/>
    <row r="31166" s="505" customFormat="1" ht="14.25" hidden="1"/>
    <row r="31167" s="505" customFormat="1" ht="14.25" hidden="1"/>
    <row r="31168" s="505" customFormat="1" ht="14.25" hidden="1"/>
    <row r="31169" s="505" customFormat="1" ht="14.25" hidden="1"/>
    <row r="31170" s="505" customFormat="1" ht="14.25" hidden="1"/>
    <row r="31171" s="505" customFormat="1" ht="14.25" hidden="1"/>
    <row r="31172" s="505" customFormat="1" ht="14.25" hidden="1"/>
    <row r="31173" s="505" customFormat="1" ht="14.25" hidden="1"/>
    <row r="31174" s="505" customFormat="1" ht="14.25" hidden="1"/>
    <row r="31175" s="505" customFormat="1" ht="14.25" hidden="1"/>
    <row r="31176" s="505" customFormat="1" ht="14.25" hidden="1"/>
    <row r="31177" s="505" customFormat="1" ht="14.25" hidden="1"/>
    <row r="31178" s="505" customFormat="1" ht="14.25" hidden="1"/>
    <row r="31179" s="505" customFormat="1" ht="14.25" hidden="1"/>
    <row r="31180" s="505" customFormat="1" ht="14.25" hidden="1"/>
    <row r="31181" s="505" customFormat="1" ht="14.25" hidden="1"/>
    <row r="31182" s="505" customFormat="1" ht="14.25" hidden="1"/>
    <row r="31183" s="505" customFormat="1" ht="14.25" hidden="1"/>
    <row r="31184" s="505" customFormat="1" ht="14.25" hidden="1"/>
    <row r="31185" s="505" customFormat="1" ht="14.25" hidden="1"/>
    <row r="31186" s="505" customFormat="1" ht="14.25" hidden="1"/>
    <row r="31187" s="505" customFormat="1" ht="14.25" hidden="1"/>
    <row r="31188" s="505" customFormat="1" ht="14.25" hidden="1"/>
    <row r="31189" s="505" customFormat="1" ht="14.25" hidden="1"/>
    <row r="31190" s="505" customFormat="1" ht="14.25" hidden="1"/>
    <row r="31191" s="505" customFormat="1" ht="14.25" hidden="1"/>
    <row r="31192" s="505" customFormat="1" ht="14.25" hidden="1"/>
    <row r="31193" s="505" customFormat="1" ht="14.25" hidden="1"/>
    <row r="31194" s="505" customFormat="1" ht="14.25" hidden="1"/>
    <row r="31195" s="505" customFormat="1" ht="14.25" hidden="1"/>
    <row r="31196" s="505" customFormat="1" ht="14.25" hidden="1"/>
    <row r="31197" s="505" customFormat="1" ht="14.25" hidden="1"/>
    <row r="31198" s="505" customFormat="1" ht="14.25" hidden="1"/>
    <row r="31199" s="505" customFormat="1" ht="14.25" hidden="1"/>
    <row r="31200" s="505" customFormat="1" ht="14.25" hidden="1"/>
    <row r="31201" s="505" customFormat="1" ht="14.25" hidden="1"/>
    <row r="31202" s="505" customFormat="1" ht="14.25" hidden="1"/>
    <row r="31203" s="505" customFormat="1" ht="14.25" hidden="1"/>
    <row r="31204" s="505" customFormat="1" ht="14.25" hidden="1"/>
    <row r="31205" s="505" customFormat="1" ht="14.25" hidden="1"/>
    <row r="31206" s="505" customFormat="1" ht="14.25" hidden="1"/>
    <row r="31207" s="505" customFormat="1" ht="14.25" hidden="1"/>
    <row r="31208" s="505" customFormat="1" ht="14.25" hidden="1"/>
    <row r="31209" s="505" customFormat="1" ht="14.25" hidden="1"/>
    <row r="31210" s="505" customFormat="1" ht="14.25" hidden="1"/>
    <row r="31211" s="505" customFormat="1" ht="14.25" hidden="1"/>
    <row r="31212" s="505" customFormat="1" ht="14.25" hidden="1"/>
    <row r="31213" s="505" customFormat="1" ht="14.25" hidden="1"/>
    <row r="31214" s="505" customFormat="1" ht="14.25" hidden="1"/>
    <row r="31215" s="505" customFormat="1" ht="14.25" hidden="1"/>
    <row r="31216" s="505" customFormat="1" ht="14.25" hidden="1"/>
    <row r="31217" s="505" customFormat="1" ht="14.25" hidden="1"/>
    <row r="31218" s="505" customFormat="1" ht="14.25" hidden="1"/>
    <row r="31219" s="505" customFormat="1" ht="14.25" hidden="1"/>
    <row r="31220" s="505" customFormat="1" ht="14.25" hidden="1"/>
    <row r="31221" s="505" customFormat="1" ht="14.25" hidden="1"/>
    <row r="31222" s="505" customFormat="1" ht="14.25" hidden="1"/>
    <row r="31223" s="505" customFormat="1" ht="14.25" hidden="1"/>
    <row r="31224" s="505" customFormat="1" ht="14.25" hidden="1"/>
    <row r="31225" s="505" customFormat="1" ht="14.25" hidden="1"/>
    <row r="31226" s="505" customFormat="1" ht="14.25" hidden="1"/>
    <row r="31227" s="505" customFormat="1" ht="14.25" hidden="1"/>
    <row r="31228" s="505" customFormat="1" ht="14.25" hidden="1"/>
    <row r="31229" s="505" customFormat="1" ht="14.25" hidden="1"/>
    <row r="31230" s="505" customFormat="1" ht="14.25" hidden="1"/>
    <row r="31231" s="505" customFormat="1" ht="14.25" hidden="1"/>
    <row r="31232" s="505" customFormat="1" ht="14.25" hidden="1"/>
    <row r="31233" s="505" customFormat="1" ht="14.25" hidden="1"/>
    <row r="31234" s="505" customFormat="1" ht="14.25" hidden="1"/>
    <row r="31235" s="505" customFormat="1" ht="14.25" hidden="1"/>
    <row r="31236" s="505" customFormat="1" ht="14.25" hidden="1"/>
    <row r="31237" s="505" customFormat="1" ht="14.25" hidden="1"/>
    <row r="31238" s="505" customFormat="1" ht="14.25" hidden="1"/>
    <row r="31239" s="505" customFormat="1" ht="14.25" hidden="1"/>
    <row r="31240" s="505" customFormat="1" ht="14.25" hidden="1"/>
    <row r="31241" s="505" customFormat="1" ht="14.25" hidden="1"/>
    <row r="31242" s="505" customFormat="1" ht="14.25" hidden="1"/>
    <row r="31243" s="505" customFormat="1" ht="14.25" hidden="1"/>
    <row r="31244" s="505" customFormat="1" ht="14.25" hidden="1"/>
    <row r="31245" s="505" customFormat="1" ht="14.25" hidden="1"/>
    <row r="31246" s="505" customFormat="1" ht="14.25" hidden="1"/>
    <row r="31247" s="505" customFormat="1" ht="14.25" hidden="1"/>
    <row r="31248" s="505" customFormat="1" ht="14.25" hidden="1"/>
    <row r="31249" s="505" customFormat="1" ht="14.25" hidden="1"/>
    <row r="31250" s="505" customFormat="1" ht="14.25" hidden="1"/>
    <row r="31251" s="505" customFormat="1" ht="14.25" hidden="1"/>
    <row r="31252" s="505" customFormat="1" ht="14.25" hidden="1"/>
    <row r="31253" s="505" customFormat="1" ht="14.25" hidden="1"/>
    <row r="31254" s="505" customFormat="1" ht="14.25" hidden="1"/>
    <row r="31255" s="505" customFormat="1" ht="14.25" hidden="1"/>
    <row r="31256" s="505" customFormat="1" ht="14.25" hidden="1"/>
    <row r="31257" s="505" customFormat="1" ht="14.25" hidden="1"/>
    <row r="31258" s="505" customFormat="1" ht="14.25" hidden="1"/>
    <row r="31259" s="505" customFormat="1" ht="14.25" hidden="1"/>
    <row r="31260" s="505" customFormat="1" ht="14.25" hidden="1"/>
    <row r="31261" s="505" customFormat="1" ht="14.25" hidden="1"/>
    <row r="31262" s="505" customFormat="1" ht="14.25" hidden="1"/>
    <row r="31263" s="505" customFormat="1" ht="14.25" hidden="1"/>
    <row r="31264" s="505" customFormat="1" ht="14.25" hidden="1"/>
    <row r="31265" s="505" customFormat="1" ht="14.25" hidden="1"/>
    <row r="31266" s="505" customFormat="1" ht="14.25" hidden="1"/>
    <row r="31267" s="505" customFormat="1" ht="14.25" hidden="1"/>
    <row r="31268" s="505" customFormat="1" ht="14.25" hidden="1"/>
    <row r="31269" s="505" customFormat="1" ht="14.25" hidden="1"/>
    <row r="31270" s="505" customFormat="1" ht="14.25" hidden="1"/>
    <row r="31271" s="505" customFormat="1" ht="14.25" hidden="1"/>
    <row r="31272" s="505" customFormat="1" ht="14.25" hidden="1"/>
    <row r="31273" s="505" customFormat="1" ht="14.25" hidden="1"/>
    <row r="31274" s="505" customFormat="1" ht="14.25" hidden="1"/>
    <row r="31275" s="505" customFormat="1" ht="14.25" hidden="1"/>
    <row r="31276" s="505" customFormat="1" ht="14.25" hidden="1"/>
    <row r="31277" s="505" customFormat="1" ht="14.25" hidden="1"/>
    <row r="31278" s="505" customFormat="1" ht="14.25" hidden="1"/>
    <row r="31279" s="505" customFormat="1" ht="14.25" hidden="1"/>
    <row r="31280" s="505" customFormat="1" ht="14.25" hidden="1"/>
    <row r="31281" s="505" customFormat="1" ht="14.25" hidden="1"/>
    <row r="31282" s="505" customFormat="1" ht="14.25" hidden="1"/>
    <row r="31283" s="505" customFormat="1" ht="14.25" hidden="1"/>
    <row r="31284" s="505" customFormat="1" ht="14.25" hidden="1"/>
    <row r="31285" s="505" customFormat="1" ht="14.25" hidden="1"/>
    <row r="31286" s="505" customFormat="1" ht="14.25" hidden="1"/>
    <row r="31287" s="505" customFormat="1" ht="14.25" hidden="1"/>
    <row r="31288" s="505" customFormat="1" ht="14.25" hidden="1"/>
    <row r="31289" s="505" customFormat="1" ht="14.25" hidden="1"/>
    <row r="31290" s="505" customFormat="1" ht="14.25" hidden="1"/>
    <row r="31291" s="505" customFormat="1" ht="14.25" hidden="1"/>
    <row r="31292" s="505" customFormat="1" ht="14.25" hidden="1"/>
    <row r="31293" s="505" customFormat="1" ht="14.25" hidden="1"/>
    <row r="31294" s="505" customFormat="1" ht="14.25" hidden="1"/>
    <row r="31295" s="505" customFormat="1" ht="14.25" hidden="1"/>
    <row r="31296" s="505" customFormat="1" ht="14.25" hidden="1"/>
    <row r="31297" s="505" customFormat="1" ht="14.25" hidden="1"/>
    <row r="31298" s="505" customFormat="1" ht="14.25" hidden="1"/>
    <row r="31299" s="505" customFormat="1" ht="14.25" hidden="1"/>
    <row r="31300" s="505" customFormat="1" ht="14.25" hidden="1"/>
    <row r="31301" s="505" customFormat="1" ht="14.25" hidden="1"/>
    <row r="31302" s="505" customFormat="1" ht="14.25" hidden="1"/>
    <row r="31303" s="505" customFormat="1" ht="14.25" hidden="1"/>
    <row r="31304" s="505" customFormat="1" ht="14.25" hidden="1"/>
    <row r="31305" s="505" customFormat="1" ht="14.25" hidden="1"/>
    <row r="31306" s="505" customFormat="1" ht="14.25" hidden="1"/>
    <row r="31307" s="505" customFormat="1" ht="14.25" hidden="1"/>
    <row r="31308" s="505" customFormat="1" ht="14.25" hidden="1"/>
    <row r="31309" s="505" customFormat="1" ht="14.25" hidden="1"/>
    <row r="31310" s="505" customFormat="1" ht="14.25" hidden="1"/>
    <row r="31311" s="505" customFormat="1" ht="14.25" hidden="1"/>
    <row r="31312" s="505" customFormat="1" ht="14.25" hidden="1"/>
    <row r="31313" s="505" customFormat="1" ht="14.25" hidden="1"/>
    <row r="31314" s="505" customFormat="1" ht="14.25" hidden="1"/>
    <row r="31315" s="505" customFormat="1" ht="14.25" hidden="1"/>
    <row r="31316" s="505" customFormat="1" ht="14.25" hidden="1"/>
    <row r="31317" s="505" customFormat="1" ht="14.25" hidden="1"/>
    <row r="31318" s="505" customFormat="1" ht="14.25" hidden="1"/>
    <row r="31319" s="505" customFormat="1" ht="14.25" hidden="1"/>
    <row r="31320" s="505" customFormat="1" ht="14.25" hidden="1"/>
    <row r="31321" s="505" customFormat="1" ht="14.25" hidden="1"/>
    <row r="31322" s="505" customFormat="1" ht="14.25" hidden="1"/>
    <row r="31323" s="505" customFormat="1" ht="14.25" hidden="1"/>
    <row r="31324" s="505" customFormat="1" ht="14.25" hidden="1"/>
    <row r="31325" s="505" customFormat="1" ht="14.25" hidden="1"/>
    <row r="31326" s="505" customFormat="1" ht="14.25" hidden="1"/>
    <row r="31327" s="505" customFormat="1" ht="14.25" hidden="1"/>
    <row r="31328" s="505" customFormat="1" ht="14.25" hidden="1"/>
    <row r="31329" s="505" customFormat="1" ht="14.25" hidden="1"/>
    <row r="31330" s="505" customFormat="1" ht="14.25" hidden="1"/>
    <row r="31331" s="505" customFormat="1" ht="14.25" hidden="1"/>
    <row r="31332" s="505" customFormat="1" ht="14.25" hidden="1"/>
    <row r="31333" s="505" customFormat="1" ht="14.25" hidden="1"/>
    <row r="31334" s="505" customFormat="1" ht="14.25" hidden="1"/>
    <row r="31335" s="505" customFormat="1" ht="14.25" hidden="1"/>
    <row r="31336" s="505" customFormat="1" ht="14.25" hidden="1"/>
    <row r="31337" s="505" customFormat="1" ht="14.25" hidden="1"/>
    <row r="31338" s="505" customFormat="1" ht="14.25" hidden="1"/>
    <row r="31339" s="505" customFormat="1" ht="14.25" hidden="1"/>
    <row r="31340" s="505" customFormat="1" ht="14.25" hidden="1"/>
    <row r="31341" s="505" customFormat="1" ht="14.25" hidden="1"/>
    <row r="31342" s="505" customFormat="1" ht="14.25" hidden="1"/>
    <row r="31343" s="505" customFormat="1" ht="14.25" hidden="1"/>
    <row r="31344" s="505" customFormat="1" ht="14.25" hidden="1"/>
    <row r="31345" s="505" customFormat="1" ht="14.25" hidden="1"/>
    <row r="31346" s="505" customFormat="1" ht="14.25" hidden="1"/>
    <row r="31347" s="505" customFormat="1" ht="14.25" hidden="1"/>
    <row r="31348" s="505" customFormat="1" ht="14.25" hidden="1"/>
    <row r="31349" s="505" customFormat="1" ht="14.25" hidden="1"/>
    <row r="31350" s="505" customFormat="1" ht="14.25" hidden="1"/>
    <row r="31351" s="505" customFormat="1" ht="14.25" hidden="1"/>
    <row r="31352" s="505" customFormat="1" ht="14.25" hidden="1"/>
    <row r="31353" s="505" customFormat="1" ht="14.25" hidden="1"/>
    <row r="31354" s="505" customFormat="1" ht="14.25" hidden="1"/>
    <row r="31355" s="505" customFormat="1" ht="14.25" hidden="1"/>
    <row r="31356" s="505" customFormat="1" ht="14.25" hidden="1"/>
    <row r="31357" s="505" customFormat="1" ht="14.25" hidden="1"/>
    <row r="31358" s="505" customFormat="1" ht="14.25" hidden="1"/>
    <row r="31359" s="505" customFormat="1" ht="14.25" hidden="1"/>
    <row r="31360" s="505" customFormat="1" ht="14.25" hidden="1"/>
    <row r="31361" s="505" customFormat="1" ht="14.25" hidden="1"/>
    <row r="31362" s="505" customFormat="1" ht="14.25" hidden="1"/>
    <row r="31363" s="505" customFormat="1" ht="14.25" hidden="1"/>
    <row r="31364" s="505" customFormat="1" ht="14.25" hidden="1"/>
    <row r="31365" s="505" customFormat="1" ht="14.25" hidden="1"/>
    <row r="31366" s="505" customFormat="1" ht="14.25" hidden="1"/>
    <row r="31367" s="505" customFormat="1" ht="14.25" hidden="1"/>
    <row r="31368" s="505" customFormat="1" ht="14.25" hidden="1"/>
    <row r="31369" s="505" customFormat="1" ht="14.25" hidden="1"/>
    <row r="31370" s="505" customFormat="1" ht="14.25" hidden="1"/>
    <row r="31371" s="505" customFormat="1" ht="14.25" hidden="1"/>
    <row r="31372" s="505" customFormat="1" ht="14.25" hidden="1"/>
    <row r="31373" s="505" customFormat="1" ht="14.25" hidden="1"/>
    <row r="31374" s="505" customFormat="1" ht="14.25" hidden="1"/>
    <row r="31375" s="505" customFormat="1" ht="14.25" hidden="1"/>
    <row r="31376" s="505" customFormat="1" ht="14.25" hidden="1"/>
    <row r="31377" s="505" customFormat="1" ht="14.25" hidden="1"/>
    <row r="31378" s="505" customFormat="1" ht="14.25" hidden="1"/>
    <row r="31379" s="505" customFormat="1" ht="14.25" hidden="1"/>
    <row r="31380" s="505" customFormat="1" ht="14.25" hidden="1"/>
    <row r="31381" s="505" customFormat="1" ht="14.25" hidden="1"/>
    <row r="31382" s="505" customFormat="1" ht="14.25" hidden="1"/>
    <row r="31383" s="505" customFormat="1" ht="14.25" hidden="1"/>
    <row r="31384" s="505" customFormat="1" ht="14.25" hidden="1"/>
    <row r="31385" s="505" customFormat="1" ht="14.25" hidden="1"/>
    <row r="31386" s="505" customFormat="1" ht="14.25" hidden="1"/>
    <row r="31387" s="505" customFormat="1" ht="14.25" hidden="1"/>
    <row r="31388" s="505" customFormat="1" ht="14.25" hidden="1"/>
    <row r="31389" s="505" customFormat="1" ht="14.25" hidden="1"/>
    <row r="31390" s="505" customFormat="1" ht="14.25" hidden="1"/>
    <row r="31391" s="505" customFormat="1" ht="14.25" hidden="1"/>
    <row r="31392" s="505" customFormat="1" ht="14.25" hidden="1"/>
    <row r="31393" s="505" customFormat="1" ht="14.25" hidden="1"/>
    <row r="31394" s="505" customFormat="1" ht="14.25" hidden="1"/>
    <row r="31395" s="505" customFormat="1" ht="14.25" hidden="1"/>
    <row r="31396" s="505" customFormat="1" ht="14.25" hidden="1"/>
    <row r="31397" s="505" customFormat="1" ht="14.25" hidden="1"/>
    <row r="31398" s="505" customFormat="1" ht="14.25" hidden="1"/>
    <row r="31399" s="505" customFormat="1" ht="14.25" hidden="1"/>
    <row r="31400" s="505" customFormat="1" ht="14.25" hidden="1"/>
    <row r="31401" s="505" customFormat="1" ht="14.25" hidden="1"/>
    <row r="31402" s="505" customFormat="1" ht="14.25" hidden="1"/>
    <row r="31403" s="505" customFormat="1" ht="14.25" hidden="1"/>
    <row r="31404" s="505" customFormat="1" ht="14.25" hidden="1"/>
    <row r="31405" s="505" customFormat="1" ht="14.25" hidden="1"/>
    <row r="31406" s="505" customFormat="1" ht="14.25" hidden="1"/>
    <row r="31407" s="505" customFormat="1" ht="14.25" hidden="1"/>
    <row r="31408" s="505" customFormat="1" ht="14.25" hidden="1"/>
    <row r="31409" s="505" customFormat="1" ht="14.25" hidden="1"/>
    <row r="31410" s="505" customFormat="1" ht="14.25" hidden="1"/>
    <row r="31411" s="505" customFormat="1" ht="14.25" hidden="1"/>
    <row r="31412" s="505" customFormat="1" ht="14.25" hidden="1"/>
    <row r="31413" s="505" customFormat="1" ht="14.25" hidden="1"/>
    <row r="31414" s="505" customFormat="1" ht="14.25" hidden="1"/>
    <row r="31415" s="505" customFormat="1" ht="14.25" hidden="1"/>
    <row r="31416" s="505" customFormat="1" ht="14.25" hidden="1"/>
    <row r="31417" s="505" customFormat="1" ht="14.25" hidden="1"/>
    <row r="31418" s="505" customFormat="1" ht="14.25" hidden="1"/>
    <row r="31419" s="505" customFormat="1" ht="14.25" hidden="1"/>
    <row r="31420" s="505" customFormat="1" ht="14.25" hidden="1"/>
    <row r="31421" s="505" customFormat="1" ht="14.25" hidden="1"/>
    <row r="31422" s="505" customFormat="1" ht="14.25" hidden="1"/>
    <row r="31423" s="505" customFormat="1" ht="14.25" hidden="1"/>
    <row r="31424" s="505" customFormat="1" ht="14.25" hidden="1"/>
    <row r="31425" s="505" customFormat="1" ht="14.25" hidden="1"/>
    <row r="31426" s="505" customFormat="1" ht="14.25" hidden="1"/>
    <row r="31427" s="505" customFormat="1" ht="14.25" hidden="1"/>
    <row r="31428" s="505" customFormat="1" ht="14.25" hidden="1"/>
    <row r="31429" s="505" customFormat="1" ht="14.25" hidden="1"/>
    <row r="31430" s="505" customFormat="1" ht="14.25" hidden="1"/>
    <row r="31431" s="505" customFormat="1" ht="14.25" hidden="1"/>
    <row r="31432" s="505" customFormat="1" ht="14.25" hidden="1"/>
    <row r="31433" s="505" customFormat="1" ht="14.25" hidden="1"/>
    <row r="31434" s="505" customFormat="1" ht="14.25" hidden="1"/>
    <row r="31435" s="505" customFormat="1" ht="14.25" hidden="1"/>
    <row r="31436" s="505" customFormat="1" ht="14.25" hidden="1"/>
    <row r="31437" s="505" customFormat="1" ht="14.25" hidden="1"/>
    <row r="31438" s="505" customFormat="1" ht="14.25" hidden="1"/>
    <row r="31439" s="505" customFormat="1" ht="14.25" hidden="1"/>
    <row r="31440" s="505" customFormat="1" ht="14.25" hidden="1"/>
    <row r="31441" s="505" customFormat="1" ht="14.25" hidden="1"/>
    <row r="31442" s="505" customFormat="1" ht="14.25" hidden="1"/>
    <row r="31443" s="505" customFormat="1" ht="14.25" hidden="1"/>
    <row r="31444" s="505" customFormat="1" ht="14.25" hidden="1"/>
    <row r="31445" s="505" customFormat="1" ht="14.25" hidden="1"/>
    <row r="31446" s="505" customFormat="1" ht="14.25" hidden="1"/>
    <row r="31447" s="505" customFormat="1" ht="14.25" hidden="1"/>
    <row r="31448" s="505" customFormat="1" ht="14.25" hidden="1"/>
    <row r="31449" s="505" customFormat="1" ht="14.25" hidden="1"/>
    <row r="31450" s="505" customFormat="1" ht="14.25" hidden="1"/>
    <row r="31451" s="505" customFormat="1" ht="14.25" hidden="1"/>
    <row r="31452" s="505" customFormat="1" ht="14.25" hidden="1"/>
    <row r="31453" s="505" customFormat="1" ht="14.25" hidden="1"/>
    <row r="31454" s="505" customFormat="1" ht="14.25" hidden="1"/>
    <row r="31455" s="505" customFormat="1" ht="14.25" hidden="1"/>
    <row r="31456" s="505" customFormat="1" ht="14.25" hidden="1"/>
    <row r="31457" s="505" customFormat="1" ht="14.25" hidden="1"/>
    <row r="31458" s="505" customFormat="1" ht="14.25" hidden="1"/>
    <row r="31459" s="505" customFormat="1" ht="14.25" hidden="1"/>
    <row r="31460" s="505" customFormat="1" ht="14.25" hidden="1"/>
    <row r="31461" s="505" customFormat="1" ht="14.25" hidden="1"/>
    <row r="31462" s="505" customFormat="1" ht="14.25" hidden="1"/>
    <row r="31463" s="505" customFormat="1" ht="14.25" hidden="1"/>
    <row r="31464" s="505" customFormat="1" ht="14.25" hidden="1"/>
    <row r="31465" s="505" customFormat="1" ht="14.25" hidden="1"/>
    <row r="31466" s="505" customFormat="1" ht="14.25" hidden="1"/>
    <row r="31467" s="505" customFormat="1" ht="14.25" hidden="1"/>
    <row r="31468" s="505" customFormat="1" ht="14.25" hidden="1"/>
    <row r="31469" s="505" customFormat="1" ht="14.25" hidden="1"/>
    <row r="31470" s="505" customFormat="1" ht="14.25" hidden="1"/>
    <row r="31471" s="505" customFormat="1" ht="14.25" hidden="1"/>
    <row r="31472" s="505" customFormat="1" ht="14.25" hidden="1"/>
    <row r="31473" s="505" customFormat="1" ht="14.25" hidden="1"/>
    <row r="31474" s="505" customFormat="1" ht="14.25" hidden="1"/>
    <row r="31475" s="505" customFormat="1" ht="14.25" hidden="1"/>
    <row r="31476" s="505" customFormat="1" ht="14.25" hidden="1"/>
    <row r="31477" s="505" customFormat="1" ht="14.25" hidden="1"/>
    <row r="31478" s="505" customFormat="1" ht="14.25" hidden="1"/>
    <row r="31479" s="505" customFormat="1" ht="14.25" hidden="1"/>
    <row r="31480" s="505" customFormat="1" ht="14.25" hidden="1"/>
    <row r="31481" s="505" customFormat="1" ht="14.25" hidden="1"/>
    <row r="31482" s="505" customFormat="1" ht="14.25" hidden="1"/>
    <row r="31483" s="505" customFormat="1" ht="14.25" hidden="1"/>
    <row r="31484" s="505" customFormat="1" ht="14.25" hidden="1"/>
    <row r="31485" s="505" customFormat="1" ht="14.25" hidden="1"/>
    <row r="31486" s="505" customFormat="1" ht="14.25" hidden="1"/>
    <row r="31487" s="505" customFormat="1" ht="14.25" hidden="1"/>
    <row r="31488" s="505" customFormat="1" ht="14.25" hidden="1"/>
    <row r="31489" s="505" customFormat="1" ht="14.25" hidden="1"/>
    <row r="31490" s="505" customFormat="1" ht="14.25" hidden="1"/>
    <row r="31491" s="505" customFormat="1" ht="14.25" hidden="1"/>
    <row r="31492" s="505" customFormat="1" ht="14.25" hidden="1"/>
    <row r="31493" s="505" customFormat="1" ht="14.25" hidden="1"/>
    <row r="31494" s="505" customFormat="1" ht="14.25" hidden="1"/>
    <row r="31495" s="505" customFormat="1" ht="14.25" hidden="1"/>
    <row r="31496" s="505" customFormat="1" ht="14.25" hidden="1"/>
    <row r="31497" s="505" customFormat="1" ht="14.25" hidden="1"/>
    <row r="31498" s="505" customFormat="1" ht="14.25" hidden="1"/>
    <row r="31499" s="505" customFormat="1" ht="14.25" hidden="1"/>
    <row r="31500" s="505" customFormat="1" ht="14.25" hidden="1"/>
    <row r="31501" s="505" customFormat="1" ht="14.25" hidden="1"/>
    <row r="31502" s="505" customFormat="1" ht="14.25" hidden="1"/>
    <row r="31503" s="505" customFormat="1" ht="14.25" hidden="1"/>
    <row r="31504" s="505" customFormat="1" ht="14.25" hidden="1"/>
    <row r="31505" s="505" customFormat="1" ht="14.25" hidden="1"/>
    <row r="31506" s="505" customFormat="1" ht="14.25" hidden="1"/>
    <row r="31507" s="505" customFormat="1" ht="14.25" hidden="1"/>
    <row r="31508" s="505" customFormat="1" ht="14.25" hidden="1"/>
    <row r="31509" s="505" customFormat="1" ht="14.25" hidden="1"/>
    <row r="31510" s="505" customFormat="1" ht="14.25" hidden="1"/>
    <row r="31511" s="505" customFormat="1" ht="14.25" hidden="1"/>
    <row r="31512" s="505" customFormat="1" ht="14.25" hidden="1"/>
    <row r="31513" s="505" customFormat="1" ht="14.25" hidden="1"/>
    <row r="31514" s="505" customFormat="1" ht="14.25" hidden="1"/>
    <row r="31515" s="505" customFormat="1" ht="14.25" hidden="1"/>
    <row r="31516" s="505" customFormat="1" ht="14.25" hidden="1"/>
    <row r="31517" s="505" customFormat="1" ht="14.25" hidden="1"/>
    <row r="31518" s="505" customFormat="1" ht="14.25" hidden="1"/>
    <row r="31519" s="505" customFormat="1" ht="14.25" hidden="1"/>
    <row r="31520" s="505" customFormat="1" ht="14.25" hidden="1"/>
    <row r="31521" s="505" customFormat="1" ht="14.25" hidden="1"/>
    <row r="31522" s="505" customFormat="1" ht="14.25" hidden="1"/>
    <row r="31523" s="505" customFormat="1" ht="14.25" hidden="1"/>
    <row r="31524" s="505" customFormat="1" ht="14.25" hidden="1"/>
    <row r="31525" s="505" customFormat="1" ht="14.25" hidden="1"/>
    <row r="31526" s="505" customFormat="1" ht="14.25" hidden="1"/>
    <row r="31527" s="505" customFormat="1" ht="14.25" hidden="1"/>
    <row r="31528" s="505" customFormat="1" ht="14.25" hidden="1"/>
    <row r="31529" s="505" customFormat="1" ht="14.25" hidden="1"/>
    <row r="31530" s="505" customFormat="1" ht="14.25" hidden="1"/>
    <row r="31531" s="505" customFormat="1" ht="14.25" hidden="1"/>
    <row r="31532" s="505" customFormat="1" ht="14.25" hidden="1"/>
    <row r="31533" s="505" customFormat="1" ht="14.25" hidden="1"/>
    <row r="31534" s="505" customFormat="1" ht="14.25" hidden="1"/>
    <row r="31535" s="505" customFormat="1" ht="14.25" hidden="1"/>
    <row r="31536" s="505" customFormat="1" ht="14.25" hidden="1"/>
    <row r="31537" s="505" customFormat="1" ht="14.25" hidden="1"/>
    <row r="31538" s="505" customFormat="1" ht="14.25" hidden="1"/>
    <row r="31539" s="505" customFormat="1" ht="14.25" hidden="1"/>
    <row r="31540" s="505" customFormat="1" ht="14.25" hidden="1"/>
    <row r="31541" s="505" customFormat="1" ht="14.25" hidden="1"/>
    <row r="31542" s="505" customFormat="1" ht="14.25" hidden="1"/>
    <row r="31543" s="505" customFormat="1" ht="14.25" hidden="1"/>
    <row r="31544" s="505" customFormat="1" ht="14.25" hidden="1"/>
    <row r="31545" s="505" customFormat="1" ht="14.25" hidden="1"/>
    <row r="31546" s="505" customFormat="1" ht="14.25" hidden="1"/>
    <row r="31547" s="505" customFormat="1" ht="14.25" hidden="1"/>
    <row r="31548" s="505" customFormat="1" ht="14.25" hidden="1"/>
    <row r="31549" s="505" customFormat="1" ht="14.25" hidden="1"/>
    <row r="31550" s="505" customFormat="1" ht="14.25" hidden="1"/>
    <row r="31551" s="505" customFormat="1" ht="14.25" hidden="1"/>
    <row r="31552" s="505" customFormat="1" ht="14.25" hidden="1"/>
    <row r="31553" s="505" customFormat="1" ht="14.25" hidden="1"/>
    <row r="31554" s="505" customFormat="1" ht="14.25" hidden="1"/>
    <row r="31555" s="505" customFormat="1" ht="14.25" hidden="1"/>
    <row r="31556" s="505" customFormat="1" ht="14.25" hidden="1"/>
    <row r="31557" s="505" customFormat="1" ht="14.25" hidden="1"/>
    <row r="31558" s="505" customFormat="1" ht="14.25" hidden="1"/>
    <row r="31559" s="505" customFormat="1" ht="14.25" hidden="1"/>
    <row r="31560" s="505" customFormat="1" ht="14.25" hidden="1"/>
    <row r="31561" s="505" customFormat="1" ht="14.25" hidden="1"/>
    <row r="31562" s="505" customFormat="1" ht="14.25" hidden="1"/>
    <row r="31563" s="505" customFormat="1" ht="14.25" hidden="1"/>
    <row r="31564" s="505" customFormat="1" ht="14.25" hidden="1"/>
    <row r="31565" s="505" customFormat="1" ht="14.25" hidden="1"/>
    <row r="31566" s="505" customFormat="1" ht="14.25" hidden="1"/>
    <row r="31567" s="505" customFormat="1" ht="14.25" hidden="1"/>
    <row r="31568" s="505" customFormat="1" ht="14.25" hidden="1"/>
    <row r="31569" s="505" customFormat="1" ht="14.25" hidden="1"/>
    <row r="31570" s="505" customFormat="1" ht="14.25" hidden="1"/>
    <row r="31571" s="505" customFormat="1" ht="14.25" hidden="1"/>
    <row r="31572" s="505" customFormat="1" ht="14.25" hidden="1"/>
    <row r="31573" s="505" customFormat="1" ht="14.25" hidden="1"/>
    <row r="31574" s="505" customFormat="1" ht="14.25" hidden="1"/>
    <row r="31575" s="505" customFormat="1" ht="14.25" hidden="1"/>
    <row r="31576" s="505" customFormat="1" ht="14.25" hidden="1"/>
    <row r="31577" s="505" customFormat="1" ht="14.25" hidden="1"/>
    <row r="31578" s="505" customFormat="1" ht="14.25" hidden="1"/>
    <row r="31579" s="505" customFormat="1" ht="14.25" hidden="1"/>
    <row r="31580" s="505" customFormat="1" ht="14.25" hidden="1"/>
    <row r="31581" s="505" customFormat="1" ht="14.25" hidden="1"/>
    <row r="31582" s="505" customFormat="1" ht="14.25" hidden="1"/>
    <row r="31583" s="505" customFormat="1" ht="14.25" hidden="1"/>
    <row r="31584" s="505" customFormat="1" ht="14.25" hidden="1"/>
    <row r="31585" s="505" customFormat="1" ht="14.25" hidden="1"/>
    <row r="31586" s="505" customFormat="1" ht="14.25" hidden="1"/>
    <row r="31587" s="505" customFormat="1" ht="14.25" hidden="1"/>
    <row r="31588" s="505" customFormat="1" ht="14.25" hidden="1"/>
    <row r="31589" s="505" customFormat="1" ht="14.25" hidden="1"/>
    <row r="31590" s="505" customFormat="1" ht="14.25" hidden="1"/>
    <row r="31591" s="505" customFormat="1" ht="14.25" hidden="1"/>
    <row r="31592" s="505" customFormat="1" ht="14.25" hidden="1"/>
    <row r="31593" s="505" customFormat="1" ht="14.25" hidden="1"/>
    <row r="31594" s="505" customFormat="1" ht="14.25" hidden="1"/>
    <row r="31595" s="505" customFormat="1" ht="14.25" hidden="1"/>
    <row r="31596" s="505" customFormat="1" ht="14.25" hidden="1"/>
    <row r="31597" s="505" customFormat="1" ht="14.25" hidden="1"/>
    <row r="31598" s="505" customFormat="1" ht="14.25" hidden="1"/>
    <row r="31599" s="505" customFormat="1" ht="14.25" hidden="1"/>
    <row r="31600" s="505" customFormat="1" ht="14.25" hidden="1"/>
    <row r="31601" s="505" customFormat="1" ht="14.25" hidden="1"/>
    <row r="31602" s="505" customFormat="1" ht="14.25" hidden="1"/>
    <row r="31603" s="505" customFormat="1" ht="14.25" hidden="1"/>
    <row r="31604" s="505" customFormat="1" ht="14.25" hidden="1"/>
    <row r="31605" s="505" customFormat="1" ht="14.25" hidden="1"/>
    <row r="31606" s="505" customFormat="1" ht="14.25" hidden="1"/>
    <row r="31607" s="505" customFormat="1" ht="14.25" hidden="1"/>
    <row r="31608" s="505" customFormat="1" ht="14.25" hidden="1"/>
    <row r="31609" s="505" customFormat="1" ht="14.25" hidden="1"/>
    <row r="31610" s="505" customFormat="1" ht="14.25" hidden="1"/>
    <row r="31611" s="505" customFormat="1" ht="14.25" hidden="1"/>
    <row r="31612" s="505" customFormat="1" ht="14.25" hidden="1"/>
    <row r="31613" s="505" customFormat="1" ht="14.25" hidden="1"/>
    <row r="31614" s="505" customFormat="1" ht="14.25" hidden="1"/>
    <row r="31615" s="505" customFormat="1" ht="14.25" hidden="1"/>
    <row r="31616" s="505" customFormat="1" ht="14.25" hidden="1"/>
    <row r="31617" s="505" customFormat="1" ht="14.25" hidden="1"/>
    <row r="31618" s="505" customFormat="1" ht="14.25" hidden="1"/>
    <row r="31619" s="505" customFormat="1" ht="14.25" hidden="1"/>
    <row r="31620" s="505" customFormat="1" ht="14.25" hidden="1"/>
    <row r="31621" s="505" customFormat="1" ht="14.25" hidden="1"/>
    <row r="31622" s="505" customFormat="1" ht="14.25" hidden="1"/>
    <row r="31623" s="505" customFormat="1" ht="14.25" hidden="1"/>
    <row r="31624" s="505" customFormat="1" ht="14.25" hidden="1"/>
    <row r="31625" s="505" customFormat="1" ht="14.25" hidden="1"/>
    <row r="31626" s="505" customFormat="1" ht="14.25" hidden="1"/>
    <row r="31627" s="505" customFormat="1" ht="14.25" hidden="1"/>
    <row r="31628" s="505" customFormat="1" ht="14.25" hidden="1"/>
    <row r="31629" s="505" customFormat="1" ht="14.25" hidden="1"/>
    <row r="31630" s="505" customFormat="1" ht="14.25" hidden="1"/>
    <row r="31631" s="505" customFormat="1" ht="14.25" hidden="1"/>
    <row r="31632" s="505" customFormat="1" ht="14.25" hidden="1"/>
    <row r="31633" s="505" customFormat="1" ht="14.25" hidden="1"/>
    <row r="31634" s="505" customFormat="1" ht="14.25" hidden="1"/>
    <row r="31635" s="505" customFormat="1" ht="14.25" hidden="1"/>
    <row r="31636" s="505" customFormat="1" ht="14.25" hidden="1"/>
    <row r="31637" s="505" customFormat="1" ht="14.25" hidden="1"/>
    <row r="31638" s="505" customFormat="1" ht="14.25" hidden="1"/>
    <row r="31639" s="505" customFormat="1" ht="14.25" hidden="1"/>
    <row r="31640" s="505" customFormat="1" ht="14.25" hidden="1"/>
    <row r="31641" s="505" customFormat="1" ht="14.25" hidden="1"/>
    <row r="31642" s="505" customFormat="1" ht="14.25" hidden="1"/>
    <row r="31643" s="505" customFormat="1" ht="14.25" hidden="1"/>
    <row r="31644" s="505" customFormat="1" ht="14.25" hidden="1"/>
    <row r="31645" s="505" customFormat="1" ht="14.25" hidden="1"/>
    <row r="31646" s="505" customFormat="1" ht="14.25" hidden="1"/>
    <row r="31647" s="505" customFormat="1" ht="14.25" hidden="1"/>
    <row r="31648" s="505" customFormat="1" ht="14.25" hidden="1"/>
    <row r="31649" s="505" customFormat="1" ht="14.25" hidden="1"/>
    <row r="31650" s="505" customFormat="1" ht="14.25" hidden="1"/>
    <row r="31651" s="505" customFormat="1" ht="14.25" hidden="1"/>
    <row r="31652" s="505" customFormat="1" ht="14.25" hidden="1"/>
    <row r="31653" s="505" customFormat="1" ht="14.25" hidden="1"/>
    <row r="31654" s="505" customFormat="1" ht="14.25" hidden="1"/>
    <row r="31655" s="505" customFormat="1" ht="14.25" hidden="1"/>
    <row r="31656" s="505" customFormat="1" ht="14.25" hidden="1"/>
    <row r="31657" s="505" customFormat="1" ht="14.25" hidden="1"/>
    <row r="31658" s="505" customFormat="1" ht="14.25" hidden="1"/>
    <row r="31659" s="505" customFormat="1" ht="14.25" hidden="1"/>
    <row r="31660" s="505" customFormat="1" ht="14.25" hidden="1"/>
    <row r="31661" s="505" customFormat="1" ht="14.25" hidden="1"/>
    <row r="31662" s="505" customFormat="1" ht="14.25" hidden="1"/>
    <row r="31663" s="505" customFormat="1" ht="14.25" hidden="1"/>
    <row r="31664" s="505" customFormat="1" ht="14.25" hidden="1"/>
    <row r="31665" s="505" customFormat="1" ht="14.25" hidden="1"/>
    <row r="31666" s="505" customFormat="1" ht="14.25" hidden="1"/>
    <row r="31667" s="505" customFormat="1" ht="14.25" hidden="1"/>
    <row r="31668" s="505" customFormat="1" ht="14.25" hidden="1"/>
    <row r="31669" s="505" customFormat="1" ht="14.25" hidden="1"/>
    <row r="31670" s="505" customFormat="1" ht="14.25" hidden="1"/>
    <row r="31671" s="505" customFormat="1" ht="14.25" hidden="1"/>
    <row r="31672" s="505" customFormat="1" ht="14.25" hidden="1"/>
    <row r="31673" s="505" customFormat="1" ht="14.25" hidden="1"/>
    <row r="31674" s="505" customFormat="1" ht="14.25" hidden="1"/>
    <row r="31675" s="505" customFormat="1" ht="14.25" hidden="1"/>
    <row r="31676" s="505" customFormat="1" ht="14.25" hidden="1"/>
    <row r="31677" s="505" customFormat="1" ht="14.25" hidden="1"/>
    <row r="31678" s="505" customFormat="1" ht="14.25" hidden="1"/>
    <row r="31679" s="505" customFormat="1" ht="14.25" hidden="1"/>
    <row r="31680" s="505" customFormat="1" ht="14.25" hidden="1"/>
    <row r="31681" s="505" customFormat="1" ht="14.25" hidden="1"/>
    <row r="31682" s="505" customFormat="1" ht="14.25" hidden="1"/>
    <row r="31683" s="505" customFormat="1" ht="14.25" hidden="1"/>
    <row r="31684" s="505" customFormat="1" ht="14.25" hidden="1"/>
    <row r="31685" s="505" customFormat="1" ht="14.25" hidden="1"/>
    <row r="31686" s="505" customFormat="1" ht="14.25" hidden="1"/>
    <row r="31687" s="505" customFormat="1" ht="14.25" hidden="1"/>
    <row r="31688" s="505" customFormat="1" ht="14.25" hidden="1"/>
    <row r="31689" s="505" customFormat="1" ht="14.25" hidden="1"/>
    <row r="31690" s="505" customFormat="1" ht="14.25" hidden="1"/>
    <row r="31691" s="505" customFormat="1" ht="14.25" hidden="1"/>
    <row r="31692" s="505" customFormat="1" ht="14.25" hidden="1"/>
    <row r="31693" s="505" customFormat="1" ht="14.25" hidden="1"/>
    <row r="31694" s="505" customFormat="1" ht="14.25" hidden="1"/>
    <row r="31695" s="505" customFormat="1" ht="14.25" hidden="1"/>
    <row r="31696" s="505" customFormat="1" ht="14.25" hidden="1"/>
    <row r="31697" s="505" customFormat="1" ht="14.25" hidden="1"/>
    <row r="31698" s="505" customFormat="1" ht="14.25" hidden="1"/>
    <row r="31699" s="505" customFormat="1" ht="14.25" hidden="1"/>
    <row r="31700" s="505" customFormat="1" ht="14.25" hidden="1"/>
    <row r="31701" s="505" customFormat="1" ht="14.25" hidden="1"/>
    <row r="31702" s="505" customFormat="1" ht="14.25" hidden="1"/>
    <row r="31703" s="505" customFormat="1" ht="14.25" hidden="1"/>
    <row r="31704" s="505" customFormat="1" ht="14.25" hidden="1"/>
    <row r="31705" s="505" customFormat="1" ht="14.25" hidden="1"/>
    <row r="31706" s="505" customFormat="1" ht="14.25" hidden="1"/>
    <row r="31707" s="505" customFormat="1" ht="14.25" hidden="1"/>
    <row r="31708" s="505" customFormat="1" ht="14.25" hidden="1"/>
    <row r="31709" s="505" customFormat="1" ht="14.25" hidden="1"/>
    <row r="31710" s="505" customFormat="1" ht="14.25" hidden="1"/>
    <row r="31711" s="505" customFormat="1" ht="14.25" hidden="1"/>
    <row r="31712" s="505" customFormat="1" ht="14.25" hidden="1"/>
    <row r="31713" s="505" customFormat="1" ht="14.25" hidden="1"/>
    <row r="31714" s="505" customFormat="1" ht="14.25" hidden="1"/>
    <row r="31715" s="505" customFormat="1" ht="14.25" hidden="1"/>
    <row r="31716" s="505" customFormat="1" ht="14.25" hidden="1"/>
    <row r="31717" s="505" customFormat="1" ht="14.25" hidden="1"/>
    <row r="31718" s="505" customFormat="1" ht="14.25" hidden="1"/>
    <row r="31719" s="505" customFormat="1" ht="14.25" hidden="1"/>
    <row r="31720" s="505" customFormat="1" ht="14.25" hidden="1"/>
    <row r="31721" s="505" customFormat="1" ht="14.25" hidden="1"/>
    <row r="31722" s="505" customFormat="1" ht="14.25" hidden="1"/>
    <row r="31723" s="505" customFormat="1" ht="14.25" hidden="1"/>
    <row r="31724" s="505" customFormat="1" ht="14.25" hidden="1"/>
    <row r="31725" s="505" customFormat="1" ht="14.25" hidden="1"/>
    <row r="31726" s="505" customFormat="1" ht="14.25" hidden="1"/>
    <row r="31727" s="505" customFormat="1" ht="14.25" hidden="1"/>
    <row r="31728" s="505" customFormat="1" ht="14.25" hidden="1"/>
    <row r="31729" s="505" customFormat="1" ht="14.25" hidden="1"/>
    <row r="31730" s="505" customFormat="1" ht="14.25" hidden="1"/>
    <row r="31731" s="505" customFormat="1" ht="14.25" hidden="1"/>
    <row r="31732" s="505" customFormat="1" ht="14.25" hidden="1"/>
    <row r="31733" s="505" customFormat="1" ht="14.25" hidden="1"/>
    <row r="31734" s="505" customFormat="1" ht="14.25" hidden="1"/>
    <row r="31735" s="505" customFormat="1" ht="14.25" hidden="1"/>
    <row r="31736" s="505" customFormat="1" ht="14.25" hidden="1"/>
    <row r="31737" s="505" customFormat="1" ht="14.25" hidden="1"/>
    <row r="31738" s="505" customFormat="1" ht="14.25" hidden="1"/>
    <row r="31739" s="505" customFormat="1" ht="14.25" hidden="1"/>
    <row r="31740" s="505" customFormat="1" ht="14.25" hidden="1"/>
    <row r="31741" s="505" customFormat="1" ht="14.25" hidden="1"/>
    <row r="31742" s="505" customFormat="1" ht="14.25" hidden="1"/>
    <row r="31743" s="505" customFormat="1" ht="14.25" hidden="1"/>
    <row r="31744" s="505" customFormat="1" ht="14.25" hidden="1"/>
    <row r="31745" s="505" customFormat="1" ht="14.25" hidden="1"/>
    <row r="31746" s="505" customFormat="1" ht="14.25" hidden="1"/>
    <row r="31747" s="505" customFormat="1" ht="14.25" hidden="1"/>
    <row r="31748" s="505" customFormat="1" ht="14.25" hidden="1"/>
    <row r="31749" s="505" customFormat="1" ht="14.25" hidden="1"/>
    <row r="31750" s="505" customFormat="1" ht="14.25" hidden="1"/>
    <row r="31751" s="505" customFormat="1" ht="14.25" hidden="1"/>
    <row r="31752" s="505" customFormat="1" ht="14.25" hidden="1"/>
    <row r="31753" s="505" customFormat="1" ht="14.25" hidden="1"/>
    <row r="31754" s="505" customFormat="1" ht="14.25" hidden="1"/>
    <row r="31755" s="505" customFormat="1" ht="14.25" hidden="1"/>
    <row r="31756" s="505" customFormat="1" ht="14.25" hidden="1"/>
    <row r="31757" s="505" customFormat="1" ht="14.25" hidden="1"/>
    <row r="31758" s="505" customFormat="1" ht="14.25" hidden="1"/>
    <row r="31759" s="505" customFormat="1" ht="14.25" hidden="1"/>
    <row r="31760" s="505" customFormat="1" ht="14.25" hidden="1"/>
    <row r="31761" s="505" customFormat="1" ht="14.25" hidden="1"/>
    <row r="31762" s="505" customFormat="1" ht="14.25" hidden="1"/>
    <row r="31763" s="505" customFormat="1" ht="14.25" hidden="1"/>
    <row r="31764" s="505" customFormat="1" ht="14.25" hidden="1"/>
    <row r="31765" s="505" customFormat="1" ht="14.25" hidden="1"/>
    <row r="31766" s="505" customFormat="1" ht="14.25" hidden="1"/>
    <row r="31767" s="505" customFormat="1" ht="14.25" hidden="1"/>
    <row r="31768" s="505" customFormat="1" ht="14.25" hidden="1"/>
    <row r="31769" s="505" customFormat="1" ht="14.25" hidden="1"/>
    <row r="31770" s="505" customFormat="1" ht="14.25" hidden="1"/>
    <row r="31771" s="505" customFormat="1" ht="14.25" hidden="1"/>
    <row r="31772" s="505" customFormat="1" ht="14.25" hidden="1"/>
    <row r="31773" s="505" customFormat="1" ht="14.25" hidden="1"/>
    <row r="31774" s="505" customFormat="1" ht="14.25" hidden="1"/>
    <row r="31775" s="505" customFormat="1" ht="14.25" hidden="1"/>
    <row r="31776" s="505" customFormat="1" ht="14.25" hidden="1"/>
    <row r="31777" s="505" customFormat="1" ht="14.25" hidden="1"/>
    <row r="31778" s="505" customFormat="1" ht="14.25" hidden="1"/>
    <row r="31779" s="505" customFormat="1" ht="14.25" hidden="1"/>
    <row r="31780" s="505" customFormat="1" ht="14.25" hidden="1"/>
    <row r="31781" s="505" customFormat="1" ht="14.25" hidden="1"/>
    <row r="31782" s="505" customFormat="1" ht="14.25" hidden="1"/>
    <row r="31783" s="505" customFormat="1" ht="14.25" hidden="1"/>
    <row r="31784" s="505" customFormat="1" ht="14.25" hidden="1"/>
    <row r="31785" s="505" customFormat="1" ht="14.25" hidden="1"/>
    <row r="31786" s="505" customFormat="1" ht="14.25" hidden="1"/>
    <row r="31787" s="505" customFormat="1" ht="14.25" hidden="1"/>
    <row r="31788" s="505" customFormat="1" ht="14.25" hidden="1"/>
    <row r="31789" s="505" customFormat="1" ht="14.25" hidden="1"/>
    <row r="31790" s="505" customFormat="1" ht="14.25" hidden="1"/>
    <row r="31791" s="505" customFormat="1" ht="14.25" hidden="1"/>
    <row r="31792" s="505" customFormat="1" ht="14.25" hidden="1"/>
    <row r="31793" s="505" customFormat="1" ht="14.25" hidden="1"/>
    <row r="31794" s="505" customFormat="1" ht="14.25" hidden="1"/>
    <row r="31795" s="505" customFormat="1" ht="14.25" hidden="1"/>
    <row r="31796" s="505" customFormat="1" ht="14.25" hidden="1"/>
    <row r="31797" s="505" customFormat="1" ht="14.25" hidden="1"/>
    <row r="31798" s="505" customFormat="1" ht="14.25" hidden="1"/>
    <row r="31799" s="505" customFormat="1" ht="14.25" hidden="1"/>
    <row r="31800" s="505" customFormat="1" ht="14.25" hidden="1"/>
    <row r="31801" s="505" customFormat="1" ht="14.25" hidden="1"/>
    <row r="31802" s="505" customFormat="1" ht="14.25" hidden="1"/>
    <row r="31803" s="505" customFormat="1" ht="14.25" hidden="1"/>
    <row r="31804" s="505" customFormat="1" ht="14.25" hidden="1"/>
    <row r="31805" s="505" customFormat="1" ht="14.25" hidden="1"/>
    <row r="31806" s="505" customFormat="1" ht="14.25" hidden="1"/>
    <row r="31807" s="505" customFormat="1" ht="14.25" hidden="1"/>
    <row r="31808" s="505" customFormat="1" ht="14.25" hidden="1"/>
    <row r="31809" s="505" customFormat="1" ht="14.25" hidden="1"/>
    <row r="31810" s="505" customFormat="1" ht="14.25" hidden="1"/>
    <row r="31811" s="505" customFormat="1" ht="14.25" hidden="1"/>
    <row r="31812" s="505" customFormat="1" ht="14.25" hidden="1"/>
    <row r="31813" s="505" customFormat="1" ht="14.25" hidden="1"/>
    <row r="31814" s="505" customFormat="1" ht="14.25" hidden="1"/>
    <row r="31815" s="505" customFormat="1" ht="14.25" hidden="1"/>
    <row r="31816" s="505" customFormat="1" ht="14.25" hidden="1"/>
    <row r="31817" s="505" customFormat="1" ht="14.25" hidden="1"/>
    <row r="31818" s="505" customFormat="1" ht="14.25" hidden="1"/>
    <row r="31819" s="505" customFormat="1" ht="14.25" hidden="1"/>
    <row r="31820" s="505" customFormat="1" ht="14.25" hidden="1"/>
    <row r="31821" s="505" customFormat="1" ht="14.25" hidden="1"/>
    <row r="31822" s="505" customFormat="1" ht="14.25" hidden="1"/>
    <row r="31823" s="505" customFormat="1" ht="14.25" hidden="1"/>
    <row r="31824" s="505" customFormat="1" ht="14.25" hidden="1"/>
    <row r="31825" s="505" customFormat="1" ht="14.25" hidden="1"/>
    <row r="31826" s="505" customFormat="1" ht="14.25" hidden="1"/>
    <row r="31827" s="505" customFormat="1" ht="14.25" hidden="1"/>
    <row r="31828" s="505" customFormat="1" ht="14.25" hidden="1"/>
    <row r="31829" s="505" customFormat="1" ht="14.25" hidden="1"/>
    <row r="31830" s="505" customFormat="1" ht="14.25" hidden="1"/>
    <row r="31831" s="505" customFormat="1" ht="14.25" hidden="1"/>
    <row r="31832" s="505" customFormat="1" ht="14.25" hidden="1"/>
    <row r="31833" s="505" customFormat="1" ht="14.25" hidden="1"/>
    <row r="31834" s="505" customFormat="1" ht="14.25" hidden="1"/>
    <row r="31835" s="505" customFormat="1" ht="14.25" hidden="1"/>
    <row r="31836" s="505" customFormat="1" ht="14.25" hidden="1"/>
    <row r="31837" s="505" customFormat="1" ht="14.25" hidden="1"/>
    <row r="31838" s="505" customFormat="1" ht="14.25" hidden="1"/>
    <row r="31839" s="505" customFormat="1" ht="14.25" hidden="1"/>
    <row r="31840" s="505" customFormat="1" ht="14.25" hidden="1"/>
    <row r="31841" s="505" customFormat="1" ht="14.25" hidden="1"/>
    <row r="31842" s="505" customFormat="1" ht="14.25" hidden="1"/>
    <row r="31843" s="505" customFormat="1" ht="14.25" hidden="1"/>
    <row r="31844" s="505" customFormat="1" ht="14.25" hidden="1"/>
    <row r="31845" s="505" customFormat="1" ht="14.25" hidden="1"/>
    <row r="31846" s="505" customFormat="1" ht="14.25" hidden="1"/>
    <row r="31847" s="505" customFormat="1" ht="14.25" hidden="1"/>
    <row r="31848" s="505" customFormat="1" ht="14.25" hidden="1"/>
    <row r="31849" s="505" customFormat="1" ht="14.25" hidden="1"/>
    <row r="31850" s="505" customFormat="1" ht="14.25" hidden="1"/>
    <row r="31851" s="505" customFormat="1" ht="14.25" hidden="1"/>
    <row r="31852" s="505" customFormat="1" ht="14.25" hidden="1"/>
    <row r="31853" s="505" customFormat="1" ht="14.25" hidden="1"/>
    <row r="31854" s="505" customFormat="1" ht="14.25" hidden="1"/>
    <row r="31855" s="505" customFormat="1" ht="14.25" hidden="1"/>
    <row r="31856" s="505" customFormat="1" ht="14.25" hidden="1"/>
    <row r="31857" s="505" customFormat="1" ht="14.25" hidden="1"/>
    <row r="31858" s="505" customFormat="1" ht="14.25" hidden="1"/>
    <row r="31859" s="505" customFormat="1" ht="14.25" hidden="1"/>
    <row r="31860" s="505" customFormat="1" ht="14.25" hidden="1"/>
    <row r="31861" s="505" customFormat="1" ht="14.25" hidden="1"/>
    <row r="31862" s="505" customFormat="1" ht="14.25" hidden="1"/>
    <row r="31863" s="505" customFormat="1" ht="14.25" hidden="1"/>
    <row r="31864" s="505" customFormat="1" ht="14.25" hidden="1"/>
    <row r="31865" s="505" customFormat="1" ht="14.25" hidden="1"/>
    <row r="31866" s="505" customFormat="1" ht="14.25" hidden="1"/>
    <row r="31867" s="505" customFormat="1" ht="14.25" hidden="1"/>
    <row r="31868" s="505" customFormat="1" ht="14.25" hidden="1"/>
    <row r="31869" s="505" customFormat="1" ht="14.25" hidden="1"/>
    <row r="31870" s="505" customFormat="1" ht="14.25" hidden="1"/>
    <row r="31871" s="505" customFormat="1" ht="14.25" hidden="1"/>
    <row r="31872" s="505" customFormat="1" ht="14.25" hidden="1"/>
    <row r="31873" s="505" customFormat="1" ht="14.25" hidden="1"/>
    <row r="31874" s="505" customFormat="1" ht="14.25" hidden="1"/>
    <row r="31875" s="505" customFormat="1" ht="14.25" hidden="1"/>
    <row r="31876" s="505" customFormat="1" ht="14.25" hidden="1"/>
    <row r="31877" s="505" customFormat="1" ht="14.25" hidden="1"/>
    <row r="31878" s="505" customFormat="1" ht="14.25" hidden="1"/>
    <row r="31879" s="505" customFormat="1" ht="14.25" hidden="1"/>
    <row r="31880" s="505" customFormat="1" ht="14.25" hidden="1"/>
    <row r="31881" s="505" customFormat="1" ht="14.25" hidden="1"/>
    <row r="31882" s="505" customFormat="1" ht="14.25" hidden="1"/>
    <row r="31883" s="505" customFormat="1" ht="14.25" hidden="1"/>
    <row r="31884" s="505" customFormat="1" ht="14.25" hidden="1"/>
    <row r="31885" s="505" customFormat="1" ht="14.25" hidden="1"/>
    <row r="31886" s="505" customFormat="1" ht="14.25" hidden="1"/>
    <row r="31887" s="505" customFormat="1" ht="14.25" hidden="1"/>
    <row r="31888" s="505" customFormat="1" ht="14.25" hidden="1"/>
    <row r="31889" s="505" customFormat="1" ht="14.25" hidden="1"/>
    <row r="31890" s="505" customFormat="1" ht="14.25" hidden="1"/>
    <row r="31891" s="505" customFormat="1" ht="14.25" hidden="1"/>
    <row r="31892" s="505" customFormat="1" ht="14.25" hidden="1"/>
    <row r="31893" s="505" customFormat="1" ht="14.25" hidden="1"/>
    <row r="31894" s="505" customFormat="1" ht="14.25" hidden="1"/>
    <row r="31895" s="505" customFormat="1" ht="14.25" hidden="1"/>
    <row r="31896" s="505" customFormat="1" ht="14.25" hidden="1"/>
    <row r="31897" s="505" customFormat="1" ht="14.25" hidden="1"/>
    <row r="31898" s="505" customFormat="1" ht="14.25" hidden="1"/>
    <row r="31899" s="505" customFormat="1" ht="14.25" hidden="1"/>
    <row r="31900" s="505" customFormat="1" ht="14.25" hidden="1"/>
    <row r="31901" s="505" customFormat="1" ht="14.25" hidden="1"/>
    <row r="31902" s="505" customFormat="1" ht="14.25" hidden="1"/>
    <row r="31903" s="505" customFormat="1" ht="14.25" hidden="1"/>
    <row r="31904" s="505" customFormat="1" ht="14.25" hidden="1"/>
    <row r="31905" s="505" customFormat="1" ht="14.25" hidden="1"/>
    <row r="31906" s="505" customFormat="1" ht="14.25" hidden="1"/>
    <row r="31907" s="505" customFormat="1" ht="14.25" hidden="1"/>
    <row r="31908" s="505" customFormat="1" ht="14.25" hidden="1"/>
    <row r="31909" s="505" customFormat="1" ht="14.25" hidden="1"/>
    <row r="31910" s="505" customFormat="1" ht="14.25" hidden="1"/>
    <row r="31911" s="505" customFormat="1" ht="14.25" hidden="1"/>
    <row r="31912" s="505" customFormat="1" ht="14.25" hidden="1"/>
    <row r="31913" s="505" customFormat="1" ht="14.25" hidden="1"/>
    <row r="31914" s="505" customFormat="1" ht="14.25" hidden="1"/>
    <row r="31915" s="505" customFormat="1" ht="14.25" hidden="1"/>
    <row r="31916" s="505" customFormat="1" ht="14.25" hidden="1"/>
    <row r="31917" s="505" customFormat="1" ht="14.25" hidden="1"/>
    <row r="31918" s="505" customFormat="1" ht="14.25" hidden="1"/>
    <row r="31919" s="505" customFormat="1" ht="14.25" hidden="1"/>
    <row r="31920" s="505" customFormat="1" ht="14.25" hidden="1"/>
    <row r="31921" s="505" customFormat="1" ht="14.25" hidden="1"/>
    <row r="31922" s="505" customFormat="1" ht="14.25" hidden="1"/>
    <row r="31923" s="505" customFormat="1" ht="14.25" hidden="1"/>
    <row r="31924" s="505" customFormat="1" ht="14.25" hidden="1"/>
    <row r="31925" s="505" customFormat="1" ht="14.25" hidden="1"/>
    <row r="31926" s="505" customFormat="1" ht="14.25" hidden="1"/>
    <row r="31927" s="505" customFormat="1" ht="14.25" hidden="1"/>
    <row r="31928" s="505" customFormat="1" ht="14.25" hidden="1"/>
    <row r="31929" s="505" customFormat="1" ht="14.25" hidden="1"/>
    <row r="31930" s="505" customFormat="1" ht="14.25" hidden="1"/>
    <row r="31931" s="505" customFormat="1" ht="14.25" hidden="1"/>
    <row r="31932" s="505" customFormat="1" ht="14.25" hidden="1"/>
    <row r="31933" s="505" customFormat="1" ht="14.25" hidden="1"/>
    <row r="31934" s="505" customFormat="1" ht="14.25" hidden="1"/>
    <row r="31935" s="505" customFormat="1" ht="14.25" hidden="1"/>
    <row r="31936" s="505" customFormat="1" ht="14.25" hidden="1"/>
    <row r="31937" s="505" customFormat="1" ht="14.25" hidden="1"/>
    <row r="31938" s="505" customFormat="1" ht="14.25" hidden="1"/>
    <row r="31939" s="505" customFormat="1" ht="14.25" hidden="1"/>
    <row r="31940" s="505" customFormat="1" ht="14.25" hidden="1"/>
    <row r="31941" s="505" customFormat="1" ht="14.25" hidden="1"/>
    <row r="31942" s="505" customFormat="1" ht="14.25" hidden="1"/>
    <row r="31943" s="505" customFormat="1" ht="14.25" hidden="1"/>
    <row r="31944" s="505" customFormat="1" ht="14.25" hidden="1"/>
    <row r="31945" s="505" customFormat="1" ht="14.25" hidden="1"/>
    <row r="31946" s="505" customFormat="1" ht="14.25" hidden="1"/>
    <row r="31947" s="505" customFormat="1" ht="14.25" hidden="1"/>
    <row r="31948" s="505" customFormat="1" ht="14.25" hidden="1"/>
    <row r="31949" s="505" customFormat="1" ht="14.25" hidden="1"/>
    <row r="31950" s="505" customFormat="1" ht="14.25" hidden="1"/>
    <row r="31951" s="505" customFormat="1" ht="14.25" hidden="1"/>
    <row r="31952" s="505" customFormat="1" ht="14.25" hidden="1"/>
    <row r="31953" s="505" customFormat="1" ht="14.25" hidden="1"/>
    <row r="31954" s="505" customFormat="1" ht="14.25" hidden="1"/>
    <row r="31955" s="505" customFormat="1" ht="14.25" hidden="1"/>
    <row r="31956" s="505" customFormat="1" ht="14.25" hidden="1"/>
    <row r="31957" s="505" customFormat="1" ht="14.25" hidden="1"/>
    <row r="31958" s="505" customFormat="1" ht="14.25" hidden="1"/>
    <row r="31959" s="505" customFormat="1" ht="14.25" hidden="1"/>
    <row r="31960" s="505" customFormat="1" ht="14.25" hidden="1"/>
    <row r="31961" s="505" customFormat="1" ht="14.25" hidden="1"/>
    <row r="31962" s="505" customFormat="1" ht="14.25" hidden="1"/>
    <row r="31963" s="505" customFormat="1" ht="14.25" hidden="1"/>
    <row r="31964" s="505" customFormat="1" ht="14.25" hidden="1"/>
    <row r="31965" s="505" customFormat="1" ht="14.25" hidden="1"/>
    <row r="31966" s="505" customFormat="1" ht="14.25" hidden="1"/>
    <row r="31967" s="505" customFormat="1" ht="14.25" hidden="1"/>
    <row r="31968" s="505" customFormat="1" ht="14.25" hidden="1"/>
    <row r="31969" s="505" customFormat="1" ht="14.25" hidden="1"/>
    <row r="31970" s="505" customFormat="1" ht="14.25" hidden="1"/>
    <row r="31971" s="505" customFormat="1" ht="14.25" hidden="1"/>
    <row r="31972" s="505" customFormat="1" ht="14.25" hidden="1"/>
    <row r="31973" s="505" customFormat="1" ht="14.25" hidden="1"/>
    <row r="31974" s="505" customFormat="1" ht="14.25" hidden="1"/>
    <row r="31975" s="505" customFormat="1" ht="14.25" hidden="1"/>
    <row r="31976" s="505" customFormat="1" ht="14.25" hidden="1"/>
    <row r="31977" s="505" customFormat="1" ht="14.25" hidden="1"/>
    <row r="31978" s="505" customFormat="1" ht="14.25" hidden="1"/>
    <row r="31979" s="505" customFormat="1" ht="14.25" hidden="1"/>
    <row r="31980" s="505" customFormat="1" ht="14.25" hidden="1"/>
    <row r="31981" s="505" customFormat="1" ht="14.25" hidden="1"/>
    <row r="31982" s="505" customFormat="1" ht="14.25" hidden="1"/>
    <row r="31983" s="505" customFormat="1" ht="14.25" hidden="1"/>
    <row r="31984" s="505" customFormat="1" ht="14.25" hidden="1"/>
    <row r="31985" s="505" customFormat="1" ht="14.25" hidden="1"/>
    <row r="31986" s="505" customFormat="1" ht="14.25" hidden="1"/>
    <row r="31987" s="505" customFormat="1" ht="14.25" hidden="1"/>
    <row r="31988" s="505" customFormat="1" ht="14.25" hidden="1"/>
    <row r="31989" s="505" customFormat="1" ht="14.25" hidden="1"/>
    <row r="31990" s="505" customFormat="1" ht="14.25" hidden="1"/>
    <row r="31991" s="505" customFormat="1" ht="14.25" hidden="1"/>
    <row r="31992" s="505" customFormat="1" ht="14.25" hidden="1"/>
    <row r="31993" s="505" customFormat="1" ht="14.25" hidden="1"/>
    <row r="31994" s="505" customFormat="1" ht="14.25" hidden="1"/>
    <row r="31995" s="505" customFormat="1" ht="14.25" hidden="1"/>
    <row r="31996" s="505" customFormat="1" ht="14.25" hidden="1"/>
    <row r="31997" s="505" customFormat="1" ht="14.25" hidden="1"/>
    <row r="31998" s="505" customFormat="1" ht="14.25" hidden="1"/>
    <row r="31999" s="505" customFormat="1" ht="14.25" hidden="1"/>
    <row r="32000" s="505" customFormat="1" ht="14.25" hidden="1"/>
    <row r="32001" s="505" customFormat="1" ht="14.25" hidden="1"/>
    <row r="32002" s="505" customFormat="1" ht="14.25" hidden="1"/>
    <row r="32003" s="505" customFormat="1" ht="14.25" hidden="1"/>
    <row r="32004" s="505" customFormat="1" ht="14.25" hidden="1"/>
    <row r="32005" s="505" customFormat="1" ht="14.25" hidden="1"/>
    <row r="32006" s="505" customFormat="1" ht="14.25" hidden="1"/>
    <row r="32007" s="505" customFormat="1" ht="14.25" hidden="1"/>
    <row r="32008" s="505" customFormat="1" ht="14.25" hidden="1"/>
    <row r="32009" s="505" customFormat="1" ht="14.25" hidden="1"/>
    <row r="32010" s="505" customFormat="1" ht="14.25" hidden="1"/>
    <row r="32011" s="505" customFormat="1" ht="14.25" hidden="1"/>
    <row r="32012" s="505" customFormat="1" ht="14.25" hidden="1"/>
    <row r="32013" s="505" customFormat="1" ht="14.25" hidden="1"/>
    <row r="32014" s="505" customFormat="1" ht="14.25" hidden="1"/>
    <row r="32015" s="505" customFormat="1" ht="14.25" hidden="1"/>
    <row r="32016" s="505" customFormat="1" ht="14.25" hidden="1"/>
    <row r="32017" s="505" customFormat="1" ht="14.25" hidden="1"/>
    <row r="32018" s="505" customFormat="1" ht="14.25" hidden="1"/>
    <row r="32019" s="505" customFormat="1" ht="14.25" hidden="1"/>
    <row r="32020" s="505" customFormat="1" ht="14.25" hidden="1"/>
    <row r="32021" s="505" customFormat="1" ht="14.25" hidden="1"/>
    <row r="32022" s="505" customFormat="1" ht="14.25" hidden="1"/>
    <row r="32023" s="505" customFormat="1" ht="14.25" hidden="1"/>
    <row r="32024" s="505" customFormat="1" ht="14.25" hidden="1"/>
    <row r="32025" s="505" customFormat="1" ht="14.25" hidden="1"/>
    <row r="32026" s="505" customFormat="1" ht="14.25" hidden="1"/>
    <row r="32027" s="505" customFormat="1" ht="14.25" hidden="1"/>
    <row r="32028" s="505" customFormat="1" ht="14.25" hidden="1"/>
    <row r="32029" s="505" customFormat="1" ht="14.25" hidden="1"/>
    <row r="32030" s="505" customFormat="1" ht="14.25" hidden="1"/>
    <row r="32031" s="505" customFormat="1" ht="14.25" hidden="1"/>
    <row r="32032" s="505" customFormat="1" ht="14.25" hidden="1"/>
    <row r="32033" s="505" customFormat="1" ht="14.25" hidden="1"/>
    <row r="32034" s="505" customFormat="1" ht="14.25" hidden="1"/>
    <row r="32035" s="505" customFormat="1" ht="14.25" hidden="1"/>
    <row r="32036" s="505" customFormat="1" ht="14.25" hidden="1"/>
    <row r="32037" s="505" customFormat="1" ht="14.25" hidden="1"/>
    <row r="32038" s="505" customFormat="1" ht="14.25" hidden="1"/>
    <row r="32039" s="505" customFormat="1" ht="14.25" hidden="1"/>
    <row r="32040" s="505" customFormat="1" ht="14.25" hidden="1"/>
    <row r="32041" s="505" customFormat="1" ht="14.25" hidden="1"/>
    <row r="32042" s="505" customFormat="1" ht="14.25" hidden="1"/>
    <row r="32043" s="505" customFormat="1" ht="14.25" hidden="1"/>
    <row r="32044" s="505" customFormat="1" ht="14.25" hidden="1"/>
    <row r="32045" s="505" customFormat="1" ht="14.25" hidden="1"/>
    <row r="32046" s="505" customFormat="1" ht="14.25" hidden="1"/>
    <row r="32047" s="505" customFormat="1" ht="14.25" hidden="1"/>
    <row r="32048" s="505" customFormat="1" ht="14.25" hidden="1"/>
    <row r="32049" s="505" customFormat="1" ht="14.25" hidden="1"/>
    <row r="32050" s="505" customFormat="1" ht="14.25" hidden="1"/>
    <row r="32051" s="505" customFormat="1" ht="14.25" hidden="1"/>
    <row r="32052" s="505" customFormat="1" ht="14.25" hidden="1"/>
    <row r="32053" s="505" customFormat="1" ht="14.25" hidden="1"/>
    <row r="32054" s="505" customFormat="1" ht="14.25" hidden="1"/>
    <row r="32055" s="505" customFormat="1" ht="14.25" hidden="1"/>
    <row r="32056" s="505" customFormat="1" ht="14.25" hidden="1"/>
    <row r="32057" s="505" customFormat="1" ht="14.25" hidden="1"/>
    <row r="32058" s="505" customFormat="1" ht="14.25" hidden="1"/>
    <row r="32059" s="505" customFormat="1" ht="14.25" hidden="1"/>
    <row r="32060" s="505" customFormat="1" ht="14.25" hidden="1"/>
    <row r="32061" s="505" customFormat="1" ht="14.25" hidden="1"/>
    <row r="32062" s="505" customFormat="1" ht="14.25" hidden="1"/>
    <row r="32063" s="505" customFormat="1" ht="14.25" hidden="1"/>
    <row r="32064" s="505" customFormat="1" ht="14.25" hidden="1"/>
    <row r="32065" s="505" customFormat="1" ht="14.25" hidden="1"/>
    <row r="32066" s="505" customFormat="1" ht="14.25" hidden="1"/>
    <row r="32067" s="505" customFormat="1" ht="14.25" hidden="1"/>
    <row r="32068" s="505" customFormat="1" ht="14.25" hidden="1"/>
    <row r="32069" s="505" customFormat="1" ht="14.25" hidden="1"/>
    <row r="32070" s="505" customFormat="1" ht="14.25" hidden="1"/>
    <row r="32071" s="505" customFormat="1" ht="14.25" hidden="1"/>
    <row r="32072" s="505" customFormat="1" ht="14.25" hidden="1"/>
    <row r="32073" s="505" customFormat="1" ht="14.25" hidden="1"/>
    <row r="32074" s="505" customFormat="1" ht="14.25" hidden="1"/>
    <row r="32075" s="505" customFormat="1" ht="14.25" hidden="1"/>
    <row r="32076" s="505" customFormat="1" ht="14.25" hidden="1"/>
    <row r="32077" s="505" customFormat="1" ht="14.25" hidden="1"/>
    <row r="32078" s="505" customFormat="1" ht="14.25" hidden="1"/>
    <row r="32079" s="505" customFormat="1" ht="14.25" hidden="1"/>
    <row r="32080" s="505" customFormat="1" ht="14.25" hidden="1"/>
    <row r="32081" s="505" customFormat="1" ht="14.25" hidden="1"/>
    <row r="32082" s="505" customFormat="1" ht="14.25" hidden="1"/>
    <row r="32083" s="505" customFormat="1" ht="14.25" hidden="1"/>
    <row r="32084" s="505" customFormat="1" ht="14.25" hidden="1"/>
    <row r="32085" s="505" customFormat="1" ht="14.25" hidden="1"/>
    <row r="32086" s="505" customFormat="1" ht="14.25" hidden="1"/>
    <row r="32087" s="505" customFormat="1" ht="14.25" hidden="1"/>
    <row r="32088" s="505" customFormat="1" ht="14.25" hidden="1"/>
    <row r="32089" s="505" customFormat="1" ht="14.25" hidden="1"/>
    <row r="32090" s="505" customFormat="1" ht="14.25" hidden="1"/>
    <row r="32091" s="505" customFormat="1" ht="14.25" hidden="1"/>
    <row r="32092" s="505" customFormat="1" ht="14.25" hidden="1"/>
    <row r="32093" s="505" customFormat="1" ht="14.25" hidden="1"/>
    <row r="32094" s="505" customFormat="1" ht="14.25" hidden="1"/>
    <row r="32095" s="505" customFormat="1" ht="14.25" hidden="1"/>
    <row r="32096" s="505" customFormat="1" ht="14.25" hidden="1"/>
    <row r="32097" s="505" customFormat="1" ht="14.25" hidden="1"/>
    <row r="32098" s="505" customFormat="1" ht="14.25" hidden="1"/>
    <row r="32099" s="505" customFormat="1" ht="14.25" hidden="1"/>
    <row r="32100" s="505" customFormat="1" ht="14.25" hidden="1"/>
    <row r="32101" s="505" customFormat="1" ht="14.25" hidden="1"/>
    <row r="32102" s="505" customFormat="1" ht="14.25" hidden="1"/>
    <row r="32103" s="505" customFormat="1" ht="14.25" hidden="1"/>
    <row r="32104" s="505" customFormat="1" ht="14.25" hidden="1"/>
    <row r="32105" s="505" customFormat="1" ht="14.25" hidden="1"/>
    <row r="32106" s="505" customFormat="1" ht="14.25" hidden="1"/>
    <row r="32107" s="505" customFormat="1" ht="14.25" hidden="1"/>
    <row r="32108" s="505" customFormat="1" ht="14.25" hidden="1"/>
    <row r="32109" s="505" customFormat="1" ht="14.25" hidden="1"/>
    <row r="32110" s="505" customFormat="1" ht="14.25" hidden="1"/>
    <row r="32111" s="505" customFormat="1" ht="14.25" hidden="1"/>
    <row r="32112" s="505" customFormat="1" ht="14.25" hidden="1"/>
    <row r="32113" s="505" customFormat="1" ht="14.25" hidden="1"/>
    <row r="32114" s="505" customFormat="1" ht="14.25" hidden="1"/>
    <row r="32115" s="505" customFormat="1" ht="14.25" hidden="1"/>
    <row r="32116" s="505" customFormat="1" ht="14.25" hidden="1"/>
    <row r="32117" s="505" customFormat="1" ht="14.25" hidden="1"/>
    <row r="32118" s="505" customFormat="1" ht="14.25" hidden="1"/>
    <row r="32119" s="505" customFormat="1" ht="14.25" hidden="1"/>
    <row r="32120" s="505" customFormat="1" ht="14.25" hidden="1"/>
    <row r="32121" s="505" customFormat="1" ht="14.25" hidden="1"/>
    <row r="32122" s="505" customFormat="1" ht="14.25" hidden="1"/>
    <row r="32123" s="505" customFormat="1" ht="14.25" hidden="1"/>
    <row r="32124" s="505" customFormat="1" ht="14.25" hidden="1"/>
    <row r="32125" s="505" customFormat="1" ht="14.25" hidden="1"/>
    <row r="32126" s="505" customFormat="1" ht="14.25" hidden="1"/>
    <row r="32127" s="505" customFormat="1" ht="14.25" hidden="1"/>
    <row r="32128" s="505" customFormat="1" ht="14.25" hidden="1"/>
    <row r="32129" s="505" customFormat="1" ht="14.25" hidden="1"/>
    <row r="32130" s="505" customFormat="1" ht="14.25" hidden="1"/>
    <row r="32131" s="505" customFormat="1" ht="14.25" hidden="1"/>
    <row r="32132" s="505" customFormat="1" ht="14.25" hidden="1"/>
    <row r="32133" s="505" customFormat="1" ht="14.25" hidden="1"/>
    <row r="32134" s="505" customFormat="1" ht="14.25" hidden="1"/>
    <row r="32135" s="505" customFormat="1" ht="14.25" hidden="1"/>
    <row r="32136" s="505" customFormat="1" ht="14.25" hidden="1"/>
    <row r="32137" s="505" customFormat="1" ht="14.25" hidden="1"/>
    <row r="32138" s="505" customFormat="1" ht="14.25" hidden="1"/>
    <row r="32139" s="505" customFormat="1" ht="14.25" hidden="1"/>
    <row r="32140" s="505" customFormat="1" ht="14.25" hidden="1"/>
    <row r="32141" s="505" customFormat="1" ht="14.25" hidden="1"/>
    <row r="32142" s="505" customFormat="1" ht="14.25" hidden="1"/>
    <row r="32143" s="505" customFormat="1" ht="14.25" hidden="1"/>
    <row r="32144" s="505" customFormat="1" ht="14.25" hidden="1"/>
    <row r="32145" s="505" customFormat="1" ht="14.25" hidden="1"/>
    <row r="32146" s="505" customFormat="1" ht="14.25" hidden="1"/>
    <row r="32147" s="505" customFormat="1" ht="14.25" hidden="1"/>
    <row r="32148" s="505" customFormat="1" ht="14.25" hidden="1"/>
    <row r="32149" s="505" customFormat="1" ht="14.25" hidden="1"/>
    <row r="32150" s="505" customFormat="1" ht="14.25" hidden="1"/>
    <row r="32151" s="505" customFormat="1" ht="14.25" hidden="1"/>
    <row r="32152" s="505" customFormat="1" ht="14.25" hidden="1"/>
    <row r="32153" s="505" customFormat="1" ht="14.25" hidden="1"/>
    <row r="32154" s="505" customFormat="1" ht="14.25" hidden="1"/>
    <row r="32155" s="505" customFormat="1" ht="14.25" hidden="1"/>
    <row r="32156" s="505" customFormat="1" ht="14.25" hidden="1"/>
    <row r="32157" s="505" customFormat="1" ht="14.25" hidden="1"/>
    <row r="32158" s="505" customFormat="1" ht="14.25" hidden="1"/>
    <row r="32159" s="505" customFormat="1" ht="14.25" hidden="1"/>
    <row r="32160" s="505" customFormat="1" ht="14.25" hidden="1"/>
    <row r="32161" s="505" customFormat="1" ht="14.25" hidden="1"/>
    <row r="32162" s="505" customFormat="1" ht="14.25" hidden="1"/>
    <row r="32163" s="505" customFormat="1" ht="14.25" hidden="1"/>
    <row r="32164" s="505" customFormat="1" ht="14.25" hidden="1"/>
    <row r="32165" s="505" customFormat="1" ht="14.25" hidden="1"/>
    <row r="32166" s="505" customFormat="1" ht="14.25" hidden="1"/>
    <row r="32167" s="505" customFormat="1" ht="14.25" hidden="1"/>
    <row r="32168" s="505" customFormat="1" ht="14.25" hidden="1"/>
    <row r="32169" s="505" customFormat="1" ht="14.25" hidden="1"/>
    <row r="32170" s="505" customFormat="1" ht="14.25" hidden="1"/>
    <row r="32171" s="505" customFormat="1" ht="14.25" hidden="1"/>
    <row r="32172" s="505" customFormat="1" ht="14.25" hidden="1"/>
    <row r="32173" s="505" customFormat="1" ht="14.25" hidden="1"/>
    <row r="32174" s="505" customFormat="1" ht="14.25" hidden="1"/>
    <row r="32175" s="505" customFormat="1" ht="14.25" hidden="1"/>
    <row r="32176" s="505" customFormat="1" ht="14.25" hidden="1"/>
    <row r="32177" s="505" customFormat="1" ht="14.25" hidden="1"/>
    <row r="32178" s="505" customFormat="1" ht="14.25" hidden="1"/>
    <row r="32179" s="505" customFormat="1" ht="14.25" hidden="1"/>
    <row r="32180" s="505" customFormat="1" ht="14.25" hidden="1"/>
    <row r="32181" s="505" customFormat="1" ht="14.25" hidden="1"/>
    <row r="32182" s="505" customFormat="1" ht="14.25" hidden="1"/>
    <row r="32183" s="505" customFormat="1" ht="14.25" hidden="1"/>
    <row r="32184" s="505" customFormat="1" ht="14.25" hidden="1"/>
    <row r="32185" s="505" customFormat="1" ht="14.25" hidden="1"/>
    <row r="32186" s="505" customFormat="1" ht="14.25" hidden="1"/>
    <row r="32187" s="505" customFormat="1" ht="14.25" hidden="1"/>
    <row r="32188" s="505" customFormat="1" ht="14.25" hidden="1"/>
    <row r="32189" s="505" customFormat="1" ht="14.25" hidden="1"/>
    <row r="32190" s="505" customFormat="1" ht="14.25" hidden="1"/>
    <row r="32191" s="505" customFormat="1" ht="14.25" hidden="1"/>
    <row r="32192" s="505" customFormat="1" ht="14.25" hidden="1"/>
    <row r="32193" s="505" customFormat="1" ht="14.25" hidden="1"/>
    <row r="32194" s="505" customFormat="1" ht="14.25" hidden="1"/>
    <row r="32195" s="505" customFormat="1" ht="14.25" hidden="1"/>
    <row r="32196" s="505" customFormat="1" ht="14.25" hidden="1"/>
    <row r="32197" s="505" customFormat="1" ht="14.25" hidden="1"/>
    <row r="32198" s="505" customFormat="1" ht="14.25" hidden="1"/>
    <row r="32199" s="505" customFormat="1" ht="14.25" hidden="1"/>
    <row r="32200" s="505" customFormat="1" ht="14.25" hidden="1"/>
    <row r="32201" s="505" customFormat="1" ht="14.25" hidden="1"/>
    <row r="32202" s="505" customFormat="1" ht="14.25" hidden="1"/>
    <row r="32203" s="505" customFormat="1" ht="14.25" hidden="1"/>
    <row r="32204" s="505" customFormat="1" ht="14.25" hidden="1"/>
    <row r="32205" s="505" customFormat="1" ht="14.25" hidden="1"/>
    <row r="32206" s="505" customFormat="1" ht="14.25" hidden="1"/>
    <row r="32207" s="505" customFormat="1" ht="14.25" hidden="1"/>
    <row r="32208" s="505" customFormat="1" ht="14.25" hidden="1"/>
    <row r="32209" s="505" customFormat="1" ht="14.25" hidden="1"/>
    <row r="32210" s="505" customFormat="1" ht="14.25" hidden="1"/>
    <row r="32211" s="505" customFormat="1" ht="14.25" hidden="1"/>
    <row r="32212" s="505" customFormat="1" ht="14.25" hidden="1"/>
    <row r="32213" s="505" customFormat="1" ht="14.25" hidden="1"/>
    <row r="32214" s="505" customFormat="1" ht="14.25" hidden="1"/>
    <row r="32215" s="505" customFormat="1" ht="14.25" hidden="1"/>
    <row r="32216" s="505" customFormat="1" ht="14.25" hidden="1"/>
    <row r="32217" s="505" customFormat="1" ht="14.25" hidden="1"/>
    <row r="32218" s="505" customFormat="1" ht="14.25" hidden="1"/>
    <row r="32219" s="505" customFormat="1" ht="14.25" hidden="1"/>
    <row r="32220" s="505" customFormat="1" ht="14.25" hidden="1"/>
    <row r="32221" s="505" customFormat="1" ht="14.25" hidden="1"/>
    <row r="32222" s="505" customFormat="1" ht="14.25" hidden="1"/>
    <row r="32223" s="505" customFormat="1" ht="14.25" hidden="1"/>
    <row r="32224" s="505" customFormat="1" ht="14.25" hidden="1"/>
    <row r="32225" s="505" customFormat="1" ht="14.25" hidden="1"/>
    <row r="32226" s="505" customFormat="1" ht="14.25" hidden="1"/>
    <row r="32227" s="505" customFormat="1" ht="14.25" hidden="1"/>
    <row r="32228" s="505" customFormat="1" ht="14.25" hidden="1"/>
    <row r="32229" s="505" customFormat="1" ht="14.25" hidden="1"/>
    <row r="32230" s="505" customFormat="1" ht="14.25" hidden="1"/>
    <row r="32231" s="505" customFormat="1" ht="14.25" hidden="1"/>
    <row r="32232" s="505" customFormat="1" ht="14.25" hidden="1"/>
    <row r="32233" s="505" customFormat="1" ht="14.25" hidden="1"/>
    <row r="32234" s="505" customFormat="1" ht="14.25" hidden="1"/>
    <row r="32235" s="505" customFormat="1" ht="14.25" hidden="1"/>
    <row r="32236" s="505" customFormat="1" ht="14.25" hidden="1"/>
    <row r="32237" s="505" customFormat="1" ht="14.25" hidden="1"/>
    <row r="32238" s="505" customFormat="1" ht="14.25" hidden="1"/>
    <row r="32239" s="505" customFormat="1" ht="14.25" hidden="1"/>
    <row r="32240" s="505" customFormat="1" ht="14.25" hidden="1"/>
    <row r="32241" s="505" customFormat="1" ht="14.25" hidden="1"/>
    <row r="32242" s="505" customFormat="1" ht="14.25" hidden="1"/>
    <row r="32243" s="505" customFormat="1" ht="14.25" hidden="1"/>
    <row r="32244" s="505" customFormat="1" ht="14.25" hidden="1"/>
    <row r="32245" s="505" customFormat="1" ht="14.25" hidden="1"/>
    <row r="32246" s="505" customFormat="1" ht="14.25" hidden="1"/>
    <row r="32247" s="505" customFormat="1" ht="14.25" hidden="1"/>
    <row r="32248" s="505" customFormat="1" ht="14.25" hidden="1"/>
    <row r="32249" s="505" customFormat="1" ht="14.25" hidden="1"/>
    <row r="32250" s="505" customFormat="1" ht="14.25" hidden="1"/>
    <row r="32251" s="505" customFormat="1" ht="14.25" hidden="1"/>
    <row r="32252" s="505" customFormat="1" ht="14.25" hidden="1"/>
    <row r="32253" s="505" customFormat="1" ht="14.25" hidden="1"/>
    <row r="32254" s="505" customFormat="1" ht="14.25" hidden="1"/>
    <row r="32255" s="505" customFormat="1" ht="14.25" hidden="1"/>
    <row r="32256" s="505" customFormat="1" ht="14.25" hidden="1"/>
    <row r="32257" s="505" customFormat="1" ht="14.25" hidden="1"/>
    <row r="32258" s="505" customFormat="1" ht="14.25" hidden="1"/>
    <row r="32259" s="505" customFormat="1" ht="14.25" hidden="1"/>
    <row r="32260" s="505" customFormat="1" ht="14.25" hidden="1"/>
    <row r="32261" s="505" customFormat="1" ht="14.25" hidden="1"/>
    <row r="32262" s="505" customFormat="1" ht="14.25" hidden="1"/>
    <row r="32263" s="505" customFormat="1" ht="14.25" hidden="1"/>
    <row r="32264" s="505" customFormat="1" ht="14.25" hidden="1"/>
    <row r="32265" s="505" customFormat="1" ht="14.25" hidden="1"/>
    <row r="32266" s="505" customFormat="1" ht="14.25" hidden="1"/>
    <row r="32267" s="505" customFormat="1" ht="14.25" hidden="1"/>
    <row r="32268" s="505" customFormat="1" ht="14.25" hidden="1"/>
    <row r="32269" s="505" customFormat="1" ht="14.25" hidden="1"/>
    <row r="32270" s="505" customFormat="1" ht="14.25" hidden="1"/>
    <row r="32271" s="505" customFormat="1" ht="14.25" hidden="1"/>
    <row r="32272" s="505" customFormat="1" ht="14.25" hidden="1"/>
    <row r="32273" s="505" customFormat="1" ht="14.25" hidden="1"/>
    <row r="32274" s="505" customFormat="1" ht="14.25" hidden="1"/>
    <row r="32275" s="505" customFormat="1" ht="14.25" hidden="1"/>
    <row r="32276" s="505" customFormat="1" ht="14.25" hidden="1"/>
    <row r="32277" s="505" customFormat="1" ht="14.25" hidden="1"/>
    <row r="32278" s="505" customFormat="1" ht="14.25" hidden="1"/>
    <row r="32279" s="505" customFormat="1" ht="14.25" hidden="1"/>
    <row r="32280" s="505" customFormat="1" ht="14.25" hidden="1"/>
    <row r="32281" s="505" customFormat="1" ht="14.25" hidden="1"/>
    <row r="32282" s="505" customFormat="1" ht="14.25" hidden="1"/>
    <row r="32283" s="505" customFormat="1" ht="14.25" hidden="1"/>
    <row r="32284" s="505" customFormat="1" ht="14.25" hidden="1"/>
    <row r="32285" s="505" customFormat="1" ht="14.25" hidden="1"/>
    <row r="32286" s="505" customFormat="1" ht="14.25" hidden="1"/>
    <row r="32287" s="505" customFormat="1" ht="14.25" hidden="1"/>
    <row r="32288" s="505" customFormat="1" ht="14.25" hidden="1"/>
    <row r="32289" s="505" customFormat="1" ht="14.25" hidden="1"/>
    <row r="32290" s="505" customFormat="1" ht="14.25" hidden="1"/>
    <row r="32291" s="505" customFormat="1" ht="14.25" hidden="1"/>
    <row r="32292" s="505" customFormat="1" ht="14.25" hidden="1"/>
    <row r="32293" s="505" customFormat="1" ht="14.25" hidden="1"/>
    <row r="32294" s="505" customFormat="1" ht="14.25" hidden="1"/>
    <row r="32295" s="505" customFormat="1" ht="14.25" hidden="1"/>
    <row r="32296" s="505" customFormat="1" ht="14.25" hidden="1"/>
    <row r="32297" s="505" customFormat="1" ht="14.25" hidden="1"/>
    <row r="32298" s="505" customFormat="1" ht="14.25" hidden="1"/>
    <row r="32299" s="505" customFormat="1" ht="14.25" hidden="1"/>
    <row r="32300" s="505" customFormat="1" ht="14.25" hidden="1"/>
    <row r="32301" s="505" customFormat="1" ht="14.25" hidden="1"/>
    <row r="32302" s="505" customFormat="1" ht="14.25" hidden="1"/>
    <row r="32303" s="505" customFormat="1" ht="14.25" hidden="1"/>
    <row r="32304" s="505" customFormat="1" ht="14.25" hidden="1"/>
    <row r="32305" s="505" customFormat="1" ht="14.25" hidden="1"/>
    <row r="32306" s="505" customFormat="1" ht="14.25" hidden="1"/>
    <row r="32307" s="505" customFormat="1" ht="14.25" hidden="1"/>
    <row r="32308" s="505" customFormat="1" ht="14.25" hidden="1"/>
    <row r="32309" s="505" customFormat="1" ht="14.25" hidden="1"/>
    <row r="32310" s="505" customFormat="1" ht="14.25" hidden="1"/>
    <row r="32311" s="505" customFormat="1" ht="14.25" hidden="1"/>
    <row r="32312" s="505" customFormat="1" ht="14.25" hidden="1"/>
    <row r="32313" s="505" customFormat="1" ht="14.25" hidden="1"/>
    <row r="32314" s="505" customFormat="1" ht="14.25" hidden="1"/>
    <row r="32315" s="505" customFormat="1" ht="14.25" hidden="1"/>
    <row r="32316" s="505" customFormat="1" ht="14.25" hidden="1"/>
    <row r="32317" s="505" customFormat="1" ht="14.25" hidden="1"/>
    <row r="32318" s="505" customFormat="1" ht="14.25" hidden="1"/>
    <row r="32319" s="505" customFormat="1" ht="14.25" hidden="1"/>
    <row r="32320" s="505" customFormat="1" ht="14.25" hidden="1"/>
    <row r="32321" s="505" customFormat="1" ht="14.25" hidden="1"/>
    <row r="32322" s="505" customFormat="1" ht="14.25" hidden="1"/>
    <row r="32323" s="505" customFormat="1" ht="14.25" hidden="1"/>
    <row r="32324" s="505" customFormat="1" ht="14.25" hidden="1"/>
    <row r="32325" s="505" customFormat="1" ht="14.25" hidden="1"/>
    <row r="32326" s="505" customFormat="1" ht="14.25" hidden="1"/>
    <row r="32327" s="505" customFormat="1" ht="14.25" hidden="1"/>
    <row r="32328" s="505" customFormat="1" ht="14.25" hidden="1"/>
    <row r="32329" s="505" customFormat="1" ht="14.25" hidden="1"/>
    <row r="32330" s="505" customFormat="1" ht="14.25" hidden="1"/>
    <row r="32331" s="505" customFormat="1" ht="14.25" hidden="1"/>
    <row r="32332" s="505" customFormat="1" ht="14.25" hidden="1"/>
    <row r="32333" s="505" customFormat="1" ht="14.25" hidden="1"/>
    <row r="32334" s="505" customFormat="1" ht="14.25" hidden="1"/>
    <row r="32335" s="505" customFormat="1" ht="14.25" hidden="1"/>
    <row r="32336" s="505" customFormat="1" ht="14.25" hidden="1"/>
    <row r="32337" s="505" customFormat="1" ht="14.25" hidden="1"/>
    <row r="32338" s="505" customFormat="1" ht="14.25" hidden="1"/>
    <row r="32339" s="505" customFormat="1" ht="14.25" hidden="1"/>
    <row r="32340" s="505" customFormat="1" ht="14.25" hidden="1"/>
    <row r="32341" s="505" customFormat="1" ht="14.25" hidden="1"/>
    <row r="32342" s="505" customFormat="1" ht="14.25" hidden="1"/>
    <row r="32343" s="505" customFormat="1" ht="14.25" hidden="1"/>
    <row r="32344" s="505" customFormat="1" ht="14.25" hidden="1"/>
    <row r="32345" s="505" customFormat="1" ht="14.25" hidden="1"/>
    <row r="32346" s="505" customFormat="1" ht="14.25" hidden="1"/>
    <row r="32347" s="505" customFormat="1" ht="14.25" hidden="1"/>
    <row r="32348" s="505" customFormat="1" ht="14.25" hidden="1"/>
    <row r="32349" s="505" customFormat="1" ht="14.25" hidden="1"/>
    <row r="32350" s="505" customFormat="1" ht="14.25" hidden="1"/>
    <row r="32351" s="505" customFormat="1" ht="14.25" hidden="1"/>
    <row r="32352" s="505" customFormat="1" ht="14.25" hidden="1"/>
    <row r="32353" s="505" customFormat="1" ht="14.25" hidden="1"/>
    <row r="32354" s="505" customFormat="1" ht="14.25" hidden="1"/>
    <row r="32355" s="505" customFormat="1" ht="14.25" hidden="1"/>
    <row r="32356" s="505" customFormat="1" ht="14.25" hidden="1"/>
    <row r="32357" s="505" customFormat="1" ht="14.25" hidden="1"/>
    <row r="32358" s="505" customFormat="1" ht="14.25" hidden="1"/>
    <row r="32359" s="505" customFormat="1" ht="14.25" hidden="1"/>
    <row r="32360" s="505" customFormat="1" ht="14.25" hidden="1"/>
    <row r="32361" s="505" customFormat="1" ht="14.25" hidden="1"/>
    <row r="32362" s="505" customFormat="1" ht="14.25" hidden="1"/>
    <row r="32363" s="505" customFormat="1" ht="14.25" hidden="1"/>
    <row r="32364" s="505" customFormat="1" ht="14.25" hidden="1"/>
    <row r="32365" s="505" customFormat="1" ht="14.25" hidden="1"/>
    <row r="32366" s="505" customFormat="1" ht="14.25" hidden="1"/>
    <row r="32367" s="505" customFormat="1" ht="14.25" hidden="1"/>
    <row r="32368" s="505" customFormat="1" ht="14.25" hidden="1"/>
    <row r="32369" s="505" customFormat="1" ht="14.25" hidden="1"/>
    <row r="32370" s="505" customFormat="1" ht="14.25" hidden="1"/>
    <row r="32371" s="505" customFormat="1" ht="14.25" hidden="1"/>
    <row r="32372" s="505" customFormat="1" ht="14.25" hidden="1"/>
    <row r="32373" s="505" customFormat="1" ht="14.25" hidden="1"/>
    <row r="32374" s="505" customFormat="1" ht="14.25" hidden="1"/>
    <row r="32375" s="505" customFormat="1" ht="14.25" hidden="1"/>
    <row r="32376" s="505" customFormat="1" ht="14.25" hidden="1"/>
    <row r="32377" s="505" customFormat="1" ht="14.25" hidden="1"/>
    <row r="32378" s="505" customFormat="1" ht="14.25" hidden="1"/>
    <row r="32379" s="505" customFormat="1" ht="14.25" hidden="1"/>
    <row r="32380" s="505" customFormat="1" ht="14.25" hidden="1"/>
    <row r="32381" s="505" customFormat="1" ht="14.25" hidden="1"/>
    <row r="32382" s="505" customFormat="1" ht="14.25" hidden="1"/>
    <row r="32383" s="505" customFormat="1" ht="14.25" hidden="1"/>
    <row r="32384" s="505" customFormat="1" ht="14.25" hidden="1"/>
    <row r="32385" s="505" customFormat="1" ht="14.25" hidden="1"/>
    <row r="32386" s="505" customFormat="1" ht="14.25" hidden="1"/>
    <row r="32387" s="505" customFormat="1" ht="14.25" hidden="1"/>
    <row r="32388" s="505" customFormat="1" ht="14.25" hidden="1"/>
    <row r="32389" s="505" customFormat="1" ht="14.25" hidden="1"/>
    <row r="32390" s="505" customFormat="1" ht="14.25" hidden="1"/>
    <row r="32391" s="505" customFormat="1" ht="14.25" hidden="1"/>
    <row r="32392" s="505" customFormat="1" ht="14.25" hidden="1"/>
    <row r="32393" s="505" customFormat="1" ht="14.25" hidden="1"/>
    <row r="32394" s="505" customFormat="1" ht="14.25" hidden="1"/>
    <row r="32395" s="505" customFormat="1" ht="14.25" hidden="1"/>
    <row r="32396" s="505" customFormat="1" ht="14.25" hidden="1"/>
    <row r="32397" s="505" customFormat="1" ht="14.25" hidden="1"/>
    <row r="32398" s="505" customFormat="1" ht="14.25" hidden="1"/>
    <row r="32399" s="505" customFormat="1" ht="14.25" hidden="1"/>
    <row r="32400" s="505" customFormat="1" ht="14.25" hidden="1"/>
    <row r="32401" s="505" customFormat="1" ht="14.25" hidden="1"/>
    <row r="32402" s="505" customFormat="1" ht="14.25" hidden="1"/>
    <row r="32403" s="505" customFormat="1" ht="14.25" hidden="1"/>
    <row r="32404" s="505" customFormat="1" ht="14.25" hidden="1"/>
    <row r="32405" s="505" customFormat="1" ht="14.25" hidden="1"/>
    <row r="32406" s="505" customFormat="1" ht="14.25" hidden="1"/>
    <row r="32407" s="505" customFormat="1" ht="14.25" hidden="1"/>
    <row r="32408" s="505" customFormat="1" ht="14.25" hidden="1"/>
    <row r="32409" s="505" customFormat="1" ht="14.25" hidden="1"/>
    <row r="32410" s="505" customFormat="1" ht="14.25" hidden="1"/>
    <row r="32411" s="505" customFormat="1" ht="14.25" hidden="1"/>
    <row r="32412" s="505" customFormat="1" ht="14.25" hidden="1"/>
    <row r="32413" s="505" customFormat="1" ht="14.25" hidden="1"/>
    <row r="32414" s="505" customFormat="1" ht="14.25" hidden="1"/>
    <row r="32415" s="505" customFormat="1" ht="14.25" hidden="1"/>
    <row r="32416" s="505" customFormat="1" ht="14.25" hidden="1"/>
    <row r="32417" s="505" customFormat="1" ht="14.25" hidden="1"/>
    <row r="32418" s="505" customFormat="1" ht="14.25" hidden="1"/>
    <row r="32419" s="505" customFormat="1" ht="14.25" hidden="1"/>
    <row r="32420" s="505" customFormat="1" ht="14.25" hidden="1"/>
    <row r="32421" s="505" customFormat="1" ht="14.25" hidden="1"/>
    <row r="32422" s="505" customFormat="1" ht="14.25" hidden="1"/>
    <row r="32423" s="505" customFormat="1" ht="14.25" hidden="1"/>
    <row r="32424" s="505" customFormat="1" ht="14.25" hidden="1"/>
    <row r="32425" s="505" customFormat="1" ht="14.25" hidden="1"/>
    <row r="32426" s="505" customFormat="1" ht="14.25" hidden="1"/>
    <row r="32427" s="505" customFormat="1" ht="14.25" hidden="1"/>
    <row r="32428" s="505" customFormat="1" ht="14.25" hidden="1"/>
    <row r="32429" s="505" customFormat="1" ht="14.25" hidden="1"/>
    <row r="32430" s="505" customFormat="1" ht="14.25" hidden="1"/>
    <row r="32431" s="505" customFormat="1" ht="14.25" hidden="1"/>
    <row r="32432" s="505" customFormat="1" ht="14.25" hidden="1"/>
    <row r="32433" s="505" customFormat="1" ht="14.25" hidden="1"/>
    <row r="32434" s="505" customFormat="1" ht="14.25" hidden="1"/>
    <row r="32435" s="505" customFormat="1" ht="14.25" hidden="1"/>
    <row r="32436" s="505" customFormat="1" ht="14.25" hidden="1"/>
    <row r="32437" s="505" customFormat="1" ht="14.25" hidden="1"/>
    <row r="32438" s="505" customFormat="1" ht="14.25" hidden="1"/>
    <row r="32439" s="505" customFormat="1" ht="14.25" hidden="1"/>
    <row r="32440" s="505" customFormat="1" ht="14.25" hidden="1"/>
    <row r="32441" s="505" customFormat="1" ht="14.25" hidden="1"/>
    <row r="32442" s="505" customFormat="1" ht="14.25" hidden="1"/>
    <row r="32443" s="505" customFormat="1" ht="14.25" hidden="1"/>
    <row r="32444" s="505" customFormat="1" ht="14.25" hidden="1"/>
    <row r="32445" s="505" customFormat="1" ht="14.25" hidden="1"/>
    <row r="32446" s="505" customFormat="1" ht="14.25" hidden="1"/>
    <row r="32447" s="505" customFormat="1" ht="14.25" hidden="1"/>
    <row r="32448" s="505" customFormat="1" ht="14.25" hidden="1"/>
    <row r="32449" s="505" customFormat="1" ht="14.25" hidden="1"/>
    <row r="32450" s="505" customFormat="1" ht="14.25" hidden="1"/>
    <row r="32451" s="505" customFormat="1" ht="14.25" hidden="1"/>
    <row r="32452" s="505" customFormat="1" ht="14.25" hidden="1"/>
    <row r="32453" s="505" customFormat="1" ht="14.25" hidden="1"/>
    <row r="32454" s="505" customFormat="1" ht="14.25" hidden="1"/>
    <row r="32455" s="505" customFormat="1" ht="14.25" hidden="1"/>
    <row r="32456" s="505" customFormat="1" ht="14.25" hidden="1"/>
    <row r="32457" s="505" customFormat="1" ht="14.25" hidden="1"/>
    <row r="32458" s="505" customFormat="1" ht="14.25" hidden="1"/>
    <row r="32459" s="505" customFormat="1" ht="14.25" hidden="1"/>
    <row r="32460" s="505" customFormat="1" ht="14.25" hidden="1"/>
    <row r="32461" s="505" customFormat="1" ht="14.25" hidden="1"/>
    <row r="32462" s="505" customFormat="1" ht="14.25" hidden="1"/>
    <row r="32463" s="505" customFormat="1" ht="14.25" hidden="1"/>
    <row r="32464" s="505" customFormat="1" ht="14.25" hidden="1"/>
    <row r="32465" s="505" customFormat="1" ht="14.25" hidden="1"/>
    <row r="32466" s="505" customFormat="1" ht="14.25" hidden="1"/>
    <row r="32467" s="505" customFormat="1" ht="14.25" hidden="1"/>
    <row r="32468" s="505" customFormat="1" ht="14.25" hidden="1"/>
    <row r="32469" s="505" customFormat="1" ht="14.25" hidden="1"/>
    <row r="32470" s="505" customFormat="1" ht="14.25" hidden="1"/>
    <row r="32471" s="505" customFormat="1" ht="14.25" hidden="1"/>
    <row r="32472" s="505" customFormat="1" ht="14.25" hidden="1"/>
    <row r="32473" s="505" customFormat="1" ht="14.25" hidden="1"/>
    <row r="32474" s="505" customFormat="1" ht="14.25" hidden="1"/>
    <row r="32475" s="505" customFormat="1" ht="14.25" hidden="1"/>
    <row r="32476" s="505" customFormat="1" ht="14.25" hidden="1"/>
    <row r="32477" s="505" customFormat="1" ht="14.25" hidden="1"/>
    <row r="32478" s="505" customFormat="1" ht="14.25" hidden="1"/>
    <row r="32479" s="505" customFormat="1" ht="14.25" hidden="1"/>
    <row r="32480" s="505" customFormat="1" ht="14.25" hidden="1"/>
    <row r="32481" s="505" customFormat="1" ht="14.25" hidden="1"/>
    <row r="32482" s="505" customFormat="1" ht="14.25" hidden="1"/>
    <row r="32483" s="505" customFormat="1" ht="14.25" hidden="1"/>
    <row r="32484" s="505" customFormat="1" ht="14.25" hidden="1"/>
    <row r="32485" s="505" customFormat="1" ht="14.25" hidden="1"/>
    <row r="32486" s="505" customFormat="1" ht="14.25" hidden="1"/>
    <row r="32487" s="505" customFormat="1" ht="14.25" hidden="1"/>
    <row r="32488" s="505" customFormat="1" ht="14.25" hidden="1"/>
    <row r="32489" s="505" customFormat="1" ht="14.25" hidden="1"/>
    <row r="32490" s="505" customFormat="1" ht="14.25" hidden="1"/>
    <row r="32491" s="505" customFormat="1" ht="14.25" hidden="1"/>
    <row r="32492" s="505" customFormat="1" ht="14.25" hidden="1"/>
    <row r="32493" s="505" customFormat="1" ht="14.25" hidden="1"/>
    <row r="32494" s="505" customFormat="1" ht="14.25" hidden="1"/>
    <row r="32495" s="505" customFormat="1" ht="14.25" hidden="1"/>
    <row r="32496" s="505" customFormat="1" ht="14.25" hidden="1"/>
    <row r="32497" s="505" customFormat="1" ht="14.25" hidden="1"/>
    <row r="32498" s="505" customFormat="1" ht="14.25" hidden="1"/>
    <row r="32499" s="505" customFormat="1" ht="14.25" hidden="1"/>
    <row r="32500" s="505" customFormat="1" ht="14.25" hidden="1"/>
    <row r="32501" s="505" customFormat="1" ht="14.25" hidden="1"/>
    <row r="32502" s="505" customFormat="1" ht="14.25" hidden="1"/>
    <row r="32503" s="505" customFormat="1" ht="14.25" hidden="1"/>
    <row r="32504" s="505" customFormat="1" ht="14.25" hidden="1"/>
    <row r="32505" s="505" customFormat="1" ht="14.25" hidden="1"/>
    <row r="32506" s="505" customFormat="1" ht="14.25" hidden="1"/>
    <row r="32507" s="505" customFormat="1" ht="14.25" hidden="1"/>
    <row r="32508" s="505" customFormat="1" ht="14.25" hidden="1"/>
    <row r="32509" s="505" customFormat="1" ht="14.25" hidden="1"/>
    <row r="32510" s="505" customFormat="1" ht="14.25" hidden="1"/>
    <row r="32511" s="505" customFormat="1" ht="14.25" hidden="1"/>
    <row r="32512" s="505" customFormat="1" ht="14.25" hidden="1"/>
    <row r="32513" s="505" customFormat="1" ht="14.25" hidden="1"/>
    <row r="32514" s="505" customFormat="1" ht="14.25" hidden="1"/>
    <row r="32515" s="505" customFormat="1" ht="14.25" hidden="1"/>
    <row r="32516" s="505" customFormat="1" ht="14.25" hidden="1"/>
    <row r="32517" s="505" customFormat="1" ht="14.25" hidden="1"/>
    <row r="32518" s="505" customFormat="1" ht="14.25" hidden="1"/>
    <row r="32519" s="505" customFormat="1" ht="14.25" hidden="1"/>
    <row r="32520" s="505" customFormat="1" ht="14.25" hidden="1"/>
    <row r="32521" s="505" customFormat="1" ht="14.25" hidden="1"/>
    <row r="32522" s="505" customFormat="1" ht="14.25" hidden="1"/>
    <row r="32523" s="505" customFormat="1" ht="14.25" hidden="1"/>
    <row r="32524" s="505" customFormat="1" ht="14.25" hidden="1"/>
    <row r="32525" s="505" customFormat="1" ht="14.25" hidden="1"/>
    <row r="32526" s="505" customFormat="1" ht="14.25" hidden="1"/>
    <row r="32527" s="505" customFormat="1" ht="14.25" hidden="1"/>
    <row r="32528" s="505" customFormat="1" ht="14.25" hidden="1"/>
    <row r="32529" s="505" customFormat="1" ht="14.25" hidden="1"/>
    <row r="32530" s="505" customFormat="1" ht="14.25" hidden="1"/>
    <row r="32531" s="505" customFormat="1" ht="14.25" hidden="1"/>
    <row r="32532" s="505" customFormat="1" ht="14.25" hidden="1"/>
    <row r="32533" s="505" customFormat="1" ht="14.25" hidden="1"/>
    <row r="32534" s="505" customFormat="1" ht="14.25" hidden="1"/>
    <row r="32535" s="505" customFormat="1" ht="14.25" hidden="1"/>
    <row r="32536" s="505" customFormat="1" ht="14.25" hidden="1"/>
    <row r="32537" s="505" customFormat="1" ht="14.25" hidden="1"/>
    <row r="32538" s="505" customFormat="1" ht="14.25" hidden="1"/>
    <row r="32539" s="505" customFormat="1" ht="14.25" hidden="1"/>
    <row r="32540" s="505" customFormat="1" ht="14.25" hidden="1"/>
    <row r="32541" s="505" customFormat="1" ht="14.25" hidden="1"/>
    <row r="32542" s="505" customFormat="1" ht="14.25" hidden="1"/>
    <row r="32543" s="505" customFormat="1" ht="14.25" hidden="1"/>
    <row r="32544" s="505" customFormat="1" ht="14.25" hidden="1"/>
    <row r="32545" s="505" customFormat="1" ht="14.25" hidden="1"/>
    <row r="32546" s="505" customFormat="1" ht="14.25" hidden="1"/>
    <row r="32547" s="505" customFormat="1" ht="14.25" hidden="1"/>
    <row r="32548" s="505" customFormat="1" ht="14.25" hidden="1"/>
    <row r="32549" s="505" customFormat="1" ht="14.25" hidden="1"/>
    <row r="32550" s="505" customFormat="1" ht="14.25" hidden="1"/>
    <row r="32551" s="505" customFormat="1" ht="14.25" hidden="1"/>
    <row r="32552" s="505" customFormat="1" ht="14.25" hidden="1"/>
    <row r="32553" s="505" customFormat="1" ht="14.25" hidden="1"/>
    <row r="32554" s="505" customFormat="1" ht="14.25" hidden="1"/>
    <row r="32555" s="505" customFormat="1" ht="14.25" hidden="1"/>
    <row r="32556" s="505" customFormat="1" ht="14.25" hidden="1"/>
    <row r="32557" s="505" customFormat="1" ht="14.25" hidden="1"/>
    <row r="32558" s="505" customFormat="1" ht="14.25" hidden="1"/>
    <row r="32559" s="505" customFormat="1" ht="14.25" hidden="1"/>
    <row r="32560" s="505" customFormat="1" ht="14.25" hidden="1"/>
    <row r="32561" s="505" customFormat="1" ht="14.25" hidden="1"/>
    <row r="32562" s="505" customFormat="1" ht="14.25" hidden="1"/>
    <row r="32563" s="505" customFormat="1" ht="14.25" hidden="1"/>
    <row r="32564" s="505" customFormat="1" ht="14.25" hidden="1"/>
    <row r="32565" s="505" customFormat="1" ht="14.25" hidden="1"/>
    <row r="32566" s="505" customFormat="1" ht="14.25" hidden="1"/>
    <row r="32567" s="505" customFormat="1" ht="14.25" hidden="1"/>
    <row r="32568" s="505" customFormat="1" ht="14.25" hidden="1"/>
    <row r="32569" s="505" customFormat="1" ht="14.25" hidden="1"/>
    <row r="32570" s="505" customFormat="1" ht="14.25" hidden="1"/>
    <row r="32571" s="505" customFormat="1" ht="14.25" hidden="1"/>
    <row r="32572" s="505" customFormat="1" ht="14.25" hidden="1"/>
    <row r="32573" s="505" customFormat="1" ht="14.25" hidden="1"/>
    <row r="32574" s="505" customFormat="1" ht="14.25" hidden="1"/>
    <row r="32575" s="505" customFormat="1" ht="14.25" hidden="1"/>
    <row r="32576" s="505" customFormat="1" ht="14.25" hidden="1"/>
    <row r="32577" s="505" customFormat="1" ht="14.25" hidden="1"/>
    <row r="32578" s="505" customFormat="1" ht="14.25" hidden="1"/>
    <row r="32579" s="505" customFormat="1" ht="14.25" hidden="1"/>
    <row r="32580" s="505" customFormat="1" ht="14.25" hidden="1"/>
    <row r="32581" s="505" customFormat="1" ht="14.25" hidden="1"/>
    <row r="32582" s="505" customFormat="1" ht="14.25" hidden="1"/>
    <row r="32583" s="505" customFormat="1" ht="14.25" hidden="1"/>
    <row r="32584" s="505" customFormat="1" ht="14.25" hidden="1"/>
    <row r="32585" s="505" customFormat="1" ht="14.25" hidden="1"/>
    <row r="32586" s="505" customFormat="1" ht="14.25" hidden="1"/>
    <row r="32587" s="505" customFormat="1" ht="14.25" hidden="1"/>
    <row r="32588" s="505" customFormat="1" ht="14.25" hidden="1"/>
    <row r="32589" s="505" customFormat="1" ht="14.25" hidden="1"/>
    <row r="32590" s="505" customFormat="1" ht="14.25" hidden="1"/>
    <row r="32591" s="505" customFormat="1" ht="14.25" hidden="1"/>
    <row r="32592" s="505" customFormat="1" ht="14.25" hidden="1"/>
    <row r="32593" s="505" customFormat="1" ht="14.25" hidden="1"/>
    <row r="32594" s="505" customFormat="1" ht="14.25" hidden="1"/>
    <row r="32595" s="505" customFormat="1" ht="14.25" hidden="1"/>
    <row r="32596" s="505" customFormat="1" ht="14.25" hidden="1"/>
    <row r="32597" s="505" customFormat="1" ht="14.25" hidden="1"/>
    <row r="32598" s="505" customFormat="1" ht="14.25" hidden="1"/>
    <row r="32599" s="505" customFormat="1" ht="14.25" hidden="1"/>
    <row r="32600" s="505" customFormat="1" ht="14.25" hidden="1"/>
    <row r="32601" s="505" customFormat="1" ht="14.25" hidden="1"/>
    <row r="32602" s="505" customFormat="1" ht="14.25" hidden="1"/>
    <row r="32603" s="505" customFormat="1" ht="14.25" hidden="1"/>
    <row r="32604" s="505" customFormat="1" ht="14.25" hidden="1"/>
    <row r="32605" s="505" customFormat="1" ht="14.25" hidden="1"/>
    <row r="32606" s="505" customFormat="1" ht="14.25" hidden="1"/>
    <row r="32607" s="505" customFormat="1" ht="14.25" hidden="1"/>
    <row r="32608" s="505" customFormat="1" ht="14.25" hidden="1"/>
    <row r="32609" s="505" customFormat="1" ht="14.25" hidden="1"/>
    <row r="32610" s="505" customFormat="1" ht="14.25" hidden="1"/>
    <row r="32611" s="505" customFormat="1" ht="14.25" hidden="1"/>
    <row r="32612" s="505" customFormat="1" ht="14.25" hidden="1"/>
    <row r="32613" s="505" customFormat="1" ht="14.25" hidden="1"/>
    <row r="32614" s="505" customFormat="1" ht="14.25" hidden="1"/>
    <row r="32615" s="505" customFormat="1" ht="14.25" hidden="1"/>
    <row r="32616" s="505" customFormat="1" ht="14.25" hidden="1"/>
    <row r="32617" s="505" customFormat="1" ht="14.25" hidden="1"/>
    <row r="32618" s="505" customFormat="1" ht="14.25" hidden="1"/>
    <row r="32619" s="505" customFormat="1" ht="14.25" hidden="1"/>
    <row r="32620" s="505" customFormat="1" ht="14.25" hidden="1"/>
    <row r="32621" s="505" customFormat="1" ht="14.25" hidden="1"/>
    <row r="32622" s="505" customFormat="1" ht="14.25" hidden="1"/>
    <row r="32623" s="505" customFormat="1" ht="14.25" hidden="1"/>
    <row r="32624" s="505" customFormat="1" ht="14.25" hidden="1"/>
    <row r="32625" s="505" customFormat="1" ht="14.25" hidden="1"/>
    <row r="32626" s="505" customFormat="1" ht="14.25" hidden="1"/>
    <row r="32627" s="505" customFormat="1" ht="14.25" hidden="1"/>
    <row r="32628" s="505" customFormat="1" ht="14.25" hidden="1"/>
    <row r="32629" s="505" customFormat="1" ht="14.25" hidden="1"/>
    <row r="32630" s="505" customFormat="1" ht="14.25" hidden="1"/>
    <row r="32631" s="505" customFormat="1" ht="14.25" hidden="1"/>
    <row r="32632" s="505" customFormat="1" ht="14.25" hidden="1"/>
    <row r="32633" s="505" customFormat="1" ht="14.25" hidden="1"/>
    <row r="32634" s="505" customFormat="1" ht="14.25" hidden="1"/>
    <row r="32635" s="505" customFormat="1" ht="14.25" hidden="1"/>
    <row r="32636" s="505" customFormat="1" ht="14.25" hidden="1"/>
    <row r="32637" s="505" customFormat="1" ht="14.25" hidden="1"/>
    <row r="32638" s="505" customFormat="1" ht="14.25" hidden="1"/>
    <row r="32639" s="505" customFormat="1" ht="14.25" hidden="1"/>
    <row r="32640" s="505" customFormat="1" ht="14.25" hidden="1"/>
    <row r="32641" s="505" customFormat="1" ht="14.25" hidden="1"/>
    <row r="32642" s="505" customFormat="1" ht="14.25" hidden="1"/>
    <row r="32643" s="505" customFormat="1" ht="14.25" hidden="1"/>
    <row r="32644" s="505" customFormat="1" ht="14.25" hidden="1"/>
    <row r="32645" s="505" customFormat="1" ht="14.25" hidden="1"/>
    <row r="32646" s="505" customFormat="1" ht="14.25" hidden="1"/>
    <row r="32647" s="505" customFormat="1" ht="14.25" hidden="1"/>
    <row r="32648" s="505" customFormat="1" ht="14.25" hidden="1"/>
    <row r="32649" s="505" customFormat="1" ht="14.25" hidden="1"/>
    <row r="32650" s="505" customFormat="1" ht="14.25" hidden="1"/>
    <row r="32651" s="505" customFormat="1" ht="14.25" hidden="1"/>
    <row r="32652" s="505" customFormat="1" ht="14.25" hidden="1"/>
    <row r="32653" s="505" customFormat="1" ht="14.25" hidden="1"/>
    <row r="32654" s="505" customFormat="1" ht="14.25" hidden="1"/>
    <row r="32655" s="505" customFormat="1" ht="14.25" hidden="1"/>
    <row r="32656" s="505" customFormat="1" ht="14.25" hidden="1"/>
    <row r="32657" s="505" customFormat="1" ht="14.25" hidden="1"/>
    <row r="32658" s="505" customFormat="1" ht="14.25" hidden="1"/>
    <row r="32659" s="505" customFormat="1" ht="14.25" hidden="1"/>
    <row r="32660" s="505" customFormat="1" ht="14.25" hidden="1"/>
    <row r="32661" s="505" customFormat="1" ht="14.25" hidden="1"/>
    <row r="32662" s="505" customFormat="1" ht="14.25" hidden="1"/>
    <row r="32663" s="505" customFormat="1" ht="14.25" hidden="1"/>
    <row r="32664" s="505" customFormat="1" ht="14.25" hidden="1"/>
    <row r="32665" s="505" customFormat="1" ht="14.25" hidden="1"/>
    <row r="32666" s="505" customFormat="1" ht="14.25" hidden="1"/>
    <row r="32667" s="505" customFormat="1" ht="14.25" hidden="1"/>
    <row r="32668" s="505" customFormat="1" ht="14.25" hidden="1"/>
    <row r="32669" s="505" customFormat="1" ht="14.25" hidden="1"/>
    <row r="32670" s="505" customFormat="1" ht="14.25" hidden="1"/>
    <row r="32671" s="505" customFormat="1" ht="14.25" hidden="1"/>
    <row r="32672" s="505" customFormat="1" ht="14.25" hidden="1"/>
    <row r="32673" s="505" customFormat="1" ht="14.25" hidden="1"/>
    <row r="32674" s="505" customFormat="1" ht="14.25" hidden="1"/>
    <row r="32675" s="505" customFormat="1" ht="14.25" hidden="1"/>
    <row r="32676" s="505" customFormat="1" ht="14.25" hidden="1"/>
    <row r="32677" s="505" customFormat="1" ht="14.25" hidden="1"/>
    <row r="32678" s="505" customFormat="1" ht="14.25" hidden="1"/>
    <row r="32679" s="505" customFormat="1" ht="14.25" hidden="1"/>
    <row r="32680" s="505" customFormat="1" ht="14.25" hidden="1"/>
    <row r="32681" s="505" customFormat="1" ht="14.25" hidden="1"/>
    <row r="32682" s="505" customFormat="1" ht="14.25" hidden="1"/>
    <row r="32683" s="505" customFormat="1" ht="14.25" hidden="1"/>
    <row r="32684" s="505" customFormat="1" ht="14.25" hidden="1"/>
    <row r="32685" s="505" customFormat="1" ht="14.25" hidden="1"/>
    <row r="32686" s="505" customFormat="1" ht="14.25" hidden="1"/>
    <row r="32687" s="505" customFormat="1" ht="14.25" hidden="1"/>
    <row r="32688" s="505" customFormat="1" ht="14.25" hidden="1"/>
    <row r="32689" s="505" customFormat="1" ht="14.25" hidden="1"/>
    <row r="32690" s="505" customFormat="1" ht="14.25" hidden="1"/>
    <row r="32691" s="505" customFormat="1" ht="14.25" hidden="1"/>
    <row r="32692" s="505" customFormat="1" ht="14.25" hidden="1"/>
    <row r="32693" s="505" customFormat="1" ht="14.25" hidden="1"/>
    <row r="32694" s="505" customFormat="1" ht="14.25" hidden="1"/>
    <row r="32695" s="505" customFormat="1" ht="14.25" hidden="1"/>
    <row r="32696" s="505" customFormat="1" ht="14.25" hidden="1"/>
    <row r="32697" s="505" customFormat="1" ht="14.25" hidden="1"/>
    <row r="32698" s="505" customFormat="1" ht="14.25" hidden="1"/>
    <row r="32699" s="505" customFormat="1" ht="14.25" hidden="1"/>
    <row r="32700" s="505" customFormat="1" ht="14.25" hidden="1"/>
    <row r="32701" s="505" customFormat="1" ht="14.25" hidden="1"/>
    <row r="32702" s="505" customFormat="1" ht="14.25" hidden="1"/>
    <row r="32703" s="505" customFormat="1" ht="14.25" hidden="1"/>
    <row r="32704" s="505" customFormat="1" ht="14.25" hidden="1"/>
    <row r="32705" s="505" customFormat="1" ht="14.25" hidden="1"/>
    <row r="32706" s="505" customFormat="1" ht="14.25" hidden="1"/>
    <row r="32707" s="505" customFormat="1" ht="14.25" hidden="1"/>
    <row r="32708" s="505" customFormat="1" ht="14.25" hidden="1"/>
    <row r="32709" s="505" customFormat="1" ht="14.25" hidden="1"/>
    <row r="32710" s="505" customFormat="1" ht="14.25" hidden="1"/>
    <row r="32711" s="505" customFormat="1" ht="14.25" hidden="1"/>
    <row r="32712" s="505" customFormat="1" ht="14.25" hidden="1"/>
    <row r="32713" s="505" customFormat="1" ht="14.25" hidden="1"/>
    <row r="32714" s="505" customFormat="1" ht="14.25" hidden="1"/>
    <row r="32715" s="505" customFormat="1" ht="14.25" hidden="1"/>
    <row r="32716" s="505" customFormat="1" ht="14.25" hidden="1"/>
    <row r="32717" s="505" customFormat="1" ht="14.25" hidden="1"/>
    <row r="32718" s="505" customFormat="1" ht="14.25" hidden="1"/>
    <row r="32719" s="505" customFormat="1" ht="14.25" hidden="1"/>
    <row r="32720" s="505" customFormat="1" ht="14.25" hidden="1"/>
    <row r="32721" s="505" customFormat="1" ht="14.25" hidden="1"/>
    <row r="32722" s="505" customFormat="1" ht="14.25" hidden="1"/>
    <row r="32723" s="505" customFormat="1" ht="14.25" hidden="1"/>
    <row r="32724" s="505" customFormat="1" ht="14.25" hidden="1"/>
    <row r="32725" s="505" customFormat="1" ht="14.25" hidden="1"/>
    <row r="32726" s="505" customFormat="1" ht="14.25" hidden="1"/>
    <row r="32727" s="505" customFormat="1" ht="14.25" hidden="1"/>
    <row r="32728" s="505" customFormat="1" ht="14.25" hidden="1"/>
    <row r="32729" s="505" customFormat="1" ht="14.25" hidden="1"/>
    <row r="32730" s="505" customFormat="1" ht="14.25" hidden="1"/>
    <row r="32731" s="505" customFormat="1" ht="14.25" hidden="1"/>
    <row r="32732" s="505" customFormat="1" ht="14.25" hidden="1"/>
    <row r="32733" s="505" customFormat="1" ht="14.25" hidden="1"/>
    <row r="32734" s="505" customFormat="1" ht="14.25" hidden="1"/>
    <row r="32735" s="505" customFormat="1" ht="14.25" hidden="1"/>
    <row r="32736" s="505" customFormat="1" ht="14.25" hidden="1"/>
    <row r="32737" s="505" customFormat="1" ht="14.25" hidden="1"/>
    <row r="32738" s="505" customFormat="1" ht="14.25" hidden="1"/>
    <row r="32739" s="505" customFormat="1" ht="14.25" hidden="1"/>
    <row r="32740" s="505" customFormat="1" ht="14.25" hidden="1"/>
    <row r="32741" s="505" customFormat="1" ht="14.25" hidden="1"/>
    <row r="32742" s="505" customFormat="1" ht="14.25" hidden="1"/>
    <row r="32743" s="505" customFormat="1" ht="14.25" hidden="1"/>
    <row r="32744" s="505" customFormat="1" ht="14.25" hidden="1"/>
    <row r="32745" s="505" customFormat="1" ht="14.25" hidden="1"/>
    <row r="32746" s="505" customFormat="1" ht="14.25" hidden="1"/>
    <row r="32747" s="505" customFormat="1" ht="14.25" hidden="1"/>
    <row r="32748" s="505" customFormat="1" ht="14.25" hidden="1"/>
    <row r="32749" s="505" customFormat="1" ht="14.25" hidden="1"/>
    <row r="32750" s="505" customFormat="1" ht="14.25" hidden="1"/>
    <row r="32751" s="505" customFormat="1" ht="14.25" hidden="1"/>
    <row r="32752" s="505" customFormat="1" ht="14.25" hidden="1"/>
    <row r="32753" s="505" customFormat="1" ht="14.25" hidden="1"/>
    <row r="32754" s="505" customFormat="1" ht="14.25" hidden="1"/>
    <row r="32755" s="505" customFormat="1" ht="14.25" hidden="1"/>
    <row r="32756" s="505" customFormat="1" ht="14.25" hidden="1"/>
    <row r="32757" s="505" customFormat="1" ht="14.25" hidden="1"/>
    <row r="32758" s="505" customFormat="1" ht="14.25" hidden="1"/>
    <row r="32759" s="505" customFormat="1" ht="14.25" hidden="1"/>
    <row r="32760" s="505" customFormat="1" ht="14.25" hidden="1"/>
    <row r="32761" s="505" customFormat="1" ht="14.25" hidden="1"/>
    <row r="32762" s="505" customFormat="1" ht="14.25" hidden="1"/>
    <row r="32763" s="505" customFormat="1" ht="14.25" hidden="1"/>
    <row r="32764" s="505" customFormat="1" ht="14.25" hidden="1"/>
    <row r="32765" s="505" customFormat="1" ht="14.25" hidden="1"/>
    <row r="32766" s="505" customFormat="1" ht="14.25" hidden="1"/>
    <row r="32767" s="505" customFormat="1" ht="14.25" hidden="1"/>
    <row r="32768" s="505" customFormat="1" ht="14.25" hidden="1"/>
    <row r="32769" s="505" customFormat="1" ht="14.25" hidden="1"/>
    <row r="32770" s="505" customFormat="1" ht="14.25" hidden="1"/>
    <row r="32771" s="505" customFormat="1" ht="14.25" hidden="1"/>
    <row r="32772" s="505" customFormat="1" ht="14.25" hidden="1"/>
    <row r="32773" s="505" customFormat="1" ht="14.25" hidden="1"/>
    <row r="32774" s="505" customFormat="1" ht="14.25" hidden="1"/>
    <row r="32775" s="505" customFormat="1" ht="14.25" hidden="1"/>
    <row r="32776" s="505" customFormat="1" ht="14.25" hidden="1"/>
    <row r="32777" s="505" customFormat="1" ht="14.25" hidden="1"/>
    <row r="32778" s="505" customFormat="1" ht="14.25" hidden="1"/>
    <row r="32779" s="505" customFormat="1" ht="14.25" hidden="1"/>
    <row r="32780" s="505" customFormat="1" ht="14.25" hidden="1"/>
    <row r="32781" s="505" customFormat="1" ht="14.25" hidden="1"/>
    <row r="32782" s="505" customFormat="1" ht="14.25" hidden="1"/>
    <row r="32783" s="505" customFormat="1" ht="14.25" hidden="1"/>
    <row r="32784" s="505" customFormat="1" ht="14.25" hidden="1"/>
    <row r="32785" s="505" customFormat="1" ht="14.25" hidden="1"/>
    <row r="32786" s="505" customFormat="1" ht="14.25" hidden="1"/>
    <row r="32787" s="505" customFormat="1" ht="14.25" hidden="1"/>
    <row r="32788" s="505" customFormat="1" ht="14.25" hidden="1"/>
    <row r="32789" s="505" customFormat="1" ht="14.25" hidden="1"/>
    <row r="32790" s="505" customFormat="1" ht="14.25" hidden="1"/>
    <row r="32791" s="505" customFormat="1" ht="14.25" hidden="1"/>
    <row r="32792" s="505" customFormat="1" ht="14.25" hidden="1"/>
    <row r="32793" s="505" customFormat="1" ht="14.25" hidden="1"/>
    <row r="32794" s="505" customFormat="1" ht="14.25" hidden="1"/>
    <row r="32795" s="505" customFormat="1" ht="14.25" hidden="1"/>
    <row r="32796" s="505" customFormat="1" ht="14.25" hidden="1"/>
    <row r="32797" s="505" customFormat="1" ht="14.25" hidden="1"/>
    <row r="32798" s="505" customFormat="1" ht="14.25" hidden="1"/>
    <row r="32799" s="505" customFormat="1" ht="14.25" hidden="1"/>
    <row r="32800" s="505" customFormat="1" ht="14.25" hidden="1"/>
    <row r="32801" s="505" customFormat="1" ht="14.25" hidden="1"/>
    <row r="32802" s="505" customFormat="1" ht="14.25" hidden="1"/>
    <row r="32803" s="505" customFormat="1" ht="14.25" hidden="1"/>
    <row r="32804" s="505" customFormat="1" ht="14.25" hidden="1"/>
    <row r="32805" s="505" customFormat="1" ht="14.25" hidden="1"/>
    <row r="32806" s="505" customFormat="1" ht="14.25" hidden="1"/>
    <row r="32807" s="505" customFormat="1" ht="14.25" hidden="1"/>
    <row r="32808" s="505" customFormat="1" ht="14.25" hidden="1"/>
    <row r="32809" s="505" customFormat="1" ht="14.25" hidden="1"/>
    <row r="32810" s="505" customFormat="1" ht="14.25" hidden="1"/>
    <row r="32811" s="505" customFormat="1" ht="14.25" hidden="1"/>
    <row r="32812" s="505" customFormat="1" ht="14.25" hidden="1"/>
    <row r="32813" s="505" customFormat="1" ht="14.25" hidden="1"/>
    <row r="32814" s="505" customFormat="1" ht="14.25" hidden="1"/>
    <row r="32815" s="505" customFormat="1" ht="14.25" hidden="1"/>
    <row r="32816" s="505" customFormat="1" ht="14.25" hidden="1"/>
    <row r="32817" s="505" customFormat="1" ht="14.25" hidden="1"/>
    <row r="32818" s="505" customFormat="1" ht="14.25" hidden="1"/>
    <row r="32819" s="505" customFormat="1" ht="14.25" hidden="1"/>
    <row r="32820" s="505" customFormat="1" ht="14.25" hidden="1"/>
    <row r="32821" s="505" customFormat="1" ht="14.25" hidden="1"/>
    <row r="32822" s="505" customFormat="1" ht="14.25" hidden="1"/>
    <row r="32823" s="505" customFormat="1" ht="14.25" hidden="1"/>
    <row r="32824" s="505" customFormat="1" ht="14.25" hidden="1"/>
    <row r="32825" s="505" customFormat="1" ht="14.25" hidden="1"/>
    <row r="32826" s="505" customFormat="1" ht="14.25" hidden="1"/>
    <row r="32827" s="505" customFormat="1" ht="14.25" hidden="1"/>
    <row r="32828" s="505" customFormat="1" ht="14.25" hidden="1"/>
    <row r="32829" s="505" customFormat="1" ht="14.25" hidden="1"/>
    <row r="32830" s="505" customFormat="1" ht="14.25" hidden="1"/>
    <row r="32831" s="505" customFormat="1" ht="14.25" hidden="1"/>
    <row r="32832" s="505" customFormat="1" ht="14.25" hidden="1"/>
    <row r="32833" s="505" customFormat="1" ht="14.25" hidden="1"/>
    <row r="32834" s="505" customFormat="1" ht="14.25" hidden="1"/>
    <row r="32835" s="505" customFormat="1" ht="14.25" hidden="1"/>
    <row r="32836" s="505" customFormat="1" ht="14.25" hidden="1"/>
    <row r="32837" s="505" customFormat="1" ht="14.25" hidden="1"/>
    <row r="32838" s="505" customFormat="1" ht="14.25" hidden="1"/>
    <row r="32839" s="505" customFormat="1" ht="14.25" hidden="1"/>
    <row r="32840" s="505" customFormat="1" ht="14.25" hidden="1"/>
    <row r="32841" s="505" customFormat="1" ht="14.25" hidden="1"/>
    <row r="32842" s="505" customFormat="1" ht="14.25" hidden="1"/>
    <row r="32843" s="505" customFormat="1" ht="14.25" hidden="1"/>
    <row r="32844" s="505" customFormat="1" ht="14.25" hidden="1"/>
    <row r="32845" s="505" customFormat="1" ht="14.25" hidden="1"/>
    <row r="32846" s="505" customFormat="1" ht="14.25" hidden="1"/>
    <row r="32847" s="505" customFormat="1" ht="14.25" hidden="1"/>
    <row r="32848" s="505" customFormat="1" ht="14.25" hidden="1"/>
    <row r="32849" s="505" customFormat="1" ht="14.25" hidden="1"/>
    <row r="32850" s="505" customFormat="1" ht="14.25" hidden="1"/>
    <row r="32851" s="505" customFormat="1" ht="14.25" hidden="1"/>
    <row r="32852" s="505" customFormat="1" ht="14.25" hidden="1"/>
    <row r="32853" s="505" customFormat="1" ht="14.25" hidden="1"/>
    <row r="32854" s="505" customFormat="1" ht="14.25" hidden="1"/>
    <row r="32855" s="505" customFormat="1" ht="14.25" hidden="1"/>
    <row r="32856" s="505" customFormat="1" ht="14.25" hidden="1"/>
    <row r="32857" s="505" customFormat="1" ht="14.25" hidden="1"/>
    <row r="32858" s="505" customFormat="1" ht="14.25" hidden="1"/>
    <row r="32859" s="505" customFormat="1" ht="14.25" hidden="1"/>
    <row r="32860" s="505" customFormat="1" ht="14.25" hidden="1"/>
    <row r="32861" s="505" customFormat="1" ht="14.25" hidden="1"/>
    <row r="32862" s="505" customFormat="1" ht="14.25" hidden="1"/>
    <row r="32863" s="505" customFormat="1" ht="14.25" hidden="1"/>
    <row r="32864" s="505" customFormat="1" ht="14.25" hidden="1"/>
    <row r="32865" s="505" customFormat="1" ht="14.25" hidden="1"/>
    <row r="32866" s="505" customFormat="1" ht="14.25" hidden="1"/>
    <row r="32867" s="505" customFormat="1" ht="14.25" hidden="1"/>
    <row r="32868" s="505" customFormat="1" ht="14.25" hidden="1"/>
    <row r="32869" s="505" customFormat="1" ht="14.25" hidden="1"/>
    <row r="32870" s="505" customFormat="1" ht="14.25" hidden="1"/>
    <row r="32871" s="505" customFormat="1" ht="14.25" hidden="1"/>
    <row r="32872" s="505" customFormat="1" ht="14.25" hidden="1"/>
    <row r="32873" s="505" customFormat="1" ht="14.25" hidden="1"/>
    <row r="32874" s="505" customFormat="1" ht="14.25" hidden="1"/>
    <row r="32875" s="505" customFormat="1" ht="14.25" hidden="1"/>
    <row r="32876" s="505" customFormat="1" ht="14.25" hidden="1"/>
    <row r="32877" s="505" customFormat="1" ht="14.25" hidden="1"/>
    <row r="32878" s="505" customFormat="1" ht="14.25" hidden="1"/>
    <row r="32879" s="505" customFormat="1" ht="14.25" hidden="1"/>
    <row r="32880" s="505" customFormat="1" ht="14.25" hidden="1"/>
    <row r="32881" s="505" customFormat="1" ht="14.25" hidden="1"/>
    <row r="32882" s="505" customFormat="1" ht="14.25" hidden="1"/>
    <row r="32883" s="505" customFormat="1" ht="14.25" hidden="1"/>
    <row r="32884" s="505" customFormat="1" ht="14.25" hidden="1"/>
    <row r="32885" s="505" customFormat="1" ht="14.25" hidden="1"/>
    <row r="32886" s="505" customFormat="1" ht="14.25" hidden="1"/>
    <row r="32887" s="505" customFormat="1" ht="14.25" hidden="1"/>
    <row r="32888" s="505" customFormat="1" ht="14.25" hidden="1"/>
    <row r="32889" s="505" customFormat="1" ht="14.25" hidden="1"/>
    <row r="32890" s="505" customFormat="1" ht="14.25" hidden="1"/>
    <row r="32891" s="505" customFormat="1" ht="14.25" hidden="1"/>
    <row r="32892" s="505" customFormat="1" ht="14.25" hidden="1"/>
    <row r="32893" s="505" customFormat="1" ht="14.25" hidden="1"/>
    <row r="32894" s="505" customFormat="1" ht="14.25" hidden="1"/>
    <row r="32895" s="505" customFormat="1" ht="14.25" hidden="1"/>
    <row r="32896" s="505" customFormat="1" ht="14.25" hidden="1"/>
    <row r="32897" s="505" customFormat="1" ht="14.25" hidden="1"/>
    <row r="32898" s="505" customFormat="1" ht="14.25" hidden="1"/>
    <row r="32899" s="505" customFormat="1" ht="14.25" hidden="1"/>
    <row r="32900" s="505" customFormat="1" ht="14.25" hidden="1"/>
    <row r="32901" s="505" customFormat="1" ht="14.25" hidden="1"/>
    <row r="32902" s="505" customFormat="1" ht="14.25" hidden="1"/>
    <row r="32903" s="505" customFormat="1" ht="14.25" hidden="1"/>
    <row r="32904" s="505" customFormat="1" ht="14.25" hidden="1"/>
    <row r="32905" s="505" customFormat="1" ht="14.25" hidden="1"/>
    <row r="32906" s="505" customFormat="1" ht="14.25" hidden="1"/>
    <row r="32907" s="505" customFormat="1" ht="14.25" hidden="1"/>
    <row r="32908" s="505" customFormat="1" ht="14.25" hidden="1"/>
    <row r="32909" s="505" customFormat="1" ht="14.25" hidden="1"/>
    <row r="32910" s="505" customFormat="1" ht="14.25" hidden="1"/>
    <row r="32911" s="505" customFormat="1" ht="14.25" hidden="1"/>
    <row r="32912" s="505" customFormat="1" ht="14.25" hidden="1"/>
    <row r="32913" s="505" customFormat="1" ht="14.25" hidden="1"/>
    <row r="32914" s="505" customFormat="1" ht="14.25" hidden="1"/>
    <row r="32915" s="505" customFormat="1" ht="14.25" hidden="1"/>
    <row r="32916" s="505" customFormat="1" ht="14.25" hidden="1"/>
    <row r="32917" s="505" customFormat="1" ht="14.25" hidden="1"/>
    <row r="32918" s="505" customFormat="1" ht="14.25" hidden="1"/>
    <row r="32919" s="505" customFormat="1" ht="14.25" hidden="1"/>
    <row r="32920" s="505" customFormat="1" ht="14.25" hidden="1"/>
    <row r="32921" s="505" customFormat="1" ht="14.25" hidden="1"/>
    <row r="32922" s="505" customFormat="1" ht="14.25" hidden="1"/>
    <row r="32923" s="505" customFormat="1" ht="14.25" hidden="1"/>
    <row r="32924" s="505" customFormat="1" ht="14.25" hidden="1"/>
    <row r="32925" s="505" customFormat="1" ht="14.25" hidden="1"/>
    <row r="32926" s="505" customFormat="1" ht="14.25" hidden="1"/>
    <row r="32927" s="505" customFormat="1" ht="14.25" hidden="1"/>
    <row r="32928" s="505" customFormat="1" ht="14.25" hidden="1"/>
    <row r="32929" s="505" customFormat="1" ht="14.25" hidden="1"/>
    <row r="32930" s="505" customFormat="1" ht="14.25" hidden="1"/>
    <row r="32931" s="505" customFormat="1" ht="14.25" hidden="1"/>
    <row r="32932" s="505" customFormat="1" ht="14.25" hidden="1"/>
    <row r="32933" s="505" customFormat="1" ht="14.25" hidden="1"/>
    <row r="32934" s="505" customFormat="1" ht="14.25" hidden="1"/>
    <row r="32935" s="505" customFormat="1" ht="14.25" hidden="1"/>
    <row r="32936" s="505" customFormat="1" ht="14.25" hidden="1"/>
    <row r="32937" s="505" customFormat="1" ht="14.25" hidden="1"/>
    <row r="32938" s="505" customFormat="1" ht="14.25" hidden="1"/>
    <row r="32939" s="505" customFormat="1" ht="14.25" hidden="1"/>
    <row r="32940" s="505" customFormat="1" ht="14.25" hidden="1"/>
    <row r="32941" s="505" customFormat="1" ht="14.25" hidden="1"/>
    <row r="32942" s="505" customFormat="1" ht="14.25" hidden="1"/>
    <row r="32943" s="505" customFormat="1" ht="14.25" hidden="1"/>
    <row r="32944" s="505" customFormat="1" ht="14.25" hidden="1"/>
    <row r="32945" s="505" customFormat="1" ht="14.25" hidden="1"/>
    <row r="32946" s="505" customFormat="1" ht="14.25" hidden="1"/>
    <row r="32947" s="505" customFormat="1" ht="14.25" hidden="1"/>
    <row r="32948" s="505" customFormat="1" ht="14.25" hidden="1"/>
    <row r="32949" s="505" customFormat="1" ht="14.25" hidden="1"/>
    <row r="32950" s="505" customFormat="1" ht="14.25" hidden="1"/>
    <row r="32951" s="505" customFormat="1" ht="14.25" hidden="1"/>
    <row r="32952" s="505" customFormat="1" ht="14.25" hidden="1"/>
    <row r="32953" s="505" customFormat="1" ht="14.25" hidden="1"/>
    <row r="32954" s="505" customFormat="1" ht="14.25" hidden="1"/>
    <row r="32955" s="505" customFormat="1" ht="14.25" hidden="1"/>
    <row r="32956" s="505" customFormat="1" ht="14.25" hidden="1"/>
    <row r="32957" s="505" customFormat="1" ht="14.25" hidden="1"/>
    <row r="32958" s="505" customFormat="1" ht="14.25" hidden="1"/>
    <row r="32959" s="505" customFormat="1" ht="14.25" hidden="1"/>
    <row r="32960" s="505" customFormat="1" ht="14.25" hidden="1"/>
    <row r="32961" s="505" customFormat="1" ht="14.25" hidden="1"/>
    <row r="32962" s="505" customFormat="1" ht="14.25" hidden="1"/>
    <row r="32963" s="505" customFormat="1" ht="14.25" hidden="1"/>
    <row r="32964" s="505" customFormat="1" ht="14.25" hidden="1"/>
    <row r="32965" s="505" customFormat="1" ht="14.25" hidden="1"/>
    <row r="32966" s="505" customFormat="1" ht="14.25" hidden="1"/>
    <row r="32967" s="505" customFormat="1" ht="14.25" hidden="1"/>
    <row r="32968" s="505" customFormat="1" ht="14.25" hidden="1"/>
    <row r="32969" s="505" customFormat="1" ht="14.25" hidden="1"/>
    <row r="32970" s="505" customFormat="1" ht="14.25" hidden="1"/>
    <row r="32971" s="505" customFormat="1" ht="14.25" hidden="1"/>
    <row r="32972" s="505" customFormat="1" ht="14.25" hidden="1"/>
    <row r="32973" s="505" customFormat="1" ht="14.25" hidden="1"/>
    <row r="32974" s="505" customFormat="1" ht="14.25" hidden="1"/>
    <row r="32975" s="505" customFormat="1" ht="14.25" hidden="1"/>
    <row r="32976" s="505" customFormat="1" ht="14.25" hidden="1"/>
    <row r="32977" s="505" customFormat="1" ht="14.25" hidden="1"/>
    <row r="32978" s="505" customFormat="1" ht="14.25" hidden="1"/>
    <row r="32979" s="505" customFormat="1" ht="14.25" hidden="1"/>
    <row r="32980" s="505" customFormat="1" ht="14.25" hidden="1"/>
    <row r="32981" s="505" customFormat="1" ht="14.25" hidden="1"/>
    <row r="32982" s="505" customFormat="1" ht="14.25" hidden="1"/>
    <row r="32983" s="505" customFormat="1" ht="14.25" hidden="1"/>
    <row r="32984" s="505" customFormat="1" ht="14.25" hidden="1"/>
    <row r="32985" s="505" customFormat="1" ht="14.25" hidden="1"/>
    <row r="32986" s="505" customFormat="1" ht="14.25" hidden="1"/>
    <row r="32987" s="505" customFormat="1" ht="14.25" hidden="1"/>
    <row r="32988" s="505" customFormat="1" ht="14.25" hidden="1"/>
    <row r="32989" s="505" customFormat="1" ht="14.25" hidden="1"/>
    <row r="32990" s="505" customFormat="1" ht="14.25" hidden="1"/>
    <row r="32991" s="505" customFormat="1" ht="14.25" hidden="1"/>
    <row r="32992" s="505" customFormat="1" ht="14.25" hidden="1"/>
    <row r="32993" s="505" customFormat="1" ht="14.25" hidden="1"/>
    <row r="32994" s="505" customFormat="1" ht="14.25" hidden="1"/>
    <row r="32995" s="505" customFormat="1" ht="14.25" hidden="1"/>
    <row r="32996" s="505" customFormat="1" ht="14.25" hidden="1"/>
    <row r="32997" s="505" customFormat="1" ht="14.25" hidden="1"/>
    <row r="32998" s="505" customFormat="1" ht="14.25" hidden="1"/>
    <row r="32999" s="505" customFormat="1" ht="14.25" hidden="1"/>
    <row r="33000" s="505" customFormat="1" ht="14.25" hidden="1"/>
    <row r="33001" s="505" customFormat="1" ht="14.25" hidden="1"/>
    <row r="33002" s="505" customFormat="1" ht="14.25" hidden="1"/>
    <row r="33003" s="505" customFormat="1" ht="14.25" hidden="1"/>
    <row r="33004" s="505" customFormat="1" ht="14.25" hidden="1"/>
    <row r="33005" s="505" customFormat="1" ht="14.25" hidden="1"/>
    <row r="33006" s="505" customFormat="1" ht="14.25" hidden="1"/>
    <row r="33007" s="505" customFormat="1" ht="14.25" hidden="1"/>
    <row r="33008" s="505" customFormat="1" ht="14.25" hidden="1"/>
    <row r="33009" s="505" customFormat="1" ht="14.25" hidden="1"/>
    <row r="33010" s="505" customFormat="1" ht="14.25" hidden="1"/>
    <row r="33011" s="505" customFormat="1" ht="14.25" hidden="1"/>
    <row r="33012" s="505" customFormat="1" ht="14.25" hidden="1"/>
    <row r="33013" s="505" customFormat="1" ht="14.25" hidden="1"/>
    <row r="33014" s="505" customFormat="1" ht="14.25" hidden="1"/>
    <row r="33015" s="505" customFormat="1" ht="14.25" hidden="1"/>
    <row r="33016" s="505" customFormat="1" ht="14.25" hidden="1"/>
    <row r="33017" s="505" customFormat="1" ht="14.25" hidden="1"/>
    <row r="33018" s="505" customFormat="1" ht="14.25" hidden="1"/>
    <row r="33019" s="505" customFormat="1" ht="14.25" hidden="1"/>
    <row r="33020" s="505" customFormat="1" ht="14.25" hidden="1"/>
    <row r="33021" s="505" customFormat="1" ht="14.25" hidden="1"/>
    <row r="33022" s="505" customFormat="1" ht="14.25" hidden="1"/>
    <row r="33023" s="505" customFormat="1" ht="14.25" hidden="1"/>
    <row r="33024" s="505" customFormat="1" ht="14.25" hidden="1"/>
    <row r="33025" s="505" customFormat="1" ht="14.25" hidden="1"/>
    <row r="33026" s="505" customFormat="1" ht="14.25" hidden="1"/>
    <row r="33027" s="505" customFormat="1" ht="14.25" hidden="1"/>
    <row r="33028" s="505" customFormat="1" ht="14.25" hidden="1"/>
    <row r="33029" s="505" customFormat="1" ht="14.25" hidden="1"/>
    <row r="33030" s="505" customFormat="1" ht="14.25" hidden="1"/>
    <row r="33031" s="505" customFormat="1" ht="14.25" hidden="1"/>
    <row r="33032" s="505" customFormat="1" ht="14.25" hidden="1"/>
    <row r="33033" s="505" customFormat="1" ht="14.25" hidden="1"/>
    <row r="33034" s="505" customFormat="1" ht="14.25" hidden="1"/>
    <row r="33035" s="505" customFormat="1" ht="14.25" hidden="1"/>
    <row r="33036" s="505" customFormat="1" ht="14.25" hidden="1"/>
    <row r="33037" s="505" customFormat="1" ht="14.25" hidden="1"/>
    <row r="33038" s="505" customFormat="1" ht="14.25" hidden="1"/>
    <row r="33039" s="505" customFormat="1" ht="14.25" hidden="1"/>
    <row r="33040" s="505" customFormat="1" ht="14.25" hidden="1"/>
    <row r="33041" s="505" customFormat="1" ht="14.25" hidden="1"/>
    <row r="33042" s="505" customFormat="1" ht="14.25" hidden="1"/>
    <row r="33043" s="505" customFormat="1" ht="14.25" hidden="1"/>
    <row r="33044" s="505" customFormat="1" ht="14.25" hidden="1"/>
    <row r="33045" s="505" customFormat="1" ht="14.25" hidden="1"/>
    <row r="33046" s="505" customFormat="1" ht="14.25" hidden="1"/>
    <row r="33047" s="505" customFormat="1" ht="14.25" hidden="1"/>
    <row r="33048" s="505" customFormat="1" ht="14.25" hidden="1"/>
    <row r="33049" s="505" customFormat="1" ht="14.25" hidden="1"/>
    <row r="33050" s="505" customFormat="1" ht="14.25" hidden="1"/>
    <row r="33051" s="505" customFormat="1" ht="14.25" hidden="1"/>
    <row r="33052" s="505" customFormat="1" ht="14.25" hidden="1"/>
    <row r="33053" s="505" customFormat="1" ht="14.25" hidden="1"/>
    <row r="33054" s="505" customFormat="1" ht="14.25" hidden="1"/>
    <row r="33055" s="505" customFormat="1" ht="14.25" hidden="1"/>
    <row r="33056" s="505" customFormat="1" ht="14.25" hidden="1"/>
    <row r="33057" s="505" customFormat="1" ht="14.25" hidden="1"/>
    <row r="33058" s="505" customFormat="1" ht="14.25" hidden="1"/>
    <row r="33059" s="505" customFormat="1" ht="14.25" hidden="1"/>
    <row r="33060" s="505" customFormat="1" ht="14.25" hidden="1"/>
    <row r="33061" s="505" customFormat="1" ht="14.25" hidden="1"/>
    <row r="33062" s="505" customFormat="1" ht="14.25" hidden="1"/>
    <row r="33063" s="505" customFormat="1" ht="14.25" hidden="1"/>
    <row r="33064" s="505" customFormat="1" ht="14.25" hidden="1"/>
    <row r="33065" s="505" customFormat="1" ht="14.25" hidden="1"/>
    <row r="33066" s="505" customFormat="1" ht="14.25" hidden="1"/>
    <row r="33067" s="505" customFormat="1" ht="14.25" hidden="1"/>
    <row r="33068" s="505" customFormat="1" ht="14.25" hidden="1"/>
    <row r="33069" s="505" customFormat="1" ht="14.25" hidden="1"/>
    <row r="33070" s="505" customFormat="1" ht="14.25" hidden="1"/>
    <row r="33071" s="505" customFormat="1" ht="14.25" hidden="1"/>
    <row r="33072" s="505" customFormat="1" ht="14.25" hidden="1"/>
    <row r="33073" s="505" customFormat="1" ht="14.25" hidden="1"/>
    <row r="33074" s="505" customFormat="1" ht="14.25" hidden="1"/>
    <row r="33075" s="505" customFormat="1" ht="14.25" hidden="1"/>
    <row r="33076" s="505" customFormat="1" ht="14.25" hidden="1"/>
    <row r="33077" s="505" customFormat="1" ht="14.25" hidden="1"/>
    <row r="33078" s="505" customFormat="1" ht="14.25" hidden="1"/>
    <row r="33079" s="505" customFormat="1" ht="14.25" hidden="1"/>
    <row r="33080" s="505" customFormat="1" ht="14.25" hidden="1"/>
    <row r="33081" s="505" customFormat="1" ht="14.25" hidden="1"/>
    <row r="33082" s="505" customFormat="1" ht="14.25" hidden="1"/>
    <row r="33083" s="505" customFormat="1" ht="14.25" hidden="1"/>
    <row r="33084" s="505" customFormat="1" ht="14.25" hidden="1"/>
    <row r="33085" s="505" customFormat="1" ht="14.25" hidden="1"/>
    <row r="33086" s="505" customFormat="1" ht="14.25" hidden="1"/>
    <row r="33087" s="505" customFormat="1" ht="14.25" hidden="1"/>
    <row r="33088" s="505" customFormat="1" ht="14.25" hidden="1"/>
    <row r="33089" s="505" customFormat="1" ht="14.25" hidden="1"/>
    <row r="33090" s="505" customFormat="1" ht="14.25" hidden="1"/>
    <row r="33091" s="505" customFormat="1" ht="14.25" hidden="1"/>
    <row r="33092" s="505" customFormat="1" ht="14.25" hidden="1"/>
    <row r="33093" s="505" customFormat="1" ht="14.25" hidden="1"/>
    <row r="33094" s="505" customFormat="1" ht="14.25" hidden="1"/>
    <row r="33095" s="505" customFormat="1" ht="14.25" hidden="1"/>
    <row r="33096" s="505" customFormat="1" ht="14.25" hidden="1"/>
    <row r="33097" s="505" customFormat="1" ht="14.25" hidden="1"/>
    <row r="33098" s="505" customFormat="1" ht="14.25" hidden="1"/>
    <row r="33099" s="505" customFormat="1" ht="14.25" hidden="1"/>
    <row r="33100" s="505" customFormat="1" ht="14.25" hidden="1"/>
    <row r="33101" s="505" customFormat="1" ht="14.25" hidden="1"/>
    <row r="33102" s="505" customFormat="1" ht="14.25" hidden="1"/>
    <row r="33103" s="505" customFormat="1" ht="14.25" hidden="1"/>
    <row r="33104" s="505" customFormat="1" ht="14.25" hidden="1"/>
    <row r="33105" s="505" customFormat="1" ht="14.25" hidden="1"/>
    <row r="33106" s="505" customFormat="1" ht="14.25" hidden="1"/>
    <row r="33107" s="505" customFormat="1" ht="14.25" hidden="1"/>
    <row r="33108" s="505" customFormat="1" ht="14.25" hidden="1"/>
    <row r="33109" s="505" customFormat="1" ht="14.25" hidden="1"/>
    <row r="33110" s="505" customFormat="1" ht="14.25" hidden="1"/>
    <row r="33111" s="505" customFormat="1" ht="14.25" hidden="1"/>
    <row r="33112" s="505" customFormat="1" ht="14.25" hidden="1"/>
    <row r="33113" s="505" customFormat="1" ht="14.25" hidden="1"/>
    <row r="33114" s="505" customFormat="1" ht="14.25" hidden="1"/>
    <row r="33115" s="505" customFormat="1" ht="14.25" hidden="1"/>
    <row r="33116" s="505" customFormat="1" ht="14.25" hidden="1"/>
    <row r="33117" s="505" customFormat="1" ht="14.25" hidden="1"/>
    <row r="33118" s="505" customFormat="1" ht="14.25" hidden="1"/>
    <row r="33119" s="505" customFormat="1" ht="14.25" hidden="1"/>
    <row r="33120" s="505" customFormat="1" ht="14.25" hidden="1"/>
    <row r="33121" s="505" customFormat="1" ht="14.25" hidden="1"/>
    <row r="33122" s="505" customFormat="1" ht="14.25" hidden="1"/>
    <row r="33123" s="505" customFormat="1" ht="14.25" hidden="1"/>
    <row r="33124" s="505" customFormat="1" ht="14.25" hidden="1"/>
    <row r="33125" s="505" customFormat="1" ht="14.25" hidden="1"/>
    <row r="33126" s="505" customFormat="1" ht="14.25" hidden="1"/>
    <row r="33127" s="505" customFormat="1" ht="14.25" hidden="1"/>
    <row r="33128" s="505" customFormat="1" ht="14.25" hidden="1"/>
    <row r="33129" s="505" customFormat="1" ht="14.25" hidden="1"/>
    <row r="33130" s="505" customFormat="1" ht="14.25" hidden="1"/>
    <row r="33131" s="505" customFormat="1" ht="14.25" hidden="1"/>
    <row r="33132" s="505" customFormat="1" ht="14.25" hidden="1"/>
    <row r="33133" s="505" customFormat="1" ht="14.25" hidden="1"/>
    <row r="33134" s="505" customFormat="1" ht="14.25" hidden="1"/>
    <row r="33135" s="505" customFormat="1" ht="14.25" hidden="1"/>
    <row r="33136" s="505" customFormat="1" ht="14.25" hidden="1"/>
    <row r="33137" s="505" customFormat="1" ht="14.25" hidden="1"/>
    <row r="33138" s="505" customFormat="1" ht="14.25" hidden="1"/>
    <row r="33139" s="505" customFormat="1" ht="14.25" hidden="1"/>
    <row r="33140" s="505" customFormat="1" ht="14.25" hidden="1"/>
    <row r="33141" s="505" customFormat="1" ht="14.25" hidden="1"/>
    <row r="33142" s="505" customFormat="1" ht="14.25" hidden="1"/>
    <row r="33143" s="505" customFormat="1" ht="14.25" hidden="1"/>
    <row r="33144" s="505" customFormat="1" ht="14.25" hidden="1"/>
    <row r="33145" s="505" customFormat="1" ht="14.25" hidden="1"/>
    <row r="33146" s="505" customFormat="1" ht="14.25" hidden="1"/>
    <row r="33147" s="505" customFormat="1" ht="14.25" hidden="1"/>
    <row r="33148" s="505" customFormat="1" ht="14.25" hidden="1"/>
    <row r="33149" s="505" customFormat="1" ht="14.25" hidden="1"/>
    <row r="33150" s="505" customFormat="1" ht="14.25" hidden="1"/>
    <row r="33151" s="505" customFormat="1" ht="14.25" hidden="1"/>
    <row r="33152" s="505" customFormat="1" ht="14.25" hidden="1"/>
    <row r="33153" s="505" customFormat="1" ht="14.25" hidden="1"/>
    <row r="33154" s="505" customFormat="1" ht="14.25" hidden="1"/>
    <row r="33155" s="505" customFormat="1" ht="14.25" hidden="1"/>
    <row r="33156" s="505" customFormat="1" ht="14.25" hidden="1"/>
    <row r="33157" s="505" customFormat="1" ht="14.25" hidden="1"/>
    <row r="33158" s="505" customFormat="1" ht="14.25" hidden="1"/>
    <row r="33159" s="505" customFormat="1" ht="14.25" hidden="1"/>
    <row r="33160" s="505" customFormat="1" ht="14.25" hidden="1"/>
    <row r="33161" s="505" customFormat="1" ht="14.25" hidden="1"/>
    <row r="33162" s="505" customFormat="1" ht="14.25" hidden="1"/>
    <row r="33163" s="505" customFormat="1" ht="14.25" hidden="1"/>
    <row r="33164" s="505" customFormat="1" ht="14.25" hidden="1"/>
    <row r="33165" s="505" customFormat="1" ht="14.25" hidden="1"/>
    <row r="33166" s="505" customFormat="1" ht="14.25" hidden="1"/>
    <row r="33167" s="505" customFormat="1" ht="14.25" hidden="1"/>
    <row r="33168" s="505" customFormat="1" ht="14.25" hidden="1"/>
    <row r="33169" s="505" customFormat="1" ht="14.25" hidden="1"/>
    <row r="33170" s="505" customFormat="1" ht="14.25" hidden="1"/>
    <row r="33171" s="505" customFormat="1" ht="14.25" hidden="1"/>
    <row r="33172" s="505" customFormat="1" ht="14.25" hidden="1"/>
    <row r="33173" s="505" customFormat="1" ht="14.25" hidden="1"/>
    <row r="33174" s="505" customFormat="1" ht="14.25" hidden="1"/>
    <row r="33175" s="505" customFormat="1" ht="14.25" hidden="1"/>
    <row r="33176" s="505" customFormat="1" ht="14.25" hidden="1"/>
    <row r="33177" s="505" customFormat="1" ht="14.25" hidden="1"/>
    <row r="33178" s="505" customFormat="1" ht="14.25" hidden="1"/>
    <row r="33179" s="505" customFormat="1" ht="14.25" hidden="1"/>
    <row r="33180" s="505" customFormat="1" ht="14.25" hidden="1"/>
    <row r="33181" s="505" customFormat="1" ht="14.25" hidden="1"/>
    <row r="33182" s="505" customFormat="1" ht="14.25" hidden="1"/>
    <row r="33183" s="505" customFormat="1" ht="14.25" hidden="1"/>
    <row r="33184" s="505" customFormat="1" ht="14.25" hidden="1"/>
    <row r="33185" s="505" customFormat="1" ht="14.25" hidden="1"/>
    <row r="33186" s="505" customFormat="1" ht="14.25" hidden="1"/>
    <row r="33187" s="505" customFormat="1" ht="14.25" hidden="1"/>
    <row r="33188" s="505" customFormat="1" ht="14.25" hidden="1"/>
    <row r="33189" s="505" customFormat="1" ht="14.25" hidden="1"/>
    <row r="33190" s="505" customFormat="1" ht="14.25" hidden="1"/>
    <row r="33191" s="505" customFormat="1" ht="14.25" hidden="1"/>
    <row r="33192" s="505" customFormat="1" ht="14.25" hidden="1"/>
    <row r="33193" s="505" customFormat="1" ht="14.25" hidden="1"/>
    <row r="33194" s="505" customFormat="1" ht="14.25" hidden="1"/>
    <row r="33195" s="505" customFormat="1" ht="14.25" hidden="1"/>
    <row r="33196" s="505" customFormat="1" ht="14.25" hidden="1"/>
    <row r="33197" s="505" customFormat="1" ht="14.25" hidden="1"/>
    <row r="33198" s="505" customFormat="1" ht="14.25" hidden="1"/>
    <row r="33199" s="505" customFormat="1" ht="14.25" hidden="1"/>
    <row r="33200" s="505" customFormat="1" ht="14.25" hidden="1"/>
    <row r="33201" s="505" customFormat="1" ht="14.25" hidden="1"/>
    <row r="33202" s="505" customFormat="1" ht="14.25" hidden="1"/>
    <row r="33203" s="505" customFormat="1" ht="14.25" hidden="1"/>
    <row r="33204" s="505" customFormat="1" ht="14.25" hidden="1"/>
    <row r="33205" s="505" customFormat="1" ht="14.25" hidden="1"/>
    <row r="33206" s="505" customFormat="1" ht="14.25" hidden="1"/>
    <row r="33207" s="505" customFormat="1" ht="14.25" hidden="1"/>
    <row r="33208" s="505" customFormat="1" ht="14.25" hidden="1"/>
    <row r="33209" s="505" customFormat="1" ht="14.25" hidden="1"/>
    <row r="33210" s="505" customFormat="1" ht="14.25" hidden="1"/>
    <row r="33211" s="505" customFormat="1" ht="14.25" hidden="1"/>
    <row r="33212" s="505" customFormat="1" ht="14.25" hidden="1"/>
    <row r="33213" s="505" customFormat="1" ht="14.25" hidden="1"/>
    <row r="33214" s="505" customFormat="1" ht="14.25" hidden="1"/>
    <row r="33215" s="505" customFormat="1" ht="14.25" hidden="1"/>
    <row r="33216" s="505" customFormat="1" ht="14.25" hidden="1"/>
    <row r="33217" s="505" customFormat="1" ht="14.25" hidden="1"/>
    <row r="33218" s="505" customFormat="1" ht="14.25" hidden="1"/>
    <row r="33219" s="505" customFormat="1" ht="14.25" hidden="1"/>
    <row r="33220" s="505" customFormat="1" ht="14.25" hidden="1"/>
    <row r="33221" s="505" customFormat="1" ht="14.25" hidden="1"/>
    <row r="33222" s="505" customFormat="1" ht="14.25" hidden="1"/>
    <row r="33223" s="505" customFormat="1" ht="14.25" hidden="1"/>
    <row r="33224" s="505" customFormat="1" ht="14.25" hidden="1"/>
    <row r="33225" s="505" customFormat="1" ht="14.25" hidden="1"/>
    <row r="33226" s="505" customFormat="1" ht="14.25" hidden="1"/>
    <row r="33227" s="505" customFormat="1" ht="14.25" hidden="1"/>
    <row r="33228" s="505" customFormat="1" ht="14.25" hidden="1"/>
    <row r="33229" s="505" customFormat="1" ht="14.25" hidden="1"/>
    <row r="33230" s="505" customFormat="1" ht="14.25" hidden="1"/>
    <row r="33231" s="505" customFormat="1" ht="14.25" hidden="1"/>
    <row r="33232" s="505" customFormat="1" ht="14.25" hidden="1"/>
    <row r="33233" s="505" customFormat="1" ht="14.25" hidden="1"/>
    <row r="33234" s="505" customFormat="1" ht="14.25" hidden="1"/>
    <row r="33235" s="505" customFormat="1" ht="14.25" hidden="1"/>
    <row r="33236" s="505" customFormat="1" ht="14.25" hidden="1"/>
    <row r="33237" s="505" customFormat="1" ht="14.25" hidden="1"/>
    <row r="33238" s="505" customFormat="1" ht="14.25" hidden="1"/>
    <row r="33239" s="505" customFormat="1" ht="14.25" hidden="1"/>
    <row r="33240" s="505" customFormat="1" ht="14.25" hidden="1"/>
    <row r="33241" s="505" customFormat="1" ht="14.25" hidden="1"/>
    <row r="33242" s="505" customFormat="1" ht="14.25" hidden="1"/>
    <row r="33243" s="505" customFormat="1" ht="14.25" hidden="1"/>
    <row r="33244" s="505" customFormat="1" ht="14.25" hidden="1"/>
    <row r="33245" s="505" customFormat="1" ht="14.25" hidden="1"/>
    <row r="33246" s="505" customFormat="1" ht="14.25" hidden="1"/>
    <row r="33247" s="505" customFormat="1" ht="14.25" hidden="1"/>
    <row r="33248" s="505" customFormat="1" ht="14.25" hidden="1"/>
    <row r="33249" s="505" customFormat="1" ht="14.25" hidden="1"/>
    <row r="33250" s="505" customFormat="1" ht="14.25" hidden="1"/>
    <row r="33251" s="505" customFormat="1" ht="14.25" hidden="1"/>
    <row r="33252" s="505" customFormat="1" ht="14.25" hidden="1"/>
    <row r="33253" s="505" customFormat="1" ht="14.25" hidden="1"/>
    <row r="33254" s="505" customFormat="1" ht="14.25" hidden="1"/>
    <row r="33255" s="505" customFormat="1" ht="14.25" hidden="1"/>
    <row r="33256" s="505" customFormat="1" ht="14.25" hidden="1"/>
    <row r="33257" s="505" customFormat="1" ht="14.25" hidden="1"/>
    <row r="33258" s="505" customFormat="1" ht="14.25" hidden="1"/>
    <row r="33259" s="505" customFormat="1" ht="14.25" hidden="1"/>
    <row r="33260" s="505" customFormat="1" ht="14.25" hidden="1"/>
    <row r="33261" s="505" customFormat="1" ht="14.25" hidden="1"/>
    <row r="33262" s="505" customFormat="1" ht="14.25" hidden="1"/>
    <row r="33263" s="505" customFormat="1" ht="14.25" hidden="1"/>
    <row r="33264" s="505" customFormat="1" ht="14.25" hidden="1"/>
    <row r="33265" s="505" customFormat="1" ht="14.25" hidden="1"/>
    <row r="33266" s="505" customFormat="1" ht="14.25" hidden="1"/>
    <row r="33267" s="505" customFormat="1" ht="14.25" hidden="1"/>
    <row r="33268" s="505" customFormat="1" ht="14.25" hidden="1"/>
    <row r="33269" s="505" customFormat="1" ht="14.25" hidden="1"/>
    <row r="33270" s="505" customFormat="1" ht="14.25" hidden="1"/>
    <row r="33271" s="505" customFormat="1" ht="14.25" hidden="1"/>
    <row r="33272" s="505" customFormat="1" ht="14.25" hidden="1"/>
    <row r="33273" s="505" customFormat="1" ht="14.25" hidden="1"/>
    <row r="33274" s="505" customFormat="1" ht="14.25" hidden="1"/>
    <row r="33275" s="505" customFormat="1" ht="14.25" hidden="1"/>
    <row r="33276" s="505" customFormat="1" ht="14.25" hidden="1"/>
    <row r="33277" s="505" customFormat="1" ht="14.25" hidden="1"/>
    <row r="33278" s="505" customFormat="1" ht="14.25" hidden="1"/>
    <row r="33279" s="505" customFormat="1" ht="14.25" hidden="1"/>
    <row r="33280" s="505" customFormat="1" ht="14.25" hidden="1"/>
    <row r="33281" s="505" customFormat="1" ht="14.25" hidden="1"/>
    <row r="33282" s="505" customFormat="1" ht="14.25" hidden="1"/>
    <row r="33283" s="505" customFormat="1" ht="14.25" hidden="1"/>
    <row r="33284" s="505" customFormat="1" ht="14.25" hidden="1"/>
    <row r="33285" s="505" customFormat="1" ht="14.25" hidden="1"/>
    <row r="33286" s="505" customFormat="1" ht="14.25" hidden="1"/>
    <row r="33287" s="505" customFormat="1" ht="14.25" hidden="1"/>
    <row r="33288" s="505" customFormat="1" ht="14.25" hidden="1"/>
    <row r="33289" s="505" customFormat="1" ht="14.25" hidden="1"/>
    <row r="33290" s="505" customFormat="1" ht="14.25" hidden="1"/>
    <row r="33291" s="505" customFormat="1" ht="14.25" hidden="1"/>
    <row r="33292" s="505" customFormat="1" ht="14.25" hidden="1"/>
    <row r="33293" s="505" customFormat="1" ht="14.25" hidden="1"/>
    <row r="33294" s="505" customFormat="1" ht="14.25" hidden="1"/>
    <row r="33295" s="505" customFormat="1" ht="14.25" hidden="1"/>
    <row r="33296" s="505" customFormat="1" ht="14.25" hidden="1"/>
    <row r="33297" s="505" customFormat="1" ht="14.25" hidden="1"/>
    <row r="33298" s="505" customFormat="1" ht="14.25" hidden="1"/>
    <row r="33299" s="505" customFormat="1" ht="14.25" hidden="1"/>
    <row r="33300" s="505" customFormat="1" ht="14.25" hidden="1"/>
    <row r="33301" s="505" customFormat="1" ht="14.25" hidden="1"/>
    <row r="33302" s="505" customFormat="1" ht="14.25" hidden="1"/>
    <row r="33303" s="505" customFormat="1" ht="14.25" hidden="1"/>
    <row r="33304" s="505" customFormat="1" ht="14.25" hidden="1"/>
    <row r="33305" s="505" customFormat="1" ht="14.25" hidden="1"/>
    <row r="33306" s="505" customFormat="1" ht="14.25" hidden="1"/>
    <row r="33307" s="505" customFormat="1" ht="14.25" hidden="1"/>
    <row r="33308" s="505" customFormat="1" ht="14.25" hidden="1"/>
    <row r="33309" s="505" customFormat="1" ht="14.25" hidden="1"/>
    <row r="33310" s="505" customFormat="1" ht="14.25" hidden="1"/>
    <row r="33311" s="505" customFormat="1" ht="14.25" hidden="1"/>
    <row r="33312" s="505" customFormat="1" ht="14.25" hidden="1"/>
    <row r="33313" s="505" customFormat="1" ht="14.25" hidden="1"/>
    <row r="33314" s="505" customFormat="1" ht="14.25" hidden="1"/>
    <row r="33315" s="505" customFormat="1" ht="14.25" hidden="1"/>
    <row r="33316" s="505" customFormat="1" ht="14.25" hidden="1"/>
    <row r="33317" s="505" customFormat="1" ht="14.25" hidden="1"/>
    <row r="33318" s="505" customFormat="1" ht="14.25" hidden="1"/>
    <row r="33319" s="505" customFormat="1" ht="14.25" hidden="1"/>
    <row r="33320" s="505" customFormat="1" ht="14.25" hidden="1"/>
    <row r="33321" s="505" customFormat="1" ht="14.25" hidden="1"/>
    <row r="33322" s="505" customFormat="1" ht="14.25" hidden="1"/>
    <row r="33323" s="505" customFormat="1" ht="14.25" hidden="1"/>
    <row r="33324" s="505" customFormat="1" ht="14.25" hidden="1"/>
    <row r="33325" s="505" customFormat="1" ht="14.25" hidden="1"/>
    <row r="33326" s="505" customFormat="1" ht="14.25" hidden="1"/>
    <row r="33327" s="505" customFormat="1" ht="14.25" hidden="1"/>
    <row r="33328" s="505" customFormat="1" ht="14.25" hidden="1"/>
    <row r="33329" s="505" customFormat="1" ht="14.25" hidden="1"/>
    <row r="33330" s="505" customFormat="1" ht="14.25" hidden="1"/>
    <row r="33331" s="505" customFormat="1" ht="14.25" hidden="1"/>
    <row r="33332" s="505" customFormat="1" ht="14.25" hidden="1"/>
    <row r="33333" s="505" customFormat="1" ht="14.25" hidden="1"/>
    <row r="33334" s="505" customFormat="1" ht="14.25" hidden="1"/>
    <row r="33335" s="505" customFormat="1" ht="14.25" hidden="1"/>
    <row r="33336" s="505" customFormat="1" ht="14.25" hidden="1"/>
    <row r="33337" s="505" customFormat="1" ht="14.25" hidden="1"/>
    <row r="33338" s="505" customFormat="1" ht="14.25" hidden="1"/>
    <row r="33339" s="505" customFormat="1" ht="14.25" hidden="1"/>
    <row r="33340" s="505" customFormat="1" ht="14.25" hidden="1"/>
    <row r="33341" s="505" customFormat="1" ht="14.25" hidden="1"/>
    <row r="33342" s="505" customFormat="1" ht="14.25" hidden="1"/>
    <row r="33343" s="505" customFormat="1" ht="14.25" hidden="1"/>
    <row r="33344" s="505" customFormat="1" ht="14.25" hidden="1"/>
    <row r="33345" s="505" customFormat="1" ht="14.25" hidden="1"/>
    <row r="33346" s="505" customFormat="1" ht="14.25" hidden="1"/>
    <row r="33347" s="505" customFormat="1" ht="14.25" hidden="1"/>
    <row r="33348" s="505" customFormat="1" ht="14.25" hidden="1"/>
    <row r="33349" s="505" customFormat="1" ht="14.25" hidden="1"/>
    <row r="33350" s="505" customFormat="1" ht="14.25" hidden="1"/>
    <row r="33351" s="505" customFormat="1" ht="14.25" hidden="1"/>
    <row r="33352" s="505" customFormat="1" ht="14.25" hidden="1"/>
    <row r="33353" s="505" customFormat="1" ht="14.25" hidden="1"/>
    <row r="33354" s="505" customFormat="1" ht="14.25" hidden="1"/>
    <row r="33355" s="505" customFormat="1" ht="14.25" hidden="1"/>
    <row r="33356" s="505" customFormat="1" ht="14.25" hidden="1"/>
    <row r="33357" s="505" customFormat="1" ht="14.25" hidden="1"/>
    <row r="33358" s="505" customFormat="1" ht="14.25" hidden="1"/>
    <row r="33359" s="505" customFormat="1" ht="14.25" hidden="1"/>
    <row r="33360" s="505" customFormat="1" ht="14.25" hidden="1"/>
    <row r="33361" s="505" customFormat="1" ht="14.25" hidden="1"/>
    <row r="33362" s="505" customFormat="1" ht="14.25" hidden="1"/>
    <row r="33363" s="505" customFormat="1" ht="14.25" hidden="1"/>
    <row r="33364" s="505" customFormat="1" ht="14.25" hidden="1"/>
    <row r="33365" s="505" customFormat="1" ht="14.25" hidden="1"/>
    <row r="33366" s="505" customFormat="1" ht="14.25" hidden="1"/>
    <row r="33367" s="505" customFormat="1" ht="14.25" hidden="1"/>
    <row r="33368" s="505" customFormat="1" ht="14.25" hidden="1"/>
    <row r="33369" s="505" customFormat="1" ht="14.25" hidden="1"/>
    <row r="33370" s="505" customFormat="1" ht="14.25" hidden="1"/>
    <row r="33371" s="505" customFormat="1" ht="14.25" hidden="1"/>
    <row r="33372" s="505" customFormat="1" ht="14.25" hidden="1"/>
    <row r="33373" s="505" customFormat="1" ht="14.25" hidden="1"/>
    <row r="33374" s="505" customFormat="1" ht="14.25" hidden="1"/>
    <row r="33375" s="505" customFormat="1" ht="14.25" hidden="1"/>
    <row r="33376" s="505" customFormat="1" ht="14.25" hidden="1"/>
    <row r="33377" s="505" customFormat="1" ht="14.25" hidden="1"/>
    <row r="33378" s="505" customFormat="1" ht="14.25" hidden="1"/>
    <row r="33379" s="505" customFormat="1" ht="14.25" hidden="1"/>
    <row r="33380" s="505" customFormat="1" ht="14.25" hidden="1"/>
    <row r="33381" s="505" customFormat="1" ht="14.25" hidden="1"/>
    <row r="33382" s="505" customFormat="1" ht="14.25" hidden="1"/>
    <row r="33383" s="505" customFormat="1" ht="14.25" hidden="1"/>
    <row r="33384" s="505" customFormat="1" ht="14.25" hidden="1"/>
    <row r="33385" s="505" customFormat="1" ht="14.25" hidden="1"/>
    <row r="33386" s="505" customFormat="1" ht="14.25" hidden="1"/>
    <row r="33387" s="505" customFormat="1" ht="14.25" hidden="1"/>
    <row r="33388" s="505" customFormat="1" ht="14.25" hidden="1"/>
    <row r="33389" s="505" customFormat="1" ht="14.25" hidden="1"/>
    <row r="33390" s="505" customFormat="1" ht="14.25" hidden="1"/>
    <row r="33391" s="505" customFormat="1" ht="14.25" hidden="1"/>
    <row r="33392" s="505" customFormat="1" ht="14.25" hidden="1"/>
    <row r="33393" s="505" customFormat="1" ht="14.25" hidden="1"/>
    <row r="33394" s="505" customFormat="1" ht="14.25" hidden="1"/>
    <row r="33395" s="505" customFormat="1" ht="14.25" hidden="1"/>
    <row r="33396" s="505" customFormat="1" ht="14.25" hidden="1"/>
    <row r="33397" s="505" customFormat="1" ht="14.25" hidden="1"/>
    <row r="33398" s="505" customFormat="1" ht="14.25" hidden="1"/>
    <row r="33399" s="505" customFormat="1" ht="14.25" hidden="1"/>
    <row r="33400" s="505" customFormat="1" ht="14.25" hidden="1"/>
    <row r="33401" s="505" customFormat="1" ht="14.25" hidden="1"/>
    <row r="33402" s="505" customFormat="1" ht="14.25" hidden="1"/>
    <row r="33403" s="505" customFormat="1" ht="14.25" hidden="1"/>
    <row r="33404" s="505" customFormat="1" ht="14.25" hidden="1"/>
    <row r="33405" s="505" customFormat="1" ht="14.25" hidden="1"/>
    <row r="33406" s="505" customFormat="1" ht="14.25" hidden="1"/>
    <row r="33407" s="505" customFormat="1" ht="14.25" hidden="1"/>
    <row r="33408" s="505" customFormat="1" ht="14.25" hidden="1"/>
    <row r="33409" s="505" customFormat="1" ht="14.25" hidden="1"/>
    <row r="33410" s="505" customFormat="1" ht="14.25" hidden="1"/>
    <row r="33411" s="505" customFormat="1" ht="14.25" hidden="1"/>
    <row r="33412" s="505" customFormat="1" ht="14.25" hidden="1"/>
    <row r="33413" s="505" customFormat="1" ht="14.25" hidden="1"/>
    <row r="33414" s="505" customFormat="1" ht="14.25" hidden="1"/>
    <row r="33415" s="505" customFormat="1" ht="14.25" hidden="1"/>
    <row r="33416" s="505" customFormat="1" ht="14.25" hidden="1"/>
    <row r="33417" s="505" customFormat="1" ht="14.25" hidden="1"/>
    <row r="33418" s="505" customFormat="1" ht="14.25" hidden="1"/>
    <row r="33419" s="505" customFormat="1" ht="14.25" hidden="1"/>
    <row r="33420" s="505" customFormat="1" ht="14.25" hidden="1"/>
    <row r="33421" s="505" customFormat="1" ht="14.25" hidden="1"/>
    <row r="33422" s="505" customFormat="1" ht="14.25" hidden="1"/>
    <row r="33423" s="505" customFormat="1" ht="14.25" hidden="1"/>
    <row r="33424" s="505" customFormat="1" ht="14.25" hidden="1"/>
    <row r="33425" s="505" customFormat="1" ht="14.25" hidden="1"/>
    <row r="33426" s="505" customFormat="1" ht="14.25" hidden="1"/>
    <row r="33427" s="505" customFormat="1" ht="14.25" hidden="1"/>
    <row r="33428" s="505" customFormat="1" ht="14.25" hidden="1"/>
    <row r="33429" s="505" customFormat="1" ht="14.25" hidden="1"/>
    <row r="33430" s="505" customFormat="1" ht="14.25" hidden="1"/>
    <row r="33431" s="505" customFormat="1" ht="14.25" hidden="1"/>
    <row r="33432" s="505" customFormat="1" ht="14.25" hidden="1"/>
    <row r="33433" s="505" customFormat="1" ht="14.25" hidden="1"/>
    <row r="33434" s="505" customFormat="1" ht="14.25" hidden="1"/>
    <row r="33435" s="505" customFormat="1" ht="14.25" hidden="1"/>
    <row r="33436" s="505" customFormat="1" ht="14.25" hidden="1"/>
    <row r="33437" s="505" customFormat="1" ht="14.25" hidden="1"/>
    <row r="33438" s="505" customFormat="1" ht="14.25" hidden="1"/>
    <row r="33439" s="505" customFormat="1" ht="14.25" hidden="1"/>
    <row r="33440" s="505" customFormat="1" ht="14.25" hidden="1"/>
    <row r="33441" s="505" customFormat="1" ht="14.25" hidden="1"/>
    <row r="33442" s="505" customFormat="1" ht="14.25" hidden="1"/>
    <row r="33443" s="505" customFormat="1" ht="14.25" hidden="1"/>
    <row r="33444" s="505" customFormat="1" ht="14.25" hidden="1"/>
    <row r="33445" s="505" customFormat="1" ht="14.25" hidden="1"/>
    <row r="33446" s="505" customFormat="1" ht="14.25" hidden="1"/>
    <row r="33447" s="505" customFormat="1" ht="14.25" hidden="1"/>
    <row r="33448" s="505" customFormat="1" ht="14.25" hidden="1"/>
    <row r="33449" s="505" customFormat="1" ht="14.25" hidden="1"/>
    <row r="33450" s="505" customFormat="1" ht="14.25" hidden="1"/>
    <row r="33451" s="505" customFormat="1" ht="14.25" hidden="1"/>
    <row r="33452" s="505" customFormat="1" ht="14.25" hidden="1"/>
    <row r="33453" s="505" customFormat="1" ht="14.25" hidden="1"/>
    <row r="33454" s="505" customFormat="1" ht="14.25" hidden="1"/>
    <row r="33455" s="505" customFormat="1" ht="14.25" hidden="1"/>
    <row r="33456" s="505" customFormat="1" ht="14.25" hidden="1"/>
    <row r="33457" s="505" customFormat="1" ht="14.25" hidden="1"/>
    <row r="33458" s="505" customFormat="1" ht="14.25" hidden="1"/>
    <row r="33459" s="505" customFormat="1" ht="14.25" hidden="1"/>
    <row r="33460" s="505" customFormat="1" ht="14.25" hidden="1"/>
    <row r="33461" s="505" customFormat="1" ht="14.25" hidden="1"/>
    <row r="33462" s="505" customFormat="1" ht="14.25" hidden="1"/>
    <row r="33463" s="505" customFormat="1" ht="14.25" hidden="1"/>
    <row r="33464" s="505" customFormat="1" ht="14.25" hidden="1"/>
    <row r="33465" s="505" customFormat="1" ht="14.25" hidden="1"/>
    <row r="33466" s="505" customFormat="1" ht="14.25" hidden="1"/>
    <row r="33467" s="505" customFormat="1" ht="14.25" hidden="1"/>
    <row r="33468" s="505" customFormat="1" ht="14.25" hidden="1"/>
    <row r="33469" s="505" customFormat="1" ht="14.25" hidden="1"/>
    <row r="33470" s="505" customFormat="1" ht="14.25" hidden="1"/>
    <row r="33471" s="505" customFormat="1" ht="14.25" hidden="1"/>
    <row r="33472" s="505" customFormat="1" ht="14.25" hidden="1"/>
    <row r="33473" s="505" customFormat="1" ht="14.25" hidden="1"/>
    <row r="33474" s="505" customFormat="1" ht="14.25" hidden="1"/>
    <row r="33475" s="505" customFormat="1" ht="14.25" hidden="1"/>
    <row r="33476" s="505" customFormat="1" ht="14.25" hidden="1"/>
    <row r="33477" s="505" customFormat="1" ht="14.25" hidden="1"/>
    <row r="33478" s="505" customFormat="1" ht="14.25" hidden="1"/>
    <row r="33479" s="505" customFormat="1" ht="14.25" hidden="1"/>
    <row r="33480" s="505" customFormat="1" ht="14.25" hidden="1"/>
    <row r="33481" s="505" customFormat="1" ht="14.25" hidden="1"/>
    <row r="33482" s="505" customFormat="1" ht="14.25" hidden="1"/>
    <row r="33483" s="505" customFormat="1" ht="14.25" hidden="1"/>
    <row r="33484" s="505" customFormat="1" ht="14.25" hidden="1"/>
    <row r="33485" s="505" customFormat="1" ht="14.25" hidden="1"/>
    <row r="33486" s="505" customFormat="1" ht="14.25" hidden="1"/>
    <row r="33487" s="505" customFormat="1" ht="14.25" hidden="1"/>
    <row r="33488" s="505" customFormat="1" ht="14.25" hidden="1"/>
    <row r="33489" s="505" customFormat="1" ht="14.25" hidden="1"/>
    <row r="33490" s="505" customFormat="1" ht="14.25" hidden="1"/>
    <row r="33491" s="505" customFormat="1" ht="14.25" hidden="1"/>
    <row r="33492" s="505" customFormat="1" ht="14.25" hidden="1"/>
    <row r="33493" s="505" customFormat="1" ht="14.25" hidden="1"/>
    <row r="33494" s="505" customFormat="1" ht="14.25" hidden="1"/>
    <row r="33495" s="505" customFormat="1" ht="14.25" hidden="1"/>
    <row r="33496" s="505" customFormat="1" ht="14.25" hidden="1"/>
    <row r="33497" s="505" customFormat="1" ht="14.25" hidden="1"/>
    <row r="33498" s="505" customFormat="1" ht="14.25" hidden="1"/>
    <row r="33499" s="505" customFormat="1" ht="14.25" hidden="1"/>
    <row r="33500" s="505" customFormat="1" ht="14.25" hidden="1"/>
    <row r="33501" s="505" customFormat="1" ht="14.25" hidden="1"/>
    <row r="33502" s="505" customFormat="1" ht="14.25" hidden="1"/>
    <row r="33503" s="505" customFormat="1" ht="14.25" hidden="1"/>
    <row r="33504" s="505" customFormat="1" ht="14.25" hidden="1"/>
    <row r="33505" s="505" customFormat="1" ht="14.25" hidden="1"/>
    <row r="33506" s="505" customFormat="1" ht="14.25" hidden="1"/>
    <row r="33507" s="505" customFormat="1" ht="14.25" hidden="1"/>
    <row r="33508" s="505" customFormat="1" ht="14.25" hidden="1"/>
    <row r="33509" s="505" customFormat="1" ht="14.25" hidden="1"/>
    <row r="33510" s="505" customFormat="1" ht="14.25" hidden="1"/>
    <row r="33511" s="505" customFormat="1" ht="14.25" hidden="1"/>
    <row r="33512" s="505" customFormat="1" ht="14.25" hidden="1"/>
    <row r="33513" s="505" customFormat="1" ht="14.25" hidden="1"/>
    <row r="33514" s="505" customFormat="1" ht="14.25" hidden="1"/>
    <row r="33515" s="505" customFormat="1" ht="14.25" hidden="1"/>
    <row r="33516" s="505" customFormat="1" ht="14.25" hidden="1"/>
    <row r="33517" s="505" customFormat="1" ht="14.25" hidden="1"/>
    <row r="33518" s="505" customFormat="1" ht="14.25" hidden="1"/>
    <row r="33519" s="505" customFormat="1" ht="14.25" hidden="1"/>
    <row r="33520" s="505" customFormat="1" ht="14.25" hidden="1"/>
    <row r="33521" s="505" customFormat="1" ht="14.25" hidden="1"/>
    <row r="33522" s="505" customFormat="1" ht="14.25" hidden="1"/>
    <row r="33523" s="505" customFormat="1" ht="14.25" hidden="1"/>
    <row r="33524" s="505" customFormat="1" ht="14.25" hidden="1"/>
    <row r="33525" s="505" customFormat="1" ht="14.25" hidden="1"/>
    <row r="33526" s="505" customFormat="1" ht="14.25" hidden="1"/>
    <row r="33527" s="505" customFormat="1" ht="14.25" hidden="1"/>
    <row r="33528" s="505" customFormat="1" ht="14.25" hidden="1"/>
    <row r="33529" s="505" customFormat="1" ht="14.25" hidden="1"/>
    <row r="33530" s="505" customFormat="1" ht="14.25" hidden="1"/>
    <row r="33531" s="505" customFormat="1" ht="14.25" hidden="1"/>
    <row r="33532" s="505" customFormat="1" ht="14.25" hidden="1"/>
    <row r="33533" s="505" customFormat="1" ht="14.25" hidden="1"/>
    <row r="33534" s="505" customFormat="1" ht="14.25" hidden="1"/>
    <row r="33535" s="505" customFormat="1" ht="14.25" hidden="1"/>
    <row r="33536" s="505" customFormat="1" ht="14.25" hidden="1"/>
    <row r="33537" s="505" customFormat="1" ht="14.25" hidden="1"/>
    <row r="33538" s="505" customFormat="1" ht="14.25" hidden="1"/>
    <row r="33539" s="505" customFormat="1" ht="14.25" hidden="1"/>
    <row r="33540" s="505" customFormat="1" ht="14.25" hidden="1"/>
    <row r="33541" s="505" customFormat="1" ht="14.25" hidden="1"/>
    <row r="33542" s="505" customFormat="1" ht="14.25" hidden="1"/>
    <row r="33543" s="505" customFormat="1" ht="14.25" hidden="1"/>
    <row r="33544" s="505" customFormat="1" ht="14.25" hidden="1"/>
    <row r="33545" s="505" customFormat="1" ht="14.25" hidden="1"/>
    <row r="33546" s="505" customFormat="1" ht="14.25" hidden="1"/>
    <row r="33547" s="505" customFormat="1" ht="14.25" hidden="1"/>
    <row r="33548" s="505" customFormat="1" ht="14.25" hidden="1"/>
    <row r="33549" s="505" customFormat="1" ht="14.25" hidden="1"/>
    <row r="33550" s="505" customFormat="1" ht="14.25" hidden="1"/>
    <row r="33551" s="505" customFormat="1" ht="14.25" hidden="1"/>
    <row r="33552" s="505" customFormat="1" ht="14.25" hidden="1"/>
    <row r="33553" s="505" customFormat="1" ht="14.25" hidden="1"/>
    <row r="33554" s="505" customFormat="1" ht="14.25" hidden="1"/>
    <row r="33555" s="505" customFormat="1" ht="14.25" hidden="1"/>
    <row r="33556" s="505" customFormat="1" ht="14.25" hidden="1"/>
    <row r="33557" s="505" customFormat="1" ht="14.25" hidden="1"/>
    <row r="33558" s="505" customFormat="1" ht="14.25" hidden="1"/>
    <row r="33559" s="505" customFormat="1" ht="14.25" hidden="1"/>
    <row r="33560" s="505" customFormat="1" ht="14.25" hidden="1"/>
    <row r="33561" s="505" customFormat="1" ht="14.25" hidden="1"/>
    <row r="33562" s="505" customFormat="1" ht="14.25" hidden="1"/>
    <row r="33563" s="505" customFormat="1" ht="14.25" hidden="1"/>
    <row r="33564" s="505" customFormat="1" ht="14.25" hidden="1"/>
    <row r="33565" s="505" customFormat="1" ht="14.25" hidden="1"/>
    <row r="33566" s="505" customFormat="1" ht="14.25" hidden="1"/>
    <row r="33567" s="505" customFormat="1" ht="14.25" hidden="1"/>
    <row r="33568" s="505" customFormat="1" ht="14.25" hidden="1"/>
    <row r="33569" s="505" customFormat="1" ht="14.25" hidden="1"/>
    <row r="33570" s="505" customFormat="1" ht="14.25" hidden="1"/>
    <row r="33571" s="505" customFormat="1" ht="14.25" hidden="1"/>
    <row r="33572" s="505" customFormat="1" ht="14.25" hidden="1"/>
    <row r="33573" s="505" customFormat="1" ht="14.25" hidden="1"/>
    <row r="33574" s="505" customFormat="1" ht="14.25" hidden="1"/>
    <row r="33575" s="505" customFormat="1" ht="14.25" hidden="1"/>
    <row r="33576" s="505" customFormat="1" ht="14.25" hidden="1"/>
    <row r="33577" s="505" customFormat="1" ht="14.25" hidden="1"/>
    <row r="33578" s="505" customFormat="1" ht="14.25" hidden="1"/>
    <row r="33579" s="505" customFormat="1" ht="14.25" hidden="1"/>
    <row r="33580" s="505" customFormat="1" ht="14.25" hidden="1"/>
    <row r="33581" s="505" customFormat="1" ht="14.25" hidden="1"/>
    <row r="33582" s="505" customFormat="1" ht="14.25" hidden="1"/>
    <row r="33583" s="505" customFormat="1" ht="14.25" hidden="1"/>
    <row r="33584" s="505" customFormat="1" ht="14.25" hidden="1"/>
    <row r="33585" s="505" customFormat="1" ht="14.25" hidden="1"/>
    <row r="33586" s="505" customFormat="1" ht="14.25" hidden="1"/>
    <row r="33587" s="505" customFormat="1" ht="14.25" hidden="1"/>
    <row r="33588" s="505" customFormat="1" ht="14.25" hidden="1"/>
    <row r="33589" s="505" customFormat="1" ht="14.25" hidden="1"/>
    <row r="33590" s="505" customFormat="1" ht="14.25" hidden="1"/>
    <row r="33591" s="505" customFormat="1" ht="14.25" hidden="1"/>
    <row r="33592" s="505" customFormat="1" ht="14.25" hidden="1"/>
    <row r="33593" s="505" customFormat="1" ht="14.25" hidden="1"/>
    <row r="33594" s="505" customFormat="1" ht="14.25" hidden="1"/>
    <row r="33595" s="505" customFormat="1" ht="14.25" hidden="1"/>
    <row r="33596" s="505" customFormat="1" ht="14.25" hidden="1"/>
    <row r="33597" s="505" customFormat="1" ht="14.25" hidden="1"/>
    <row r="33598" s="505" customFormat="1" ht="14.25" hidden="1"/>
    <row r="33599" s="505" customFormat="1" ht="14.25" hidden="1"/>
    <row r="33600" s="505" customFormat="1" ht="14.25" hidden="1"/>
    <row r="33601" s="505" customFormat="1" ht="14.25" hidden="1"/>
    <row r="33602" s="505" customFormat="1" ht="14.25" hidden="1"/>
    <row r="33603" s="505" customFormat="1" ht="14.25" hidden="1"/>
    <row r="33604" s="505" customFormat="1" ht="14.25" hidden="1"/>
    <row r="33605" s="505" customFormat="1" ht="14.25" hidden="1"/>
    <row r="33606" s="505" customFormat="1" ht="14.25" hidden="1"/>
    <row r="33607" s="505" customFormat="1" ht="14.25" hidden="1"/>
    <row r="33608" s="505" customFormat="1" ht="14.25" hidden="1"/>
    <row r="33609" s="505" customFormat="1" ht="14.25" hidden="1"/>
    <row r="33610" s="505" customFormat="1" ht="14.25" hidden="1"/>
    <row r="33611" s="505" customFormat="1" ht="14.25" hidden="1"/>
    <row r="33612" s="505" customFormat="1" ht="14.25" hidden="1"/>
    <row r="33613" s="505" customFormat="1" ht="14.25" hidden="1"/>
    <row r="33614" s="505" customFormat="1" ht="14.25" hidden="1"/>
    <row r="33615" s="505" customFormat="1" ht="14.25" hidden="1"/>
    <row r="33616" s="505" customFormat="1" ht="14.25" hidden="1"/>
    <row r="33617" s="505" customFormat="1" ht="14.25" hidden="1"/>
    <row r="33618" s="505" customFormat="1" ht="14.25" hidden="1"/>
    <row r="33619" s="505" customFormat="1" ht="14.25" hidden="1"/>
    <row r="33620" s="505" customFormat="1" ht="14.25" hidden="1"/>
    <row r="33621" s="505" customFormat="1" ht="14.25" hidden="1"/>
    <row r="33622" s="505" customFormat="1" ht="14.25" hidden="1"/>
    <row r="33623" s="505" customFormat="1" ht="14.25" hidden="1"/>
    <row r="33624" s="505" customFormat="1" ht="14.25" hidden="1"/>
    <row r="33625" s="505" customFormat="1" ht="14.25" hidden="1"/>
    <row r="33626" s="505" customFormat="1" ht="14.25" hidden="1"/>
    <row r="33627" s="505" customFormat="1" ht="14.25" hidden="1"/>
    <row r="33628" s="505" customFormat="1" ht="14.25" hidden="1"/>
    <row r="33629" s="505" customFormat="1" ht="14.25" hidden="1"/>
    <row r="33630" s="505" customFormat="1" ht="14.25" hidden="1"/>
    <row r="33631" s="505" customFormat="1" ht="14.25" hidden="1"/>
    <row r="33632" s="505" customFormat="1" ht="14.25" hidden="1"/>
    <row r="33633" s="505" customFormat="1" ht="14.25" hidden="1"/>
    <row r="33634" s="505" customFormat="1" ht="14.25" hidden="1"/>
    <row r="33635" s="505" customFormat="1" ht="14.25" hidden="1"/>
    <row r="33636" s="505" customFormat="1" ht="14.25" hidden="1"/>
    <row r="33637" s="505" customFormat="1" ht="14.25" hidden="1"/>
    <row r="33638" s="505" customFormat="1" ht="14.25" hidden="1"/>
    <row r="33639" s="505" customFormat="1" ht="14.25" hidden="1"/>
    <row r="33640" s="505" customFormat="1" ht="14.25" hidden="1"/>
    <row r="33641" s="505" customFormat="1" ht="14.25" hidden="1"/>
    <row r="33642" s="505" customFormat="1" ht="14.25" hidden="1"/>
    <row r="33643" s="505" customFormat="1" ht="14.25" hidden="1"/>
    <row r="33644" s="505" customFormat="1" ht="14.25" hidden="1"/>
    <row r="33645" s="505" customFormat="1" ht="14.25" hidden="1"/>
    <row r="33646" s="505" customFormat="1" ht="14.25" hidden="1"/>
    <row r="33647" s="505" customFormat="1" ht="14.25" hidden="1"/>
    <row r="33648" s="505" customFormat="1" ht="14.25" hidden="1"/>
    <row r="33649" s="505" customFormat="1" ht="14.25" hidden="1"/>
    <row r="33650" s="505" customFormat="1" ht="14.25" hidden="1"/>
    <row r="33651" s="505" customFormat="1" ht="14.25" hidden="1"/>
    <row r="33652" s="505" customFormat="1" ht="14.25" hidden="1"/>
    <row r="33653" s="505" customFormat="1" ht="14.25" hidden="1"/>
    <row r="33654" s="505" customFormat="1" ht="14.25" hidden="1"/>
    <row r="33655" s="505" customFormat="1" ht="14.25" hidden="1"/>
    <row r="33656" s="505" customFormat="1" ht="14.25" hidden="1"/>
    <row r="33657" s="505" customFormat="1" ht="14.25" hidden="1"/>
    <row r="33658" s="505" customFormat="1" ht="14.25" hidden="1"/>
    <row r="33659" s="505" customFormat="1" ht="14.25" hidden="1"/>
    <row r="33660" s="505" customFormat="1" ht="14.25" hidden="1"/>
    <row r="33661" s="505" customFormat="1" ht="14.25" hidden="1"/>
    <row r="33662" s="505" customFormat="1" ht="14.25" hidden="1"/>
    <row r="33663" s="505" customFormat="1" ht="14.25" hidden="1"/>
    <row r="33664" s="505" customFormat="1" ht="14.25" hidden="1"/>
    <row r="33665" s="505" customFormat="1" ht="14.25" hidden="1"/>
    <row r="33666" s="505" customFormat="1" ht="14.25" hidden="1"/>
    <row r="33667" s="505" customFormat="1" ht="14.25" hidden="1"/>
    <row r="33668" s="505" customFormat="1" ht="14.25" hidden="1"/>
    <row r="33669" s="505" customFormat="1" ht="14.25" hidden="1"/>
    <row r="33670" s="505" customFormat="1" ht="14.25" hidden="1"/>
    <row r="33671" s="505" customFormat="1" ht="14.25" hidden="1"/>
    <row r="33672" s="505" customFormat="1" ht="14.25" hidden="1"/>
    <row r="33673" s="505" customFormat="1" ht="14.25" hidden="1"/>
    <row r="33674" s="505" customFormat="1" ht="14.25" hidden="1"/>
    <row r="33675" s="505" customFormat="1" ht="14.25" hidden="1"/>
    <row r="33676" s="505" customFormat="1" ht="14.25" hidden="1"/>
    <row r="33677" s="505" customFormat="1" ht="14.25" hidden="1"/>
    <row r="33678" s="505" customFormat="1" ht="14.25" hidden="1"/>
    <row r="33679" s="505" customFormat="1" ht="14.25" hidden="1"/>
    <row r="33680" s="505" customFormat="1" ht="14.25" hidden="1"/>
    <row r="33681" s="505" customFormat="1" ht="14.25" hidden="1"/>
    <row r="33682" s="505" customFormat="1" ht="14.25" hidden="1"/>
    <row r="33683" s="505" customFormat="1" ht="14.25" hidden="1"/>
    <row r="33684" s="505" customFormat="1" ht="14.25" hidden="1"/>
    <row r="33685" s="505" customFormat="1" ht="14.25" hidden="1"/>
    <row r="33686" s="505" customFormat="1" ht="14.25" hidden="1"/>
    <row r="33687" s="505" customFormat="1" ht="14.25" hidden="1"/>
    <row r="33688" s="505" customFormat="1" ht="14.25" hidden="1"/>
    <row r="33689" s="505" customFormat="1" ht="14.25" hidden="1"/>
    <row r="33690" s="505" customFormat="1" ht="14.25" hidden="1"/>
    <row r="33691" s="505" customFormat="1" ht="14.25" hidden="1"/>
    <row r="33692" s="505" customFormat="1" ht="14.25" hidden="1"/>
    <row r="33693" s="505" customFormat="1" ht="14.25" hidden="1"/>
    <row r="33694" s="505" customFormat="1" ht="14.25" hidden="1"/>
    <row r="33695" s="505" customFormat="1" ht="14.25" hidden="1"/>
    <row r="33696" s="505" customFormat="1" ht="14.25" hidden="1"/>
    <row r="33697" s="505" customFormat="1" ht="14.25" hidden="1"/>
    <row r="33698" s="505" customFormat="1" ht="14.25" hidden="1"/>
    <row r="33699" s="505" customFormat="1" ht="14.25" hidden="1"/>
    <row r="33700" s="505" customFormat="1" ht="14.25" hidden="1"/>
    <row r="33701" s="505" customFormat="1" ht="14.25" hidden="1"/>
    <row r="33702" s="505" customFormat="1" ht="14.25" hidden="1"/>
    <row r="33703" s="505" customFormat="1" ht="14.25" hidden="1"/>
    <row r="33704" s="505" customFormat="1" ht="14.25" hidden="1"/>
    <row r="33705" s="505" customFormat="1" ht="14.25" hidden="1"/>
    <row r="33706" s="505" customFormat="1" ht="14.25" hidden="1"/>
    <row r="33707" s="505" customFormat="1" ht="14.25" hidden="1"/>
    <row r="33708" s="505" customFormat="1" ht="14.25" hidden="1"/>
    <row r="33709" s="505" customFormat="1" ht="14.25" hidden="1"/>
    <row r="33710" s="505" customFormat="1" ht="14.25" hidden="1"/>
    <row r="33711" s="505" customFormat="1" ht="14.25" hidden="1"/>
    <row r="33712" s="505" customFormat="1" ht="14.25" hidden="1"/>
    <row r="33713" s="505" customFormat="1" ht="14.25" hidden="1"/>
    <row r="33714" s="505" customFormat="1" ht="14.25" hidden="1"/>
    <row r="33715" s="505" customFormat="1" ht="14.25" hidden="1"/>
    <row r="33716" s="505" customFormat="1" ht="14.25" hidden="1"/>
    <row r="33717" s="505" customFormat="1" ht="14.25" hidden="1"/>
    <row r="33718" s="505" customFormat="1" ht="14.25" hidden="1"/>
    <row r="33719" s="505" customFormat="1" ht="14.25" hidden="1"/>
    <row r="33720" s="505" customFormat="1" ht="14.25" hidden="1"/>
    <row r="33721" s="505" customFormat="1" ht="14.25" hidden="1"/>
    <row r="33722" s="505" customFormat="1" ht="14.25" hidden="1"/>
    <row r="33723" s="505" customFormat="1" ht="14.25" hidden="1"/>
    <row r="33724" s="505" customFormat="1" ht="14.25" hidden="1"/>
    <row r="33725" s="505" customFormat="1" ht="14.25" hidden="1"/>
    <row r="33726" s="505" customFormat="1" ht="14.25" hidden="1"/>
    <row r="33727" s="505" customFormat="1" ht="14.25" hidden="1"/>
    <row r="33728" s="505" customFormat="1" ht="14.25" hidden="1"/>
    <row r="33729" s="505" customFormat="1" ht="14.25" hidden="1"/>
    <row r="33730" s="505" customFormat="1" ht="14.25" hidden="1"/>
    <row r="33731" s="505" customFormat="1" ht="14.25" hidden="1"/>
    <row r="33732" s="505" customFormat="1" ht="14.25" hidden="1"/>
    <row r="33733" s="505" customFormat="1" ht="14.25" hidden="1"/>
    <row r="33734" s="505" customFormat="1" ht="14.25" hidden="1"/>
    <row r="33735" s="505" customFormat="1" ht="14.25" hidden="1"/>
    <row r="33736" s="505" customFormat="1" ht="14.25" hidden="1"/>
    <row r="33737" s="505" customFormat="1" ht="14.25" hidden="1"/>
    <row r="33738" s="505" customFormat="1" ht="14.25" hidden="1"/>
    <row r="33739" s="505" customFormat="1" ht="14.25" hidden="1"/>
    <row r="33740" s="505" customFormat="1" ht="14.25" hidden="1"/>
    <row r="33741" s="505" customFormat="1" ht="14.25" hidden="1"/>
    <row r="33742" s="505" customFormat="1" ht="14.25" hidden="1"/>
    <row r="33743" s="505" customFormat="1" ht="14.25" hidden="1"/>
    <row r="33744" s="505" customFormat="1" ht="14.25" hidden="1"/>
    <row r="33745" s="505" customFormat="1" ht="14.25" hidden="1"/>
    <row r="33746" s="505" customFormat="1" ht="14.25" hidden="1"/>
    <row r="33747" s="505" customFormat="1" ht="14.25" hidden="1"/>
    <row r="33748" s="505" customFormat="1" ht="14.25" hidden="1"/>
    <row r="33749" s="505" customFormat="1" ht="14.25" hidden="1"/>
    <row r="33750" s="505" customFormat="1" ht="14.25" hidden="1"/>
    <row r="33751" s="505" customFormat="1" ht="14.25" hidden="1"/>
    <row r="33752" s="505" customFormat="1" ht="14.25" hidden="1"/>
    <row r="33753" s="505" customFormat="1" ht="14.25" hidden="1"/>
    <row r="33754" s="505" customFormat="1" ht="14.25" hidden="1"/>
    <row r="33755" s="505" customFormat="1" ht="14.25" hidden="1"/>
    <row r="33756" s="505" customFormat="1" ht="14.25" hidden="1"/>
    <row r="33757" s="505" customFormat="1" ht="14.25" hidden="1"/>
    <row r="33758" s="505" customFormat="1" ht="14.25" hidden="1"/>
    <row r="33759" s="505" customFormat="1" ht="14.25" hidden="1"/>
    <row r="33760" s="505" customFormat="1" ht="14.25" hidden="1"/>
    <row r="33761" s="505" customFormat="1" ht="14.25" hidden="1"/>
    <row r="33762" s="505" customFormat="1" ht="14.25" hidden="1"/>
    <row r="33763" s="505" customFormat="1" ht="14.25" hidden="1"/>
    <row r="33764" s="505" customFormat="1" ht="14.25" hidden="1"/>
    <row r="33765" s="505" customFormat="1" ht="14.25" hidden="1"/>
    <row r="33766" s="505" customFormat="1" ht="14.25" hidden="1"/>
    <row r="33767" s="505" customFormat="1" ht="14.25" hidden="1"/>
    <row r="33768" s="505" customFormat="1" ht="14.25" hidden="1"/>
    <row r="33769" s="505" customFormat="1" ht="14.25" hidden="1"/>
    <row r="33770" s="505" customFormat="1" ht="14.25" hidden="1"/>
    <row r="33771" s="505" customFormat="1" ht="14.25" hidden="1"/>
    <row r="33772" s="505" customFormat="1" ht="14.25" hidden="1"/>
    <row r="33773" s="505" customFormat="1" ht="14.25" hidden="1"/>
    <row r="33774" s="505" customFormat="1" ht="14.25" hidden="1"/>
    <row r="33775" s="505" customFormat="1" ht="14.25" hidden="1"/>
    <row r="33776" s="505" customFormat="1" ht="14.25" hidden="1"/>
    <row r="33777" s="505" customFormat="1" ht="14.25" hidden="1"/>
    <row r="33778" s="505" customFormat="1" ht="14.25" hidden="1"/>
    <row r="33779" s="505" customFormat="1" ht="14.25" hidden="1"/>
    <row r="33780" s="505" customFormat="1" ht="14.25" hidden="1"/>
    <row r="33781" s="505" customFormat="1" ht="14.25" hidden="1"/>
    <row r="33782" s="505" customFormat="1" ht="14.25" hidden="1"/>
    <row r="33783" s="505" customFormat="1" ht="14.25" hidden="1"/>
    <row r="33784" s="505" customFormat="1" ht="14.25" hidden="1"/>
    <row r="33785" s="505" customFormat="1" ht="14.25" hidden="1"/>
    <row r="33786" s="505" customFormat="1" ht="14.25" hidden="1"/>
    <row r="33787" s="505" customFormat="1" ht="14.25" hidden="1"/>
    <row r="33788" s="505" customFormat="1" ht="14.25" hidden="1"/>
    <row r="33789" s="505" customFormat="1" ht="14.25" hidden="1"/>
    <row r="33790" s="505" customFormat="1" ht="14.25" hidden="1"/>
    <row r="33791" s="505" customFormat="1" ht="14.25" hidden="1"/>
    <row r="33792" s="505" customFormat="1" ht="14.25" hidden="1"/>
    <row r="33793" s="505" customFormat="1" ht="14.25" hidden="1"/>
    <row r="33794" s="505" customFormat="1" ht="14.25" hidden="1"/>
    <row r="33795" s="505" customFormat="1" ht="14.25" hidden="1"/>
    <row r="33796" s="505" customFormat="1" ht="14.25" hidden="1"/>
    <row r="33797" s="505" customFormat="1" ht="14.25" hidden="1"/>
    <row r="33798" s="505" customFormat="1" ht="14.25" hidden="1"/>
    <row r="33799" s="505" customFormat="1" ht="14.25" hidden="1"/>
    <row r="33800" s="505" customFormat="1" ht="14.25" hidden="1"/>
    <row r="33801" s="505" customFormat="1" ht="14.25" hidden="1"/>
    <row r="33802" s="505" customFormat="1" ht="14.25" hidden="1"/>
    <row r="33803" s="505" customFormat="1" ht="14.25" hidden="1"/>
    <row r="33804" s="505" customFormat="1" ht="14.25" hidden="1"/>
    <row r="33805" s="505" customFormat="1" ht="14.25" hidden="1"/>
    <row r="33806" s="505" customFormat="1" ht="14.25" hidden="1"/>
    <row r="33807" s="505" customFormat="1" ht="14.25" hidden="1"/>
    <row r="33808" s="505" customFormat="1" ht="14.25" hidden="1"/>
    <row r="33809" s="505" customFormat="1" ht="14.25" hidden="1"/>
    <row r="33810" s="505" customFormat="1" ht="14.25" hidden="1"/>
    <row r="33811" s="505" customFormat="1" ht="14.25" hidden="1"/>
    <row r="33812" s="505" customFormat="1" ht="14.25" hidden="1"/>
    <row r="33813" s="505" customFormat="1" ht="14.25" hidden="1"/>
    <row r="33814" s="505" customFormat="1" ht="14.25" hidden="1"/>
    <row r="33815" s="505" customFormat="1" ht="14.25" hidden="1"/>
    <row r="33816" s="505" customFormat="1" ht="14.25" hidden="1"/>
    <row r="33817" s="505" customFormat="1" ht="14.25" hidden="1"/>
    <row r="33818" s="505" customFormat="1" ht="14.25" hidden="1"/>
    <row r="33819" s="505" customFormat="1" ht="14.25" hidden="1"/>
    <row r="33820" s="505" customFormat="1" ht="14.25" hidden="1"/>
    <row r="33821" s="505" customFormat="1" ht="14.25" hidden="1"/>
    <row r="33822" s="505" customFormat="1" ht="14.25" hidden="1"/>
    <row r="33823" s="505" customFormat="1" ht="14.25" hidden="1"/>
    <row r="33824" s="505" customFormat="1" ht="14.25" hidden="1"/>
    <row r="33825" s="505" customFormat="1" ht="14.25" hidden="1"/>
    <row r="33826" s="505" customFormat="1" ht="14.25" hidden="1"/>
    <row r="33827" s="505" customFormat="1" ht="14.25" hidden="1"/>
    <row r="33828" s="505" customFormat="1" ht="14.25" hidden="1"/>
    <row r="33829" s="505" customFormat="1" ht="14.25" hidden="1"/>
    <row r="33830" s="505" customFormat="1" ht="14.25" hidden="1"/>
    <row r="33831" s="505" customFormat="1" ht="14.25" hidden="1"/>
    <row r="33832" s="505" customFormat="1" ht="14.25" hidden="1"/>
    <row r="33833" s="505" customFormat="1" ht="14.25" hidden="1"/>
    <row r="33834" s="505" customFormat="1" ht="14.25" hidden="1"/>
    <row r="33835" s="505" customFormat="1" ht="14.25" hidden="1"/>
    <row r="33836" s="505" customFormat="1" ht="14.25" hidden="1"/>
    <row r="33837" s="505" customFormat="1" ht="14.25" hidden="1"/>
    <row r="33838" s="505" customFormat="1" ht="14.25" hidden="1"/>
    <row r="33839" s="505" customFormat="1" ht="14.25" hidden="1"/>
    <row r="33840" s="505" customFormat="1" ht="14.25" hidden="1"/>
    <row r="33841" s="505" customFormat="1" ht="14.25" hidden="1"/>
    <row r="33842" s="505" customFormat="1" ht="14.25" hidden="1"/>
    <row r="33843" s="505" customFormat="1" ht="14.25" hidden="1"/>
    <row r="33844" s="505" customFormat="1" ht="14.25" hidden="1"/>
    <row r="33845" s="505" customFormat="1" ht="14.25" hidden="1"/>
    <row r="33846" s="505" customFormat="1" ht="14.25" hidden="1"/>
    <row r="33847" s="505" customFormat="1" ht="14.25" hidden="1"/>
    <row r="33848" s="505" customFormat="1" ht="14.25" hidden="1"/>
    <row r="33849" s="505" customFormat="1" ht="14.25" hidden="1"/>
    <row r="33850" s="505" customFormat="1" ht="14.25" hidden="1"/>
    <row r="33851" s="505" customFormat="1" ht="14.25" hidden="1"/>
    <row r="33852" s="505" customFormat="1" ht="14.25" hidden="1"/>
    <row r="33853" s="505" customFormat="1" ht="14.25" hidden="1"/>
    <row r="33854" s="505" customFormat="1" ht="14.25" hidden="1"/>
    <row r="33855" s="505" customFormat="1" ht="14.25" hidden="1"/>
    <row r="33856" s="505" customFormat="1" ht="14.25" hidden="1"/>
    <row r="33857" s="505" customFormat="1" ht="14.25" hidden="1"/>
    <row r="33858" s="505" customFormat="1" ht="14.25" hidden="1"/>
    <row r="33859" s="505" customFormat="1" ht="14.25" hidden="1"/>
    <row r="33860" s="505" customFormat="1" ht="14.25" hidden="1"/>
    <row r="33861" s="505" customFormat="1" ht="14.25" hidden="1"/>
    <row r="33862" s="505" customFormat="1" ht="14.25" hidden="1"/>
    <row r="33863" s="505" customFormat="1" ht="14.25" hidden="1"/>
    <row r="33864" s="505" customFormat="1" ht="14.25" hidden="1"/>
    <row r="33865" s="505" customFormat="1" ht="14.25" hidden="1"/>
    <row r="33866" s="505" customFormat="1" ht="14.25" hidden="1"/>
    <row r="33867" s="505" customFormat="1" ht="14.25" hidden="1"/>
    <row r="33868" s="505" customFormat="1" ht="14.25" hidden="1"/>
    <row r="33869" s="505" customFormat="1" ht="14.25" hidden="1"/>
    <row r="33870" s="505" customFormat="1" ht="14.25" hidden="1"/>
    <row r="33871" s="505" customFormat="1" ht="14.25" hidden="1"/>
    <row r="33872" s="505" customFormat="1" ht="14.25" hidden="1"/>
    <row r="33873" s="505" customFormat="1" ht="14.25" hidden="1"/>
    <row r="33874" s="505" customFormat="1" ht="14.25" hidden="1"/>
    <row r="33875" s="505" customFormat="1" ht="14.25" hidden="1"/>
    <row r="33876" s="505" customFormat="1" ht="14.25" hidden="1"/>
    <row r="33877" s="505" customFormat="1" ht="14.25" hidden="1"/>
    <row r="33878" s="505" customFormat="1" ht="14.25" hidden="1"/>
    <row r="33879" s="505" customFormat="1" ht="14.25" hidden="1"/>
    <row r="33880" s="505" customFormat="1" ht="14.25" hidden="1"/>
    <row r="33881" s="505" customFormat="1" ht="14.25" hidden="1"/>
    <row r="33882" s="505" customFormat="1" ht="14.25" hidden="1"/>
    <row r="33883" s="505" customFormat="1" ht="14.25" hidden="1"/>
    <row r="33884" s="505" customFormat="1" ht="14.25" hidden="1"/>
    <row r="33885" s="505" customFormat="1" ht="14.25" hidden="1"/>
    <row r="33886" s="505" customFormat="1" ht="14.25" hidden="1"/>
    <row r="33887" s="505" customFormat="1" ht="14.25" hidden="1"/>
    <row r="33888" s="505" customFormat="1" ht="14.25" hidden="1"/>
    <row r="33889" s="505" customFormat="1" ht="14.25" hidden="1"/>
    <row r="33890" s="505" customFormat="1" ht="14.25" hidden="1"/>
    <row r="33891" s="505" customFormat="1" ht="14.25" hidden="1"/>
    <row r="33892" s="505" customFormat="1" ht="14.25" hidden="1"/>
    <row r="33893" s="505" customFormat="1" ht="14.25" hidden="1"/>
    <row r="33894" s="505" customFormat="1" ht="14.25" hidden="1"/>
    <row r="33895" s="505" customFormat="1" ht="14.25" hidden="1"/>
    <row r="33896" s="505" customFormat="1" ht="14.25" hidden="1"/>
    <row r="33897" s="505" customFormat="1" ht="14.25" hidden="1"/>
    <row r="33898" s="505" customFormat="1" ht="14.25" hidden="1"/>
    <row r="33899" s="505" customFormat="1" ht="14.25" hidden="1"/>
    <row r="33900" s="505" customFormat="1" ht="14.25" hidden="1"/>
    <row r="33901" s="505" customFormat="1" ht="14.25" hidden="1"/>
    <row r="33902" s="505" customFormat="1" ht="14.25" hidden="1"/>
    <row r="33903" s="505" customFormat="1" ht="14.25" hidden="1"/>
    <row r="33904" s="505" customFormat="1" ht="14.25" hidden="1"/>
    <row r="33905" s="505" customFormat="1" ht="14.25" hidden="1"/>
    <row r="33906" s="505" customFormat="1" ht="14.25" hidden="1"/>
    <row r="33907" s="505" customFormat="1" ht="14.25" hidden="1"/>
    <row r="33908" s="505" customFormat="1" ht="14.25" hidden="1"/>
    <row r="33909" s="505" customFormat="1" ht="14.25" hidden="1"/>
    <row r="33910" s="505" customFormat="1" ht="14.25" hidden="1"/>
    <row r="33911" s="505" customFormat="1" ht="14.25" hidden="1"/>
    <row r="33912" s="505" customFormat="1" ht="14.25" hidden="1"/>
    <row r="33913" s="505" customFormat="1" ht="14.25" hidden="1"/>
    <row r="33914" s="505" customFormat="1" ht="14.25" hidden="1"/>
    <row r="33915" s="505" customFormat="1" ht="14.25" hidden="1"/>
    <row r="33916" s="505" customFormat="1" ht="14.25" hidden="1"/>
    <row r="33917" s="505" customFormat="1" ht="14.25" hidden="1"/>
    <row r="33918" s="505" customFormat="1" ht="14.25" hidden="1"/>
    <row r="33919" s="505" customFormat="1" ht="14.25" hidden="1"/>
    <row r="33920" s="505" customFormat="1" ht="14.25" hidden="1"/>
    <row r="33921" s="505" customFormat="1" ht="14.25" hidden="1"/>
    <row r="33922" s="505" customFormat="1" ht="14.25" hidden="1"/>
    <row r="33923" s="505" customFormat="1" ht="14.25" hidden="1"/>
    <row r="33924" s="505" customFormat="1" ht="14.25" hidden="1"/>
    <row r="33925" s="505" customFormat="1" ht="14.25" hidden="1"/>
    <row r="33926" s="505" customFormat="1" ht="14.25" hidden="1"/>
    <row r="33927" s="505" customFormat="1" ht="14.25" hidden="1"/>
    <row r="33928" s="505" customFormat="1" ht="14.25" hidden="1"/>
    <row r="33929" s="505" customFormat="1" ht="14.25" hidden="1"/>
    <row r="33930" s="505" customFormat="1" ht="14.25" hidden="1"/>
    <row r="33931" s="505" customFormat="1" ht="14.25" hidden="1"/>
    <row r="33932" s="505" customFormat="1" ht="14.25" hidden="1"/>
    <row r="33933" s="505" customFormat="1" ht="14.25" hidden="1"/>
    <row r="33934" s="505" customFormat="1" ht="14.25" hidden="1"/>
    <row r="33935" s="505" customFormat="1" ht="14.25" hidden="1"/>
    <row r="33936" s="505" customFormat="1" ht="14.25" hidden="1"/>
    <row r="33937" s="505" customFormat="1" ht="14.25" hidden="1"/>
    <row r="33938" s="505" customFormat="1" ht="14.25" hidden="1"/>
    <row r="33939" s="505" customFormat="1" ht="14.25" hidden="1"/>
    <row r="33940" s="505" customFormat="1" ht="14.25" hidden="1"/>
    <row r="33941" s="505" customFormat="1" ht="14.25" hidden="1"/>
    <row r="33942" s="505" customFormat="1" ht="14.25" hidden="1"/>
    <row r="33943" s="505" customFormat="1" ht="14.25" hidden="1"/>
    <row r="33944" s="505" customFormat="1" ht="14.25" hidden="1"/>
    <row r="33945" s="505" customFormat="1" ht="14.25" hidden="1"/>
    <row r="33946" s="505" customFormat="1" ht="14.25" hidden="1"/>
    <row r="33947" s="505" customFormat="1" ht="14.25" hidden="1"/>
    <row r="33948" s="505" customFormat="1" ht="14.25" hidden="1"/>
    <row r="33949" s="505" customFormat="1" ht="14.25" hidden="1"/>
    <row r="33950" s="505" customFormat="1" ht="14.25" hidden="1"/>
    <row r="33951" s="505" customFormat="1" ht="14.25" hidden="1"/>
    <row r="33952" s="505" customFormat="1" ht="14.25" hidden="1"/>
    <row r="33953" s="505" customFormat="1" ht="14.25" hidden="1"/>
    <row r="33954" s="505" customFormat="1" ht="14.25" hidden="1"/>
    <row r="33955" s="505" customFormat="1" ht="14.25" hidden="1"/>
    <row r="33956" s="505" customFormat="1" ht="14.25" hidden="1"/>
    <row r="33957" s="505" customFormat="1" ht="14.25" hidden="1"/>
    <row r="33958" s="505" customFormat="1" ht="14.25" hidden="1"/>
    <row r="33959" s="505" customFormat="1" ht="14.25" hidden="1"/>
    <row r="33960" s="505" customFormat="1" ht="14.25" hidden="1"/>
    <row r="33961" s="505" customFormat="1" ht="14.25" hidden="1"/>
    <row r="33962" s="505" customFormat="1" ht="14.25" hidden="1"/>
    <row r="33963" s="505" customFormat="1" ht="14.25" hidden="1"/>
    <row r="33964" s="505" customFormat="1" ht="14.25" hidden="1"/>
    <row r="33965" s="505" customFormat="1" ht="14.25" hidden="1"/>
    <row r="33966" s="505" customFormat="1" ht="14.25" hidden="1"/>
    <row r="33967" s="505" customFormat="1" ht="14.25" hidden="1"/>
    <row r="33968" s="505" customFormat="1" ht="14.25" hidden="1"/>
    <row r="33969" s="505" customFormat="1" ht="14.25" hidden="1"/>
    <row r="33970" s="505" customFormat="1" ht="14.25" hidden="1"/>
    <row r="33971" s="505" customFormat="1" ht="14.25" hidden="1"/>
    <row r="33972" s="505" customFormat="1" ht="14.25" hidden="1"/>
    <row r="33973" s="505" customFormat="1" ht="14.25" hidden="1"/>
    <row r="33974" s="505" customFormat="1" ht="14.25" hidden="1"/>
    <row r="33975" s="505" customFormat="1" ht="14.25" hidden="1"/>
    <row r="33976" s="505" customFormat="1" ht="14.25" hidden="1"/>
    <row r="33977" s="505" customFormat="1" ht="14.25" hidden="1"/>
    <row r="33978" s="505" customFormat="1" ht="14.25" hidden="1"/>
    <row r="33979" s="505" customFormat="1" ht="14.25" hidden="1"/>
    <row r="33980" s="505" customFormat="1" ht="14.25" hidden="1"/>
    <row r="33981" s="505" customFormat="1" ht="14.25" hidden="1"/>
    <row r="33982" s="505" customFormat="1" ht="14.25" hidden="1"/>
    <row r="33983" s="505" customFormat="1" ht="14.25" hidden="1"/>
    <row r="33984" s="505" customFormat="1" ht="14.25" hidden="1"/>
    <row r="33985" s="505" customFormat="1" ht="14.25" hidden="1"/>
    <row r="33986" s="505" customFormat="1" ht="14.25" hidden="1"/>
    <row r="33987" s="505" customFormat="1" ht="14.25" hidden="1"/>
    <row r="33988" s="505" customFormat="1" ht="14.25" hidden="1"/>
    <row r="33989" s="505" customFormat="1" ht="14.25" hidden="1"/>
    <row r="33990" s="505" customFormat="1" ht="14.25" hidden="1"/>
    <row r="33991" s="505" customFormat="1" ht="14.25" hidden="1"/>
    <row r="33992" s="505" customFormat="1" ht="14.25" hidden="1"/>
    <row r="33993" s="505" customFormat="1" ht="14.25" hidden="1"/>
    <row r="33994" s="505" customFormat="1" ht="14.25" hidden="1"/>
    <row r="33995" s="505" customFormat="1" ht="14.25" hidden="1"/>
    <row r="33996" s="505" customFormat="1" ht="14.25" hidden="1"/>
    <row r="33997" s="505" customFormat="1" ht="14.25" hidden="1"/>
    <row r="33998" s="505" customFormat="1" ht="14.25" hidden="1"/>
    <row r="33999" s="505" customFormat="1" ht="14.25" hidden="1"/>
    <row r="34000" s="505" customFormat="1" ht="14.25" hidden="1"/>
    <row r="34001" s="505" customFormat="1" ht="14.25" hidden="1"/>
    <row r="34002" s="505" customFormat="1" ht="14.25" hidden="1"/>
    <row r="34003" s="505" customFormat="1" ht="14.25" hidden="1"/>
    <row r="34004" s="505" customFormat="1" ht="14.25" hidden="1"/>
    <row r="34005" s="505" customFormat="1" ht="14.25" hidden="1"/>
    <row r="34006" s="505" customFormat="1" ht="14.25" hidden="1"/>
    <row r="34007" s="505" customFormat="1" ht="14.25" hidden="1"/>
    <row r="34008" s="505" customFormat="1" ht="14.25" hidden="1"/>
    <row r="34009" s="505" customFormat="1" ht="14.25" hidden="1"/>
    <row r="34010" s="505" customFormat="1" ht="14.25" hidden="1"/>
    <row r="34011" s="505" customFormat="1" ht="14.25" hidden="1"/>
    <row r="34012" s="505" customFormat="1" ht="14.25" hidden="1"/>
    <row r="34013" s="505" customFormat="1" ht="14.25" hidden="1"/>
    <row r="34014" s="505" customFormat="1" ht="14.25" hidden="1"/>
    <row r="34015" s="505" customFormat="1" ht="14.25" hidden="1"/>
    <row r="34016" s="505" customFormat="1" ht="14.25" hidden="1"/>
    <row r="34017" s="505" customFormat="1" ht="14.25" hidden="1"/>
    <row r="34018" s="505" customFormat="1" ht="14.25" hidden="1"/>
    <row r="34019" s="505" customFormat="1" ht="14.25" hidden="1"/>
    <row r="34020" s="505" customFormat="1" ht="14.25" hidden="1"/>
    <row r="34021" s="505" customFormat="1" ht="14.25" hidden="1"/>
    <row r="34022" s="505" customFormat="1" ht="14.25" hidden="1"/>
    <row r="34023" s="505" customFormat="1" ht="14.25" hidden="1"/>
    <row r="34024" s="505" customFormat="1" ht="14.25" hidden="1"/>
    <row r="34025" s="505" customFormat="1" ht="14.25" hidden="1"/>
    <row r="34026" s="505" customFormat="1" ht="14.25" hidden="1"/>
    <row r="34027" s="505" customFormat="1" ht="14.25" hidden="1"/>
    <row r="34028" s="505" customFormat="1" ht="14.25" hidden="1"/>
    <row r="34029" s="505" customFormat="1" ht="14.25" hidden="1"/>
    <row r="34030" s="505" customFormat="1" ht="14.25" hidden="1"/>
    <row r="34031" s="505" customFormat="1" ht="14.25" hidden="1"/>
    <row r="34032" s="505" customFormat="1" ht="14.25" hidden="1"/>
    <row r="34033" s="505" customFormat="1" ht="14.25" hidden="1"/>
    <row r="34034" s="505" customFormat="1" ht="14.25" hidden="1"/>
    <row r="34035" s="505" customFormat="1" ht="14.25" hidden="1"/>
    <row r="34036" s="505" customFormat="1" ht="14.25" hidden="1"/>
    <row r="34037" s="505" customFormat="1" ht="14.25" hidden="1"/>
    <row r="34038" s="505" customFormat="1" ht="14.25" hidden="1"/>
    <row r="34039" s="505" customFormat="1" ht="14.25" hidden="1"/>
    <row r="34040" s="505" customFormat="1" ht="14.25" hidden="1"/>
    <row r="34041" s="505" customFormat="1" ht="14.25" hidden="1"/>
    <row r="34042" s="505" customFormat="1" ht="14.25" hidden="1"/>
    <row r="34043" s="505" customFormat="1" ht="14.25" hidden="1"/>
    <row r="34044" s="505" customFormat="1" ht="14.25" hidden="1"/>
    <row r="34045" s="505" customFormat="1" ht="14.25" hidden="1"/>
    <row r="34046" s="505" customFormat="1" ht="14.25" hidden="1"/>
    <row r="34047" s="505" customFormat="1" ht="14.25" hidden="1"/>
    <row r="34048" s="505" customFormat="1" ht="14.25" hidden="1"/>
    <row r="34049" s="505" customFormat="1" ht="14.25" hidden="1"/>
    <row r="34050" s="505" customFormat="1" ht="14.25" hidden="1"/>
    <row r="34051" s="505" customFormat="1" ht="14.25" hidden="1"/>
    <row r="34052" s="505" customFormat="1" ht="14.25" hidden="1"/>
    <row r="34053" s="505" customFormat="1" ht="14.25" hidden="1"/>
    <row r="34054" s="505" customFormat="1" ht="14.25" hidden="1"/>
    <row r="34055" s="505" customFormat="1" ht="14.25" hidden="1"/>
    <row r="34056" s="505" customFormat="1" ht="14.25" hidden="1"/>
    <row r="34057" s="505" customFormat="1" ht="14.25" hidden="1"/>
    <row r="34058" s="505" customFormat="1" ht="14.25" hidden="1"/>
    <row r="34059" s="505" customFormat="1" ht="14.25" hidden="1"/>
    <row r="34060" s="505" customFormat="1" ht="14.25" hidden="1"/>
    <row r="34061" s="505" customFormat="1" ht="14.25" hidden="1"/>
    <row r="34062" s="505" customFormat="1" ht="14.25" hidden="1"/>
    <row r="34063" s="505" customFormat="1" ht="14.25" hidden="1"/>
    <row r="34064" s="505" customFormat="1" ht="14.25" hidden="1"/>
    <row r="34065" s="505" customFormat="1" ht="14.25" hidden="1"/>
    <row r="34066" s="505" customFormat="1" ht="14.25" hidden="1"/>
    <row r="34067" s="505" customFormat="1" ht="14.25" hidden="1"/>
    <row r="34068" s="505" customFormat="1" ht="14.25" hidden="1"/>
    <row r="34069" s="505" customFormat="1" ht="14.25" hidden="1"/>
    <row r="34070" s="505" customFormat="1" ht="14.25" hidden="1"/>
    <row r="34071" s="505" customFormat="1" ht="14.25" hidden="1"/>
    <row r="34072" s="505" customFormat="1" ht="14.25" hidden="1"/>
    <row r="34073" s="505" customFormat="1" ht="14.25" hidden="1"/>
    <row r="34074" s="505" customFormat="1" ht="14.25" hidden="1"/>
    <row r="34075" s="505" customFormat="1" ht="14.25" hidden="1"/>
    <row r="34076" s="505" customFormat="1" ht="14.25" hidden="1"/>
    <row r="34077" s="505" customFormat="1" ht="14.25" hidden="1"/>
    <row r="34078" s="505" customFormat="1" ht="14.25" hidden="1"/>
    <row r="34079" s="505" customFormat="1" ht="14.25" hidden="1"/>
    <row r="34080" s="505" customFormat="1" ht="14.25" hidden="1"/>
    <row r="34081" s="505" customFormat="1" ht="14.25" hidden="1"/>
    <row r="34082" s="505" customFormat="1" ht="14.25" hidden="1"/>
    <row r="34083" s="505" customFormat="1" ht="14.25" hidden="1"/>
    <row r="34084" s="505" customFormat="1" ht="14.25" hidden="1"/>
    <row r="34085" s="505" customFormat="1" ht="14.25" hidden="1"/>
    <row r="34086" s="505" customFormat="1" ht="14.25" hidden="1"/>
    <row r="34087" s="505" customFormat="1" ht="14.25" hidden="1"/>
    <row r="34088" s="505" customFormat="1" ht="14.25" hidden="1"/>
    <row r="34089" s="505" customFormat="1" ht="14.25" hidden="1"/>
    <row r="34090" s="505" customFormat="1" ht="14.25" hidden="1"/>
    <row r="34091" s="505" customFormat="1" ht="14.25" hidden="1"/>
    <row r="34092" s="505" customFormat="1" ht="14.25" hidden="1"/>
    <row r="34093" s="505" customFormat="1" ht="14.25" hidden="1"/>
    <row r="34094" s="505" customFormat="1" ht="14.25" hidden="1"/>
    <row r="34095" s="505" customFormat="1" ht="14.25" hidden="1"/>
    <row r="34096" s="505" customFormat="1" ht="14.25" hidden="1"/>
    <row r="34097" s="505" customFormat="1" ht="14.25" hidden="1"/>
    <row r="34098" s="505" customFormat="1" ht="14.25" hidden="1"/>
    <row r="34099" s="505" customFormat="1" ht="14.25" hidden="1"/>
    <row r="34100" s="505" customFormat="1" ht="14.25" hidden="1"/>
    <row r="34101" s="505" customFormat="1" ht="14.25" hidden="1"/>
    <row r="34102" s="505" customFormat="1" ht="14.25" hidden="1"/>
    <row r="34103" s="505" customFormat="1" ht="14.25" hidden="1"/>
    <row r="34104" s="505" customFormat="1" ht="14.25" hidden="1"/>
    <row r="34105" s="505" customFormat="1" ht="14.25" hidden="1"/>
    <row r="34106" s="505" customFormat="1" ht="14.25" hidden="1"/>
    <row r="34107" s="505" customFormat="1" ht="14.25" hidden="1"/>
    <row r="34108" s="505" customFormat="1" ht="14.25" hidden="1"/>
    <row r="34109" s="505" customFormat="1" ht="14.25" hidden="1"/>
    <row r="34110" s="505" customFormat="1" ht="14.25" hidden="1"/>
    <row r="34111" s="505" customFormat="1" ht="14.25" hidden="1"/>
    <row r="34112" s="505" customFormat="1" ht="14.25" hidden="1"/>
    <row r="34113" s="505" customFormat="1" ht="14.25" hidden="1"/>
    <row r="34114" s="505" customFormat="1" ht="14.25" hidden="1"/>
    <row r="34115" s="505" customFormat="1" ht="14.25" hidden="1"/>
    <row r="34116" s="505" customFormat="1" ht="14.25" hidden="1"/>
    <row r="34117" s="505" customFormat="1" ht="14.25" hidden="1"/>
    <row r="34118" s="505" customFormat="1" ht="14.25" hidden="1"/>
    <row r="34119" s="505" customFormat="1" ht="14.25" hidden="1"/>
    <row r="34120" s="505" customFormat="1" ht="14.25" hidden="1"/>
    <row r="34121" s="505" customFormat="1" ht="14.25" hidden="1"/>
    <row r="34122" s="505" customFormat="1" ht="14.25" hidden="1"/>
    <row r="34123" s="505" customFormat="1" ht="14.25" hidden="1"/>
    <row r="34124" s="505" customFormat="1" ht="14.25" hidden="1"/>
    <row r="34125" s="505" customFormat="1" ht="14.25" hidden="1"/>
    <row r="34126" s="505" customFormat="1" ht="14.25" hidden="1"/>
    <row r="34127" s="505" customFormat="1" ht="14.25" hidden="1"/>
    <row r="34128" s="505" customFormat="1" ht="14.25" hidden="1"/>
    <row r="34129" s="505" customFormat="1" ht="14.25" hidden="1"/>
    <row r="34130" s="505" customFormat="1" ht="14.25" hidden="1"/>
    <row r="34131" s="505" customFormat="1" ht="14.25" hidden="1"/>
    <row r="34132" s="505" customFormat="1" ht="14.25" hidden="1"/>
    <row r="34133" s="505" customFormat="1" ht="14.25" hidden="1"/>
    <row r="34134" s="505" customFormat="1" ht="14.25" hidden="1"/>
    <row r="34135" s="505" customFormat="1" ht="14.25" hidden="1"/>
    <row r="34136" s="505" customFormat="1" ht="14.25" hidden="1"/>
    <row r="34137" s="505" customFormat="1" ht="14.25" hidden="1"/>
    <row r="34138" s="505" customFormat="1" ht="14.25" hidden="1"/>
    <row r="34139" s="505" customFormat="1" ht="14.25" hidden="1"/>
    <row r="34140" s="505" customFormat="1" ht="14.25" hidden="1"/>
    <row r="34141" s="505" customFormat="1" ht="14.25" hidden="1"/>
    <row r="34142" s="505" customFormat="1" ht="14.25" hidden="1"/>
    <row r="34143" s="505" customFormat="1" ht="14.25" hidden="1"/>
    <row r="34144" s="505" customFormat="1" ht="14.25" hidden="1"/>
    <row r="34145" s="505" customFormat="1" ht="14.25" hidden="1"/>
    <row r="34146" s="505" customFormat="1" ht="14.25" hidden="1"/>
    <row r="34147" s="505" customFormat="1" ht="14.25" hidden="1"/>
    <row r="34148" s="505" customFormat="1" ht="14.25" hidden="1"/>
    <row r="34149" s="505" customFormat="1" ht="14.25" hidden="1"/>
    <row r="34150" s="505" customFormat="1" ht="14.25" hidden="1"/>
    <row r="34151" s="505" customFormat="1" ht="14.25" hidden="1"/>
    <row r="34152" s="505" customFormat="1" ht="14.25" hidden="1"/>
    <row r="34153" s="505" customFormat="1" ht="14.25" hidden="1"/>
    <row r="34154" s="505" customFormat="1" ht="14.25" hidden="1"/>
    <row r="34155" s="505" customFormat="1" ht="14.25" hidden="1"/>
    <row r="34156" s="505" customFormat="1" ht="14.25" hidden="1"/>
    <row r="34157" s="505" customFormat="1" ht="14.25" hidden="1"/>
    <row r="34158" s="505" customFormat="1" ht="14.25" hidden="1"/>
    <row r="34159" s="505" customFormat="1" ht="14.25" hidden="1"/>
    <row r="34160" s="505" customFormat="1" ht="14.25" hidden="1"/>
    <row r="34161" s="505" customFormat="1" ht="14.25" hidden="1"/>
    <row r="34162" s="505" customFormat="1" ht="14.25" hidden="1"/>
    <row r="34163" s="505" customFormat="1" ht="14.25" hidden="1"/>
    <row r="34164" s="505" customFormat="1" ht="14.25" hidden="1"/>
    <row r="34165" s="505" customFormat="1" ht="14.25" hidden="1"/>
    <row r="34166" s="505" customFormat="1" ht="14.25" hidden="1"/>
    <row r="34167" s="505" customFormat="1" ht="14.25" hidden="1"/>
    <row r="34168" s="505" customFormat="1" ht="14.25" hidden="1"/>
    <row r="34169" s="505" customFormat="1" ht="14.25" hidden="1"/>
    <row r="34170" s="505" customFormat="1" ht="14.25" hidden="1"/>
    <row r="34171" s="505" customFormat="1" ht="14.25" hidden="1"/>
    <row r="34172" s="505" customFormat="1" ht="14.25" hidden="1"/>
    <row r="34173" s="505" customFormat="1" ht="14.25" hidden="1"/>
    <row r="34174" s="505" customFormat="1" ht="14.25" hidden="1"/>
    <row r="34175" s="505" customFormat="1" ht="14.25" hidden="1"/>
    <row r="34176" s="505" customFormat="1" ht="14.25" hidden="1"/>
    <row r="34177" s="505" customFormat="1" ht="14.25" hidden="1"/>
    <row r="34178" s="505" customFormat="1" ht="14.25" hidden="1"/>
    <row r="34179" s="505" customFormat="1" ht="14.25" hidden="1"/>
    <row r="34180" s="505" customFormat="1" ht="14.25" hidden="1"/>
    <row r="34181" s="505" customFormat="1" ht="14.25" hidden="1"/>
    <row r="34182" s="505" customFormat="1" ht="14.25" hidden="1"/>
    <row r="34183" s="505" customFormat="1" ht="14.25" hidden="1"/>
    <row r="34184" s="505" customFormat="1" ht="14.25" hidden="1"/>
    <row r="34185" s="505" customFormat="1" ht="14.25" hidden="1"/>
    <row r="34186" s="505" customFormat="1" ht="14.25" hidden="1"/>
    <row r="34187" s="505" customFormat="1" ht="14.25" hidden="1"/>
    <row r="34188" s="505" customFormat="1" ht="14.25" hidden="1"/>
    <row r="34189" s="505" customFormat="1" ht="14.25" hidden="1"/>
    <row r="34190" s="505" customFormat="1" ht="14.25" hidden="1"/>
    <row r="34191" s="505" customFormat="1" ht="14.25" hidden="1"/>
    <row r="34192" s="505" customFormat="1" ht="14.25" hidden="1"/>
    <row r="34193" s="505" customFormat="1" ht="14.25" hidden="1"/>
    <row r="34194" s="505" customFormat="1" ht="14.25" hidden="1"/>
    <row r="34195" s="505" customFormat="1" ht="14.25" hidden="1"/>
    <row r="34196" s="505" customFormat="1" ht="14.25" hidden="1"/>
    <row r="34197" s="505" customFormat="1" ht="14.25" hidden="1"/>
    <row r="34198" s="505" customFormat="1" ht="14.25" hidden="1"/>
    <row r="34199" s="505" customFormat="1" ht="14.25" hidden="1"/>
    <row r="34200" s="505" customFormat="1" ht="14.25" hidden="1"/>
    <row r="34201" s="505" customFormat="1" ht="14.25" hidden="1"/>
    <row r="34202" s="505" customFormat="1" ht="14.25" hidden="1"/>
    <row r="34203" s="505" customFormat="1" ht="14.25" hidden="1"/>
    <row r="34204" s="505" customFormat="1" ht="14.25" hidden="1"/>
    <row r="34205" s="505" customFormat="1" ht="14.25" hidden="1"/>
    <row r="34206" s="505" customFormat="1" ht="14.25" hidden="1"/>
    <row r="34207" s="505" customFormat="1" ht="14.25" hidden="1"/>
    <row r="34208" s="505" customFormat="1" ht="14.25" hidden="1"/>
    <row r="34209" s="505" customFormat="1" ht="14.25" hidden="1"/>
    <row r="34210" s="505" customFormat="1" ht="14.25" hidden="1"/>
    <row r="34211" s="505" customFormat="1" ht="14.25" hidden="1"/>
    <row r="34212" s="505" customFormat="1" ht="14.25" hidden="1"/>
    <row r="34213" s="505" customFormat="1" ht="14.25" hidden="1"/>
    <row r="34214" s="505" customFormat="1" ht="14.25" hidden="1"/>
    <row r="34215" s="505" customFormat="1" ht="14.25" hidden="1"/>
    <row r="34216" s="505" customFormat="1" ht="14.25" hidden="1"/>
    <row r="34217" s="505" customFormat="1" ht="14.25" hidden="1"/>
    <row r="34218" s="505" customFormat="1" ht="14.25" hidden="1"/>
    <row r="34219" s="505" customFormat="1" ht="14.25" hidden="1"/>
    <row r="34220" s="505" customFormat="1" ht="14.25" hidden="1"/>
    <row r="34221" s="505" customFormat="1" ht="14.25" hidden="1"/>
    <row r="34222" s="505" customFormat="1" ht="14.25" hidden="1"/>
    <row r="34223" s="505" customFormat="1" ht="14.25" hidden="1"/>
    <row r="34224" s="505" customFormat="1" ht="14.25" hidden="1"/>
    <row r="34225" s="505" customFormat="1" ht="14.25" hidden="1"/>
    <row r="34226" s="505" customFormat="1" ht="14.25" hidden="1"/>
    <row r="34227" s="505" customFormat="1" ht="14.25" hidden="1"/>
    <row r="34228" s="505" customFormat="1" ht="14.25" hidden="1"/>
    <row r="34229" s="505" customFormat="1" ht="14.25" hidden="1"/>
    <row r="34230" s="505" customFormat="1" ht="14.25" hidden="1"/>
    <row r="34231" s="505" customFormat="1" ht="14.25" hidden="1"/>
    <row r="34232" s="505" customFormat="1" ht="14.25" hidden="1"/>
    <row r="34233" s="505" customFormat="1" ht="14.25" hidden="1"/>
    <row r="34234" s="505" customFormat="1" ht="14.25" hidden="1"/>
    <row r="34235" s="505" customFormat="1" ht="14.25" hidden="1"/>
    <row r="34236" s="505" customFormat="1" ht="14.25" hidden="1"/>
    <row r="34237" s="505" customFormat="1" ht="14.25" hidden="1"/>
    <row r="34238" s="505" customFormat="1" ht="14.25" hidden="1"/>
    <row r="34239" s="505" customFormat="1" ht="14.25" hidden="1"/>
    <row r="34240" s="505" customFormat="1" ht="14.25" hidden="1"/>
    <row r="34241" s="505" customFormat="1" ht="14.25" hidden="1"/>
    <row r="34242" s="505" customFormat="1" ht="14.25" hidden="1"/>
    <row r="34243" s="505" customFormat="1" ht="14.25" hidden="1"/>
    <row r="34244" s="505" customFormat="1" ht="14.25" hidden="1"/>
    <row r="34245" s="505" customFormat="1" ht="14.25" hidden="1"/>
    <row r="34246" s="505" customFormat="1" ht="14.25" hidden="1"/>
    <row r="34247" s="505" customFormat="1" ht="14.25" hidden="1"/>
    <row r="34248" s="505" customFormat="1" ht="14.25" hidden="1"/>
    <row r="34249" s="505" customFormat="1" ht="14.25" hidden="1"/>
    <row r="34250" s="505" customFormat="1" ht="14.25" hidden="1"/>
    <row r="34251" s="505" customFormat="1" ht="14.25" hidden="1"/>
    <row r="34252" s="505" customFormat="1" ht="14.25" hidden="1"/>
    <row r="34253" s="505" customFormat="1" ht="14.25" hidden="1"/>
    <row r="34254" s="505" customFormat="1" ht="14.25" hidden="1"/>
    <row r="34255" s="505" customFormat="1" ht="14.25" hidden="1"/>
    <row r="34256" s="505" customFormat="1" ht="14.25" hidden="1"/>
    <row r="34257" s="505" customFormat="1" ht="14.25" hidden="1"/>
    <row r="34258" s="505" customFormat="1" ht="14.25" hidden="1"/>
    <row r="34259" s="505" customFormat="1" ht="14.25" hidden="1"/>
    <row r="34260" s="505" customFormat="1" ht="14.25" hidden="1"/>
    <row r="34261" s="505" customFormat="1" ht="14.25" hidden="1"/>
    <row r="34262" s="505" customFormat="1" ht="14.25" hidden="1"/>
    <row r="34263" s="505" customFormat="1" ht="14.25" hidden="1"/>
    <row r="34264" s="505" customFormat="1" ht="14.25" hidden="1"/>
    <row r="34265" s="505" customFormat="1" ht="14.25" hidden="1"/>
    <row r="34266" s="505" customFormat="1" ht="14.25" hidden="1"/>
    <row r="34267" s="505" customFormat="1" ht="14.25" hidden="1"/>
    <row r="34268" s="505" customFormat="1" ht="14.25" hidden="1"/>
    <row r="34269" s="505" customFormat="1" ht="14.25" hidden="1"/>
    <row r="34270" s="505" customFormat="1" ht="14.25" hidden="1"/>
    <row r="34271" s="505" customFormat="1" ht="14.25" hidden="1"/>
    <row r="34272" s="505" customFormat="1" ht="14.25" hidden="1"/>
    <row r="34273" s="505" customFormat="1" ht="14.25" hidden="1"/>
    <row r="34274" s="505" customFormat="1" ht="14.25" hidden="1"/>
    <row r="34275" s="505" customFormat="1" ht="14.25" hidden="1"/>
    <row r="34276" s="505" customFormat="1" ht="14.25" hidden="1"/>
    <row r="34277" s="505" customFormat="1" ht="14.25" hidden="1"/>
    <row r="34278" s="505" customFormat="1" ht="14.25" hidden="1"/>
    <row r="34279" s="505" customFormat="1" ht="14.25" hidden="1"/>
    <row r="34280" s="505" customFormat="1" ht="14.25" hidden="1"/>
    <row r="34281" s="505" customFormat="1" ht="14.25" hidden="1"/>
    <row r="34282" s="505" customFormat="1" ht="14.25" hidden="1"/>
    <row r="34283" s="505" customFormat="1" ht="14.25" hidden="1"/>
    <row r="34284" s="505" customFormat="1" ht="14.25" hidden="1"/>
    <row r="34285" s="505" customFormat="1" ht="14.25" hidden="1"/>
    <row r="34286" s="505" customFormat="1" ht="14.25" hidden="1"/>
    <row r="34287" s="505" customFormat="1" ht="14.25" hidden="1"/>
    <row r="34288" s="505" customFormat="1" ht="14.25" hidden="1"/>
    <row r="34289" s="505" customFormat="1" ht="14.25" hidden="1"/>
    <row r="34290" s="505" customFormat="1" ht="14.25" hidden="1"/>
    <row r="34291" s="505" customFormat="1" ht="14.25" hidden="1"/>
    <row r="34292" s="505" customFormat="1" ht="14.25" hidden="1"/>
    <row r="34293" s="505" customFormat="1" ht="14.25" hidden="1"/>
    <row r="34294" s="505" customFormat="1" ht="14.25" hidden="1"/>
    <row r="34295" s="505" customFormat="1" ht="14.25" hidden="1"/>
    <row r="34296" s="505" customFormat="1" ht="14.25" hidden="1"/>
    <row r="34297" s="505" customFormat="1" ht="14.25" hidden="1"/>
    <row r="34298" s="505" customFormat="1" ht="14.25" hidden="1"/>
    <row r="34299" s="505" customFormat="1" ht="14.25" hidden="1"/>
    <row r="34300" s="505" customFormat="1" ht="14.25" hidden="1"/>
    <row r="34301" s="505" customFormat="1" ht="14.25" hidden="1"/>
    <row r="34302" s="505" customFormat="1" ht="14.25" hidden="1"/>
    <row r="34303" s="505" customFormat="1" ht="14.25" hidden="1"/>
    <row r="34304" s="505" customFormat="1" ht="14.25" hidden="1"/>
    <row r="34305" s="505" customFormat="1" ht="14.25" hidden="1"/>
    <row r="34306" s="505" customFormat="1" ht="14.25" hidden="1"/>
    <row r="34307" s="505" customFormat="1" ht="14.25" hidden="1"/>
    <row r="34308" s="505" customFormat="1" ht="14.25" hidden="1"/>
    <row r="34309" s="505" customFormat="1" ht="14.25" hidden="1"/>
    <row r="34310" s="505" customFormat="1" ht="14.25" hidden="1"/>
    <row r="34311" s="505" customFormat="1" ht="14.25" hidden="1"/>
    <row r="34312" s="505" customFormat="1" ht="14.25" hidden="1"/>
    <row r="34313" s="505" customFormat="1" ht="14.25" hidden="1"/>
    <row r="34314" s="505" customFormat="1" ht="14.25" hidden="1"/>
    <row r="34315" s="505" customFormat="1" ht="14.25" hidden="1"/>
    <row r="34316" s="505" customFormat="1" ht="14.25" hidden="1"/>
    <row r="34317" s="505" customFormat="1" ht="14.25" hidden="1"/>
    <row r="34318" s="505" customFormat="1" ht="14.25" hidden="1"/>
    <row r="34319" s="505" customFormat="1" ht="14.25" hidden="1"/>
    <row r="34320" s="505" customFormat="1" ht="14.25" hidden="1"/>
    <row r="34321" s="505" customFormat="1" ht="14.25" hidden="1"/>
    <row r="34322" s="505" customFormat="1" ht="14.25" hidden="1"/>
    <row r="34323" s="505" customFormat="1" ht="14.25" hidden="1"/>
    <row r="34324" s="505" customFormat="1" ht="14.25" hidden="1"/>
    <row r="34325" s="505" customFormat="1" ht="14.25" hidden="1"/>
    <row r="34326" s="505" customFormat="1" ht="14.25" hidden="1"/>
    <row r="34327" s="505" customFormat="1" ht="14.25" hidden="1"/>
    <row r="34328" s="505" customFormat="1" ht="14.25" hidden="1"/>
    <row r="34329" s="505" customFormat="1" ht="14.25" hidden="1"/>
    <row r="34330" s="505" customFormat="1" ht="14.25" hidden="1"/>
    <row r="34331" s="505" customFormat="1" ht="14.25" hidden="1"/>
    <row r="34332" s="505" customFormat="1" ht="14.25" hidden="1"/>
    <row r="34333" s="505" customFormat="1" ht="14.25" hidden="1"/>
    <row r="34334" s="505" customFormat="1" ht="14.25" hidden="1"/>
    <row r="34335" s="505" customFormat="1" ht="14.25" hidden="1"/>
    <row r="34336" s="505" customFormat="1" ht="14.25" hidden="1"/>
    <row r="34337" s="505" customFormat="1" ht="14.25" hidden="1"/>
    <row r="34338" s="505" customFormat="1" ht="14.25" hidden="1"/>
    <row r="34339" s="505" customFormat="1" ht="14.25" hidden="1"/>
    <row r="34340" s="505" customFormat="1" ht="14.25" hidden="1"/>
    <row r="34341" s="505" customFormat="1" ht="14.25" hidden="1"/>
    <row r="34342" s="505" customFormat="1" ht="14.25" hidden="1"/>
    <row r="34343" s="505" customFormat="1" ht="14.25" hidden="1"/>
    <row r="34344" s="505" customFormat="1" ht="14.25" hidden="1"/>
    <row r="34345" s="505" customFormat="1" ht="14.25" hidden="1"/>
    <row r="34346" s="505" customFormat="1" ht="14.25" hidden="1"/>
    <row r="34347" s="505" customFormat="1" ht="14.25" hidden="1"/>
    <row r="34348" s="505" customFormat="1" ht="14.25" hidden="1"/>
    <row r="34349" s="505" customFormat="1" ht="14.25" hidden="1"/>
    <row r="34350" s="505" customFormat="1" ht="14.25" hidden="1"/>
    <row r="34351" s="505" customFormat="1" ht="14.25" hidden="1"/>
    <row r="34352" s="505" customFormat="1" ht="14.25" hidden="1"/>
    <row r="34353" s="505" customFormat="1" ht="14.25" hidden="1"/>
    <row r="34354" s="505" customFormat="1" ht="14.25" hidden="1"/>
    <row r="34355" s="505" customFormat="1" ht="14.25" hidden="1"/>
    <row r="34356" s="505" customFormat="1" ht="14.25" hidden="1"/>
    <row r="34357" s="505" customFormat="1" ht="14.25" hidden="1"/>
    <row r="34358" s="505" customFormat="1" ht="14.25" hidden="1"/>
    <row r="34359" s="505" customFormat="1" ht="14.25" hidden="1"/>
    <row r="34360" s="505" customFormat="1" ht="14.25" hidden="1"/>
    <row r="34361" s="505" customFormat="1" ht="14.25" hidden="1"/>
    <row r="34362" s="505" customFormat="1" ht="14.25" hidden="1"/>
    <row r="34363" s="505" customFormat="1" ht="14.25" hidden="1"/>
    <row r="34364" s="505" customFormat="1" ht="14.25" hidden="1"/>
    <row r="34365" s="505" customFormat="1" ht="14.25" hidden="1"/>
    <row r="34366" s="505" customFormat="1" ht="14.25" hidden="1"/>
    <row r="34367" s="505" customFormat="1" ht="14.25" hidden="1"/>
    <row r="34368" s="505" customFormat="1" ht="14.25" hidden="1"/>
    <row r="34369" s="505" customFormat="1" ht="14.25" hidden="1"/>
    <row r="34370" s="505" customFormat="1" ht="14.25" hidden="1"/>
    <row r="34371" s="505" customFormat="1" ht="14.25" hidden="1"/>
    <row r="34372" s="505" customFormat="1" ht="14.25" hidden="1"/>
    <row r="34373" s="505" customFormat="1" ht="14.25" hidden="1"/>
    <row r="34374" s="505" customFormat="1" ht="14.25" hidden="1"/>
    <row r="34375" s="505" customFormat="1" ht="14.25" hidden="1"/>
    <row r="34376" s="505" customFormat="1" ht="14.25" hidden="1"/>
    <row r="34377" s="505" customFormat="1" ht="14.25" hidden="1"/>
    <row r="34378" s="505" customFormat="1" ht="14.25" hidden="1"/>
    <row r="34379" s="505" customFormat="1" ht="14.25" hidden="1"/>
    <row r="34380" s="505" customFormat="1" ht="14.25" hidden="1"/>
    <row r="34381" s="505" customFormat="1" ht="14.25" hidden="1"/>
    <row r="34382" s="505" customFormat="1" ht="14.25" hidden="1"/>
    <row r="34383" s="505" customFormat="1" ht="14.25" hidden="1"/>
    <row r="34384" s="505" customFormat="1" ht="14.25" hidden="1"/>
    <row r="34385" s="505" customFormat="1" ht="14.25" hidden="1"/>
    <row r="34386" s="505" customFormat="1" ht="14.25" hidden="1"/>
    <row r="34387" s="505" customFormat="1" ht="14.25" hidden="1"/>
    <row r="34388" s="505" customFormat="1" ht="14.25" hidden="1"/>
    <row r="34389" s="505" customFormat="1" ht="14.25" hidden="1"/>
    <row r="34390" s="505" customFormat="1" ht="14.25" hidden="1"/>
    <row r="34391" s="505" customFormat="1" ht="14.25" hidden="1"/>
    <row r="34392" s="505" customFormat="1" ht="14.25" hidden="1"/>
    <row r="34393" s="505" customFormat="1" ht="14.25" hidden="1"/>
    <row r="34394" s="505" customFormat="1" ht="14.25" hidden="1"/>
    <row r="34395" s="505" customFormat="1" ht="14.25" hidden="1"/>
    <row r="34396" s="505" customFormat="1" ht="14.25" hidden="1"/>
    <row r="34397" s="505" customFormat="1" ht="14.25" hidden="1"/>
    <row r="34398" s="505" customFormat="1" ht="14.25" hidden="1"/>
    <row r="34399" s="505" customFormat="1" ht="14.25" hidden="1"/>
    <row r="34400" s="505" customFormat="1" ht="14.25" hidden="1"/>
    <row r="34401" s="505" customFormat="1" ht="14.25" hidden="1"/>
    <row r="34402" s="505" customFormat="1" ht="14.25" hidden="1"/>
    <row r="34403" s="505" customFormat="1" ht="14.25" hidden="1"/>
    <row r="34404" s="505" customFormat="1" ht="14.25" hidden="1"/>
    <row r="34405" s="505" customFormat="1" ht="14.25" hidden="1"/>
    <row r="34406" s="505" customFormat="1" ht="14.25" hidden="1"/>
    <row r="34407" s="505" customFormat="1" ht="14.25" hidden="1"/>
    <row r="34408" s="505" customFormat="1" ht="14.25" hidden="1"/>
    <row r="34409" s="505" customFormat="1" ht="14.25" hidden="1"/>
    <row r="34410" s="505" customFormat="1" ht="14.25" hidden="1"/>
    <row r="34411" s="505" customFormat="1" ht="14.25" hidden="1"/>
    <row r="34412" s="505" customFormat="1" ht="14.25" hidden="1"/>
    <row r="34413" s="505" customFormat="1" ht="14.25" hidden="1"/>
    <row r="34414" s="505" customFormat="1" ht="14.25" hidden="1"/>
    <row r="34415" s="505" customFormat="1" ht="14.25" hidden="1"/>
    <row r="34416" s="505" customFormat="1" ht="14.25" hidden="1"/>
    <row r="34417" s="505" customFormat="1" ht="14.25" hidden="1"/>
    <row r="34418" s="505" customFormat="1" ht="14.25" hidden="1"/>
    <row r="34419" s="505" customFormat="1" ht="14.25" hidden="1"/>
    <row r="34420" s="505" customFormat="1" ht="14.25" hidden="1"/>
    <row r="34421" s="505" customFormat="1" ht="14.25" hidden="1"/>
    <row r="34422" s="505" customFormat="1" ht="14.25" hidden="1"/>
    <row r="34423" s="505" customFormat="1" ht="14.25" hidden="1"/>
    <row r="34424" s="505" customFormat="1" ht="14.25" hidden="1"/>
    <row r="34425" s="505" customFormat="1" ht="14.25" hidden="1"/>
    <row r="34426" s="505" customFormat="1" ht="14.25" hidden="1"/>
    <row r="34427" s="505" customFormat="1" ht="14.25" hidden="1"/>
    <row r="34428" s="505" customFormat="1" ht="14.25" hidden="1"/>
    <row r="34429" s="505" customFormat="1" ht="14.25" hidden="1"/>
    <row r="34430" s="505" customFormat="1" ht="14.25" hidden="1"/>
    <row r="34431" s="505" customFormat="1" ht="14.25" hidden="1"/>
    <row r="34432" s="505" customFormat="1" ht="14.25" hidden="1"/>
    <row r="34433" s="505" customFormat="1" ht="14.25" hidden="1"/>
    <row r="34434" s="505" customFormat="1" ht="14.25" hidden="1"/>
    <row r="34435" s="505" customFormat="1" ht="14.25" hidden="1"/>
    <row r="34436" s="505" customFormat="1" ht="14.25" hidden="1"/>
    <row r="34437" s="505" customFormat="1" ht="14.25" hidden="1"/>
    <row r="34438" s="505" customFormat="1" ht="14.25" hidden="1"/>
    <row r="34439" s="505" customFormat="1" ht="14.25" hidden="1"/>
    <row r="34440" s="505" customFormat="1" ht="14.25" hidden="1"/>
    <row r="34441" s="505" customFormat="1" ht="14.25" hidden="1"/>
    <row r="34442" s="505" customFormat="1" ht="14.25" hidden="1"/>
    <row r="34443" s="505" customFormat="1" ht="14.25" hidden="1"/>
    <row r="34444" s="505" customFormat="1" ht="14.25" hidden="1"/>
    <row r="34445" s="505" customFormat="1" ht="14.25" hidden="1"/>
    <row r="34446" s="505" customFormat="1" ht="14.25" hidden="1"/>
    <row r="34447" s="505" customFormat="1" ht="14.25" hidden="1"/>
    <row r="34448" s="505" customFormat="1" ht="14.25" hidden="1"/>
    <row r="34449" s="505" customFormat="1" ht="14.25" hidden="1"/>
    <row r="34450" s="505" customFormat="1" ht="14.25" hidden="1"/>
    <row r="34451" s="505" customFormat="1" ht="14.25" hidden="1"/>
    <row r="34452" s="505" customFormat="1" ht="14.25" hidden="1"/>
    <row r="34453" s="505" customFormat="1" ht="14.25" hidden="1"/>
    <row r="34454" s="505" customFormat="1" ht="14.25" hidden="1"/>
    <row r="34455" s="505" customFormat="1" ht="14.25" hidden="1"/>
    <row r="34456" s="505" customFormat="1" ht="14.25" hidden="1"/>
    <row r="34457" s="505" customFormat="1" ht="14.25" hidden="1"/>
    <row r="34458" s="505" customFormat="1" ht="14.25" hidden="1"/>
    <row r="34459" s="505" customFormat="1" ht="14.25" hidden="1"/>
    <row r="34460" s="505" customFormat="1" ht="14.25" hidden="1"/>
    <row r="34461" s="505" customFormat="1" ht="14.25" hidden="1"/>
    <row r="34462" s="505" customFormat="1" ht="14.25" hidden="1"/>
    <row r="34463" s="505" customFormat="1" ht="14.25" hidden="1"/>
    <row r="34464" s="505" customFormat="1" ht="14.25" hidden="1"/>
    <row r="34465" s="505" customFormat="1" ht="14.25" hidden="1"/>
    <row r="34466" s="505" customFormat="1" ht="14.25" hidden="1"/>
    <row r="34467" s="505" customFormat="1" ht="14.25" hidden="1"/>
    <row r="34468" s="505" customFormat="1" ht="14.25" hidden="1"/>
    <row r="34469" s="505" customFormat="1" ht="14.25" hidden="1"/>
    <row r="34470" s="505" customFormat="1" ht="14.25" hidden="1"/>
    <row r="34471" s="505" customFormat="1" ht="14.25" hidden="1"/>
    <row r="34472" s="505" customFormat="1" ht="14.25" hidden="1"/>
    <row r="34473" s="505" customFormat="1" ht="14.25" hidden="1"/>
    <row r="34474" s="505" customFormat="1" ht="14.25" hidden="1"/>
    <row r="34475" s="505" customFormat="1" ht="14.25" hidden="1"/>
    <row r="34476" s="505" customFormat="1" ht="14.25" hidden="1"/>
    <row r="34477" s="505" customFormat="1" ht="14.25" hidden="1"/>
    <row r="34478" s="505" customFormat="1" ht="14.25" hidden="1"/>
    <row r="34479" s="505" customFormat="1" ht="14.25" hidden="1"/>
    <row r="34480" s="505" customFormat="1" ht="14.25" hidden="1"/>
    <row r="34481" s="505" customFormat="1" ht="14.25" hidden="1"/>
    <row r="34482" s="505" customFormat="1" ht="14.25" hidden="1"/>
    <row r="34483" s="505" customFormat="1" ht="14.25" hidden="1"/>
    <row r="34484" s="505" customFormat="1" ht="14.25" hidden="1"/>
    <row r="34485" s="505" customFormat="1" ht="14.25" hidden="1"/>
    <row r="34486" s="505" customFormat="1" ht="14.25" hidden="1"/>
    <row r="34487" s="505" customFormat="1" ht="14.25" hidden="1"/>
    <row r="34488" s="505" customFormat="1" ht="14.25" hidden="1"/>
    <row r="34489" s="505" customFormat="1" ht="14.25" hidden="1"/>
    <row r="34490" s="505" customFormat="1" ht="14.25" hidden="1"/>
    <row r="34491" s="505" customFormat="1" ht="14.25" hidden="1"/>
    <row r="34492" s="505" customFormat="1" ht="14.25" hidden="1"/>
    <row r="34493" s="505" customFormat="1" ht="14.25" hidden="1"/>
    <row r="34494" s="505" customFormat="1" ht="14.25" hidden="1"/>
    <row r="34495" s="505" customFormat="1" ht="14.25" hidden="1"/>
    <row r="34496" s="505" customFormat="1" ht="14.25" hidden="1"/>
    <row r="34497" s="505" customFormat="1" ht="14.25" hidden="1"/>
    <row r="34498" s="505" customFormat="1" ht="14.25" hidden="1"/>
    <row r="34499" s="505" customFormat="1" ht="14.25" hidden="1"/>
    <row r="34500" s="505" customFormat="1" ht="14.25" hidden="1"/>
    <row r="34501" s="505" customFormat="1" ht="14.25" hidden="1"/>
    <row r="34502" s="505" customFormat="1" ht="14.25" hidden="1"/>
    <row r="34503" s="505" customFormat="1" ht="14.25" hidden="1"/>
    <row r="34504" s="505" customFormat="1" ht="14.25" hidden="1"/>
    <row r="34505" s="505" customFormat="1" ht="14.25" hidden="1"/>
    <row r="34506" s="505" customFormat="1" ht="14.25" hidden="1"/>
    <row r="34507" s="505" customFormat="1" ht="14.25" hidden="1"/>
    <row r="34508" s="505" customFormat="1" ht="14.25" hidden="1"/>
    <row r="34509" s="505" customFormat="1" ht="14.25" hidden="1"/>
    <row r="34510" s="505" customFormat="1" ht="14.25" hidden="1"/>
    <row r="34511" s="505" customFormat="1" ht="14.25" hidden="1"/>
    <row r="34512" s="505" customFormat="1" ht="14.25" hidden="1"/>
    <row r="34513" s="505" customFormat="1" ht="14.25" hidden="1"/>
    <row r="34514" s="505" customFormat="1" ht="14.25" hidden="1"/>
    <row r="34515" s="505" customFormat="1" ht="14.25" hidden="1"/>
    <row r="34516" s="505" customFormat="1" ht="14.25" hidden="1"/>
    <row r="34517" s="505" customFormat="1" ht="14.25" hidden="1"/>
    <row r="34518" s="505" customFormat="1" ht="14.25" hidden="1"/>
    <row r="34519" s="505" customFormat="1" ht="14.25" hidden="1"/>
    <row r="34520" s="505" customFormat="1" ht="14.25" hidden="1"/>
    <row r="34521" s="505" customFormat="1" ht="14.25" hidden="1"/>
    <row r="34522" s="505" customFormat="1" ht="14.25" hidden="1"/>
    <row r="34523" s="505" customFormat="1" ht="14.25" hidden="1"/>
    <row r="34524" s="505" customFormat="1" ht="14.25" hidden="1"/>
    <row r="34525" s="505" customFormat="1" ht="14.25" hidden="1"/>
    <row r="34526" s="505" customFormat="1" ht="14.25" hidden="1"/>
    <row r="34527" s="505" customFormat="1" ht="14.25" hidden="1"/>
    <row r="34528" s="505" customFormat="1" ht="14.25" hidden="1"/>
    <row r="34529" s="505" customFormat="1" ht="14.25" hidden="1"/>
    <row r="34530" s="505" customFormat="1" ht="14.25" hidden="1"/>
    <row r="34531" s="505" customFormat="1" ht="14.25" hidden="1"/>
    <row r="34532" s="505" customFormat="1" ht="14.25" hidden="1"/>
    <row r="34533" s="505" customFormat="1" ht="14.25" hidden="1"/>
    <row r="34534" s="505" customFormat="1" ht="14.25" hidden="1"/>
    <row r="34535" s="505" customFormat="1" ht="14.25" hidden="1"/>
    <row r="34536" s="505" customFormat="1" ht="14.25" hidden="1"/>
    <row r="34537" s="505" customFormat="1" ht="14.25" hidden="1"/>
    <row r="34538" s="505" customFormat="1" ht="14.25" hidden="1"/>
    <row r="34539" s="505" customFormat="1" ht="14.25" hidden="1"/>
    <row r="34540" s="505" customFormat="1" ht="14.25" hidden="1"/>
    <row r="34541" s="505" customFormat="1" ht="14.25" hidden="1"/>
    <row r="34542" s="505" customFormat="1" ht="14.25" hidden="1"/>
    <row r="34543" s="505" customFormat="1" ht="14.25" hidden="1"/>
    <row r="34544" s="505" customFormat="1" ht="14.25" hidden="1"/>
    <row r="34545" s="505" customFormat="1" ht="14.25" hidden="1"/>
    <row r="34546" s="505" customFormat="1" ht="14.25" hidden="1"/>
    <row r="34547" s="505" customFormat="1" ht="14.25" hidden="1"/>
    <row r="34548" s="505" customFormat="1" ht="14.25" hidden="1"/>
    <row r="34549" s="505" customFormat="1" ht="14.25" hidden="1"/>
    <row r="34550" s="505" customFormat="1" ht="14.25" hidden="1"/>
    <row r="34551" s="505" customFormat="1" ht="14.25" hidden="1"/>
    <row r="34552" s="505" customFormat="1" ht="14.25" hidden="1"/>
    <row r="34553" s="505" customFormat="1" ht="14.25" hidden="1"/>
    <row r="34554" s="505" customFormat="1" ht="14.25" hidden="1"/>
    <row r="34555" s="505" customFormat="1" ht="14.25" hidden="1"/>
    <row r="34556" s="505" customFormat="1" ht="14.25" hidden="1"/>
    <row r="34557" s="505" customFormat="1" ht="14.25" hidden="1"/>
    <row r="34558" s="505" customFormat="1" ht="14.25" hidden="1"/>
    <row r="34559" s="505" customFormat="1" ht="14.25" hidden="1"/>
    <row r="34560" s="505" customFormat="1" ht="14.25" hidden="1"/>
    <row r="34561" s="505" customFormat="1" ht="14.25" hidden="1"/>
    <row r="34562" s="505" customFormat="1" ht="14.25" hidden="1"/>
    <row r="34563" s="505" customFormat="1" ht="14.25" hidden="1"/>
    <row r="34564" s="505" customFormat="1" ht="14.25" hidden="1"/>
    <row r="34565" s="505" customFormat="1" ht="14.25" hidden="1"/>
    <row r="34566" s="505" customFormat="1" ht="14.25" hidden="1"/>
    <row r="34567" s="505" customFormat="1" ht="14.25" hidden="1"/>
    <row r="34568" s="505" customFormat="1" ht="14.25" hidden="1"/>
    <row r="34569" s="505" customFormat="1" ht="14.25" hidden="1"/>
    <row r="34570" s="505" customFormat="1" ht="14.25" hidden="1"/>
    <row r="34571" s="505" customFormat="1" ht="14.25" hidden="1"/>
    <row r="34572" s="505" customFormat="1" ht="14.25" hidden="1"/>
    <row r="34573" s="505" customFormat="1" ht="14.25" hidden="1"/>
    <row r="34574" s="505" customFormat="1" ht="14.25" hidden="1"/>
    <row r="34575" s="505" customFormat="1" ht="14.25" hidden="1"/>
    <row r="34576" s="505" customFormat="1" ht="14.25" hidden="1"/>
    <row r="34577" s="505" customFormat="1" ht="14.25" hidden="1"/>
    <row r="34578" s="505" customFormat="1" ht="14.25" hidden="1"/>
    <row r="34579" s="505" customFormat="1" ht="14.25" hidden="1"/>
    <row r="34580" s="505" customFormat="1" ht="14.25" hidden="1"/>
    <row r="34581" s="505" customFormat="1" ht="14.25" hidden="1"/>
    <row r="34582" s="505" customFormat="1" ht="14.25" hidden="1"/>
    <row r="34583" s="505" customFormat="1" ht="14.25" hidden="1"/>
    <row r="34584" s="505" customFormat="1" ht="14.25" hidden="1"/>
    <row r="34585" s="505" customFormat="1" ht="14.25" hidden="1"/>
    <row r="34586" s="505" customFormat="1" ht="14.25" hidden="1"/>
    <row r="34587" s="505" customFormat="1" ht="14.25" hidden="1"/>
    <row r="34588" s="505" customFormat="1" ht="14.25" hidden="1"/>
    <row r="34589" s="505" customFormat="1" ht="14.25" hidden="1"/>
    <row r="34590" s="505" customFormat="1" ht="14.25" hidden="1"/>
    <row r="34591" s="505" customFormat="1" ht="14.25" hidden="1"/>
    <row r="34592" s="505" customFormat="1" ht="14.25" hidden="1"/>
    <row r="34593" s="505" customFormat="1" ht="14.25" hidden="1"/>
    <row r="34594" s="505" customFormat="1" ht="14.25" hidden="1"/>
    <row r="34595" s="505" customFormat="1" ht="14.25" hidden="1"/>
    <row r="34596" s="505" customFormat="1" ht="14.25" hidden="1"/>
    <row r="34597" s="505" customFormat="1" ht="14.25" hidden="1"/>
    <row r="34598" s="505" customFormat="1" ht="14.25" hidden="1"/>
    <row r="34599" s="505" customFormat="1" ht="14.25" hidden="1"/>
    <row r="34600" s="505" customFormat="1" ht="14.25" hidden="1"/>
    <row r="34601" s="505" customFormat="1" ht="14.25" hidden="1"/>
    <row r="34602" s="505" customFormat="1" ht="14.25" hidden="1"/>
    <row r="34603" s="505" customFormat="1" ht="14.25" hidden="1"/>
    <row r="34604" s="505" customFormat="1" ht="14.25" hidden="1"/>
    <row r="34605" s="505" customFormat="1" ht="14.25" hidden="1"/>
    <row r="34606" s="505" customFormat="1" ht="14.25" hidden="1"/>
    <row r="34607" s="505" customFormat="1" ht="14.25" hidden="1"/>
    <row r="34608" s="505" customFormat="1" ht="14.25" hidden="1"/>
    <row r="34609" s="505" customFormat="1" ht="14.25" hidden="1"/>
    <row r="34610" s="505" customFormat="1" ht="14.25" hidden="1"/>
    <row r="34611" s="505" customFormat="1" ht="14.25" hidden="1"/>
    <row r="34612" s="505" customFormat="1" ht="14.25" hidden="1"/>
    <row r="34613" s="505" customFormat="1" ht="14.25" hidden="1"/>
    <row r="34614" s="505" customFormat="1" ht="14.25" hidden="1"/>
    <row r="34615" s="505" customFormat="1" ht="14.25" hidden="1"/>
    <row r="34616" s="505" customFormat="1" ht="14.25" hidden="1"/>
    <row r="34617" s="505" customFormat="1" ht="14.25" hidden="1"/>
    <row r="34618" s="505" customFormat="1" ht="14.25" hidden="1"/>
    <row r="34619" s="505" customFormat="1" ht="14.25" hidden="1"/>
    <row r="34620" s="505" customFormat="1" ht="14.25" hidden="1"/>
    <row r="34621" s="505" customFormat="1" ht="14.25" hidden="1"/>
    <row r="34622" s="505" customFormat="1" ht="14.25" hidden="1"/>
    <row r="34623" s="505" customFormat="1" ht="14.25" hidden="1"/>
    <row r="34624" s="505" customFormat="1" ht="14.25" hidden="1"/>
    <row r="34625" s="505" customFormat="1" ht="14.25" hidden="1"/>
    <row r="34626" s="505" customFormat="1" ht="14.25" hidden="1"/>
    <row r="34627" s="505" customFormat="1" ht="14.25" hidden="1"/>
    <row r="34628" s="505" customFormat="1" ht="14.25" hidden="1"/>
    <row r="34629" s="505" customFormat="1" ht="14.25" hidden="1"/>
    <row r="34630" s="505" customFormat="1" ht="14.25" hidden="1"/>
    <row r="34631" s="505" customFormat="1" ht="14.25" hidden="1"/>
    <row r="34632" s="505" customFormat="1" ht="14.25" hidden="1"/>
    <row r="34633" s="505" customFormat="1" ht="14.25" hidden="1"/>
    <row r="34634" s="505" customFormat="1" ht="14.25" hidden="1"/>
    <row r="34635" s="505" customFormat="1" ht="14.25" hidden="1"/>
    <row r="34636" s="505" customFormat="1" ht="14.25" hidden="1"/>
    <row r="34637" s="505" customFormat="1" ht="14.25" hidden="1"/>
    <row r="34638" s="505" customFormat="1" ht="14.25" hidden="1"/>
    <row r="34639" s="505" customFormat="1" ht="14.25" hidden="1"/>
    <row r="34640" s="505" customFormat="1" ht="14.25" hidden="1"/>
    <row r="34641" s="505" customFormat="1" ht="14.25" hidden="1"/>
    <row r="34642" s="505" customFormat="1" ht="14.25" hidden="1"/>
    <row r="34643" s="505" customFormat="1" ht="14.25" hidden="1"/>
    <row r="34644" s="505" customFormat="1" ht="14.25" hidden="1"/>
    <row r="34645" s="505" customFormat="1" ht="14.25" hidden="1"/>
    <row r="34646" s="505" customFormat="1" ht="14.25" hidden="1"/>
    <row r="34647" s="505" customFormat="1" ht="14.25" hidden="1"/>
    <row r="34648" s="505" customFormat="1" ht="14.25" hidden="1"/>
    <row r="34649" s="505" customFormat="1" ht="14.25" hidden="1"/>
    <row r="34650" s="505" customFormat="1" ht="14.25" hidden="1"/>
    <row r="34651" s="505" customFormat="1" ht="14.25" hidden="1"/>
    <row r="34652" s="505" customFormat="1" ht="14.25" hidden="1"/>
    <row r="34653" s="505" customFormat="1" ht="14.25" hidden="1"/>
    <row r="34654" s="505" customFormat="1" ht="14.25" hidden="1"/>
    <row r="34655" s="505" customFormat="1" ht="14.25" hidden="1"/>
    <row r="34656" s="505" customFormat="1" ht="14.25" hidden="1"/>
    <row r="34657" s="505" customFormat="1" ht="14.25" hidden="1"/>
    <row r="34658" s="505" customFormat="1" ht="14.25" hidden="1"/>
    <row r="34659" s="505" customFormat="1" ht="14.25" hidden="1"/>
    <row r="34660" s="505" customFormat="1" ht="14.25" hidden="1"/>
    <row r="34661" s="505" customFormat="1" ht="14.25" hidden="1"/>
    <row r="34662" s="505" customFormat="1" ht="14.25" hidden="1"/>
    <row r="34663" s="505" customFormat="1" ht="14.25" hidden="1"/>
    <row r="34664" s="505" customFormat="1" ht="14.25" hidden="1"/>
    <row r="34665" s="505" customFormat="1" ht="14.25" hidden="1"/>
    <row r="34666" s="505" customFormat="1" ht="14.25" hidden="1"/>
    <row r="34667" s="505" customFormat="1" ht="14.25" hidden="1"/>
    <row r="34668" s="505" customFormat="1" ht="14.25" hidden="1"/>
    <row r="34669" s="505" customFormat="1" ht="14.25" hidden="1"/>
    <row r="34670" s="505" customFormat="1" ht="14.25" hidden="1"/>
    <row r="34671" s="505" customFormat="1" ht="14.25" hidden="1"/>
    <row r="34672" s="505" customFormat="1" ht="14.25" hidden="1"/>
    <row r="34673" s="505" customFormat="1" ht="14.25" hidden="1"/>
    <row r="34674" s="505" customFormat="1" ht="14.25" hidden="1"/>
    <row r="34675" s="505" customFormat="1" ht="14.25" hidden="1"/>
    <row r="34676" s="505" customFormat="1" ht="14.25" hidden="1"/>
    <row r="34677" s="505" customFormat="1" ht="14.25" hidden="1"/>
    <row r="34678" s="505" customFormat="1" ht="14.25" hidden="1"/>
    <row r="34679" s="505" customFormat="1" ht="14.25" hidden="1"/>
    <row r="34680" s="505" customFormat="1" ht="14.25" hidden="1"/>
    <row r="34681" s="505" customFormat="1" ht="14.25" hidden="1"/>
    <row r="34682" s="505" customFormat="1" ht="14.25" hidden="1"/>
    <row r="34683" s="505" customFormat="1" ht="14.25" hidden="1"/>
    <row r="34684" s="505" customFormat="1" ht="14.25" hidden="1"/>
    <row r="34685" s="505" customFormat="1" ht="14.25" hidden="1"/>
    <row r="34686" s="505" customFormat="1" ht="14.25" hidden="1"/>
    <row r="34687" s="505" customFormat="1" ht="14.25" hidden="1"/>
    <row r="34688" s="505" customFormat="1" ht="14.25" hidden="1"/>
    <row r="34689" s="505" customFormat="1" ht="14.25" hidden="1"/>
    <row r="34690" s="505" customFormat="1" ht="14.25" hidden="1"/>
    <row r="34691" s="505" customFormat="1" ht="14.25" hidden="1"/>
    <row r="34692" s="505" customFormat="1" ht="14.25" hidden="1"/>
    <row r="34693" s="505" customFormat="1" ht="14.25" hidden="1"/>
    <row r="34694" s="505" customFormat="1" ht="14.25" hidden="1"/>
    <row r="34695" s="505" customFormat="1" ht="14.25" hidden="1"/>
    <row r="34696" s="505" customFormat="1" ht="14.25" hidden="1"/>
    <row r="34697" s="505" customFormat="1" ht="14.25" hidden="1"/>
    <row r="34698" s="505" customFormat="1" ht="14.25" hidden="1"/>
    <row r="34699" s="505" customFormat="1" ht="14.25" hidden="1"/>
    <row r="34700" s="505" customFormat="1" ht="14.25" hidden="1"/>
    <row r="34701" s="505" customFormat="1" ht="14.25" hidden="1"/>
    <row r="34702" s="505" customFormat="1" ht="14.25" hidden="1"/>
    <row r="34703" s="505" customFormat="1" ht="14.25" hidden="1"/>
    <row r="34704" s="505" customFormat="1" ht="14.25" hidden="1"/>
    <row r="34705" s="505" customFormat="1" ht="14.25" hidden="1"/>
    <row r="34706" s="505" customFormat="1" ht="14.25" hidden="1"/>
    <row r="34707" s="505" customFormat="1" ht="14.25" hidden="1"/>
    <row r="34708" s="505" customFormat="1" ht="14.25" hidden="1"/>
    <row r="34709" s="505" customFormat="1" ht="14.25" hidden="1"/>
    <row r="34710" s="505" customFormat="1" ht="14.25" hidden="1"/>
    <row r="34711" s="505" customFormat="1" ht="14.25" hidden="1"/>
    <row r="34712" s="505" customFormat="1" ht="14.25" hidden="1"/>
    <row r="34713" s="505" customFormat="1" ht="14.25" hidden="1"/>
    <row r="34714" s="505" customFormat="1" ht="14.25" hidden="1"/>
    <row r="34715" s="505" customFormat="1" ht="14.25" hidden="1"/>
    <row r="34716" s="505" customFormat="1" ht="14.25" hidden="1"/>
    <row r="34717" s="505" customFormat="1" ht="14.25" hidden="1"/>
    <row r="34718" s="505" customFormat="1" ht="14.25" hidden="1"/>
    <row r="34719" s="505" customFormat="1" ht="14.25" hidden="1"/>
    <row r="34720" s="505" customFormat="1" ht="14.25" hidden="1"/>
    <row r="34721" s="505" customFormat="1" ht="14.25" hidden="1"/>
    <row r="34722" s="505" customFormat="1" ht="14.25" hidden="1"/>
    <row r="34723" s="505" customFormat="1" ht="14.25" hidden="1"/>
    <row r="34724" s="505" customFormat="1" ht="14.25" hidden="1"/>
    <row r="34725" s="505" customFormat="1" ht="14.25" hidden="1"/>
    <row r="34726" s="505" customFormat="1" ht="14.25" hidden="1"/>
    <row r="34727" s="505" customFormat="1" ht="14.25" hidden="1"/>
    <row r="34728" s="505" customFormat="1" ht="14.25" hidden="1"/>
    <row r="34729" s="505" customFormat="1" ht="14.25" hidden="1"/>
    <row r="34730" s="505" customFormat="1" ht="14.25" hidden="1"/>
    <row r="34731" s="505" customFormat="1" ht="14.25" hidden="1"/>
    <row r="34732" s="505" customFormat="1" ht="14.25" hidden="1"/>
    <row r="34733" s="505" customFormat="1" ht="14.25" hidden="1"/>
    <row r="34734" s="505" customFormat="1" ht="14.25" hidden="1"/>
    <row r="34735" s="505" customFormat="1" ht="14.25" hidden="1"/>
    <row r="34736" s="505" customFormat="1" ht="14.25" hidden="1"/>
    <row r="34737" s="505" customFormat="1" ht="14.25" hidden="1"/>
    <row r="34738" s="505" customFormat="1" ht="14.25" hidden="1"/>
    <row r="34739" s="505" customFormat="1" ht="14.25" hidden="1"/>
    <row r="34740" s="505" customFormat="1" ht="14.25" hidden="1"/>
    <row r="34741" s="505" customFormat="1" ht="14.25" hidden="1"/>
    <row r="34742" s="505" customFormat="1" ht="14.25" hidden="1"/>
    <row r="34743" s="505" customFormat="1" ht="14.25" hidden="1"/>
    <row r="34744" s="505" customFormat="1" ht="14.25" hidden="1"/>
    <row r="34745" s="505" customFormat="1" ht="14.25" hidden="1"/>
    <row r="34746" s="505" customFormat="1" ht="14.25" hidden="1"/>
    <row r="34747" s="505" customFormat="1" ht="14.25" hidden="1"/>
    <row r="34748" s="505" customFormat="1" ht="14.25" hidden="1"/>
    <row r="34749" s="505" customFormat="1" ht="14.25" hidden="1"/>
    <row r="34750" s="505" customFormat="1" ht="14.25" hidden="1"/>
    <row r="34751" s="505" customFormat="1" ht="14.25" hidden="1"/>
    <row r="34752" s="505" customFormat="1" ht="14.25" hidden="1"/>
    <row r="34753" s="505" customFormat="1" ht="14.25" hidden="1"/>
    <row r="34754" s="505" customFormat="1" ht="14.25" hidden="1"/>
    <row r="34755" s="505" customFormat="1" ht="14.25" hidden="1"/>
    <row r="34756" s="505" customFormat="1" ht="14.25" hidden="1"/>
    <row r="34757" s="505" customFormat="1" ht="14.25" hidden="1"/>
    <row r="34758" s="505" customFormat="1" ht="14.25" hidden="1"/>
    <row r="34759" s="505" customFormat="1" ht="14.25" hidden="1"/>
    <row r="34760" s="505" customFormat="1" ht="14.25" hidden="1"/>
    <row r="34761" s="505" customFormat="1" ht="14.25" hidden="1"/>
    <row r="34762" s="505" customFormat="1" ht="14.25" hidden="1"/>
    <row r="34763" s="505" customFormat="1" ht="14.25" hidden="1"/>
    <row r="34764" s="505" customFormat="1" ht="14.25" hidden="1"/>
    <row r="34765" s="505" customFormat="1" ht="14.25" hidden="1"/>
    <row r="34766" s="505" customFormat="1" ht="14.25" hidden="1"/>
    <row r="34767" s="505" customFormat="1" ht="14.25" hidden="1"/>
    <row r="34768" s="505" customFormat="1" ht="14.25" hidden="1"/>
    <row r="34769" s="505" customFormat="1" ht="14.25" hidden="1"/>
    <row r="34770" s="505" customFormat="1" ht="14.25" hidden="1"/>
    <row r="34771" s="505" customFormat="1" ht="14.25" hidden="1"/>
    <row r="34772" s="505" customFormat="1" ht="14.25" hidden="1"/>
    <row r="34773" s="505" customFormat="1" ht="14.25" hidden="1"/>
    <row r="34774" s="505" customFormat="1" ht="14.25" hidden="1"/>
    <row r="34775" s="505" customFormat="1" ht="14.25" hidden="1"/>
    <row r="34776" s="505" customFormat="1" ht="14.25" hidden="1"/>
    <row r="34777" s="505" customFormat="1" ht="14.25" hidden="1"/>
    <row r="34778" s="505" customFormat="1" ht="14.25" hidden="1"/>
    <row r="34779" s="505" customFormat="1" ht="14.25" hidden="1"/>
    <row r="34780" s="505" customFormat="1" ht="14.25" hidden="1"/>
    <row r="34781" s="505" customFormat="1" ht="14.25" hidden="1"/>
    <row r="34782" s="505" customFormat="1" ht="14.25" hidden="1"/>
    <row r="34783" s="505" customFormat="1" ht="14.25" hidden="1"/>
    <row r="34784" s="505" customFormat="1" ht="14.25" hidden="1"/>
    <row r="34785" s="505" customFormat="1" ht="14.25" hidden="1"/>
    <row r="34786" s="505" customFormat="1" ht="14.25" hidden="1"/>
    <row r="34787" s="505" customFormat="1" ht="14.25" hidden="1"/>
    <row r="34788" s="505" customFormat="1" ht="14.25" hidden="1"/>
    <row r="34789" s="505" customFormat="1" ht="14.25" hidden="1"/>
    <row r="34790" s="505" customFormat="1" ht="14.25" hidden="1"/>
    <row r="34791" s="505" customFormat="1" ht="14.25" hidden="1"/>
    <row r="34792" s="505" customFormat="1" ht="14.25" hidden="1"/>
    <row r="34793" s="505" customFormat="1" ht="14.25" hidden="1"/>
    <row r="34794" s="505" customFormat="1" ht="14.25" hidden="1"/>
    <row r="34795" s="505" customFormat="1" ht="14.25" hidden="1"/>
    <row r="34796" s="505" customFormat="1" ht="14.25" hidden="1"/>
    <row r="34797" s="505" customFormat="1" ht="14.25" hidden="1"/>
    <row r="34798" s="505" customFormat="1" ht="14.25" hidden="1"/>
    <row r="34799" s="505" customFormat="1" ht="14.25" hidden="1"/>
    <row r="34800" s="505" customFormat="1" ht="14.25" hidden="1"/>
    <row r="34801" s="505" customFormat="1" ht="14.25" hidden="1"/>
    <row r="34802" s="505" customFormat="1" ht="14.25" hidden="1"/>
    <row r="34803" s="505" customFormat="1" ht="14.25" hidden="1"/>
    <row r="34804" s="505" customFormat="1" ht="14.25" hidden="1"/>
    <row r="34805" s="505" customFormat="1" ht="14.25" hidden="1"/>
    <row r="34806" s="505" customFormat="1" ht="14.25" hidden="1"/>
    <row r="34807" s="505" customFormat="1" ht="14.25" hidden="1"/>
    <row r="34808" s="505" customFormat="1" ht="14.25" hidden="1"/>
    <row r="34809" s="505" customFormat="1" ht="14.25" hidden="1"/>
    <row r="34810" s="505" customFormat="1" ht="14.25" hidden="1"/>
    <row r="34811" s="505" customFormat="1" ht="14.25" hidden="1"/>
    <row r="34812" s="505" customFormat="1" ht="14.25" hidden="1"/>
    <row r="34813" s="505" customFormat="1" ht="14.25" hidden="1"/>
    <row r="34814" s="505" customFormat="1" ht="14.25" hidden="1"/>
    <row r="34815" s="505" customFormat="1" ht="14.25" hidden="1"/>
    <row r="34816" s="505" customFormat="1" ht="14.25" hidden="1"/>
    <row r="34817" s="505" customFormat="1" ht="14.25" hidden="1"/>
    <row r="34818" s="505" customFormat="1" ht="14.25" hidden="1"/>
    <row r="34819" s="505" customFormat="1" ht="14.25" hidden="1"/>
    <row r="34820" s="505" customFormat="1" ht="14.25" hidden="1"/>
    <row r="34821" s="505" customFormat="1" ht="14.25" hidden="1"/>
    <row r="34822" s="505" customFormat="1" ht="14.25" hidden="1"/>
    <row r="34823" s="505" customFormat="1" ht="14.25" hidden="1"/>
    <row r="34824" s="505" customFormat="1" ht="14.25" hidden="1"/>
    <row r="34825" s="505" customFormat="1" ht="14.25" hidden="1"/>
    <row r="34826" s="505" customFormat="1" ht="14.25" hidden="1"/>
    <row r="34827" s="505" customFormat="1" ht="14.25" hidden="1"/>
    <row r="34828" s="505" customFormat="1" ht="14.25" hidden="1"/>
    <row r="34829" s="505" customFormat="1" ht="14.25" hidden="1"/>
    <row r="34830" s="505" customFormat="1" ht="14.25" hidden="1"/>
    <row r="34831" s="505" customFormat="1" ht="14.25" hidden="1"/>
    <row r="34832" s="505" customFormat="1" ht="14.25" hidden="1"/>
    <row r="34833" s="505" customFormat="1" ht="14.25" hidden="1"/>
    <row r="34834" s="505" customFormat="1" ht="14.25" hidden="1"/>
    <row r="34835" s="505" customFormat="1" ht="14.25" hidden="1"/>
    <row r="34836" s="505" customFormat="1" ht="14.25" hidden="1"/>
    <row r="34837" s="505" customFormat="1" ht="14.25" hidden="1"/>
    <row r="34838" s="505" customFormat="1" ht="14.25" hidden="1"/>
    <row r="34839" s="505" customFormat="1" ht="14.25" hidden="1"/>
    <row r="34840" s="505" customFormat="1" ht="14.25" hidden="1"/>
    <row r="34841" s="505" customFormat="1" ht="14.25" hidden="1"/>
    <row r="34842" s="505" customFormat="1" ht="14.25" hidden="1"/>
    <row r="34843" s="505" customFormat="1" ht="14.25" hidden="1"/>
    <row r="34844" s="505" customFormat="1" ht="14.25" hidden="1"/>
    <row r="34845" s="505" customFormat="1" ht="14.25" hidden="1"/>
    <row r="34846" s="505" customFormat="1" ht="14.25" hidden="1"/>
    <row r="34847" s="505" customFormat="1" ht="14.25" hidden="1"/>
    <row r="34848" s="505" customFormat="1" ht="14.25" hidden="1"/>
    <row r="34849" s="505" customFormat="1" ht="14.25" hidden="1"/>
    <row r="34850" s="505" customFormat="1" ht="14.25" hidden="1"/>
    <row r="34851" s="505" customFormat="1" ht="14.25" hidden="1"/>
    <row r="34852" s="505" customFormat="1" ht="14.25" hidden="1"/>
    <row r="34853" s="505" customFormat="1" ht="14.25" hidden="1"/>
    <row r="34854" s="505" customFormat="1" ht="14.25" hidden="1"/>
    <row r="34855" s="505" customFormat="1" ht="14.25" hidden="1"/>
    <row r="34856" s="505" customFormat="1" ht="14.25" hidden="1"/>
    <row r="34857" s="505" customFormat="1" ht="14.25" hidden="1"/>
    <row r="34858" s="505" customFormat="1" ht="14.25" hidden="1"/>
    <row r="34859" s="505" customFormat="1" ht="14.25" hidden="1"/>
    <row r="34860" s="505" customFormat="1" ht="14.25" hidden="1"/>
    <row r="34861" s="505" customFormat="1" ht="14.25" hidden="1"/>
    <row r="34862" s="505" customFormat="1" ht="14.25" hidden="1"/>
    <row r="34863" s="505" customFormat="1" ht="14.25" hidden="1"/>
    <row r="34864" s="505" customFormat="1" ht="14.25" hidden="1"/>
    <row r="34865" s="505" customFormat="1" ht="14.25" hidden="1"/>
    <row r="34866" s="505" customFormat="1" ht="14.25" hidden="1"/>
    <row r="34867" s="505" customFormat="1" ht="14.25" hidden="1"/>
    <row r="34868" s="505" customFormat="1" ht="14.25" hidden="1"/>
    <row r="34869" s="505" customFormat="1" ht="14.25" hidden="1"/>
    <row r="34870" s="505" customFormat="1" ht="14.25" hidden="1"/>
    <row r="34871" s="505" customFormat="1" ht="14.25" hidden="1"/>
    <row r="34872" s="505" customFormat="1" ht="14.25" hidden="1"/>
    <row r="34873" s="505" customFormat="1" ht="14.25" hidden="1"/>
    <row r="34874" s="505" customFormat="1" ht="14.25" hidden="1"/>
    <row r="34875" s="505" customFormat="1" ht="14.25" hidden="1"/>
    <row r="34876" s="505" customFormat="1" ht="14.25" hidden="1"/>
    <row r="34877" s="505" customFormat="1" ht="14.25" hidden="1"/>
    <row r="34878" s="505" customFormat="1" ht="14.25" hidden="1"/>
    <row r="34879" s="505" customFormat="1" ht="14.25" hidden="1"/>
    <row r="34880" s="505" customFormat="1" ht="14.25" hidden="1"/>
    <row r="34881" s="505" customFormat="1" ht="14.25" hidden="1"/>
    <row r="34882" s="505" customFormat="1" ht="14.25" hidden="1"/>
    <row r="34883" s="505" customFormat="1" ht="14.25" hidden="1"/>
    <row r="34884" s="505" customFormat="1" ht="14.25" hidden="1"/>
    <row r="34885" s="505" customFormat="1" ht="14.25" hidden="1"/>
    <row r="34886" s="505" customFormat="1" ht="14.25" hidden="1"/>
    <row r="34887" s="505" customFormat="1" ht="14.25" hidden="1"/>
    <row r="34888" s="505" customFormat="1" ht="14.25" hidden="1"/>
    <row r="34889" s="505" customFormat="1" ht="14.25" hidden="1"/>
    <row r="34890" s="505" customFormat="1" ht="14.25" hidden="1"/>
    <row r="34891" s="505" customFormat="1" ht="14.25" hidden="1"/>
    <row r="34892" s="505" customFormat="1" ht="14.25" hidden="1"/>
    <row r="34893" s="505" customFormat="1" ht="14.25" hidden="1"/>
    <row r="34894" s="505" customFormat="1" ht="14.25" hidden="1"/>
    <row r="34895" s="505" customFormat="1" ht="14.25" hidden="1"/>
    <row r="34896" s="505" customFormat="1" ht="14.25" hidden="1"/>
    <row r="34897" s="505" customFormat="1" ht="14.25" hidden="1"/>
    <row r="34898" s="505" customFormat="1" ht="14.25" hidden="1"/>
    <row r="34899" s="505" customFormat="1" ht="14.25" hidden="1"/>
    <row r="34900" s="505" customFormat="1" ht="14.25" hidden="1"/>
    <row r="34901" s="505" customFormat="1" ht="14.25" hidden="1"/>
    <row r="34902" s="505" customFormat="1" ht="14.25" hidden="1"/>
    <row r="34903" s="505" customFormat="1" ht="14.25" hidden="1"/>
    <row r="34904" s="505" customFormat="1" ht="14.25" hidden="1"/>
    <row r="34905" s="505" customFormat="1" ht="14.25" hidden="1"/>
    <row r="34906" s="505" customFormat="1" ht="14.25" hidden="1"/>
    <row r="34907" s="505" customFormat="1" ht="14.25" hidden="1"/>
    <row r="34908" s="505" customFormat="1" ht="14.25" hidden="1"/>
    <row r="34909" s="505" customFormat="1" ht="14.25" hidden="1"/>
    <row r="34910" s="505" customFormat="1" ht="14.25" hidden="1"/>
    <row r="34911" s="505" customFormat="1" ht="14.25" hidden="1"/>
    <row r="34912" s="505" customFormat="1" ht="14.25" hidden="1"/>
    <row r="34913" s="505" customFormat="1" ht="14.25" hidden="1"/>
    <row r="34914" s="505" customFormat="1" ht="14.25" hidden="1"/>
    <row r="34915" s="505" customFormat="1" ht="14.25" hidden="1"/>
    <row r="34916" s="505" customFormat="1" ht="14.25" hidden="1"/>
    <row r="34917" s="505" customFormat="1" ht="14.25" hidden="1"/>
    <row r="34918" s="505" customFormat="1" ht="14.25" hidden="1"/>
    <row r="34919" s="505" customFormat="1" ht="14.25" hidden="1"/>
    <row r="34920" s="505" customFormat="1" ht="14.25" hidden="1"/>
    <row r="34921" s="505" customFormat="1" ht="14.25" hidden="1"/>
    <row r="34922" s="505" customFormat="1" ht="14.25" hidden="1"/>
    <row r="34923" s="505" customFormat="1" ht="14.25" hidden="1"/>
    <row r="34924" s="505" customFormat="1" ht="14.25" hidden="1"/>
    <row r="34925" s="505" customFormat="1" ht="14.25" hidden="1"/>
    <row r="34926" s="505" customFormat="1" ht="14.25" hidden="1"/>
    <row r="34927" s="505" customFormat="1" ht="14.25" hidden="1"/>
    <row r="34928" s="505" customFormat="1" ht="14.25" hidden="1"/>
    <row r="34929" s="505" customFormat="1" ht="14.25" hidden="1"/>
    <row r="34930" s="505" customFormat="1" ht="14.25" hidden="1"/>
    <row r="34931" s="505" customFormat="1" ht="14.25" hidden="1"/>
    <row r="34932" s="505" customFormat="1" ht="14.25" hidden="1"/>
    <row r="34933" s="505" customFormat="1" ht="14.25" hidden="1"/>
    <row r="34934" s="505" customFormat="1" ht="14.25" hidden="1"/>
    <row r="34935" s="505" customFormat="1" ht="14.25" hidden="1"/>
    <row r="34936" s="505" customFormat="1" ht="14.25" hidden="1"/>
    <row r="34937" s="505" customFormat="1" ht="14.25" hidden="1"/>
    <row r="34938" s="505" customFormat="1" ht="14.25" hidden="1"/>
    <row r="34939" s="505" customFormat="1" ht="14.25" hidden="1"/>
    <row r="34940" s="505" customFormat="1" ht="14.25" hidden="1"/>
    <row r="34941" s="505" customFormat="1" ht="14.25" hidden="1"/>
    <row r="34942" s="505" customFormat="1" ht="14.25" hidden="1"/>
    <row r="34943" s="505" customFormat="1" ht="14.25" hidden="1"/>
    <row r="34944" s="505" customFormat="1" ht="14.25" hidden="1"/>
    <row r="34945" s="505" customFormat="1" ht="14.25" hidden="1"/>
    <row r="34946" s="505" customFormat="1" ht="14.25" hidden="1"/>
    <row r="34947" s="505" customFormat="1" ht="14.25" hidden="1"/>
    <row r="34948" s="505" customFormat="1" ht="14.25" hidden="1"/>
    <row r="34949" s="505" customFormat="1" ht="14.25" hidden="1"/>
    <row r="34950" s="505" customFormat="1" ht="14.25" hidden="1"/>
    <row r="34951" s="505" customFormat="1" ht="14.25" hidden="1"/>
    <row r="34952" s="505" customFormat="1" ht="14.25" hidden="1"/>
    <row r="34953" s="505" customFormat="1" ht="14.25" hidden="1"/>
    <row r="34954" s="505" customFormat="1" ht="14.25" hidden="1"/>
    <row r="34955" s="505" customFormat="1" ht="14.25" hidden="1"/>
    <row r="34956" s="505" customFormat="1" ht="14.25" hidden="1"/>
    <row r="34957" s="505" customFormat="1" ht="14.25" hidden="1"/>
    <row r="34958" s="505" customFormat="1" ht="14.25" hidden="1"/>
    <row r="34959" s="505" customFormat="1" ht="14.25" hidden="1"/>
    <row r="34960" s="505" customFormat="1" ht="14.25" hidden="1"/>
    <row r="34961" s="505" customFormat="1" ht="14.25" hidden="1"/>
    <row r="34962" s="505" customFormat="1" ht="14.25" hidden="1"/>
    <row r="34963" s="505" customFormat="1" ht="14.25" hidden="1"/>
    <row r="34964" s="505" customFormat="1" ht="14.25" hidden="1"/>
    <row r="34965" s="505" customFormat="1" ht="14.25" hidden="1"/>
    <row r="34966" s="505" customFormat="1" ht="14.25" hidden="1"/>
    <row r="34967" s="505" customFormat="1" ht="14.25" hidden="1"/>
    <row r="34968" s="505" customFormat="1" ht="14.25" hidden="1"/>
    <row r="34969" s="505" customFormat="1" ht="14.25" hidden="1"/>
    <row r="34970" s="505" customFormat="1" ht="14.25" hidden="1"/>
    <row r="34971" s="505" customFormat="1" ht="14.25" hidden="1"/>
    <row r="34972" s="505" customFormat="1" ht="14.25" hidden="1"/>
    <row r="34973" s="505" customFormat="1" ht="14.25" hidden="1"/>
    <row r="34974" s="505" customFormat="1" ht="14.25" hidden="1"/>
    <row r="34975" s="505" customFormat="1" ht="14.25" hidden="1"/>
    <row r="34976" s="505" customFormat="1" ht="14.25" hidden="1"/>
    <row r="34977" s="505" customFormat="1" ht="14.25" hidden="1"/>
    <row r="34978" s="505" customFormat="1" ht="14.25" hidden="1"/>
    <row r="34979" s="505" customFormat="1" ht="14.25" hidden="1"/>
    <row r="34980" s="505" customFormat="1" ht="14.25" hidden="1"/>
    <row r="34981" s="505" customFormat="1" ht="14.25" hidden="1"/>
    <row r="34982" s="505" customFormat="1" ht="14.25" hidden="1"/>
    <row r="34983" s="505" customFormat="1" ht="14.25" hidden="1"/>
    <row r="34984" s="505" customFormat="1" ht="14.25" hidden="1"/>
    <row r="34985" s="505" customFormat="1" ht="14.25" hidden="1"/>
    <row r="34986" s="505" customFormat="1" ht="14.25" hidden="1"/>
    <row r="34987" s="505" customFormat="1" ht="14.25" hidden="1"/>
    <row r="34988" s="505" customFormat="1" ht="14.25" hidden="1"/>
    <row r="34989" s="505" customFormat="1" ht="14.25" hidden="1"/>
    <row r="34990" s="505" customFormat="1" ht="14.25" hidden="1"/>
    <row r="34991" s="505" customFormat="1" ht="14.25" hidden="1"/>
    <row r="34992" s="505" customFormat="1" ht="14.25" hidden="1"/>
    <row r="34993" s="505" customFormat="1" ht="14.25" hidden="1"/>
    <row r="34994" s="505" customFormat="1" ht="14.25" hidden="1"/>
    <row r="34995" s="505" customFormat="1" ht="14.25" hidden="1"/>
    <row r="34996" s="505" customFormat="1" ht="14.25" hidden="1"/>
    <row r="34997" s="505" customFormat="1" ht="14.25" hidden="1"/>
    <row r="34998" s="505" customFormat="1" ht="14.25" hidden="1"/>
    <row r="34999" s="505" customFormat="1" ht="14.25" hidden="1"/>
    <row r="35000" s="505" customFormat="1" ht="14.25" hidden="1"/>
    <row r="35001" s="505" customFormat="1" ht="14.25" hidden="1"/>
    <row r="35002" s="505" customFormat="1" ht="14.25" hidden="1"/>
    <row r="35003" s="505" customFormat="1" ht="14.25" hidden="1"/>
    <row r="35004" s="505" customFormat="1" ht="14.25" hidden="1"/>
    <row r="35005" s="505" customFormat="1" ht="14.25" hidden="1"/>
    <row r="35006" s="505" customFormat="1" ht="14.25" hidden="1"/>
    <row r="35007" s="505" customFormat="1" ht="14.25" hidden="1"/>
    <row r="35008" s="505" customFormat="1" ht="14.25" hidden="1"/>
    <row r="35009" s="505" customFormat="1" ht="14.25" hidden="1"/>
    <row r="35010" s="505" customFormat="1" ht="14.25" hidden="1"/>
    <row r="35011" s="505" customFormat="1" ht="14.25" hidden="1"/>
    <row r="35012" s="505" customFormat="1" ht="14.25" hidden="1"/>
    <row r="35013" s="505" customFormat="1" ht="14.25" hidden="1"/>
    <row r="35014" s="505" customFormat="1" ht="14.25" hidden="1"/>
    <row r="35015" s="505" customFormat="1" ht="14.25" hidden="1"/>
    <row r="35016" s="505" customFormat="1" ht="14.25" hidden="1"/>
    <row r="35017" s="505" customFormat="1" ht="14.25" hidden="1"/>
    <row r="35018" s="505" customFormat="1" ht="14.25" hidden="1"/>
    <row r="35019" s="505" customFormat="1" ht="14.25" hidden="1"/>
    <row r="35020" s="505" customFormat="1" ht="14.25" hidden="1"/>
    <row r="35021" s="505" customFormat="1" ht="14.25" hidden="1"/>
    <row r="35022" s="505" customFormat="1" ht="14.25" hidden="1"/>
    <row r="35023" s="505" customFormat="1" ht="14.25" hidden="1"/>
    <row r="35024" s="505" customFormat="1" ht="14.25" hidden="1"/>
    <row r="35025" s="505" customFormat="1" ht="14.25" hidden="1"/>
    <row r="35026" s="505" customFormat="1" ht="14.25" hidden="1"/>
    <row r="35027" s="505" customFormat="1" ht="14.25" hidden="1"/>
    <row r="35028" s="505" customFormat="1" ht="14.25" hidden="1"/>
    <row r="35029" s="505" customFormat="1" ht="14.25" hidden="1"/>
    <row r="35030" s="505" customFormat="1" ht="14.25" hidden="1"/>
    <row r="35031" s="505" customFormat="1" ht="14.25" hidden="1"/>
    <row r="35032" s="505" customFormat="1" ht="14.25" hidden="1"/>
    <row r="35033" s="505" customFormat="1" ht="14.25" hidden="1"/>
    <row r="35034" s="505" customFormat="1" ht="14.25" hidden="1"/>
    <row r="35035" s="505" customFormat="1" ht="14.25" hidden="1"/>
    <row r="35036" s="505" customFormat="1" ht="14.25" hidden="1"/>
    <row r="35037" s="505" customFormat="1" ht="14.25" hidden="1"/>
    <row r="35038" s="505" customFormat="1" ht="14.25" hidden="1"/>
    <row r="35039" s="505" customFormat="1" ht="14.25" hidden="1"/>
    <row r="35040" s="505" customFormat="1" ht="14.25" hidden="1"/>
    <row r="35041" s="505" customFormat="1" ht="14.25" hidden="1"/>
    <row r="35042" s="505" customFormat="1" ht="14.25" hidden="1"/>
    <row r="35043" s="505" customFormat="1" ht="14.25" hidden="1"/>
    <row r="35044" s="505" customFormat="1" ht="14.25" hidden="1"/>
    <row r="35045" s="505" customFormat="1" ht="14.25" hidden="1"/>
    <row r="35046" s="505" customFormat="1" ht="14.25" hidden="1"/>
    <row r="35047" s="505" customFormat="1" ht="14.25" hidden="1"/>
    <row r="35048" s="505" customFormat="1" ht="14.25" hidden="1"/>
    <row r="35049" s="505" customFormat="1" ht="14.25" hidden="1"/>
    <row r="35050" s="505" customFormat="1" ht="14.25" hidden="1"/>
    <row r="35051" s="505" customFormat="1" ht="14.25" hidden="1"/>
    <row r="35052" s="505" customFormat="1" ht="14.25" hidden="1"/>
    <row r="35053" s="505" customFormat="1" ht="14.25" hidden="1"/>
    <row r="35054" s="505" customFormat="1" ht="14.25" hidden="1"/>
    <row r="35055" s="505" customFormat="1" ht="14.25" hidden="1"/>
    <row r="35056" s="505" customFormat="1" ht="14.25" hidden="1"/>
    <row r="35057" s="505" customFormat="1" ht="14.25" hidden="1"/>
    <row r="35058" s="505" customFormat="1" ht="14.25" hidden="1"/>
    <row r="35059" s="505" customFormat="1" ht="14.25" hidden="1"/>
    <row r="35060" s="505" customFormat="1" ht="14.25" hidden="1"/>
    <row r="35061" s="505" customFormat="1" ht="14.25" hidden="1"/>
    <row r="35062" s="505" customFormat="1" ht="14.25" hidden="1"/>
    <row r="35063" s="505" customFormat="1" ht="14.25" hidden="1"/>
    <row r="35064" s="505" customFormat="1" ht="14.25" hidden="1"/>
    <row r="35065" s="505" customFormat="1" ht="14.25" hidden="1"/>
    <row r="35066" s="505" customFormat="1" ht="14.25" hidden="1"/>
    <row r="35067" s="505" customFormat="1" ht="14.25" hidden="1"/>
    <row r="35068" s="505" customFormat="1" ht="14.25" hidden="1"/>
    <row r="35069" s="505" customFormat="1" ht="14.25" hidden="1"/>
    <row r="35070" s="505" customFormat="1" ht="14.25" hidden="1"/>
    <row r="35071" s="505" customFormat="1" ht="14.25" hidden="1"/>
    <row r="35072" s="505" customFormat="1" ht="14.25" hidden="1"/>
    <row r="35073" s="505" customFormat="1" ht="14.25" hidden="1"/>
    <row r="35074" s="505" customFormat="1" ht="14.25" hidden="1"/>
    <row r="35075" s="505" customFormat="1" ht="14.25" hidden="1"/>
    <row r="35076" s="505" customFormat="1" ht="14.25" hidden="1"/>
    <row r="35077" s="505" customFormat="1" ht="14.25" hidden="1"/>
    <row r="35078" s="505" customFormat="1" ht="14.25" hidden="1"/>
    <row r="35079" s="505" customFormat="1" ht="14.25" hidden="1"/>
    <row r="35080" s="505" customFormat="1" ht="14.25" hidden="1"/>
    <row r="35081" s="505" customFormat="1" ht="14.25" hidden="1"/>
    <row r="35082" s="505" customFormat="1" ht="14.25" hidden="1"/>
    <row r="35083" s="505" customFormat="1" ht="14.25" hidden="1"/>
    <row r="35084" s="505" customFormat="1" ht="14.25" hidden="1"/>
    <row r="35085" s="505" customFormat="1" ht="14.25" hidden="1"/>
    <row r="35086" s="505" customFormat="1" ht="14.25" hidden="1"/>
    <row r="35087" s="505" customFormat="1" ht="14.25" hidden="1"/>
    <row r="35088" s="505" customFormat="1" ht="14.25" hidden="1"/>
    <row r="35089" s="505" customFormat="1" ht="14.25" hidden="1"/>
    <row r="35090" s="505" customFormat="1" ht="14.25" hidden="1"/>
    <row r="35091" s="505" customFormat="1" ht="14.25" hidden="1"/>
    <row r="35092" s="505" customFormat="1" ht="14.25" hidden="1"/>
    <row r="35093" s="505" customFormat="1" ht="14.25" hidden="1"/>
    <row r="35094" s="505" customFormat="1" ht="14.25" hidden="1"/>
    <row r="35095" s="505" customFormat="1" ht="14.25" hidden="1"/>
    <row r="35096" s="505" customFormat="1" ht="14.25" hidden="1"/>
    <row r="35097" s="505" customFormat="1" ht="14.25" hidden="1"/>
    <row r="35098" s="505" customFormat="1" ht="14.25" hidden="1"/>
    <row r="35099" s="505" customFormat="1" ht="14.25" hidden="1"/>
    <row r="35100" s="505" customFormat="1" ht="14.25" hidden="1"/>
    <row r="35101" s="505" customFormat="1" ht="14.25" hidden="1"/>
    <row r="35102" s="505" customFormat="1" ht="14.25" hidden="1"/>
    <row r="35103" s="505" customFormat="1" ht="14.25" hidden="1"/>
    <row r="35104" s="505" customFormat="1" ht="14.25" hidden="1"/>
    <row r="35105" s="505" customFormat="1" ht="14.25" hidden="1"/>
    <row r="35106" s="505" customFormat="1" ht="14.25" hidden="1"/>
    <row r="35107" s="505" customFormat="1" ht="14.25" hidden="1"/>
    <row r="35108" s="505" customFormat="1" ht="14.25" hidden="1"/>
    <row r="35109" s="505" customFormat="1" ht="14.25" hidden="1"/>
    <row r="35110" s="505" customFormat="1" ht="14.25" hidden="1"/>
    <row r="35111" s="505" customFormat="1" ht="14.25" hidden="1"/>
    <row r="35112" s="505" customFormat="1" ht="14.25" hidden="1"/>
    <row r="35113" s="505" customFormat="1" ht="14.25" hidden="1"/>
    <row r="35114" s="505" customFormat="1" ht="14.25" hidden="1"/>
    <row r="35115" s="505" customFormat="1" ht="14.25" hidden="1"/>
    <row r="35116" s="505" customFormat="1" ht="14.25" hidden="1"/>
    <row r="35117" s="505" customFormat="1" ht="14.25" hidden="1"/>
    <row r="35118" s="505" customFormat="1" ht="14.25" hidden="1"/>
    <row r="35119" s="505" customFormat="1" ht="14.25" hidden="1"/>
    <row r="35120" s="505" customFormat="1" ht="14.25" hidden="1"/>
    <row r="35121" s="505" customFormat="1" ht="14.25" hidden="1"/>
    <row r="35122" s="505" customFormat="1" ht="14.25" hidden="1"/>
    <row r="35123" s="505" customFormat="1" ht="14.25" hidden="1"/>
    <row r="35124" s="505" customFormat="1" ht="14.25" hidden="1"/>
    <row r="35125" s="505" customFormat="1" ht="14.25" hidden="1"/>
    <row r="35126" s="505" customFormat="1" ht="14.25" hidden="1"/>
    <row r="35127" s="505" customFormat="1" ht="14.25" hidden="1"/>
    <row r="35128" s="505" customFormat="1" ht="14.25" hidden="1"/>
    <row r="35129" s="505" customFormat="1" ht="14.25" hidden="1"/>
    <row r="35130" s="505" customFormat="1" ht="14.25" hidden="1"/>
    <row r="35131" s="505" customFormat="1" ht="14.25" hidden="1"/>
    <row r="35132" s="505" customFormat="1" ht="14.25" hidden="1"/>
    <row r="35133" s="505" customFormat="1" ht="14.25" hidden="1"/>
    <row r="35134" s="505" customFormat="1" ht="14.25" hidden="1"/>
    <row r="35135" s="505" customFormat="1" ht="14.25" hidden="1"/>
    <row r="35136" s="505" customFormat="1" ht="14.25" hidden="1"/>
    <row r="35137" s="505" customFormat="1" ht="14.25" hidden="1"/>
    <row r="35138" s="505" customFormat="1" ht="14.25" hidden="1"/>
    <row r="35139" s="505" customFormat="1" ht="14.25" hidden="1"/>
    <row r="35140" s="505" customFormat="1" ht="14.25" hidden="1"/>
    <row r="35141" s="505" customFormat="1" ht="14.25" hidden="1"/>
    <row r="35142" s="505" customFormat="1" ht="14.25" hidden="1"/>
    <row r="35143" s="505" customFormat="1" ht="14.25" hidden="1"/>
    <row r="35144" s="505" customFormat="1" ht="14.25" hidden="1"/>
    <row r="35145" s="505" customFormat="1" ht="14.25" hidden="1"/>
    <row r="35146" s="505" customFormat="1" ht="14.25" hidden="1"/>
    <row r="35147" s="505" customFormat="1" ht="14.25" hidden="1"/>
    <row r="35148" s="505" customFormat="1" ht="14.25" hidden="1"/>
    <row r="35149" s="505" customFormat="1" ht="14.25" hidden="1"/>
    <row r="35150" s="505" customFormat="1" ht="14.25" hidden="1"/>
    <row r="35151" s="505" customFormat="1" ht="14.25" hidden="1"/>
    <row r="35152" s="505" customFormat="1" ht="14.25" hidden="1"/>
    <row r="35153" s="505" customFormat="1" ht="14.25" hidden="1"/>
    <row r="35154" s="505" customFormat="1" ht="14.25" hidden="1"/>
    <row r="35155" s="505" customFormat="1" ht="14.25" hidden="1"/>
    <row r="35156" s="505" customFormat="1" ht="14.25" hidden="1"/>
    <row r="35157" s="505" customFormat="1" ht="14.25" hidden="1"/>
    <row r="35158" s="505" customFormat="1" ht="14.25" hidden="1"/>
    <row r="35159" s="505" customFormat="1" ht="14.25" hidden="1"/>
    <row r="35160" s="505" customFormat="1" ht="14.25" hidden="1"/>
    <row r="35161" s="505" customFormat="1" ht="14.25" hidden="1"/>
    <row r="35162" s="505" customFormat="1" ht="14.25" hidden="1"/>
    <row r="35163" s="505" customFormat="1" ht="14.25" hidden="1"/>
    <row r="35164" s="505" customFormat="1" ht="14.25" hidden="1"/>
    <row r="35165" s="505" customFormat="1" ht="14.25" hidden="1"/>
    <row r="35166" s="505" customFormat="1" ht="14.25" hidden="1"/>
    <row r="35167" s="505" customFormat="1" ht="14.25" hidden="1"/>
    <row r="35168" s="505" customFormat="1" ht="14.25" hidden="1"/>
    <row r="35169" s="505" customFormat="1" ht="14.25" hidden="1"/>
    <row r="35170" s="505" customFormat="1" ht="14.25" hidden="1"/>
    <row r="35171" s="505" customFormat="1" ht="14.25" hidden="1"/>
    <row r="35172" s="505" customFormat="1" ht="14.25" hidden="1"/>
    <row r="35173" s="505" customFormat="1" ht="14.25" hidden="1"/>
    <row r="35174" s="505" customFormat="1" ht="14.25" hidden="1"/>
    <row r="35175" s="505" customFormat="1" ht="14.25" hidden="1"/>
    <row r="35176" s="505" customFormat="1" ht="14.25" hidden="1"/>
    <row r="35177" s="505" customFormat="1" ht="14.25" hidden="1"/>
    <row r="35178" s="505" customFormat="1" ht="14.25" hidden="1"/>
    <row r="35179" s="505" customFormat="1" ht="14.25" hidden="1"/>
    <row r="35180" s="505" customFormat="1" ht="14.25" hidden="1"/>
    <row r="35181" s="505" customFormat="1" ht="14.25" hidden="1"/>
    <row r="35182" s="505" customFormat="1" ht="14.25" hidden="1"/>
    <row r="35183" s="505" customFormat="1" ht="14.25" hidden="1"/>
    <row r="35184" s="505" customFormat="1" ht="14.25" hidden="1"/>
    <row r="35185" s="505" customFormat="1" ht="14.25" hidden="1"/>
    <row r="35186" s="505" customFormat="1" ht="14.25" hidden="1"/>
    <row r="35187" s="505" customFormat="1" ht="14.25" hidden="1"/>
    <row r="35188" s="505" customFormat="1" ht="14.25" hidden="1"/>
    <row r="35189" s="505" customFormat="1" ht="14.25" hidden="1"/>
    <row r="35190" s="505" customFormat="1" ht="14.25" hidden="1"/>
    <row r="35191" s="505" customFormat="1" ht="14.25" hidden="1"/>
    <row r="35192" s="505" customFormat="1" ht="14.25" hidden="1"/>
    <row r="35193" s="505" customFormat="1" ht="14.25" hidden="1"/>
    <row r="35194" s="505" customFormat="1" ht="14.25" hidden="1"/>
    <row r="35195" s="505" customFormat="1" ht="14.25" hidden="1"/>
    <row r="35196" s="505" customFormat="1" ht="14.25" hidden="1"/>
    <row r="35197" s="505" customFormat="1" ht="14.25" hidden="1"/>
    <row r="35198" s="505" customFormat="1" ht="14.25" hidden="1"/>
    <row r="35199" s="505" customFormat="1" ht="14.25" hidden="1"/>
    <row r="35200" s="505" customFormat="1" ht="14.25" hidden="1"/>
    <row r="35201" s="505" customFormat="1" ht="14.25" hidden="1"/>
    <row r="35202" s="505" customFormat="1" ht="14.25" hidden="1"/>
    <row r="35203" s="505" customFormat="1" ht="14.25" hidden="1"/>
    <row r="35204" s="505" customFormat="1" ht="14.25" hidden="1"/>
    <row r="35205" s="505" customFormat="1" ht="14.25" hidden="1"/>
    <row r="35206" s="505" customFormat="1" ht="14.25" hidden="1"/>
    <row r="35207" s="505" customFormat="1" ht="14.25" hidden="1"/>
    <row r="35208" s="505" customFormat="1" ht="14.25" hidden="1"/>
    <row r="35209" s="505" customFormat="1" ht="14.25" hidden="1"/>
    <row r="35210" s="505" customFormat="1" ht="14.25" hidden="1"/>
    <row r="35211" s="505" customFormat="1" ht="14.25" hidden="1"/>
    <row r="35212" s="505" customFormat="1" ht="14.25" hidden="1"/>
    <row r="35213" s="505" customFormat="1" ht="14.25" hidden="1"/>
    <row r="35214" s="505" customFormat="1" ht="14.25" hidden="1"/>
    <row r="35215" s="505" customFormat="1" ht="14.25" hidden="1"/>
    <row r="35216" s="505" customFormat="1" ht="14.25" hidden="1"/>
    <row r="35217" s="505" customFormat="1" ht="14.25" hidden="1"/>
    <row r="35218" s="505" customFormat="1" ht="14.25" hidden="1"/>
    <row r="35219" s="505" customFormat="1" ht="14.25" hidden="1"/>
    <row r="35220" s="505" customFormat="1" ht="14.25" hidden="1"/>
    <row r="35221" s="505" customFormat="1" ht="14.25" hidden="1"/>
    <row r="35222" s="505" customFormat="1" ht="14.25" hidden="1"/>
    <row r="35223" s="505" customFormat="1" ht="14.25" hidden="1"/>
    <row r="35224" s="505" customFormat="1" ht="14.25" hidden="1"/>
    <row r="35225" s="505" customFormat="1" ht="14.25" hidden="1"/>
    <row r="35226" s="505" customFormat="1" ht="14.25" hidden="1"/>
    <row r="35227" s="505" customFormat="1" ht="14.25" hidden="1"/>
    <row r="35228" s="505" customFormat="1" ht="14.25" hidden="1"/>
    <row r="35229" s="505" customFormat="1" ht="14.25" hidden="1"/>
    <row r="35230" s="505" customFormat="1" ht="14.25" hidden="1"/>
    <row r="35231" s="505" customFormat="1" ht="14.25" hidden="1"/>
    <row r="35232" s="505" customFormat="1" ht="14.25" hidden="1"/>
    <row r="35233" s="505" customFormat="1" ht="14.25" hidden="1"/>
    <row r="35234" s="505" customFormat="1" ht="14.25" hidden="1"/>
    <row r="35235" s="505" customFormat="1" ht="14.25" hidden="1"/>
    <row r="35236" s="505" customFormat="1" ht="14.25" hidden="1"/>
    <row r="35237" s="505" customFormat="1" ht="14.25" hidden="1"/>
    <row r="35238" s="505" customFormat="1" ht="14.25" hidden="1"/>
    <row r="35239" s="505" customFormat="1" ht="14.25" hidden="1"/>
    <row r="35240" s="505" customFormat="1" ht="14.25" hidden="1"/>
    <row r="35241" s="505" customFormat="1" ht="14.25" hidden="1"/>
    <row r="35242" s="505" customFormat="1" ht="14.25" hidden="1"/>
    <row r="35243" s="505" customFormat="1" ht="14.25" hidden="1"/>
    <row r="35244" s="505" customFormat="1" ht="14.25" hidden="1"/>
    <row r="35245" s="505" customFormat="1" ht="14.25" hidden="1"/>
    <row r="35246" s="505" customFormat="1" ht="14.25" hidden="1"/>
    <row r="35247" s="505" customFormat="1" ht="14.25" hidden="1"/>
    <row r="35248" s="505" customFormat="1" ht="14.25" hidden="1"/>
    <row r="35249" s="505" customFormat="1" ht="14.25" hidden="1"/>
    <row r="35250" s="505" customFormat="1" ht="14.25" hidden="1"/>
    <row r="35251" s="505" customFormat="1" ht="14.25" hidden="1"/>
    <row r="35252" s="505" customFormat="1" ht="14.25" hidden="1"/>
    <row r="35253" s="505" customFormat="1" ht="14.25" hidden="1"/>
    <row r="35254" s="505" customFormat="1" ht="14.25" hidden="1"/>
    <row r="35255" s="505" customFormat="1" ht="14.25" hidden="1"/>
    <row r="35256" s="505" customFormat="1" ht="14.25" hidden="1"/>
    <row r="35257" s="505" customFormat="1" ht="14.25" hidden="1"/>
    <row r="35258" s="505" customFormat="1" ht="14.25" hidden="1"/>
    <row r="35259" s="505" customFormat="1" ht="14.25" hidden="1"/>
    <row r="35260" s="505" customFormat="1" ht="14.25" hidden="1"/>
    <row r="35261" s="505" customFormat="1" ht="14.25" hidden="1"/>
    <row r="35262" s="505" customFormat="1" ht="14.25" hidden="1"/>
    <row r="35263" s="505" customFormat="1" ht="14.25" hidden="1"/>
    <row r="35264" s="505" customFormat="1" ht="14.25" hidden="1"/>
    <row r="35265" s="505" customFormat="1" ht="14.25" hidden="1"/>
    <row r="35266" s="505" customFormat="1" ht="14.25" hidden="1"/>
    <row r="35267" s="505" customFormat="1" ht="14.25" hidden="1"/>
    <row r="35268" s="505" customFormat="1" ht="14.25" hidden="1"/>
    <row r="35269" s="505" customFormat="1" ht="14.25" hidden="1"/>
    <row r="35270" s="505" customFormat="1" ht="14.25" hidden="1"/>
    <row r="35271" s="505" customFormat="1" ht="14.25" hidden="1"/>
    <row r="35272" s="505" customFormat="1" ht="14.25" hidden="1"/>
    <row r="35273" s="505" customFormat="1" ht="14.25" hidden="1"/>
    <row r="35274" s="505" customFormat="1" ht="14.25" hidden="1"/>
    <row r="35275" s="505" customFormat="1" ht="14.25" hidden="1"/>
    <row r="35276" s="505" customFormat="1" ht="14.25" hidden="1"/>
    <row r="35277" s="505" customFormat="1" ht="14.25" hidden="1"/>
    <row r="35278" s="505" customFormat="1" ht="14.25" hidden="1"/>
    <row r="35279" s="505" customFormat="1" ht="14.25" hidden="1"/>
    <row r="35280" s="505" customFormat="1" ht="14.25" hidden="1"/>
    <row r="35281" s="505" customFormat="1" ht="14.25" hidden="1"/>
    <row r="35282" s="505" customFormat="1" ht="14.25" hidden="1"/>
    <row r="35283" s="505" customFormat="1" ht="14.25" hidden="1"/>
    <row r="35284" s="505" customFormat="1" ht="14.25" hidden="1"/>
    <row r="35285" s="505" customFormat="1" ht="14.25" hidden="1"/>
    <row r="35286" s="505" customFormat="1" ht="14.25" hidden="1"/>
    <row r="35287" s="505" customFormat="1" ht="14.25" hidden="1"/>
    <row r="35288" s="505" customFormat="1" ht="14.25" hidden="1"/>
    <row r="35289" s="505" customFormat="1" ht="14.25" hidden="1"/>
    <row r="35290" s="505" customFormat="1" ht="14.25" hidden="1"/>
    <row r="35291" s="505" customFormat="1" ht="14.25" hidden="1"/>
    <row r="35292" s="505" customFormat="1" ht="14.25" hidden="1"/>
    <row r="35293" s="505" customFormat="1" ht="14.25" hidden="1"/>
    <row r="35294" s="505" customFormat="1" ht="14.25" hidden="1"/>
    <row r="35295" s="505" customFormat="1" ht="14.25" hidden="1"/>
    <row r="35296" s="505" customFormat="1" ht="14.25" hidden="1"/>
    <row r="35297" s="505" customFormat="1" ht="14.25" hidden="1"/>
    <row r="35298" s="505" customFormat="1" ht="14.25" hidden="1"/>
    <row r="35299" s="505" customFormat="1" ht="14.25" hidden="1"/>
    <row r="35300" s="505" customFormat="1" ht="14.25" hidden="1"/>
    <row r="35301" s="505" customFormat="1" ht="14.25" hidden="1"/>
    <row r="35302" s="505" customFormat="1" ht="14.25" hidden="1"/>
    <row r="35303" s="505" customFormat="1" ht="14.25" hidden="1"/>
    <row r="35304" s="505" customFormat="1" ht="14.25" hidden="1"/>
    <row r="35305" s="505" customFormat="1" ht="14.25" hidden="1"/>
    <row r="35306" s="505" customFormat="1" ht="14.25" hidden="1"/>
    <row r="35307" s="505" customFormat="1" ht="14.25" hidden="1"/>
    <row r="35308" s="505" customFormat="1" ht="14.25" hidden="1"/>
    <row r="35309" s="505" customFormat="1" ht="14.25" hidden="1"/>
    <row r="35310" s="505" customFormat="1" ht="14.25" hidden="1"/>
    <row r="35311" s="505" customFormat="1" ht="14.25" hidden="1"/>
    <row r="35312" s="505" customFormat="1" ht="14.25" hidden="1"/>
    <row r="35313" s="505" customFormat="1" ht="14.25" hidden="1"/>
    <row r="35314" s="505" customFormat="1" ht="14.25" hidden="1"/>
    <row r="35315" s="505" customFormat="1" ht="14.25" hidden="1"/>
    <row r="35316" s="505" customFormat="1" ht="14.25" hidden="1"/>
    <row r="35317" s="505" customFormat="1" ht="14.25" hidden="1"/>
    <row r="35318" s="505" customFormat="1" ht="14.25" hidden="1"/>
    <row r="35319" s="505" customFormat="1" ht="14.25" hidden="1"/>
    <row r="35320" s="505" customFormat="1" ht="14.25" hidden="1"/>
    <row r="35321" s="505" customFormat="1" ht="14.25" hidden="1"/>
    <row r="35322" s="505" customFormat="1" ht="14.25" hidden="1"/>
    <row r="35323" s="505" customFormat="1" ht="14.25" hidden="1"/>
    <row r="35324" s="505" customFormat="1" ht="14.25" hidden="1"/>
    <row r="35325" s="505" customFormat="1" ht="14.25" hidden="1"/>
    <row r="35326" s="505" customFormat="1" ht="14.25" hidden="1"/>
    <row r="35327" s="505" customFormat="1" ht="14.25" hidden="1"/>
    <row r="35328" s="505" customFormat="1" ht="14.25" hidden="1"/>
    <row r="35329" s="505" customFormat="1" ht="14.25" hidden="1"/>
    <row r="35330" s="505" customFormat="1" ht="14.25" hidden="1"/>
    <row r="35331" s="505" customFormat="1" ht="14.25" hidden="1"/>
    <row r="35332" s="505" customFormat="1" ht="14.25" hidden="1"/>
    <row r="35333" s="505" customFormat="1" ht="14.25" hidden="1"/>
    <row r="35334" s="505" customFormat="1" ht="14.25" hidden="1"/>
    <row r="35335" s="505" customFormat="1" ht="14.25" hidden="1"/>
    <row r="35336" s="505" customFormat="1" ht="14.25" hidden="1"/>
    <row r="35337" s="505" customFormat="1" ht="14.25" hidden="1"/>
    <row r="35338" s="505" customFormat="1" ht="14.25" hidden="1"/>
    <row r="35339" s="505" customFormat="1" ht="14.25" hidden="1"/>
    <row r="35340" s="505" customFormat="1" ht="14.25" hidden="1"/>
    <row r="35341" s="505" customFormat="1" ht="14.25" hidden="1"/>
    <row r="35342" s="505" customFormat="1" ht="14.25" hidden="1"/>
    <row r="35343" s="505" customFormat="1" ht="14.25" hidden="1"/>
    <row r="35344" s="505" customFormat="1" ht="14.25" hidden="1"/>
    <row r="35345" s="505" customFormat="1" ht="14.25" hidden="1"/>
    <row r="35346" s="505" customFormat="1" ht="14.25" hidden="1"/>
    <row r="35347" s="505" customFormat="1" ht="14.25" hidden="1"/>
    <row r="35348" s="505" customFormat="1" ht="14.25" hidden="1"/>
    <row r="35349" s="505" customFormat="1" ht="14.25" hidden="1"/>
    <row r="35350" s="505" customFormat="1" ht="14.25" hidden="1"/>
    <row r="35351" s="505" customFormat="1" ht="14.25" hidden="1"/>
    <row r="35352" s="505" customFormat="1" ht="14.25" hidden="1"/>
    <row r="35353" s="505" customFormat="1" ht="14.25" hidden="1"/>
    <row r="35354" s="505" customFormat="1" ht="14.25" hidden="1"/>
    <row r="35355" s="505" customFormat="1" ht="14.25" hidden="1"/>
    <row r="35356" s="505" customFormat="1" ht="14.25" hidden="1"/>
    <row r="35357" s="505" customFormat="1" ht="14.25" hidden="1"/>
    <row r="35358" s="505" customFormat="1" ht="14.25" hidden="1"/>
    <row r="35359" s="505" customFormat="1" ht="14.25" hidden="1"/>
    <row r="35360" s="505" customFormat="1" ht="14.25" hidden="1"/>
    <row r="35361" s="505" customFormat="1" ht="14.25" hidden="1"/>
    <row r="35362" s="505" customFormat="1" ht="14.25" hidden="1"/>
    <row r="35363" s="505" customFormat="1" ht="14.25" hidden="1"/>
    <row r="35364" s="505" customFormat="1" ht="14.25" hidden="1"/>
    <row r="35365" s="505" customFormat="1" ht="14.25" hidden="1"/>
    <row r="35366" s="505" customFormat="1" ht="14.25" hidden="1"/>
    <row r="35367" s="505" customFormat="1" ht="14.25" hidden="1"/>
    <row r="35368" s="505" customFormat="1" ht="14.25" hidden="1"/>
    <row r="35369" s="505" customFormat="1" ht="14.25" hidden="1"/>
    <row r="35370" s="505" customFormat="1" ht="14.25" hidden="1"/>
    <row r="35371" s="505" customFormat="1" ht="14.25" hidden="1"/>
    <row r="35372" s="505" customFormat="1" ht="14.25" hidden="1"/>
    <row r="35373" s="505" customFormat="1" ht="14.25" hidden="1"/>
    <row r="35374" s="505" customFormat="1" ht="14.25" hidden="1"/>
    <row r="35375" s="505" customFormat="1" ht="14.25" hidden="1"/>
    <row r="35376" s="505" customFormat="1" ht="14.25" hidden="1"/>
    <row r="35377" s="505" customFormat="1" ht="14.25" hidden="1"/>
    <row r="35378" s="505" customFormat="1" ht="14.25" hidden="1"/>
    <row r="35379" s="505" customFormat="1" ht="14.25" hidden="1"/>
    <row r="35380" s="505" customFormat="1" ht="14.25" hidden="1"/>
    <row r="35381" s="505" customFormat="1" ht="14.25" hidden="1"/>
    <row r="35382" s="505" customFormat="1" ht="14.25" hidden="1"/>
    <row r="35383" s="505" customFormat="1" ht="14.25" hidden="1"/>
    <row r="35384" s="505" customFormat="1" ht="14.25" hidden="1"/>
    <row r="35385" s="505" customFormat="1" ht="14.25" hidden="1"/>
    <row r="35386" s="505" customFormat="1" ht="14.25" hidden="1"/>
    <row r="35387" s="505" customFormat="1" ht="14.25" hidden="1"/>
    <row r="35388" s="505" customFormat="1" ht="14.25" hidden="1"/>
    <row r="35389" s="505" customFormat="1" ht="14.25" hidden="1"/>
    <row r="35390" s="505" customFormat="1" ht="14.25" hidden="1"/>
    <row r="35391" s="505" customFormat="1" ht="14.25" hidden="1"/>
    <row r="35392" s="505" customFormat="1" ht="14.25" hidden="1"/>
    <row r="35393" s="505" customFormat="1" ht="14.25" hidden="1"/>
    <row r="35394" s="505" customFormat="1" ht="14.25" hidden="1"/>
    <row r="35395" s="505" customFormat="1" ht="14.25" hidden="1"/>
    <row r="35396" s="505" customFormat="1" ht="14.25" hidden="1"/>
    <row r="35397" s="505" customFormat="1" ht="14.25" hidden="1"/>
    <row r="35398" s="505" customFormat="1" ht="14.25" hidden="1"/>
    <row r="35399" s="505" customFormat="1" ht="14.25" hidden="1"/>
    <row r="35400" s="505" customFormat="1" ht="14.25" hidden="1"/>
    <row r="35401" s="505" customFormat="1" ht="14.25" hidden="1"/>
    <row r="35402" s="505" customFormat="1" ht="14.25" hidden="1"/>
    <row r="35403" s="505" customFormat="1" ht="14.25" hidden="1"/>
    <row r="35404" s="505" customFormat="1" ht="14.25" hidden="1"/>
    <row r="35405" s="505" customFormat="1" ht="14.25" hidden="1"/>
    <row r="35406" s="505" customFormat="1" ht="14.25" hidden="1"/>
    <row r="35407" s="505" customFormat="1" ht="14.25" hidden="1"/>
    <row r="35408" s="505" customFormat="1" ht="14.25" hidden="1"/>
    <row r="35409" s="505" customFormat="1" ht="14.25" hidden="1"/>
    <row r="35410" s="505" customFormat="1" ht="14.25" hidden="1"/>
    <row r="35411" s="505" customFormat="1" ht="14.25" hidden="1"/>
    <row r="35412" s="505" customFormat="1" ht="14.25" hidden="1"/>
    <row r="35413" s="505" customFormat="1" ht="14.25" hidden="1"/>
    <row r="35414" s="505" customFormat="1" ht="14.25" hidden="1"/>
    <row r="35415" s="505" customFormat="1" ht="14.25" hidden="1"/>
    <row r="35416" s="505" customFormat="1" ht="14.25" hidden="1"/>
    <row r="35417" s="505" customFormat="1" ht="14.25" hidden="1"/>
    <row r="35418" s="505" customFormat="1" ht="14.25" hidden="1"/>
    <row r="35419" s="505" customFormat="1" ht="14.25" hidden="1"/>
    <row r="35420" s="505" customFormat="1" ht="14.25" hidden="1"/>
    <row r="35421" s="505" customFormat="1" ht="14.25" hidden="1"/>
    <row r="35422" s="505" customFormat="1" ht="14.25" hidden="1"/>
    <row r="35423" s="505" customFormat="1" ht="14.25" hidden="1"/>
    <row r="35424" s="505" customFormat="1" ht="14.25" hidden="1"/>
    <row r="35425" s="505" customFormat="1" ht="14.25" hidden="1"/>
    <row r="35426" s="505" customFormat="1" ht="14.25" hidden="1"/>
    <row r="35427" s="505" customFormat="1" ht="14.25" hidden="1"/>
    <row r="35428" s="505" customFormat="1" ht="14.25" hidden="1"/>
    <row r="35429" s="505" customFormat="1" ht="14.25" hidden="1"/>
    <row r="35430" s="505" customFormat="1" ht="14.25" hidden="1"/>
    <row r="35431" s="505" customFormat="1" ht="14.25" hidden="1"/>
    <row r="35432" s="505" customFormat="1" ht="14.25" hidden="1"/>
    <row r="35433" s="505" customFormat="1" ht="14.25" hidden="1"/>
    <row r="35434" s="505" customFormat="1" ht="14.25" hidden="1"/>
    <row r="35435" s="505" customFormat="1" ht="14.25" hidden="1"/>
    <row r="35436" s="505" customFormat="1" ht="14.25" hidden="1"/>
    <row r="35437" s="505" customFormat="1" ht="14.25" hidden="1"/>
    <row r="35438" s="505" customFormat="1" ht="14.25" hidden="1"/>
    <row r="35439" s="505" customFormat="1" ht="14.25" hidden="1"/>
    <row r="35440" s="505" customFormat="1" ht="14.25" hidden="1"/>
    <row r="35441" s="505" customFormat="1" ht="14.25" hidden="1"/>
    <row r="35442" s="505" customFormat="1" ht="14.25" hidden="1"/>
    <row r="35443" s="505" customFormat="1" ht="14.25" hidden="1"/>
    <row r="35444" s="505" customFormat="1" ht="14.25" hidden="1"/>
    <row r="35445" s="505" customFormat="1" ht="14.25" hidden="1"/>
    <row r="35446" s="505" customFormat="1" ht="14.25" hidden="1"/>
    <row r="35447" s="505" customFormat="1" ht="14.25" hidden="1"/>
    <row r="35448" s="505" customFormat="1" ht="14.25" hidden="1"/>
    <row r="35449" s="505" customFormat="1" ht="14.25" hidden="1"/>
    <row r="35450" s="505" customFormat="1" ht="14.25" hidden="1"/>
    <row r="35451" s="505" customFormat="1" ht="14.25" hidden="1"/>
    <row r="35452" s="505" customFormat="1" ht="14.25" hidden="1"/>
    <row r="35453" s="505" customFormat="1" ht="14.25" hidden="1"/>
    <row r="35454" s="505" customFormat="1" ht="14.25" hidden="1"/>
    <row r="35455" s="505" customFormat="1" ht="14.25" hidden="1"/>
    <row r="35456" s="505" customFormat="1" ht="14.25" hidden="1"/>
    <row r="35457" s="505" customFormat="1" ht="14.25" hidden="1"/>
    <row r="35458" s="505" customFormat="1" ht="14.25" hidden="1"/>
    <row r="35459" s="505" customFormat="1" ht="14.25" hidden="1"/>
    <row r="35460" s="505" customFormat="1" ht="14.25" hidden="1"/>
    <row r="35461" s="505" customFormat="1" ht="14.25" hidden="1"/>
    <row r="35462" s="505" customFormat="1" ht="14.25" hidden="1"/>
    <row r="35463" s="505" customFormat="1" ht="14.25" hidden="1"/>
    <row r="35464" s="505" customFormat="1" ht="14.25" hidden="1"/>
    <row r="35465" s="505" customFormat="1" ht="14.25" hidden="1"/>
    <row r="35466" s="505" customFormat="1" ht="14.25" hidden="1"/>
    <row r="35467" s="505" customFormat="1" ht="14.25" hidden="1"/>
    <row r="35468" s="505" customFormat="1" ht="14.25" hidden="1"/>
    <row r="35469" s="505" customFormat="1" ht="14.25" hidden="1"/>
    <row r="35470" s="505" customFormat="1" ht="14.25" hidden="1"/>
    <row r="35471" s="505" customFormat="1" ht="14.25" hidden="1"/>
    <row r="35472" s="505" customFormat="1" ht="14.25" hidden="1"/>
    <row r="35473" s="505" customFormat="1" ht="14.25" hidden="1"/>
    <row r="35474" s="505" customFormat="1" ht="14.25" hidden="1"/>
    <row r="35475" s="505" customFormat="1" ht="14.25" hidden="1"/>
    <row r="35476" s="505" customFormat="1" ht="14.25" hidden="1"/>
    <row r="35477" s="505" customFormat="1" ht="14.25" hidden="1"/>
    <row r="35478" s="505" customFormat="1" ht="14.25" hidden="1"/>
    <row r="35479" s="505" customFormat="1" ht="14.25" hidden="1"/>
    <row r="35480" s="505" customFormat="1" ht="14.25" hidden="1"/>
    <row r="35481" s="505" customFormat="1" ht="14.25" hidden="1"/>
    <row r="35482" s="505" customFormat="1" ht="14.25" hidden="1"/>
    <row r="35483" s="505" customFormat="1" ht="14.25" hidden="1"/>
    <row r="35484" s="505" customFormat="1" ht="14.25" hidden="1"/>
    <row r="35485" s="505" customFormat="1" ht="14.25" hidden="1"/>
    <row r="35486" s="505" customFormat="1" ht="14.25" hidden="1"/>
    <row r="35487" s="505" customFormat="1" ht="14.25" hidden="1"/>
    <row r="35488" s="505" customFormat="1" ht="14.25" hidden="1"/>
    <row r="35489" s="505" customFormat="1" ht="14.25" hidden="1"/>
    <row r="35490" s="505" customFormat="1" ht="14.25" hidden="1"/>
    <row r="35491" s="505" customFormat="1" ht="14.25" hidden="1"/>
    <row r="35492" s="505" customFormat="1" ht="14.25" hidden="1"/>
    <row r="35493" s="505" customFormat="1" ht="14.25" hidden="1"/>
    <row r="35494" s="505" customFormat="1" ht="14.25" hidden="1"/>
    <row r="35495" s="505" customFormat="1" ht="14.25" hidden="1"/>
    <row r="35496" s="505" customFormat="1" ht="14.25" hidden="1"/>
    <row r="35497" s="505" customFormat="1" ht="14.25" hidden="1"/>
    <row r="35498" s="505" customFormat="1" ht="14.25" hidden="1"/>
    <row r="35499" s="505" customFormat="1" ht="14.25" hidden="1"/>
    <row r="35500" s="505" customFormat="1" ht="14.25" hidden="1"/>
    <row r="35501" s="505" customFormat="1" ht="14.25" hidden="1"/>
    <row r="35502" s="505" customFormat="1" ht="14.25" hidden="1"/>
    <row r="35503" s="505" customFormat="1" ht="14.25" hidden="1"/>
    <row r="35504" s="505" customFormat="1" ht="14.25" hidden="1"/>
    <row r="35505" s="505" customFormat="1" ht="14.25" hidden="1"/>
    <row r="35506" s="505" customFormat="1" ht="14.25" hidden="1"/>
    <row r="35507" s="505" customFormat="1" ht="14.25" hidden="1"/>
    <row r="35508" s="505" customFormat="1" ht="14.25" hidden="1"/>
    <row r="35509" s="505" customFormat="1" ht="14.25" hidden="1"/>
    <row r="35510" s="505" customFormat="1" ht="14.25" hidden="1"/>
    <row r="35511" s="505" customFormat="1" ht="14.25" hidden="1"/>
    <row r="35512" s="505" customFormat="1" ht="14.25" hidden="1"/>
    <row r="35513" s="505" customFormat="1" ht="14.25" hidden="1"/>
    <row r="35514" s="505" customFormat="1" ht="14.25" hidden="1"/>
    <row r="35515" s="505" customFormat="1" ht="14.25" hidden="1"/>
    <row r="35516" s="505" customFormat="1" ht="14.25" hidden="1"/>
    <row r="35517" s="505" customFormat="1" ht="14.25" hidden="1"/>
    <row r="35518" s="505" customFormat="1" ht="14.25" hidden="1"/>
    <row r="35519" s="505" customFormat="1" ht="14.25" hidden="1"/>
    <row r="35520" s="505" customFormat="1" ht="14.25" hidden="1"/>
    <row r="35521" s="505" customFormat="1" ht="14.25" hidden="1"/>
    <row r="35522" s="505" customFormat="1" ht="14.25" hidden="1"/>
    <row r="35523" s="505" customFormat="1" ht="14.25" hidden="1"/>
    <row r="35524" s="505" customFormat="1" ht="14.25" hidden="1"/>
    <row r="35525" s="505" customFormat="1" ht="14.25" hidden="1"/>
    <row r="35526" s="505" customFormat="1" ht="14.25" hidden="1"/>
    <row r="35527" s="505" customFormat="1" ht="14.25" hidden="1"/>
    <row r="35528" s="505" customFormat="1" ht="14.25" hidden="1"/>
    <row r="35529" s="505" customFormat="1" ht="14.25" hidden="1"/>
    <row r="35530" s="505" customFormat="1" ht="14.25" hidden="1"/>
    <row r="35531" s="505" customFormat="1" ht="14.25" hidden="1"/>
    <row r="35532" s="505" customFormat="1" ht="14.25" hidden="1"/>
    <row r="35533" s="505" customFormat="1" ht="14.25" hidden="1"/>
    <row r="35534" s="505" customFormat="1" ht="14.25" hidden="1"/>
    <row r="35535" s="505" customFormat="1" ht="14.25" hidden="1"/>
    <row r="35536" s="505" customFormat="1" ht="14.25" hidden="1"/>
    <row r="35537" s="505" customFormat="1" ht="14.25" hidden="1"/>
    <row r="35538" s="505" customFormat="1" ht="14.25" hidden="1"/>
    <row r="35539" s="505" customFormat="1" ht="14.25" hidden="1"/>
    <row r="35540" s="505" customFormat="1" ht="14.25" hidden="1"/>
    <row r="35541" s="505" customFormat="1" ht="14.25" hidden="1"/>
    <row r="35542" s="505" customFormat="1" ht="14.25" hidden="1"/>
    <row r="35543" s="505" customFormat="1" ht="14.25" hidden="1"/>
    <row r="35544" s="505" customFormat="1" ht="14.25" hidden="1"/>
    <row r="35545" s="505" customFormat="1" ht="14.25" hidden="1"/>
    <row r="35546" s="505" customFormat="1" ht="14.25" hidden="1"/>
    <row r="35547" s="505" customFormat="1" ht="14.25" hidden="1"/>
    <row r="35548" s="505" customFormat="1" ht="14.25" hidden="1"/>
    <row r="35549" s="505" customFormat="1" ht="14.25" hidden="1"/>
    <row r="35550" s="505" customFormat="1" ht="14.25" hidden="1"/>
    <row r="35551" s="505" customFormat="1" ht="14.25" hidden="1"/>
    <row r="35552" s="505" customFormat="1" ht="14.25" hidden="1"/>
    <row r="35553" s="505" customFormat="1" ht="14.25" hidden="1"/>
    <row r="35554" s="505" customFormat="1" ht="14.25" hidden="1"/>
    <row r="35555" s="505" customFormat="1" ht="14.25" hidden="1"/>
    <row r="35556" s="505" customFormat="1" ht="14.25" hidden="1"/>
    <row r="35557" s="505" customFormat="1" ht="14.25" hidden="1"/>
    <row r="35558" s="505" customFormat="1" ht="14.25" hidden="1"/>
    <row r="35559" s="505" customFormat="1" ht="14.25" hidden="1"/>
    <row r="35560" s="505" customFormat="1" ht="14.25" hidden="1"/>
    <row r="35561" s="505" customFormat="1" ht="14.25" hidden="1"/>
    <row r="35562" s="505" customFormat="1" ht="14.25" hidden="1"/>
    <row r="35563" s="505" customFormat="1" ht="14.25" hidden="1"/>
    <row r="35564" s="505" customFormat="1" ht="14.25" hidden="1"/>
    <row r="35565" s="505" customFormat="1" ht="14.25" hidden="1"/>
    <row r="35566" s="505" customFormat="1" ht="14.25" hidden="1"/>
    <row r="35567" s="505" customFormat="1" ht="14.25" hidden="1"/>
    <row r="35568" s="505" customFormat="1" ht="14.25" hidden="1"/>
    <row r="35569" s="505" customFormat="1" ht="14.25" hidden="1"/>
    <row r="35570" s="505" customFormat="1" ht="14.25" hidden="1"/>
    <row r="35571" s="505" customFormat="1" ht="14.25" hidden="1"/>
    <row r="35572" s="505" customFormat="1" ht="14.25" hidden="1"/>
    <row r="35573" s="505" customFormat="1" ht="14.25" hidden="1"/>
    <row r="35574" s="505" customFormat="1" ht="14.25" hidden="1"/>
    <row r="35575" s="505" customFormat="1" ht="14.25" hidden="1"/>
    <row r="35576" s="505" customFormat="1" ht="14.25" hidden="1"/>
    <row r="35577" s="505" customFormat="1" ht="14.25" hidden="1"/>
    <row r="35578" s="505" customFormat="1" ht="14.25" hidden="1"/>
    <row r="35579" s="505" customFormat="1" ht="14.25" hidden="1"/>
    <row r="35580" s="505" customFormat="1" ht="14.25" hidden="1"/>
    <row r="35581" s="505" customFormat="1" ht="14.25" hidden="1"/>
    <row r="35582" s="505" customFormat="1" ht="14.25" hidden="1"/>
    <row r="35583" s="505" customFormat="1" ht="14.25" hidden="1"/>
    <row r="35584" s="505" customFormat="1" ht="14.25" hidden="1"/>
    <row r="35585" s="505" customFormat="1" ht="14.25" hidden="1"/>
    <row r="35586" s="505" customFormat="1" ht="14.25" hidden="1"/>
    <row r="35587" s="505" customFormat="1" ht="14.25" hidden="1"/>
    <row r="35588" s="505" customFormat="1" ht="14.25" hidden="1"/>
    <row r="35589" s="505" customFormat="1" ht="14.25" hidden="1"/>
    <row r="35590" s="505" customFormat="1" ht="14.25" hidden="1"/>
    <row r="35591" s="505" customFormat="1" ht="14.25" hidden="1"/>
    <row r="35592" s="505" customFormat="1" ht="14.25" hidden="1"/>
    <row r="35593" s="505" customFormat="1" ht="14.25" hidden="1"/>
    <row r="35594" s="505" customFormat="1" ht="14.25" hidden="1"/>
    <row r="35595" s="505" customFormat="1" ht="14.25" hidden="1"/>
    <row r="35596" s="505" customFormat="1" ht="14.25" hidden="1"/>
    <row r="35597" s="505" customFormat="1" ht="14.25" hidden="1"/>
    <row r="35598" s="505" customFormat="1" ht="14.25" hidden="1"/>
    <row r="35599" s="505" customFormat="1" ht="14.25" hidden="1"/>
    <row r="35600" s="505" customFormat="1" ht="14.25" hidden="1"/>
    <row r="35601" s="505" customFormat="1" ht="14.25" hidden="1"/>
    <row r="35602" s="505" customFormat="1" ht="14.25" hidden="1"/>
    <row r="35603" s="505" customFormat="1" ht="14.25" hidden="1"/>
    <row r="35604" s="505" customFormat="1" ht="14.25" hidden="1"/>
    <row r="35605" s="505" customFormat="1" ht="14.25" hidden="1"/>
    <row r="35606" s="505" customFormat="1" ht="14.25" hidden="1"/>
    <row r="35607" s="505" customFormat="1" ht="14.25" hidden="1"/>
    <row r="35608" s="505" customFormat="1" ht="14.25" hidden="1"/>
    <row r="35609" s="505" customFormat="1" ht="14.25" hidden="1"/>
    <row r="35610" s="505" customFormat="1" ht="14.25" hidden="1"/>
    <row r="35611" s="505" customFormat="1" ht="14.25" hidden="1"/>
    <row r="35612" s="505" customFormat="1" ht="14.25" hidden="1"/>
    <row r="35613" s="505" customFormat="1" ht="14.25" hidden="1"/>
    <row r="35614" s="505" customFormat="1" ht="14.25" hidden="1"/>
    <row r="35615" s="505" customFormat="1" ht="14.25" hidden="1"/>
    <row r="35616" s="505" customFormat="1" ht="14.25" hidden="1"/>
    <row r="35617" s="505" customFormat="1" ht="14.25" hidden="1"/>
    <row r="35618" s="505" customFormat="1" ht="14.25" hidden="1"/>
    <row r="35619" s="505" customFormat="1" ht="14.25" hidden="1"/>
    <row r="35620" s="505" customFormat="1" ht="14.25" hidden="1"/>
    <row r="35621" s="505" customFormat="1" ht="14.25" hidden="1"/>
    <row r="35622" s="505" customFormat="1" ht="14.25" hidden="1"/>
    <row r="35623" s="505" customFormat="1" ht="14.25" hidden="1"/>
    <row r="35624" s="505" customFormat="1" ht="14.25" hidden="1"/>
    <row r="35625" s="505" customFormat="1" ht="14.25" hidden="1"/>
    <row r="35626" s="505" customFormat="1" ht="14.25" hidden="1"/>
    <row r="35627" s="505" customFormat="1" ht="14.25" hidden="1"/>
    <row r="35628" s="505" customFormat="1" ht="14.25" hidden="1"/>
    <row r="35629" s="505" customFormat="1" ht="14.25" hidden="1"/>
    <row r="35630" s="505" customFormat="1" ht="14.25" hidden="1"/>
    <row r="35631" s="505" customFormat="1" ht="14.25" hidden="1"/>
    <row r="35632" s="505" customFormat="1" ht="14.25" hidden="1"/>
    <row r="35633" s="505" customFormat="1" ht="14.25" hidden="1"/>
    <row r="35634" s="505" customFormat="1" ht="14.25" hidden="1"/>
    <row r="35635" s="505" customFormat="1" ht="14.25" hidden="1"/>
    <row r="35636" s="505" customFormat="1" ht="14.25" hidden="1"/>
    <row r="35637" s="505" customFormat="1" ht="14.25" hidden="1"/>
    <row r="35638" s="505" customFormat="1" ht="14.25" hidden="1"/>
    <row r="35639" s="505" customFormat="1" ht="14.25" hidden="1"/>
    <row r="35640" s="505" customFormat="1" ht="14.25" hidden="1"/>
    <row r="35641" s="505" customFormat="1" ht="14.25" hidden="1"/>
    <row r="35642" s="505" customFormat="1" ht="14.25" hidden="1"/>
    <row r="35643" s="505" customFormat="1" ht="14.25" hidden="1"/>
    <row r="35644" s="505" customFormat="1" ht="14.25" hidden="1"/>
    <row r="35645" s="505" customFormat="1" ht="14.25" hidden="1"/>
    <row r="35646" s="505" customFormat="1" ht="14.25" hidden="1"/>
    <row r="35647" s="505" customFormat="1" ht="14.25" hidden="1"/>
    <row r="35648" s="505" customFormat="1" ht="14.25" hidden="1"/>
    <row r="35649" s="505" customFormat="1" ht="14.25" hidden="1"/>
    <row r="35650" s="505" customFormat="1" ht="14.25" hidden="1"/>
    <row r="35651" s="505" customFormat="1" ht="14.25" hidden="1"/>
    <row r="35652" s="505" customFormat="1" ht="14.25" hidden="1"/>
    <row r="35653" s="505" customFormat="1" ht="14.25" hidden="1"/>
    <row r="35654" s="505" customFormat="1" ht="14.25" hidden="1"/>
    <row r="35655" s="505" customFormat="1" ht="14.25" hidden="1"/>
    <row r="35656" s="505" customFormat="1" ht="14.25" hidden="1"/>
    <row r="35657" s="505" customFormat="1" ht="14.25" hidden="1"/>
    <row r="35658" s="505" customFormat="1" ht="14.25" hidden="1"/>
    <row r="35659" s="505" customFormat="1" ht="14.25" hidden="1"/>
    <row r="35660" s="505" customFormat="1" ht="14.25" hidden="1"/>
    <row r="35661" s="505" customFormat="1" ht="14.25" hidden="1"/>
    <row r="35662" s="505" customFormat="1" ht="14.25" hidden="1"/>
    <row r="35663" s="505" customFormat="1" ht="14.25" hidden="1"/>
    <row r="35664" s="505" customFormat="1" ht="14.25" hidden="1"/>
    <row r="35665" s="505" customFormat="1" ht="14.25" hidden="1"/>
    <row r="35666" s="505" customFormat="1" ht="14.25" hidden="1"/>
    <row r="35667" s="505" customFormat="1" ht="14.25" hidden="1"/>
    <row r="35668" s="505" customFormat="1" ht="14.25" hidden="1"/>
    <row r="35669" s="505" customFormat="1" ht="14.25" hidden="1"/>
    <row r="35670" s="505" customFormat="1" ht="14.25" hidden="1"/>
    <row r="35671" s="505" customFormat="1" ht="14.25" hidden="1"/>
    <row r="35672" s="505" customFormat="1" ht="14.25" hidden="1"/>
    <row r="35673" s="505" customFormat="1" ht="14.25" hidden="1"/>
    <row r="35674" s="505" customFormat="1" ht="14.25" hidden="1"/>
    <row r="35675" s="505" customFormat="1" ht="14.25" hidden="1"/>
    <row r="35676" s="505" customFormat="1" ht="14.25" hidden="1"/>
    <row r="35677" s="505" customFormat="1" ht="14.25" hidden="1"/>
    <row r="35678" s="505" customFormat="1" ht="14.25" hidden="1"/>
    <row r="35679" s="505" customFormat="1" ht="14.25" hidden="1"/>
    <row r="35680" s="505" customFormat="1" ht="14.25" hidden="1"/>
    <row r="35681" s="505" customFormat="1" ht="14.25" hidden="1"/>
    <row r="35682" s="505" customFormat="1" ht="14.25" hidden="1"/>
    <row r="35683" s="505" customFormat="1" ht="14.25" hidden="1"/>
    <row r="35684" s="505" customFormat="1" ht="14.25" hidden="1"/>
    <row r="35685" s="505" customFormat="1" ht="14.25" hidden="1"/>
    <row r="35686" s="505" customFormat="1" ht="14.25" hidden="1"/>
    <row r="35687" s="505" customFormat="1" ht="14.25" hidden="1"/>
    <row r="35688" s="505" customFormat="1" ht="14.25" hidden="1"/>
    <row r="35689" s="505" customFormat="1" ht="14.25" hidden="1"/>
    <row r="35690" s="505" customFormat="1" ht="14.25" hidden="1"/>
    <row r="35691" s="505" customFormat="1" ht="14.25" hidden="1"/>
    <row r="35692" s="505" customFormat="1" ht="14.25" hidden="1"/>
    <row r="35693" s="505" customFormat="1" ht="14.25" hidden="1"/>
    <row r="35694" s="505" customFormat="1" ht="14.25" hidden="1"/>
    <row r="35695" s="505" customFormat="1" ht="14.25" hidden="1"/>
    <row r="35696" s="505" customFormat="1" ht="14.25" hidden="1"/>
    <row r="35697" s="505" customFormat="1" ht="14.25" hidden="1"/>
    <row r="35698" s="505" customFormat="1" ht="14.25" hidden="1"/>
    <row r="35699" s="505" customFormat="1" ht="14.25" hidden="1"/>
    <row r="35700" s="505" customFormat="1" ht="14.25" hidden="1"/>
    <row r="35701" s="505" customFormat="1" ht="14.25" hidden="1"/>
    <row r="35702" s="505" customFormat="1" ht="14.25" hidden="1"/>
    <row r="35703" s="505" customFormat="1" ht="14.25" hidden="1"/>
    <row r="35704" s="505" customFormat="1" ht="14.25" hidden="1"/>
    <row r="35705" s="505" customFormat="1" ht="14.25" hidden="1"/>
    <row r="35706" s="505" customFormat="1" ht="14.25" hidden="1"/>
    <row r="35707" s="505" customFormat="1" ht="14.25" hidden="1"/>
    <row r="35708" s="505" customFormat="1" ht="14.25" hidden="1"/>
    <row r="35709" s="505" customFormat="1" ht="14.25" hidden="1"/>
    <row r="35710" s="505" customFormat="1" ht="14.25" hidden="1"/>
    <row r="35711" s="505" customFormat="1" ht="14.25" hidden="1"/>
    <row r="35712" s="505" customFormat="1" ht="14.25" hidden="1"/>
    <row r="35713" s="505" customFormat="1" ht="14.25" hidden="1"/>
    <row r="35714" s="505" customFormat="1" ht="14.25" hidden="1"/>
    <row r="35715" s="505" customFormat="1" ht="14.25" hidden="1"/>
    <row r="35716" s="505" customFormat="1" ht="14.25" hidden="1"/>
    <row r="35717" s="505" customFormat="1" ht="14.25" hidden="1"/>
    <row r="35718" s="505" customFormat="1" ht="14.25" hidden="1"/>
    <row r="35719" s="505" customFormat="1" ht="14.25" hidden="1"/>
    <row r="35720" s="505" customFormat="1" ht="14.25" hidden="1"/>
    <row r="35721" s="505" customFormat="1" ht="14.25" hidden="1"/>
    <row r="35722" s="505" customFormat="1" ht="14.25" hidden="1"/>
    <row r="35723" s="505" customFormat="1" ht="14.25" hidden="1"/>
    <row r="35724" s="505" customFormat="1" ht="14.25" hidden="1"/>
    <row r="35725" s="505" customFormat="1" ht="14.25" hidden="1"/>
    <row r="35726" s="505" customFormat="1" ht="14.25" hidden="1"/>
    <row r="35727" s="505" customFormat="1" ht="14.25" hidden="1"/>
    <row r="35728" s="505" customFormat="1" ht="14.25" hidden="1"/>
    <row r="35729" s="505" customFormat="1" ht="14.25" hidden="1"/>
    <row r="35730" s="505" customFormat="1" ht="14.25" hidden="1"/>
    <row r="35731" s="505" customFormat="1" ht="14.25" hidden="1"/>
    <row r="35732" s="505" customFormat="1" ht="14.25" hidden="1"/>
    <row r="35733" s="505" customFormat="1" ht="14.25" hidden="1"/>
    <row r="35734" s="505" customFormat="1" ht="14.25" hidden="1"/>
    <row r="35735" s="505" customFormat="1" ht="14.25" hidden="1"/>
    <row r="35736" s="505" customFormat="1" ht="14.25" hidden="1"/>
    <row r="35737" s="505" customFormat="1" ht="14.25" hidden="1"/>
    <row r="35738" s="505" customFormat="1" ht="14.25" hidden="1"/>
    <row r="35739" s="505" customFormat="1" ht="14.25" hidden="1"/>
    <row r="35740" s="505" customFormat="1" ht="14.25" hidden="1"/>
    <row r="35741" s="505" customFormat="1" ht="14.25" hidden="1"/>
    <row r="35742" s="505" customFormat="1" ht="14.25" hidden="1"/>
    <row r="35743" s="505" customFormat="1" ht="14.25" hidden="1"/>
    <row r="35744" s="505" customFormat="1" ht="14.25" hidden="1"/>
    <row r="35745" s="505" customFormat="1" ht="14.25" hidden="1"/>
    <row r="35746" s="505" customFormat="1" ht="14.25" hidden="1"/>
    <row r="35747" s="505" customFormat="1" ht="14.25" hidden="1"/>
    <row r="35748" s="505" customFormat="1" ht="14.25" hidden="1"/>
    <row r="35749" s="505" customFormat="1" ht="14.25" hidden="1"/>
    <row r="35750" s="505" customFormat="1" ht="14.25" hidden="1"/>
    <row r="35751" s="505" customFormat="1" ht="14.25" hidden="1"/>
    <row r="35752" s="505" customFormat="1" ht="14.25" hidden="1"/>
    <row r="35753" s="505" customFormat="1" ht="14.25" hidden="1"/>
    <row r="35754" s="505" customFormat="1" ht="14.25" hidden="1"/>
    <row r="35755" s="505" customFormat="1" ht="14.25" hidden="1"/>
    <row r="35756" s="505" customFormat="1" ht="14.25" hidden="1"/>
    <row r="35757" s="505" customFormat="1" ht="14.25" hidden="1"/>
    <row r="35758" s="505" customFormat="1" ht="14.25" hidden="1"/>
    <row r="35759" s="505" customFormat="1" ht="14.25" hidden="1"/>
    <row r="35760" s="505" customFormat="1" ht="14.25" hidden="1"/>
    <row r="35761" s="505" customFormat="1" ht="14.25" hidden="1"/>
    <row r="35762" s="505" customFormat="1" ht="14.25" hidden="1"/>
    <row r="35763" s="505" customFormat="1" ht="14.25" hidden="1"/>
    <row r="35764" s="505" customFormat="1" ht="14.25" hidden="1"/>
    <row r="35765" s="505" customFormat="1" ht="14.25" hidden="1"/>
    <row r="35766" s="505" customFormat="1" ht="14.25" hidden="1"/>
    <row r="35767" s="505" customFormat="1" ht="14.25" hidden="1"/>
    <row r="35768" s="505" customFormat="1" ht="14.25" hidden="1"/>
    <row r="35769" s="505" customFormat="1" ht="14.25" hidden="1"/>
    <row r="35770" s="505" customFormat="1" ht="14.25" hidden="1"/>
    <row r="35771" s="505" customFormat="1" ht="14.25" hidden="1"/>
    <row r="35772" s="505" customFormat="1" ht="14.25" hidden="1"/>
    <row r="35773" s="505" customFormat="1" ht="14.25" hidden="1"/>
    <row r="35774" s="505" customFormat="1" ht="14.25" hidden="1"/>
    <row r="35775" s="505" customFormat="1" ht="14.25" hidden="1"/>
    <row r="35776" s="505" customFormat="1" ht="14.25" hidden="1"/>
    <row r="35777" s="505" customFormat="1" ht="14.25" hidden="1"/>
    <row r="35778" s="505" customFormat="1" ht="14.25" hidden="1"/>
    <row r="35779" s="505" customFormat="1" ht="14.25" hidden="1"/>
    <row r="35780" s="505" customFormat="1" ht="14.25" hidden="1"/>
    <row r="35781" s="505" customFormat="1" ht="14.25" hidden="1"/>
    <row r="35782" s="505" customFormat="1" ht="14.25" hidden="1"/>
    <row r="35783" s="505" customFormat="1" ht="14.25" hidden="1"/>
    <row r="35784" s="505" customFormat="1" ht="14.25" hidden="1"/>
    <row r="35785" s="505" customFormat="1" ht="14.25" hidden="1"/>
    <row r="35786" s="505" customFormat="1" ht="14.25" hidden="1"/>
    <row r="35787" s="505" customFormat="1" ht="14.25" hidden="1"/>
    <row r="35788" s="505" customFormat="1" ht="14.25" hidden="1"/>
    <row r="35789" s="505" customFormat="1" ht="14.25" hidden="1"/>
    <row r="35790" s="505" customFormat="1" ht="14.25" hidden="1"/>
    <row r="35791" s="505" customFormat="1" ht="14.25" hidden="1"/>
    <row r="35792" s="505" customFormat="1" ht="14.25" hidden="1"/>
    <row r="35793" s="505" customFormat="1" ht="14.25" hidden="1"/>
    <row r="35794" s="505" customFormat="1" ht="14.25" hidden="1"/>
    <row r="35795" s="505" customFormat="1" ht="14.25" hidden="1"/>
    <row r="35796" s="505" customFormat="1" ht="14.25" hidden="1"/>
    <row r="35797" s="505" customFormat="1" ht="14.25" hidden="1"/>
    <row r="35798" s="505" customFormat="1" ht="14.25" hidden="1"/>
    <row r="35799" s="505" customFormat="1" ht="14.25" hidden="1"/>
    <row r="35800" s="505" customFormat="1" ht="14.25" hidden="1"/>
    <row r="35801" s="505" customFormat="1" ht="14.25" hidden="1"/>
    <row r="35802" s="505" customFormat="1" ht="14.25" hidden="1"/>
    <row r="35803" s="505" customFormat="1" ht="14.25" hidden="1"/>
    <row r="35804" s="505" customFormat="1" ht="14.25" hidden="1"/>
    <row r="35805" s="505" customFormat="1" ht="14.25" hidden="1"/>
    <row r="35806" s="505" customFormat="1" ht="14.25" hidden="1"/>
    <row r="35807" s="505" customFormat="1" ht="14.25" hidden="1"/>
    <row r="35808" s="505" customFormat="1" ht="14.25" hidden="1"/>
    <row r="35809" s="505" customFormat="1" ht="14.25" hidden="1"/>
    <row r="35810" s="505" customFormat="1" ht="14.25" hidden="1"/>
    <row r="35811" s="505" customFormat="1" ht="14.25" hidden="1"/>
    <row r="35812" s="505" customFormat="1" ht="14.25" hidden="1"/>
    <row r="35813" s="505" customFormat="1" ht="14.25" hidden="1"/>
    <row r="35814" s="505" customFormat="1" ht="14.25" hidden="1"/>
    <row r="35815" s="505" customFormat="1" ht="14.25" hidden="1"/>
    <row r="35816" s="505" customFormat="1" ht="14.25" hidden="1"/>
    <row r="35817" s="505" customFormat="1" ht="14.25" hidden="1"/>
    <row r="35818" s="505" customFormat="1" ht="14.25" hidden="1"/>
    <row r="35819" s="505" customFormat="1" ht="14.25" hidden="1"/>
    <row r="35820" s="505" customFormat="1" ht="14.25" hidden="1"/>
    <row r="35821" s="505" customFormat="1" ht="14.25" hidden="1"/>
    <row r="35822" s="505" customFormat="1" ht="14.25" hidden="1"/>
    <row r="35823" s="505" customFormat="1" ht="14.25" hidden="1"/>
    <row r="35824" s="505" customFormat="1" ht="14.25" hidden="1"/>
    <row r="35825" s="505" customFormat="1" ht="14.25" hidden="1"/>
    <row r="35826" s="505" customFormat="1" ht="14.25" hidden="1"/>
    <row r="35827" s="505" customFormat="1" ht="14.25" hidden="1"/>
    <row r="35828" s="505" customFormat="1" ht="14.25" hidden="1"/>
    <row r="35829" s="505" customFormat="1" ht="14.25" hidden="1"/>
    <row r="35830" s="505" customFormat="1" ht="14.25" hidden="1"/>
    <row r="35831" s="505" customFormat="1" ht="14.25" hidden="1"/>
    <row r="35832" s="505" customFormat="1" ht="14.25" hidden="1"/>
    <row r="35833" s="505" customFormat="1" ht="14.25" hidden="1"/>
    <row r="35834" s="505" customFormat="1" ht="14.25" hidden="1"/>
    <row r="35835" s="505" customFormat="1" ht="14.25" hidden="1"/>
    <row r="35836" s="505" customFormat="1" ht="14.25" hidden="1"/>
    <row r="35837" s="505" customFormat="1" ht="14.25" hidden="1"/>
    <row r="35838" s="505" customFormat="1" ht="14.25" hidden="1"/>
    <row r="35839" s="505" customFormat="1" ht="14.25" hidden="1"/>
    <row r="35840" s="505" customFormat="1" ht="14.25" hidden="1"/>
    <row r="35841" s="505" customFormat="1" ht="14.25" hidden="1"/>
    <row r="35842" s="505" customFormat="1" ht="14.25" hidden="1"/>
    <row r="35843" s="505" customFormat="1" ht="14.25" hidden="1"/>
    <row r="35844" s="505" customFormat="1" ht="14.25" hidden="1"/>
    <row r="35845" s="505" customFormat="1" ht="14.25" hidden="1"/>
    <row r="35846" s="505" customFormat="1" ht="14.25" hidden="1"/>
    <row r="35847" s="505" customFormat="1" ht="14.25" hidden="1"/>
    <row r="35848" s="505" customFormat="1" ht="14.25" hidden="1"/>
    <row r="35849" s="505" customFormat="1" ht="14.25" hidden="1"/>
    <row r="35850" s="505" customFormat="1" ht="14.25" hidden="1"/>
    <row r="35851" s="505" customFormat="1" ht="14.25" hidden="1"/>
    <row r="35852" s="505" customFormat="1" ht="14.25" hidden="1"/>
    <row r="35853" s="505" customFormat="1" ht="14.25" hidden="1"/>
    <row r="35854" s="505" customFormat="1" ht="14.25" hidden="1"/>
    <row r="35855" s="505" customFormat="1" ht="14.25" hidden="1"/>
    <row r="35856" s="505" customFormat="1" ht="14.25" hidden="1"/>
    <row r="35857" s="505" customFormat="1" ht="14.25" hidden="1"/>
    <row r="35858" s="505" customFormat="1" ht="14.25" hidden="1"/>
    <row r="35859" s="505" customFormat="1" ht="14.25" hidden="1"/>
    <row r="35860" s="505" customFormat="1" ht="14.25" hidden="1"/>
    <row r="35861" s="505" customFormat="1" ht="14.25" hidden="1"/>
    <row r="35862" s="505" customFormat="1" ht="14.25" hidden="1"/>
    <row r="35863" s="505" customFormat="1" ht="14.25" hidden="1"/>
    <row r="35864" s="505" customFormat="1" ht="14.25" hidden="1"/>
    <row r="35865" s="505" customFormat="1" ht="14.25" hidden="1"/>
    <row r="35866" s="505" customFormat="1" ht="14.25" hidden="1"/>
    <row r="35867" s="505" customFormat="1" ht="14.25" hidden="1"/>
    <row r="35868" s="505" customFormat="1" ht="14.25" hidden="1"/>
    <row r="35869" s="505" customFormat="1" ht="14.25" hidden="1"/>
    <row r="35870" s="505" customFormat="1" ht="14.25" hidden="1"/>
    <row r="35871" s="505" customFormat="1" ht="14.25" hidden="1"/>
    <row r="35872" s="505" customFormat="1" ht="14.25" hidden="1"/>
    <row r="35873" s="505" customFormat="1" ht="14.25" hidden="1"/>
    <row r="35874" s="505" customFormat="1" ht="14.25" hidden="1"/>
    <row r="35875" s="505" customFormat="1" ht="14.25" hidden="1"/>
    <row r="35876" s="505" customFormat="1" ht="14.25" hidden="1"/>
    <row r="35877" s="505" customFormat="1" ht="14.25" hidden="1"/>
    <row r="35878" s="505" customFormat="1" ht="14.25" hidden="1"/>
    <row r="35879" s="505" customFormat="1" ht="14.25" hidden="1"/>
    <row r="35880" s="505" customFormat="1" ht="14.25" hidden="1"/>
    <row r="35881" s="505" customFormat="1" ht="14.25" hidden="1"/>
    <row r="35882" s="505" customFormat="1" ht="14.25" hidden="1"/>
    <row r="35883" s="505" customFormat="1" ht="14.25" hidden="1"/>
    <row r="35884" s="505" customFormat="1" ht="14.25" hidden="1"/>
    <row r="35885" s="505" customFormat="1" ht="14.25" hidden="1"/>
    <row r="35886" s="505" customFormat="1" ht="14.25" hidden="1"/>
    <row r="35887" s="505" customFormat="1" ht="14.25" hidden="1"/>
    <row r="35888" s="505" customFormat="1" ht="14.25" hidden="1"/>
    <row r="35889" s="505" customFormat="1" ht="14.25" hidden="1"/>
    <row r="35890" s="505" customFormat="1" ht="14.25" hidden="1"/>
    <row r="35891" s="505" customFormat="1" ht="14.25" hidden="1"/>
    <row r="35892" s="505" customFormat="1" ht="14.25" hidden="1"/>
    <row r="35893" s="505" customFormat="1" ht="14.25" hidden="1"/>
    <row r="35894" s="505" customFormat="1" ht="14.25" hidden="1"/>
    <row r="35895" s="505" customFormat="1" ht="14.25" hidden="1"/>
    <row r="35896" s="505" customFormat="1" ht="14.25" hidden="1"/>
    <row r="35897" s="505" customFormat="1" ht="14.25" hidden="1"/>
    <row r="35898" s="505" customFormat="1" ht="14.25" hidden="1"/>
    <row r="35899" s="505" customFormat="1" ht="14.25" hidden="1"/>
    <row r="35900" s="505" customFormat="1" ht="14.25" hidden="1"/>
    <row r="35901" s="505" customFormat="1" ht="14.25" hidden="1"/>
    <row r="35902" s="505" customFormat="1" ht="14.25" hidden="1"/>
    <row r="35903" s="505" customFormat="1" ht="14.25" hidden="1"/>
    <row r="35904" s="505" customFormat="1" ht="14.25" hidden="1"/>
    <row r="35905" s="505" customFormat="1" ht="14.25" hidden="1"/>
    <row r="35906" s="505" customFormat="1" ht="14.25" hidden="1"/>
    <row r="35907" s="505" customFormat="1" ht="14.25" hidden="1"/>
    <row r="35908" s="505" customFormat="1" ht="14.25" hidden="1"/>
    <row r="35909" s="505" customFormat="1" ht="14.25" hidden="1"/>
    <row r="35910" s="505" customFormat="1" ht="14.25" hidden="1"/>
    <row r="35911" s="505" customFormat="1" ht="14.25" hidden="1"/>
    <row r="35912" s="505" customFormat="1" ht="14.25" hidden="1"/>
    <row r="35913" s="505" customFormat="1" ht="14.25" hidden="1"/>
    <row r="35914" s="505" customFormat="1" ht="14.25" hidden="1"/>
    <row r="35915" s="505" customFormat="1" ht="14.25" hidden="1"/>
    <row r="35916" s="505" customFormat="1" ht="14.25" hidden="1"/>
    <row r="35917" s="505" customFormat="1" ht="14.25" hidden="1"/>
    <row r="35918" s="505" customFormat="1" ht="14.25" hidden="1"/>
    <row r="35919" s="505" customFormat="1" ht="14.25" hidden="1"/>
    <row r="35920" s="505" customFormat="1" ht="14.25" hidden="1"/>
    <row r="35921" s="505" customFormat="1" ht="14.25" hidden="1"/>
    <row r="35922" s="505" customFormat="1" ht="14.25" hidden="1"/>
    <row r="35923" s="505" customFormat="1" ht="14.25" hidden="1"/>
    <row r="35924" s="505" customFormat="1" ht="14.25" hidden="1"/>
    <row r="35925" s="505" customFormat="1" ht="14.25" hidden="1"/>
    <row r="35926" s="505" customFormat="1" ht="14.25" hidden="1"/>
    <row r="35927" s="505" customFormat="1" ht="14.25" hidden="1"/>
    <row r="35928" s="505" customFormat="1" ht="14.25" hidden="1"/>
    <row r="35929" s="505" customFormat="1" ht="14.25" hidden="1"/>
    <row r="35930" s="505" customFormat="1" ht="14.25" hidden="1"/>
    <row r="35931" s="505" customFormat="1" ht="14.25" hidden="1"/>
    <row r="35932" s="505" customFormat="1" ht="14.25" hidden="1"/>
    <row r="35933" s="505" customFormat="1" ht="14.25" hidden="1"/>
    <row r="35934" s="505" customFormat="1" ht="14.25" hidden="1"/>
    <row r="35935" s="505" customFormat="1" ht="14.25" hidden="1"/>
    <row r="35936" s="505" customFormat="1" ht="14.25" hidden="1"/>
    <row r="35937" s="505" customFormat="1" ht="14.25" hidden="1"/>
    <row r="35938" s="505" customFormat="1" ht="14.25" hidden="1"/>
    <row r="35939" s="505" customFormat="1" ht="14.25" hidden="1"/>
    <row r="35940" s="505" customFormat="1" ht="14.25" hidden="1"/>
    <row r="35941" s="505" customFormat="1" ht="14.25" hidden="1"/>
    <row r="35942" s="505" customFormat="1" ht="14.25" hidden="1"/>
    <row r="35943" s="505" customFormat="1" ht="14.25" hidden="1"/>
    <row r="35944" s="505" customFormat="1" ht="14.25" hidden="1"/>
    <row r="35945" s="505" customFormat="1" ht="14.25" hidden="1"/>
    <row r="35946" s="505" customFormat="1" ht="14.25" hidden="1"/>
    <row r="35947" s="505" customFormat="1" ht="14.25" hidden="1"/>
    <row r="35948" s="505" customFormat="1" ht="14.25" hidden="1"/>
    <row r="35949" s="505" customFormat="1" ht="14.25" hidden="1"/>
    <row r="35950" s="505" customFormat="1" ht="14.25" hidden="1"/>
    <row r="35951" s="505" customFormat="1" ht="14.25" hidden="1"/>
    <row r="35952" s="505" customFormat="1" ht="14.25" hidden="1"/>
    <row r="35953" s="505" customFormat="1" ht="14.25" hidden="1"/>
    <row r="35954" s="505" customFormat="1" ht="14.25" hidden="1"/>
    <row r="35955" s="505" customFormat="1" ht="14.25" hidden="1"/>
    <row r="35956" s="505" customFormat="1" ht="14.25" hidden="1"/>
    <row r="35957" s="505" customFormat="1" ht="14.25" hidden="1"/>
    <row r="35958" s="505" customFormat="1" ht="14.25" hidden="1"/>
    <row r="35959" s="505" customFormat="1" ht="14.25" hidden="1"/>
    <row r="35960" s="505" customFormat="1" ht="14.25" hidden="1"/>
    <row r="35961" s="505" customFormat="1" ht="14.25" hidden="1"/>
    <row r="35962" s="505" customFormat="1" ht="14.25" hidden="1"/>
    <row r="35963" s="505" customFormat="1" ht="14.25" hidden="1"/>
    <row r="35964" s="505" customFormat="1" ht="14.25" hidden="1"/>
    <row r="35965" s="505" customFormat="1" ht="14.25" hidden="1"/>
    <row r="35966" s="505" customFormat="1" ht="14.25" hidden="1"/>
    <row r="35967" s="505" customFormat="1" ht="14.25" hidden="1"/>
    <row r="35968" s="505" customFormat="1" ht="14.25" hidden="1"/>
    <row r="35969" s="505" customFormat="1" ht="14.25" hidden="1"/>
    <row r="35970" s="505" customFormat="1" ht="14.25" hidden="1"/>
    <row r="35971" s="505" customFormat="1" ht="14.25" hidden="1"/>
    <row r="35972" s="505" customFormat="1" ht="14.25" hidden="1"/>
    <row r="35973" s="505" customFormat="1" ht="14.25" hidden="1"/>
    <row r="35974" s="505" customFormat="1" ht="14.25" hidden="1"/>
    <row r="35975" s="505" customFormat="1" ht="14.25" hidden="1"/>
    <row r="35976" s="505" customFormat="1" ht="14.25" hidden="1"/>
    <row r="35977" s="505" customFormat="1" ht="14.25" hidden="1"/>
    <row r="35978" s="505" customFormat="1" ht="14.25" hidden="1"/>
    <row r="35979" s="505" customFormat="1" ht="14.25" hidden="1"/>
    <row r="35980" s="505" customFormat="1" ht="14.25" hidden="1"/>
    <row r="35981" s="505" customFormat="1" ht="14.25" hidden="1"/>
    <row r="35982" s="505" customFormat="1" ht="14.25" hidden="1"/>
    <row r="35983" s="505" customFormat="1" ht="14.25" hidden="1"/>
    <row r="35984" s="505" customFormat="1" ht="14.25" hidden="1"/>
    <row r="35985" s="505" customFormat="1" ht="14.25" hidden="1"/>
    <row r="35986" s="505" customFormat="1" ht="14.25" hidden="1"/>
    <row r="35987" s="505" customFormat="1" ht="14.25" hidden="1"/>
    <row r="35988" s="505" customFormat="1" ht="14.25" hidden="1"/>
    <row r="35989" s="505" customFormat="1" ht="14.25" hidden="1"/>
    <row r="35990" s="505" customFormat="1" ht="14.25" hidden="1"/>
    <row r="35991" s="505" customFormat="1" ht="14.25" hidden="1"/>
    <row r="35992" s="505" customFormat="1" ht="14.25" hidden="1"/>
    <row r="35993" s="505" customFormat="1" ht="14.25" hidden="1"/>
    <row r="35994" s="505" customFormat="1" ht="14.25" hidden="1"/>
    <row r="35995" s="505" customFormat="1" ht="14.25" hidden="1"/>
    <row r="35996" s="505" customFormat="1" ht="14.25" hidden="1"/>
    <row r="35997" s="505" customFormat="1" ht="14.25" hidden="1"/>
    <row r="35998" s="505" customFormat="1" ht="14.25" hidden="1"/>
    <row r="35999" s="505" customFormat="1" ht="14.25" hidden="1"/>
    <row r="36000" s="505" customFormat="1" ht="14.25" hidden="1"/>
    <row r="36001" s="505" customFormat="1" ht="14.25" hidden="1"/>
    <row r="36002" s="505" customFormat="1" ht="14.25" hidden="1"/>
    <row r="36003" s="505" customFormat="1" ht="14.25" hidden="1"/>
    <row r="36004" s="505" customFormat="1" ht="14.25" hidden="1"/>
    <row r="36005" s="505" customFormat="1" ht="14.25" hidden="1"/>
    <row r="36006" s="505" customFormat="1" ht="14.25" hidden="1"/>
    <row r="36007" s="505" customFormat="1" ht="14.25" hidden="1"/>
    <row r="36008" s="505" customFormat="1" ht="14.25" hidden="1"/>
    <row r="36009" s="505" customFormat="1" ht="14.25" hidden="1"/>
    <row r="36010" s="505" customFormat="1" ht="14.25" hidden="1"/>
    <row r="36011" s="505" customFormat="1" ht="14.25" hidden="1"/>
    <row r="36012" s="505" customFormat="1" ht="14.25" hidden="1"/>
    <row r="36013" s="505" customFormat="1" ht="14.25" hidden="1"/>
    <row r="36014" s="505" customFormat="1" ht="14.25" hidden="1"/>
    <row r="36015" s="505" customFormat="1" ht="14.25" hidden="1"/>
    <row r="36016" s="505" customFormat="1" ht="14.25" hidden="1"/>
    <row r="36017" s="505" customFormat="1" ht="14.25" hidden="1"/>
    <row r="36018" s="505" customFormat="1" ht="14.25" hidden="1"/>
    <row r="36019" s="505" customFormat="1" ht="14.25" hidden="1"/>
    <row r="36020" s="505" customFormat="1" ht="14.25" hidden="1"/>
    <row r="36021" s="505" customFormat="1" ht="14.25" hidden="1"/>
    <row r="36022" s="505" customFormat="1" ht="14.25" hidden="1"/>
    <row r="36023" s="505" customFormat="1" ht="14.25" hidden="1"/>
    <row r="36024" s="505" customFormat="1" ht="14.25" hidden="1"/>
    <row r="36025" s="505" customFormat="1" ht="14.25" hidden="1"/>
    <row r="36026" s="505" customFormat="1" ht="14.25" hidden="1"/>
    <row r="36027" s="505" customFormat="1" ht="14.25" hidden="1"/>
    <row r="36028" s="505" customFormat="1" ht="14.25" hidden="1"/>
    <row r="36029" s="505" customFormat="1" ht="14.25" hidden="1"/>
    <row r="36030" s="505" customFormat="1" ht="14.25" hidden="1"/>
    <row r="36031" s="505" customFormat="1" ht="14.25" hidden="1"/>
    <row r="36032" s="505" customFormat="1" ht="14.25" hidden="1"/>
    <row r="36033" s="505" customFormat="1" ht="14.25" hidden="1"/>
    <row r="36034" s="505" customFormat="1" ht="14.25" hidden="1"/>
    <row r="36035" s="505" customFormat="1" ht="14.25" hidden="1"/>
    <row r="36036" s="505" customFormat="1" ht="14.25" hidden="1"/>
    <row r="36037" s="505" customFormat="1" ht="14.25" hidden="1"/>
    <row r="36038" s="505" customFormat="1" ht="14.25" hidden="1"/>
    <row r="36039" s="505" customFormat="1" ht="14.25" hidden="1"/>
    <row r="36040" s="505" customFormat="1" ht="14.25" hidden="1"/>
    <row r="36041" s="505" customFormat="1" ht="14.25" hidden="1"/>
    <row r="36042" s="505" customFormat="1" ht="14.25" hidden="1"/>
    <row r="36043" s="505" customFormat="1" ht="14.25" hidden="1"/>
    <row r="36044" s="505" customFormat="1" ht="14.25" hidden="1"/>
    <row r="36045" s="505" customFormat="1" ht="14.25" hidden="1"/>
    <row r="36046" s="505" customFormat="1" ht="14.25" hidden="1"/>
    <row r="36047" s="505" customFormat="1" ht="14.25" hidden="1"/>
    <row r="36048" s="505" customFormat="1" ht="14.25" hidden="1"/>
    <row r="36049" s="505" customFormat="1" ht="14.25" hidden="1"/>
    <row r="36050" s="505" customFormat="1" ht="14.25" hidden="1"/>
    <row r="36051" s="505" customFormat="1" ht="14.25" hidden="1"/>
    <row r="36052" s="505" customFormat="1" ht="14.25" hidden="1"/>
    <row r="36053" s="505" customFormat="1" ht="14.25" hidden="1"/>
    <row r="36054" s="505" customFormat="1" ht="14.25" hidden="1"/>
    <row r="36055" s="505" customFormat="1" ht="14.25" hidden="1"/>
    <row r="36056" s="505" customFormat="1" ht="14.25" hidden="1"/>
    <row r="36057" s="505" customFormat="1" ht="14.25" hidden="1"/>
    <row r="36058" s="505" customFormat="1" ht="14.25" hidden="1"/>
    <row r="36059" s="505" customFormat="1" ht="14.25" hidden="1"/>
    <row r="36060" s="505" customFormat="1" ht="14.25" hidden="1"/>
    <row r="36061" s="505" customFormat="1" ht="14.25" hidden="1"/>
    <row r="36062" s="505" customFormat="1" ht="14.25" hidden="1"/>
    <row r="36063" s="505" customFormat="1" ht="14.25" hidden="1"/>
    <row r="36064" s="505" customFormat="1" ht="14.25" hidden="1"/>
    <row r="36065" s="505" customFormat="1" ht="14.25" hidden="1"/>
    <row r="36066" s="505" customFormat="1" ht="14.25" hidden="1"/>
    <row r="36067" s="505" customFormat="1" ht="14.25" hidden="1"/>
    <row r="36068" s="505" customFormat="1" ht="14.25" hidden="1"/>
    <row r="36069" s="505" customFormat="1" ht="14.25" hidden="1"/>
    <row r="36070" s="505" customFormat="1" ht="14.25" hidden="1"/>
    <row r="36071" s="505" customFormat="1" ht="14.25" hidden="1"/>
    <row r="36072" s="505" customFormat="1" ht="14.25" hidden="1"/>
    <row r="36073" s="505" customFormat="1" ht="14.25" hidden="1"/>
    <row r="36074" s="505" customFormat="1" ht="14.25" hidden="1"/>
    <row r="36075" s="505" customFormat="1" ht="14.25" hidden="1"/>
    <row r="36076" s="505" customFormat="1" ht="14.25" hidden="1"/>
    <row r="36077" s="505" customFormat="1" ht="14.25" hidden="1"/>
    <row r="36078" s="505" customFormat="1" ht="14.25" hidden="1"/>
    <row r="36079" s="505" customFormat="1" ht="14.25" hidden="1"/>
    <row r="36080" s="505" customFormat="1" ht="14.25" hidden="1"/>
    <row r="36081" s="505" customFormat="1" ht="14.25" hidden="1"/>
    <row r="36082" s="505" customFormat="1" ht="14.25" hidden="1"/>
    <row r="36083" s="505" customFormat="1" ht="14.25" hidden="1"/>
    <row r="36084" s="505" customFormat="1" ht="14.25" hidden="1"/>
    <row r="36085" s="505" customFormat="1" ht="14.25" hidden="1"/>
    <row r="36086" s="505" customFormat="1" ht="14.25" hidden="1"/>
    <row r="36087" s="505" customFormat="1" ht="14.25" hidden="1"/>
    <row r="36088" s="505" customFormat="1" ht="14.25" hidden="1"/>
    <row r="36089" s="505" customFormat="1" ht="14.25" hidden="1"/>
    <row r="36090" s="505" customFormat="1" ht="14.25" hidden="1"/>
    <row r="36091" s="505" customFormat="1" ht="14.25" hidden="1"/>
    <row r="36092" s="505" customFormat="1" ht="14.25" hidden="1"/>
    <row r="36093" s="505" customFormat="1" ht="14.25" hidden="1"/>
    <row r="36094" s="505" customFormat="1" ht="14.25" hidden="1"/>
    <row r="36095" s="505" customFormat="1" ht="14.25" hidden="1"/>
    <row r="36096" s="505" customFormat="1" ht="14.25" hidden="1"/>
    <row r="36097" s="505" customFormat="1" ht="14.25" hidden="1"/>
    <row r="36098" s="505" customFormat="1" ht="14.25" hidden="1"/>
    <row r="36099" s="505" customFormat="1" ht="14.25" hidden="1"/>
    <row r="36100" s="505" customFormat="1" ht="14.25" hidden="1"/>
    <row r="36101" s="505" customFormat="1" ht="14.25" hidden="1"/>
    <row r="36102" s="505" customFormat="1" ht="14.25" hidden="1"/>
    <row r="36103" s="505" customFormat="1" ht="14.25" hidden="1"/>
    <row r="36104" s="505" customFormat="1" ht="14.25" hidden="1"/>
    <row r="36105" s="505" customFormat="1" ht="14.25" hidden="1"/>
    <row r="36106" s="505" customFormat="1" ht="14.25" hidden="1"/>
    <row r="36107" s="505" customFormat="1" ht="14.25" hidden="1"/>
    <row r="36108" s="505" customFormat="1" ht="14.25" hidden="1"/>
    <row r="36109" s="505" customFormat="1" ht="14.25" hidden="1"/>
    <row r="36110" s="505" customFormat="1" ht="14.25" hidden="1"/>
    <row r="36111" s="505" customFormat="1" ht="14.25" hidden="1"/>
    <row r="36112" s="505" customFormat="1" ht="14.25" hidden="1"/>
    <row r="36113" s="505" customFormat="1" ht="14.25" hidden="1"/>
    <row r="36114" s="505" customFormat="1" ht="14.25" hidden="1"/>
    <row r="36115" s="505" customFormat="1" ht="14.25" hidden="1"/>
    <row r="36116" s="505" customFormat="1" ht="14.25" hidden="1"/>
    <row r="36117" s="505" customFormat="1" ht="14.25" hidden="1"/>
    <row r="36118" s="505" customFormat="1" ht="14.25" hidden="1"/>
    <row r="36119" s="505" customFormat="1" ht="14.25" hidden="1"/>
    <row r="36120" s="505" customFormat="1" ht="14.25" hidden="1"/>
    <row r="36121" s="505" customFormat="1" ht="14.25" hidden="1"/>
    <row r="36122" s="505" customFormat="1" ht="14.25" hidden="1"/>
    <row r="36123" s="505" customFormat="1" ht="14.25" hidden="1"/>
    <row r="36124" s="505" customFormat="1" ht="14.25" hidden="1"/>
    <row r="36125" s="505" customFormat="1" ht="14.25" hidden="1"/>
    <row r="36126" s="505" customFormat="1" ht="14.25" hidden="1"/>
    <row r="36127" s="505" customFormat="1" ht="14.25" hidden="1"/>
    <row r="36128" s="505" customFormat="1" ht="14.25" hidden="1"/>
    <row r="36129" s="505" customFormat="1" ht="14.25" hidden="1"/>
    <row r="36130" s="505" customFormat="1" ht="14.25" hidden="1"/>
    <row r="36131" s="505" customFormat="1" ht="14.25" hidden="1"/>
    <row r="36132" s="505" customFormat="1" ht="14.25" hidden="1"/>
    <row r="36133" s="505" customFormat="1" ht="14.25" hidden="1"/>
    <row r="36134" s="505" customFormat="1" ht="14.25" hidden="1"/>
    <row r="36135" s="505" customFormat="1" ht="14.25" hidden="1"/>
    <row r="36136" s="505" customFormat="1" ht="14.25" hidden="1"/>
    <row r="36137" s="505" customFormat="1" ht="14.25" hidden="1"/>
    <row r="36138" s="505" customFormat="1" ht="14.25" hidden="1"/>
    <row r="36139" s="505" customFormat="1" ht="14.25" hidden="1"/>
    <row r="36140" s="505" customFormat="1" ht="14.25" hidden="1"/>
    <row r="36141" s="505" customFormat="1" ht="14.25" hidden="1"/>
    <row r="36142" s="505" customFormat="1" ht="14.25" hidden="1"/>
    <row r="36143" s="505" customFormat="1" ht="14.25" hidden="1"/>
    <row r="36144" s="505" customFormat="1" ht="14.25" hidden="1"/>
    <row r="36145" s="505" customFormat="1" ht="14.25" hidden="1"/>
    <row r="36146" s="505" customFormat="1" ht="14.25" hidden="1"/>
    <row r="36147" s="505" customFormat="1" ht="14.25" hidden="1"/>
    <row r="36148" s="505" customFormat="1" ht="14.25" hidden="1"/>
    <row r="36149" s="505" customFormat="1" ht="14.25" hidden="1"/>
    <row r="36150" s="505" customFormat="1" ht="14.25" hidden="1"/>
    <row r="36151" s="505" customFormat="1" ht="14.25" hidden="1"/>
    <row r="36152" s="505" customFormat="1" ht="14.25" hidden="1"/>
    <row r="36153" s="505" customFormat="1" ht="14.25" hidden="1"/>
    <row r="36154" s="505" customFormat="1" ht="14.25" hidden="1"/>
    <row r="36155" s="505" customFormat="1" ht="14.25" hidden="1"/>
    <row r="36156" s="505" customFormat="1" ht="14.25" hidden="1"/>
    <row r="36157" s="505" customFormat="1" ht="14.25" hidden="1"/>
    <row r="36158" s="505" customFormat="1" ht="14.25" hidden="1"/>
    <row r="36159" s="505" customFormat="1" ht="14.25" hidden="1"/>
    <row r="36160" s="505" customFormat="1" ht="14.25" hidden="1"/>
    <row r="36161" s="505" customFormat="1" ht="14.25" hidden="1"/>
    <row r="36162" s="505" customFormat="1" ht="14.25" hidden="1"/>
    <row r="36163" s="505" customFormat="1" ht="14.25" hidden="1"/>
    <row r="36164" s="505" customFormat="1" ht="14.25" hidden="1"/>
    <row r="36165" s="505" customFormat="1" ht="14.25" hidden="1"/>
    <row r="36166" s="505" customFormat="1" ht="14.25" hidden="1"/>
    <row r="36167" s="505" customFormat="1" ht="14.25" hidden="1"/>
    <row r="36168" s="505" customFormat="1" ht="14.25" hidden="1"/>
    <row r="36169" s="505" customFormat="1" ht="14.25" hidden="1"/>
    <row r="36170" s="505" customFormat="1" ht="14.25" hidden="1"/>
    <row r="36171" s="505" customFormat="1" ht="14.25" hidden="1"/>
    <row r="36172" s="505" customFormat="1" ht="14.25" hidden="1"/>
    <row r="36173" s="505" customFormat="1" ht="14.25" hidden="1"/>
    <row r="36174" s="505" customFormat="1" ht="14.25" hidden="1"/>
    <row r="36175" s="505" customFormat="1" ht="14.25" hidden="1"/>
    <row r="36176" s="505" customFormat="1" ht="14.25" hidden="1"/>
    <row r="36177" s="505" customFormat="1" ht="14.25" hidden="1"/>
    <row r="36178" s="505" customFormat="1" ht="14.25" hidden="1"/>
    <row r="36179" s="505" customFormat="1" ht="14.25" hidden="1"/>
    <row r="36180" s="505" customFormat="1" ht="14.25" hidden="1"/>
    <row r="36181" s="505" customFormat="1" ht="14.25" hidden="1"/>
    <row r="36182" s="505" customFormat="1" ht="14.25" hidden="1"/>
    <row r="36183" s="505" customFormat="1" ht="14.25" hidden="1"/>
    <row r="36184" s="505" customFormat="1" ht="14.25" hidden="1"/>
    <row r="36185" s="505" customFormat="1" ht="14.25" hidden="1"/>
    <row r="36186" s="505" customFormat="1" ht="14.25" hidden="1"/>
    <row r="36187" s="505" customFormat="1" ht="14.25" hidden="1"/>
    <row r="36188" s="505" customFormat="1" ht="14.25" hidden="1"/>
    <row r="36189" s="505" customFormat="1" ht="14.25" hidden="1"/>
    <row r="36190" s="505" customFormat="1" ht="14.25" hidden="1"/>
    <row r="36191" s="505" customFormat="1" ht="14.25" hidden="1"/>
    <row r="36192" s="505" customFormat="1" ht="14.25" hidden="1"/>
    <row r="36193" s="505" customFormat="1" ht="14.25" hidden="1"/>
    <row r="36194" s="505" customFormat="1" ht="14.25" hidden="1"/>
    <row r="36195" s="505" customFormat="1" ht="14.25" hidden="1"/>
    <row r="36196" s="505" customFormat="1" ht="14.25" hidden="1"/>
    <row r="36197" s="505" customFormat="1" ht="14.25" hidden="1"/>
    <row r="36198" s="505" customFormat="1" ht="14.25" hidden="1"/>
    <row r="36199" s="505" customFormat="1" ht="14.25" hidden="1"/>
    <row r="36200" s="505" customFormat="1" ht="14.25" hidden="1"/>
    <row r="36201" s="505" customFormat="1" ht="14.25" hidden="1"/>
    <row r="36202" s="505" customFormat="1" ht="14.25" hidden="1"/>
    <row r="36203" s="505" customFormat="1" ht="14.25" hidden="1"/>
    <row r="36204" s="505" customFormat="1" ht="14.25" hidden="1"/>
    <row r="36205" s="505" customFormat="1" ht="14.25" hidden="1"/>
    <row r="36206" s="505" customFormat="1" ht="14.25" hidden="1"/>
    <row r="36207" s="505" customFormat="1" ht="14.25" hidden="1"/>
    <row r="36208" s="505" customFormat="1" ht="14.25" hidden="1"/>
    <row r="36209" s="505" customFormat="1" ht="14.25" hidden="1"/>
    <row r="36210" s="505" customFormat="1" ht="14.25" hidden="1"/>
    <row r="36211" s="505" customFormat="1" ht="14.25" hidden="1"/>
    <row r="36212" s="505" customFormat="1" ht="14.25" hidden="1"/>
    <row r="36213" s="505" customFormat="1" ht="14.25" hidden="1"/>
    <row r="36214" s="505" customFormat="1" ht="14.25" hidden="1"/>
    <row r="36215" s="505" customFormat="1" ht="14.25" hidden="1"/>
    <row r="36216" s="505" customFormat="1" ht="14.25" hidden="1"/>
    <row r="36217" s="505" customFormat="1" ht="14.25" hidden="1"/>
    <row r="36218" s="505" customFormat="1" ht="14.25" hidden="1"/>
    <row r="36219" s="505" customFormat="1" ht="14.25" hidden="1"/>
    <row r="36220" s="505" customFormat="1" ht="14.25" hidden="1"/>
    <row r="36221" s="505" customFormat="1" ht="14.25" hidden="1"/>
    <row r="36222" s="505" customFormat="1" ht="14.25" hidden="1"/>
    <row r="36223" s="505" customFormat="1" ht="14.25" hidden="1"/>
    <row r="36224" s="505" customFormat="1" ht="14.25" hidden="1"/>
    <row r="36225" s="505" customFormat="1" ht="14.25" hidden="1"/>
    <row r="36226" s="505" customFormat="1" ht="14.25" hidden="1"/>
    <row r="36227" s="505" customFormat="1" ht="14.25" hidden="1"/>
    <row r="36228" s="505" customFormat="1" ht="14.25" hidden="1"/>
    <row r="36229" s="505" customFormat="1" ht="14.25" hidden="1"/>
    <row r="36230" s="505" customFormat="1" ht="14.25" hidden="1"/>
    <row r="36231" s="505" customFormat="1" ht="14.25" hidden="1"/>
    <row r="36232" s="505" customFormat="1" ht="14.25" hidden="1"/>
    <row r="36233" s="505" customFormat="1" ht="14.25" hidden="1"/>
    <row r="36234" s="505" customFormat="1" ht="14.25" hidden="1"/>
    <row r="36235" s="505" customFormat="1" ht="14.25" hidden="1"/>
    <row r="36236" s="505" customFormat="1" ht="14.25" hidden="1"/>
    <row r="36237" s="505" customFormat="1" ht="14.25" hidden="1"/>
    <row r="36238" s="505" customFormat="1" ht="14.25" hidden="1"/>
    <row r="36239" s="505" customFormat="1" ht="14.25" hidden="1"/>
    <row r="36240" s="505" customFormat="1" ht="14.25" hidden="1"/>
    <row r="36241" s="505" customFormat="1" ht="14.25" hidden="1"/>
    <row r="36242" s="505" customFormat="1" ht="14.25" hidden="1"/>
    <row r="36243" s="505" customFormat="1" ht="14.25" hidden="1"/>
    <row r="36244" s="505" customFormat="1" ht="14.25" hidden="1"/>
    <row r="36245" s="505" customFormat="1" ht="14.25" hidden="1"/>
    <row r="36246" s="505" customFormat="1" ht="14.25" hidden="1"/>
    <row r="36247" s="505" customFormat="1" ht="14.25" hidden="1"/>
    <row r="36248" s="505" customFormat="1" ht="14.25" hidden="1"/>
    <row r="36249" s="505" customFormat="1" ht="14.25" hidden="1"/>
    <row r="36250" s="505" customFormat="1" ht="14.25" hidden="1"/>
    <row r="36251" s="505" customFormat="1" ht="14.25" hidden="1"/>
    <row r="36252" s="505" customFormat="1" ht="14.25" hidden="1"/>
    <row r="36253" s="505" customFormat="1" ht="14.25" hidden="1"/>
    <row r="36254" s="505" customFormat="1" ht="14.25" hidden="1"/>
    <row r="36255" s="505" customFormat="1" ht="14.25" hidden="1"/>
    <row r="36256" s="505" customFormat="1" ht="14.25" hidden="1"/>
    <row r="36257" s="505" customFormat="1" ht="14.25" hidden="1"/>
    <row r="36258" s="505" customFormat="1" ht="14.25" hidden="1"/>
    <row r="36259" s="505" customFormat="1" ht="14.25" hidden="1"/>
    <row r="36260" s="505" customFormat="1" ht="14.25" hidden="1"/>
    <row r="36261" s="505" customFormat="1" ht="14.25" hidden="1"/>
    <row r="36262" s="505" customFormat="1" ht="14.25" hidden="1"/>
    <row r="36263" s="505" customFormat="1" ht="14.25" hidden="1"/>
    <row r="36264" s="505" customFormat="1" ht="14.25" hidden="1"/>
    <row r="36265" s="505" customFormat="1" ht="14.25" hidden="1"/>
    <row r="36266" s="505" customFormat="1" ht="14.25" hidden="1"/>
    <row r="36267" s="505" customFormat="1" ht="14.25" hidden="1"/>
    <row r="36268" s="505" customFormat="1" ht="14.25" hidden="1"/>
    <row r="36269" s="505" customFormat="1" ht="14.25" hidden="1"/>
    <row r="36270" s="505" customFormat="1" ht="14.25" hidden="1"/>
    <row r="36271" s="505" customFormat="1" ht="14.25" hidden="1"/>
    <row r="36272" s="505" customFormat="1" ht="14.25" hidden="1"/>
    <row r="36273" s="505" customFormat="1" ht="14.25" hidden="1"/>
    <row r="36274" s="505" customFormat="1" ht="14.25" hidden="1"/>
    <row r="36275" s="505" customFormat="1" ht="14.25" hidden="1"/>
    <row r="36276" s="505" customFormat="1" ht="14.25" hidden="1"/>
    <row r="36277" s="505" customFormat="1" ht="14.25" hidden="1"/>
    <row r="36278" s="505" customFormat="1" ht="14.25" hidden="1"/>
    <row r="36279" s="505" customFormat="1" ht="14.25" hidden="1"/>
    <row r="36280" s="505" customFormat="1" ht="14.25" hidden="1"/>
    <row r="36281" s="505" customFormat="1" ht="14.25" hidden="1"/>
    <row r="36282" s="505" customFormat="1" ht="14.25" hidden="1"/>
    <row r="36283" s="505" customFormat="1" ht="14.25" hidden="1"/>
    <row r="36284" s="505" customFormat="1" ht="14.25" hidden="1"/>
    <row r="36285" s="505" customFormat="1" ht="14.25" hidden="1"/>
    <row r="36286" s="505" customFormat="1" ht="14.25" hidden="1"/>
    <row r="36287" s="505" customFormat="1" ht="14.25" hidden="1"/>
    <row r="36288" s="505" customFormat="1" ht="14.25" hidden="1"/>
    <row r="36289" s="505" customFormat="1" ht="14.25" hidden="1"/>
    <row r="36290" s="505" customFormat="1" ht="14.25" hidden="1"/>
    <row r="36291" s="505" customFormat="1" ht="14.25" hidden="1"/>
    <row r="36292" s="505" customFormat="1" ht="14.25" hidden="1"/>
    <row r="36293" s="505" customFormat="1" ht="14.25" hidden="1"/>
    <row r="36294" s="505" customFormat="1" ht="14.25" hidden="1"/>
    <row r="36295" s="505" customFormat="1" ht="14.25" hidden="1"/>
    <row r="36296" s="505" customFormat="1" ht="14.25" hidden="1"/>
    <row r="36297" s="505" customFormat="1" ht="14.25" hidden="1"/>
    <row r="36298" s="505" customFormat="1" ht="14.25" hidden="1"/>
    <row r="36299" s="505" customFormat="1" ht="14.25" hidden="1"/>
    <row r="36300" s="505" customFormat="1" ht="14.25" hidden="1"/>
    <row r="36301" s="505" customFormat="1" ht="14.25" hidden="1"/>
    <row r="36302" s="505" customFormat="1" ht="14.25" hidden="1"/>
    <row r="36303" s="505" customFormat="1" ht="14.25" hidden="1"/>
    <row r="36304" s="505" customFormat="1" ht="14.25" hidden="1"/>
    <row r="36305" s="505" customFormat="1" ht="14.25" hidden="1"/>
    <row r="36306" s="505" customFormat="1" ht="14.25" hidden="1"/>
    <row r="36307" s="505" customFormat="1" ht="14.25" hidden="1"/>
    <row r="36308" s="505" customFormat="1" ht="14.25" hidden="1"/>
    <row r="36309" s="505" customFormat="1" ht="14.25" hidden="1"/>
    <row r="36310" s="505" customFormat="1" ht="14.25" hidden="1"/>
    <row r="36311" s="505" customFormat="1" ht="14.25" hidden="1"/>
    <row r="36312" s="505" customFormat="1" ht="14.25" hidden="1"/>
    <row r="36313" s="505" customFormat="1" ht="14.25" hidden="1"/>
    <row r="36314" s="505" customFormat="1" ht="14.25" hidden="1"/>
    <row r="36315" s="505" customFormat="1" ht="14.25" hidden="1"/>
    <row r="36316" s="505" customFormat="1" ht="14.25" hidden="1"/>
    <row r="36317" s="505" customFormat="1" ht="14.25" hidden="1"/>
    <row r="36318" s="505" customFormat="1" ht="14.25" hidden="1"/>
    <row r="36319" s="505" customFormat="1" ht="14.25" hidden="1"/>
    <row r="36320" s="505" customFormat="1" ht="14.25" hidden="1"/>
    <row r="36321" s="505" customFormat="1" ht="14.25" hidden="1"/>
    <row r="36322" s="505" customFormat="1" ht="14.25" hidden="1"/>
    <row r="36323" s="505" customFormat="1" ht="14.25" hidden="1"/>
    <row r="36324" s="505" customFormat="1" ht="14.25" hidden="1"/>
    <row r="36325" s="505" customFormat="1" ht="14.25" hidden="1"/>
    <row r="36326" s="505" customFormat="1" ht="14.25" hidden="1"/>
    <row r="36327" s="505" customFormat="1" ht="14.25" hidden="1"/>
    <row r="36328" s="505" customFormat="1" ht="14.25" hidden="1"/>
    <row r="36329" s="505" customFormat="1" ht="14.25" hidden="1"/>
    <row r="36330" s="505" customFormat="1" ht="14.25" hidden="1"/>
    <row r="36331" s="505" customFormat="1" ht="14.25" hidden="1"/>
    <row r="36332" s="505" customFormat="1" ht="14.25" hidden="1"/>
    <row r="36333" s="505" customFormat="1" ht="14.25" hidden="1"/>
    <row r="36334" s="505" customFormat="1" ht="14.25" hidden="1"/>
    <row r="36335" s="505" customFormat="1" ht="14.25" hidden="1"/>
    <row r="36336" s="505" customFormat="1" ht="14.25" hidden="1"/>
    <row r="36337" s="505" customFormat="1" ht="14.25" hidden="1"/>
    <row r="36338" s="505" customFormat="1" ht="14.25" hidden="1"/>
    <row r="36339" s="505" customFormat="1" ht="14.25" hidden="1"/>
    <row r="36340" s="505" customFormat="1" ht="14.25" hidden="1"/>
    <row r="36341" s="505" customFormat="1" ht="14.25" hidden="1"/>
    <row r="36342" s="505" customFormat="1" ht="14.25" hidden="1"/>
    <row r="36343" s="505" customFormat="1" ht="14.25" hidden="1"/>
    <row r="36344" s="505" customFormat="1" ht="14.25" hidden="1"/>
    <row r="36345" s="505" customFormat="1" ht="14.25" hidden="1"/>
    <row r="36346" s="505" customFormat="1" ht="14.25" hidden="1"/>
    <row r="36347" s="505" customFormat="1" ht="14.25" hidden="1"/>
    <row r="36348" s="505" customFormat="1" ht="14.25" hidden="1"/>
    <row r="36349" s="505" customFormat="1" ht="14.25" hidden="1"/>
    <row r="36350" s="505" customFormat="1" ht="14.25" hidden="1"/>
    <row r="36351" s="505" customFormat="1" ht="14.25" hidden="1"/>
    <row r="36352" s="505" customFormat="1" ht="14.25" hidden="1"/>
    <row r="36353" s="505" customFormat="1" ht="14.25" hidden="1"/>
    <row r="36354" s="505" customFormat="1" ht="14.25" hidden="1"/>
    <row r="36355" s="505" customFormat="1" ht="14.25" hidden="1"/>
    <row r="36356" s="505" customFormat="1" ht="14.25" hidden="1"/>
    <row r="36357" s="505" customFormat="1" ht="14.25" hidden="1"/>
    <row r="36358" s="505" customFormat="1" ht="14.25" hidden="1"/>
    <row r="36359" s="505" customFormat="1" ht="14.25" hidden="1"/>
    <row r="36360" s="505" customFormat="1" ht="14.25" hidden="1"/>
    <row r="36361" s="505" customFormat="1" ht="14.25" hidden="1"/>
    <row r="36362" s="505" customFormat="1" ht="14.25" hidden="1"/>
    <row r="36363" s="505" customFormat="1" ht="14.25" hidden="1"/>
    <row r="36364" s="505" customFormat="1" ht="14.25" hidden="1"/>
    <row r="36365" s="505" customFormat="1" ht="14.25" hidden="1"/>
    <row r="36366" s="505" customFormat="1" ht="14.25" hidden="1"/>
    <row r="36367" s="505" customFormat="1" ht="14.25" hidden="1"/>
    <row r="36368" s="505" customFormat="1" ht="14.25" hidden="1"/>
    <row r="36369" s="505" customFormat="1" ht="14.25" hidden="1"/>
    <row r="36370" s="505" customFormat="1" ht="14.25" hidden="1"/>
    <row r="36371" s="505" customFormat="1" ht="14.25" hidden="1"/>
    <row r="36372" s="505" customFormat="1" ht="14.25" hidden="1"/>
    <row r="36373" s="505" customFormat="1" ht="14.25" hidden="1"/>
    <row r="36374" s="505" customFormat="1" ht="14.25" hidden="1"/>
    <row r="36375" s="505" customFormat="1" ht="14.25" hidden="1"/>
    <row r="36376" s="505" customFormat="1" ht="14.25" hidden="1"/>
    <row r="36377" s="505" customFormat="1" ht="14.25" hidden="1"/>
    <row r="36378" s="505" customFormat="1" ht="14.25" hidden="1"/>
    <row r="36379" s="505" customFormat="1" ht="14.25" hidden="1"/>
    <row r="36380" s="505" customFormat="1" ht="14.25" hidden="1"/>
    <row r="36381" s="505" customFormat="1" ht="14.25" hidden="1"/>
    <row r="36382" s="505" customFormat="1" ht="14.25" hidden="1"/>
    <row r="36383" s="505" customFormat="1" ht="14.25" hidden="1"/>
    <row r="36384" s="505" customFormat="1" ht="14.25" hidden="1"/>
    <row r="36385" s="505" customFormat="1" ht="14.25" hidden="1"/>
    <row r="36386" s="505" customFormat="1" ht="14.25" hidden="1"/>
    <row r="36387" s="505" customFormat="1" ht="14.25" hidden="1"/>
    <row r="36388" s="505" customFormat="1" ht="14.25" hidden="1"/>
    <row r="36389" s="505" customFormat="1" ht="14.25" hidden="1"/>
    <row r="36390" s="505" customFormat="1" ht="14.25" hidden="1"/>
    <row r="36391" s="505" customFormat="1" ht="14.25" hidden="1"/>
    <row r="36392" s="505" customFormat="1" ht="14.25" hidden="1"/>
    <row r="36393" s="505" customFormat="1" ht="14.25" hidden="1"/>
    <row r="36394" s="505" customFormat="1" ht="14.25" hidden="1"/>
    <row r="36395" s="505" customFormat="1" ht="14.25" hidden="1"/>
    <row r="36396" s="505" customFormat="1" ht="14.25" hidden="1"/>
    <row r="36397" s="505" customFormat="1" ht="14.25" hidden="1"/>
    <row r="36398" s="505" customFormat="1" ht="14.25" hidden="1"/>
    <row r="36399" s="505" customFormat="1" ht="14.25" hidden="1"/>
    <row r="36400" s="505" customFormat="1" ht="14.25" hidden="1"/>
    <row r="36401" s="505" customFormat="1" ht="14.25" hidden="1"/>
    <row r="36402" s="505" customFormat="1" ht="14.25" hidden="1"/>
    <row r="36403" s="505" customFormat="1" ht="14.25" hidden="1"/>
    <row r="36404" s="505" customFormat="1" ht="14.25" hidden="1"/>
    <row r="36405" s="505" customFormat="1" ht="14.25" hidden="1"/>
    <row r="36406" s="505" customFormat="1" ht="14.25" hidden="1"/>
    <row r="36407" s="505" customFormat="1" ht="14.25" hidden="1"/>
    <row r="36408" s="505" customFormat="1" ht="14.25" hidden="1"/>
    <row r="36409" s="505" customFormat="1" ht="14.25" hidden="1"/>
    <row r="36410" s="505" customFormat="1" ht="14.25" hidden="1"/>
    <row r="36411" s="505" customFormat="1" ht="14.25" hidden="1"/>
    <row r="36412" s="505" customFormat="1" ht="14.25" hidden="1"/>
    <row r="36413" s="505" customFormat="1" ht="14.25" hidden="1"/>
    <row r="36414" s="505" customFormat="1" ht="14.25" hidden="1"/>
    <row r="36415" s="505" customFormat="1" ht="14.25" hidden="1"/>
    <row r="36416" s="505" customFormat="1" ht="14.25" hidden="1"/>
    <row r="36417" s="505" customFormat="1" ht="14.25" hidden="1"/>
    <row r="36418" s="505" customFormat="1" ht="14.25" hidden="1"/>
    <row r="36419" s="505" customFormat="1" ht="14.25" hidden="1"/>
    <row r="36420" s="505" customFormat="1" ht="14.25" hidden="1"/>
    <row r="36421" s="505" customFormat="1" ht="14.25" hidden="1"/>
    <row r="36422" s="505" customFormat="1" ht="14.25" hidden="1"/>
    <row r="36423" s="505" customFormat="1" ht="14.25" hidden="1"/>
    <row r="36424" s="505" customFormat="1" ht="14.25" hidden="1"/>
    <row r="36425" s="505" customFormat="1" ht="14.25" hidden="1"/>
    <row r="36426" s="505" customFormat="1" ht="14.25" hidden="1"/>
    <row r="36427" s="505" customFormat="1" ht="14.25" hidden="1"/>
    <row r="36428" s="505" customFormat="1" ht="14.25" hidden="1"/>
    <row r="36429" s="505" customFormat="1" ht="14.25" hidden="1"/>
    <row r="36430" s="505" customFormat="1" ht="14.25" hidden="1"/>
    <row r="36431" s="505" customFormat="1" ht="14.25" hidden="1"/>
    <row r="36432" s="505" customFormat="1" ht="14.25" hidden="1"/>
    <row r="36433" s="505" customFormat="1" ht="14.25" hidden="1"/>
    <row r="36434" s="505" customFormat="1" ht="14.25" hidden="1"/>
    <row r="36435" s="505" customFormat="1" ht="14.25" hidden="1"/>
    <row r="36436" s="505" customFormat="1" ht="14.25" hidden="1"/>
    <row r="36437" s="505" customFormat="1" ht="14.25" hidden="1"/>
    <row r="36438" s="505" customFormat="1" ht="14.25" hidden="1"/>
    <row r="36439" s="505" customFormat="1" ht="14.25" hidden="1"/>
    <row r="36440" s="505" customFormat="1" ht="14.25" hidden="1"/>
    <row r="36441" s="505" customFormat="1" ht="14.25" hidden="1"/>
    <row r="36442" s="505" customFormat="1" ht="14.25" hidden="1"/>
    <row r="36443" s="505" customFormat="1" ht="14.25" hidden="1"/>
    <row r="36444" s="505" customFormat="1" ht="14.25" hidden="1"/>
    <row r="36445" s="505" customFormat="1" ht="14.25" hidden="1"/>
    <row r="36446" s="505" customFormat="1" ht="14.25" hidden="1"/>
    <row r="36447" s="505" customFormat="1" ht="14.25" hidden="1"/>
    <row r="36448" s="505" customFormat="1" ht="14.25" hidden="1"/>
    <row r="36449" s="505" customFormat="1" ht="14.25" hidden="1"/>
    <row r="36450" s="505" customFormat="1" ht="14.25" hidden="1"/>
    <row r="36451" s="505" customFormat="1" ht="14.25" hidden="1"/>
    <row r="36452" s="505" customFormat="1" ht="14.25" hidden="1"/>
    <row r="36453" s="505" customFormat="1" ht="14.25" hidden="1"/>
    <row r="36454" s="505" customFormat="1" ht="14.25" hidden="1"/>
    <row r="36455" s="505" customFormat="1" ht="14.25" hidden="1"/>
    <row r="36456" s="505" customFormat="1" ht="14.25" hidden="1"/>
    <row r="36457" s="505" customFormat="1" ht="14.25" hidden="1"/>
    <row r="36458" s="505" customFormat="1" ht="14.25" hidden="1"/>
    <row r="36459" s="505" customFormat="1" ht="14.25" hidden="1"/>
    <row r="36460" s="505" customFormat="1" ht="14.25" hidden="1"/>
    <row r="36461" s="505" customFormat="1" ht="14.25" hidden="1"/>
    <row r="36462" s="505" customFormat="1" ht="14.25" hidden="1"/>
    <row r="36463" s="505" customFormat="1" ht="14.25" hidden="1"/>
    <row r="36464" s="505" customFormat="1" ht="14.25" hidden="1"/>
    <row r="36465" s="505" customFormat="1" ht="14.25" hidden="1"/>
    <row r="36466" s="505" customFormat="1" ht="14.25" hidden="1"/>
    <row r="36467" s="505" customFormat="1" ht="14.25" hidden="1"/>
    <row r="36468" s="505" customFormat="1" ht="14.25" hidden="1"/>
    <row r="36469" s="505" customFormat="1" ht="14.25" hidden="1"/>
    <row r="36470" s="505" customFormat="1" ht="14.25" hidden="1"/>
    <row r="36471" s="505" customFormat="1" ht="14.25" hidden="1"/>
    <row r="36472" s="505" customFormat="1" ht="14.25" hidden="1"/>
    <row r="36473" s="505" customFormat="1" ht="14.25" hidden="1"/>
    <row r="36474" s="505" customFormat="1" ht="14.25" hidden="1"/>
    <row r="36475" s="505" customFormat="1" ht="14.25" hidden="1"/>
    <row r="36476" s="505" customFormat="1" ht="14.25" hidden="1"/>
    <row r="36477" s="505" customFormat="1" ht="14.25" hidden="1"/>
    <row r="36478" s="505" customFormat="1" ht="14.25" hidden="1"/>
    <row r="36479" s="505" customFormat="1" ht="14.25" hidden="1"/>
    <row r="36480" s="505" customFormat="1" ht="14.25" hidden="1"/>
    <row r="36481" s="505" customFormat="1" ht="14.25" hidden="1"/>
    <row r="36482" s="505" customFormat="1" ht="14.25" hidden="1"/>
    <row r="36483" s="505" customFormat="1" ht="14.25" hidden="1"/>
    <row r="36484" s="505" customFormat="1" ht="14.25" hidden="1"/>
    <row r="36485" s="505" customFormat="1" ht="14.25" hidden="1"/>
    <row r="36486" s="505" customFormat="1" ht="14.25" hidden="1"/>
    <row r="36487" s="505" customFormat="1" ht="14.25" hidden="1"/>
    <row r="36488" s="505" customFormat="1" ht="14.25" hidden="1"/>
    <row r="36489" s="505" customFormat="1" ht="14.25" hidden="1"/>
    <row r="36490" s="505" customFormat="1" ht="14.25" hidden="1"/>
    <row r="36491" s="505" customFormat="1" ht="14.25" hidden="1"/>
    <row r="36492" s="505" customFormat="1" ht="14.25" hidden="1"/>
    <row r="36493" s="505" customFormat="1" ht="14.25" hidden="1"/>
    <row r="36494" s="505" customFormat="1" ht="14.25" hidden="1"/>
    <row r="36495" s="505" customFormat="1" ht="14.25" hidden="1"/>
    <row r="36496" s="505" customFormat="1" ht="14.25" hidden="1"/>
    <row r="36497" s="505" customFormat="1" ht="14.25" hidden="1"/>
    <row r="36498" s="505" customFormat="1" ht="14.25" hidden="1"/>
    <row r="36499" s="505" customFormat="1" ht="14.25" hidden="1"/>
    <row r="36500" s="505" customFormat="1" ht="14.25" hidden="1"/>
    <row r="36501" s="505" customFormat="1" ht="14.25" hidden="1"/>
    <row r="36502" s="505" customFormat="1" ht="14.25" hidden="1"/>
    <row r="36503" s="505" customFormat="1" ht="14.25" hidden="1"/>
    <row r="36504" s="505" customFormat="1" ht="14.25" hidden="1"/>
    <row r="36505" s="505" customFormat="1" ht="14.25" hidden="1"/>
    <row r="36506" s="505" customFormat="1" ht="14.25" hidden="1"/>
    <row r="36507" s="505" customFormat="1" ht="14.25" hidden="1"/>
    <row r="36508" s="505" customFormat="1" ht="14.25" hidden="1"/>
    <row r="36509" s="505" customFormat="1" ht="14.25" hidden="1"/>
    <row r="36510" s="505" customFormat="1" ht="14.25" hidden="1"/>
    <row r="36511" s="505" customFormat="1" ht="14.25" hidden="1"/>
    <row r="36512" s="505" customFormat="1" ht="14.25" hidden="1"/>
    <row r="36513" s="505" customFormat="1" ht="14.25" hidden="1"/>
    <row r="36514" s="505" customFormat="1" ht="14.25" hidden="1"/>
    <row r="36515" s="505" customFormat="1" ht="14.25" hidden="1"/>
    <row r="36516" s="505" customFormat="1" ht="14.25" hidden="1"/>
    <row r="36517" s="505" customFormat="1" ht="14.25" hidden="1"/>
    <row r="36518" s="505" customFormat="1" ht="14.25" hidden="1"/>
    <row r="36519" s="505" customFormat="1" ht="14.25" hidden="1"/>
    <row r="36520" s="505" customFormat="1" ht="14.25" hidden="1"/>
    <row r="36521" s="505" customFormat="1" ht="14.25" hidden="1"/>
    <row r="36522" s="505" customFormat="1" ht="14.25" hidden="1"/>
    <row r="36523" s="505" customFormat="1" ht="14.25" hidden="1"/>
    <row r="36524" s="505" customFormat="1" ht="14.25" hidden="1"/>
    <row r="36525" s="505" customFormat="1" ht="14.25" hidden="1"/>
    <row r="36526" s="505" customFormat="1" ht="14.25" hidden="1"/>
    <row r="36527" s="505" customFormat="1" ht="14.25" hidden="1"/>
    <row r="36528" s="505" customFormat="1" ht="14.25" hidden="1"/>
    <row r="36529" s="505" customFormat="1" ht="14.25" hidden="1"/>
    <row r="36530" s="505" customFormat="1" ht="14.25" hidden="1"/>
    <row r="36531" s="505" customFormat="1" ht="14.25" hidden="1"/>
    <row r="36532" s="505" customFormat="1" ht="14.25" hidden="1"/>
    <row r="36533" s="505" customFormat="1" ht="14.25" hidden="1"/>
    <row r="36534" s="505" customFormat="1" ht="14.25" hidden="1"/>
    <row r="36535" s="505" customFormat="1" ht="14.25" hidden="1"/>
    <row r="36536" s="505" customFormat="1" ht="14.25" hidden="1"/>
    <row r="36537" s="505" customFormat="1" ht="14.25" hidden="1"/>
    <row r="36538" s="505" customFormat="1" ht="14.25" hidden="1"/>
    <row r="36539" s="505" customFormat="1" ht="14.25" hidden="1"/>
    <row r="36540" s="505" customFormat="1" ht="14.25" hidden="1"/>
    <row r="36541" s="505" customFormat="1" ht="14.25" hidden="1"/>
    <row r="36542" s="505" customFormat="1" ht="14.25" hidden="1"/>
    <row r="36543" s="505" customFormat="1" ht="14.25" hidden="1"/>
    <row r="36544" s="505" customFormat="1" ht="14.25" hidden="1"/>
    <row r="36545" s="505" customFormat="1" ht="14.25" hidden="1"/>
    <row r="36546" s="505" customFormat="1" ht="14.25" hidden="1"/>
    <row r="36547" s="505" customFormat="1" ht="14.25" hidden="1"/>
    <row r="36548" s="505" customFormat="1" ht="14.25" hidden="1"/>
    <row r="36549" s="505" customFormat="1" ht="14.25" hidden="1"/>
    <row r="36550" s="505" customFormat="1" ht="14.25" hidden="1"/>
    <row r="36551" s="505" customFormat="1" ht="14.25" hidden="1"/>
    <row r="36552" s="505" customFormat="1" ht="14.25" hidden="1"/>
    <row r="36553" s="505" customFormat="1" ht="14.25" hidden="1"/>
    <row r="36554" s="505" customFormat="1" ht="14.25" hidden="1"/>
    <row r="36555" s="505" customFormat="1" ht="14.25" hidden="1"/>
    <row r="36556" s="505" customFormat="1" ht="14.25" hidden="1"/>
    <row r="36557" s="505" customFormat="1" ht="14.25" hidden="1"/>
    <row r="36558" s="505" customFormat="1" ht="14.25" hidden="1"/>
    <row r="36559" s="505" customFormat="1" ht="14.25" hidden="1"/>
    <row r="36560" s="505" customFormat="1" ht="14.25" hidden="1"/>
    <row r="36561" s="505" customFormat="1" ht="14.25" hidden="1"/>
    <row r="36562" s="505" customFormat="1" ht="14.25" hidden="1"/>
    <row r="36563" s="505" customFormat="1" ht="14.25" hidden="1"/>
    <row r="36564" s="505" customFormat="1" ht="14.25" hidden="1"/>
    <row r="36565" s="505" customFormat="1" ht="14.25" hidden="1"/>
    <row r="36566" s="505" customFormat="1" ht="14.25" hidden="1"/>
    <row r="36567" s="505" customFormat="1" ht="14.25" hidden="1"/>
    <row r="36568" s="505" customFormat="1" ht="14.25" hidden="1"/>
    <row r="36569" s="505" customFormat="1" ht="14.25" hidden="1"/>
    <row r="36570" s="505" customFormat="1" ht="14.25" hidden="1"/>
    <row r="36571" s="505" customFormat="1" ht="14.25" hidden="1"/>
    <row r="36572" s="505" customFormat="1" ht="14.25" hidden="1"/>
    <row r="36573" s="505" customFormat="1" ht="14.25" hidden="1"/>
    <row r="36574" s="505" customFormat="1" ht="14.25" hidden="1"/>
    <row r="36575" s="505" customFormat="1" ht="14.25" hidden="1"/>
    <row r="36576" s="505" customFormat="1" ht="14.25" hidden="1"/>
    <row r="36577" s="505" customFormat="1" ht="14.25" hidden="1"/>
    <row r="36578" s="505" customFormat="1" ht="14.25" hidden="1"/>
    <row r="36579" s="505" customFormat="1" ht="14.25" hidden="1"/>
    <row r="36580" s="505" customFormat="1" ht="14.25" hidden="1"/>
    <row r="36581" s="505" customFormat="1" ht="14.25" hidden="1"/>
    <row r="36582" s="505" customFormat="1" ht="14.25" hidden="1"/>
    <row r="36583" s="505" customFormat="1" ht="14.25" hidden="1"/>
    <row r="36584" s="505" customFormat="1" ht="14.25" hidden="1"/>
    <row r="36585" s="505" customFormat="1" ht="14.25" hidden="1"/>
    <row r="36586" s="505" customFormat="1" ht="14.25" hidden="1"/>
    <row r="36587" s="505" customFormat="1" ht="14.25" hidden="1"/>
    <row r="36588" s="505" customFormat="1" ht="14.25" hidden="1"/>
    <row r="36589" s="505" customFormat="1" ht="14.25" hidden="1"/>
    <row r="36590" s="505" customFormat="1" ht="14.25" hidden="1"/>
    <row r="36591" s="505" customFormat="1" ht="14.25" hidden="1"/>
    <row r="36592" s="505" customFormat="1" ht="14.25" hidden="1"/>
    <row r="36593" s="505" customFormat="1" ht="14.25" hidden="1"/>
    <row r="36594" s="505" customFormat="1" ht="14.25" hidden="1"/>
    <row r="36595" s="505" customFormat="1" ht="14.25" hidden="1"/>
    <row r="36596" s="505" customFormat="1" ht="14.25" hidden="1"/>
    <row r="36597" s="505" customFormat="1" ht="14.25" hidden="1"/>
    <row r="36598" s="505" customFormat="1" ht="14.25" hidden="1"/>
    <row r="36599" s="505" customFormat="1" ht="14.25" hidden="1"/>
    <row r="36600" s="505" customFormat="1" ht="14.25" hidden="1"/>
    <row r="36601" s="505" customFormat="1" ht="14.25" hidden="1"/>
    <row r="36602" s="505" customFormat="1" ht="14.25" hidden="1"/>
    <row r="36603" s="505" customFormat="1" ht="14.25" hidden="1"/>
    <row r="36604" s="505" customFormat="1" ht="14.25" hidden="1"/>
    <row r="36605" s="505" customFormat="1" ht="14.25" hidden="1"/>
    <row r="36606" s="505" customFormat="1" ht="14.25" hidden="1"/>
    <row r="36607" s="505" customFormat="1" ht="14.25" hidden="1"/>
    <row r="36608" s="505" customFormat="1" ht="14.25" hidden="1"/>
    <row r="36609" s="505" customFormat="1" ht="14.25" hidden="1"/>
    <row r="36610" s="505" customFormat="1" ht="14.25" hidden="1"/>
    <row r="36611" s="505" customFormat="1" ht="14.25" hidden="1"/>
    <row r="36612" s="505" customFormat="1" ht="14.25" hidden="1"/>
    <row r="36613" s="505" customFormat="1" ht="14.25" hidden="1"/>
    <row r="36614" s="505" customFormat="1" ht="14.25" hidden="1"/>
    <row r="36615" s="505" customFormat="1" ht="14.25" hidden="1"/>
    <row r="36616" s="505" customFormat="1" ht="14.25" hidden="1"/>
    <row r="36617" s="505" customFormat="1" ht="14.25" hidden="1"/>
    <row r="36618" s="505" customFormat="1" ht="14.25" hidden="1"/>
    <row r="36619" s="505" customFormat="1" ht="14.25" hidden="1"/>
    <row r="36620" s="505" customFormat="1" ht="14.25" hidden="1"/>
    <row r="36621" s="505" customFormat="1" ht="14.25" hidden="1"/>
    <row r="36622" s="505" customFormat="1" ht="14.25" hidden="1"/>
    <row r="36623" s="505" customFormat="1" ht="14.25" hidden="1"/>
    <row r="36624" s="505" customFormat="1" ht="14.25" hidden="1"/>
    <row r="36625" s="505" customFormat="1" ht="14.25" hidden="1"/>
    <row r="36626" s="505" customFormat="1" ht="14.25" hidden="1"/>
    <row r="36627" s="505" customFormat="1" ht="14.25" hidden="1"/>
    <row r="36628" s="505" customFormat="1" ht="14.25" hidden="1"/>
    <row r="36629" s="505" customFormat="1" ht="14.25" hidden="1"/>
    <row r="36630" s="505" customFormat="1" ht="14.25" hidden="1"/>
    <row r="36631" s="505" customFormat="1" ht="14.25" hidden="1"/>
    <row r="36632" s="505" customFormat="1" ht="14.25" hidden="1"/>
    <row r="36633" s="505" customFormat="1" ht="14.25" hidden="1"/>
    <row r="36634" s="505" customFormat="1" ht="14.25" hidden="1"/>
    <row r="36635" s="505" customFormat="1" ht="14.25" hidden="1"/>
    <row r="36636" s="505" customFormat="1" ht="14.25" hidden="1"/>
    <row r="36637" s="505" customFormat="1" ht="14.25" hidden="1"/>
    <row r="36638" s="505" customFormat="1" ht="14.25" hidden="1"/>
    <row r="36639" s="505" customFormat="1" ht="14.25" hidden="1"/>
    <row r="36640" s="505" customFormat="1" ht="14.25" hidden="1"/>
    <row r="36641" s="505" customFormat="1" ht="14.25" hidden="1"/>
    <row r="36642" s="505" customFormat="1" ht="14.25" hidden="1"/>
    <row r="36643" s="505" customFormat="1" ht="14.25" hidden="1"/>
    <row r="36644" s="505" customFormat="1" ht="14.25" hidden="1"/>
    <row r="36645" s="505" customFormat="1" ht="14.25" hidden="1"/>
    <row r="36646" s="505" customFormat="1" ht="14.25" hidden="1"/>
    <row r="36647" s="505" customFormat="1" ht="14.25" hidden="1"/>
    <row r="36648" s="505" customFormat="1" ht="14.25" hidden="1"/>
    <row r="36649" s="505" customFormat="1" ht="14.25" hidden="1"/>
    <row r="36650" s="505" customFormat="1" ht="14.25" hidden="1"/>
    <row r="36651" s="505" customFormat="1" ht="14.25" hidden="1"/>
    <row r="36652" s="505" customFormat="1" ht="14.25" hidden="1"/>
    <row r="36653" s="505" customFormat="1" ht="14.25" hidden="1"/>
    <row r="36654" s="505" customFormat="1" ht="14.25" hidden="1"/>
    <row r="36655" s="505" customFormat="1" ht="14.25" hidden="1"/>
    <row r="36656" s="505" customFormat="1" ht="14.25" hidden="1"/>
    <row r="36657" s="505" customFormat="1" ht="14.25" hidden="1"/>
    <row r="36658" s="505" customFormat="1" ht="14.25" hidden="1"/>
    <row r="36659" s="505" customFormat="1" ht="14.25" hidden="1"/>
    <row r="36660" s="505" customFormat="1" ht="14.25" hidden="1"/>
    <row r="36661" s="505" customFormat="1" ht="14.25" hidden="1"/>
    <row r="36662" s="505" customFormat="1" ht="14.25" hidden="1"/>
    <row r="36663" s="505" customFormat="1" ht="14.25" hidden="1"/>
    <row r="36664" s="505" customFormat="1" ht="14.25" hidden="1"/>
    <row r="36665" s="505" customFormat="1" ht="14.25" hidden="1"/>
    <row r="36666" s="505" customFormat="1" ht="14.25" hidden="1"/>
    <row r="36667" s="505" customFormat="1" ht="14.25" hidden="1"/>
    <row r="36668" s="505" customFormat="1" ht="14.25" hidden="1"/>
    <row r="36669" s="505" customFormat="1" ht="14.25" hidden="1"/>
    <row r="36670" s="505" customFormat="1" ht="14.25" hidden="1"/>
    <row r="36671" s="505" customFormat="1" ht="14.25" hidden="1"/>
    <row r="36672" s="505" customFormat="1" ht="14.25" hidden="1"/>
    <row r="36673" s="505" customFormat="1" ht="14.25" hidden="1"/>
    <row r="36674" s="505" customFormat="1" ht="14.25" hidden="1"/>
    <row r="36675" s="505" customFormat="1" ht="14.25" hidden="1"/>
    <row r="36676" s="505" customFormat="1" ht="14.25" hidden="1"/>
    <row r="36677" s="505" customFormat="1" ht="14.25" hidden="1"/>
    <row r="36678" s="505" customFormat="1" ht="14.25" hidden="1"/>
    <row r="36679" s="505" customFormat="1" ht="14.25" hidden="1"/>
    <row r="36680" s="505" customFormat="1" ht="14.25" hidden="1"/>
    <row r="36681" s="505" customFormat="1" ht="14.25" hidden="1"/>
    <row r="36682" s="505" customFormat="1" ht="14.25" hidden="1"/>
    <row r="36683" s="505" customFormat="1" ht="14.25" hidden="1"/>
    <row r="36684" s="505" customFormat="1" ht="14.25" hidden="1"/>
    <row r="36685" s="505" customFormat="1" ht="14.25" hidden="1"/>
    <row r="36686" s="505" customFormat="1" ht="14.25" hidden="1"/>
    <row r="36687" s="505" customFormat="1" ht="14.25" hidden="1"/>
    <row r="36688" s="505" customFormat="1" ht="14.25" hidden="1"/>
    <row r="36689" s="505" customFormat="1" ht="14.25" hidden="1"/>
    <row r="36690" s="505" customFormat="1" ht="14.25" hidden="1"/>
    <row r="36691" s="505" customFormat="1" ht="14.25" hidden="1"/>
    <row r="36692" s="505" customFormat="1" ht="14.25" hidden="1"/>
    <row r="36693" s="505" customFormat="1" ht="14.25" hidden="1"/>
    <row r="36694" s="505" customFormat="1" ht="14.25" hidden="1"/>
    <row r="36695" s="505" customFormat="1" ht="14.25" hidden="1"/>
    <row r="36696" s="505" customFormat="1" ht="14.25" hidden="1"/>
    <row r="36697" s="505" customFormat="1" ht="14.25" hidden="1"/>
    <row r="36698" s="505" customFormat="1" ht="14.25" hidden="1"/>
    <row r="36699" s="505" customFormat="1" ht="14.25" hidden="1"/>
    <row r="36700" s="505" customFormat="1" ht="14.25" hidden="1"/>
    <row r="36701" s="505" customFormat="1" ht="14.25" hidden="1"/>
    <row r="36702" s="505" customFormat="1" ht="14.25" hidden="1"/>
    <row r="36703" s="505" customFormat="1" ht="14.25" hidden="1"/>
    <row r="36704" s="505" customFormat="1" ht="14.25" hidden="1"/>
    <row r="36705" s="505" customFormat="1" ht="14.25" hidden="1"/>
    <row r="36706" s="505" customFormat="1" ht="14.25" hidden="1"/>
    <row r="36707" s="505" customFormat="1" ht="14.25" hidden="1"/>
    <row r="36708" s="505" customFormat="1" ht="14.25" hidden="1"/>
    <row r="36709" s="505" customFormat="1" ht="14.25" hidden="1"/>
    <row r="36710" s="505" customFormat="1" ht="14.25" hidden="1"/>
    <row r="36711" s="505" customFormat="1" ht="14.25" hidden="1"/>
    <row r="36712" s="505" customFormat="1" ht="14.25" hidden="1"/>
    <row r="36713" s="505" customFormat="1" ht="14.25" hidden="1"/>
    <row r="36714" s="505" customFormat="1" ht="14.25" hidden="1"/>
    <row r="36715" s="505" customFormat="1" ht="14.25" hidden="1"/>
    <row r="36716" s="505" customFormat="1" ht="14.25" hidden="1"/>
    <row r="36717" s="505" customFormat="1" ht="14.25" hidden="1"/>
    <row r="36718" s="505" customFormat="1" ht="14.25" hidden="1"/>
    <row r="36719" s="505" customFormat="1" ht="14.25" hidden="1"/>
    <row r="36720" s="505" customFormat="1" ht="14.25" hidden="1"/>
    <row r="36721" s="505" customFormat="1" ht="14.25" hidden="1"/>
    <row r="36722" s="505" customFormat="1" ht="14.25" hidden="1"/>
    <row r="36723" s="505" customFormat="1" ht="14.25" hidden="1"/>
    <row r="36724" s="505" customFormat="1" ht="14.25" hidden="1"/>
    <row r="36725" s="505" customFormat="1" ht="14.25" hidden="1"/>
    <row r="36726" s="505" customFormat="1" ht="14.25" hidden="1"/>
    <row r="36727" s="505" customFormat="1" ht="14.25" hidden="1"/>
    <row r="36728" s="505" customFormat="1" ht="14.25" hidden="1"/>
    <row r="36729" s="505" customFormat="1" ht="14.25" hidden="1"/>
    <row r="36730" s="505" customFormat="1" ht="14.25" hidden="1"/>
    <row r="36731" s="505" customFormat="1" ht="14.25" hidden="1"/>
    <row r="36732" s="505" customFormat="1" ht="14.25" hidden="1"/>
    <row r="36733" s="505" customFormat="1" ht="14.25" hidden="1"/>
    <row r="36734" s="505" customFormat="1" ht="14.25" hidden="1"/>
    <row r="36735" s="505" customFormat="1" ht="14.25" hidden="1"/>
    <row r="36736" s="505" customFormat="1" ht="14.25" hidden="1"/>
    <row r="36737" s="505" customFormat="1" ht="14.25" hidden="1"/>
    <row r="36738" s="505" customFormat="1" ht="14.25" hidden="1"/>
    <row r="36739" s="505" customFormat="1" ht="14.25" hidden="1"/>
    <row r="36740" s="505" customFormat="1" ht="14.25" hidden="1"/>
    <row r="36741" s="505" customFormat="1" ht="14.25" hidden="1"/>
    <row r="36742" s="505" customFormat="1" ht="14.25" hidden="1"/>
    <row r="36743" s="505" customFormat="1" ht="14.25" hidden="1"/>
    <row r="36744" s="505" customFormat="1" ht="14.25" hidden="1"/>
    <row r="36745" s="505" customFormat="1" ht="14.25" hidden="1"/>
    <row r="36746" s="505" customFormat="1" ht="14.25" hidden="1"/>
    <row r="36747" s="505" customFormat="1" ht="14.25" hidden="1"/>
    <row r="36748" s="505" customFormat="1" ht="14.25" hidden="1"/>
    <row r="36749" s="505" customFormat="1" ht="14.25" hidden="1"/>
    <row r="36750" s="505" customFormat="1" ht="14.25" hidden="1"/>
    <row r="36751" s="505" customFormat="1" ht="14.25" hidden="1"/>
    <row r="36752" s="505" customFormat="1" ht="14.25" hidden="1"/>
    <row r="36753" s="505" customFormat="1" ht="14.25" hidden="1"/>
    <row r="36754" s="505" customFormat="1" ht="14.25" hidden="1"/>
    <row r="36755" s="505" customFormat="1" ht="14.25" hidden="1"/>
    <row r="36756" s="505" customFormat="1" ht="14.25" hidden="1"/>
    <row r="36757" s="505" customFormat="1" ht="14.25" hidden="1"/>
    <row r="36758" s="505" customFormat="1" ht="14.25" hidden="1"/>
    <row r="36759" s="505" customFormat="1" ht="14.25" hidden="1"/>
    <row r="36760" s="505" customFormat="1" ht="14.25" hidden="1"/>
    <row r="36761" s="505" customFormat="1" ht="14.25" hidden="1"/>
    <row r="36762" s="505" customFormat="1" ht="14.25" hidden="1"/>
    <row r="36763" s="505" customFormat="1" ht="14.25" hidden="1"/>
    <row r="36764" s="505" customFormat="1" ht="14.25" hidden="1"/>
    <row r="36765" s="505" customFormat="1" ht="14.25" hidden="1"/>
    <row r="36766" s="505" customFormat="1" ht="14.25" hidden="1"/>
    <row r="36767" s="505" customFormat="1" ht="14.25" hidden="1"/>
    <row r="36768" s="505" customFormat="1" ht="14.25" hidden="1"/>
    <row r="36769" s="505" customFormat="1" ht="14.25" hidden="1"/>
    <row r="36770" s="505" customFormat="1" ht="14.25" hidden="1"/>
    <row r="36771" s="505" customFormat="1" ht="14.25" hidden="1"/>
    <row r="36772" s="505" customFormat="1" ht="14.25" hidden="1"/>
    <row r="36773" s="505" customFormat="1" ht="14.25" hidden="1"/>
    <row r="36774" s="505" customFormat="1" ht="14.25" hidden="1"/>
    <row r="36775" s="505" customFormat="1" ht="14.25" hidden="1"/>
    <row r="36776" s="505" customFormat="1" ht="14.25" hidden="1"/>
    <row r="36777" s="505" customFormat="1" ht="14.25" hidden="1"/>
    <row r="36778" s="505" customFormat="1" ht="14.25" hidden="1"/>
    <row r="36779" s="505" customFormat="1" ht="14.25" hidden="1"/>
    <row r="36780" s="505" customFormat="1" ht="14.25" hidden="1"/>
    <row r="36781" s="505" customFormat="1" ht="14.25" hidden="1"/>
    <row r="36782" s="505" customFormat="1" ht="14.25" hidden="1"/>
    <row r="36783" s="505" customFormat="1" ht="14.25" hidden="1"/>
    <row r="36784" s="505" customFormat="1" ht="14.25" hidden="1"/>
    <row r="36785" s="505" customFormat="1" ht="14.25" hidden="1"/>
    <row r="36786" s="505" customFormat="1" ht="14.25" hidden="1"/>
    <row r="36787" s="505" customFormat="1" ht="14.25" hidden="1"/>
    <row r="36788" s="505" customFormat="1" ht="14.25" hidden="1"/>
    <row r="36789" s="505" customFormat="1" ht="14.25" hidden="1"/>
    <row r="36790" s="505" customFormat="1" ht="14.25" hidden="1"/>
    <row r="36791" s="505" customFormat="1" ht="14.25" hidden="1"/>
    <row r="36792" s="505" customFormat="1" ht="14.25" hidden="1"/>
    <row r="36793" s="505" customFormat="1" ht="14.25" hidden="1"/>
    <row r="36794" s="505" customFormat="1" ht="14.25" hidden="1"/>
    <row r="36795" s="505" customFormat="1" ht="14.25" hidden="1"/>
    <row r="36796" s="505" customFormat="1" ht="14.25" hidden="1"/>
    <row r="36797" s="505" customFormat="1" ht="14.25" hidden="1"/>
    <row r="36798" s="505" customFormat="1" ht="14.25" hidden="1"/>
    <row r="36799" s="505" customFormat="1" ht="14.25" hidden="1"/>
    <row r="36800" s="505" customFormat="1" ht="14.25" hidden="1"/>
    <row r="36801" s="505" customFormat="1" ht="14.25" hidden="1"/>
    <row r="36802" s="505" customFormat="1" ht="14.25" hidden="1"/>
    <row r="36803" s="505" customFormat="1" ht="14.25" hidden="1"/>
    <row r="36804" s="505" customFormat="1" ht="14.25" hidden="1"/>
    <row r="36805" s="505" customFormat="1" ht="14.25" hidden="1"/>
    <row r="36806" s="505" customFormat="1" ht="14.25" hidden="1"/>
    <row r="36807" s="505" customFormat="1" ht="14.25" hidden="1"/>
    <row r="36808" s="505" customFormat="1" ht="14.25" hidden="1"/>
    <row r="36809" s="505" customFormat="1" ht="14.25" hidden="1"/>
    <row r="36810" s="505" customFormat="1" ht="14.25" hidden="1"/>
    <row r="36811" s="505" customFormat="1" ht="14.25" hidden="1"/>
    <row r="36812" s="505" customFormat="1" ht="14.25" hidden="1"/>
    <row r="36813" s="505" customFormat="1" ht="14.25" hidden="1"/>
    <row r="36814" s="505" customFormat="1" ht="14.25" hidden="1"/>
    <row r="36815" s="505" customFormat="1" ht="14.25" hidden="1"/>
    <row r="36816" s="505" customFormat="1" ht="14.25" hidden="1"/>
    <row r="36817" s="505" customFormat="1" ht="14.25" hidden="1"/>
    <row r="36818" s="505" customFormat="1" ht="14.25" hidden="1"/>
    <row r="36819" s="505" customFormat="1" ht="14.25" hidden="1"/>
    <row r="36820" s="505" customFormat="1" ht="14.25" hidden="1"/>
    <row r="36821" s="505" customFormat="1" ht="14.25" hidden="1"/>
    <row r="36822" s="505" customFormat="1" ht="14.25" hidden="1"/>
    <row r="36823" s="505" customFormat="1" ht="14.25" hidden="1"/>
    <row r="36824" s="505" customFormat="1" ht="14.25" hidden="1"/>
    <row r="36825" s="505" customFormat="1" ht="14.25" hidden="1"/>
    <row r="36826" s="505" customFormat="1" ht="14.25" hidden="1"/>
    <row r="36827" s="505" customFormat="1" ht="14.25" hidden="1"/>
    <row r="36828" s="505" customFormat="1" ht="14.25" hidden="1"/>
    <row r="36829" s="505" customFormat="1" ht="14.25" hidden="1"/>
    <row r="36830" s="505" customFormat="1" ht="14.25" hidden="1"/>
    <row r="36831" s="505" customFormat="1" ht="14.25" hidden="1"/>
    <row r="36832" s="505" customFormat="1" ht="14.25" hidden="1"/>
    <row r="36833" s="505" customFormat="1" ht="14.25" hidden="1"/>
    <row r="36834" s="505" customFormat="1" ht="14.25" hidden="1"/>
    <row r="36835" s="505" customFormat="1" ht="14.25" hidden="1"/>
    <row r="36836" s="505" customFormat="1" ht="14.25" hidden="1"/>
    <row r="36837" s="505" customFormat="1" ht="14.25" hidden="1"/>
    <row r="36838" s="505" customFormat="1" ht="14.25" hidden="1"/>
    <row r="36839" s="505" customFormat="1" ht="14.25" hidden="1"/>
    <row r="36840" s="505" customFormat="1" ht="14.25" hidden="1"/>
    <row r="36841" s="505" customFormat="1" ht="14.25" hidden="1"/>
    <row r="36842" s="505" customFormat="1" ht="14.25" hidden="1"/>
    <row r="36843" s="505" customFormat="1" ht="14.25" hidden="1"/>
    <row r="36844" s="505" customFormat="1" ht="14.25" hidden="1"/>
    <row r="36845" s="505" customFormat="1" ht="14.25" hidden="1"/>
    <row r="36846" s="505" customFormat="1" ht="14.25" hidden="1"/>
    <row r="36847" s="505" customFormat="1" ht="14.25" hidden="1"/>
    <row r="36848" s="505" customFormat="1" ht="14.25" hidden="1"/>
    <row r="36849" s="505" customFormat="1" ht="14.25" hidden="1"/>
    <row r="36850" s="505" customFormat="1" ht="14.25" hidden="1"/>
    <row r="36851" s="505" customFormat="1" ht="14.25" hidden="1"/>
    <row r="36852" s="505" customFormat="1" ht="14.25" hidden="1"/>
    <row r="36853" s="505" customFormat="1" ht="14.25" hidden="1"/>
    <row r="36854" s="505" customFormat="1" ht="14.25" hidden="1"/>
    <row r="36855" s="505" customFormat="1" ht="14.25" hidden="1"/>
    <row r="36856" s="505" customFormat="1" ht="14.25" hidden="1"/>
    <row r="36857" s="505" customFormat="1" ht="14.25" hidden="1"/>
    <row r="36858" s="505" customFormat="1" ht="14.25" hidden="1"/>
    <row r="36859" s="505" customFormat="1" ht="14.25" hidden="1"/>
    <row r="36860" s="505" customFormat="1" ht="14.25" hidden="1"/>
    <row r="36861" s="505" customFormat="1" ht="14.25" hidden="1"/>
    <row r="36862" s="505" customFormat="1" ht="14.25" hidden="1"/>
    <row r="36863" s="505" customFormat="1" ht="14.25" hidden="1"/>
    <row r="36864" s="505" customFormat="1" ht="14.25" hidden="1"/>
    <row r="36865" s="505" customFormat="1" ht="14.25" hidden="1"/>
    <row r="36866" s="505" customFormat="1" ht="14.25" hidden="1"/>
    <row r="36867" s="505" customFormat="1" ht="14.25" hidden="1"/>
    <row r="36868" s="505" customFormat="1" ht="14.25" hidden="1"/>
    <row r="36869" s="505" customFormat="1" ht="14.25" hidden="1"/>
    <row r="36870" s="505" customFormat="1" ht="14.25" hidden="1"/>
    <row r="36871" s="505" customFormat="1" ht="14.25" hidden="1"/>
    <row r="36872" s="505" customFormat="1" ht="14.25" hidden="1"/>
    <row r="36873" s="505" customFormat="1" ht="14.25" hidden="1"/>
    <row r="36874" s="505" customFormat="1" ht="14.25" hidden="1"/>
    <row r="36875" s="505" customFormat="1" ht="14.25" hidden="1"/>
    <row r="36876" s="505" customFormat="1" ht="14.25" hidden="1"/>
    <row r="36877" s="505" customFormat="1" ht="14.25" hidden="1"/>
    <row r="36878" s="505" customFormat="1" ht="14.25" hidden="1"/>
    <row r="36879" s="505" customFormat="1" ht="14.25" hidden="1"/>
    <row r="36880" s="505" customFormat="1" ht="14.25" hidden="1"/>
    <row r="36881" s="505" customFormat="1" ht="14.25" hidden="1"/>
    <row r="36882" s="505" customFormat="1" ht="14.25" hidden="1"/>
    <row r="36883" s="505" customFormat="1" ht="14.25" hidden="1"/>
    <row r="36884" s="505" customFormat="1" ht="14.25" hidden="1"/>
    <row r="36885" s="505" customFormat="1" ht="14.25" hidden="1"/>
    <row r="36886" s="505" customFormat="1" ht="14.25" hidden="1"/>
    <row r="36887" s="505" customFormat="1" ht="14.25" hidden="1"/>
    <row r="36888" s="505" customFormat="1" ht="14.25" hidden="1"/>
    <row r="36889" s="505" customFormat="1" ht="14.25" hidden="1"/>
    <row r="36890" s="505" customFormat="1" ht="14.25" hidden="1"/>
    <row r="36891" s="505" customFormat="1" ht="14.25" hidden="1"/>
    <row r="36892" s="505" customFormat="1" ht="14.25" hidden="1"/>
    <row r="36893" s="505" customFormat="1" ht="14.25" hidden="1"/>
    <row r="36894" s="505" customFormat="1" ht="14.25" hidden="1"/>
    <row r="36895" s="505" customFormat="1" ht="14.25" hidden="1"/>
    <row r="36896" s="505" customFormat="1" ht="14.25" hidden="1"/>
    <row r="36897" s="505" customFormat="1" ht="14.25" hidden="1"/>
    <row r="36898" s="505" customFormat="1" ht="14.25" hidden="1"/>
    <row r="36899" s="505" customFormat="1" ht="14.25" hidden="1"/>
    <row r="36900" s="505" customFormat="1" ht="14.25" hidden="1"/>
    <row r="36901" s="505" customFormat="1" ht="14.25" hidden="1"/>
    <row r="36902" s="505" customFormat="1" ht="14.25" hidden="1"/>
    <row r="36903" s="505" customFormat="1" ht="14.25" hidden="1"/>
    <row r="36904" s="505" customFormat="1" ht="14.25" hidden="1"/>
    <row r="36905" s="505" customFormat="1" ht="14.25" hidden="1"/>
    <row r="36906" s="505" customFormat="1" ht="14.25" hidden="1"/>
    <row r="36907" s="505" customFormat="1" ht="14.25" hidden="1"/>
    <row r="36908" s="505" customFormat="1" ht="14.25" hidden="1"/>
    <row r="36909" s="505" customFormat="1" ht="14.25" hidden="1"/>
    <row r="36910" s="505" customFormat="1" ht="14.25" hidden="1"/>
    <row r="36911" s="505" customFormat="1" ht="14.25" hidden="1"/>
    <row r="36912" s="505" customFormat="1" ht="14.25" hidden="1"/>
    <row r="36913" s="505" customFormat="1" ht="14.25" hidden="1"/>
    <row r="36914" s="505" customFormat="1" ht="14.25" hidden="1"/>
    <row r="36915" s="505" customFormat="1" ht="14.25" hidden="1"/>
    <row r="36916" s="505" customFormat="1" ht="14.25" hidden="1"/>
    <row r="36917" s="505" customFormat="1" ht="14.25" hidden="1"/>
    <row r="36918" s="505" customFormat="1" ht="14.25" hidden="1"/>
    <row r="36919" s="505" customFormat="1" ht="14.25" hidden="1"/>
    <row r="36920" s="505" customFormat="1" ht="14.25" hidden="1"/>
    <row r="36921" s="505" customFormat="1" ht="14.25" hidden="1"/>
    <row r="36922" s="505" customFormat="1" ht="14.25" hidden="1"/>
    <row r="36923" s="505" customFormat="1" ht="14.25" hidden="1"/>
    <row r="36924" s="505" customFormat="1" ht="14.25" hidden="1"/>
    <row r="36925" s="505" customFormat="1" ht="14.25" hidden="1"/>
    <row r="36926" s="505" customFormat="1" ht="14.25" hidden="1"/>
    <row r="36927" s="505" customFormat="1" ht="14.25" hidden="1"/>
    <row r="36928" s="505" customFormat="1" ht="14.25" hidden="1"/>
    <row r="36929" s="505" customFormat="1" ht="14.25" hidden="1"/>
    <row r="36930" s="505" customFormat="1" ht="14.25" hidden="1"/>
    <row r="36931" s="505" customFormat="1" ht="14.25" hidden="1"/>
    <row r="36932" s="505" customFormat="1" ht="14.25" hidden="1"/>
    <row r="36933" s="505" customFormat="1" ht="14.25" hidden="1"/>
    <row r="36934" s="505" customFormat="1" ht="14.25" hidden="1"/>
    <row r="36935" s="505" customFormat="1" ht="14.25" hidden="1"/>
    <row r="36936" s="505" customFormat="1" ht="14.25" hidden="1"/>
    <row r="36937" s="505" customFormat="1" ht="14.25" hidden="1"/>
    <row r="36938" s="505" customFormat="1" ht="14.25" hidden="1"/>
    <row r="36939" s="505" customFormat="1" ht="14.25" hidden="1"/>
    <row r="36940" s="505" customFormat="1" ht="14.25" hidden="1"/>
    <row r="36941" s="505" customFormat="1" ht="14.25" hidden="1"/>
    <row r="36942" s="505" customFormat="1" ht="14.25" hidden="1"/>
    <row r="36943" s="505" customFormat="1" ht="14.25" hidden="1"/>
    <row r="36944" s="505" customFormat="1" ht="14.25" hidden="1"/>
    <row r="36945" s="505" customFormat="1" ht="14.25" hidden="1"/>
    <row r="36946" s="505" customFormat="1" ht="14.25" hidden="1"/>
    <row r="36947" s="505" customFormat="1" ht="14.25" hidden="1"/>
    <row r="36948" s="505" customFormat="1" ht="14.25" hidden="1"/>
    <row r="36949" s="505" customFormat="1" ht="14.25" hidden="1"/>
    <row r="36950" s="505" customFormat="1" ht="14.25" hidden="1"/>
    <row r="36951" s="505" customFormat="1" ht="14.25" hidden="1"/>
    <row r="36952" s="505" customFormat="1" ht="14.25" hidden="1"/>
    <row r="36953" s="505" customFormat="1" ht="14.25" hidden="1"/>
    <row r="36954" s="505" customFormat="1" ht="14.25" hidden="1"/>
    <row r="36955" s="505" customFormat="1" ht="14.25" hidden="1"/>
    <row r="36956" s="505" customFormat="1" ht="14.25" hidden="1"/>
    <row r="36957" s="505" customFormat="1" ht="14.25" hidden="1"/>
    <row r="36958" s="505" customFormat="1" ht="14.25" hidden="1"/>
    <row r="36959" s="505" customFormat="1" ht="14.25" hidden="1"/>
    <row r="36960" s="505" customFormat="1" ht="14.25" hidden="1"/>
    <row r="36961" s="505" customFormat="1" ht="14.25" hidden="1"/>
    <row r="36962" s="505" customFormat="1" ht="14.25" hidden="1"/>
    <row r="36963" s="505" customFormat="1" ht="14.25" hidden="1"/>
    <row r="36964" s="505" customFormat="1" ht="14.25" hidden="1"/>
    <row r="36965" s="505" customFormat="1" ht="14.25" hidden="1"/>
    <row r="36966" s="505" customFormat="1" ht="14.25" hidden="1"/>
    <row r="36967" s="505" customFormat="1" ht="14.25" hidden="1"/>
    <row r="36968" s="505" customFormat="1" ht="14.25" hidden="1"/>
    <row r="36969" s="505" customFormat="1" ht="14.25" hidden="1"/>
    <row r="36970" s="505" customFormat="1" ht="14.25" hidden="1"/>
    <row r="36971" s="505" customFormat="1" ht="14.25" hidden="1"/>
    <row r="36972" s="505" customFormat="1" ht="14.25" hidden="1"/>
    <row r="36973" s="505" customFormat="1" ht="14.25" hidden="1"/>
    <row r="36974" s="505" customFormat="1" ht="14.25" hidden="1"/>
    <row r="36975" s="505" customFormat="1" ht="14.25" hidden="1"/>
    <row r="36976" s="505" customFormat="1" ht="14.25" hidden="1"/>
    <row r="36977" s="505" customFormat="1" ht="14.25" hidden="1"/>
    <row r="36978" s="505" customFormat="1" ht="14.25" hidden="1"/>
    <row r="36979" s="505" customFormat="1" ht="14.25" hidden="1"/>
    <row r="36980" s="505" customFormat="1" ht="14.25" hidden="1"/>
    <row r="36981" s="505" customFormat="1" ht="14.25" hidden="1"/>
    <row r="36982" s="505" customFormat="1" ht="14.25" hidden="1"/>
    <row r="36983" s="505" customFormat="1" ht="14.25" hidden="1"/>
    <row r="36984" s="505" customFormat="1" ht="14.25" hidden="1"/>
    <row r="36985" s="505" customFormat="1" ht="14.25" hidden="1"/>
    <row r="36986" s="505" customFormat="1" ht="14.25" hidden="1"/>
    <row r="36987" s="505" customFormat="1" ht="14.25" hidden="1"/>
    <row r="36988" s="505" customFormat="1" ht="14.25" hidden="1"/>
    <row r="36989" s="505" customFormat="1" ht="14.25" hidden="1"/>
    <row r="36990" s="505" customFormat="1" ht="14.25" hidden="1"/>
    <row r="36991" s="505" customFormat="1" ht="14.25" hidden="1"/>
    <row r="36992" s="505" customFormat="1" ht="14.25" hidden="1"/>
    <row r="36993" s="505" customFormat="1" ht="14.25" hidden="1"/>
    <row r="36994" s="505" customFormat="1" ht="14.25" hidden="1"/>
    <row r="36995" s="505" customFormat="1" ht="14.25" hidden="1"/>
    <row r="36996" s="505" customFormat="1" ht="14.25" hidden="1"/>
    <row r="36997" s="505" customFormat="1" ht="14.25" hidden="1"/>
    <row r="36998" s="505" customFormat="1" ht="14.25" hidden="1"/>
    <row r="36999" s="505" customFormat="1" ht="14.25" hidden="1"/>
    <row r="37000" s="505" customFormat="1" ht="14.25" hidden="1"/>
    <row r="37001" s="505" customFormat="1" ht="14.25" hidden="1"/>
    <row r="37002" s="505" customFormat="1" ht="14.25" hidden="1"/>
    <row r="37003" s="505" customFormat="1" ht="14.25" hidden="1"/>
    <row r="37004" s="505" customFormat="1" ht="14.25" hidden="1"/>
    <row r="37005" s="505" customFormat="1" ht="14.25" hidden="1"/>
    <row r="37006" s="505" customFormat="1" ht="14.25" hidden="1"/>
    <row r="37007" s="505" customFormat="1" ht="14.25" hidden="1"/>
    <row r="37008" s="505" customFormat="1" ht="14.25" hidden="1"/>
    <row r="37009" s="505" customFormat="1" ht="14.25" hidden="1"/>
    <row r="37010" s="505" customFormat="1" ht="14.25" hidden="1"/>
    <row r="37011" s="505" customFormat="1" ht="14.25" hidden="1"/>
    <row r="37012" s="505" customFormat="1" ht="14.25" hidden="1"/>
    <row r="37013" s="505" customFormat="1" ht="14.25" hidden="1"/>
    <row r="37014" s="505" customFormat="1" ht="14.25" hidden="1"/>
    <row r="37015" s="505" customFormat="1" ht="14.25" hidden="1"/>
    <row r="37016" s="505" customFormat="1" ht="14.25" hidden="1"/>
    <row r="37017" s="505" customFormat="1" ht="14.25" hidden="1"/>
    <row r="37018" s="505" customFormat="1" ht="14.25" hidden="1"/>
    <row r="37019" s="505" customFormat="1" ht="14.25" hidden="1"/>
    <row r="37020" s="505" customFormat="1" ht="14.25" hidden="1"/>
    <row r="37021" s="505" customFormat="1" ht="14.25" hidden="1"/>
    <row r="37022" s="505" customFormat="1" ht="14.25" hidden="1"/>
    <row r="37023" s="505" customFormat="1" ht="14.25" hidden="1"/>
    <row r="37024" s="505" customFormat="1" ht="14.25" hidden="1"/>
    <row r="37025" s="505" customFormat="1" ht="14.25" hidden="1"/>
    <row r="37026" s="505" customFormat="1" ht="14.25" hidden="1"/>
    <row r="37027" s="505" customFormat="1" ht="14.25" hidden="1"/>
    <row r="37028" s="505" customFormat="1" ht="14.25" hidden="1"/>
    <row r="37029" s="505" customFormat="1" ht="14.25" hidden="1"/>
    <row r="37030" s="505" customFormat="1" ht="14.25" hidden="1"/>
    <row r="37031" s="505" customFormat="1" ht="14.25" hidden="1"/>
    <row r="37032" s="505" customFormat="1" ht="14.25" hidden="1"/>
    <row r="37033" s="505" customFormat="1" ht="14.25" hidden="1"/>
    <row r="37034" s="505" customFormat="1" ht="14.25" hidden="1"/>
    <row r="37035" s="505" customFormat="1" ht="14.25" hidden="1"/>
    <row r="37036" s="505" customFormat="1" ht="14.25" hidden="1"/>
    <row r="37037" s="505" customFormat="1" ht="14.25" hidden="1"/>
    <row r="37038" s="505" customFormat="1" ht="14.25" hidden="1"/>
    <row r="37039" s="505" customFormat="1" ht="14.25" hidden="1"/>
    <row r="37040" s="505" customFormat="1" ht="14.25" hidden="1"/>
    <row r="37041" s="505" customFormat="1" ht="14.25" hidden="1"/>
    <row r="37042" s="505" customFormat="1" ht="14.25" hidden="1"/>
    <row r="37043" s="505" customFormat="1" ht="14.25" hidden="1"/>
    <row r="37044" s="505" customFormat="1" ht="14.25" hidden="1"/>
    <row r="37045" s="505" customFormat="1" ht="14.25" hidden="1"/>
    <row r="37046" s="505" customFormat="1" ht="14.25" hidden="1"/>
    <row r="37047" s="505" customFormat="1" ht="14.25" hidden="1"/>
    <row r="37048" s="505" customFormat="1" ht="14.25" hidden="1"/>
    <row r="37049" s="505" customFormat="1" ht="14.25" hidden="1"/>
    <row r="37050" s="505" customFormat="1" ht="14.25" hidden="1"/>
    <row r="37051" s="505" customFormat="1" ht="14.25" hidden="1"/>
    <row r="37052" s="505" customFormat="1" ht="14.25" hidden="1"/>
    <row r="37053" s="505" customFormat="1" ht="14.25" hidden="1"/>
    <row r="37054" s="505" customFormat="1" ht="14.25" hidden="1"/>
    <row r="37055" s="505" customFormat="1" ht="14.25" hidden="1"/>
    <row r="37056" s="505" customFormat="1" ht="14.25" hidden="1"/>
    <row r="37057" s="505" customFormat="1" ht="14.25" hidden="1"/>
    <row r="37058" s="505" customFormat="1" ht="14.25" hidden="1"/>
    <row r="37059" s="505" customFormat="1" ht="14.25" hidden="1"/>
    <row r="37060" s="505" customFormat="1" ht="14.25" hidden="1"/>
    <row r="37061" s="505" customFormat="1" ht="14.25" hidden="1"/>
    <row r="37062" s="505" customFormat="1" ht="14.25" hidden="1"/>
    <row r="37063" s="505" customFormat="1" ht="14.25" hidden="1"/>
    <row r="37064" s="505" customFormat="1" ht="14.25" hidden="1"/>
    <row r="37065" s="505" customFormat="1" ht="14.25" hidden="1"/>
    <row r="37066" s="505" customFormat="1" ht="14.25" hidden="1"/>
    <row r="37067" s="505" customFormat="1" ht="14.25" hidden="1"/>
    <row r="37068" s="505" customFormat="1" ht="14.25" hidden="1"/>
    <row r="37069" s="505" customFormat="1" ht="14.25" hidden="1"/>
    <row r="37070" s="505" customFormat="1" ht="14.25" hidden="1"/>
    <row r="37071" s="505" customFormat="1" ht="14.25" hidden="1"/>
    <row r="37072" s="505" customFormat="1" ht="14.25" hidden="1"/>
    <row r="37073" s="505" customFormat="1" ht="14.25" hidden="1"/>
    <row r="37074" s="505" customFormat="1" ht="14.25" hidden="1"/>
    <row r="37075" s="505" customFormat="1" ht="14.25" hidden="1"/>
    <row r="37076" s="505" customFormat="1" ht="14.25" hidden="1"/>
    <row r="37077" s="505" customFormat="1" ht="14.25" hidden="1"/>
    <row r="37078" s="505" customFormat="1" ht="14.25" hidden="1"/>
    <row r="37079" s="505" customFormat="1" ht="14.25" hidden="1"/>
    <row r="37080" s="505" customFormat="1" ht="14.25" hidden="1"/>
    <row r="37081" s="505" customFormat="1" ht="14.25" hidden="1"/>
    <row r="37082" s="505" customFormat="1" ht="14.25" hidden="1"/>
    <row r="37083" s="505" customFormat="1" ht="14.25" hidden="1"/>
    <row r="37084" s="505" customFormat="1" ht="14.25" hidden="1"/>
    <row r="37085" s="505" customFormat="1" ht="14.25" hidden="1"/>
    <row r="37086" s="505" customFormat="1" ht="14.25" hidden="1"/>
    <row r="37087" s="505" customFormat="1" ht="14.25" hidden="1"/>
    <row r="37088" s="505" customFormat="1" ht="14.25" hidden="1"/>
    <row r="37089" s="505" customFormat="1" ht="14.25" hidden="1"/>
    <row r="37090" s="505" customFormat="1" ht="14.25" hidden="1"/>
    <row r="37091" s="505" customFormat="1" ht="14.25" hidden="1"/>
    <row r="37092" s="505" customFormat="1" ht="14.25" hidden="1"/>
    <row r="37093" s="505" customFormat="1" ht="14.25" hidden="1"/>
    <row r="37094" s="505" customFormat="1" ht="14.25" hidden="1"/>
    <row r="37095" s="505" customFormat="1" ht="14.25" hidden="1"/>
    <row r="37096" s="505" customFormat="1" ht="14.25" hidden="1"/>
    <row r="37097" s="505" customFormat="1" ht="14.25" hidden="1"/>
    <row r="37098" s="505" customFormat="1" ht="14.25" hidden="1"/>
    <row r="37099" s="505" customFormat="1" ht="14.25" hidden="1"/>
    <row r="37100" s="505" customFormat="1" ht="14.25" hidden="1"/>
    <row r="37101" s="505" customFormat="1" ht="14.25" hidden="1"/>
    <row r="37102" s="505" customFormat="1" ht="14.25" hidden="1"/>
    <row r="37103" s="505" customFormat="1" ht="14.25" hidden="1"/>
    <row r="37104" s="505" customFormat="1" ht="14.25" hidden="1"/>
    <row r="37105" s="505" customFormat="1" ht="14.25" hidden="1"/>
    <row r="37106" s="505" customFormat="1" ht="14.25" hidden="1"/>
    <row r="37107" s="505" customFormat="1" ht="14.25" hidden="1"/>
    <row r="37108" s="505" customFormat="1" ht="14.25" hidden="1"/>
    <row r="37109" s="505" customFormat="1" ht="14.25" hidden="1"/>
    <row r="37110" s="505" customFormat="1" ht="14.25" hidden="1"/>
    <row r="37111" s="505" customFormat="1" ht="14.25" hidden="1"/>
    <row r="37112" s="505" customFormat="1" ht="14.25" hidden="1"/>
    <row r="37113" s="505" customFormat="1" ht="14.25" hidden="1"/>
    <row r="37114" s="505" customFormat="1" ht="14.25" hidden="1"/>
    <row r="37115" s="505" customFormat="1" ht="14.25" hidden="1"/>
    <row r="37116" s="505" customFormat="1" ht="14.25" hidden="1"/>
    <row r="37117" s="505" customFormat="1" ht="14.25" hidden="1"/>
    <row r="37118" s="505" customFormat="1" ht="14.25" hidden="1"/>
    <row r="37119" s="505" customFormat="1" ht="14.25" hidden="1"/>
    <row r="37120" s="505" customFormat="1" ht="14.25" hidden="1"/>
    <row r="37121" s="505" customFormat="1" ht="14.25" hidden="1"/>
    <row r="37122" s="505" customFormat="1" ht="14.25" hidden="1"/>
    <row r="37123" s="505" customFormat="1" ht="14.25" hidden="1"/>
    <row r="37124" s="505" customFormat="1" ht="14.25" hidden="1"/>
    <row r="37125" s="505" customFormat="1" ht="14.25" hidden="1"/>
    <row r="37126" s="505" customFormat="1" ht="14.25" hidden="1"/>
    <row r="37127" s="505" customFormat="1" ht="14.25" hidden="1"/>
    <row r="37128" s="505" customFormat="1" ht="14.25" hidden="1"/>
    <row r="37129" s="505" customFormat="1" ht="14.25" hidden="1"/>
    <row r="37130" s="505" customFormat="1" ht="14.25" hidden="1"/>
    <row r="37131" s="505" customFormat="1" ht="14.25" hidden="1"/>
    <row r="37132" s="505" customFormat="1" ht="14.25" hidden="1"/>
    <row r="37133" s="505" customFormat="1" ht="14.25" hidden="1"/>
    <row r="37134" s="505" customFormat="1" ht="14.25" hidden="1"/>
    <row r="37135" s="505" customFormat="1" ht="14.25" hidden="1"/>
    <row r="37136" s="505" customFormat="1" ht="14.25" hidden="1"/>
    <row r="37137" s="505" customFormat="1" ht="14.25" hidden="1"/>
    <row r="37138" s="505" customFormat="1" ht="14.25" hidden="1"/>
    <row r="37139" s="505" customFormat="1" ht="14.25" hidden="1"/>
    <row r="37140" s="505" customFormat="1" ht="14.25" hidden="1"/>
    <row r="37141" s="505" customFormat="1" ht="14.25" hidden="1"/>
    <row r="37142" s="505" customFormat="1" ht="14.25" hidden="1"/>
    <row r="37143" s="505" customFormat="1" ht="14.25" hidden="1"/>
    <row r="37144" s="505" customFormat="1" ht="14.25" hidden="1"/>
    <row r="37145" s="505" customFormat="1" ht="14.25" hidden="1"/>
    <row r="37146" s="505" customFormat="1" ht="14.25" hidden="1"/>
    <row r="37147" s="505" customFormat="1" ht="14.25" hidden="1"/>
    <row r="37148" s="505" customFormat="1" ht="14.25" hidden="1"/>
    <row r="37149" s="505" customFormat="1" ht="14.25" hidden="1"/>
    <row r="37150" s="505" customFormat="1" ht="14.25" hidden="1"/>
    <row r="37151" s="505" customFormat="1" ht="14.25" hidden="1"/>
    <row r="37152" s="505" customFormat="1" ht="14.25" hidden="1"/>
    <row r="37153" s="505" customFormat="1" ht="14.25" hidden="1"/>
    <row r="37154" s="505" customFormat="1" ht="14.25" hidden="1"/>
    <row r="37155" s="505" customFormat="1" ht="14.25" hidden="1"/>
    <row r="37156" s="505" customFormat="1" ht="14.25" hidden="1"/>
    <row r="37157" s="505" customFormat="1" ht="14.25" hidden="1"/>
    <row r="37158" s="505" customFormat="1" ht="14.25" hidden="1"/>
    <row r="37159" s="505" customFormat="1" ht="14.25" hidden="1"/>
    <row r="37160" s="505" customFormat="1" ht="14.25" hidden="1"/>
    <row r="37161" s="505" customFormat="1" ht="14.25" hidden="1"/>
    <row r="37162" s="505" customFormat="1" ht="14.25" hidden="1"/>
    <row r="37163" s="505" customFormat="1" ht="14.25" hidden="1"/>
    <row r="37164" s="505" customFormat="1" ht="14.25" hidden="1"/>
    <row r="37165" s="505" customFormat="1" ht="14.25" hidden="1"/>
    <row r="37166" s="505" customFormat="1" ht="14.25" hidden="1"/>
    <row r="37167" s="505" customFormat="1" ht="14.25" hidden="1"/>
    <row r="37168" s="505" customFormat="1" ht="14.25" hidden="1"/>
    <row r="37169" s="505" customFormat="1" ht="14.25" hidden="1"/>
    <row r="37170" s="505" customFormat="1" ht="14.25" hidden="1"/>
    <row r="37171" s="505" customFormat="1" ht="14.25" hidden="1"/>
    <row r="37172" s="505" customFormat="1" ht="14.25" hidden="1"/>
    <row r="37173" s="505" customFormat="1" ht="14.25" hidden="1"/>
    <row r="37174" s="505" customFormat="1" ht="14.25" hidden="1"/>
    <row r="37175" s="505" customFormat="1" ht="14.25" hidden="1"/>
    <row r="37176" s="505" customFormat="1" ht="14.25" hidden="1"/>
    <row r="37177" s="505" customFormat="1" ht="14.25" hidden="1"/>
    <row r="37178" s="505" customFormat="1" ht="14.25" hidden="1"/>
    <row r="37179" s="505" customFormat="1" ht="14.25" hidden="1"/>
    <row r="37180" s="505" customFormat="1" ht="14.25" hidden="1"/>
    <row r="37181" s="505" customFormat="1" ht="14.25" hidden="1"/>
    <row r="37182" s="505" customFormat="1" ht="14.25" hidden="1"/>
    <row r="37183" s="505" customFormat="1" ht="14.25" hidden="1"/>
    <row r="37184" s="505" customFormat="1" ht="14.25" hidden="1"/>
    <row r="37185" s="505" customFormat="1" ht="14.25" hidden="1"/>
    <row r="37186" s="505" customFormat="1" ht="14.25" hidden="1"/>
    <row r="37187" s="505" customFormat="1" ht="14.25" hidden="1"/>
    <row r="37188" s="505" customFormat="1" ht="14.25" hidden="1"/>
    <row r="37189" s="505" customFormat="1" ht="14.25" hidden="1"/>
    <row r="37190" s="505" customFormat="1" ht="14.25" hidden="1"/>
    <row r="37191" s="505" customFormat="1" ht="14.25" hidden="1"/>
    <row r="37192" s="505" customFormat="1" ht="14.25" hidden="1"/>
    <row r="37193" s="505" customFormat="1" ht="14.25" hidden="1"/>
    <row r="37194" s="505" customFormat="1" ht="14.25" hidden="1"/>
    <row r="37195" s="505" customFormat="1" ht="14.25" hidden="1"/>
    <row r="37196" s="505" customFormat="1" ht="14.25" hidden="1"/>
    <row r="37197" s="505" customFormat="1" ht="14.25" hidden="1"/>
    <row r="37198" s="505" customFormat="1" ht="14.25" hidden="1"/>
    <row r="37199" s="505" customFormat="1" ht="14.25" hidden="1"/>
    <row r="37200" s="505" customFormat="1" ht="14.25" hidden="1"/>
    <row r="37201" s="505" customFormat="1" ht="14.25" hidden="1"/>
    <row r="37202" s="505" customFormat="1" ht="14.25" hidden="1"/>
    <row r="37203" s="505" customFormat="1" ht="14.25" hidden="1"/>
    <row r="37204" s="505" customFormat="1" ht="14.25" hidden="1"/>
    <row r="37205" s="505" customFormat="1" ht="14.25" hidden="1"/>
    <row r="37206" s="505" customFormat="1" ht="14.25" hidden="1"/>
    <row r="37207" s="505" customFormat="1" ht="14.25" hidden="1"/>
    <row r="37208" s="505" customFormat="1" ht="14.25" hidden="1"/>
    <row r="37209" s="505" customFormat="1" ht="14.25" hidden="1"/>
    <row r="37210" s="505" customFormat="1" ht="14.25" hidden="1"/>
    <row r="37211" s="505" customFormat="1" ht="14.25" hidden="1"/>
    <row r="37212" s="505" customFormat="1" ht="14.25" hidden="1"/>
    <row r="37213" s="505" customFormat="1" ht="14.25" hidden="1"/>
    <row r="37214" s="505" customFormat="1" ht="14.25" hidden="1"/>
    <row r="37215" s="505" customFormat="1" ht="14.25" hidden="1"/>
    <row r="37216" s="505" customFormat="1" ht="14.25" hidden="1"/>
    <row r="37217" s="505" customFormat="1" ht="14.25" hidden="1"/>
    <row r="37218" s="505" customFormat="1" ht="14.25" hidden="1"/>
    <row r="37219" s="505" customFormat="1" ht="14.25" hidden="1"/>
    <row r="37220" s="505" customFormat="1" ht="14.25" hidden="1"/>
    <row r="37221" s="505" customFormat="1" ht="14.25" hidden="1"/>
    <row r="37222" s="505" customFormat="1" ht="14.25" hidden="1"/>
    <row r="37223" s="505" customFormat="1" ht="14.25" hidden="1"/>
    <row r="37224" s="505" customFormat="1" ht="14.25" hidden="1"/>
    <row r="37225" s="505" customFormat="1" ht="14.25" hidden="1"/>
    <row r="37226" s="505" customFormat="1" ht="14.25" hidden="1"/>
    <row r="37227" s="505" customFormat="1" ht="14.25" hidden="1"/>
    <row r="37228" s="505" customFormat="1" ht="14.25" hidden="1"/>
    <row r="37229" s="505" customFormat="1" ht="14.25" hidden="1"/>
    <row r="37230" s="505" customFormat="1" ht="14.25" hidden="1"/>
    <row r="37231" s="505" customFormat="1" ht="14.25" hidden="1"/>
    <row r="37232" s="505" customFormat="1" ht="14.25" hidden="1"/>
    <row r="37233" s="505" customFormat="1" ht="14.25" hidden="1"/>
    <row r="37234" s="505" customFormat="1" ht="14.25" hidden="1"/>
    <row r="37235" s="505" customFormat="1" ht="14.25" hidden="1"/>
    <row r="37236" s="505" customFormat="1" ht="14.25" hidden="1"/>
    <row r="37237" s="505" customFormat="1" ht="14.25" hidden="1"/>
    <row r="37238" s="505" customFormat="1" ht="14.25" hidden="1"/>
    <row r="37239" s="505" customFormat="1" ht="14.25" hidden="1"/>
    <row r="37240" s="505" customFormat="1" ht="14.25" hidden="1"/>
    <row r="37241" s="505" customFormat="1" ht="14.25" hidden="1"/>
    <row r="37242" s="505" customFormat="1" ht="14.25" hidden="1"/>
    <row r="37243" s="505" customFormat="1" ht="14.25" hidden="1"/>
    <row r="37244" s="505" customFormat="1" ht="14.25" hidden="1"/>
    <row r="37245" s="505" customFormat="1" ht="14.25" hidden="1"/>
    <row r="37246" s="505" customFormat="1" ht="14.25" hidden="1"/>
    <row r="37247" s="505" customFormat="1" ht="14.25" hidden="1"/>
    <row r="37248" s="505" customFormat="1" ht="14.25" hidden="1"/>
    <row r="37249" s="505" customFormat="1" ht="14.25" hidden="1"/>
    <row r="37250" s="505" customFormat="1" ht="14.25" hidden="1"/>
    <row r="37251" s="505" customFormat="1" ht="14.25" hidden="1"/>
    <row r="37252" s="505" customFormat="1" ht="14.25" hidden="1"/>
    <row r="37253" s="505" customFormat="1" ht="14.25" hidden="1"/>
    <row r="37254" s="505" customFormat="1" ht="14.25" hidden="1"/>
    <row r="37255" s="505" customFormat="1" ht="14.25" hidden="1"/>
    <row r="37256" s="505" customFormat="1" ht="14.25" hidden="1"/>
    <row r="37257" s="505" customFormat="1" ht="14.25" hidden="1"/>
    <row r="37258" s="505" customFormat="1" ht="14.25" hidden="1"/>
    <row r="37259" s="505" customFormat="1" ht="14.25" hidden="1"/>
    <row r="37260" s="505" customFormat="1" ht="14.25" hidden="1"/>
    <row r="37261" s="505" customFormat="1" ht="14.25" hidden="1"/>
    <row r="37262" s="505" customFormat="1" ht="14.25" hidden="1"/>
    <row r="37263" s="505" customFormat="1" ht="14.25" hidden="1"/>
    <row r="37264" s="505" customFormat="1" ht="14.25" hidden="1"/>
    <row r="37265" s="505" customFormat="1" ht="14.25" hidden="1"/>
    <row r="37266" s="505" customFormat="1" ht="14.25" hidden="1"/>
    <row r="37267" s="505" customFormat="1" ht="14.25" hidden="1"/>
    <row r="37268" s="505" customFormat="1" ht="14.25" hidden="1"/>
    <row r="37269" s="505" customFormat="1" ht="14.25" hidden="1"/>
    <row r="37270" s="505" customFormat="1" ht="14.25" hidden="1"/>
    <row r="37271" s="505" customFormat="1" ht="14.25" hidden="1"/>
    <row r="37272" s="505" customFormat="1" ht="14.25" hidden="1"/>
    <row r="37273" s="505" customFormat="1" ht="14.25" hidden="1"/>
    <row r="37274" s="505" customFormat="1" ht="14.25" hidden="1"/>
    <row r="37275" s="505" customFormat="1" ht="14.25" hidden="1"/>
    <row r="37276" s="505" customFormat="1" ht="14.25" hidden="1"/>
    <row r="37277" s="505" customFormat="1" ht="14.25" hidden="1"/>
    <row r="37278" s="505" customFormat="1" ht="14.25" hidden="1"/>
    <row r="37279" s="505" customFormat="1" ht="14.25" hidden="1"/>
    <row r="37280" s="505" customFormat="1" ht="14.25" hidden="1"/>
    <row r="37281" s="505" customFormat="1" ht="14.25" hidden="1"/>
    <row r="37282" s="505" customFormat="1" ht="14.25" hidden="1"/>
    <row r="37283" s="505" customFormat="1" ht="14.25" hidden="1"/>
    <row r="37284" s="505" customFormat="1" ht="14.25" hidden="1"/>
    <row r="37285" s="505" customFormat="1" ht="14.25" hidden="1"/>
    <row r="37286" s="505" customFormat="1" ht="14.25" hidden="1"/>
    <row r="37287" s="505" customFormat="1" ht="14.25" hidden="1"/>
    <row r="37288" s="505" customFormat="1" ht="14.25" hidden="1"/>
    <row r="37289" s="505" customFormat="1" ht="14.25" hidden="1"/>
    <row r="37290" s="505" customFormat="1" ht="14.25" hidden="1"/>
    <row r="37291" s="505" customFormat="1" ht="14.25" hidden="1"/>
    <row r="37292" s="505" customFormat="1" ht="14.25" hidden="1"/>
    <row r="37293" s="505" customFormat="1" ht="14.25" hidden="1"/>
    <row r="37294" s="505" customFormat="1" ht="14.25" hidden="1"/>
    <row r="37295" s="505" customFormat="1" ht="14.25" hidden="1"/>
    <row r="37296" s="505" customFormat="1" ht="14.25" hidden="1"/>
    <row r="37297" s="505" customFormat="1" ht="14.25" hidden="1"/>
    <row r="37298" s="505" customFormat="1" ht="14.25" hidden="1"/>
    <row r="37299" s="505" customFormat="1" ht="14.25" hidden="1"/>
    <row r="37300" s="505" customFormat="1" ht="14.25" hidden="1"/>
    <row r="37301" s="505" customFormat="1" ht="14.25" hidden="1"/>
    <row r="37302" s="505" customFormat="1" ht="14.25" hidden="1"/>
    <row r="37303" s="505" customFormat="1" ht="14.25" hidden="1"/>
    <row r="37304" s="505" customFormat="1" ht="14.25" hidden="1"/>
    <row r="37305" s="505" customFormat="1" ht="14.25" hidden="1"/>
    <row r="37306" s="505" customFormat="1" ht="14.25" hidden="1"/>
    <row r="37307" s="505" customFormat="1" ht="14.25" hidden="1"/>
    <row r="37308" s="505" customFormat="1" ht="14.25" hidden="1"/>
    <row r="37309" s="505" customFormat="1" ht="14.25" hidden="1"/>
    <row r="37310" s="505" customFormat="1" ht="14.25" hidden="1"/>
    <row r="37311" s="505" customFormat="1" ht="14.25" hidden="1"/>
    <row r="37312" s="505" customFormat="1" ht="14.25" hidden="1"/>
    <row r="37313" s="505" customFormat="1" ht="14.25" hidden="1"/>
    <row r="37314" s="505" customFormat="1" ht="14.25" hidden="1"/>
    <row r="37315" s="505" customFormat="1" ht="14.25" hidden="1"/>
    <row r="37316" s="505" customFormat="1" ht="14.25" hidden="1"/>
    <row r="37317" s="505" customFormat="1" ht="14.25" hidden="1"/>
    <row r="37318" s="505" customFormat="1" ht="14.25" hidden="1"/>
    <row r="37319" s="505" customFormat="1" ht="14.25" hidden="1"/>
    <row r="37320" s="505" customFormat="1" ht="14.25" hidden="1"/>
    <row r="37321" s="505" customFormat="1" ht="14.25" hidden="1"/>
    <row r="37322" s="505" customFormat="1" ht="14.25" hidden="1"/>
    <row r="37323" s="505" customFormat="1" ht="14.25" hidden="1"/>
    <row r="37324" s="505" customFormat="1" ht="14.25" hidden="1"/>
    <row r="37325" s="505" customFormat="1" ht="14.25" hidden="1"/>
    <row r="37326" s="505" customFormat="1" ht="14.25" hidden="1"/>
    <row r="37327" s="505" customFormat="1" ht="14.25" hidden="1"/>
    <row r="37328" s="505" customFormat="1" ht="14.25" hidden="1"/>
    <row r="37329" s="505" customFormat="1" ht="14.25" hidden="1"/>
    <row r="37330" s="505" customFormat="1" ht="14.25" hidden="1"/>
    <row r="37331" s="505" customFormat="1" ht="14.25" hidden="1"/>
    <row r="37332" s="505" customFormat="1" ht="14.25" hidden="1"/>
    <row r="37333" s="505" customFormat="1" ht="14.25" hidden="1"/>
    <row r="37334" s="505" customFormat="1" ht="14.25" hidden="1"/>
    <row r="37335" s="505" customFormat="1" ht="14.25" hidden="1"/>
    <row r="37336" s="505" customFormat="1" ht="14.25" hidden="1"/>
    <row r="37337" s="505" customFormat="1" ht="14.25" hidden="1"/>
    <row r="37338" s="505" customFormat="1" ht="14.25" hidden="1"/>
    <row r="37339" s="505" customFormat="1" ht="14.25" hidden="1"/>
    <row r="37340" s="505" customFormat="1" ht="14.25" hidden="1"/>
    <row r="37341" s="505" customFormat="1" ht="14.25" hidden="1"/>
    <row r="37342" s="505" customFormat="1" ht="14.25" hidden="1"/>
    <row r="37343" s="505" customFormat="1" ht="14.25" hidden="1"/>
    <row r="37344" s="505" customFormat="1" ht="14.25" hidden="1"/>
    <row r="37345" s="505" customFormat="1" ht="14.25" hidden="1"/>
    <row r="37346" s="505" customFormat="1" ht="14.25" hidden="1"/>
    <row r="37347" s="505" customFormat="1" ht="14.25" hidden="1"/>
    <row r="37348" s="505" customFormat="1" ht="14.25" hidden="1"/>
    <row r="37349" s="505" customFormat="1" ht="14.25" hidden="1"/>
    <row r="37350" s="505" customFormat="1" ht="14.25" hidden="1"/>
    <row r="37351" s="505" customFormat="1" ht="14.25" hidden="1"/>
    <row r="37352" s="505" customFormat="1" ht="14.25" hidden="1"/>
    <row r="37353" s="505" customFormat="1" ht="14.25" hidden="1"/>
    <row r="37354" s="505" customFormat="1" ht="14.25" hidden="1"/>
    <row r="37355" s="505" customFormat="1" ht="14.25" hidden="1"/>
    <row r="37356" s="505" customFormat="1" ht="14.25" hidden="1"/>
    <row r="37357" s="505" customFormat="1" ht="14.25" hidden="1"/>
    <row r="37358" s="505" customFormat="1" ht="14.25" hidden="1"/>
    <row r="37359" s="505" customFormat="1" ht="14.25" hidden="1"/>
    <row r="37360" s="505" customFormat="1" ht="14.25" hidden="1"/>
    <row r="37361" s="505" customFormat="1" ht="14.25" hidden="1"/>
    <row r="37362" s="505" customFormat="1" ht="14.25" hidden="1"/>
    <row r="37363" s="505" customFormat="1" ht="14.25" hidden="1"/>
    <row r="37364" s="505" customFormat="1" ht="14.25" hidden="1"/>
    <row r="37365" s="505" customFormat="1" ht="14.25" hidden="1"/>
    <row r="37366" s="505" customFormat="1" ht="14.25" hidden="1"/>
    <row r="37367" s="505" customFormat="1" ht="14.25" hidden="1"/>
    <row r="37368" s="505" customFormat="1" ht="14.25" hidden="1"/>
    <row r="37369" s="505" customFormat="1" ht="14.25" hidden="1"/>
    <row r="37370" s="505" customFormat="1" ht="14.25" hidden="1"/>
    <row r="37371" s="505" customFormat="1" ht="14.25" hidden="1"/>
    <row r="37372" s="505" customFormat="1" ht="14.25" hidden="1"/>
    <row r="37373" s="505" customFormat="1" ht="14.25" hidden="1"/>
    <row r="37374" s="505" customFormat="1" ht="14.25" hidden="1"/>
    <row r="37375" s="505" customFormat="1" ht="14.25" hidden="1"/>
    <row r="37376" s="505" customFormat="1" ht="14.25" hidden="1"/>
    <row r="37377" s="505" customFormat="1" ht="14.25" hidden="1"/>
    <row r="37378" s="505" customFormat="1" ht="14.25" hidden="1"/>
    <row r="37379" s="505" customFormat="1" ht="14.25" hidden="1"/>
    <row r="37380" s="505" customFormat="1" ht="14.25" hidden="1"/>
    <row r="37381" s="505" customFormat="1" ht="14.25" hidden="1"/>
    <row r="37382" s="505" customFormat="1" ht="14.25" hidden="1"/>
    <row r="37383" s="505" customFormat="1" ht="14.25" hidden="1"/>
    <row r="37384" s="505" customFormat="1" ht="14.25" hidden="1"/>
    <row r="37385" s="505" customFormat="1" ht="14.25" hidden="1"/>
    <row r="37386" s="505" customFormat="1" ht="14.25" hidden="1"/>
    <row r="37387" s="505" customFormat="1" ht="14.25" hidden="1"/>
    <row r="37388" s="505" customFormat="1" ht="14.25" hidden="1"/>
    <row r="37389" s="505" customFormat="1" ht="14.25" hidden="1"/>
    <row r="37390" s="505" customFormat="1" ht="14.25" hidden="1"/>
    <row r="37391" s="505" customFormat="1" ht="14.25" hidden="1"/>
    <row r="37392" s="505" customFormat="1" ht="14.25" hidden="1"/>
    <row r="37393" s="505" customFormat="1" ht="14.25" hidden="1"/>
    <row r="37394" s="505" customFormat="1" ht="14.25" hidden="1"/>
    <row r="37395" s="505" customFormat="1" ht="14.25" hidden="1"/>
    <row r="37396" s="505" customFormat="1" ht="14.25" hidden="1"/>
    <row r="37397" s="505" customFormat="1" ht="14.25" hidden="1"/>
    <row r="37398" s="505" customFormat="1" ht="14.25" hidden="1"/>
    <row r="37399" s="505" customFormat="1" ht="14.25" hidden="1"/>
    <row r="37400" s="505" customFormat="1" ht="14.25" hidden="1"/>
    <row r="37401" s="505" customFormat="1" ht="14.25" hidden="1"/>
    <row r="37402" s="505" customFormat="1" ht="14.25" hidden="1"/>
    <row r="37403" s="505" customFormat="1" ht="14.25" hidden="1"/>
    <row r="37404" s="505" customFormat="1" ht="14.25" hidden="1"/>
    <row r="37405" s="505" customFormat="1" ht="14.25" hidden="1"/>
    <row r="37406" s="505" customFormat="1" ht="14.25" hidden="1"/>
    <row r="37407" s="505" customFormat="1" ht="14.25" hidden="1"/>
    <row r="37408" s="505" customFormat="1" ht="14.25" hidden="1"/>
    <row r="37409" s="505" customFormat="1" ht="14.25" hidden="1"/>
    <row r="37410" s="505" customFormat="1" ht="14.25" hidden="1"/>
    <row r="37411" s="505" customFormat="1" ht="14.25" hidden="1"/>
    <row r="37412" s="505" customFormat="1" ht="14.25" hidden="1"/>
    <row r="37413" s="505" customFormat="1" ht="14.25" hidden="1"/>
    <row r="37414" s="505" customFormat="1" ht="14.25" hidden="1"/>
    <row r="37415" s="505" customFormat="1" ht="14.25" hidden="1"/>
    <row r="37416" s="505" customFormat="1" ht="14.25" hidden="1"/>
    <row r="37417" s="505" customFormat="1" ht="14.25" hidden="1"/>
    <row r="37418" s="505" customFormat="1" ht="14.25" hidden="1"/>
    <row r="37419" s="505" customFormat="1" ht="14.25" hidden="1"/>
    <row r="37420" s="505" customFormat="1" ht="14.25" hidden="1"/>
    <row r="37421" s="505" customFormat="1" ht="14.25" hidden="1"/>
    <row r="37422" s="505" customFormat="1" ht="14.25" hidden="1"/>
    <row r="37423" s="505" customFormat="1" ht="14.25" hidden="1"/>
    <row r="37424" s="505" customFormat="1" ht="14.25" hidden="1"/>
    <row r="37425" s="505" customFormat="1" ht="14.25" hidden="1"/>
    <row r="37426" s="505" customFormat="1" ht="14.25" hidden="1"/>
    <row r="37427" s="505" customFormat="1" ht="14.25" hidden="1"/>
    <row r="37428" s="505" customFormat="1" ht="14.25" hidden="1"/>
    <row r="37429" s="505" customFormat="1" ht="14.25" hidden="1"/>
    <row r="37430" s="505" customFormat="1" ht="14.25" hidden="1"/>
    <row r="37431" s="505" customFormat="1" ht="14.25" hidden="1"/>
    <row r="37432" s="505" customFormat="1" ht="14.25" hidden="1"/>
    <row r="37433" s="505" customFormat="1" ht="14.25" hidden="1"/>
    <row r="37434" s="505" customFormat="1" ht="14.25" hidden="1"/>
    <row r="37435" s="505" customFormat="1" ht="14.25" hidden="1"/>
    <row r="37436" s="505" customFormat="1" ht="14.25" hidden="1"/>
    <row r="37437" s="505" customFormat="1" ht="14.25" hidden="1"/>
    <row r="37438" s="505" customFormat="1" ht="14.25" hidden="1"/>
    <row r="37439" s="505" customFormat="1" ht="14.25" hidden="1"/>
    <row r="37440" s="505" customFormat="1" ht="14.25" hidden="1"/>
    <row r="37441" s="505" customFormat="1" ht="14.25" hidden="1"/>
    <row r="37442" s="505" customFormat="1" ht="14.25" hidden="1"/>
    <row r="37443" s="505" customFormat="1" ht="14.25" hidden="1"/>
    <row r="37444" s="505" customFormat="1" ht="14.25" hidden="1"/>
    <row r="37445" s="505" customFormat="1" ht="14.25" hidden="1"/>
    <row r="37446" s="505" customFormat="1" ht="14.25" hidden="1"/>
    <row r="37447" s="505" customFormat="1" ht="14.25" hidden="1"/>
    <row r="37448" s="505" customFormat="1" ht="14.25" hidden="1"/>
    <row r="37449" s="505" customFormat="1" ht="14.25" hidden="1"/>
    <row r="37450" s="505" customFormat="1" ht="14.25" hidden="1"/>
    <row r="37451" s="505" customFormat="1" ht="14.25" hidden="1"/>
    <row r="37452" s="505" customFormat="1" ht="14.25" hidden="1"/>
    <row r="37453" s="505" customFormat="1" ht="14.25" hidden="1"/>
    <row r="37454" s="505" customFormat="1" ht="14.25" hidden="1"/>
    <row r="37455" s="505" customFormat="1" ht="14.25" hidden="1"/>
    <row r="37456" s="505" customFormat="1" ht="14.25" hidden="1"/>
    <row r="37457" s="505" customFormat="1" ht="14.25" hidden="1"/>
    <row r="37458" s="505" customFormat="1" ht="14.25" hidden="1"/>
    <row r="37459" s="505" customFormat="1" ht="14.25" hidden="1"/>
    <row r="37460" s="505" customFormat="1" ht="14.25" hidden="1"/>
    <row r="37461" s="505" customFormat="1" ht="14.25" hidden="1"/>
    <row r="37462" s="505" customFormat="1" ht="14.25" hidden="1"/>
    <row r="37463" s="505" customFormat="1" ht="14.25" hidden="1"/>
    <row r="37464" s="505" customFormat="1" ht="14.25" hidden="1"/>
    <row r="37465" s="505" customFormat="1" ht="14.25" hidden="1"/>
    <row r="37466" s="505" customFormat="1" ht="14.25" hidden="1"/>
    <row r="37467" s="505" customFormat="1" ht="14.25" hidden="1"/>
    <row r="37468" s="505" customFormat="1" ht="14.25" hidden="1"/>
    <row r="37469" s="505" customFormat="1" ht="14.25" hidden="1"/>
    <row r="37470" s="505" customFormat="1" ht="14.25" hidden="1"/>
    <row r="37471" s="505" customFormat="1" ht="14.25" hidden="1"/>
    <row r="37472" s="505" customFormat="1" ht="14.25" hidden="1"/>
    <row r="37473" s="505" customFormat="1" ht="14.25" hidden="1"/>
    <row r="37474" s="505" customFormat="1" ht="14.25" hidden="1"/>
    <row r="37475" s="505" customFormat="1" ht="14.25" hidden="1"/>
    <row r="37476" s="505" customFormat="1" ht="14.25" hidden="1"/>
    <row r="37477" s="505" customFormat="1" ht="14.25" hidden="1"/>
    <row r="37478" s="505" customFormat="1" ht="14.25" hidden="1"/>
    <row r="37479" s="505" customFormat="1" ht="14.25" hidden="1"/>
    <row r="37480" s="505" customFormat="1" ht="14.25" hidden="1"/>
    <row r="37481" s="505" customFormat="1" ht="14.25" hidden="1"/>
    <row r="37482" s="505" customFormat="1" ht="14.25" hidden="1"/>
    <row r="37483" s="505" customFormat="1" ht="14.25" hidden="1"/>
    <row r="37484" s="505" customFormat="1" ht="14.25" hidden="1"/>
    <row r="37485" s="505" customFormat="1" ht="14.25" hidden="1"/>
    <row r="37486" s="505" customFormat="1" ht="14.25" hidden="1"/>
    <row r="37487" s="505" customFormat="1" ht="14.25" hidden="1"/>
    <row r="37488" s="505" customFormat="1" ht="14.25" hidden="1"/>
    <row r="37489" s="505" customFormat="1" ht="14.25" hidden="1"/>
    <row r="37490" s="505" customFormat="1" ht="14.25" hidden="1"/>
    <row r="37491" s="505" customFormat="1" ht="14.25" hidden="1"/>
    <row r="37492" s="505" customFormat="1" ht="14.25" hidden="1"/>
    <row r="37493" s="505" customFormat="1" ht="14.25" hidden="1"/>
    <row r="37494" s="505" customFormat="1" ht="14.25" hidden="1"/>
    <row r="37495" s="505" customFormat="1" ht="14.25" hidden="1"/>
    <row r="37496" s="505" customFormat="1" ht="14.25" hidden="1"/>
    <row r="37497" s="505" customFormat="1" ht="14.25" hidden="1"/>
    <row r="37498" s="505" customFormat="1" ht="14.25" hidden="1"/>
    <row r="37499" s="505" customFormat="1" ht="14.25" hidden="1"/>
    <row r="37500" s="505" customFormat="1" ht="14.25" hidden="1"/>
    <row r="37501" s="505" customFormat="1" ht="14.25" hidden="1"/>
    <row r="37502" s="505" customFormat="1" ht="14.25" hidden="1"/>
    <row r="37503" s="505" customFormat="1" ht="14.25" hidden="1"/>
    <row r="37504" s="505" customFormat="1" ht="14.25" hidden="1"/>
    <row r="37505" s="505" customFormat="1" ht="14.25" hidden="1"/>
    <row r="37506" s="505" customFormat="1" ht="14.25" hidden="1"/>
    <row r="37507" s="505" customFormat="1" ht="14.25" hidden="1"/>
    <row r="37508" s="505" customFormat="1" ht="14.25" hidden="1"/>
    <row r="37509" s="505" customFormat="1" ht="14.25" hidden="1"/>
    <row r="37510" s="505" customFormat="1" ht="14.25" hidden="1"/>
    <row r="37511" s="505" customFormat="1" ht="14.25" hidden="1"/>
    <row r="37512" s="505" customFormat="1" ht="14.25" hidden="1"/>
    <row r="37513" s="505" customFormat="1" ht="14.25" hidden="1"/>
    <row r="37514" s="505" customFormat="1" ht="14.25" hidden="1"/>
    <row r="37515" s="505" customFormat="1" ht="14.25" hidden="1"/>
    <row r="37516" s="505" customFormat="1" ht="14.25" hidden="1"/>
    <row r="37517" s="505" customFormat="1" ht="14.25" hidden="1"/>
    <row r="37518" s="505" customFormat="1" ht="14.25" hidden="1"/>
    <row r="37519" s="505" customFormat="1" ht="14.25" hidden="1"/>
    <row r="37520" s="505" customFormat="1" ht="14.25" hidden="1"/>
    <row r="37521" s="505" customFormat="1" ht="14.25" hidden="1"/>
    <row r="37522" s="505" customFormat="1" ht="14.25" hidden="1"/>
    <row r="37523" s="505" customFormat="1" ht="14.25" hidden="1"/>
    <row r="37524" s="505" customFormat="1" ht="14.25" hidden="1"/>
    <row r="37525" s="505" customFormat="1" ht="14.25" hidden="1"/>
    <row r="37526" s="505" customFormat="1" ht="14.25" hidden="1"/>
    <row r="37527" s="505" customFormat="1" ht="14.25" hidden="1"/>
    <row r="37528" s="505" customFormat="1" ht="14.25" hidden="1"/>
    <row r="37529" s="505" customFormat="1" ht="14.25" hidden="1"/>
    <row r="37530" s="505" customFormat="1" ht="14.25" hidden="1"/>
    <row r="37531" s="505" customFormat="1" ht="14.25" hidden="1"/>
    <row r="37532" s="505" customFormat="1" ht="14.25" hidden="1"/>
    <row r="37533" s="505" customFormat="1" ht="14.25" hidden="1"/>
    <row r="37534" s="505" customFormat="1" ht="14.25" hidden="1"/>
    <row r="37535" s="505" customFormat="1" ht="14.25" hidden="1"/>
    <row r="37536" s="505" customFormat="1" ht="14.25" hidden="1"/>
    <row r="37537" s="505" customFormat="1" ht="14.25" hidden="1"/>
    <row r="37538" s="505" customFormat="1" ht="14.25" hidden="1"/>
    <row r="37539" s="505" customFormat="1" ht="14.25" hidden="1"/>
    <row r="37540" s="505" customFormat="1" ht="14.25" hidden="1"/>
    <row r="37541" s="505" customFormat="1" ht="14.25" hidden="1"/>
    <row r="37542" s="505" customFormat="1" ht="14.25" hidden="1"/>
    <row r="37543" s="505" customFormat="1" ht="14.25" hidden="1"/>
    <row r="37544" s="505" customFormat="1" ht="14.25" hidden="1"/>
    <row r="37545" s="505" customFormat="1" ht="14.25" hidden="1"/>
    <row r="37546" s="505" customFormat="1" ht="14.25" hidden="1"/>
    <row r="37547" s="505" customFormat="1" ht="14.25" hidden="1"/>
    <row r="37548" s="505" customFormat="1" ht="14.25" hidden="1"/>
    <row r="37549" s="505" customFormat="1" ht="14.25" hidden="1"/>
    <row r="37550" s="505" customFormat="1" ht="14.25" hidden="1"/>
    <row r="37551" s="505" customFormat="1" ht="14.25" hidden="1"/>
    <row r="37552" s="505" customFormat="1" ht="14.25" hidden="1"/>
    <row r="37553" s="505" customFormat="1" ht="14.25" hidden="1"/>
    <row r="37554" s="505" customFormat="1" ht="14.25" hidden="1"/>
    <row r="37555" s="505" customFormat="1" ht="14.25" hidden="1"/>
    <row r="37556" s="505" customFormat="1" ht="14.25" hidden="1"/>
    <row r="37557" s="505" customFormat="1" ht="14.25" hidden="1"/>
    <row r="37558" s="505" customFormat="1" ht="14.25" hidden="1"/>
    <row r="37559" s="505" customFormat="1" ht="14.25" hidden="1"/>
    <row r="37560" s="505" customFormat="1" ht="14.25" hidden="1"/>
    <row r="37561" s="505" customFormat="1" ht="14.25" hidden="1"/>
    <row r="37562" s="505" customFormat="1" ht="14.25" hidden="1"/>
    <row r="37563" s="505" customFormat="1" ht="14.25" hidden="1"/>
    <row r="37564" s="505" customFormat="1" ht="14.25" hidden="1"/>
    <row r="37565" s="505" customFormat="1" ht="14.25" hidden="1"/>
    <row r="37566" s="505" customFormat="1" ht="14.25" hidden="1"/>
    <row r="37567" s="505" customFormat="1" ht="14.25" hidden="1"/>
    <row r="37568" s="505" customFormat="1" ht="14.25" hidden="1"/>
    <row r="37569" s="505" customFormat="1" ht="14.25" hidden="1"/>
    <row r="37570" s="505" customFormat="1" ht="14.25" hidden="1"/>
    <row r="37571" s="505" customFormat="1" ht="14.25" hidden="1"/>
    <row r="37572" s="505" customFormat="1" ht="14.25" hidden="1"/>
    <row r="37573" s="505" customFormat="1" ht="14.25" hidden="1"/>
    <row r="37574" s="505" customFormat="1" ht="14.25" hidden="1"/>
    <row r="37575" s="505" customFormat="1" ht="14.25" hidden="1"/>
    <row r="37576" s="505" customFormat="1" ht="14.25" hidden="1"/>
    <row r="37577" s="505" customFormat="1" ht="14.25" hidden="1"/>
    <row r="37578" s="505" customFormat="1" ht="14.25" hidden="1"/>
    <row r="37579" s="505" customFormat="1" ht="14.25" hidden="1"/>
    <row r="37580" s="505" customFormat="1" ht="14.25" hidden="1"/>
    <row r="37581" s="505" customFormat="1" ht="14.25" hidden="1"/>
    <row r="37582" s="505" customFormat="1" ht="14.25" hidden="1"/>
    <row r="37583" s="505" customFormat="1" ht="14.25" hidden="1"/>
    <row r="37584" s="505" customFormat="1" ht="14.25" hidden="1"/>
    <row r="37585" s="505" customFormat="1" ht="14.25" hidden="1"/>
    <row r="37586" s="505" customFormat="1" ht="14.25" hidden="1"/>
    <row r="37587" s="505" customFormat="1" ht="14.25" hidden="1"/>
    <row r="37588" s="505" customFormat="1" ht="14.25" hidden="1"/>
    <row r="37589" s="505" customFormat="1" ht="14.25" hidden="1"/>
    <row r="37590" s="505" customFormat="1" ht="14.25" hidden="1"/>
    <row r="37591" s="505" customFormat="1" ht="14.25" hidden="1"/>
    <row r="37592" s="505" customFormat="1" ht="14.25" hidden="1"/>
    <row r="37593" s="505" customFormat="1" ht="14.25" hidden="1"/>
    <row r="37594" s="505" customFormat="1" ht="14.25" hidden="1"/>
    <row r="37595" s="505" customFormat="1" ht="14.25" hidden="1"/>
    <row r="37596" s="505" customFormat="1" ht="14.25" hidden="1"/>
    <row r="37597" s="505" customFormat="1" ht="14.25" hidden="1"/>
    <row r="37598" s="505" customFormat="1" ht="14.25" hidden="1"/>
    <row r="37599" s="505" customFormat="1" ht="14.25" hidden="1"/>
    <row r="37600" s="505" customFormat="1" ht="14.25" hidden="1"/>
    <row r="37601" s="505" customFormat="1" ht="14.25" hidden="1"/>
    <row r="37602" s="505" customFormat="1" ht="14.25" hidden="1"/>
    <row r="37603" s="505" customFormat="1" ht="14.25" hidden="1"/>
    <row r="37604" s="505" customFormat="1" ht="14.25" hidden="1"/>
    <row r="37605" s="505" customFormat="1" ht="14.25" hidden="1"/>
    <row r="37606" s="505" customFormat="1" ht="14.25" hidden="1"/>
    <row r="37607" s="505" customFormat="1" ht="14.25" hidden="1"/>
    <row r="37608" s="505" customFormat="1" ht="14.25" hidden="1"/>
    <row r="37609" s="505" customFormat="1" ht="14.25" hidden="1"/>
    <row r="37610" s="505" customFormat="1" ht="14.25" hidden="1"/>
    <row r="37611" s="505" customFormat="1" ht="14.25" hidden="1"/>
    <row r="37612" s="505" customFormat="1" ht="14.25" hidden="1"/>
    <row r="37613" s="505" customFormat="1" ht="14.25" hidden="1"/>
    <row r="37614" s="505" customFormat="1" ht="14.25" hidden="1"/>
    <row r="37615" s="505" customFormat="1" ht="14.25" hidden="1"/>
    <row r="37616" s="505" customFormat="1" ht="14.25" hidden="1"/>
    <row r="37617" s="505" customFormat="1" ht="14.25" hidden="1"/>
    <row r="37618" s="505" customFormat="1" ht="14.25" hidden="1"/>
    <row r="37619" s="505" customFormat="1" ht="14.25" hidden="1"/>
    <row r="37620" s="505" customFormat="1" ht="14.25" hidden="1"/>
    <row r="37621" s="505" customFormat="1" ht="14.25" hidden="1"/>
    <row r="37622" s="505" customFormat="1" ht="14.25" hidden="1"/>
    <row r="37623" s="505" customFormat="1" ht="14.25" hidden="1"/>
    <row r="37624" s="505" customFormat="1" ht="14.25" hidden="1"/>
    <row r="37625" s="505" customFormat="1" ht="14.25" hidden="1"/>
    <row r="37626" s="505" customFormat="1" ht="14.25" hidden="1"/>
    <row r="37627" s="505" customFormat="1" ht="14.25" hidden="1"/>
    <row r="37628" s="505" customFormat="1" ht="14.25" hidden="1"/>
    <row r="37629" s="505" customFormat="1" ht="14.25" hidden="1"/>
    <row r="37630" s="505" customFormat="1" ht="14.25" hidden="1"/>
    <row r="37631" s="505" customFormat="1" ht="14.25" hidden="1"/>
    <row r="37632" s="505" customFormat="1" ht="14.25" hidden="1"/>
    <row r="37633" s="505" customFormat="1" ht="14.25" hidden="1"/>
    <row r="37634" s="505" customFormat="1" ht="14.25" hidden="1"/>
    <row r="37635" s="505" customFormat="1" ht="14.25" hidden="1"/>
    <row r="37636" s="505" customFormat="1" ht="14.25" hidden="1"/>
    <row r="37637" s="505" customFormat="1" ht="14.25" hidden="1"/>
    <row r="37638" s="505" customFormat="1" ht="14.25" hidden="1"/>
    <row r="37639" s="505" customFormat="1" ht="14.25" hidden="1"/>
    <row r="37640" s="505" customFormat="1" ht="14.25" hidden="1"/>
    <row r="37641" s="505" customFormat="1" ht="14.25" hidden="1"/>
    <row r="37642" s="505" customFormat="1" ht="14.25" hidden="1"/>
    <row r="37643" s="505" customFormat="1" ht="14.25" hidden="1"/>
    <row r="37644" s="505" customFormat="1" ht="14.25" hidden="1"/>
    <row r="37645" s="505" customFormat="1" ht="14.25" hidden="1"/>
    <row r="37646" s="505" customFormat="1" ht="14.25" hidden="1"/>
    <row r="37647" s="505" customFormat="1" ht="14.25" hidden="1"/>
    <row r="37648" s="505" customFormat="1" ht="14.25" hidden="1"/>
    <row r="37649" s="505" customFormat="1" ht="14.25" hidden="1"/>
    <row r="37650" s="505" customFormat="1" ht="14.25" hidden="1"/>
    <row r="37651" s="505" customFormat="1" ht="14.25" hidden="1"/>
    <row r="37652" s="505" customFormat="1" ht="14.25" hidden="1"/>
    <row r="37653" s="505" customFormat="1" ht="14.25" hidden="1"/>
    <row r="37654" s="505" customFormat="1" ht="14.25" hidden="1"/>
    <row r="37655" s="505" customFormat="1" ht="14.25" hidden="1"/>
    <row r="37656" s="505" customFormat="1" ht="14.25" hidden="1"/>
    <row r="37657" s="505" customFormat="1" ht="14.25" hidden="1"/>
    <row r="37658" s="505" customFormat="1" ht="14.25" hidden="1"/>
    <row r="37659" s="505" customFormat="1" ht="14.25" hidden="1"/>
    <row r="37660" s="505" customFormat="1" ht="14.25" hidden="1"/>
    <row r="37661" s="505" customFormat="1" ht="14.25" hidden="1"/>
    <row r="37662" s="505" customFormat="1" ht="14.25" hidden="1"/>
    <row r="37663" s="505" customFormat="1" ht="14.25" hidden="1"/>
    <row r="37664" s="505" customFormat="1" ht="14.25" hidden="1"/>
    <row r="37665" s="505" customFormat="1" ht="14.25" hidden="1"/>
    <row r="37666" s="505" customFormat="1" ht="14.25" hidden="1"/>
    <row r="37667" s="505" customFormat="1" ht="14.25" hidden="1"/>
    <row r="37668" s="505" customFormat="1" ht="14.25" hidden="1"/>
    <row r="37669" s="505" customFormat="1" ht="14.25" hidden="1"/>
    <row r="37670" s="505" customFormat="1" ht="14.25" hidden="1"/>
    <row r="37671" s="505" customFormat="1" ht="14.25" hidden="1"/>
    <row r="37672" s="505" customFormat="1" ht="14.25" hidden="1"/>
    <row r="37673" s="505" customFormat="1" ht="14.25" hidden="1"/>
    <row r="37674" s="505" customFormat="1" ht="14.25" hidden="1"/>
    <row r="37675" s="505" customFormat="1" ht="14.25" hidden="1"/>
    <row r="37676" s="505" customFormat="1" ht="14.25" hidden="1"/>
    <row r="37677" s="505" customFormat="1" ht="14.25" hidden="1"/>
    <row r="37678" s="505" customFormat="1" ht="14.25" hidden="1"/>
    <row r="37679" s="505" customFormat="1" ht="14.25" hidden="1"/>
    <row r="37680" s="505" customFormat="1" ht="14.25" hidden="1"/>
    <row r="37681" s="505" customFormat="1" ht="14.25" hidden="1"/>
    <row r="37682" s="505" customFormat="1" ht="14.25" hidden="1"/>
    <row r="37683" s="505" customFormat="1" ht="14.25" hidden="1"/>
    <row r="37684" s="505" customFormat="1" ht="14.25" hidden="1"/>
    <row r="37685" s="505" customFormat="1" ht="14.25" hidden="1"/>
    <row r="37686" s="505" customFormat="1" ht="14.25" hidden="1"/>
    <row r="37687" s="505" customFormat="1" ht="14.25" hidden="1"/>
    <row r="37688" s="505" customFormat="1" ht="14.25" hidden="1"/>
    <row r="37689" s="505" customFormat="1" ht="14.25" hidden="1"/>
    <row r="37690" s="505" customFormat="1" ht="14.25" hidden="1"/>
    <row r="37691" s="505" customFormat="1" ht="14.25" hidden="1"/>
    <row r="37692" s="505" customFormat="1" ht="14.25" hidden="1"/>
    <row r="37693" s="505" customFormat="1" ht="14.25" hidden="1"/>
    <row r="37694" s="505" customFormat="1" ht="14.25" hidden="1"/>
    <row r="37695" s="505" customFormat="1" ht="14.25" hidden="1"/>
    <row r="37696" s="505" customFormat="1" ht="14.25" hidden="1"/>
    <row r="37697" s="505" customFormat="1" ht="14.25" hidden="1"/>
    <row r="37698" s="505" customFormat="1" ht="14.25" hidden="1"/>
    <row r="37699" s="505" customFormat="1" ht="14.25" hidden="1"/>
    <row r="37700" s="505" customFormat="1" ht="14.25" hidden="1"/>
    <row r="37701" s="505" customFormat="1" ht="14.25" hidden="1"/>
    <row r="37702" s="505" customFormat="1" ht="14.25" hidden="1"/>
    <row r="37703" s="505" customFormat="1" ht="14.25" hidden="1"/>
    <row r="37704" s="505" customFormat="1" ht="14.25" hidden="1"/>
    <row r="37705" s="505" customFormat="1" ht="14.25" hidden="1"/>
    <row r="37706" s="505" customFormat="1" ht="14.25" hidden="1"/>
    <row r="37707" s="505" customFormat="1" ht="14.25" hidden="1"/>
    <row r="37708" s="505" customFormat="1" ht="14.25" hidden="1"/>
    <row r="37709" s="505" customFormat="1" ht="14.25" hidden="1"/>
    <row r="37710" s="505" customFormat="1" ht="14.25" hidden="1"/>
    <row r="37711" s="505" customFormat="1" ht="14.25" hidden="1"/>
    <row r="37712" s="505" customFormat="1" ht="14.25" hidden="1"/>
    <row r="37713" s="505" customFormat="1" ht="14.25" hidden="1"/>
    <row r="37714" s="505" customFormat="1" ht="14.25" hidden="1"/>
    <row r="37715" s="505" customFormat="1" ht="14.25" hidden="1"/>
    <row r="37716" s="505" customFormat="1" ht="14.25" hidden="1"/>
    <row r="37717" s="505" customFormat="1" ht="14.25" hidden="1"/>
    <row r="37718" s="505" customFormat="1" ht="14.25" hidden="1"/>
    <row r="37719" s="505" customFormat="1" ht="14.25" hidden="1"/>
    <row r="37720" s="505" customFormat="1" ht="14.25" hidden="1"/>
    <row r="37721" s="505" customFormat="1" ht="14.25" hidden="1"/>
    <row r="37722" s="505" customFormat="1" ht="14.25" hidden="1"/>
    <row r="37723" s="505" customFormat="1" ht="14.25" hidden="1"/>
    <row r="37724" s="505" customFormat="1" ht="14.25" hidden="1"/>
    <row r="37725" s="505" customFormat="1" ht="14.25" hidden="1"/>
    <row r="37726" s="505" customFormat="1" ht="14.25" hidden="1"/>
    <row r="37727" s="505" customFormat="1" ht="14.25" hidden="1"/>
    <row r="37728" s="505" customFormat="1" ht="14.25" hidden="1"/>
    <row r="37729" s="505" customFormat="1" ht="14.25" hidden="1"/>
    <row r="37730" s="505" customFormat="1" ht="14.25" hidden="1"/>
    <row r="37731" s="505" customFormat="1" ht="14.25" hidden="1"/>
    <row r="37732" s="505" customFormat="1" ht="14.25" hidden="1"/>
    <row r="37733" s="505" customFormat="1" ht="14.25" hidden="1"/>
    <row r="37734" s="505" customFormat="1" ht="14.25" hidden="1"/>
    <row r="37735" s="505" customFormat="1" ht="14.25" hidden="1"/>
    <row r="37736" s="505" customFormat="1" ht="14.25" hidden="1"/>
    <row r="37737" s="505" customFormat="1" ht="14.25" hidden="1"/>
    <row r="37738" s="505" customFormat="1" ht="14.25" hidden="1"/>
    <row r="37739" s="505" customFormat="1" ht="14.25" hidden="1"/>
    <row r="37740" s="505" customFormat="1" ht="14.25" hidden="1"/>
    <row r="37741" s="505" customFormat="1" ht="14.25" hidden="1"/>
    <row r="37742" s="505" customFormat="1" ht="14.25" hidden="1"/>
    <row r="37743" s="505" customFormat="1" ht="14.25" hidden="1"/>
    <row r="37744" s="505" customFormat="1" ht="14.25" hidden="1"/>
    <row r="37745" s="505" customFormat="1" ht="14.25" hidden="1"/>
    <row r="37746" s="505" customFormat="1" ht="14.25" hidden="1"/>
    <row r="37747" s="505" customFormat="1" ht="14.25" hidden="1"/>
    <row r="37748" s="505" customFormat="1" ht="14.25" hidden="1"/>
    <row r="37749" s="505" customFormat="1" ht="14.25" hidden="1"/>
    <row r="37750" s="505" customFormat="1" ht="14.25" hidden="1"/>
    <row r="37751" s="505" customFormat="1" ht="14.25" hidden="1"/>
    <row r="37752" s="505" customFormat="1" ht="14.25" hidden="1"/>
    <row r="37753" s="505" customFormat="1" ht="14.25" hidden="1"/>
    <row r="37754" s="505" customFormat="1" ht="14.25" hidden="1"/>
    <row r="37755" s="505" customFormat="1" ht="14.25" hidden="1"/>
    <row r="37756" s="505" customFormat="1" ht="14.25" hidden="1"/>
    <row r="37757" s="505" customFormat="1" ht="14.25" hidden="1"/>
    <row r="37758" s="505" customFormat="1" ht="14.25" hidden="1"/>
    <row r="37759" s="505" customFormat="1" ht="14.25" hidden="1"/>
    <row r="37760" s="505" customFormat="1" ht="14.25" hidden="1"/>
    <row r="37761" s="505" customFormat="1" ht="14.25" hidden="1"/>
    <row r="37762" s="505" customFormat="1" ht="14.25" hidden="1"/>
    <row r="37763" s="505" customFormat="1" ht="14.25" hidden="1"/>
    <row r="37764" s="505" customFormat="1" ht="14.25" hidden="1"/>
    <row r="37765" s="505" customFormat="1" ht="14.25" hidden="1"/>
    <row r="37766" s="505" customFormat="1" ht="14.25" hidden="1"/>
    <row r="37767" s="505" customFormat="1" ht="14.25" hidden="1"/>
    <row r="37768" s="505" customFormat="1" ht="14.25" hidden="1"/>
    <row r="37769" s="505" customFormat="1" ht="14.25" hidden="1"/>
    <row r="37770" s="505" customFormat="1" ht="14.25" hidden="1"/>
    <row r="37771" s="505" customFormat="1" ht="14.25" hidden="1"/>
    <row r="37772" s="505" customFormat="1" ht="14.25" hidden="1"/>
    <row r="37773" s="505" customFormat="1" ht="14.25" hidden="1"/>
    <row r="37774" s="505" customFormat="1" ht="14.25" hidden="1"/>
    <row r="37775" s="505" customFormat="1" ht="14.25" hidden="1"/>
    <row r="37776" s="505" customFormat="1" ht="14.25" hidden="1"/>
    <row r="37777" s="505" customFormat="1" ht="14.25" hidden="1"/>
    <row r="37778" s="505" customFormat="1" ht="14.25" hidden="1"/>
    <row r="37779" s="505" customFormat="1" ht="14.25" hidden="1"/>
    <row r="37780" s="505" customFormat="1" ht="14.25" hidden="1"/>
    <row r="37781" s="505" customFormat="1" ht="14.25" hidden="1"/>
    <row r="37782" s="505" customFormat="1" ht="14.25" hidden="1"/>
    <row r="37783" s="505" customFormat="1" ht="14.25" hidden="1"/>
    <row r="37784" s="505" customFormat="1" ht="14.25" hidden="1"/>
    <row r="37785" s="505" customFormat="1" ht="14.25" hidden="1"/>
    <row r="37786" s="505" customFormat="1" ht="14.25" hidden="1"/>
    <row r="37787" s="505" customFormat="1" ht="14.25" hidden="1"/>
    <row r="37788" s="505" customFormat="1" ht="14.25" hidden="1"/>
    <row r="37789" s="505" customFormat="1" ht="14.25" hidden="1"/>
    <row r="37790" s="505" customFormat="1" ht="14.25" hidden="1"/>
    <row r="37791" s="505" customFormat="1" ht="14.25" hidden="1"/>
    <row r="37792" s="505" customFormat="1" ht="14.25" hidden="1"/>
    <row r="37793" s="505" customFormat="1" ht="14.25" hidden="1"/>
    <row r="37794" s="505" customFormat="1" ht="14.25" hidden="1"/>
    <row r="37795" s="505" customFormat="1" ht="14.25" hidden="1"/>
    <row r="37796" s="505" customFormat="1" ht="14.25" hidden="1"/>
    <row r="37797" s="505" customFormat="1" ht="14.25" hidden="1"/>
    <row r="37798" s="505" customFormat="1" ht="14.25" hidden="1"/>
    <row r="37799" s="505" customFormat="1" ht="14.25" hidden="1"/>
    <row r="37800" s="505" customFormat="1" ht="14.25" hidden="1"/>
    <row r="37801" s="505" customFormat="1" ht="14.25" hidden="1"/>
    <row r="37802" s="505" customFormat="1" ht="14.25" hidden="1"/>
    <row r="37803" s="505" customFormat="1" ht="14.25" hidden="1"/>
    <row r="37804" s="505" customFormat="1" ht="14.25" hidden="1"/>
    <row r="37805" s="505" customFormat="1" ht="14.25" hidden="1"/>
    <row r="37806" s="505" customFormat="1" ht="14.25" hidden="1"/>
    <row r="37807" s="505" customFormat="1" ht="14.25" hidden="1"/>
    <row r="37808" s="505" customFormat="1" ht="14.25" hidden="1"/>
    <row r="37809" s="505" customFormat="1" ht="14.25" hidden="1"/>
    <row r="37810" s="505" customFormat="1" ht="14.25" hidden="1"/>
    <row r="37811" s="505" customFormat="1" ht="14.25" hidden="1"/>
    <row r="37812" s="505" customFormat="1" ht="14.25" hidden="1"/>
    <row r="37813" s="505" customFormat="1" ht="14.25" hidden="1"/>
    <row r="37814" s="505" customFormat="1" ht="14.25" hidden="1"/>
    <row r="37815" s="505" customFormat="1" ht="14.25" hidden="1"/>
    <row r="37816" s="505" customFormat="1" ht="14.25" hidden="1"/>
    <row r="37817" s="505" customFormat="1" ht="14.25" hidden="1"/>
    <row r="37818" s="505" customFormat="1" ht="14.25" hidden="1"/>
    <row r="37819" s="505" customFormat="1" ht="14.25" hidden="1"/>
    <row r="37820" s="505" customFormat="1" ht="14.25" hidden="1"/>
    <row r="37821" s="505" customFormat="1" ht="14.25" hidden="1"/>
    <row r="37822" s="505" customFormat="1" ht="14.25" hidden="1"/>
    <row r="37823" s="505" customFormat="1" ht="14.25" hidden="1"/>
    <row r="37824" s="505" customFormat="1" ht="14.25" hidden="1"/>
    <row r="37825" s="505" customFormat="1" ht="14.25" hidden="1"/>
    <row r="37826" s="505" customFormat="1" ht="14.25" hidden="1"/>
    <row r="37827" s="505" customFormat="1" ht="14.25" hidden="1"/>
    <row r="37828" s="505" customFormat="1" ht="14.25" hidden="1"/>
    <row r="37829" s="505" customFormat="1" ht="14.25" hidden="1"/>
    <row r="37830" s="505" customFormat="1" ht="14.25" hidden="1"/>
    <row r="37831" s="505" customFormat="1" ht="14.25" hidden="1"/>
    <row r="37832" s="505" customFormat="1" ht="14.25" hidden="1"/>
    <row r="37833" s="505" customFormat="1" ht="14.25" hidden="1"/>
    <row r="37834" s="505" customFormat="1" ht="14.25" hidden="1"/>
    <row r="37835" s="505" customFormat="1" ht="14.25" hidden="1"/>
    <row r="37836" s="505" customFormat="1" ht="14.25" hidden="1"/>
    <row r="37837" s="505" customFormat="1" ht="14.25" hidden="1"/>
    <row r="37838" s="505" customFormat="1" ht="14.25" hidden="1"/>
    <row r="37839" s="505" customFormat="1" ht="14.25" hidden="1"/>
    <row r="37840" s="505" customFormat="1" ht="14.25" hidden="1"/>
    <row r="37841" s="505" customFormat="1" ht="14.25" hidden="1"/>
    <row r="37842" s="505" customFormat="1" ht="14.25" hidden="1"/>
    <row r="37843" s="505" customFormat="1" ht="14.25" hidden="1"/>
    <row r="37844" s="505" customFormat="1" ht="14.25" hidden="1"/>
    <row r="37845" s="505" customFormat="1" ht="14.25" hidden="1"/>
    <row r="37846" s="505" customFormat="1" ht="14.25" hidden="1"/>
    <row r="37847" s="505" customFormat="1" ht="14.25" hidden="1"/>
    <row r="37848" s="505" customFormat="1" ht="14.25" hidden="1"/>
    <row r="37849" s="505" customFormat="1" ht="14.25" hidden="1"/>
    <row r="37850" s="505" customFormat="1" ht="14.25" hidden="1"/>
    <row r="37851" s="505" customFormat="1" ht="14.25" hidden="1"/>
    <row r="37852" s="505" customFormat="1" ht="14.25" hidden="1"/>
    <row r="37853" s="505" customFormat="1" ht="14.25" hidden="1"/>
    <row r="37854" s="505" customFormat="1" ht="14.25" hidden="1"/>
    <row r="37855" s="505" customFormat="1" ht="14.25" hidden="1"/>
    <row r="37856" s="505" customFormat="1" ht="14.25" hidden="1"/>
    <row r="37857" s="505" customFormat="1" ht="14.25" hidden="1"/>
    <row r="37858" s="505" customFormat="1" ht="14.25" hidden="1"/>
    <row r="37859" s="505" customFormat="1" ht="14.25" hidden="1"/>
    <row r="37860" s="505" customFormat="1" ht="14.25" hidden="1"/>
    <row r="37861" s="505" customFormat="1" ht="14.25" hidden="1"/>
    <row r="37862" s="505" customFormat="1" ht="14.25" hidden="1"/>
    <row r="37863" s="505" customFormat="1" ht="14.25" hidden="1"/>
    <row r="37864" s="505" customFormat="1" ht="14.25" hidden="1"/>
    <row r="37865" s="505" customFormat="1" ht="14.25" hidden="1"/>
    <row r="37866" s="505" customFormat="1" ht="14.25" hidden="1"/>
    <row r="37867" s="505" customFormat="1" ht="14.25" hidden="1"/>
    <row r="37868" s="505" customFormat="1" ht="14.25" hidden="1"/>
    <row r="37869" s="505" customFormat="1" ht="14.25" hidden="1"/>
    <row r="37870" s="505" customFormat="1" ht="14.25" hidden="1"/>
    <row r="37871" s="505" customFormat="1" ht="14.25" hidden="1"/>
    <row r="37872" s="505" customFormat="1" ht="14.25" hidden="1"/>
    <row r="37873" s="505" customFormat="1" ht="14.25" hidden="1"/>
    <row r="37874" s="505" customFormat="1" ht="14.25" hidden="1"/>
    <row r="37875" s="505" customFormat="1" ht="14.25" hidden="1"/>
    <row r="37876" s="505" customFormat="1" ht="14.25" hidden="1"/>
    <row r="37877" s="505" customFormat="1" ht="14.25" hidden="1"/>
    <row r="37878" s="505" customFormat="1" ht="14.25" hidden="1"/>
    <row r="37879" s="505" customFormat="1" ht="14.25" hidden="1"/>
    <row r="37880" s="505" customFormat="1" ht="14.25" hidden="1"/>
    <row r="37881" s="505" customFormat="1" ht="14.25" hidden="1"/>
    <row r="37882" s="505" customFormat="1" ht="14.25" hidden="1"/>
    <row r="37883" s="505" customFormat="1" ht="14.25" hidden="1"/>
    <row r="37884" s="505" customFormat="1" ht="14.25" hidden="1"/>
    <row r="37885" s="505" customFormat="1" ht="14.25" hidden="1"/>
    <row r="37886" s="505" customFormat="1" ht="14.25" hidden="1"/>
    <row r="37887" s="505" customFormat="1" ht="14.25" hidden="1"/>
    <row r="37888" s="505" customFormat="1" ht="14.25" hidden="1"/>
    <row r="37889" s="505" customFormat="1" ht="14.25" hidden="1"/>
    <row r="37890" s="505" customFormat="1" ht="14.25" hidden="1"/>
    <row r="37891" s="505" customFormat="1" ht="14.25" hidden="1"/>
    <row r="37892" s="505" customFormat="1" ht="14.25" hidden="1"/>
    <row r="37893" s="505" customFormat="1" ht="14.25" hidden="1"/>
    <row r="37894" s="505" customFormat="1" ht="14.25" hidden="1"/>
    <row r="37895" s="505" customFormat="1" ht="14.25" hidden="1"/>
    <row r="37896" s="505" customFormat="1" ht="14.25" hidden="1"/>
    <row r="37897" s="505" customFormat="1" ht="14.25" hidden="1"/>
    <row r="37898" s="505" customFormat="1" ht="14.25" hidden="1"/>
    <row r="37899" s="505" customFormat="1" ht="14.25" hidden="1"/>
    <row r="37900" s="505" customFormat="1" ht="14.25" hidden="1"/>
    <row r="37901" s="505" customFormat="1" ht="14.25" hidden="1"/>
    <row r="37902" s="505" customFormat="1" ht="14.25" hidden="1"/>
    <row r="37903" s="505" customFormat="1" ht="14.25" hidden="1"/>
    <row r="37904" s="505" customFormat="1" ht="14.25" hidden="1"/>
    <row r="37905" s="505" customFormat="1" ht="14.25" hidden="1"/>
    <row r="37906" s="505" customFormat="1" ht="14.25" hidden="1"/>
    <row r="37907" s="505" customFormat="1" ht="14.25" hidden="1"/>
    <row r="37908" s="505" customFormat="1" ht="14.25" hidden="1"/>
    <row r="37909" s="505" customFormat="1" ht="14.25" hidden="1"/>
    <row r="37910" s="505" customFormat="1" ht="14.25" hidden="1"/>
    <row r="37911" s="505" customFormat="1" ht="14.25" hidden="1"/>
    <row r="37912" s="505" customFormat="1" ht="14.25" hidden="1"/>
    <row r="37913" s="505" customFormat="1" ht="14.25" hidden="1"/>
    <row r="37914" s="505" customFormat="1" ht="14.25" hidden="1"/>
    <row r="37915" s="505" customFormat="1" ht="14.25" hidden="1"/>
    <row r="37916" s="505" customFormat="1" ht="14.25" hidden="1"/>
    <row r="37917" s="505" customFormat="1" ht="14.25" hidden="1"/>
    <row r="37918" s="505" customFormat="1" ht="14.25" hidden="1"/>
    <row r="37919" s="505" customFormat="1" ht="14.25" hidden="1"/>
    <row r="37920" s="505" customFormat="1" ht="14.25" hidden="1"/>
    <row r="37921" s="505" customFormat="1" ht="14.25" hidden="1"/>
    <row r="37922" s="505" customFormat="1" ht="14.25" hidden="1"/>
    <row r="37923" s="505" customFormat="1" ht="14.25" hidden="1"/>
    <row r="37924" s="505" customFormat="1" ht="14.25" hidden="1"/>
    <row r="37925" s="505" customFormat="1" ht="14.25" hidden="1"/>
    <row r="37926" s="505" customFormat="1" ht="14.25" hidden="1"/>
    <row r="37927" s="505" customFormat="1" ht="14.25" hidden="1"/>
    <row r="37928" s="505" customFormat="1" ht="14.25" hidden="1"/>
    <row r="37929" s="505" customFormat="1" ht="14.25" hidden="1"/>
    <row r="37930" s="505" customFormat="1" ht="14.25" hidden="1"/>
    <row r="37931" s="505" customFormat="1" ht="14.25" hidden="1"/>
    <row r="37932" s="505" customFormat="1" ht="14.25" hidden="1"/>
    <row r="37933" s="505" customFormat="1" ht="14.25" hidden="1"/>
    <row r="37934" s="505" customFormat="1" ht="14.25" hidden="1"/>
    <row r="37935" s="505" customFormat="1" ht="14.25" hidden="1"/>
    <row r="37936" s="505" customFormat="1" ht="14.25" hidden="1"/>
    <row r="37937" s="505" customFormat="1" ht="14.25" hidden="1"/>
    <row r="37938" s="505" customFormat="1" ht="14.25" hidden="1"/>
    <row r="37939" s="505" customFormat="1" ht="14.25" hidden="1"/>
    <row r="37940" s="505" customFormat="1" ht="14.25" hidden="1"/>
    <row r="37941" s="505" customFormat="1" ht="14.25" hidden="1"/>
    <row r="37942" s="505" customFormat="1" ht="14.25" hidden="1"/>
    <row r="37943" s="505" customFormat="1" ht="14.25" hidden="1"/>
    <row r="37944" s="505" customFormat="1" ht="14.25" hidden="1"/>
    <row r="37945" s="505" customFormat="1" ht="14.25" hidden="1"/>
    <row r="37946" s="505" customFormat="1" ht="14.25" hidden="1"/>
    <row r="37947" s="505" customFormat="1" ht="14.25" hidden="1"/>
    <row r="37948" s="505" customFormat="1" ht="14.25" hidden="1"/>
    <row r="37949" s="505" customFormat="1" ht="14.25" hidden="1"/>
    <row r="37950" s="505" customFormat="1" ht="14.25" hidden="1"/>
    <row r="37951" s="505" customFormat="1" ht="14.25" hidden="1"/>
    <row r="37952" s="505" customFormat="1" ht="14.25" hidden="1"/>
    <row r="37953" s="505" customFormat="1" ht="14.25" hidden="1"/>
    <row r="37954" s="505" customFormat="1" ht="14.25" hidden="1"/>
    <row r="37955" s="505" customFormat="1" ht="14.25" hidden="1"/>
    <row r="37956" s="505" customFormat="1" ht="14.25" hidden="1"/>
    <row r="37957" s="505" customFormat="1" ht="14.25" hidden="1"/>
    <row r="37958" s="505" customFormat="1" ht="14.25" hidden="1"/>
    <row r="37959" s="505" customFormat="1" ht="14.25" hidden="1"/>
    <row r="37960" s="505" customFormat="1" ht="14.25" hidden="1"/>
    <row r="37961" s="505" customFormat="1" ht="14.25" hidden="1"/>
    <row r="37962" s="505" customFormat="1" ht="14.25" hidden="1"/>
    <row r="37963" s="505" customFormat="1" ht="14.25" hidden="1"/>
    <row r="37964" s="505" customFormat="1" ht="14.25" hidden="1"/>
    <row r="37965" s="505" customFormat="1" ht="14.25" hidden="1"/>
    <row r="37966" s="505" customFormat="1" ht="14.25" hidden="1"/>
    <row r="37967" s="505" customFormat="1" ht="14.25" hidden="1"/>
    <row r="37968" s="505" customFormat="1" ht="14.25" hidden="1"/>
    <row r="37969" s="505" customFormat="1" ht="14.25" hidden="1"/>
    <row r="37970" s="505" customFormat="1" ht="14.25" hidden="1"/>
    <row r="37971" s="505" customFormat="1" ht="14.25" hidden="1"/>
    <row r="37972" s="505" customFormat="1" ht="14.25" hidden="1"/>
    <row r="37973" s="505" customFormat="1" ht="14.25" hidden="1"/>
    <row r="37974" s="505" customFormat="1" ht="14.25" hidden="1"/>
    <row r="37975" s="505" customFormat="1" ht="14.25" hidden="1"/>
    <row r="37976" s="505" customFormat="1" ht="14.25" hidden="1"/>
    <row r="37977" s="505" customFormat="1" ht="14.25" hidden="1"/>
    <row r="37978" s="505" customFormat="1" ht="14.25" hidden="1"/>
    <row r="37979" s="505" customFormat="1" ht="14.25" hidden="1"/>
    <row r="37980" s="505" customFormat="1" ht="14.25" hidden="1"/>
    <row r="37981" s="505" customFormat="1" ht="14.25" hidden="1"/>
    <row r="37982" s="505" customFormat="1" ht="14.25" hidden="1"/>
    <row r="37983" s="505" customFormat="1" ht="14.25" hidden="1"/>
    <row r="37984" s="505" customFormat="1" ht="14.25" hidden="1"/>
    <row r="37985" s="505" customFormat="1" ht="14.25" hidden="1"/>
    <row r="37986" s="505" customFormat="1" ht="14.25" hidden="1"/>
    <row r="37987" s="505" customFormat="1" ht="14.25" hidden="1"/>
    <row r="37988" s="505" customFormat="1" ht="14.25" hidden="1"/>
    <row r="37989" s="505" customFormat="1" ht="14.25" hidden="1"/>
    <row r="37990" s="505" customFormat="1" ht="14.25" hidden="1"/>
    <row r="37991" s="505" customFormat="1" ht="14.25" hidden="1"/>
    <row r="37992" s="505" customFormat="1" ht="14.25" hidden="1"/>
    <row r="37993" s="505" customFormat="1" ht="14.25" hidden="1"/>
    <row r="37994" s="505" customFormat="1" ht="14.25" hidden="1"/>
    <row r="37995" s="505" customFormat="1" ht="14.25" hidden="1"/>
    <row r="37996" s="505" customFormat="1" ht="14.25" hidden="1"/>
    <row r="37997" s="505" customFormat="1" ht="14.25" hidden="1"/>
    <row r="37998" s="505" customFormat="1" ht="14.25" hidden="1"/>
    <row r="37999" s="505" customFormat="1" ht="14.25" hidden="1"/>
    <row r="38000" s="505" customFormat="1" ht="14.25" hidden="1"/>
    <row r="38001" s="505" customFormat="1" ht="14.25" hidden="1"/>
    <row r="38002" s="505" customFormat="1" ht="14.25" hidden="1"/>
    <row r="38003" s="505" customFormat="1" ht="14.25" hidden="1"/>
    <row r="38004" s="505" customFormat="1" ht="14.25" hidden="1"/>
    <row r="38005" s="505" customFormat="1" ht="14.25" hidden="1"/>
    <row r="38006" s="505" customFormat="1" ht="14.25" hidden="1"/>
    <row r="38007" s="505" customFormat="1" ht="14.25" hidden="1"/>
    <row r="38008" s="505" customFormat="1" ht="14.25" hidden="1"/>
    <row r="38009" s="505" customFormat="1" ht="14.25" hidden="1"/>
    <row r="38010" s="505" customFormat="1" ht="14.25" hidden="1"/>
    <row r="38011" s="505" customFormat="1" ht="14.25" hidden="1"/>
    <row r="38012" s="505" customFormat="1" ht="14.25" hidden="1"/>
    <row r="38013" s="505" customFormat="1" ht="14.25" hidden="1"/>
    <row r="38014" s="505" customFormat="1" ht="14.25" hidden="1"/>
    <row r="38015" s="505" customFormat="1" ht="14.25" hidden="1"/>
    <row r="38016" s="505" customFormat="1" ht="14.25" hidden="1"/>
    <row r="38017" s="505" customFormat="1" ht="14.25" hidden="1"/>
    <row r="38018" s="505" customFormat="1" ht="14.25" hidden="1"/>
    <row r="38019" s="505" customFormat="1" ht="14.25" hidden="1"/>
    <row r="38020" s="505" customFormat="1" ht="14.25" hidden="1"/>
    <row r="38021" s="505" customFormat="1" ht="14.25" hidden="1"/>
    <row r="38022" s="505" customFormat="1" ht="14.25" hidden="1"/>
    <row r="38023" s="505" customFormat="1" ht="14.25" hidden="1"/>
    <row r="38024" s="505" customFormat="1" ht="14.25" hidden="1"/>
    <row r="38025" s="505" customFormat="1" ht="14.25" hidden="1"/>
    <row r="38026" s="505" customFormat="1" ht="14.25" hidden="1"/>
    <row r="38027" s="505" customFormat="1" ht="14.25" hidden="1"/>
    <row r="38028" s="505" customFormat="1" ht="14.25" hidden="1"/>
    <row r="38029" s="505" customFormat="1" ht="14.25" hidden="1"/>
    <row r="38030" s="505" customFormat="1" ht="14.25" hidden="1"/>
    <row r="38031" s="505" customFormat="1" ht="14.25" hidden="1"/>
    <row r="38032" s="505" customFormat="1" ht="14.25" hidden="1"/>
    <row r="38033" s="505" customFormat="1" ht="14.25" hidden="1"/>
    <row r="38034" s="505" customFormat="1" ht="14.25" hidden="1"/>
    <row r="38035" s="505" customFormat="1" ht="14.25" hidden="1"/>
    <row r="38036" s="505" customFormat="1" ht="14.25" hidden="1"/>
    <row r="38037" s="505" customFormat="1" ht="14.25" hidden="1"/>
    <row r="38038" s="505" customFormat="1" ht="14.25" hidden="1"/>
    <row r="38039" s="505" customFormat="1" ht="14.25" hidden="1"/>
    <row r="38040" s="505" customFormat="1" ht="14.25" hidden="1"/>
    <row r="38041" s="505" customFormat="1" ht="14.25" hidden="1"/>
    <row r="38042" s="505" customFormat="1" ht="14.25" hidden="1"/>
    <row r="38043" s="505" customFormat="1" ht="14.25" hidden="1"/>
    <row r="38044" s="505" customFormat="1" ht="14.25" hidden="1"/>
    <row r="38045" s="505" customFormat="1" ht="14.25" hidden="1"/>
    <row r="38046" s="505" customFormat="1" ht="14.25" hidden="1"/>
    <row r="38047" s="505" customFormat="1" ht="14.25" hidden="1"/>
    <row r="38048" s="505" customFormat="1" ht="14.25" hidden="1"/>
    <row r="38049" s="505" customFormat="1" ht="14.25" hidden="1"/>
    <row r="38050" s="505" customFormat="1" ht="14.25" hidden="1"/>
    <row r="38051" s="505" customFormat="1" ht="14.25" hidden="1"/>
    <row r="38052" s="505" customFormat="1" ht="14.25" hidden="1"/>
    <row r="38053" s="505" customFormat="1" ht="14.25" hidden="1"/>
    <row r="38054" s="505" customFormat="1" ht="14.25" hidden="1"/>
    <row r="38055" s="505" customFormat="1" ht="14.25" hidden="1"/>
    <row r="38056" s="505" customFormat="1" ht="14.25" hidden="1"/>
    <row r="38057" s="505" customFormat="1" ht="14.25" hidden="1"/>
    <row r="38058" s="505" customFormat="1" ht="14.25" hidden="1"/>
    <row r="38059" s="505" customFormat="1" ht="14.25" hidden="1"/>
    <row r="38060" s="505" customFormat="1" ht="14.25" hidden="1"/>
    <row r="38061" s="505" customFormat="1" ht="14.25" hidden="1"/>
    <row r="38062" s="505" customFormat="1" ht="14.25" hidden="1"/>
    <row r="38063" s="505" customFormat="1" ht="14.25" hidden="1"/>
    <row r="38064" s="505" customFormat="1" ht="14.25" hidden="1"/>
    <row r="38065" s="505" customFormat="1" ht="14.25" hidden="1"/>
    <row r="38066" s="505" customFormat="1" ht="14.25" hidden="1"/>
    <row r="38067" s="505" customFormat="1" ht="14.25" hidden="1"/>
    <row r="38068" s="505" customFormat="1" ht="14.25" hidden="1"/>
    <row r="38069" s="505" customFormat="1" ht="14.25" hidden="1"/>
    <row r="38070" s="505" customFormat="1" ht="14.25" hidden="1"/>
    <row r="38071" s="505" customFormat="1" ht="14.25" hidden="1"/>
    <row r="38072" s="505" customFormat="1" ht="14.25" hidden="1"/>
    <row r="38073" s="505" customFormat="1" ht="14.25" hidden="1"/>
    <row r="38074" s="505" customFormat="1" ht="14.25" hidden="1"/>
    <row r="38075" s="505" customFormat="1" ht="14.25" hidden="1"/>
    <row r="38076" s="505" customFormat="1" ht="14.25" hidden="1"/>
    <row r="38077" s="505" customFormat="1" ht="14.25" hidden="1"/>
    <row r="38078" s="505" customFormat="1" ht="14.25" hidden="1"/>
    <row r="38079" s="505" customFormat="1" ht="14.25" hidden="1"/>
    <row r="38080" s="505" customFormat="1" ht="14.25" hidden="1"/>
    <row r="38081" s="505" customFormat="1" ht="14.25" hidden="1"/>
    <row r="38082" s="505" customFormat="1" ht="14.25" hidden="1"/>
    <row r="38083" s="505" customFormat="1" ht="14.25" hidden="1"/>
    <row r="38084" s="505" customFormat="1" ht="14.25" hidden="1"/>
    <row r="38085" s="505" customFormat="1" ht="14.25" hidden="1"/>
    <row r="38086" s="505" customFormat="1" ht="14.25" hidden="1"/>
    <row r="38087" s="505" customFormat="1" ht="14.25" hidden="1"/>
    <row r="38088" s="505" customFormat="1" ht="14.25" hidden="1"/>
    <row r="38089" s="505" customFormat="1" ht="14.25" hidden="1"/>
    <row r="38090" s="505" customFormat="1" ht="14.25" hidden="1"/>
    <row r="38091" s="505" customFormat="1" ht="14.25" hidden="1"/>
    <row r="38092" s="505" customFormat="1" ht="14.25" hidden="1"/>
    <row r="38093" s="505" customFormat="1" ht="14.25" hidden="1"/>
    <row r="38094" s="505" customFormat="1" ht="14.25" hidden="1"/>
    <row r="38095" s="505" customFormat="1" ht="14.25" hidden="1"/>
    <row r="38096" s="505" customFormat="1" ht="14.25" hidden="1"/>
    <row r="38097" s="505" customFormat="1" ht="14.25" hidden="1"/>
    <row r="38098" s="505" customFormat="1" ht="14.25" hidden="1"/>
    <row r="38099" s="505" customFormat="1" ht="14.25" hidden="1"/>
    <row r="38100" s="505" customFormat="1" ht="14.25" hidden="1"/>
    <row r="38101" s="505" customFormat="1" ht="14.25" hidden="1"/>
    <row r="38102" s="505" customFormat="1" ht="14.25" hidden="1"/>
    <row r="38103" s="505" customFormat="1" ht="14.25" hidden="1"/>
    <row r="38104" s="505" customFormat="1" ht="14.25" hidden="1"/>
    <row r="38105" s="505" customFormat="1" ht="14.25" hidden="1"/>
    <row r="38106" s="505" customFormat="1" ht="14.25" hidden="1"/>
    <row r="38107" s="505" customFormat="1" ht="14.25" hidden="1"/>
    <row r="38108" s="505" customFormat="1" ht="14.25" hidden="1"/>
    <row r="38109" s="505" customFormat="1" ht="14.25" hidden="1"/>
    <row r="38110" s="505" customFormat="1" ht="14.25" hidden="1"/>
    <row r="38111" s="505" customFormat="1" ht="14.25" hidden="1"/>
    <row r="38112" s="505" customFormat="1" ht="14.25" hidden="1"/>
    <row r="38113" s="505" customFormat="1" ht="14.25" hidden="1"/>
    <row r="38114" s="505" customFormat="1" ht="14.25" hidden="1"/>
    <row r="38115" s="505" customFormat="1" ht="14.25" hidden="1"/>
    <row r="38116" s="505" customFormat="1" ht="14.25" hidden="1"/>
    <row r="38117" s="505" customFormat="1" ht="14.25" hidden="1"/>
    <row r="38118" s="505" customFormat="1" ht="14.25" hidden="1"/>
    <row r="38119" s="505" customFormat="1" ht="14.25" hidden="1"/>
    <row r="38120" s="505" customFormat="1" ht="14.25" hidden="1"/>
    <row r="38121" s="505" customFormat="1" ht="14.25" hidden="1"/>
    <row r="38122" s="505" customFormat="1" ht="14.25" hidden="1"/>
    <row r="38123" s="505" customFormat="1" ht="14.25" hidden="1"/>
    <row r="38124" s="505" customFormat="1" ht="14.25" hidden="1"/>
    <row r="38125" s="505" customFormat="1" ht="14.25" hidden="1"/>
    <row r="38126" s="505" customFormat="1" ht="14.25" hidden="1"/>
    <row r="38127" s="505" customFormat="1" ht="14.25" hidden="1"/>
    <row r="38128" s="505" customFormat="1" ht="14.25" hidden="1"/>
    <row r="38129" s="505" customFormat="1" ht="14.25" hidden="1"/>
    <row r="38130" s="505" customFormat="1" ht="14.25" hidden="1"/>
    <row r="38131" s="505" customFormat="1" ht="14.25" hidden="1"/>
    <row r="38132" s="505" customFormat="1" ht="14.25" hidden="1"/>
    <row r="38133" s="505" customFormat="1" ht="14.25" hidden="1"/>
    <row r="38134" s="505" customFormat="1" ht="14.25" hidden="1"/>
    <row r="38135" s="505" customFormat="1" ht="14.25" hidden="1"/>
    <row r="38136" s="505" customFormat="1" ht="14.25" hidden="1"/>
    <row r="38137" s="505" customFormat="1" ht="14.25" hidden="1"/>
    <row r="38138" s="505" customFormat="1" ht="14.25" hidden="1"/>
    <row r="38139" s="505" customFormat="1" ht="14.25" hidden="1"/>
    <row r="38140" s="505" customFormat="1" ht="14.25" hidden="1"/>
    <row r="38141" s="505" customFormat="1" ht="14.25" hidden="1"/>
    <row r="38142" s="505" customFormat="1" ht="14.25" hidden="1"/>
    <row r="38143" s="505" customFormat="1" ht="14.25" hidden="1"/>
    <row r="38144" s="505" customFormat="1" ht="14.25" hidden="1"/>
    <row r="38145" s="505" customFormat="1" ht="14.25" hidden="1"/>
    <row r="38146" s="505" customFormat="1" ht="14.25" hidden="1"/>
    <row r="38147" s="505" customFormat="1" ht="14.25" hidden="1"/>
    <row r="38148" s="505" customFormat="1" ht="14.25" hidden="1"/>
    <row r="38149" s="505" customFormat="1" ht="14.25" hidden="1"/>
    <row r="38150" s="505" customFormat="1" ht="14.25" hidden="1"/>
    <row r="38151" s="505" customFormat="1" ht="14.25" hidden="1"/>
    <row r="38152" s="505" customFormat="1" ht="14.25" hidden="1"/>
    <row r="38153" s="505" customFormat="1" ht="14.25" hidden="1"/>
    <row r="38154" s="505" customFormat="1" ht="14.25" hidden="1"/>
    <row r="38155" s="505" customFormat="1" ht="14.25" hidden="1"/>
    <row r="38156" s="505" customFormat="1" ht="14.25" hidden="1"/>
    <row r="38157" s="505" customFormat="1" ht="14.25" hidden="1"/>
    <row r="38158" s="505" customFormat="1" ht="14.25" hidden="1"/>
    <row r="38159" s="505" customFormat="1" ht="14.25" hidden="1"/>
    <row r="38160" s="505" customFormat="1" ht="14.25" hidden="1"/>
    <row r="38161" s="505" customFormat="1" ht="14.25" hidden="1"/>
    <row r="38162" s="505" customFormat="1" ht="14.25" hidden="1"/>
    <row r="38163" s="505" customFormat="1" ht="14.25" hidden="1"/>
    <row r="38164" s="505" customFormat="1" ht="14.25" hidden="1"/>
    <row r="38165" s="505" customFormat="1" ht="14.25" hidden="1"/>
    <row r="38166" s="505" customFormat="1" ht="14.25" hidden="1"/>
    <row r="38167" s="505" customFormat="1" ht="14.25" hidden="1"/>
    <row r="38168" s="505" customFormat="1" ht="14.25" hidden="1"/>
    <row r="38169" s="505" customFormat="1" ht="14.25" hidden="1"/>
    <row r="38170" s="505" customFormat="1" ht="14.25" hidden="1"/>
    <row r="38171" s="505" customFormat="1" ht="14.25" hidden="1"/>
    <row r="38172" s="505" customFormat="1" ht="14.25" hidden="1"/>
    <row r="38173" s="505" customFormat="1" ht="14.25" hidden="1"/>
    <row r="38174" s="505" customFormat="1" ht="14.25" hidden="1"/>
    <row r="38175" s="505" customFormat="1" ht="14.25" hidden="1"/>
    <row r="38176" s="505" customFormat="1" ht="14.25" hidden="1"/>
    <row r="38177" s="505" customFormat="1" ht="14.25" hidden="1"/>
    <row r="38178" s="505" customFormat="1" ht="14.25" hidden="1"/>
    <row r="38179" s="505" customFormat="1" ht="14.25" hidden="1"/>
    <row r="38180" s="505" customFormat="1" ht="14.25" hidden="1"/>
    <row r="38181" s="505" customFormat="1" ht="14.25" hidden="1"/>
    <row r="38182" s="505" customFormat="1" ht="14.25" hidden="1"/>
    <row r="38183" s="505" customFormat="1" ht="14.25" hidden="1"/>
    <row r="38184" s="505" customFormat="1" ht="14.25" hidden="1"/>
    <row r="38185" s="505" customFormat="1" ht="14.25" hidden="1"/>
    <row r="38186" s="505" customFormat="1" ht="14.25" hidden="1"/>
    <row r="38187" s="505" customFormat="1" ht="14.25" hidden="1"/>
    <row r="38188" s="505" customFormat="1" ht="14.25" hidden="1"/>
    <row r="38189" s="505" customFormat="1" ht="14.25" hidden="1"/>
    <row r="38190" s="505" customFormat="1" ht="14.25" hidden="1"/>
    <row r="38191" s="505" customFormat="1" ht="14.25" hidden="1"/>
    <row r="38192" s="505" customFormat="1" ht="14.25" hidden="1"/>
    <row r="38193" s="505" customFormat="1" ht="14.25" hidden="1"/>
    <row r="38194" s="505" customFormat="1" ht="14.25" hidden="1"/>
    <row r="38195" s="505" customFormat="1" ht="14.25" hidden="1"/>
    <row r="38196" s="505" customFormat="1" ht="14.25" hidden="1"/>
    <row r="38197" s="505" customFormat="1" ht="14.25" hidden="1"/>
    <row r="38198" s="505" customFormat="1" ht="14.25" hidden="1"/>
    <row r="38199" s="505" customFormat="1" ht="14.25" hidden="1"/>
    <row r="38200" s="505" customFormat="1" ht="14.25" hidden="1"/>
    <row r="38201" s="505" customFormat="1" ht="14.25" hidden="1"/>
    <row r="38202" s="505" customFormat="1" ht="14.25" hidden="1"/>
    <row r="38203" s="505" customFormat="1" ht="14.25" hidden="1"/>
    <row r="38204" s="505" customFormat="1" ht="14.25" hidden="1"/>
    <row r="38205" s="505" customFormat="1" ht="14.25" hidden="1"/>
    <row r="38206" s="505" customFormat="1" ht="14.25" hidden="1"/>
    <row r="38207" s="505" customFormat="1" ht="14.25" hidden="1"/>
    <row r="38208" s="505" customFormat="1" ht="14.25" hidden="1"/>
    <row r="38209" s="505" customFormat="1" ht="14.25" hidden="1"/>
    <row r="38210" s="505" customFormat="1" ht="14.25" hidden="1"/>
    <row r="38211" s="505" customFormat="1" ht="14.25" hidden="1"/>
    <row r="38212" s="505" customFormat="1" ht="14.25" hidden="1"/>
    <row r="38213" s="505" customFormat="1" ht="14.25" hidden="1"/>
    <row r="38214" s="505" customFormat="1" ht="14.25" hidden="1"/>
    <row r="38215" s="505" customFormat="1" ht="14.25" hidden="1"/>
    <row r="38216" s="505" customFormat="1" ht="14.25" hidden="1"/>
    <row r="38217" s="505" customFormat="1" ht="14.25" hidden="1"/>
    <row r="38218" s="505" customFormat="1" ht="14.25" hidden="1"/>
    <row r="38219" s="505" customFormat="1" ht="14.25" hidden="1"/>
    <row r="38220" s="505" customFormat="1" ht="14.25" hidden="1"/>
    <row r="38221" s="505" customFormat="1" ht="14.25" hidden="1"/>
    <row r="38222" s="505" customFormat="1" ht="14.25" hidden="1"/>
    <row r="38223" s="505" customFormat="1" ht="14.25" hidden="1"/>
    <row r="38224" s="505" customFormat="1" ht="14.25" hidden="1"/>
    <row r="38225" s="505" customFormat="1" ht="14.25" hidden="1"/>
    <row r="38226" s="505" customFormat="1" ht="14.25" hidden="1"/>
    <row r="38227" s="505" customFormat="1" ht="14.25" hidden="1"/>
    <row r="38228" s="505" customFormat="1" ht="14.25" hidden="1"/>
    <row r="38229" s="505" customFormat="1" ht="14.25" hidden="1"/>
    <row r="38230" s="505" customFormat="1" ht="14.25" hidden="1"/>
    <row r="38231" s="505" customFormat="1" ht="14.25" hidden="1"/>
    <row r="38232" s="505" customFormat="1" ht="14.25" hidden="1"/>
    <row r="38233" s="505" customFormat="1" ht="14.25" hidden="1"/>
    <row r="38234" s="505" customFormat="1" ht="14.25" hidden="1"/>
    <row r="38235" s="505" customFormat="1" ht="14.25" hidden="1"/>
    <row r="38236" s="505" customFormat="1" ht="14.25" hidden="1"/>
    <row r="38237" s="505" customFormat="1" ht="14.25" hidden="1"/>
    <row r="38238" s="505" customFormat="1" ht="14.25" hidden="1"/>
    <row r="38239" s="505" customFormat="1" ht="14.25" hidden="1"/>
    <row r="38240" s="505" customFormat="1" ht="14.25" hidden="1"/>
    <row r="38241" s="505" customFormat="1" ht="14.25" hidden="1"/>
    <row r="38242" s="505" customFormat="1" ht="14.25" hidden="1"/>
    <row r="38243" s="505" customFormat="1" ht="14.25" hidden="1"/>
    <row r="38244" s="505" customFormat="1" ht="14.25" hidden="1"/>
    <row r="38245" s="505" customFormat="1" ht="14.25" hidden="1"/>
    <row r="38246" s="505" customFormat="1" ht="14.25" hidden="1"/>
    <row r="38247" s="505" customFormat="1" ht="14.25" hidden="1"/>
    <row r="38248" s="505" customFormat="1" ht="14.25" hidden="1"/>
    <row r="38249" s="505" customFormat="1" ht="14.25" hidden="1"/>
    <row r="38250" s="505" customFormat="1" ht="14.25" hidden="1"/>
    <row r="38251" s="505" customFormat="1" ht="14.25" hidden="1"/>
    <row r="38252" s="505" customFormat="1" ht="14.25" hidden="1"/>
    <row r="38253" s="505" customFormat="1" ht="14.25" hidden="1"/>
    <row r="38254" s="505" customFormat="1" ht="14.25" hidden="1"/>
    <row r="38255" s="505" customFormat="1" ht="14.25" hidden="1"/>
    <row r="38256" s="505" customFormat="1" ht="14.25" hidden="1"/>
    <row r="38257" s="505" customFormat="1" ht="14.25" hidden="1"/>
    <row r="38258" s="505" customFormat="1" ht="14.25" hidden="1"/>
    <row r="38259" s="505" customFormat="1" ht="14.25" hidden="1"/>
    <row r="38260" s="505" customFormat="1" ht="14.25" hidden="1"/>
    <row r="38261" s="505" customFormat="1" ht="14.25" hidden="1"/>
    <row r="38262" s="505" customFormat="1" ht="14.25" hidden="1"/>
    <row r="38263" s="505" customFormat="1" ht="14.25" hidden="1"/>
    <row r="38264" s="505" customFormat="1" ht="14.25" hidden="1"/>
    <row r="38265" s="505" customFormat="1" ht="14.25" hidden="1"/>
    <row r="38266" s="505" customFormat="1" ht="14.25" hidden="1"/>
    <row r="38267" s="505" customFormat="1" ht="14.25" hidden="1"/>
    <row r="38268" s="505" customFormat="1" ht="14.25" hidden="1"/>
    <row r="38269" s="505" customFormat="1" ht="14.25" hidden="1"/>
    <row r="38270" s="505" customFormat="1" ht="14.25" hidden="1"/>
    <row r="38271" s="505" customFormat="1" ht="14.25" hidden="1"/>
    <row r="38272" s="505" customFormat="1" ht="14.25" hidden="1"/>
    <row r="38273" s="505" customFormat="1" ht="14.25" hidden="1"/>
    <row r="38274" s="505" customFormat="1" ht="14.25" hidden="1"/>
    <row r="38275" s="505" customFormat="1" ht="14.25" hidden="1"/>
    <row r="38276" s="505" customFormat="1" ht="14.25" hidden="1"/>
    <row r="38277" s="505" customFormat="1" ht="14.25" hidden="1"/>
    <row r="38278" s="505" customFormat="1" ht="14.25" hidden="1"/>
    <row r="38279" s="505" customFormat="1" ht="14.25" hidden="1"/>
    <row r="38280" s="505" customFormat="1" ht="14.25" hidden="1"/>
    <row r="38281" s="505" customFormat="1" ht="14.25" hidden="1"/>
    <row r="38282" s="505" customFormat="1" ht="14.25" hidden="1"/>
    <row r="38283" s="505" customFormat="1" ht="14.25" hidden="1"/>
    <row r="38284" s="505" customFormat="1" ht="14.25" hidden="1"/>
    <row r="38285" s="505" customFormat="1" ht="14.25" hidden="1"/>
    <row r="38286" s="505" customFormat="1" ht="14.25" hidden="1"/>
    <row r="38287" s="505" customFormat="1" ht="14.25" hidden="1"/>
    <row r="38288" s="505" customFormat="1" ht="14.25" hidden="1"/>
    <row r="38289" s="505" customFormat="1" ht="14.25" hidden="1"/>
    <row r="38290" s="505" customFormat="1" ht="14.25" hidden="1"/>
    <row r="38291" s="505" customFormat="1" ht="14.25" hidden="1"/>
    <row r="38292" s="505" customFormat="1" ht="14.25" hidden="1"/>
    <row r="38293" s="505" customFormat="1" ht="14.25" hidden="1"/>
    <row r="38294" s="505" customFormat="1" ht="14.25" hidden="1"/>
    <row r="38295" s="505" customFormat="1" ht="14.25" hidden="1"/>
    <row r="38296" s="505" customFormat="1" ht="14.25" hidden="1"/>
    <row r="38297" s="505" customFormat="1" ht="14.25" hidden="1"/>
    <row r="38298" s="505" customFormat="1" ht="14.25" hidden="1"/>
    <row r="38299" s="505" customFormat="1" ht="14.25" hidden="1"/>
    <row r="38300" s="505" customFormat="1" ht="14.25" hidden="1"/>
    <row r="38301" s="505" customFormat="1" ht="14.25" hidden="1"/>
    <row r="38302" s="505" customFormat="1" ht="14.25" hidden="1"/>
    <row r="38303" s="505" customFormat="1" ht="14.25" hidden="1"/>
    <row r="38304" s="505" customFormat="1" ht="14.25" hidden="1"/>
    <row r="38305" s="505" customFormat="1" ht="14.25" hidden="1"/>
    <row r="38306" s="505" customFormat="1" ht="14.25" hidden="1"/>
    <row r="38307" s="505" customFormat="1" ht="14.25" hidden="1"/>
    <row r="38308" s="505" customFormat="1" ht="14.25" hidden="1"/>
    <row r="38309" s="505" customFormat="1" ht="14.25" hidden="1"/>
    <row r="38310" s="505" customFormat="1" ht="14.25" hidden="1"/>
    <row r="38311" s="505" customFormat="1" ht="14.25" hidden="1"/>
    <row r="38312" s="505" customFormat="1" ht="14.25" hidden="1"/>
    <row r="38313" s="505" customFormat="1" ht="14.25" hidden="1"/>
    <row r="38314" s="505" customFormat="1" ht="14.25" hidden="1"/>
    <row r="38315" s="505" customFormat="1" ht="14.25" hidden="1"/>
    <row r="38316" s="505" customFormat="1" ht="14.25" hidden="1"/>
    <row r="38317" s="505" customFormat="1" ht="14.25" hidden="1"/>
    <row r="38318" s="505" customFormat="1" ht="14.25" hidden="1"/>
    <row r="38319" s="505" customFormat="1" ht="14.25" hidden="1"/>
    <row r="38320" s="505" customFormat="1" ht="14.25" hidden="1"/>
    <row r="38321" s="505" customFormat="1" ht="14.25" hidden="1"/>
    <row r="38322" s="505" customFormat="1" ht="14.25" hidden="1"/>
    <row r="38323" s="505" customFormat="1" ht="14.25" hidden="1"/>
    <row r="38324" s="505" customFormat="1" ht="14.25" hidden="1"/>
    <row r="38325" s="505" customFormat="1" ht="14.25" hidden="1"/>
    <row r="38326" s="505" customFormat="1" ht="14.25" hidden="1"/>
    <row r="38327" s="505" customFormat="1" ht="14.25" hidden="1"/>
    <row r="38328" s="505" customFormat="1" ht="14.25" hidden="1"/>
    <row r="38329" s="505" customFormat="1" ht="14.25" hidden="1"/>
    <row r="38330" s="505" customFormat="1" ht="14.25" hidden="1"/>
    <row r="38331" s="505" customFormat="1" ht="14.25" hidden="1"/>
    <row r="38332" s="505" customFormat="1" ht="14.25" hidden="1"/>
    <row r="38333" s="505" customFormat="1" ht="14.25" hidden="1"/>
    <row r="38334" s="505" customFormat="1" ht="14.25" hidden="1"/>
    <row r="38335" s="505" customFormat="1" ht="14.25" hidden="1"/>
    <row r="38336" s="505" customFormat="1" ht="14.25" hidden="1"/>
    <row r="38337" s="505" customFormat="1" ht="14.25" hidden="1"/>
    <row r="38338" s="505" customFormat="1" ht="14.25" hidden="1"/>
    <row r="38339" s="505" customFormat="1" ht="14.25" hidden="1"/>
    <row r="38340" s="505" customFormat="1" ht="14.25" hidden="1"/>
    <row r="38341" s="505" customFormat="1" ht="14.25" hidden="1"/>
    <row r="38342" s="505" customFormat="1" ht="14.25" hidden="1"/>
    <row r="38343" s="505" customFormat="1" ht="14.25" hidden="1"/>
    <row r="38344" s="505" customFormat="1" ht="14.25" hidden="1"/>
    <row r="38345" s="505" customFormat="1" ht="14.25" hidden="1"/>
    <row r="38346" s="505" customFormat="1" ht="14.25" hidden="1"/>
    <row r="38347" s="505" customFormat="1" ht="14.25" hidden="1"/>
    <row r="38348" s="505" customFormat="1" ht="14.25" hidden="1"/>
    <row r="38349" s="505" customFormat="1" ht="14.25" hidden="1"/>
    <row r="38350" s="505" customFormat="1" ht="14.25" hidden="1"/>
    <row r="38351" s="505" customFormat="1" ht="14.25" hidden="1"/>
    <row r="38352" s="505" customFormat="1" ht="14.25" hidden="1"/>
    <row r="38353" s="505" customFormat="1" ht="14.25" hidden="1"/>
    <row r="38354" s="505" customFormat="1" ht="14.25" hidden="1"/>
    <row r="38355" s="505" customFormat="1" ht="14.25" hidden="1"/>
    <row r="38356" s="505" customFormat="1" ht="14.25" hidden="1"/>
    <row r="38357" s="505" customFormat="1" ht="14.25" hidden="1"/>
    <row r="38358" s="505" customFormat="1" ht="14.25" hidden="1"/>
    <row r="38359" s="505" customFormat="1" ht="14.25" hidden="1"/>
    <row r="38360" s="505" customFormat="1" ht="14.25" hidden="1"/>
    <row r="38361" s="505" customFormat="1" ht="14.25" hidden="1"/>
    <row r="38362" s="505" customFormat="1" ht="14.25" hidden="1"/>
    <row r="38363" s="505" customFormat="1" ht="14.25" hidden="1"/>
    <row r="38364" s="505" customFormat="1" ht="14.25" hidden="1"/>
    <row r="38365" s="505" customFormat="1" ht="14.25" hidden="1"/>
    <row r="38366" s="505" customFormat="1" ht="14.25" hidden="1"/>
    <row r="38367" s="505" customFormat="1" ht="14.25" hidden="1"/>
    <row r="38368" s="505" customFormat="1" ht="14.25" hidden="1"/>
    <row r="38369" s="505" customFormat="1" ht="14.25" hidden="1"/>
    <row r="38370" s="505" customFormat="1" ht="14.25" hidden="1"/>
    <row r="38371" s="505" customFormat="1" ht="14.25" hidden="1"/>
    <row r="38372" s="505" customFormat="1" ht="14.25" hidden="1"/>
    <row r="38373" s="505" customFormat="1" ht="14.25" hidden="1"/>
    <row r="38374" s="505" customFormat="1" ht="14.25" hidden="1"/>
    <row r="38375" s="505" customFormat="1" ht="14.25" hidden="1"/>
    <row r="38376" s="505" customFormat="1" ht="14.25" hidden="1"/>
    <row r="38377" s="505" customFormat="1" ht="14.25" hidden="1"/>
    <row r="38378" s="505" customFormat="1" ht="14.25" hidden="1"/>
    <row r="38379" s="505" customFormat="1" ht="14.25" hidden="1"/>
    <row r="38380" s="505" customFormat="1" ht="14.25" hidden="1"/>
    <row r="38381" s="505" customFormat="1" ht="14.25" hidden="1"/>
    <row r="38382" s="505" customFormat="1" ht="14.25" hidden="1"/>
    <row r="38383" s="505" customFormat="1" ht="14.25" hidden="1"/>
    <row r="38384" s="505" customFormat="1" ht="14.25" hidden="1"/>
    <row r="38385" s="505" customFormat="1" ht="14.25" hidden="1"/>
    <row r="38386" s="505" customFormat="1" ht="14.25" hidden="1"/>
    <row r="38387" s="505" customFormat="1" ht="14.25" hidden="1"/>
    <row r="38388" s="505" customFormat="1" ht="14.25" hidden="1"/>
    <row r="38389" s="505" customFormat="1" ht="14.25" hidden="1"/>
    <row r="38390" s="505" customFormat="1" ht="14.25" hidden="1"/>
    <row r="38391" s="505" customFormat="1" ht="14.25" hidden="1"/>
    <row r="38392" s="505" customFormat="1" ht="14.25" hidden="1"/>
    <row r="38393" s="505" customFormat="1" ht="14.25" hidden="1"/>
    <row r="38394" s="505" customFormat="1" ht="14.25" hidden="1"/>
    <row r="38395" s="505" customFormat="1" ht="14.25" hidden="1"/>
    <row r="38396" s="505" customFormat="1" ht="14.25" hidden="1"/>
    <row r="38397" s="505" customFormat="1" ht="14.25" hidden="1"/>
    <row r="38398" s="505" customFormat="1" ht="14.25" hidden="1"/>
    <row r="38399" s="505" customFormat="1" ht="14.25" hidden="1"/>
    <row r="38400" s="505" customFormat="1" ht="14.25" hidden="1"/>
    <row r="38401" s="505" customFormat="1" ht="14.25" hidden="1"/>
    <row r="38402" s="505" customFormat="1" ht="14.25" hidden="1"/>
    <row r="38403" s="505" customFormat="1" ht="14.25" hidden="1"/>
    <row r="38404" s="505" customFormat="1" ht="14.25" hidden="1"/>
    <row r="38405" s="505" customFormat="1" ht="14.25" hidden="1"/>
    <row r="38406" s="505" customFormat="1" ht="14.25" hidden="1"/>
    <row r="38407" s="505" customFormat="1" ht="14.25" hidden="1"/>
    <row r="38408" s="505" customFormat="1" ht="14.25" hidden="1"/>
    <row r="38409" s="505" customFormat="1" ht="14.25" hidden="1"/>
    <row r="38410" s="505" customFormat="1" ht="14.25" hidden="1"/>
    <row r="38411" s="505" customFormat="1" ht="14.25" hidden="1"/>
    <row r="38412" s="505" customFormat="1" ht="14.25" hidden="1"/>
    <row r="38413" s="505" customFormat="1" ht="14.25" hidden="1"/>
    <row r="38414" s="505" customFormat="1" ht="14.25" hidden="1"/>
    <row r="38415" s="505" customFormat="1" ht="14.25" hidden="1"/>
    <row r="38416" s="505" customFormat="1" ht="14.25" hidden="1"/>
    <row r="38417" s="505" customFormat="1" ht="14.25" hidden="1"/>
    <row r="38418" s="505" customFormat="1" ht="14.25" hidden="1"/>
    <row r="38419" s="505" customFormat="1" ht="14.25" hidden="1"/>
    <row r="38420" s="505" customFormat="1" ht="14.25" hidden="1"/>
    <row r="38421" s="505" customFormat="1" ht="14.25" hidden="1"/>
    <row r="38422" s="505" customFormat="1" ht="14.25" hidden="1"/>
    <row r="38423" s="505" customFormat="1" ht="14.25" hidden="1"/>
    <row r="38424" s="505" customFormat="1" ht="14.25" hidden="1"/>
    <row r="38425" s="505" customFormat="1" ht="14.25" hidden="1"/>
    <row r="38426" s="505" customFormat="1" ht="14.25" hidden="1"/>
    <row r="38427" s="505" customFormat="1" ht="14.25" hidden="1"/>
    <row r="38428" s="505" customFormat="1" ht="14.25" hidden="1"/>
    <row r="38429" s="505" customFormat="1" ht="14.25" hidden="1"/>
    <row r="38430" s="505" customFormat="1" ht="14.25" hidden="1"/>
    <row r="38431" s="505" customFormat="1" ht="14.25" hidden="1"/>
    <row r="38432" s="505" customFormat="1" ht="14.25" hidden="1"/>
    <row r="38433" s="505" customFormat="1" ht="14.25" hidden="1"/>
    <row r="38434" s="505" customFormat="1" ht="14.25" hidden="1"/>
    <row r="38435" s="505" customFormat="1" ht="14.25" hidden="1"/>
    <row r="38436" s="505" customFormat="1" ht="14.25" hidden="1"/>
    <row r="38437" s="505" customFormat="1" ht="14.25" hidden="1"/>
    <row r="38438" s="505" customFormat="1" ht="14.25" hidden="1"/>
    <row r="38439" s="505" customFormat="1" ht="14.25" hidden="1"/>
    <row r="38440" s="505" customFormat="1" ht="14.25" hidden="1"/>
    <row r="38441" s="505" customFormat="1" ht="14.25" hidden="1"/>
    <row r="38442" s="505" customFormat="1" ht="14.25" hidden="1"/>
    <row r="38443" s="505" customFormat="1" ht="14.25" hidden="1"/>
    <row r="38444" s="505" customFormat="1" ht="14.25" hidden="1"/>
    <row r="38445" s="505" customFormat="1" ht="14.25" hidden="1"/>
    <row r="38446" s="505" customFormat="1" ht="14.25" hidden="1"/>
    <row r="38447" s="505" customFormat="1" ht="14.25" hidden="1"/>
    <row r="38448" s="505" customFormat="1" ht="14.25" hidden="1"/>
    <row r="38449" s="505" customFormat="1" ht="14.25" hidden="1"/>
    <row r="38450" s="505" customFormat="1" ht="14.25" hidden="1"/>
    <row r="38451" s="505" customFormat="1" ht="14.25" hidden="1"/>
    <row r="38452" s="505" customFormat="1" ht="14.25" hidden="1"/>
    <row r="38453" s="505" customFormat="1" ht="14.25" hidden="1"/>
    <row r="38454" s="505" customFormat="1" ht="14.25" hidden="1"/>
    <row r="38455" s="505" customFormat="1" ht="14.25" hidden="1"/>
    <row r="38456" s="505" customFormat="1" ht="14.25" hidden="1"/>
    <row r="38457" s="505" customFormat="1" ht="14.25" hidden="1"/>
    <row r="38458" s="505" customFormat="1" ht="14.25" hidden="1"/>
    <row r="38459" s="505" customFormat="1" ht="14.25" hidden="1"/>
    <row r="38460" s="505" customFormat="1" ht="14.25" hidden="1"/>
    <row r="38461" s="505" customFormat="1" ht="14.25" hidden="1"/>
    <row r="38462" s="505" customFormat="1" ht="14.25" hidden="1"/>
    <row r="38463" s="505" customFormat="1" ht="14.25" hidden="1"/>
    <row r="38464" s="505" customFormat="1" ht="14.25" hidden="1"/>
    <row r="38465" s="505" customFormat="1" ht="14.25" hidden="1"/>
    <row r="38466" s="505" customFormat="1" ht="14.25" hidden="1"/>
    <row r="38467" s="505" customFormat="1" ht="14.25" hidden="1"/>
    <row r="38468" s="505" customFormat="1" ht="14.25" hidden="1"/>
    <row r="38469" s="505" customFormat="1" ht="14.25" hidden="1"/>
    <row r="38470" s="505" customFormat="1" ht="14.25" hidden="1"/>
    <row r="38471" s="505" customFormat="1" ht="14.25" hidden="1"/>
    <row r="38472" s="505" customFormat="1" ht="14.25" hidden="1"/>
    <row r="38473" s="505" customFormat="1" ht="14.25" hidden="1"/>
    <row r="38474" s="505" customFormat="1" ht="14.25" hidden="1"/>
    <row r="38475" s="505" customFormat="1" ht="14.25" hidden="1"/>
    <row r="38476" s="505" customFormat="1" ht="14.25" hidden="1"/>
    <row r="38477" s="505" customFormat="1" ht="14.25" hidden="1"/>
    <row r="38478" s="505" customFormat="1" ht="14.25" hidden="1"/>
    <row r="38479" s="505" customFormat="1" ht="14.25" hidden="1"/>
    <row r="38480" s="505" customFormat="1" ht="14.25" hidden="1"/>
    <row r="38481" s="505" customFormat="1" ht="14.25" hidden="1"/>
    <row r="38482" s="505" customFormat="1" ht="14.25" hidden="1"/>
    <row r="38483" s="505" customFormat="1" ht="14.25" hidden="1"/>
    <row r="38484" s="505" customFormat="1" ht="14.25" hidden="1"/>
    <row r="38485" s="505" customFormat="1" ht="14.25" hidden="1"/>
    <row r="38486" s="505" customFormat="1" ht="14.25" hidden="1"/>
    <row r="38487" s="505" customFormat="1" ht="14.25" hidden="1"/>
    <row r="38488" s="505" customFormat="1" ht="14.25" hidden="1"/>
    <row r="38489" s="505" customFormat="1" ht="14.25" hidden="1"/>
    <row r="38490" s="505" customFormat="1" ht="14.25" hidden="1"/>
    <row r="38491" s="505" customFormat="1" ht="14.25" hidden="1"/>
    <row r="38492" s="505" customFormat="1" ht="14.25" hidden="1"/>
    <row r="38493" s="505" customFormat="1" ht="14.25" hidden="1"/>
    <row r="38494" s="505" customFormat="1" ht="14.25" hidden="1"/>
    <row r="38495" s="505" customFormat="1" ht="14.25" hidden="1"/>
    <row r="38496" s="505" customFormat="1" ht="14.25" hidden="1"/>
    <row r="38497" s="505" customFormat="1" ht="14.25" hidden="1"/>
    <row r="38498" s="505" customFormat="1" ht="14.25" hidden="1"/>
    <row r="38499" s="505" customFormat="1" ht="14.25" hidden="1"/>
    <row r="38500" s="505" customFormat="1" ht="14.25" hidden="1"/>
    <row r="38501" s="505" customFormat="1" ht="14.25" hidden="1"/>
    <row r="38502" s="505" customFormat="1" ht="14.25" hidden="1"/>
    <row r="38503" s="505" customFormat="1" ht="14.25" hidden="1"/>
    <row r="38504" s="505" customFormat="1" ht="14.25" hidden="1"/>
    <row r="38505" s="505" customFormat="1" ht="14.25" hidden="1"/>
    <row r="38506" s="505" customFormat="1" ht="14.25" hidden="1"/>
    <row r="38507" s="505" customFormat="1" ht="14.25" hidden="1"/>
    <row r="38508" s="505" customFormat="1" ht="14.25" hidden="1"/>
    <row r="38509" s="505" customFormat="1" ht="14.25" hidden="1"/>
    <row r="38510" s="505" customFormat="1" ht="14.25" hidden="1"/>
    <row r="38511" s="505" customFormat="1" ht="14.25" hidden="1"/>
    <row r="38512" s="505" customFormat="1" ht="14.25" hidden="1"/>
    <row r="38513" s="505" customFormat="1" ht="14.25" hidden="1"/>
    <row r="38514" s="505" customFormat="1" ht="14.25" hidden="1"/>
    <row r="38515" s="505" customFormat="1" ht="14.25" hidden="1"/>
    <row r="38516" s="505" customFormat="1" ht="14.25" hidden="1"/>
    <row r="38517" s="505" customFormat="1" ht="14.25" hidden="1"/>
    <row r="38518" s="505" customFormat="1" ht="14.25" hidden="1"/>
    <row r="38519" s="505" customFormat="1" ht="14.25" hidden="1"/>
    <row r="38520" s="505" customFormat="1" ht="14.25" hidden="1"/>
    <row r="38521" s="505" customFormat="1" ht="14.25" hidden="1"/>
    <row r="38522" s="505" customFormat="1" ht="14.25" hidden="1"/>
    <row r="38523" s="505" customFormat="1" ht="14.25" hidden="1"/>
    <row r="38524" s="505" customFormat="1" ht="14.25" hidden="1"/>
    <row r="38525" s="505" customFormat="1" ht="14.25" hidden="1"/>
    <row r="38526" s="505" customFormat="1" ht="14.25" hidden="1"/>
    <row r="38527" s="505" customFormat="1" ht="14.25" hidden="1"/>
    <row r="38528" s="505" customFormat="1" ht="14.25" hidden="1"/>
    <row r="38529" s="505" customFormat="1" ht="14.25" hidden="1"/>
    <row r="38530" s="505" customFormat="1" ht="14.25" hidden="1"/>
    <row r="38531" s="505" customFormat="1" ht="14.25" hidden="1"/>
    <row r="38532" s="505" customFormat="1" ht="14.25" hidden="1"/>
    <row r="38533" s="505" customFormat="1" ht="14.25" hidden="1"/>
    <row r="38534" s="505" customFormat="1" ht="14.25" hidden="1"/>
    <row r="38535" s="505" customFormat="1" ht="14.25" hidden="1"/>
    <row r="38536" s="505" customFormat="1" ht="14.25" hidden="1"/>
    <row r="38537" s="505" customFormat="1" ht="14.25" hidden="1"/>
    <row r="38538" s="505" customFormat="1" ht="14.25" hidden="1"/>
    <row r="38539" s="505" customFormat="1" ht="14.25" hidden="1"/>
    <row r="38540" s="505" customFormat="1" ht="14.25" hidden="1"/>
    <row r="38541" s="505" customFormat="1" ht="14.25" hidden="1"/>
    <row r="38542" s="505" customFormat="1" ht="14.25" hidden="1"/>
    <row r="38543" s="505" customFormat="1" ht="14.25" hidden="1"/>
    <row r="38544" s="505" customFormat="1" ht="14.25" hidden="1"/>
    <row r="38545" s="505" customFormat="1" ht="14.25" hidden="1"/>
    <row r="38546" s="505" customFormat="1" ht="14.25" hidden="1"/>
    <row r="38547" s="505" customFormat="1" ht="14.25" hidden="1"/>
    <row r="38548" s="505" customFormat="1" ht="14.25" hidden="1"/>
    <row r="38549" s="505" customFormat="1" ht="14.25" hidden="1"/>
    <row r="38550" s="505" customFormat="1" ht="14.25" hidden="1"/>
    <row r="38551" s="505" customFormat="1" ht="14.25" hidden="1"/>
    <row r="38552" s="505" customFormat="1" ht="14.25" hidden="1"/>
    <row r="38553" s="505" customFormat="1" ht="14.25" hidden="1"/>
    <row r="38554" s="505" customFormat="1" ht="14.25" hidden="1"/>
    <row r="38555" s="505" customFormat="1" ht="14.25" hidden="1"/>
    <row r="38556" s="505" customFormat="1" ht="14.25" hidden="1"/>
    <row r="38557" s="505" customFormat="1" ht="14.25" hidden="1"/>
    <row r="38558" s="505" customFormat="1" ht="14.25" hidden="1"/>
    <row r="38559" s="505" customFormat="1" ht="14.25" hidden="1"/>
    <row r="38560" s="505" customFormat="1" ht="14.25" hidden="1"/>
    <row r="38561" s="505" customFormat="1" ht="14.25" hidden="1"/>
    <row r="38562" s="505" customFormat="1" ht="14.25" hidden="1"/>
    <row r="38563" s="505" customFormat="1" ht="14.25" hidden="1"/>
    <row r="38564" s="505" customFormat="1" ht="14.25" hidden="1"/>
    <row r="38565" s="505" customFormat="1" ht="14.25" hidden="1"/>
    <row r="38566" s="505" customFormat="1" ht="14.25" hidden="1"/>
    <row r="38567" s="505" customFormat="1" ht="14.25" hidden="1"/>
    <row r="38568" s="505" customFormat="1" ht="14.25" hidden="1"/>
    <row r="38569" s="505" customFormat="1" ht="14.25" hidden="1"/>
    <row r="38570" s="505" customFormat="1" ht="14.25" hidden="1"/>
    <row r="38571" s="505" customFormat="1" ht="14.25" hidden="1"/>
    <row r="38572" s="505" customFormat="1" ht="14.25" hidden="1"/>
    <row r="38573" s="505" customFormat="1" ht="14.25" hidden="1"/>
    <row r="38574" s="505" customFormat="1" ht="14.25" hidden="1"/>
    <row r="38575" s="505" customFormat="1" ht="14.25" hidden="1"/>
    <row r="38576" s="505" customFormat="1" ht="14.25" hidden="1"/>
    <row r="38577" s="505" customFormat="1" ht="14.25" hidden="1"/>
    <row r="38578" s="505" customFormat="1" ht="14.25" hidden="1"/>
    <row r="38579" s="505" customFormat="1" ht="14.25" hidden="1"/>
    <row r="38580" s="505" customFormat="1" ht="14.25" hidden="1"/>
    <row r="38581" s="505" customFormat="1" ht="14.25" hidden="1"/>
    <row r="38582" s="505" customFormat="1" ht="14.25" hidden="1"/>
    <row r="38583" s="505" customFormat="1" ht="14.25" hidden="1"/>
    <row r="38584" s="505" customFormat="1" ht="14.25" hidden="1"/>
    <row r="38585" s="505" customFormat="1" ht="14.25" hidden="1"/>
    <row r="38586" s="505" customFormat="1" ht="14.25" hidden="1"/>
    <row r="38587" s="505" customFormat="1" ht="14.25" hidden="1"/>
    <row r="38588" s="505" customFormat="1" ht="14.25" hidden="1"/>
    <row r="38589" s="505" customFormat="1" ht="14.25" hidden="1"/>
    <row r="38590" s="505" customFormat="1" ht="14.25" hidden="1"/>
    <row r="38591" s="505" customFormat="1" ht="14.25" hidden="1"/>
    <row r="38592" s="505" customFormat="1" ht="14.25" hidden="1"/>
    <row r="38593" s="505" customFormat="1" ht="14.25" hidden="1"/>
    <row r="38594" s="505" customFormat="1" ht="14.25" hidden="1"/>
    <row r="38595" s="505" customFormat="1" ht="14.25" hidden="1"/>
    <row r="38596" s="505" customFormat="1" ht="14.25" hidden="1"/>
    <row r="38597" s="505" customFormat="1" ht="14.25" hidden="1"/>
    <row r="38598" s="505" customFormat="1" ht="14.25" hidden="1"/>
    <row r="38599" s="505" customFormat="1" ht="14.25" hidden="1"/>
    <row r="38600" s="505" customFormat="1" ht="14.25" hidden="1"/>
    <row r="38601" s="505" customFormat="1" ht="14.25" hidden="1"/>
    <row r="38602" s="505" customFormat="1" ht="14.25" hidden="1"/>
    <row r="38603" s="505" customFormat="1" ht="14.25" hidden="1"/>
    <row r="38604" s="505" customFormat="1" ht="14.25" hidden="1"/>
    <row r="38605" s="505" customFormat="1" ht="14.25" hidden="1"/>
    <row r="38606" s="505" customFormat="1" ht="14.25" hidden="1"/>
    <row r="38607" s="505" customFormat="1" ht="14.25" hidden="1"/>
    <row r="38608" s="505" customFormat="1" ht="14.25" hidden="1"/>
    <row r="38609" s="505" customFormat="1" ht="14.25" hidden="1"/>
    <row r="38610" s="505" customFormat="1" ht="14.25" hidden="1"/>
    <row r="38611" s="505" customFormat="1" ht="14.25" hidden="1"/>
    <row r="38612" s="505" customFormat="1" ht="14.25" hidden="1"/>
    <row r="38613" s="505" customFormat="1" ht="14.25" hidden="1"/>
    <row r="38614" s="505" customFormat="1" ht="14.25" hidden="1"/>
    <row r="38615" s="505" customFormat="1" ht="14.25" hidden="1"/>
    <row r="38616" s="505" customFormat="1" ht="14.25" hidden="1"/>
    <row r="38617" s="505" customFormat="1" ht="14.25" hidden="1"/>
    <row r="38618" s="505" customFormat="1" ht="14.25" hidden="1"/>
    <row r="38619" s="505" customFormat="1" ht="14.25" hidden="1"/>
    <row r="38620" s="505" customFormat="1" ht="14.25" hidden="1"/>
    <row r="38621" s="505" customFormat="1" ht="14.25" hidden="1"/>
    <row r="38622" s="505" customFormat="1" ht="14.25" hidden="1"/>
    <row r="38623" s="505" customFormat="1" ht="14.25" hidden="1"/>
    <row r="38624" s="505" customFormat="1" ht="14.25" hidden="1"/>
    <row r="38625" s="505" customFormat="1" ht="14.25" hidden="1"/>
    <row r="38626" s="505" customFormat="1" ht="14.25" hidden="1"/>
    <row r="38627" s="505" customFormat="1" ht="14.25" hidden="1"/>
    <row r="38628" s="505" customFormat="1" ht="14.25" hidden="1"/>
    <row r="38629" s="505" customFormat="1" ht="14.25" hidden="1"/>
    <row r="38630" s="505" customFormat="1" ht="14.25" hidden="1"/>
    <row r="38631" s="505" customFormat="1" ht="14.25" hidden="1"/>
    <row r="38632" s="505" customFormat="1" ht="14.25" hidden="1"/>
    <row r="38633" s="505" customFormat="1" ht="14.25" hidden="1"/>
    <row r="38634" s="505" customFormat="1" ht="14.25" hidden="1"/>
    <row r="38635" s="505" customFormat="1" ht="14.25" hidden="1"/>
    <row r="38636" s="505" customFormat="1" ht="14.25" hidden="1"/>
    <row r="38637" s="505" customFormat="1" ht="14.25" hidden="1"/>
    <row r="38638" s="505" customFormat="1" ht="14.25" hidden="1"/>
    <row r="38639" s="505" customFormat="1" ht="14.25" hidden="1"/>
    <row r="38640" s="505" customFormat="1" ht="14.25" hidden="1"/>
    <row r="38641" s="505" customFormat="1" ht="14.25" hidden="1"/>
    <row r="38642" s="505" customFormat="1" ht="14.25" hidden="1"/>
    <row r="38643" s="505" customFormat="1" ht="14.25" hidden="1"/>
    <row r="38644" s="505" customFormat="1" ht="14.25" hidden="1"/>
    <row r="38645" s="505" customFormat="1" ht="14.25" hidden="1"/>
    <row r="38646" s="505" customFormat="1" ht="14.25" hidden="1"/>
    <row r="38647" s="505" customFormat="1" ht="14.25" hidden="1"/>
    <row r="38648" s="505" customFormat="1" ht="14.25" hidden="1"/>
    <row r="38649" s="505" customFormat="1" ht="14.25" hidden="1"/>
    <row r="38650" s="505" customFormat="1" ht="14.25" hidden="1"/>
    <row r="38651" s="505" customFormat="1" ht="14.25" hidden="1"/>
    <row r="38652" s="505" customFormat="1" ht="14.25" hidden="1"/>
    <row r="38653" s="505" customFormat="1" ht="14.25" hidden="1"/>
    <row r="38654" s="505" customFormat="1" ht="14.25" hidden="1"/>
    <row r="38655" s="505" customFormat="1" ht="14.25" hidden="1"/>
    <row r="38656" s="505" customFormat="1" ht="14.25" hidden="1"/>
    <row r="38657" s="505" customFormat="1" ht="14.25" hidden="1"/>
    <row r="38658" s="505" customFormat="1" ht="14.25" hidden="1"/>
    <row r="38659" s="505" customFormat="1" ht="14.25" hidden="1"/>
    <row r="38660" s="505" customFormat="1" ht="14.25" hidden="1"/>
    <row r="38661" s="505" customFormat="1" ht="14.25" hidden="1"/>
    <row r="38662" s="505" customFormat="1" ht="14.25" hidden="1"/>
    <row r="38663" s="505" customFormat="1" ht="14.25" hidden="1"/>
    <row r="38664" s="505" customFormat="1" ht="14.25" hidden="1"/>
    <row r="38665" s="505" customFormat="1" ht="14.25" hidden="1"/>
    <row r="38666" s="505" customFormat="1" ht="14.25" hidden="1"/>
    <row r="38667" s="505" customFormat="1" ht="14.25" hidden="1"/>
    <row r="38668" s="505" customFormat="1" ht="14.25" hidden="1"/>
    <row r="38669" s="505" customFormat="1" ht="14.25" hidden="1"/>
    <row r="38670" s="505" customFormat="1" ht="14.25" hidden="1"/>
    <row r="38671" s="505" customFormat="1" ht="14.25" hidden="1"/>
    <row r="38672" s="505" customFormat="1" ht="14.25" hidden="1"/>
    <row r="38673" s="505" customFormat="1" ht="14.25" hidden="1"/>
    <row r="38674" s="505" customFormat="1" ht="14.25" hidden="1"/>
    <row r="38675" s="505" customFormat="1" ht="14.25" hidden="1"/>
    <row r="38676" s="505" customFormat="1" ht="14.25" hidden="1"/>
    <row r="38677" s="505" customFormat="1" ht="14.25" hidden="1"/>
    <row r="38678" s="505" customFormat="1" ht="14.25" hidden="1"/>
    <row r="38679" s="505" customFormat="1" ht="14.25" hidden="1"/>
    <row r="38680" s="505" customFormat="1" ht="14.25" hidden="1"/>
    <row r="38681" s="505" customFormat="1" ht="14.25" hidden="1"/>
    <row r="38682" s="505" customFormat="1" ht="14.25" hidden="1"/>
    <row r="38683" s="505" customFormat="1" ht="14.25" hidden="1"/>
    <row r="38684" s="505" customFormat="1" ht="14.25" hidden="1"/>
    <row r="38685" s="505" customFormat="1" ht="14.25" hidden="1"/>
    <row r="38686" s="505" customFormat="1" ht="14.25" hidden="1"/>
    <row r="38687" s="505" customFormat="1" ht="14.25" hidden="1"/>
    <row r="38688" s="505" customFormat="1" ht="14.25" hidden="1"/>
    <row r="38689" s="505" customFormat="1" ht="14.25" hidden="1"/>
    <row r="38690" s="505" customFormat="1" ht="14.25" hidden="1"/>
    <row r="38691" s="505" customFormat="1" ht="14.25" hidden="1"/>
    <row r="38692" s="505" customFormat="1" ht="14.25" hidden="1"/>
    <row r="38693" s="505" customFormat="1" ht="14.25" hidden="1"/>
    <row r="38694" s="505" customFormat="1" ht="14.25" hidden="1"/>
    <row r="38695" s="505" customFormat="1" ht="14.25" hidden="1"/>
    <row r="38696" s="505" customFormat="1" ht="14.25" hidden="1"/>
    <row r="38697" s="505" customFormat="1" ht="14.25" hidden="1"/>
    <row r="38698" s="505" customFormat="1" ht="14.25" hidden="1"/>
    <row r="38699" s="505" customFormat="1" ht="14.25" hidden="1"/>
    <row r="38700" s="505" customFormat="1" ht="14.25" hidden="1"/>
    <row r="38701" s="505" customFormat="1" ht="14.25" hidden="1"/>
    <row r="38702" s="505" customFormat="1" ht="14.25" hidden="1"/>
    <row r="38703" s="505" customFormat="1" ht="14.25" hidden="1"/>
    <row r="38704" s="505" customFormat="1" ht="14.25" hidden="1"/>
    <row r="38705" s="505" customFormat="1" ht="14.25" hidden="1"/>
    <row r="38706" s="505" customFormat="1" ht="14.25" hidden="1"/>
    <row r="38707" s="505" customFormat="1" ht="14.25" hidden="1"/>
    <row r="38708" s="505" customFormat="1" ht="14.25" hidden="1"/>
    <row r="38709" s="505" customFormat="1" ht="14.25" hidden="1"/>
    <row r="38710" s="505" customFormat="1" ht="14.25" hidden="1"/>
    <row r="38711" s="505" customFormat="1" ht="14.25" hidden="1"/>
    <row r="38712" s="505" customFormat="1" ht="14.25" hidden="1"/>
    <row r="38713" s="505" customFormat="1" ht="14.25" hidden="1"/>
    <row r="38714" s="505" customFormat="1" ht="14.25" hidden="1"/>
    <row r="38715" s="505" customFormat="1" ht="14.25" hidden="1"/>
    <row r="38716" s="505" customFormat="1" ht="14.25" hidden="1"/>
    <row r="38717" s="505" customFormat="1" ht="14.25" hidden="1"/>
    <row r="38718" s="505" customFormat="1" ht="14.25" hidden="1"/>
    <row r="38719" s="505" customFormat="1" ht="14.25" hidden="1"/>
    <row r="38720" s="505" customFormat="1" ht="14.25" hidden="1"/>
    <row r="38721" s="505" customFormat="1" ht="14.25" hidden="1"/>
    <row r="38722" s="505" customFormat="1" ht="14.25" hidden="1"/>
    <row r="38723" s="505" customFormat="1" ht="14.25" hidden="1"/>
    <row r="38724" s="505" customFormat="1" ht="14.25" hidden="1"/>
    <row r="38725" s="505" customFormat="1" ht="14.25" hidden="1"/>
    <row r="38726" s="505" customFormat="1" ht="14.25" hidden="1"/>
    <row r="38727" s="505" customFormat="1" ht="14.25" hidden="1"/>
    <row r="38728" s="505" customFormat="1" ht="14.25" hidden="1"/>
    <row r="38729" s="505" customFormat="1" ht="14.25" hidden="1"/>
    <row r="38730" s="505" customFormat="1" ht="14.25" hidden="1"/>
    <row r="38731" s="505" customFormat="1" ht="14.25" hidden="1"/>
    <row r="38732" s="505" customFormat="1" ht="14.25" hidden="1"/>
    <row r="38733" s="505" customFormat="1" ht="14.25" hidden="1"/>
    <row r="38734" s="505" customFormat="1" ht="14.25" hidden="1"/>
    <row r="38735" s="505" customFormat="1" ht="14.25" hidden="1"/>
    <row r="38736" s="505" customFormat="1" ht="14.25" hidden="1"/>
    <row r="38737" s="505" customFormat="1" ht="14.25" hidden="1"/>
    <row r="38738" s="505" customFormat="1" ht="14.25" hidden="1"/>
    <row r="38739" s="505" customFormat="1" ht="14.25" hidden="1"/>
    <row r="38740" s="505" customFormat="1" ht="14.25" hidden="1"/>
    <row r="38741" s="505" customFormat="1" ht="14.25" hidden="1"/>
    <row r="38742" s="505" customFormat="1" ht="14.25" hidden="1"/>
    <row r="38743" s="505" customFormat="1" ht="14.25" hidden="1"/>
    <row r="38744" s="505" customFormat="1" ht="14.25" hidden="1"/>
    <row r="38745" s="505" customFormat="1" ht="14.25" hidden="1"/>
    <row r="38746" s="505" customFormat="1" ht="14.25" hidden="1"/>
    <row r="38747" s="505" customFormat="1" ht="14.25" hidden="1"/>
    <row r="38748" s="505" customFormat="1" ht="14.25" hidden="1"/>
    <row r="38749" s="505" customFormat="1" ht="14.25" hidden="1"/>
    <row r="38750" s="505" customFormat="1" ht="14.25" hidden="1"/>
    <row r="38751" s="505" customFormat="1" ht="14.25" hidden="1"/>
    <row r="38752" s="505" customFormat="1" ht="14.25" hidden="1"/>
    <row r="38753" s="505" customFormat="1" ht="14.25" hidden="1"/>
    <row r="38754" s="505" customFormat="1" ht="14.25" hidden="1"/>
    <row r="38755" s="505" customFormat="1" ht="14.25" hidden="1"/>
    <row r="38756" s="505" customFormat="1" ht="14.25" hidden="1"/>
    <row r="38757" s="505" customFormat="1" ht="14.25" hidden="1"/>
    <row r="38758" s="505" customFormat="1" ht="14.25" hidden="1"/>
    <row r="38759" s="505" customFormat="1" ht="14.25" hidden="1"/>
    <row r="38760" s="505" customFormat="1" ht="14.25" hidden="1"/>
    <row r="38761" s="505" customFormat="1" ht="14.25" hidden="1"/>
    <row r="38762" s="505" customFormat="1" ht="14.25" hidden="1"/>
    <row r="38763" s="505" customFormat="1" ht="14.25" hidden="1"/>
    <row r="38764" s="505" customFormat="1" ht="14.25" hidden="1"/>
    <row r="38765" s="505" customFormat="1" ht="14.25" hidden="1"/>
    <row r="38766" s="505" customFormat="1" ht="14.25" hidden="1"/>
    <row r="38767" s="505" customFormat="1" ht="14.25" hidden="1"/>
    <row r="38768" s="505" customFormat="1" ht="14.25" hidden="1"/>
    <row r="38769" s="505" customFormat="1" ht="14.25" hidden="1"/>
    <row r="38770" s="505" customFormat="1" ht="14.25" hidden="1"/>
    <row r="38771" s="505" customFormat="1" ht="14.25" hidden="1"/>
    <row r="38772" s="505" customFormat="1" ht="14.25" hidden="1"/>
    <row r="38773" s="505" customFormat="1" ht="14.25" hidden="1"/>
    <row r="38774" s="505" customFormat="1" ht="14.25" hidden="1"/>
    <row r="38775" s="505" customFormat="1" ht="14.25" hidden="1"/>
    <row r="38776" s="505" customFormat="1" ht="14.25" hidden="1"/>
    <row r="38777" s="505" customFormat="1" ht="14.25" hidden="1"/>
    <row r="38778" s="505" customFormat="1" ht="14.25" hidden="1"/>
    <row r="38779" s="505" customFormat="1" ht="14.25" hidden="1"/>
    <row r="38780" s="505" customFormat="1" ht="14.25" hidden="1"/>
    <row r="38781" s="505" customFormat="1" ht="14.25" hidden="1"/>
    <row r="38782" s="505" customFormat="1" ht="14.25" hidden="1"/>
    <row r="38783" s="505" customFormat="1" ht="14.25" hidden="1"/>
    <row r="38784" s="505" customFormat="1" ht="14.25" hidden="1"/>
    <row r="38785" s="505" customFormat="1" ht="14.25" hidden="1"/>
    <row r="38786" s="505" customFormat="1" ht="14.25" hidden="1"/>
    <row r="38787" s="505" customFormat="1" ht="14.25" hidden="1"/>
    <row r="38788" s="505" customFormat="1" ht="14.25" hidden="1"/>
    <row r="38789" s="505" customFormat="1" ht="14.25" hidden="1"/>
    <row r="38790" s="505" customFormat="1" ht="14.25" hidden="1"/>
    <row r="38791" s="505" customFormat="1" ht="14.25" hidden="1"/>
    <row r="38792" s="505" customFormat="1" ht="14.25" hidden="1"/>
    <row r="38793" s="505" customFormat="1" ht="14.25" hidden="1"/>
    <row r="38794" s="505" customFormat="1" ht="14.25" hidden="1"/>
    <row r="38795" s="505" customFormat="1" ht="14.25" hidden="1"/>
    <row r="38796" s="505" customFormat="1" ht="14.25" hidden="1"/>
    <row r="38797" s="505" customFormat="1" ht="14.25" hidden="1"/>
    <row r="38798" s="505" customFormat="1" ht="14.25" hidden="1"/>
    <row r="38799" s="505" customFormat="1" ht="14.25" hidden="1"/>
    <row r="38800" s="505" customFormat="1" ht="14.25" hidden="1"/>
    <row r="38801" s="505" customFormat="1" ht="14.25" hidden="1"/>
    <row r="38802" s="505" customFormat="1" ht="14.25" hidden="1"/>
    <row r="38803" s="505" customFormat="1" ht="14.25" hidden="1"/>
    <row r="38804" s="505" customFormat="1" ht="14.25" hidden="1"/>
    <row r="38805" s="505" customFormat="1" ht="14.25" hidden="1"/>
    <row r="38806" s="505" customFormat="1" ht="14.25" hidden="1"/>
    <row r="38807" s="505" customFormat="1" ht="14.25" hidden="1"/>
    <row r="38808" s="505" customFormat="1" ht="14.25" hidden="1"/>
    <row r="38809" s="505" customFormat="1" ht="14.25" hidden="1"/>
    <row r="38810" s="505" customFormat="1" ht="14.25" hidden="1"/>
    <row r="38811" s="505" customFormat="1" ht="14.25" hidden="1"/>
    <row r="38812" s="505" customFormat="1" ht="14.25" hidden="1"/>
    <row r="38813" s="505" customFormat="1" ht="14.25" hidden="1"/>
    <row r="38814" s="505" customFormat="1" ht="14.25" hidden="1"/>
    <row r="38815" s="505" customFormat="1" ht="14.25" hidden="1"/>
    <row r="38816" s="505" customFormat="1" ht="14.25" hidden="1"/>
    <row r="38817" s="505" customFormat="1" ht="14.25" hidden="1"/>
    <row r="38818" s="505" customFormat="1" ht="14.25" hidden="1"/>
    <row r="38819" s="505" customFormat="1" ht="14.25" hidden="1"/>
    <row r="38820" s="505" customFormat="1" ht="14.25" hidden="1"/>
    <row r="38821" s="505" customFormat="1" ht="14.25" hidden="1"/>
    <row r="38822" s="505" customFormat="1" ht="14.25" hidden="1"/>
    <row r="38823" s="505" customFormat="1" ht="14.25" hidden="1"/>
    <row r="38824" s="505" customFormat="1" ht="14.25" hidden="1"/>
    <row r="38825" s="505" customFormat="1" ht="14.25" hidden="1"/>
    <row r="38826" s="505" customFormat="1" ht="14.25" hidden="1"/>
    <row r="38827" s="505" customFormat="1" ht="14.25" hidden="1"/>
    <row r="38828" s="505" customFormat="1" ht="14.25" hidden="1"/>
    <row r="38829" s="505" customFormat="1" ht="14.25" hidden="1"/>
    <row r="38830" s="505" customFormat="1" ht="14.25" hidden="1"/>
    <row r="38831" s="505" customFormat="1" ht="14.25" hidden="1"/>
    <row r="38832" s="505" customFormat="1" ht="14.25" hidden="1"/>
    <row r="38833" s="505" customFormat="1" ht="14.25" hidden="1"/>
    <row r="38834" s="505" customFormat="1" ht="14.25" hidden="1"/>
    <row r="38835" s="505" customFormat="1" ht="14.25" hidden="1"/>
    <row r="38836" s="505" customFormat="1" ht="14.25" hidden="1"/>
    <row r="38837" s="505" customFormat="1" ht="14.25" hidden="1"/>
    <row r="38838" s="505" customFormat="1" ht="14.25" hidden="1"/>
    <row r="38839" s="505" customFormat="1" ht="14.25" hidden="1"/>
    <row r="38840" s="505" customFormat="1" ht="14.25" hidden="1"/>
    <row r="38841" s="505" customFormat="1" ht="14.25" hidden="1"/>
    <row r="38842" s="505" customFormat="1" ht="14.25" hidden="1"/>
    <row r="38843" s="505" customFormat="1" ht="14.25" hidden="1"/>
    <row r="38844" s="505" customFormat="1" ht="14.25" hidden="1"/>
    <row r="38845" s="505" customFormat="1" ht="14.25" hidden="1"/>
    <row r="38846" s="505" customFormat="1" ht="14.25" hidden="1"/>
    <row r="38847" s="505" customFormat="1" ht="14.25" hidden="1"/>
    <row r="38848" s="505" customFormat="1" ht="14.25" hidden="1"/>
    <row r="38849" s="505" customFormat="1" ht="14.25" hidden="1"/>
    <row r="38850" s="505" customFormat="1" ht="14.25" hidden="1"/>
    <row r="38851" s="505" customFormat="1" ht="14.25" hidden="1"/>
    <row r="38852" s="505" customFormat="1" ht="14.25" hidden="1"/>
    <row r="38853" s="505" customFormat="1" ht="14.25" hidden="1"/>
    <row r="38854" s="505" customFormat="1" ht="14.25" hidden="1"/>
    <row r="38855" s="505" customFormat="1" ht="14.25" hidden="1"/>
    <row r="38856" s="505" customFormat="1" ht="14.25" hidden="1"/>
    <row r="38857" s="505" customFormat="1" ht="14.25" hidden="1"/>
    <row r="38858" s="505" customFormat="1" ht="14.25" hidden="1"/>
    <row r="38859" s="505" customFormat="1" ht="14.25" hidden="1"/>
    <row r="38860" s="505" customFormat="1" ht="14.25" hidden="1"/>
    <row r="38861" s="505" customFormat="1" ht="14.25" hidden="1"/>
    <row r="38862" s="505" customFormat="1" ht="14.25" hidden="1"/>
    <row r="38863" s="505" customFormat="1" ht="14.25" hidden="1"/>
    <row r="38864" s="505" customFormat="1" ht="14.25" hidden="1"/>
    <row r="38865" s="505" customFormat="1" ht="14.25" hidden="1"/>
    <row r="38866" s="505" customFormat="1" ht="14.25" hidden="1"/>
    <row r="38867" s="505" customFormat="1" ht="14.25" hidden="1"/>
    <row r="38868" s="505" customFormat="1" ht="14.25" hidden="1"/>
    <row r="38869" s="505" customFormat="1" ht="14.25" hidden="1"/>
    <row r="38870" s="505" customFormat="1" ht="14.25" hidden="1"/>
    <row r="38871" s="505" customFormat="1" ht="14.25" hidden="1"/>
    <row r="38872" s="505" customFormat="1" ht="14.25" hidden="1"/>
    <row r="38873" s="505" customFormat="1" ht="14.25" hidden="1"/>
    <row r="38874" s="505" customFormat="1" ht="14.25" hidden="1"/>
    <row r="38875" s="505" customFormat="1" ht="14.25" hidden="1"/>
    <row r="38876" s="505" customFormat="1" ht="14.25" hidden="1"/>
    <row r="38877" s="505" customFormat="1" ht="14.25" hidden="1"/>
    <row r="38878" s="505" customFormat="1" ht="14.25" hidden="1"/>
    <row r="38879" s="505" customFormat="1" ht="14.25" hidden="1"/>
    <row r="38880" s="505" customFormat="1" ht="14.25" hidden="1"/>
    <row r="38881" s="505" customFormat="1" ht="14.25" hidden="1"/>
    <row r="38882" s="505" customFormat="1" ht="14.25" hidden="1"/>
    <row r="38883" s="505" customFormat="1" ht="14.25" hidden="1"/>
    <row r="38884" s="505" customFormat="1" ht="14.25" hidden="1"/>
    <row r="38885" s="505" customFormat="1" ht="14.25" hidden="1"/>
    <row r="38886" s="505" customFormat="1" ht="14.25" hidden="1"/>
    <row r="38887" s="505" customFormat="1" ht="14.25" hidden="1"/>
    <row r="38888" s="505" customFormat="1" ht="14.25" hidden="1"/>
    <row r="38889" s="505" customFormat="1" ht="14.25" hidden="1"/>
    <row r="38890" s="505" customFormat="1" ht="14.25" hidden="1"/>
    <row r="38891" s="505" customFormat="1" ht="14.25" hidden="1"/>
    <row r="38892" s="505" customFormat="1" ht="14.25" hidden="1"/>
    <row r="38893" s="505" customFormat="1" ht="14.25" hidden="1"/>
    <row r="38894" s="505" customFormat="1" ht="14.25" hidden="1"/>
    <row r="38895" s="505" customFormat="1" ht="14.25" hidden="1"/>
    <row r="38896" s="505" customFormat="1" ht="14.25" hidden="1"/>
    <row r="38897" s="505" customFormat="1" ht="14.25" hidden="1"/>
    <row r="38898" s="505" customFormat="1" ht="14.25" hidden="1"/>
    <row r="38899" s="505" customFormat="1" ht="14.25" hidden="1"/>
    <row r="38900" s="505" customFormat="1" ht="14.25" hidden="1"/>
    <row r="38901" s="505" customFormat="1" ht="14.25" hidden="1"/>
    <row r="38902" s="505" customFormat="1" ht="14.25" hidden="1"/>
    <row r="38903" s="505" customFormat="1" ht="14.25" hidden="1"/>
    <row r="38904" s="505" customFormat="1" ht="14.25" hidden="1"/>
    <row r="38905" s="505" customFormat="1" ht="14.25" hidden="1"/>
    <row r="38906" s="505" customFormat="1" ht="14.25" hidden="1"/>
    <row r="38907" s="505" customFormat="1" ht="14.25" hidden="1"/>
    <row r="38908" s="505" customFormat="1" ht="14.25" hidden="1"/>
    <row r="38909" s="505" customFormat="1" ht="14.25" hidden="1"/>
    <row r="38910" s="505" customFormat="1" ht="14.25" hidden="1"/>
    <row r="38911" s="505" customFormat="1" ht="14.25" hidden="1"/>
    <row r="38912" s="505" customFormat="1" ht="14.25" hidden="1"/>
    <row r="38913" s="505" customFormat="1" ht="14.25" hidden="1"/>
    <row r="38914" s="505" customFormat="1" ht="14.25" hidden="1"/>
    <row r="38915" s="505" customFormat="1" ht="14.25" hidden="1"/>
    <row r="38916" s="505" customFormat="1" ht="14.25" hidden="1"/>
    <row r="38917" s="505" customFormat="1" ht="14.25" hidden="1"/>
    <row r="38918" s="505" customFormat="1" ht="14.25" hidden="1"/>
    <row r="38919" s="505" customFormat="1" ht="14.25" hidden="1"/>
    <row r="38920" s="505" customFormat="1" ht="14.25" hidden="1"/>
    <row r="38921" s="505" customFormat="1" ht="14.25" hidden="1"/>
    <row r="38922" s="505" customFormat="1" ht="14.25" hidden="1"/>
    <row r="38923" s="505" customFormat="1" ht="14.25" hidden="1"/>
    <row r="38924" s="505" customFormat="1" ht="14.25" hidden="1"/>
    <row r="38925" s="505" customFormat="1" ht="14.25" hidden="1"/>
    <row r="38926" s="505" customFormat="1" ht="14.25" hidden="1"/>
    <row r="38927" s="505" customFormat="1" ht="14.25" hidden="1"/>
    <row r="38928" s="505" customFormat="1" ht="14.25" hidden="1"/>
    <row r="38929" s="505" customFormat="1" ht="14.25" hidden="1"/>
    <row r="38930" s="505" customFormat="1" ht="14.25" hidden="1"/>
    <row r="38931" s="505" customFormat="1" ht="14.25" hidden="1"/>
    <row r="38932" s="505" customFormat="1" ht="14.25" hidden="1"/>
    <row r="38933" s="505" customFormat="1" ht="14.25" hidden="1"/>
    <row r="38934" s="505" customFormat="1" ht="14.25" hidden="1"/>
    <row r="38935" s="505" customFormat="1" ht="14.25" hidden="1"/>
    <row r="38936" s="505" customFormat="1" ht="14.25" hidden="1"/>
    <row r="38937" s="505" customFormat="1" ht="14.25" hidden="1"/>
    <row r="38938" s="505" customFormat="1" ht="14.25" hidden="1"/>
    <row r="38939" s="505" customFormat="1" ht="14.25" hidden="1"/>
    <row r="38940" s="505" customFormat="1" ht="14.25" hidden="1"/>
    <row r="38941" s="505" customFormat="1" ht="14.25" hidden="1"/>
    <row r="38942" s="505" customFormat="1" ht="14.25" hidden="1"/>
    <row r="38943" s="505" customFormat="1" ht="14.25" hidden="1"/>
    <row r="38944" s="505" customFormat="1" ht="14.25" hidden="1"/>
    <row r="38945" s="505" customFormat="1" ht="14.25" hidden="1"/>
    <row r="38946" s="505" customFormat="1" ht="14.25" hidden="1"/>
    <row r="38947" s="505" customFormat="1" ht="14.25" hidden="1"/>
    <row r="38948" s="505" customFormat="1" ht="14.25" hidden="1"/>
    <row r="38949" s="505" customFormat="1" ht="14.25" hidden="1"/>
    <row r="38950" s="505" customFormat="1" ht="14.25" hidden="1"/>
    <row r="38951" s="505" customFormat="1" ht="14.25" hidden="1"/>
    <row r="38952" s="505" customFormat="1" ht="14.25" hidden="1"/>
    <row r="38953" s="505" customFormat="1" ht="14.25" hidden="1"/>
    <row r="38954" s="505" customFormat="1" ht="14.25" hidden="1"/>
    <row r="38955" s="505" customFormat="1" ht="14.25" hidden="1"/>
    <row r="38956" s="505" customFormat="1" ht="14.25" hidden="1"/>
    <row r="38957" s="505" customFormat="1" ht="14.25" hidden="1"/>
    <row r="38958" s="505" customFormat="1" ht="14.25" hidden="1"/>
    <row r="38959" s="505" customFormat="1" ht="14.25" hidden="1"/>
    <row r="38960" s="505" customFormat="1" ht="14.25" hidden="1"/>
    <row r="38961" s="505" customFormat="1" ht="14.25" hidden="1"/>
    <row r="38962" s="505" customFormat="1" ht="14.25" hidden="1"/>
    <row r="38963" s="505" customFormat="1" ht="14.25" hidden="1"/>
    <row r="38964" s="505" customFormat="1" ht="14.25" hidden="1"/>
    <row r="38965" s="505" customFormat="1" ht="14.25" hidden="1"/>
    <row r="38966" s="505" customFormat="1" ht="14.25" hidden="1"/>
    <row r="38967" s="505" customFormat="1" ht="14.25" hidden="1"/>
    <row r="38968" s="505" customFormat="1" ht="14.25" hidden="1"/>
    <row r="38969" s="505" customFormat="1" ht="14.25" hidden="1"/>
    <row r="38970" s="505" customFormat="1" ht="14.25" hidden="1"/>
    <row r="38971" s="505" customFormat="1" ht="14.25" hidden="1"/>
    <row r="38972" s="505" customFormat="1" ht="14.25" hidden="1"/>
    <row r="38973" s="505" customFormat="1" ht="14.25" hidden="1"/>
    <row r="38974" s="505" customFormat="1" ht="14.25" hidden="1"/>
    <row r="38975" s="505" customFormat="1" ht="14.25" hidden="1"/>
    <row r="38976" s="505" customFormat="1" ht="14.25" hidden="1"/>
    <row r="38977" s="505" customFormat="1" ht="14.25" hidden="1"/>
    <row r="38978" s="505" customFormat="1" ht="14.25" hidden="1"/>
    <row r="38979" s="505" customFormat="1" ht="14.25" hidden="1"/>
    <row r="38980" s="505" customFormat="1" ht="14.25" hidden="1"/>
    <row r="38981" s="505" customFormat="1" ht="14.25" hidden="1"/>
    <row r="38982" s="505" customFormat="1" ht="14.25" hidden="1"/>
    <row r="38983" s="505" customFormat="1" ht="14.25" hidden="1"/>
    <row r="38984" s="505" customFormat="1" ht="14.25" hidden="1"/>
    <row r="38985" s="505" customFormat="1" ht="14.25" hidden="1"/>
    <row r="38986" s="505" customFormat="1" ht="14.25" hidden="1"/>
    <row r="38987" s="505" customFormat="1" ht="14.25" hidden="1"/>
    <row r="38988" s="505" customFormat="1" ht="14.25" hidden="1"/>
    <row r="38989" s="505" customFormat="1" ht="14.25" hidden="1"/>
    <row r="38990" s="505" customFormat="1" ht="14.25" hidden="1"/>
    <row r="38991" s="505" customFormat="1" ht="14.25" hidden="1"/>
    <row r="38992" s="505" customFormat="1" ht="14.25" hidden="1"/>
    <row r="38993" s="505" customFormat="1" ht="14.25" hidden="1"/>
    <row r="38994" s="505" customFormat="1" ht="14.25" hidden="1"/>
    <row r="38995" s="505" customFormat="1" ht="14.25" hidden="1"/>
    <row r="38996" s="505" customFormat="1" ht="14.25" hidden="1"/>
    <row r="38997" s="505" customFormat="1" ht="14.25" hidden="1"/>
    <row r="38998" s="505" customFormat="1" ht="14.25" hidden="1"/>
    <row r="38999" s="505" customFormat="1" ht="14.25" hidden="1"/>
    <row r="39000" s="505" customFormat="1" ht="14.25" hidden="1"/>
    <row r="39001" s="505" customFormat="1" ht="14.25" hidden="1"/>
    <row r="39002" s="505" customFormat="1" ht="14.25" hidden="1"/>
    <row r="39003" s="505" customFormat="1" ht="14.25" hidden="1"/>
    <row r="39004" s="505" customFormat="1" ht="14.25" hidden="1"/>
    <row r="39005" s="505" customFormat="1" ht="14.25" hidden="1"/>
    <row r="39006" s="505" customFormat="1" ht="14.25" hidden="1"/>
    <row r="39007" s="505" customFormat="1" ht="14.25" hidden="1"/>
    <row r="39008" s="505" customFormat="1" ht="14.25" hidden="1"/>
    <row r="39009" s="505" customFormat="1" ht="14.25" hidden="1"/>
    <row r="39010" s="505" customFormat="1" ht="14.25" hidden="1"/>
    <row r="39011" s="505" customFormat="1" ht="14.25" hidden="1"/>
    <row r="39012" s="505" customFormat="1" ht="14.25" hidden="1"/>
    <row r="39013" s="505" customFormat="1" ht="14.25" hidden="1"/>
    <row r="39014" s="505" customFormat="1" ht="14.25" hidden="1"/>
    <row r="39015" s="505" customFormat="1" ht="14.25" hidden="1"/>
    <row r="39016" s="505" customFormat="1" ht="14.25" hidden="1"/>
    <row r="39017" s="505" customFormat="1" ht="14.25" hidden="1"/>
    <row r="39018" s="505" customFormat="1" ht="14.25" hidden="1"/>
    <row r="39019" s="505" customFormat="1" ht="14.25" hidden="1"/>
    <row r="39020" s="505" customFormat="1" ht="14.25" hidden="1"/>
    <row r="39021" s="505" customFormat="1" ht="14.25" hidden="1"/>
    <row r="39022" s="505" customFormat="1" ht="14.25" hidden="1"/>
    <row r="39023" s="505" customFormat="1" ht="14.25" hidden="1"/>
    <row r="39024" s="505" customFormat="1" ht="14.25" hidden="1"/>
    <row r="39025" s="505" customFormat="1" ht="14.25" hidden="1"/>
    <row r="39026" s="505" customFormat="1" ht="14.25" hidden="1"/>
    <row r="39027" s="505" customFormat="1" ht="14.25" hidden="1"/>
    <row r="39028" s="505" customFormat="1" ht="14.25" hidden="1"/>
    <row r="39029" s="505" customFormat="1" ht="14.25" hidden="1"/>
    <row r="39030" s="505" customFormat="1" ht="14.25" hidden="1"/>
    <row r="39031" s="505" customFormat="1" ht="14.25" hidden="1"/>
    <row r="39032" s="505" customFormat="1" ht="14.25" hidden="1"/>
    <row r="39033" s="505" customFormat="1" ht="14.25" hidden="1"/>
    <row r="39034" s="505" customFormat="1" ht="14.25" hidden="1"/>
    <row r="39035" s="505" customFormat="1" ht="14.25" hidden="1"/>
    <row r="39036" s="505" customFormat="1" ht="14.25" hidden="1"/>
    <row r="39037" s="505" customFormat="1" ht="14.25" hidden="1"/>
    <row r="39038" s="505" customFormat="1" ht="14.25" hidden="1"/>
    <row r="39039" s="505" customFormat="1" ht="14.25" hidden="1"/>
    <row r="39040" s="505" customFormat="1" ht="14.25" hidden="1"/>
    <row r="39041" s="505" customFormat="1" ht="14.25" hidden="1"/>
    <row r="39042" s="505" customFormat="1" ht="14.25" hidden="1"/>
    <row r="39043" s="505" customFormat="1" ht="14.25" hidden="1"/>
    <row r="39044" s="505" customFormat="1" ht="14.25" hidden="1"/>
    <row r="39045" s="505" customFormat="1" ht="14.25" hidden="1"/>
    <row r="39046" s="505" customFormat="1" ht="14.25" hidden="1"/>
    <row r="39047" s="505" customFormat="1" ht="14.25" hidden="1"/>
    <row r="39048" s="505" customFormat="1" ht="14.25" hidden="1"/>
    <row r="39049" s="505" customFormat="1" ht="14.25" hidden="1"/>
    <row r="39050" s="505" customFormat="1" ht="14.25" hidden="1"/>
    <row r="39051" s="505" customFormat="1" ht="14.25" hidden="1"/>
    <row r="39052" s="505" customFormat="1" ht="14.25" hidden="1"/>
    <row r="39053" s="505" customFormat="1" ht="14.25" hidden="1"/>
    <row r="39054" s="505" customFormat="1" ht="14.25" hidden="1"/>
    <row r="39055" s="505" customFormat="1" ht="14.25" hidden="1"/>
    <row r="39056" s="505" customFormat="1" ht="14.25" hidden="1"/>
    <row r="39057" s="505" customFormat="1" ht="14.25" hidden="1"/>
    <row r="39058" s="505" customFormat="1" ht="14.25" hidden="1"/>
    <row r="39059" s="505" customFormat="1" ht="14.25" hidden="1"/>
    <row r="39060" s="505" customFormat="1" ht="14.25" hidden="1"/>
    <row r="39061" s="505" customFormat="1" ht="14.25" hidden="1"/>
    <row r="39062" s="505" customFormat="1" ht="14.25" hidden="1"/>
    <row r="39063" s="505" customFormat="1" ht="14.25" hidden="1"/>
    <row r="39064" s="505" customFormat="1" ht="14.25" hidden="1"/>
    <row r="39065" s="505" customFormat="1" ht="14.25" hidden="1"/>
    <row r="39066" s="505" customFormat="1" ht="14.25" hidden="1"/>
    <row r="39067" s="505" customFormat="1" ht="14.25" hidden="1"/>
    <row r="39068" s="505" customFormat="1" ht="14.25" hidden="1"/>
    <row r="39069" s="505" customFormat="1" ht="14.25" hidden="1"/>
    <row r="39070" s="505" customFormat="1" ht="14.25" hidden="1"/>
    <row r="39071" s="505" customFormat="1" ht="14.25" hidden="1"/>
    <row r="39072" s="505" customFormat="1" ht="14.25" hidden="1"/>
    <row r="39073" s="505" customFormat="1" ht="14.25" hidden="1"/>
    <row r="39074" s="505" customFormat="1" ht="14.25" hidden="1"/>
    <row r="39075" s="505" customFormat="1" ht="14.25" hidden="1"/>
    <row r="39076" s="505" customFormat="1" ht="14.25" hidden="1"/>
    <row r="39077" s="505" customFormat="1" ht="14.25" hidden="1"/>
    <row r="39078" s="505" customFormat="1" ht="14.25" hidden="1"/>
    <row r="39079" s="505" customFormat="1" ht="14.25" hidden="1"/>
    <row r="39080" s="505" customFormat="1" ht="14.25" hidden="1"/>
    <row r="39081" s="505" customFormat="1" ht="14.25" hidden="1"/>
    <row r="39082" s="505" customFormat="1" ht="14.25" hidden="1"/>
    <row r="39083" s="505" customFormat="1" ht="14.25" hidden="1"/>
    <row r="39084" s="505" customFormat="1" ht="14.25" hidden="1"/>
    <row r="39085" s="505" customFormat="1" ht="14.25" hidden="1"/>
    <row r="39086" s="505" customFormat="1" ht="14.25" hidden="1"/>
    <row r="39087" s="505" customFormat="1" ht="14.25" hidden="1"/>
    <row r="39088" s="505" customFormat="1" ht="14.25" hidden="1"/>
    <row r="39089" s="505" customFormat="1" ht="14.25" hidden="1"/>
    <row r="39090" s="505" customFormat="1" ht="14.25" hidden="1"/>
    <row r="39091" s="505" customFormat="1" ht="14.25" hidden="1"/>
    <row r="39092" s="505" customFormat="1" ht="14.25" hidden="1"/>
    <row r="39093" s="505" customFormat="1" ht="14.25" hidden="1"/>
    <row r="39094" s="505" customFormat="1" ht="14.25" hidden="1"/>
    <row r="39095" s="505" customFormat="1" ht="14.25" hidden="1"/>
    <row r="39096" s="505" customFormat="1" ht="14.25" hidden="1"/>
    <row r="39097" s="505" customFormat="1" ht="14.25" hidden="1"/>
    <row r="39098" s="505" customFormat="1" ht="14.25" hidden="1"/>
    <row r="39099" s="505" customFormat="1" ht="14.25" hidden="1"/>
    <row r="39100" s="505" customFormat="1" ht="14.25" hidden="1"/>
    <row r="39101" s="505" customFormat="1" ht="14.25" hidden="1"/>
    <row r="39102" s="505" customFormat="1" ht="14.25" hidden="1"/>
    <row r="39103" s="505" customFormat="1" ht="14.25" hidden="1"/>
    <row r="39104" s="505" customFormat="1" ht="14.25" hidden="1"/>
    <row r="39105" s="505" customFormat="1" ht="14.25" hidden="1"/>
    <row r="39106" s="505" customFormat="1" ht="14.25" hidden="1"/>
    <row r="39107" s="505" customFormat="1" ht="14.25" hidden="1"/>
    <row r="39108" s="505" customFormat="1" ht="14.25" hidden="1"/>
    <row r="39109" s="505" customFormat="1" ht="14.25" hidden="1"/>
    <row r="39110" s="505" customFormat="1" ht="14.25" hidden="1"/>
    <row r="39111" s="505" customFormat="1" ht="14.25" hidden="1"/>
    <row r="39112" s="505" customFormat="1" ht="14.25" hidden="1"/>
    <row r="39113" s="505" customFormat="1" ht="14.25" hidden="1"/>
    <row r="39114" s="505" customFormat="1" ht="14.25" hidden="1"/>
    <row r="39115" s="505" customFormat="1" ht="14.25" hidden="1"/>
    <row r="39116" s="505" customFormat="1" ht="14.25" hidden="1"/>
    <row r="39117" s="505" customFormat="1" ht="14.25" hidden="1"/>
    <row r="39118" s="505" customFormat="1" ht="14.25" hidden="1"/>
    <row r="39119" s="505" customFormat="1" ht="14.25" hidden="1"/>
    <row r="39120" s="505" customFormat="1" ht="14.25" hidden="1"/>
    <row r="39121" s="505" customFormat="1" ht="14.25" hidden="1"/>
    <row r="39122" s="505" customFormat="1" ht="14.25" hidden="1"/>
    <row r="39123" s="505" customFormat="1" ht="14.25" hidden="1"/>
    <row r="39124" s="505" customFormat="1" ht="14.25" hidden="1"/>
    <row r="39125" s="505" customFormat="1" ht="14.25" hidden="1"/>
    <row r="39126" s="505" customFormat="1" ht="14.25" hidden="1"/>
    <row r="39127" s="505" customFormat="1" ht="14.25" hidden="1"/>
    <row r="39128" s="505" customFormat="1" ht="14.25" hidden="1"/>
    <row r="39129" s="505" customFormat="1" ht="14.25" hidden="1"/>
    <row r="39130" s="505" customFormat="1" ht="14.25" hidden="1"/>
    <row r="39131" s="505" customFormat="1" ht="14.25" hidden="1"/>
    <row r="39132" s="505" customFormat="1" ht="14.25" hidden="1"/>
    <row r="39133" s="505" customFormat="1" ht="14.25" hidden="1"/>
    <row r="39134" s="505" customFormat="1" ht="14.25" hidden="1"/>
    <row r="39135" s="505" customFormat="1" ht="14.25" hidden="1"/>
    <row r="39136" s="505" customFormat="1" ht="14.25" hidden="1"/>
    <row r="39137" s="505" customFormat="1" ht="14.25" hidden="1"/>
    <row r="39138" s="505" customFormat="1" ht="14.25" hidden="1"/>
    <row r="39139" s="505" customFormat="1" ht="14.25" hidden="1"/>
    <row r="39140" s="505" customFormat="1" ht="14.25" hidden="1"/>
    <row r="39141" s="505" customFormat="1" ht="14.25" hidden="1"/>
    <row r="39142" s="505" customFormat="1" ht="14.25" hidden="1"/>
    <row r="39143" s="505" customFormat="1" ht="14.25" hidden="1"/>
    <row r="39144" s="505" customFormat="1" ht="14.25" hidden="1"/>
    <row r="39145" s="505" customFormat="1" ht="14.25" hidden="1"/>
    <row r="39146" s="505" customFormat="1" ht="14.25" hidden="1"/>
    <row r="39147" s="505" customFormat="1" ht="14.25" hidden="1"/>
    <row r="39148" s="505" customFormat="1" ht="14.25" hidden="1"/>
    <row r="39149" s="505" customFormat="1" ht="14.25" hidden="1"/>
    <row r="39150" s="505" customFormat="1" ht="14.25" hidden="1"/>
    <row r="39151" s="505" customFormat="1" ht="14.25" hidden="1"/>
    <row r="39152" s="505" customFormat="1" ht="14.25" hidden="1"/>
    <row r="39153" s="505" customFormat="1" ht="14.25" hidden="1"/>
    <row r="39154" s="505" customFormat="1" ht="14.25" hidden="1"/>
    <row r="39155" s="505" customFormat="1" ht="14.25" hidden="1"/>
    <row r="39156" s="505" customFormat="1" ht="14.25" hidden="1"/>
    <row r="39157" s="505" customFormat="1" ht="14.25" hidden="1"/>
    <row r="39158" s="505" customFormat="1" ht="14.25" hidden="1"/>
    <row r="39159" s="505" customFormat="1" ht="14.25" hidden="1"/>
    <row r="39160" s="505" customFormat="1" ht="14.25" hidden="1"/>
    <row r="39161" s="505" customFormat="1" ht="14.25" hidden="1"/>
    <row r="39162" s="505" customFormat="1" ht="14.25" hidden="1"/>
    <row r="39163" s="505" customFormat="1" ht="14.25" hidden="1"/>
    <row r="39164" s="505" customFormat="1" ht="14.25" hidden="1"/>
    <row r="39165" s="505" customFormat="1" ht="14.25" hidden="1"/>
    <row r="39166" s="505" customFormat="1" ht="14.25" hidden="1"/>
    <row r="39167" s="505" customFormat="1" ht="14.25" hidden="1"/>
    <row r="39168" s="505" customFormat="1" ht="14.25" hidden="1"/>
    <row r="39169" s="505" customFormat="1" ht="14.25" hidden="1"/>
    <row r="39170" s="505" customFormat="1" ht="14.25" hidden="1"/>
    <row r="39171" s="505" customFormat="1" ht="14.25" hidden="1"/>
    <row r="39172" s="505" customFormat="1" ht="14.25" hidden="1"/>
    <row r="39173" s="505" customFormat="1" ht="14.25" hidden="1"/>
    <row r="39174" s="505" customFormat="1" ht="14.25" hidden="1"/>
    <row r="39175" s="505" customFormat="1" ht="14.25" hidden="1"/>
    <row r="39176" s="505" customFormat="1" ht="14.25" hidden="1"/>
    <row r="39177" s="505" customFormat="1" ht="14.25" hidden="1"/>
    <row r="39178" s="505" customFormat="1" ht="14.25" hidden="1"/>
    <row r="39179" s="505" customFormat="1" ht="14.25" hidden="1"/>
    <row r="39180" s="505" customFormat="1" ht="14.25" hidden="1"/>
    <row r="39181" s="505" customFormat="1" ht="14.25" hidden="1"/>
    <row r="39182" s="505" customFormat="1" ht="14.25" hidden="1"/>
    <row r="39183" s="505" customFormat="1" ht="14.25" hidden="1"/>
    <row r="39184" s="505" customFormat="1" ht="14.25" hidden="1"/>
    <row r="39185" s="505" customFormat="1" ht="14.25" hidden="1"/>
    <row r="39186" s="505" customFormat="1" ht="14.25" hidden="1"/>
    <row r="39187" s="505" customFormat="1" ht="14.25" hidden="1"/>
    <row r="39188" s="505" customFormat="1" ht="14.25" hidden="1"/>
    <row r="39189" s="505" customFormat="1" ht="14.25" hidden="1"/>
    <row r="39190" s="505" customFormat="1" ht="14.25" hidden="1"/>
    <row r="39191" s="505" customFormat="1" ht="14.25" hidden="1"/>
    <row r="39192" s="505" customFormat="1" ht="14.25" hidden="1"/>
    <row r="39193" s="505" customFormat="1" ht="14.25" hidden="1"/>
    <row r="39194" s="505" customFormat="1" ht="14.25" hidden="1"/>
    <row r="39195" s="505" customFormat="1" ht="14.25" hidden="1"/>
    <row r="39196" s="505" customFormat="1" ht="14.25" hidden="1"/>
    <row r="39197" s="505" customFormat="1" ht="14.25" hidden="1"/>
    <row r="39198" s="505" customFormat="1" ht="14.25" hidden="1"/>
    <row r="39199" s="505" customFormat="1" ht="14.25" hidden="1"/>
    <row r="39200" s="505" customFormat="1" ht="14.25" hidden="1"/>
    <row r="39201" s="505" customFormat="1" ht="14.25" hidden="1"/>
    <row r="39202" s="505" customFormat="1" ht="14.25" hidden="1"/>
    <row r="39203" s="505" customFormat="1" ht="14.25" hidden="1"/>
    <row r="39204" s="505" customFormat="1" ht="14.25" hidden="1"/>
    <row r="39205" s="505" customFormat="1" ht="14.25" hidden="1"/>
    <row r="39206" s="505" customFormat="1" ht="14.25" hidden="1"/>
    <row r="39207" s="505" customFormat="1" ht="14.25" hidden="1"/>
    <row r="39208" s="505" customFormat="1" ht="14.25" hidden="1"/>
    <row r="39209" s="505" customFormat="1" ht="14.25" hidden="1"/>
    <row r="39210" s="505" customFormat="1" ht="14.25" hidden="1"/>
    <row r="39211" s="505" customFormat="1" ht="14.25" hidden="1"/>
    <row r="39212" s="505" customFormat="1" ht="14.25" hidden="1"/>
    <row r="39213" s="505" customFormat="1" ht="14.25" hidden="1"/>
    <row r="39214" s="505" customFormat="1" ht="14.25" hidden="1"/>
    <row r="39215" s="505" customFormat="1" ht="14.25" hidden="1"/>
    <row r="39216" s="505" customFormat="1" ht="14.25" hidden="1"/>
    <row r="39217" s="505" customFormat="1" ht="14.25" hidden="1"/>
    <row r="39218" s="505" customFormat="1" ht="14.25" hidden="1"/>
    <row r="39219" s="505" customFormat="1" ht="14.25" hidden="1"/>
    <row r="39220" s="505" customFormat="1" ht="14.25" hidden="1"/>
    <row r="39221" s="505" customFormat="1" ht="14.25" hidden="1"/>
    <row r="39222" s="505" customFormat="1" ht="14.25" hidden="1"/>
    <row r="39223" s="505" customFormat="1" ht="14.25" hidden="1"/>
    <row r="39224" s="505" customFormat="1" ht="14.25" hidden="1"/>
    <row r="39225" s="505" customFormat="1" ht="14.25" hidden="1"/>
    <row r="39226" s="505" customFormat="1" ht="14.25" hidden="1"/>
    <row r="39227" s="505" customFormat="1" ht="14.25" hidden="1"/>
    <row r="39228" s="505" customFormat="1" ht="14.25" hidden="1"/>
    <row r="39229" s="505" customFormat="1" ht="14.25" hidden="1"/>
    <row r="39230" s="505" customFormat="1" ht="14.25" hidden="1"/>
    <row r="39231" s="505" customFormat="1" ht="14.25" hidden="1"/>
    <row r="39232" s="505" customFormat="1" ht="14.25" hidden="1"/>
    <row r="39233" s="505" customFormat="1" ht="14.25" hidden="1"/>
    <row r="39234" s="505" customFormat="1" ht="14.25" hidden="1"/>
    <row r="39235" s="505" customFormat="1" ht="14.25" hidden="1"/>
    <row r="39236" s="505" customFormat="1" ht="14.25" hidden="1"/>
    <row r="39237" s="505" customFormat="1" ht="14.25" hidden="1"/>
    <row r="39238" s="505" customFormat="1" ht="14.25" hidden="1"/>
    <row r="39239" s="505" customFormat="1" ht="14.25" hidden="1"/>
    <row r="39240" s="505" customFormat="1" ht="14.25" hidden="1"/>
    <row r="39241" s="505" customFormat="1" ht="14.25" hidden="1"/>
    <row r="39242" s="505" customFormat="1" ht="14.25" hidden="1"/>
    <row r="39243" s="505" customFormat="1" ht="14.25" hidden="1"/>
    <row r="39244" s="505" customFormat="1" ht="14.25" hidden="1"/>
    <row r="39245" s="505" customFormat="1" ht="14.25" hidden="1"/>
    <row r="39246" s="505" customFormat="1" ht="14.25" hidden="1"/>
    <row r="39247" s="505" customFormat="1" ht="14.25" hidden="1"/>
    <row r="39248" s="505" customFormat="1" ht="14.25" hidden="1"/>
    <row r="39249" s="505" customFormat="1" ht="14.25" hidden="1"/>
    <row r="39250" s="505" customFormat="1" ht="14.25" hidden="1"/>
    <row r="39251" s="505" customFormat="1" ht="14.25" hidden="1"/>
    <row r="39252" s="505" customFormat="1" ht="14.25" hidden="1"/>
    <row r="39253" s="505" customFormat="1" ht="14.25" hidden="1"/>
    <row r="39254" s="505" customFormat="1" ht="14.25" hidden="1"/>
    <row r="39255" s="505" customFormat="1" ht="14.25" hidden="1"/>
    <row r="39256" s="505" customFormat="1" ht="14.25" hidden="1"/>
    <row r="39257" s="505" customFormat="1" ht="14.25" hidden="1"/>
    <row r="39258" s="505" customFormat="1" ht="14.25" hidden="1"/>
    <row r="39259" s="505" customFormat="1" ht="14.25" hidden="1"/>
    <row r="39260" s="505" customFormat="1" ht="14.25" hidden="1"/>
    <row r="39261" s="505" customFormat="1" ht="14.25" hidden="1"/>
    <row r="39262" s="505" customFormat="1" ht="14.25" hidden="1"/>
    <row r="39263" s="505" customFormat="1" ht="14.25" hidden="1"/>
    <row r="39264" s="505" customFormat="1" ht="14.25" hidden="1"/>
    <row r="39265" s="505" customFormat="1" ht="14.25" hidden="1"/>
    <row r="39266" s="505" customFormat="1" ht="14.25" hidden="1"/>
    <row r="39267" s="505" customFormat="1" ht="14.25" hidden="1"/>
    <row r="39268" s="505" customFormat="1" ht="14.25" hidden="1"/>
    <row r="39269" s="505" customFormat="1" ht="14.25" hidden="1"/>
    <row r="39270" s="505" customFormat="1" ht="14.25" hidden="1"/>
    <row r="39271" s="505" customFormat="1" ht="14.25" hidden="1"/>
    <row r="39272" s="505" customFormat="1" ht="14.25" hidden="1"/>
    <row r="39273" s="505" customFormat="1" ht="14.25" hidden="1"/>
    <row r="39274" s="505" customFormat="1" ht="14.25" hidden="1"/>
    <row r="39275" s="505" customFormat="1" ht="14.25" hidden="1"/>
    <row r="39276" s="505" customFormat="1" ht="14.25" hidden="1"/>
    <row r="39277" s="505" customFormat="1" ht="14.25" hidden="1"/>
    <row r="39278" s="505" customFormat="1" ht="14.25" hidden="1"/>
    <row r="39279" s="505" customFormat="1" ht="14.25" hidden="1"/>
    <row r="39280" s="505" customFormat="1" ht="14.25" hidden="1"/>
    <row r="39281" s="505" customFormat="1" ht="14.25" hidden="1"/>
    <row r="39282" s="505" customFormat="1" ht="14.25" hidden="1"/>
    <row r="39283" s="505" customFormat="1" ht="14.25" hidden="1"/>
    <row r="39284" s="505" customFormat="1" ht="14.25" hidden="1"/>
    <row r="39285" s="505" customFormat="1" ht="14.25" hidden="1"/>
    <row r="39286" s="505" customFormat="1" ht="14.25" hidden="1"/>
    <row r="39287" s="505" customFormat="1" ht="14.25" hidden="1"/>
    <row r="39288" s="505" customFormat="1" ht="14.25" hidden="1"/>
    <row r="39289" s="505" customFormat="1" ht="14.25" hidden="1"/>
    <row r="39290" s="505" customFormat="1" ht="14.25" hidden="1"/>
    <row r="39291" s="505" customFormat="1" ht="14.25" hidden="1"/>
    <row r="39292" s="505" customFormat="1" ht="14.25" hidden="1"/>
    <row r="39293" s="505" customFormat="1" ht="14.25" hidden="1"/>
    <row r="39294" s="505" customFormat="1" ht="14.25" hidden="1"/>
    <row r="39295" s="505" customFormat="1" ht="14.25" hidden="1"/>
    <row r="39296" s="505" customFormat="1" ht="14.25" hidden="1"/>
    <row r="39297" s="505" customFormat="1" ht="14.25" hidden="1"/>
    <row r="39298" s="505" customFormat="1" ht="14.25" hidden="1"/>
    <row r="39299" s="505" customFormat="1" ht="14.25" hidden="1"/>
    <row r="39300" s="505" customFormat="1" ht="14.25" hidden="1"/>
    <row r="39301" s="505" customFormat="1" ht="14.25" hidden="1"/>
    <row r="39302" s="505" customFormat="1" ht="14.25" hidden="1"/>
    <row r="39303" s="505" customFormat="1" ht="14.25" hidden="1"/>
    <row r="39304" s="505" customFormat="1" ht="14.25" hidden="1"/>
    <row r="39305" s="505" customFormat="1" ht="14.25" hidden="1"/>
    <row r="39306" s="505" customFormat="1" ht="14.25" hidden="1"/>
    <row r="39307" s="505" customFormat="1" ht="14.25" hidden="1"/>
    <row r="39308" s="505" customFormat="1" ht="14.25" hidden="1"/>
    <row r="39309" s="505" customFormat="1" ht="14.25" hidden="1"/>
    <row r="39310" s="505" customFormat="1" ht="14.25" hidden="1"/>
    <row r="39311" s="505" customFormat="1" ht="14.25" hidden="1"/>
    <row r="39312" s="505" customFormat="1" ht="14.25" hidden="1"/>
    <row r="39313" s="505" customFormat="1" ht="14.25" hidden="1"/>
    <row r="39314" s="505" customFormat="1" ht="14.25" hidden="1"/>
    <row r="39315" s="505" customFormat="1" ht="14.25" hidden="1"/>
    <row r="39316" s="505" customFormat="1" ht="14.25" hidden="1"/>
    <row r="39317" s="505" customFormat="1" ht="14.25" hidden="1"/>
    <row r="39318" s="505" customFormat="1" ht="14.25" hidden="1"/>
    <row r="39319" s="505" customFormat="1" ht="14.25" hidden="1"/>
    <row r="39320" s="505" customFormat="1" ht="14.25" hidden="1"/>
    <row r="39321" s="505" customFormat="1" ht="14.25" hidden="1"/>
    <row r="39322" s="505" customFormat="1" ht="14.25" hidden="1"/>
    <row r="39323" s="505" customFormat="1" ht="14.25" hidden="1"/>
    <row r="39324" s="505" customFormat="1" ht="14.25" hidden="1"/>
    <row r="39325" s="505" customFormat="1" ht="14.25" hidden="1"/>
    <row r="39326" s="505" customFormat="1" ht="14.25" hidden="1"/>
    <row r="39327" s="505" customFormat="1" ht="14.25" hidden="1"/>
    <row r="39328" s="505" customFormat="1" ht="14.25" hidden="1"/>
    <row r="39329" s="505" customFormat="1" ht="14.25" hidden="1"/>
    <row r="39330" s="505" customFormat="1" ht="14.25" hidden="1"/>
    <row r="39331" s="505" customFormat="1" ht="14.25" hidden="1"/>
    <row r="39332" s="505" customFormat="1" ht="14.25" hidden="1"/>
    <row r="39333" s="505" customFormat="1" ht="14.25" hidden="1"/>
    <row r="39334" s="505" customFormat="1" ht="14.25" hidden="1"/>
    <row r="39335" s="505" customFormat="1" ht="14.25" hidden="1"/>
    <row r="39336" s="505" customFormat="1" ht="14.25" hidden="1"/>
    <row r="39337" s="505" customFormat="1" ht="14.25" hidden="1"/>
    <row r="39338" s="505" customFormat="1" ht="14.25" hidden="1"/>
    <row r="39339" s="505" customFormat="1" ht="14.25" hidden="1"/>
    <row r="39340" s="505" customFormat="1" ht="14.25" hidden="1"/>
    <row r="39341" s="505" customFormat="1" ht="14.25" hidden="1"/>
    <row r="39342" s="505" customFormat="1" ht="14.25" hidden="1"/>
    <row r="39343" s="505" customFormat="1" ht="14.25" hidden="1"/>
    <row r="39344" s="505" customFormat="1" ht="14.25" hidden="1"/>
    <row r="39345" s="505" customFormat="1" ht="14.25" hidden="1"/>
    <row r="39346" s="505" customFormat="1" ht="14.25" hidden="1"/>
    <row r="39347" s="505" customFormat="1" ht="14.25" hidden="1"/>
    <row r="39348" s="505" customFormat="1" ht="14.25" hidden="1"/>
    <row r="39349" s="505" customFormat="1" ht="14.25" hidden="1"/>
    <row r="39350" s="505" customFormat="1" ht="14.25" hidden="1"/>
    <row r="39351" s="505" customFormat="1" ht="14.25" hidden="1"/>
    <row r="39352" s="505" customFormat="1" ht="14.25" hidden="1"/>
    <row r="39353" s="505" customFormat="1" ht="14.25" hidden="1"/>
    <row r="39354" s="505" customFormat="1" ht="14.25" hidden="1"/>
    <row r="39355" s="505" customFormat="1" ht="14.25" hidden="1"/>
    <row r="39356" s="505" customFormat="1" ht="14.25" hidden="1"/>
    <row r="39357" s="505" customFormat="1" ht="14.25" hidden="1"/>
    <row r="39358" s="505" customFormat="1" ht="14.25" hidden="1"/>
    <row r="39359" s="505" customFormat="1" ht="14.25" hidden="1"/>
    <row r="39360" s="505" customFormat="1" ht="14.25" hidden="1"/>
    <row r="39361" s="505" customFormat="1" ht="14.25" hidden="1"/>
    <row r="39362" s="505" customFormat="1" ht="14.25" hidden="1"/>
    <row r="39363" s="505" customFormat="1" ht="14.25" hidden="1"/>
    <row r="39364" s="505" customFormat="1" ht="14.25" hidden="1"/>
    <row r="39365" s="505" customFormat="1" ht="14.25" hidden="1"/>
    <row r="39366" s="505" customFormat="1" ht="14.25" hidden="1"/>
    <row r="39367" s="505" customFormat="1" ht="14.25" hidden="1"/>
    <row r="39368" s="505" customFormat="1" ht="14.25" hidden="1"/>
    <row r="39369" s="505" customFormat="1" ht="14.25" hidden="1"/>
    <row r="39370" s="505" customFormat="1" ht="14.25" hidden="1"/>
    <row r="39371" s="505" customFormat="1" ht="14.25" hidden="1"/>
    <row r="39372" s="505" customFormat="1" ht="14.25" hidden="1"/>
    <row r="39373" s="505" customFormat="1" ht="14.25" hidden="1"/>
    <row r="39374" s="505" customFormat="1" ht="14.25" hidden="1"/>
    <row r="39375" s="505" customFormat="1" ht="14.25" hidden="1"/>
    <row r="39376" s="505" customFormat="1" ht="14.25" hidden="1"/>
    <row r="39377" s="505" customFormat="1" ht="14.25" hidden="1"/>
    <row r="39378" s="505" customFormat="1" ht="14.25" hidden="1"/>
    <row r="39379" s="505" customFormat="1" ht="14.25" hidden="1"/>
    <row r="39380" s="505" customFormat="1" ht="14.25" hidden="1"/>
    <row r="39381" s="505" customFormat="1" ht="14.25" hidden="1"/>
    <row r="39382" s="505" customFormat="1" ht="14.25" hidden="1"/>
    <row r="39383" s="505" customFormat="1" ht="14.25" hidden="1"/>
    <row r="39384" s="505" customFormat="1" ht="14.25" hidden="1"/>
    <row r="39385" s="505" customFormat="1" ht="14.25" hidden="1"/>
    <row r="39386" s="505" customFormat="1" ht="14.25" hidden="1"/>
    <row r="39387" s="505" customFormat="1" ht="14.25" hidden="1"/>
    <row r="39388" s="505" customFormat="1" ht="14.25" hidden="1"/>
    <row r="39389" s="505" customFormat="1" ht="14.25" hidden="1"/>
    <row r="39390" s="505" customFormat="1" ht="14.25" hidden="1"/>
    <row r="39391" s="505" customFormat="1" ht="14.25" hidden="1"/>
    <row r="39392" s="505" customFormat="1" ht="14.25" hidden="1"/>
    <row r="39393" s="505" customFormat="1" ht="14.25" hidden="1"/>
    <row r="39394" s="505" customFormat="1" ht="14.25" hidden="1"/>
    <row r="39395" s="505" customFormat="1" ht="14.25" hidden="1"/>
    <row r="39396" s="505" customFormat="1" ht="14.25" hidden="1"/>
    <row r="39397" s="505" customFormat="1" ht="14.25" hidden="1"/>
    <row r="39398" s="505" customFormat="1" ht="14.25" hidden="1"/>
    <row r="39399" s="505" customFormat="1" ht="14.25" hidden="1"/>
    <row r="39400" s="505" customFormat="1" ht="14.25" hidden="1"/>
    <row r="39401" s="505" customFormat="1" ht="14.25" hidden="1"/>
    <row r="39402" s="505" customFormat="1" ht="14.25" hidden="1"/>
    <row r="39403" s="505" customFormat="1" ht="14.25" hidden="1"/>
    <row r="39404" s="505" customFormat="1" ht="14.25" hidden="1"/>
    <row r="39405" s="505" customFormat="1" ht="14.25" hidden="1"/>
    <row r="39406" s="505" customFormat="1" ht="14.25" hidden="1"/>
    <row r="39407" s="505" customFormat="1" ht="14.25" hidden="1"/>
    <row r="39408" s="505" customFormat="1" ht="14.25" hidden="1"/>
    <row r="39409" s="505" customFormat="1" ht="14.25" hidden="1"/>
    <row r="39410" s="505" customFormat="1" ht="14.25" hidden="1"/>
    <row r="39411" s="505" customFormat="1" ht="14.25" hidden="1"/>
    <row r="39412" s="505" customFormat="1" ht="14.25" hidden="1"/>
    <row r="39413" s="505" customFormat="1" ht="14.25" hidden="1"/>
    <row r="39414" s="505" customFormat="1" ht="14.25" hidden="1"/>
    <row r="39415" s="505" customFormat="1" ht="14.25" hidden="1"/>
    <row r="39416" s="505" customFormat="1" ht="14.25" hidden="1"/>
    <row r="39417" s="505" customFormat="1" ht="14.25" hidden="1"/>
    <row r="39418" s="505" customFormat="1" ht="14.25" hidden="1"/>
    <row r="39419" s="505" customFormat="1" ht="14.25" hidden="1"/>
    <row r="39420" s="505" customFormat="1" ht="14.25" hidden="1"/>
    <row r="39421" s="505" customFormat="1" ht="14.25" hidden="1"/>
    <row r="39422" s="505" customFormat="1" ht="14.25" hidden="1"/>
    <row r="39423" s="505" customFormat="1" ht="14.25" hidden="1"/>
    <row r="39424" s="505" customFormat="1" ht="14.25" hidden="1"/>
    <row r="39425" s="505" customFormat="1" ht="14.25" hidden="1"/>
    <row r="39426" s="505" customFormat="1" ht="14.25" hidden="1"/>
    <row r="39427" s="505" customFormat="1" ht="14.25" hidden="1"/>
    <row r="39428" s="505" customFormat="1" ht="14.25" hidden="1"/>
    <row r="39429" s="505" customFormat="1" ht="14.25" hidden="1"/>
    <row r="39430" s="505" customFormat="1" ht="14.25" hidden="1"/>
    <row r="39431" s="505" customFormat="1" ht="14.25" hidden="1"/>
    <row r="39432" s="505" customFormat="1" ht="14.25" hidden="1"/>
    <row r="39433" s="505" customFormat="1" ht="14.25" hidden="1"/>
    <row r="39434" s="505" customFormat="1" ht="14.25" hidden="1"/>
    <row r="39435" s="505" customFormat="1" ht="14.25" hidden="1"/>
    <row r="39436" s="505" customFormat="1" ht="14.25" hidden="1"/>
    <row r="39437" s="505" customFormat="1" ht="14.25" hidden="1"/>
    <row r="39438" s="505" customFormat="1" ht="14.25" hidden="1"/>
    <row r="39439" s="505" customFormat="1" ht="14.25" hidden="1"/>
    <row r="39440" s="505" customFormat="1" ht="14.25" hidden="1"/>
    <row r="39441" s="505" customFormat="1" ht="14.25" hidden="1"/>
    <row r="39442" s="505" customFormat="1" ht="14.25" hidden="1"/>
    <row r="39443" s="505" customFormat="1" ht="14.25" hidden="1"/>
    <row r="39444" s="505" customFormat="1" ht="14.25" hidden="1"/>
    <row r="39445" s="505" customFormat="1" ht="14.25" hidden="1"/>
    <row r="39446" s="505" customFormat="1" ht="14.25" hidden="1"/>
    <row r="39447" s="505" customFormat="1" ht="14.25" hidden="1"/>
    <row r="39448" s="505" customFormat="1" ht="14.25" hidden="1"/>
    <row r="39449" s="505" customFormat="1" ht="14.25" hidden="1"/>
    <row r="39450" s="505" customFormat="1" ht="14.25" hidden="1"/>
    <row r="39451" s="505" customFormat="1" ht="14.25" hidden="1"/>
    <row r="39452" s="505" customFormat="1" ht="14.25" hidden="1"/>
    <row r="39453" s="505" customFormat="1" ht="14.25" hidden="1"/>
    <row r="39454" s="505" customFormat="1" ht="14.25" hidden="1"/>
    <row r="39455" s="505" customFormat="1" ht="14.25" hidden="1"/>
    <row r="39456" s="505" customFormat="1" ht="14.25" hidden="1"/>
    <row r="39457" s="505" customFormat="1" ht="14.25" hidden="1"/>
    <row r="39458" s="505" customFormat="1" ht="14.25" hidden="1"/>
    <row r="39459" s="505" customFormat="1" ht="14.25" hidden="1"/>
    <row r="39460" s="505" customFormat="1" ht="14.25" hidden="1"/>
    <row r="39461" s="505" customFormat="1" ht="14.25" hidden="1"/>
    <row r="39462" s="505" customFormat="1" ht="14.25" hidden="1"/>
    <row r="39463" s="505" customFormat="1" ht="14.25" hidden="1"/>
    <row r="39464" s="505" customFormat="1" ht="14.25" hidden="1"/>
    <row r="39465" s="505" customFormat="1" ht="14.25" hidden="1"/>
    <row r="39466" s="505" customFormat="1" ht="14.25" hidden="1"/>
    <row r="39467" s="505" customFormat="1" ht="14.25" hidden="1"/>
    <row r="39468" s="505" customFormat="1" ht="14.25" hidden="1"/>
    <row r="39469" s="505" customFormat="1" ht="14.25" hidden="1"/>
    <row r="39470" s="505" customFormat="1" ht="14.25" hidden="1"/>
    <row r="39471" s="505" customFormat="1" ht="14.25" hidden="1"/>
    <row r="39472" s="505" customFormat="1" ht="14.25" hidden="1"/>
    <row r="39473" s="505" customFormat="1" ht="14.25" hidden="1"/>
    <row r="39474" s="505" customFormat="1" ht="14.25" hidden="1"/>
    <row r="39475" s="505" customFormat="1" ht="14.25" hidden="1"/>
    <row r="39476" s="505" customFormat="1" ht="14.25" hidden="1"/>
    <row r="39477" s="505" customFormat="1" ht="14.25" hidden="1"/>
    <row r="39478" s="505" customFormat="1" ht="14.25" hidden="1"/>
    <row r="39479" s="505" customFormat="1" ht="14.25" hidden="1"/>
    <row r="39480" s="505" customFormat="1" ht="14.25" hidden="1"/>
    <row r="39481" s="505" customFormat="1" ht="14.25" hidden="1"/>
    <row r="39482" s="505" customFormat="1" ht="14.25" hidden="1"/>
    <row r="39483" s="505" customFormat="1" ht="14.25" hidden="1"/>
    <row r="39484" s="505" customFormat="1" ht="14.25" hidden="1"/>
    <row r="39485" s="505" customFormat="1" ht="14.25" hidden="1"/>
    <row r="39486" s="505" customFormat="1" ht="14.25" hidden="1"/>
    <row r="39487" s="505" customFormat="1" ht="14.25" hidden="1"/>
    <row r="39488" s="505" customFormat="1" ht="14.25" hidden="1"/>
    <row r="39489" s="505" customFormat="1" ht="14.25" hidden="1"/>
    <row r="39490" s="505" customFormat="1" ht="14.25" hidden="1"/>
    <row r="39491" s="505" customFormat="1" ht="14.25" hidden="1"/>
    <row r="39492" s="505" customFormat="1" ht="14.25" hidden="1"/>
    <row r="39493" s="505" customFormat="1" ht="14.25" hidden="1"/>
    <row r="39494" s="505" customFormat="1" ht="14.25" hidden="1"/>
    <row r="39495" s="505" customFormat="1" ht="14.25" hidden="1"/>
    <row r="39496" s="505" customFormat="1" ht="14.25" hidden="1"/>
    <row r="39497" s="505" customFormat="1" ht="14.25" hidden="1"/>
    <row r="39498" s="505" customFormat="1" ht="14.25" hidden="1"/>
    <row r="39499" s="505" customFormat="1" ht="14.25" hidden="1"/>
    <row r="39500" s="505" customFormat="1" ht="14.25" hidden="1"/>
    <row r="39501" s="505" customFormat="1" ht="14.25" hidden="1"/>
    <row r="39502" s="505" customFormat="1" ht="14.25" hidden="1"/>
    <row r="39503" s="505" customFormat="1" ht="14.25" hidden="1"/>
    <row r="39504" s="505" customFormat="1" ht="14.25" hidden="1"/>
    <row r="39505" s="505" customFormat="1" ht="14.25" hidden="1"/>
    <row r="39506" s="505" customFormat="1" ht="14.25" hidden="1"/>
    <row r="39507" s="505" customFormat="1" ht="14.25" hidden="1"/>
    <row r="39508" s="505" customFormat="1" ht="14.25" hidden="1"/>
    <row r="39509" s="505" customFormat="1" ht="14.25" hidden="1"/>
    <row r="39510" s="505" customFormat="1" ht="14.25" hidden="1"/>
    <row r="39511" s="505" customFormat="1" ht="14.25" hidden="1"/>
    <row r="39512" s="505" customFormat="1" ht="14.25" hidden="1"/>
    <row r="39513" s="505" customFormat="1" ht="14.25" hidden="1"/>
    <row r="39514" s="505" customFormat="1" ht="14.25" hidden="1"/>
    <row r="39515" s="505" customFormat="1" ht="14.25" hidden="1"/>
    <row r="39516" s="505" customFormat="1" ht="14.25" hidden="1"/>
    <row r="39517" s="505" customFormat="1" ht="14.25" hidden="1"/>
    <row r="39518" s="505" customFormat="1" ht="14.25" hidden="1"/>
    <row r="39519" s="505" customFormat="1" ht="14.25" hidden="1"/>
    <row r="39520" s="505" customFormat="1" ht="14.25" hidden="1"/>
    <row r="39521" s="505" customFormat="1" ht="14.25" hidden="1"/>
    <row r="39522" s="505" customFormat="1" ht="14.25" hidden="1"/>
    <row r="39523" s="505" customFormat="1" ht="14.25" hidden="1"/>
    <row r="39524" s="505" customFormat="1" ht="14.25" hidden="1"/>
    <row r="39525" s="505" customFormat="1" ht="14.25" hidden="1"/>
    <row r="39526" s="505" customFormat="1" ht="14.25" hidden="1"/>
    <row r="39527" s="505" customFormat="1" ht="14.25" hidden="1"/>
    <row r="39528" s="505" customFormat="1" ht="14.25" hidden="1"/>
    <row r="39529" s="505" customFormat="1" ht="14.25" hidden="1"/>
    <row r="39530" s="505" customFormat="1" ht="14.25" hidden="1"/>
    <row r="39531" s="505" customFormat="1" ht="14.25" hidden="1"/>
    <row r="39532" s="505" customFormat="1" ht="14.25" hidden="1"/>
    <row r="39533" s="505" customFormat="1" ht="14.25" hidden="1"/>
    <row r="39534" s="505" customFormat="1" ht="14.25" hidden="1"/>
    <row r="39535" s="505" customFormat="1" ht="14.25" hidden="1"/>
    <row r="39536" s="505" customFormat="1" ht="14.25" hidden="1"/>
    <row r="39537" s="505" customFormat="1" ht="14.25" hidden="1"/>
    <row r="39538" s="505" customFormat="1" ht="14.25" hidden="1"/>
    <row r="39539" s="505" customFormat="1" ht="14.25" hidden="1"/>
    <row r="39540" s="505" customFormat="1" ht="14.25" hidden="1"/>
    <row r="39541" s="505" customFormat="1" ht="14.25" hidden="1"/>
    <row r="39542" s="505" customFormat="1" ht="14.25" hidden="1"/>
    <row r="39543" s="505" customFormat="1" ht="14.25" hidden="1"/>
    <row r="39544" s="505" customFormat="1" ht="14.25" hidden="1"/>
    <row r="39545" s="505" customFormat="1" ht="14.25" hidden="1"/>
    <row r="39546" s="505" customFormat="1" ht="14.25" hidden="1"/>
    <row r="39547" s="505" customFormat="1" ht="14.25" hidden="1"/>
    <row r="39548" s="505" customFormat="1" ht="14.25" hidden="1"/>
    <row r="39549" s="505" customFormat="1" ht="14.25" hidden="1"/>
    <row r="39550" s="505" customFormat="1" ht="14.25" hidden="1"/>
    <row r="39551" s="505" customFormat="1" ht="14.25" hidden="1"/>
    <row r="39552" s="505" customFormat="1" ht="14.25" hidden="1"/>
    <row r="39553" s="505" customFormat="1" ht="14.25" hidden="1"/>
    <row r="39554" s="505" customFormat="1" ht="14.25" hidden="1"/>
    <row r="39555" s="505" customFormat="1" ht="14.25" hidden="1"/>
    <row r="39556" s="505" customFormat="1" ht="14.25" hidden="1"/>
    <row r="39557" s="505" customFormat="1" ht="14.25" hidden="1"/>
    <row r="39558" s="505" customFormat="1" ht="14.25" hidden="1"/>
    <row r="39559" s="505" customFormat="1" ht="14.25" hidden="1"/>
    <row r="39560" s="505" customFormat="1" ht="14.25" hidden="1"/>
    <row r="39561" s="505" customFormat="1" ht="14.25" hidden="1"/>
    <row r="39562" s="505" customFormat="1" ht="14.25" hidden="1"/>
    <row r="39563" s="505" customFormat="1" ht="14.25" hidden="1"/>
    <row r="39564" s="505" customFormat="1" ht="14.25" hidden="1"/>
    <row r="39565" s="505" customFormat="1" ht="14.25" hidden="1"/>
    <row r="39566" s="505" customFormat="1" ht="14.25" hidden="1"/>
    <row r="39567" s="505" customFormat="1" ht="14.25" hidden="1"/>
    <row r="39568" s="505" customFormat="1" ht="14.25" hidden="1"/>
    <row r="39569" s="505" customFormat="1" ht="14.25" hidden="1"/>
    <row r="39570" s="505" customFormat="1" ht="14.25" hidden="1"/>
    <row r="39571" s="505" customFormat="1" ht="14.25" hidden="1"/>
    <row r="39572" s="505" customFormat="1" ht="14.25" hidden="1"/>
    <row r="39573" s="505" customFormat="1" ht="14.25" hidden="1"/>
    <row r="39574" s="505" customFormat="1" ht="14.25" hidden="1"/>
    <row r="39575" s="505" customFormat="1" ht="14.25" hidden="1"/>
    <row r="39576" s="505" customFormat="1" ht="14.25" hidden="1"/>
    <row r="39577" s="505" customFormat="1" ht="14.25" hidden="1"/>
    <row r="39578" s="505" customFormat="1" ht="14.25" hidden="1"/>
    <row r="39579" s="505" customFormat="1" ht="14.25" hidden="1"/>
    <row r="39580" s="505" customFormat="1" ht="14.25" hidden="1"/>
    <row r="39581" s="505" customFormat="1" ht="14.25" hidden="1"/>
    <row r="39582" s="505" customFormat="1" ht="14.25" hidden="1"/>
    <row r="39583" s="505" customFormat="1" ht="14.25" hidden="1"/>
    <row r="39584" s="505" customFormat="1" ht="14.25" hidden="1"/>
    <row r="39585" s="505" customFormat="1" ht="14.25" hidden="1"/>
    <row r="39586" s="505" customFormat="1" ht="14.25" hidden="1"/>
    <row r="39587" s="505" customFormat="1" ht="14.25" hidden="1"/>
    <row r="39588" s="505" customFormat="1" ht="14.25" hidden="1"/>
    <row r="39589" s="505" customFormat="1" ht="14.25" hidden="1"/>
    <row r="39590" s="505" customFormat="1" ht="14.25" hidden="1"/>
    <row r="39591" s="505" customFormat="1" ht="14.25" hidden="1"/>
    <row r="39592" s="505" customFormat="1" ht="14.25" hidden="1"/>
    <row r="39593" s="505" customFormat="1" ht="14.25" hidden="1"/>
    <row r="39594" s="505" customFormat="1" ht="14.25" hidden="1"/>
    <row r="39595" s="505" customFormat="1" ht="14.25" hidden="1"/>
    <row r="39596" s="505" customFormat="1" ht="14.25" hidden="1"/>
    <row r="39597" s="505" customFormat="1" ht="14.25" hidden="1"/>
    <row r="39598" s="505" customFormat="1" ht="14.25" hidden="1"/>
    <row r="39599" s="505" customFormat="1" ht="14.25" hidden="1"/>
    <row r="39600" s="505" customFormat="1" ht="14.25" hidden="1"/>
    <row r="39601" s="505" customFormat="1" ht="14.25" hidden="1"/>
    <row r="39602" s="505" customFormat="1" ht="14.25" hidden="1"/>
    <row r="39603" s="505" customFormat="1" ht="14.25" hidden="1"/>
    <row r="39604" s="505" customFormat="1" ht="14.25" hidden="1"/>
    <row r="39605" s="505" customFormat="1" ht="14.25" hidden="1"/>
    <row r="39606" s="505" customFormat="1" ht="14.25" hidden="1"/>
    <row r="39607" s="505" customFormat="1" ht="14.25" hidden="1"/>
    <row r="39608" s="505" customFormat="1" ht="14.25" hidden="1"/>
    <row r="39609" s="505" customFormat="1" ht="14.25" hidden="1"/>
    <row r="39610" s="505" customFormat="1" ht="14.25" hidden="1"/>
    <row r="39611" s="505" customFormat="1" ht="14.25" hidden="1"/>
    <row r="39612" s="505" customFormat="1" ht="14.25" hidden="1"/>
    <row r="39613" s="505" customFormat="1" ht="14.25" hidden="1"/>
    <row r="39614" s="505" customFormat="1" ht="14.25" hidden="1"/>
    <row r="39615" s="505" customFormat="1" ht="14.25" hidden="1"/>
    <row r="39616" s="505" customFormat="1" ht="14.25" hidden="1"/>
    <row r="39617" s="505" customFormat="1" ht="14.25" hidden="1"/>
    <row r="39618" s="505" customFormat="1" ht="14.25" hidden="1"/>
    <row r="39619" s="505" customFormat="1" ht="14.25" hidden="1"/>
    <row r="39620" s="505" customFormat="1" ht="14.25" hidden="1"/>
    <row r="39621" s="505" customFormat="1" ht="14.25" hidden="1"/>
    <row r="39622" s="505" customFormat="1" ht="14.25" hidden="1"/>
    <row r="39623" s="505" customFormat="1" ht="14.25" hidden="1"/>
    <row r="39624" s="505" customFormat="1" ht="14.25" hidden="1"/>
    <row r="39625" s="505" customFormat="1" ht="14.25" hidden="1"/>
    <row r="39626" s="505" customFormat="1" ht="14.25" hidden="1"/>
    <row r="39627" s="505" customFormat="1" ht="14.25" hidden="1"/>
    <row r="39628" s="505" customFormat="1" ht="14.25" hidden="1"/>
    <row r="39629" s="505" customFormat="1" ht="14.25" hidden="1"/>
    <row r="39630" s="505" customFormat="1" ht="14.25" hidden="1"/>
    <row r="39631" s="505" customFormat="1" ht="14.25" hidden="1"/>
    <row r="39632" s="505" customFormat="1" ht="14.25" hidden="1"/>
    <row r="39633" s="505" customFormat="1" ht="14.25" hidden="1"/>
    <row r="39634" s="505" customFormat="1" ht="14.25" hidden="1"/>
    <row r="39635" s="505" customFormat="1" ht="14.25" hidden="1"/>
    <row r="39636" s="505" customFormat="1" ht="14.25" hidden="1"/>
    <row r="39637" s="505" customFormat="1" ht="14.25" hidden="1"/>
    <row r="39638" s="505" customFormat="1" ht="14.25" hidden="1"/>
    <row r="39639" s="505" customFormat="1" ht="14.25" hidden="1"/>
    <row r="39640" s="505" customFormat="1" ht="14.25" hidden="1"/>
    <row r="39641" s="505" customFormat="1" ht="14.25" hidden="1"/>
    <row r="39642" s="505" customFormat="1" ht="14.25" hidden="1"/>
    <row r="39643" s="505" customFormat="1" ht="14.25" hidden="1"/>
    <row r="39644" s="505" customFormat="1" ht="14.25" hidden="1"/>
    <row r="39645" s="505" customFormat="1" ht="14.25" hidden="1"/>
    <row r="39646" s="505" customFormat="1" ht="14.25" hidden="1"/>
    <row r="39647" s="505" customFormat="1" ht="14.25" hidden="1"/>
    <row r="39648" s="505" customFormat="1" ht="14.25" hidden="1"/>
    <row r="39649" s="505" customFormat="1" ht="14.25" hidden="1"/>
    <row r="39650" s="505" customFormat="1" ht="14.25" hidden="1"/>
    <row r="39651" s="505" customFormat="1" ht="14.25" hidden="1"/>
    <row r="39652" s="505" customFormat="1" ht="14.25" hidden="1"/>
    <row r="39653" s="505" customFormat="1" ht="14.25" hidden="1"/>
    <row r="39654" s="505" customFormat="1" ht="14.25" hidden="1"/>
    <row r="39655" s="505" customFormat="1" ht="14.25" hidden="1"/>
    <row r="39656" s="505" customFormat="1" ht="14.25" hidden="1"/>
    <row r="39657" s="505" customFormat="1" ht="14.25" hidden="1"/>
    <row r="39658" s="505" customFormat="1" ht="14.25" hidden="1"/>
    <row r="39659" s="505" customFormat="1" ht="14.25" hidden="1"/>
    <row r="39660" s="505" customFormat="1" ht="14.25" hidden="1"/>
    <row r="39661" s="505" customFormat="1" ht="14.25" hidden="1"/>
    <row r="39662" s="505" customFormat="1" ht="14.25" hidden="1"/>
    <row r="39663" s="505" customFormat="1" ht="14.25" hidden="1"/>
    <row r="39664" s="505" customFormat="1" ht="14.25" hidden="1"/>
    <row r="39665" s="505" customFormat="1" ht="14.25" hidden="1"/>
    <row r="39666" s="505" customFormat="1" ht="14.25" hidden="1"/>
    <row r="39667" s="505" customFormat="1" ht="14.25" hidden="1"/>
    <row r="39668" s="505" customFormat="1" ht="14.25" hidden="1"/>
    <row r="39669" s="505" customFormat="1" ht="14.25" hidden="1"/>
    <row r="39670" s="505" customFormat="1" ht="14.25" hidden="1"/>
    <row r="39671" s="505" customFormat="1" ht="14.25" hidden="1"/>
    <row r="39672" s="505" customFormat="1" ht="14.25" hidden="1"/>
    <row r="39673" s="505" customFormat="1" ht="14.25" hidden="1"/>
    <row r="39674" s="505" customFormat="1" ht="14.25" hidden="1"/>
    <row r="39675" s="505" customFormat="1" ht="14.25" hidden="1"/>
    <row r="39676" s="505" customFormat="1" ht="14.25" hidden="1"/>
    <row r="39677" s="505" customFormat="1" ht="14.25" hidden="1"/>
    <row r="39678" s="505" customFormat="1" ht="14.25" hidden="1"/>
    <row r="39679" s="505" customFormat="1" ht="14.25" hidden="1"/>
    <row r="39680" s="505" customFormat="1" ht="14.25" hidden="1"/>
    <row r="39681" s="505" customFormat="1" ht="14.25" hidden="1"/>
    <row r="39682" s="505" customFormat="1" ht="14.25" hidden="1"/>
    <row r="39683" s="505" customFormat="1" ht="14.25" hidden="1"/>
    <row r="39684" s="505" customFormat="1" ht="14.25" hidden="1"/>
    <row r="39685" s="505" customFormat="1" ht="14.25" hidden="1"/>
    <row r="39686" s="505" customFormat="1" ht="14.25" hidden="1"/>
    <row r="39687" s="505" customFormat="1" ht="14.25" hidden="1"/>
    <row r="39688" s="505" customFormat="1" ht="14.25" hidden="1"/>
    <row r="39689" s="505" customFormat="1" ht="14.25" hidden="1"/>
    <row r="39690" s="505" customFormat="1" ht="14.25" hidden="1"/>
    <row r="39691" s="505" customFormat="1" ht="14.25" hidden="1"/>
    <row r="39692" s="505" customFormat="1" ht="14.25" hidden="1"/>
    <row r="39693" s="505" customFormat="1" ht="14.25" hidden="1"/>
    <row r="39694" s="505" customFormat="1" ht="14.25" hidden="1"/>
    <row r="39695" s="505" customFormat="1" ht="14.25" hidden="1"/>
    <row r="39696" s="505" customFormat="1" ht="14.25" hidden="1"/>
    <row r="39697" s="505" customFormat="1" ht="14.25" hidden="1"/>
    <row r="39698" s="505" customFormat="1" ht="14.25" hidden="1"/>
    <row r="39699" s="505" customFormat="1" ht="14.25" hidden="1"/>
    <row r="39700" s="505" customFormat="1" ht="14.25" hidden="1"/>
    <row r="39701" s="505" customFormat="1" ht="14.25" hidden="1"/>
    <row r="39702" s="505" customFormat="1" ht="14.25" hidden="1"/>
    <row r="39703" s="505" customFormat="1" ht="14.25" hidden="1"/>
    <row r="39704" s="505" customFormat="1" ht="14.25" hidden="1"/>
    <row r="39705" s="505" customFormat="1" ht="14.25" hidden="1"/>
    <row r="39706" s="505" customFormat="1" ht="14.25" hidden="1"/>
    <row r="39707" s="505" customFormat="1" ht="14.25" hidden="1"/>
    <row r="39708" s="505" customFormat="1" ht="14.25" hidden="1"/>
    <row r="39709" s="505" customFormat="1" ht="14.25" hidden="1"/>
    <row r="39710" s="505" customFormat="1" ht="14.25" hidden="1"/>
    <row r="39711" s="505" customFormat="1" ht="14.25" hidden="1"/>
    <row r="39712" s="505" customFormat="1" ht="14.25" hidden="1"/>
    <row r="39713" s="505" customFormat="1" ht="14.25" hidden="1"/>
    <row r="39714" s="505" customFormat="1" ht="14.25" hidden="1"/>
    <row r="39715" s="505" customFormat="1" ht="14.25" hidden="1"/>
    <row r="39716" s="505" customFormat="1" ht="14.25" hidden="1"/>
    <row r="39717" s="505" customFormat="1" ht="14.25" hidden="1"/>
    <row r="39718" s="505" customFormat="1" ht="14.25" hidden="1"/>
    <row r="39719" s="505" customFormat="1" ht="14.25" hidden="1"/>
    <row r="39720" s="505" customFormat="1" ht="14.25" hidden="1"/>
    <row r="39721" s="505" customFormat="1" ht="14.25" hidden="1"/>
    <row r="39722" s="505" customFormat="1" ht="14.25" hidden="1"/>
    <row r="39723" s="505" customFormat="1" ht="14.25" hidden="1"/>
    <row r="39724" s="505" customFormat="1" ht="14.25" hidden="1"/>
    <row r="39725" s="505" customFormat="1" ht="14.25" hidden="1"/>
    <row r="39726" s="505" customFormat="1" ht="14.25" hidden="1"/>
    <row r="39727" s="505" customFormat="1" ht="14.25" hidden="1"/>
    <row r="39728" s="505" customFormat="1" ht="14.25" hidden="1"/>
    <row r="39729" s="505" customFormat="1" ht="14.25" hidden="1"/>
    <row r="39730" s="505" customFormat="1" ht="14.25" hidden="1"/>
    <row r="39731" s="505" customFormat="1" ht="14.25" hidden="1"/>
    <row r="39732" s="505" customFormat="1" ht="14.25" hidden="1"/>
    <row r="39733" s="505" customFormat="1" ht="14.25" hidden="1"/>
    <row r="39734" s="505" customFormat="1" ht="14.25" hidden="1"/>
    <row r="39735" s="505" customFormat="1" ht="14.25" hidden="1"/>
    <row r="39736" s="505" customFormat="1" ht="14.25" hidden="1"/>
    <row r="39737" s="505" customFormat="1" ht="14.25" hidden="1"/>
    <row r="39738" s="505" customFormat="1" ht="14.25" hidden="1"/>
    <row r="39739" s="505" customFormat="1" ht="14.25" hidden="1"/>
    <row r="39740" s="505" customFormat="1" ht="14.25" hidden="1"/>
    <row r="39741" s="505" customFormat="1" ht="14.25" hidden="1"/>
    <row r="39742" s="505" customFormat="1" ht="14.25" hidden="1"/>
    <row r="39743" s="505" customFormat="1" ht="14.25" hidden="1"/>
    <row r="39744" s="505" customFormat="1" ht="14.25" hidden="1"/>
    <row r="39745" s="505" customFormat="1" ht="14.25" hidden="1"/>
    <row r="39746" s="505" customFormat="1" ht="14.25" hidden="1"/>
    <row r="39747" s="505" customFormat="1" ht="14.25" hidden="1"/>
    <row r="39748" s="505" customFormat="1" ht="14.25" hidden="1"/>
    <row r="39749" s="505" customFormat="1" ht="14.25" hidden="1"/>
    <row r="39750" s="505" customFormat="1" ht="14.25" hidden="1"/>
    <row r="39751" s="505" customFormat="1" ht="14.25" hidden="1"/>
    <row r="39752" s="505" customFormat="1" ht="14.25" hidden="1"/>
    <row r="39753" s="505" customFormat="1" ht="14.25" hidden="1"/>
    <row r="39754" s="505" customFormat="1" ht="14.25" hidden="1"/>
    <row r="39755" s="505" customFormat="1" ht="14.25" hidden="1"/>
    <row r="39756" s="505" customFormat="1" ht="14.25" hidden="1"/>
    <row r="39757" s="505" customFormat="1" ht="14.25" hidden="1"/>
    <row r="39758" s="505" customFormat="1" ht="14.25" hidden="1"/>
    <row r="39759" s="505" customFormat="1" ht="14.25" hidden="1"/>
    <row r="39760" s="505" customFormat="1" ht="14.25" hidden="1"/>
    <row r="39761" s="505" customFormat="1" ht="14.25" hidden="1"/>
    <row r="39762" s="505" customFormat="1" ht="14.25" hidden="1"/>
    <row r="39763" s="505" customFormat="1" ht="14.25" hidden="1"/>
    <row r="39764" s="505" customFormat="1" ht="14.25" hidden="1"/>
    <row r="39765" s="505" customFormat="1" ht="14.25" hidden="1"/>
    <row r="39766" s="505" customFormat="1" ht="14.25" hidden="1"/>
    <row r="39767" s="505" customFormat="1" ht="14.25" hidden="1"/>
    <row r="39768" s="505" customFormat="1" ht="14.25" hidden="1"/>
    <row r="39769" s="505" customFormat="1" ht="14.25" hidden="1"/>
    <row r="39770" s="505" customFormat="1" ht="14.25" hidden="1"/>
    <row r="39771" s="505" customFormat="1" ht="14.25" hidden="1"/>
    <row r="39772" s="505" customFormat="1" ht="14.25" hidden="1"/>
    <row r="39773" s="505" customFormat="1" ht="14.25" hidden="1"/>
    <row r="39774" s="505" customFormat="1" ht="14.25" hidden="1"/>
    <row r="39775" s="505" customFormat="1" ht="14.25" hidden="1"/>
    <row r="39776" s="505" customFormat="1" ht="14.25" hidden="1"/>
    <row r="39777" s="505" customFormat="1" ht="14.25" hidden="1"/>
    <row r="39778" s="505" customFormat="1" ht="14.25" hidden="1"/>
    <row r="39779" s="505" customFormat="1" ht="14.25" hidden="1"/>
    <row r="39780" s="505" customFormat="1" ht="14.25" hidden="1"/>
    <row r="39781" s="505" customFormat="1" ht="14.25" hidden="1"/>
    <row r="39782" s="505" customFormat="1" ht="14.25" hidden="1"/>
    <row r="39783" s="505" customFormat="1" ht="14.25" hidden="1"/>
    <row r="39784" s="505" customFormat="1" ht="14.25" hidden="1"/>
    <row r="39785" s="505" customFormat="1" ht="14.25" hidden="1"/>
    <row r="39786" s="505" customFormat="1" ht="14.25" hidden="1"/>
    <row r="39787" s="505" customFormat="1" ht="14.25" hidden="1"/>
    <row r="39788" s="505" customFormat="1" ht="14.25" hidden="1"/>
    <row r="39789" s="505" customFormat="1" ht="14.25" hidden="1"/>
    <row r="39790" s="505" customFormat="1" ht="14.25" hidden="1"/>
    <row r="39791" s="505" customFormat="1" ht="14.25" hidden="1"/>
    <row r="39792" s="505" customFormat="1" ht="14.25" hidden="1"/>
    <row r="39793" s="505" customFormat="1" ht="14.25" hidden="1"/>
    <row r="39794" s="505" customFormat="1" ht="14.25" hidden="1"/>
    <row r="39795" s="505" customFormat="1" ht="14.25" hidden="1"/>
    <row r="39796" s="505" customFormat="1" ht="14.25" hidden="1"/>
    <row r="39797" s="505" customFormat="1" ht="14.25" hidden="1"/>
    <row r="39798" s="505" customFormat="1" ht="14.25" hidden="1"/>
    <row r="39799" s="505" customFormat="1" ht="14.25" hidden="1"/>
    <row r="39800" s="505" customFormat="1" ht="14.25" hidden="1"/>
    <row r="39801" s="505" customFormat="1" ht="14.25" hidden="1"/>
    <row r="39802" s="505" customFormat="1" ht="14.25" hidden="1"/>
    <row r="39803" s="505" customFormat="1" ht="14.25" hidden="1"/>
    <row r="39804" s="505" customFormat="1" ht="14.25" hidden="1"/>
    <row r="39805" s="505" customFormat="1" ht="14.25" hidden="1"/>
    <row r="39806" s="505" customFormat="1" ht="14.25" hidden="1"/>
    <row r="39807" s="505" customFormat="1" ht="14.25" hidden="1"/>
    <row r="39808" s="505" customFormat="1" ht="14.25" hidden="1"/>
    <row r="39809" s="505" customFormat="1" ht="14.25" hidden="1"/>
    <row r="39810" s="505" customFormat="1" ht="14.25" hidden="1"/>
    <row r="39811" s="505" customFormat="1" ht="14.25" hidden="1"/>
    <row r="39812" s="505" customFormat="1" ht="14.25" hidden="1"/>
    <row r="39813" s="505" customFormat="1" ht="14.25" hidden="1"/>
    <row r="39814" s="505" customFormat="1" ht="14.25" hidden="1"/>
    <row r="39815" s="505" customFormat="1" ht="14.25" hidden="1"/>
    <row r="39816" s="505" customFormat="1" ht="14.25" hidden="1"/>
    <row r="39817" s="505" customFormat="1" ht="14.25" hidden="1"/>
    <row r="39818" s="505" customFormat="1" ht="14.25" hidden="1"/>
    <row r="39819" s="505" customFormat="1" ht="14.25" hidden="1"/>
    <row r="39820" s="505" customFormat="1" ht="14.25" hidden="1"/>
    <row r="39821" s="505" customFormat="1" ht="14.25" hidden="1"/>
    <row r="39822" s="505" customFormat="1" ht="14.25" hidden="1"/>
    <row r="39823" s="505" customFormat="1" ht="14.25" hidden="1"/>
    <row r="39824" s="505" customFormat="1" ht="14.25" hidden="1"/>
    <row r="39825" s="505" customFormat="1" ht="14.25" hidden="1"/>
    <row r="39826" s="505" customFormat="1" ht="14.25" hidden="1"/>
    <row r="39827" s="505" customFormat="1" ht="14.25" hidden="1"/>
    <row r="39828" s="505" customFormat="1" ht="14.25" hidden="1"/>
    <row r="39829" s="505" customFormat="1" ht="14.25" hidden="1"/>
    <row r="39830" s="505" customFormat="1" ht="14.25" hidden="1"/>
    <row r="39831" s="505" customFormat="1" ht="14.25" hidden="1"/>
    <row r="39832" s="505" customFormat="1" ht="14.25" hidden="1"/>
    <row r="39833" s="505" customFormat="1" ht="14.25" hidden="1"/>
    <row r="39834" s="505" customFormat="1" ht="14.25" hidden="1"/>
    <row r="39835" s="505" customFormat="1" ht="14.25" hidden="1"/>
    <row r="39836" s="505" customFormat="1" ht="14.25" hidden="1"/>
    <row r="39837" s="505" customFormat="1" ht="14.25" hidden="1"/>
    <row r="39838" s="505" customFormat="1" ht="14.25" hidden="1"/>
    <row r="39839" s="505" customFormat="1" ht="14.25" hidden="1"/>
    <row r="39840" s="505" customFormat="1" ht="14.25" hidden="1"/>
    <row r="39841" s="505" customFormat="1" ht="14.25" hidden="1"/>
    <row r="39842" s="505" customFormat="1" ht="14.25" hidden="1"/>
    <row r="39843" s="505" customFormat="1" ht="14.25" hidden="1"/>
    <row r="39844" s="505" customFormat="1" ht="14.25" hidden="1"/>
    <row r="39845" s="505" customFormat="1" ht="14.25" hidden="1"/>
    <row r="39846" s="505" customFormat="1" ht="14.25" hidden="1"/>
    <row r="39847" s="505" customFormat="1" ht="14.25" hidden="1"/>
    <row r="39848" s="505" customFormat="1" ht="14.25" hidden="1"/>
    <row r="39849" s="505" customFormat="1" ht="14.25" hidden="1"/>
    <row r="39850" s="505" customFormat="1" ht="14.25" hidden="1"/>
    <row r="39851" s="505" customFormat="1" ht="14.25" hidden="1"/>
    <row r="39852" s="505" customFormat="1" ht="14.25" hidden="1"/>
    <row r="39853" s="505" customFormat="1" ht="14.25" hidden="1"/>
    <row r="39854" s="505" customFormat="1" ht="14.25" hidden="1"/>
    <row r="39855" s="505" customFormat="1" ht="14.25" hidden="1"/>
    <row r="39856" s="505" customFormat="1" ht="14.25" hidden="1"/>
    <row r="39857" s="505" customFormat="1" ht="14.25" hidden="1"/>
    <row r="39858" s="505" customFormat="1" ht="14.25" hidden="1"/>
    <row r="39859" s="505" customFormat="1" ht="14.25" hidden="1"/>
    <row r="39860" s="505" customFormat="1" ht="14.25" hidden="1"/>
    <row r="39861" s="505" customFormat="1" ht="14.25" hidden="1"/>
    <row r="39862" s="505" customFormat="1" ht="14.25" hidden="1"/>
    <row r="39863" s="505" customFormat="1" ht="14.25" hidden="1"/>
    <row r="39864" s="505" customFormat="1" ht="14.25" hidden="1"/>
    <row r="39865" s="505" customFormat="1" ht="14.25" hidden="1"/>
    <row r="39866" s="505" customFormat="1" ht="14.25" hidden="1"/>
    <row r="39867" s="505" customFormat="1" ht="14.25" hidden="1"/>
    <row r="39868" s="505" customFormat="1" ht="14.25" hidden="1"/>
    <row r="39869" s="505" customFormat="1" ht="14.25" hidden="1"/>
    <row r="39870" s="505" customFormat="1" ht="14.25" hidden="1"/>
    <row r="39871" s="505" customFormat="1" ht="14.25" hidden="1"/>
    <row r="39872" s="505" customFormat="1" ht="14.25" hidden="1"/>
    <row r="39873" s="505" customFormat="1" ht="14.25" hidden="1"/>
    <row r="39874" s="505" customFormat="1" ht="14.25" hidden="1"/>
    <row r="39875" s="505" customFormat="1" ht="14.25" hidden="1"/>
    <row r="39876" s="505" customFormat="1" ht="14.25" hidden="1"/>
    <row r="39877" s="505" customFormat="1" ht="14.25" hidden="1"/>
    <row r="39878" s="505" customFormat="1" ht="14.25" hidden="1"/>
    <row r="39879" s="505" customFormat="1" ht="14.25" hidden="1"/>
    <row r="39880" s="505" customFormat="1" ht="14.25" hidden="1"/>
    <row r="39881" s="505" customFormat="1" ht="14.25" hidden="1"/>
    <row r="39882" s="505" customFormat="1" ht="14.25" hidden="1"/>
    <row r="39883" s="505" customFormat="1" ht="14.25" hidden="1"/>
    <row r="39884" s="505" customFormat="1" ht="14.25" hidden="1"/>
    <row r="39885" s="505" customFormat="1" ht="14.25" hidden="1"/>
    <row r="39886" s="505" customFormat="1" ht="14.25" hidden="1"/>
    <row r="39887" s="505" customFormat="1" ht="14.25" hidden="1"/>
    <row r="39888" s="505" customFormat="1" ht="14.25" hidden="1"/>
    <row r="39889" s="505" customFormat="1" ht="14.25" hidden="1"/>
    <row r="39890" s="505" customFormat="1" ht="14.25" hidden="1"/>
    <row r="39891" s="505" customFormat="1" ht="14.25" hidden="1"/>
    <row r="39892" s="505" customFormat="1" ht="14.25" hidden="1"/>
    <row r="39893" s="505" customFormat="1" ht="14.25" hidden="1"/>
    <row r="39894" s="505" customFormat="1" ht="14.25" hidden="1"/>
    <row r="39895" s="505" customFormat="1" ht="14.25" hidden="1"/>
    <row r="39896" s="505" customFormat="1" ht="14.25" hidden="1"/>
    <row r="39897" s="505" customFormat="1" ht="14.25" hidden="1"/>
    <row r="39898" s="505" customFormat="1" ht="14.25" hidden="1"/>
    <row r="39899" s="505" customFormat="1" ht="14.25" hidden="1"/>
    <row r="39900" s="505" customFormat="1" ht="14.25" hidden="1"/>
    <row r="39901" s="505" customFormat="1" ht="14.25" hidden="1"/>
    <row r="39902" s="505" customFormat="1" ht="14.25" hidden="1"/>
    <row r="39903" s="505" customFormat="1" ht="14.25" hidden="1"/>
    <row r="39904" s="505" customFormat="1" ht="14.25" hidden="1"/>
    <row r="39905" s="505" customFormat="1" ht="14.25" hidden="1"/>
    <row r="39906" s="505" customFormat="1" ht="14.25" hidden="1"/>
    <row r="39907" s="505" customFormat="1" ht="14.25" hidden="1"/>
    <row r="39908" s="505" customFormat="1" ht="14.25" hidden="1"/>
    <row r="39909" s="505" customFormat="1" ht="14.25" hidden="1"/>
    <row r="39910" s="505" customFormat="1" ht="14.25" hidden="1"/>
    <row r="39911" s="505" customFormat="1" ht="14.25" hidden="1"/>
    <row r="39912" s="505" customFormat="1" ht="14.25" hidden="1"/>
    <row r="39913" s="505" customFormat="1" ht="14.25" hidden="1"/>
    <row r="39914" s="505" customFormat="1" ht="14.25" hidden="1"/>
    <row r="39915" s="505" customFormat="1" ht="14.25" hidden="1"/>
    <row r="39916" s="505" customFormat="1" ht="14.25" hidden="1"/>
    <row r="39917" s="505" customFormat="1" ht="14.25" hidden="1"/>
    <row r="39918" s="505" customFormat="1" ht="14.25" hidden="1"/>
    <row r="39919" s="505" customFormat="1" ht="14.25" hidden="1"/>
    <row r="39920" s="505" customFormat="1" ht="14.25" hidden="1"/>
    <row r="39921" s="505" customFormat="1" ht="14.25" hidden="1"/>
    <row r="39922" s="505" customFormat="1" ht="14.25" hidden="1"/>
    <row r="39923" s="505" customFormat="1" ht="14.25" hidden="1"/>
    <row r="39924" s="505" customFormat="1" ht="14.25" hidden="1"/>
    <row r="39925" s="505" customFormat="1" ht="14.25" hidden="1"/>
    <row r="39926" s="505" customFormat="1" ht="14.25" hidden="1"/>
    <row r="39927" s="505" customFormat="1" ht="14.25" hidden="1"/>
    <row r="39928" s="505" customFormat="1" ht="14.25" hidden="1"/>
    <row r="39929" s="505" customFormat="1" ht="14.25" hidden="1"/>
    <row r="39930" s="505" customFormat="1" ht="14.25" hidden="1"/>
    <row r="39931" s="505" customFormat="1" ht="14.25" hidden="1"/>
    <row r="39932" s="505" customFormat="1" ht="14.25" hidden="1"/>
    <row r="39933" s="505" customFormat="1" ht="14.25" hidden="1"/>
    <row r="39934" s="505" customFormat="1" ht="14.25" hidden="1"/>
    <row r="39935" s="505" customFormat="1" ht="14.25" hidden="1"/>
    <row r="39936" s="505" customFormat="1" ht="14.25" hidden="1"/>
    <row r="39937" s="505" customFormat="1" ht="14.25" hidden="1"/>
    <row r="39938" s="505" customFormat="1" ht="14.25" hidden="1"/>
    <row r="39939" s="505" customFormat="1" ht="14.25" hidden="1"/>
    <row r="39940" s="505" customFormat="1" ht="14.25" hidden="1"/>
    <row r="39941" s="505" customFormat="1" ht="14.25" hidden="1"/>
    <row r="39942" s="505" customFormat="1" ht="14.25" hidden="1"/>
    <row r="39943" s="505" customFormat="1" ht="14.25" hidden="1"/>
    <row r="39944" s="505" customFormat="1" ht="14.25" hidden="1"/>
    <row r="39945" s="505" customFormat="1" ht="14.25" hidden="1"/>
    <row r="39946" s="505" customFormat="1" ht="14.25" hidden="1"/>
    <row r="39947" s="505" customFormat="1" ht="14.25" hidden="1"/>
    <row r="39948" s="505" customFormat="1" ht="14.25" hidden="1"/>
    <row r="39949" s="505" customFormat="1" ht="14.25" hidden="1"/>
    <row r="39950" s="505" customFormat="1" ht="14.25" hidden="1"/>
    <row r="39951" s="505" customFormat="1" ht="14.25" hidden="1"/>
    <row r="39952" s="505" customFormat="1" ht="14.25" hidden="1"/>
    <row r="39953" s="505" customFormat="1" ht="14.25" hidden="1"/>
    <row r="39954" s="505" customFormat="1" ht="14.25" hidden="1"/>
    <row r="39955" s="505" customFormat="1" ht="14.25" hidden="1"/>
    <row r="39956" s="505" customFormat="1" ht="14.25" hidden="1"/>
    <row r="39957" s="505" customFormat="1" ht="14.25" hidden="1"/>
    <row r="39958" s="505" customFormat="1" ht="14.25" hidden="1"/>
    <row r="39959" s="505" customFormat="1" ht="14.25" hidden="1"/>
    <row r="39960" s="505" customFormat="1" ht="14.25" hidden="1"/>
    <row r="39961" s="505" customFormat="1" ht="14.25" hidden="1"/>
    <row r="39962" s="505" customFormat="1" ht="14.25" hidden="1"/>
    <row r="39963" s="505" customFormat="1" ht="14.25" hidden="1"/>
    <row r="39964" s="505" customFormat="1" ht="14.25" hidden="1"/>
    <row r="39965" s="505" customFormat="1" ht="14.25" hidden="1"/>
    <row r="39966" s="505" customFormat="1" ht="14.25" hidden="1"/>
    <row r="39967" s="505" customFormat="1" ht="14.25" hidden="1"/>
    <row r="39968" s="505" customFormat="1" ht="14.25" hidden="1"/>
    <row r="39969" s="505" customFormat="1" ht="14.25" hidden="1"/>
    <row r="39970" s="505" customFormat="1" ht="14.25" hidden="1"/>
    <row r="39971" s="505" customFormat="1" ht="14.25" hidden="1"/>
    <row r="39972" s="505" customFormat="1" ht="14.25" hidden="1"/>
    <row r="39973" s="505" customFormat="1" ht="14.25" hidden="1"/>
    <row r="39974" s="505" customFormat="1" ht="14.25" hidden="1"/>
    <row r="39975" s="505" customFormat="1" ht="14.25" hidden="1"/>
    <row r="39976" s="505" customFormat="1" ht="14.25" hidden="1"/>
    <row r="39977" s="505" customFormat="1" ht="14.25" hidden="1"/>
    <row r="39978" s="505" customFormat="1" ht="14.25" hidden="1"/>
    <row r="39979" s="505" customFormat="1" ht="14.25" hidden="1"/>
    <row r="39980" s="505" customFormat="1" ht="14.25" hidden="1"/>
    <row r="39981" s="505" customFormat="1" ht="14.25" hidden="1"/>
    <row r="39982" s="505" customFormat="1" ht="14.25" hidden="1"/>
    <row r="39983" s="505" customFormat="1" ht="14.25" hidden="1"/>
    <row r="39984" s="505" customFormat="1" ht="14.25" hidden="1"/>
    <row r="39985" s="505" customFormat="1" ht="14.25" hidden="1"/>
    <row r="39986" s="505" customFormat="1" ht="14.25" hidden="1"/>
    <row r="39987" s="505" customFormat="1" ht="14.25" hidden="1"/>
    <row r="39988" s="505" customFormat="1" ht="14.25" hidden="1"/>
    <row r="39989" s="505" customFormat="1" ht="14.25" hidden="1"/>
    <row r="39990" s="505" customFormat="1" ht="14.25" hidden="1"/>
    <row r="39991" s="505" customFormat="1" ht="14.25" hidden="1"/>
    <row r="39992" s="505" customFormat="1" ht="14.25" hidden="1"/>
    <row r="39993" s="505" customFormat="1" ht="14.25" hidden="1"/>
    <row r="39994" s="505" customFormat="1" ht="14.25" hidden="1"/>
    <row r="39995" s="505" customFormat="1" ht="14.25" hidden="1"/>
    <row r="39996" s="505" customFormat="1" ht="14.25" hidden="1"/>
    <row r="39997" s="505" customFormat="1" ht="14.25" hidden="1"/>
    <row r="39998" s="505" customFormat="1" ht="14.25" hidden="1"/>
    <row r="39999" s="505" customFormat="1" ht="14.25" hidden="1"/>
    <row r="40000" s="505" customFormat="1" ht="14.25" hidden="1"/>
    <row r="40001" s="505" customFormat="1" ht="14.25" hidden="1"/>
    <row r="40002" s="505" customFormat="1" ht="14.25" hidden="1"/>
    <row r="40003" s="505" customFormat="1" ht="14.25" hidden="1"/>
    <row r="40004" s="505" customFormat="1" ht="14.25" hidden="1"/>
    <row r="40005" s="505" customFormat="1" ht="14.25" hidden="1"/>
    <row r="40006" s="505" customFormat="1" ht="14.25" hidden="1"/>
    <row r="40007" s="505" customFormat="1" ht="14.25" hidden="1"/>
    <row r="40008" s="505" customFormat="1" ht="14.25" hidden="1"/>
    <row r="40009" s="505" customFormat="1" ht="14.25" hidden="1"/>
    <row r="40010" s="505" customFormat="1" ht="14.25" hidden="1"/>
    <row r="40011" s="505" customFormat="1" ht="14.25" hidden="1"/>
    <row r="40012" s="505" customFormat="1" ht="14.25" hidden="1"/>
    <row r="40013" s="505" customFormat="1" ht="14.25" hidden="1"/>
    <row r="40014" s="505" customFormat="1" ht="14.25" hidden="1"/>
    <row r="40015" s="505" customFormat="1" ht="14.25" hidden="1"/>
    <row r="40016" s="505" customFormat="1" ht="14.25" hidden="1"/>
    <row r="40017" s="505" customFormat="1" ht="14.25" hidden="1"/>
    <row r="40018" s="505" customFormat="1" ht="14.25" hidden="1"/>
    <row r="40019" s="505" customFormat="1" ht="14.25" hidden="1"/>
    <row r="40020" s="505" customFormat="1" ht="14.25" hidden="1"/>
    <row r="40021" s="505" customFormat="1" ht="14.25" hidden="1"/>
    <row r="40022" s="505" customFormat="1" ht="14.25" hidden="1"/>
    <row r="40023" s="505" customFormat="1" ht="14.25" hidden="1"/>
    <row r="40024" s="505" customFormat="1" ht="14.25" hidden="1"/>
    <row r="40025" s="505" customFormat="1" ht="14.25" hidden="1"/>
    <row r="40026" s="505" customFormat="1" ht="14.25" hidden="1"/>
    <row r="40027" s="505" customFormat="1" ht="14.25" hidden="1"/>
    <row r="40028" s="505" customFormat="1" ht="14.25" hidden="1"/>
    <row r="40029" s="505" customFormat="1" ht="14.25" hidden="1"/>
    <row r="40030" s="505" customFormat="1" ht="14.25" hidden="1"/>
    <row r="40031" s="505" customFormat="1" ht="14.25" hidden="1"/>
    <row r="40032" s="505" customFormat="1" ht="14.25" hidden="1"/>
    <row r="40033" s="505" customFormat="1" ht="14.25" hidden="1"/>
    <row r="40034" s="505" customFormat="1" ht="14.25" hidden="1"/>
    <row r="40035" s="505" customFormat="1" ht="14.25" hidden="1"/>
    <row r="40036" s="505" customFormat="1" ht="14.25" hidden="1"/>
    <row r="40037" s="505" customFormat="1" ht="14.25" hidden="1"/>
    <row r="40038" s="505" customFormat="1" ht="14.25" hidden="1"/>
    <row r="40039" s="505" customFormat="1" ht="14.25" hidden="1"/>
    <row r="40040" s="505" customFormat="1" ht="14.25" hidden="1"/>
    <row r="40041" s="505" customFormat="1" ht="14.25" hidden="1"/>
    <row r="40042" s="505" customFormat="1" ht="14.25" hidden="1"/>
    <row r="40043" s="505" customFormat="1" ht="14.25" hidden="1"/>
    <row r="40044" s="505" customFormat="1" ht="14.25" hidden="1"/>
    <row r="40045" s="505" customFormat="1" ht="14.25" hidden="1"/>
    <row r="40046" s="505" customFormat="1" ht="14.25" hidden="1"/>
    <row r="40047" s="505" customFormat="1" ht="14.25" hidden="1"/>
    <row r="40048" s="505" customFormat="1" ht="14.25" hidden="1"/>
    <row r="40049" s="505" customFormat="1" ht="14.25" hidden="1"/>
    <row r="40050" s="505" customFormat="1" ht="14.25" hidden="1"/>
    <row r="40051" s="505" customFormat="1" ht="14.25" hidden="1"/>
    <row r="40052" s="505" customFormat="1" ht="14.25" hidden="1"/>
    <row r="40053" s="505" customFormat="1" ht="14.25" hidden="1"/>
    <row r="40054" s="505" customFormat="1" ht="14.25" hidden="1"/>
    <row r="40055" s="505" customFormat="1" ht="14.25" hidden="1"/>
    <row r="40056" s="505" customFormat="1" ht="14.25" hidden="1"/>
    <row r="40057" s="505" customFormat="1" ht="14.25" hidden="1"/>
    <row r="40058" s="505" customFormat="1" ht="14.25" hidden="1"/>
    <row r="40059" s="505" customFormat="1" ht="14.25" hidden="1"/>
    <row r="40060" s="505" customFormat="1" ht="14.25" hidden="1"/>
    <row r="40061" s="505" customFormat="1" ht="14.25" hidden="1"/>
    <row r="40062" s="505" customFormat="1" ht="14.25" hidden="1"/>
    <row r="40063" s="505" customFormat="1" ht="14.25" hidden="1"/>
    <row r="40064" s="505" customFormat="1" ht="14.25" hidden="1"/>
    <row r="40065" s="505" customFormat="1" ht="14.25" hidden="1"/>
    <row r="40066" s="505" customFormat="1" ht="14.25" hidden="1"/>
    <row r="40067" s="505" customFormat="1" ht="14.25" hidden="1"/>
    <row r="40068" s="505" customFormat="1" ht="14.25" hidden="1"/>
    <row r="40069" s="505" customFormat="1" ht="14.25" hidden="1"/>
    <row r="40070" s="505" customFormat="1" ht="14.25" hidden="1"/>
    <row r="40071" s="505" customFormat="1" ht="14.25" hidden="1"/>
    <row r="40072" s="505" customFormat="1" ht="14.25" hidden="1"/>
    <row r="40073" s="505" customFormat="1" ht="14.25" hidden="1"/>
    <row r="40074" s="505" customFormat="1" ht="14.25" hidden="1"/>
    <row r="40075" s="505" customFormat="1" ht="14.25" hidden="1"/>
    <row r="40076" s="505" customFormat="1" ht="14.25" hidden="1"/>
    <row r="40077" s="505" customFormat="1" ht="14.25" hidden="1"/>
    <row r="40078" s="505" customFormat="1" ht="14.25" hidden="1"/>
    <row r="40079" s="505" customFormat="1" ht="14.25" hidden="1"/>
    <row r="40080" s="505" customFormat="1" ht="14.25" hidden="1"/>
    <row r="40081" s="505" customFormat="1" ht="14.25" hidden="1"/>
    <row r="40082" s="505" customFormat="1" ht="14.25" hidden="1"/>
    <row r="40083" s="505" customFormat="1" ht="14.25" hidden="1"/>
    <row r="40084" s="505" customFormat="1" ht="14.25" hidden="1"/>
    <row r="40085" s="505" customFormat="1" ht="14.25" hidden="1"/>
    <row r="40086" s="505" customFormat="1" ht="14.25" hidden="1"/>
    <row r="40087" s="505" customFormat="1" ht="14.25" hidden="1"/>
    <row r="40088" s="505" customFormat="1" ht="14.25" hidden="1"/>
    <row r="40089" s="505" customFormat="1" ht="14.25" hidden="1"/>
    <row r="40090" s="505" customFormat="1" ht="14.25" hidden="1"/>
    <row r="40091" s="505" customFormat="1" ht="14.25" hidden="1"/>
    <row r="40092" s="505" customFormat="1" ht="14.25" hidden="1"/>
    <row r="40093" s="505" customFormat="1" ht="14.25" hidden="1"/>
    <row r="40094" s="505" customFormat="1" ht="14.25" hidden="1"/>
    <row r="40095" s="505" customFormat="1" ht="14.25" hidden="1"/>
    <row r="40096" s="505" customFormat="1" ht="14.25" hidden="1"/>
    <row r="40097" s="505" customFormat="1" ht="14.25" hidden="1"/>
    <row r="40098" s="505" customFormat="1" ht="14.25" hidden="1"/>
    <row r="40099" s="505" customFormat="1" ht="14.25" hidden="1"/>
    <row r="40100" s="505" customFormat="1" ht="14.25" hidden="1"/>
    <row r="40101" s="505" customFormat="1" ht="14.25" hidden="1"/>
    <row r="40102" s="505" customFormat="1" ht="14.25" hidden="1"/>
    <row r="40103" s="505" customFormat="1" ht="14.25" hidden="1"/>
    <row r="40104" s="505" customFormat="1" ht="14.25" hidden="1"/>
    <row r="40105" s="505" customFormat="1" ht="14.25" hidden="1"/>
    <row r="40106" s="505" customFormat="1" ht="14.25" hidden="1"/>
    <row r="40107" s="505" customFormat="1" ht="14.25" hidden="1"/>
    <row r="40108" s="505" customFormat="1" ht="14.25" hidden="1"/>
    <row r="40109" s="505" customFormat="1" ht="14.25" hidden="1"/>
    <row r="40110" s="505" customFormat="1" ht="14.25" hidden="1"/>
    <row r="40111" s="505" customFormat="1" ht="14.25" hidden="1"/>
    <row r="40112" s="505" customFormat="1" ht="14.25" hidden="1"/>
    <row r="40113" s="505" customFormat="1" ht="14.25" hidden="1"/>
    <row r="40114" s="505" customFormat="1" ht="14.25" hidden="1"/>
    <row r="40115" s="505" customFormat="1" ht="14.25" hidden="1"/>
    <row r="40116" s="505" customFormat="1" ht="14.25" hidden="1"/>
    <row r="40117" s="505" customFormat="1" ht="14.25" hidden="1"/>
    <row r="40118" s="505" customFormat="1" ht="14.25" hidden="1"/>
    <row r="40119" s="505" customFormat="1" ht="14.25" hidden="1"/>
    <row r="40120" s="505" customFormat="1" ht="14.25" hidden="1"/>
    <row r="40121" s="505" customFormat="1" ht="14.25" hidden="1"/>
    <row r="40122" s="505" customFormat="1" ht="14.25" hidden="1"/>
    <row r="40123" s="505" customFormat="1" ht="14.25" hidden="1"/>
    <row r="40124" s="505" customFormat="1" ht="14.25" hidden="1"/>
    <row r="40125" s="505" customFormat="1" ht="14.25" hidden="1"/>
    <row r="40126" s="505" customFormat="1" ht="14.25" hidden="1"/>
    <row r="40127" s="505" customFormat="1" ht="14.25" hidden="1"/>
    <row r="40128" s="505" customFormat="1" ht="14.25" hidden="1"/>
    <row r="40129" s="505" customFormat="1" ht="14.25" hidden="1"/>
    <row r="40130" s="505" customFormat="1" ht="14.25" hidden="1"/>
    <row r="40131" s="505" customFormat="1" ht="14.25" hidden="1"/>
    <row r="40132" s="505" customFormat="1" ht="14.25" hidden="1"/>
    <row r="40133" s="505" customFormat="1" ht="14.25" hidden="1"/>
    <row r="40134" s="505" customFormat="1" ht="14.25" hidden="1"/>
    <row r="40135" s="505" customFormat="1" ht="14.25" hidden="1"/>
    <row r="40136" s="505" customFormat="1" ht="14.25" hidden="1"/>
    <row r="40137" s="505" customFormat="1" ht="14.25" hidden="1"/>
    <row r="40138" s="505" customFormat="1" ht="14.25" hidden="1"/>
    <row r="40139" s="505" customFormat="1" ht="14.25" hidden="1"/>
    <row r="40140" s="505" customFormat="1" ht="14.25" hidden="1"/>
    <row r="40141" s="505" customFormat="1" ht="14.25" hidden="1"/>
    <row r="40142" s="505" customFormat="1" ht="14.25" hidden="1"/>
    <row r="40143" s="505" customFormat="1" ht="14.25" hidden="1"/>
    <row r="40144" s="505" customFormat="1" ht="14.25" hidden="1"/>
    <row r="40145" s="505" customFormat="1" ht="14.25" hidden="1"/>
    <row r="40146" s="505" customFormat="1" ht="14.25" hidden="1"/>
    <row r="40147" s="505" customFormat="1" ht="14.25" hidden="1"/>
    <row r="40148" s="505" customFormat="1" ht="14.25" hidden="1"/>
    <row r="40149" s="505" customFormat="1" ht="14.25" hidden="1"/>
    <row r="40150" s="505" customFormat="1" ht="14.25" hidden="1"/>
    <row r="40151" s="505" customFormat="1" ht="14.25" hidden="1"/>
    <row r="40152" s="505" customFormat="1" ht="14.25" hidden="1"/>
    <row r="40153" s="505" customFormat="1" ht="14.25" hidden="1"/>
    <row r="40154" s="505" customFormat="1" ht="14.25" hidden="1"/>
    <row r="40155" s="505" customFormat="1" ht="14.25" hidden="1"/>
    <row r="40156" s="505" customFormat="1" ht="14.25" hidden="1"/>
    <row r="40157" s="505" customFormat="1" ht="14.25" hidden="1"/>
    <row r="40158" s="505" customFormat="1" ht="14.25" hidden="1"/>
    <row r="40159" s="505" customFormat="1" ht="14.25" hidden="1"/>
    <row r="40160" s="505" customFormat="1" ht="14.25" hidden="1"/>
    <row r="40161" s="505" customFormat="1" ht="14.25" hidden="1"/>
    <row r="40162" s="505" customFormat="1" ht="14.25" hidden="1"/>
    <row r="40163" s="505" customFormat="1" ht="14.25" hidden="1"/>
    <row r="40164" s="505" customFormat="1" ht="14.25" hidden="1"/>
    <row r="40165" s="505" customFormat="1" ht="14.25" hidden="1"/>
    <row r="40166" s="505" customFormat="1" ht="14.25" hidden="1"/>
    <row r="40167" s="505" customFormat="1" ht="14.25" hidden="1"/>
    <row r="40168" s="505" customFormat="1" ht="14.25" hidden="1"/>
    <row r="40169" s="505" customFormat="1" ht="14.25" hidden="1"/>
    <row r="40170" s="505" customFormat="1" ht="14.25" hidden="1"/>
    <row r="40171" s="505" customFormat="1" ht="14.25" hidden="1"/>
    <row r="40172" s="505" customFormat="1" ht="14.25" hidden="1"/>
    <row r="40173" s="505" customFormat="1" ht="14.25" hidden="1"/>
    <row r="40174" s="505" customFormat="1" ht="14.25" hidden="1"/>
    <row r="40175" s="505" customFormat="1" ht="14.25" hidden="1"/>
    <row r="40176" s="505" customFormat="1" ht="14.25" hidden="1"/>
    <row r="40177" s="505" customFormat="1" ht="14.25" hidden="1"/>
    <row r="40178" s="505" customFormat="1" ht="14.25" hidden="1"/>
    <row r="40179" s="505" customFormat="1" ht="14.25" hidden="1"/>
    <row r="40180" s="505" customFormat="1" ht="14.25" hidden="1"/>
    <row r="40181" s="505" customFormat="1" ht="14.25" hidden="1"/>
    <row r="40182" s="505" customFormat="1" ht="14.25" hidden="1"/>
    <row r="40183" s="505" customFormat="1" ht="14.25" hidden="1"/>
    <row r="40184" s="505" customFormat="1" ht="14.25" hidden="1"/>
    <row r="40185" s="505" customFormat="1" ht="14.25" hidden="1"/>
    <row r="40186" s="505" customFormat="1" ht="14.25" hidden="1"/>
    <row r="40187" s="505" customFormat="1" ht="14.25" hidden="1"/>
    <row r="40188" s="505" customFormat="1" ht="14.25" hidden="1"/>
    <row r="40189" s="505" customFormat="1" ht="14.25" hidden="1"/>
    <row r="40190" s="505" customFormat="1" ht="14.25" hidden="1"/>
    <row r="40191" s="505" customFormat="1" ht="14.25" hidden="1"/>
    <row r="40192" s="505" customFormat="1" ht="14.25" hidden="1"/>
    <row r="40193" s="505" customFormat="1" ht="14.25" hidden="1"/>
    <row r="40194" s="505" customFormat="1" ht="14.25" hidden="1"/>
    <row r="40195" s="505" customFormat="1" ht="14.25" hidden="1"/>
    <row r="40196" s="505" customFormat="1" ht="14.25" hidden="1"/>
    <row r="40197" s="505" customFormat="1" ht="14.25" hidden="1"/>
    <row r="40198" s="505" customFormat="1" ht="14.25" hidden="1"/>
    <row r="40199" s="505" customFormat="1" ht="14.25" hidden="1"/>
    <row r="40200" s="505" customFormat="1" ht="14.25" hidden="1"/>
    <row r="40201" s="505" customFormat="1" ht="14.25" hidden="1"/>
    <row r="40202" s="505" customFormat="1" ht="14.25" hidden="1"/>
    <row r="40203" s="505" customFormat="1" ht="14.25" hidden="1"/>
    <row r="40204" s="505" customFormat="1" ht="14.25" hidden="1"/>
    <row r="40205" s="505" customFormat="1" ht="14.25" hidden="1"/>
    <row r="40206" s="505" customFormat="1" ht="14.25" hidden="1"/>
    <row r="40207" s="505" customFormat="1" ht="14.25" hidden="1"/>
    <row r="40208" s="505" customFormat="1" ht="14.25" hidden="1"/>
    <row r="40209" s="505" customFormat="1" ht="14.25" hidden="1"/>
    <row r="40210" s="505" customFormat="1" ht="14.25" hidden="1"/>
    <row r="40211" s="505" customFormat="1" ht="14.25" hidden="1"/>
    <row r="40212" s="505" customFormat="1" ht="14.25" hidden="1"/>
    <row r="40213" s="505" customFormat="1" ht="14.25" hidden="1"/>
    <row r="40214" s="505" customFormat="1" ht="14.25" hidden="1"/>
    <row r="40215" s="505" customFormat="1" ht="14.25" hidden="1"/>
    <row r="40216" s="505" customFormat="1" ht="14.25" hidden="1"/>
    <row r="40217" s="505" customFormat="1" ht="14.25" hidden="1"/>
    <row r="40218" s="505" customFormat="1" ht="14.25" hidden="1"/>
    <row r="40219" s="505" customFormat="1" ht="14.25" hidden="1"/>
    <row r="40220" s="505" customFormat="1" ht="14.25" hidden="1"/>
    <row r="40221" s="505" customFormat="1" ht="14.25" hidden="1"/>
    <row r="40222" s="505" customFormat="1" ht="14.25" hidden="1"/>
    <row r="40223" s="505" customFormat="1" ht="14.25" hidden="1"/>
    <row r="40224" s="505" customFormat="1" ht="14.25" hidden="1"/>
    <row r="40225" s="505" customFormat="1" ht="14.25" hidden="1"/>
    <row r="40226" s="505" customFormat="1" ht="14.25" hidden="1"/>
    <row r="40227" s="505" customFormat="1" ht="14.25" hidden="1"/>
    <row r="40228" s="505" customFormat="1" ht="14.25" hidden="1"/>
    <row r="40229" s="505" customFormat="1" ht="14.25" hidden="1"/>
    <row r="40230" s="505" customFormat="1" ht="14.25" hidden="1"/>
    <row r="40231" s="505" customFormat="1" ht="14.25" hidden="1"/>
    <row r="40232" s="505" customFormat="1" ht="14.25" hidden="1"/>
    <row r="40233" s="505" customFormat="1" ht="14.25" hidden="1"/>
    <row r="40234" s="505" customFormat="1" ht="14.25" hidden="1"/>
    <row r="40235" s="505" customFormat="1" ht="14.25" hidden="1"/>
    <row r="40236" s="505" customFormat="1" ht="14.25" hidden="1"/>
    <row r="40237" s="505" customFormat="1" ht="14.25" hidden="1"/>
    <row r="40238" s="505" customFormat="1" ht="14.25" hidden="1"/>
    <row r="40239" s="505" customFormat="1" ht="14.25" hidden="1"/>
    <row r="40240" s="505" customFormat="1" ht="14.25" hidden="1"/>
    <row r="40241" s="505" customFormat="1" ht="14.25" hidden="1"/>
    <row r="40242" s="505" customFormat="1" ht="14.25" hidden="1"/>
    <row r="40243" s="505" customFormat="1" ht="14.25" hidden="1"/>
    <row r="40244" s="505" customFormat="1" ht="14.25" hidden="1"/>
    <row r="40245" s="505" customFormat="1" ht="14.25" hidden="1"/>
    <row r="40246" s="505" customFormat="1" ht="14.25" hidden="1"/>
    <row r="40247" s="505" customFormat="1" ht="14.25" hidden="1"/>
    <row r="40248" s="505" customFormat="1" ht="14.25" hidden="1"/>
    <row r="40249" s="505" customFormat="1" ht="14.25" hidden="1"/>
    <row r="40250" s="505" customFormat="1" ht="14.25" hidden="1"/>
    <row r="40251" s="505" customFormat="1" ht="14.25" hidden="1"/>
    <row r="40252" s="505" customFormat="1" ht="14.25" hidden="1"/>
    <row r="40253" s="505" customFormat="1" ht="14.25" hidden="1"/>
    <row r="40254" s="505" customFormat="1" ht="14.25" hidden="1"/>
    <row r="40255" s="505" customFormat="1" ht="14.25" hidden="1"/>
    <row r="40256" s="505" customFormat="1" ht="14.25" hidden="1"/>
    <row r="40257" s="505" customFormat="1" ht="14.25" hidden="1"/>
    <row r="40258" s="505" customFormat="1" ht="14.25" hidden="1"/>
    <row r="40259" s="505" customFormat="1" ht="14.25" hidden="1"/>
    <row r="40260" s="505" customFormat="1" ht="14.25" hidden="1"/>
    <row r="40261" s="505" customFormat="1" ht="14.25" hidden="1"/>
    <row r="40262" s="505" customFormat="1" ht="14.25" hidden="1"/>
    <row r="40263" s="505" customFormat="1" ht="14.25" hidden="1"/>
    <row r="40264" s="505" customFormat="1" ht="14.25" hidden="1"/>
    <row r="40265" s="505" customFormat="1" ht="14.25" hidden="1"/>
    <row r="40266" s="505" customFormat="1" ht="14.25" hidden="1"/>
    <row r="40267" s="505" customFormat="1" ht="14.25" hidden="1"/>
    <row r="40268" s="505" customFormat="1" ht="14.25" hidden="1"/>
    <row r="40269" s="505" customFormat="1" ht="14.25" hidden="1"/>
    <row r="40270" s="505" customFormat="1" ht="14.25" hidden="1"/>
    <row r="40271" s="505" customFormat="1" ht="14.25" hidden="1"/>
    <row r="40272" s="505" customFormat="1" ht="14.25" hidden="1"/>
    <row r="40273" s="505" customFormat="1" ht="14.25" hidden="1"/>
    <row r="40274" s="505" customFormat="1" ht="14.25" hidden="1"/>
    <row r="40275" s="505" customFormat="1" ht="14.25" hidden="1"/>
    <row r="40276" s="505" customFormat="1" ht="14.25" hidden="1"/>
    <row r="40277" s="505" customFormat="1" ht="14.25" hidden="1"/>
    <row r="40278" s="505" customFormat="1" ht="14.25" hidden="1"/>
    <row r="40279" s="505" customFormat="1" ht="14.25" hidden="1"/>
    <row r="40280" s="505" customFormat="1" ht="14.25" hidden="1"/>
    <row r="40281" s="505" customFormat="1" ht="14.25" hidden="1"/>
    <row r="40282" s="505" customFormat="1" ht="14.25" hidden="1"/>
    <row r="40283" s="505" customFormat="1" ht="14.25" hidden="1"/>
    <row r="40284" s="505" customFormat="1" ht="14.25" hidden="1"/>
    <row r="40285" s="505" customFormat="1" ht="14.25" hidden="1"/>
    <row r="40286" s="505" customFormat="1" ht="14.25" hidden="1"/>
    <row r="40287" s="505" customFormat="1" ht="14.25" hidden="1"/>
    <row r="40288" s="505" customFormat="1" ht="14.25" hidden="1"/>
    <row r="40289" s="505" customFormat="1" ht="14.25" hidden="1"/>
    <row r="40290" s="505" customFormat="1" ht="14.25" hidden="1"/>
    <row r="40291" s="505" customFormat="1" ht="14.25" hidden="1"/>
    <row r="40292" s="505" customFormat="1" ht="14.25" hidden="1"/>
    <row r="40293" s="505" customFormat="1" ht="14.25" hidden="1"/>
    <row r="40294" s="505" customFormat="1" ht="14.25" hidden="1"/>
    <row r="40295" s="505" customFormat="1" ht="14.25" hidden="1"/>
    <row r="40296" s="505" customFormat="1" ht="14.25" hidden="1"/>
    <row r="40297" s="505" customFormat="1" ht="14.25" hidden="1"/>
    <row r="40298" s="505" customFormat="1" ht="14.25" hidden="1"/>
    <row r="40299" s="505" customFormat="1" ht="14.25" hidden="1"/>
    <row r="40300" s="505" customFormat="1" ht="14.25" hidden="1"/>
    <row r="40301" s="505" customFormat="1" ht="14.25" hidden="1"/>
    <row r="40302" s="505" customFormat="1" ht="14.25" hidden="1"/>
    <row r="40303" s="505" customFormat="1" ht="14.25" hidden="1"/>
    <row r="40304" s="505" customFormat="1" ht="14.25" hidden="1"/>
    <row r="40305" s="505" customFormat="1" ht="14.25" hidden="1"/>
    <row r="40306" s="505" customFormat="1" ht="14.25" hidden="1"/>
    <row r="40307" s="505" customFormat="1" ht="14.25" hidden="1"/>
    <row r="40308" s="505" customFormat="1" ht="14.25" hidden="1"/>
    <row r="40309" s="505" customFormat="1" ht="14.25" hidden="1"/>
    <row r="40310" s="505" customFormat="1" ht="14.25" hidden="1"/>
    <row r="40311" s="505" customFormat="1" ht="14.25" hidden="1"/>
    <row r="40312" s="505" customFormat="1" ht="14.25" hidden="1"/>
    <row r="40313" s="505" customFormat="1" ht="14.25" hidden="1"/>
    <row r="40314" s="505" customFormat="1" ht="14.25" hidden="1"/>
    <row r="40315" s="505" customFormat="1" ht="14.25" hidden="1"/>
    <row r="40316" s="505" customFormat="1" ht="14.25" hidden="1"/>
    <row r="40317" s="505" customFormat="1" ht="14.25" hidden="1"/>
    <row r="40318" s="505" customFormat="1" ht="14.25" hidden="1"/>
    <row r="40319" s="505" customFormat="1" ht="14.25" hidden="1"/>
    <row r="40320" s="505" customFormat="1" ht="14.25" hidden="1"/>
    <row r="40321" s="505" customFormat="1" ht="14.25" hidden="1"/>
    <row r="40322" s="505" customFormat="1" ht="14.25" hidden="1"/>
    <row r="40323" s="505" customFormat="1" ht="14.25" hidden="1"/>
    <row r="40324" s="505" customFormat="1" ht="14.25" hidden="1"/>
    <row r="40325" s="505" customFormat="1" ht="14.25" hidden="1"/>
    <row r="40326" s="505" customFormat="1" ht="14.25" hidden="1"/>
    <row r="40327" s="505" customFormat="1" ht="14.25" hidden="1"/>
    <row r="40328" s="505" customFormat="1" ht="14.25" hidden="1"/>
    <row r="40329" s="505" customFormat="1" ht="14.25" hidden="1"/>
    <row r="40330" s="505" customFormat="1" ht="14.25" hidden="1"/>
    <row r="40331" s="505" customFormat="1" ht="14.25" hidden="1"/>
    <row r="40332" s="505" customFormat="1" ht="14.25" hidden="1"/>
    <row r="40333" s="505" customFormat="1" ht="14.25" hidden="1"/>
    <row r="40334" s="505" customFormat="1" ht="14.25" hidden="1"/>
    <row r="40335" s="505" customFormat="1" ht="14.25" hidden="1"/>
    <row r="40336" s="505" customFormat="1" ht="14.25" hidden="1"/>
    <row r="40337" s="505" customFormat="1" ht="14.25" hidden="1"/>
    <row r="40338" s="505" customFormat="1" ht="14.25" hidden="1"/>
    <row r="40339" s="505" customFormat="1" ht="14.25" hidden="1"/>
    <row r="40340" s="505" customFormat="1" ht="14.25" hidden="1"/>
    <row r="40341" s="505" customFormat="1" ht="14.25" hidden="1"/>
    <row r="40342" s="505" customFormat="1" ht="14.25" hidden="1"/>
    <row r="40343" s="505" customFormat="1" ht="14.25" hidden="1"/>
    <row r="40344" s="505" customFormat="1" ht="14.25" hidden="1"/>
    <row r="40345" s="505" customFormat="1" ht="14.25" hidden="1"/>
    <row r="40346" s="505" customFormat="1" ht="14.25" hidden="1"/>
    <row r="40347" s="505" customFormat="1" ht="14.25" hidden="1"/>
    <row r="40348" s="505" customFormat="1" ht="14.25" hidden="1"/>
    <row r="40349" s="505" customFormat="1" ht="14.25" hidden="1"/>
    <row r="40350" s="505" customFormat="1" ht="14.25" hidden="1"/>
    <row r="40351" s="505" customFormat="1" ht="14.25" hidden="1"/>
    <row r="40352" s="505" customFormat="1" ht="14.25" hidden="1"/>
    <row r="40353" s="505" customFormat="1" ht="14.25" hidden="1"/>
    <row r="40354" s="505" customFormat="1" ht="14.25" hidden="1"/>
    <row r="40355" s="505" customFormat="1" ht="14.25" hidden="1"/>
    <row r="40356" s="505" customFormat="1" ht="14.25" hidden="1"/>
    <row r="40357" s="505" customFormat="1" ht="14.25" hidden="1"/>
    <row r="40358" s="505" customFormat="1" ht="14.25" hidden="1"/>
    <row r="40359" s="505" customFormat="1" ht="14.25" hidden="1"/>
    <row r="40360" s="505" customFormat="1" ht="14.25" hidden="1"/>
    <row r="40361" s="505" customFormat="1" ht="14.25" hidden="1"/>
    <row r="40362" s="505" customFormat="1" ht="14.25" hidden="1"/>
    <row r="40363" s="505" customFormat="1" ht="14.25" hidden="1"/>
    <row r="40364" s="505" customFormat="1" ht="14.25" hidden="1"/>
    <row r="40365" s="505" customFormat="1" ht="14.25" hidden="1"/>
    <row r="40366" s="505" customFormat="1" ht="14.25" hidden="1"/>
    <row r="40367" s="505" customFormat="1" ht="14.25" hidden="1"/>
    <row r="40368" s="505" customFormat="1" ht="14.25" hidden="1"/>
    <row r="40369" s="505" customFormat="1" ht="14.25" hidden="1"/>
    <row r="40370" s="505" customFormat="1" ht="14.25" hidden="1"/>
    <row r="40371" s="505" customFormat="1" ht="14.25" hidden="1"/>
    <row r="40372" s="505" customFormat="1" ht="14.25" hidden="1"/>
    <row r="40373" s="505" customFormat="1" ht="14.25" hidden="1"/>
    <row r="40374" s="505" customFormat="1" ht="14.25" hidden="1"/>
    <row r="40375" s="505" customFormat="1" ht="14.25" hidden="1"/>
    <row r="40376" s="505" customFormat="1" ht="14.25" hidden="1"/>
    <row r="40377" s="505" customFormat="1" ht="14.25" hidden="1"/>
    <row r="40378" s="505" customFormat="1" ht="14.25" hidden="1"/>
    <row r="40379" s="505" customFormat="1" ht="14.25" hidden="1"/>
    <row r="40380" s="505" customFormat="1" ht="14.25" hidden="1"/>
    <row r="40381" s="505" customFormat="1" ht="14.25" hidden="1"/>
    <row r="40382" s="505" customFormat="1" ht="14.25" hidden="1"/>
    <row r="40383" s="505" customFormat="1" ht="14.25" hidden="1"/>
    <row r="40384" s="505" customFormat="1" ht="14.25" hidden="1"/>
    <row r="40385" s="505" customFormat="1" ht="14.25" hidden="1"/>
    <row r="40386" s="505" customFormat="1" ht="14.25" hidden="1"/>
    <row r="40387" s="505" customFormat="1" ht="14.25" hidden="1"/>
    <row r="40388" s="505" customFormat="1" ht="14.25" hidden="1"/>
    <row r="40389" s="505" customFormat="1" ht="14.25" hidden="1"/>
    <row r="40390" s="505" customFormat="1" ht="14.25" hidden="1"/>
    <row r="40391" s="505" customFormat="1" ht="14.25" hidden="1"/>
    <row r="40392" s="505" customFormat="1" ht="14.25" hidden="1"/>
    <row r="40393" s="505" customFormat="1" ht="14.25" hidden="1"/>
    <row r="40394" s="505" customFormat="1" ht="14.25" hidden="1"/>
    <row r="40395" s="505" customFormat="1" ht="14.25" hidden="1"/>
    <row r="40396" s="505" customFormat="1" ht="14.25" hidden="1"/>
    <row r="40397" s="505" customFormat="1" ht="14.25" hidden="1"/>
    <row r="40398" s="505" customFormat="1" ht="14.25" hidden="1"/>
    <row r="40399" s="505" customFormat="1" ht="14.25" hidden="1"/>
    <row r="40400" s="505" customFormat="1" ht="14.25" hidden="1"/>
    <row r="40401" s="505" customFormat="1" ht="14.25" hidden="1"/>
    <row r="40402" s="505" customFormat="1" ht="14.25" hidden="1"/>
    <row r="40403" s="505" customFormat="1" ht="14.25" hidden="1"/>
    <row r="40404" s="505" customFormat="1" ht="14.25" hidden="1"/>
    <row r="40405" s="505" customFormat="1" ht="14.25" hidden="1"/>
    <row r="40406" s="505" customFormat="1" ht="14.25" hidden="1"/>
    <row r="40407" s="505" customFormat="1" ht="14.25" hidden="1"/>
    <row r="40408" s="505" customFormat="1" ht="14.25" hidden="1"/>
    <row r="40409" s="505" customFormat="1" ht="14.25" hidden="1"/>
    <row r="40410" s="505" customFormat="1" ht="14.25" hidden="1"/>
    <row r="40411" s="505" customFormat="1" ht="14.25" hidden="1"/>
    <row r="40412" s="505" customFormat="1" ht="14.25" hidden="1"/>
    <row r="40413" s="505" customFormat="1" ht="14.25" hidden="1"/>
    <row r="40414" s="505" customFormat="1" ht="14.25" hidden="1"/>
    <row r="40415" s="505" customFormat="1" ht="14.25" hidden="1"/>
    <row r="40416" s="505" customFormat="1" ht="14.25" hidden="1"/>
    <row r="40417" s="505" customFormat="1" ht="14.25" hidden="1"/>
    <row r="40418" s="505" customFormat="1" ht="14.25" hidden="1"/>
    <row r="40419" s="505" customFormat="1" ht="14.25" hidden="1"/>
    <row r="40420" s="505" customFormat="1" ht="14.25" hidden="1"/>
    <row r="40421" s="505" customFormat="1" ht="14.25" hidden="1"/>
    <row r="40422" s="505" customFormat="1" ht="14.25" hidden="1"/>
    <row r="40423" s="505" customFormat="1" ht="14.25" hidden="1"/>
    <row r="40424" s="505" customFormat="1" ht="14.25" hidden="1"/>
    <row r="40425" s="505" customFormat="1" ht="14.25" hidden="1"/>
    <row r="40426" s="505" customFormat="1" ht="14.25" hidden="1"/>
    <row r="40427" s="505" customFormat="1" ht="14.25" hidden="1"/>
    <row r="40428" s="505" customFormat="1" ht="14.25" hidden="1"/>
    <row r="40429" s="505" customFormat="1" ht="14.25" hidden="1"/>
    <row r="40430" s="505" customFormat="1" ht="14.25" hidden="1"/>
    <row r="40431" s="505" customFormat="1" ht="14.25" hidden="1"/>
    <row r="40432" s="505" customFormat="1" ht="14.25" hidden="1"/>
    <row r="40433" s="505" customFormat="1" ht="14.25" hidden="1"/>
    <row r="40434" s="505" customFormat="1" ht="14.25" hidden="1"/>
    <row r="40435" s="505" customFormat="1" ht="14.25" hidden="1"/>
    <row r="40436" s="505" customFormat="1" ht="14.25" hidden="1"/>
    <row r="40437" s="505" customFormat="1" ht="14.25" hidden="1"/>
    <row r="40438" s="505" customFormat="1" ht="14.25" hidden="1"/>
    <row r="40439" s="505" customFormat="1" ht="14.25" hidden="1"/>
    <row r="40440" s="505" customFormat="1" ht="14.25" hidden="1"/>
    <row r="40441" s="505" customFormat="1" ht="14.25" hidden="1"/>
    <row r="40442" s="505" customFormat="1" ht="14.25" hidden="1"/>
    <row r="40443" s="505" customFormat="1" ht="14.25" hidden="1"/>
    <row r="40444" s="505" customFormat="1" ht="14.25" hidden="1"/>
    <row r="40445" s="505" customFormat="1" ht="14.25" hidden="1"/>
    <row r="40446" s="505" customFormat="1" ht="14.25" hidden="1"/>
    <row r="40447" s="505" customFormat="1" ht="14.25" hidden="1"/>
    <row r="40448" s="505" customFormat="1" ht="14.25" hidden="1"/>
    <row r="40449" s="505" customFormat="1" ht="14.25" hidden="1"/>
    <row r="40450" s="505" customFormat="1" ht="14.25" hidden="1"/>
    <row r="40451" s="505" customFormat="1" ht="14.25" hidden="1"/>
    <row r="40452" s="505" customFormat="1" ht="14.25" hidden="1"/>
    <row r="40453" s="505" customFormat="1" ht="14.25" hidden="1"/>
    <row r="40454" s="505" customFormat="1" ht="14.25" hidden="1"/>
    <row r="40455" s="505" customFormat="1" ht="14.25" hidden="1"/>
    <row r="40456" s="505" customFormat="1" ht="14.25" hidden="1"/>
    <row r="40457" s="505" customFormat="1" ht="14.25" hidden="1"/>
    <row r="40458" s="505" customFormat="1" ht="14.25" hidden="1"/>
    <row r="40459" s="505" customFormat="1" ht="14.25" hidden="1"/>
    <row r="40460" s="505" customFormat="1" ht="14.25" hidden="1"/>
    <row r="40461" s="505" customFormat="1" ht="14.25" hidden="1"/>
    <row r="40462" s="505" customFormat="1" ht="14.25" hidden="1"/>
    <row r="40463" s="505" customFormat="1" ht="14.25" hidden="1"/>
    <row r="40464" s="505" customFormat="1" ht="14.25" hidden="1"/>
    <row r="40465" s="505" customFormat="1" ht="14.25" hidden="1"/>
    <row r="40466" s="505" customFormat="1" ht="14.25" hidden="1"/>
    <row r="40467" s="505" customFormat="1" ht="14.25" hidden="1"/>
    <row r="40468" s="505" customFormat="1" ht="14.25" hidden="1"/>
    <row r="40469" s="505" customFormat="1" ht="14.25" hidden="1"/>
    <row r="40470" s="505" customFormat="1" ht="14.25" hidden="1"/>
    <row r="40471" s="505" customFormat="1" ht="14.25" hidden="1"/>
    <row r="40472" s="505" customFormat="1" ht="14.25" hidden="1"/>
    <row r="40473" s="505" customFormat="1" ht="14.25" hidden="1"/>
    <row r="40474" s="505" customFormat="1" ht="14.25" hidden="1"/>
    <row r="40475" s="505" customFormat="1" ht="14.25" hidden="1"/>
    <row r="40476" s="505" customFormat="1" ht="14.25" hidden="1"/>
    <row r="40477" s="505" customFormat="1" ht="14.25" hidden="1"/>
    <row r="40478" s="505" customFormat="1" ht="14.25" hidden="1"/>
    <row r="40479" s="505" customFormat="1" ht="14.25" hidden="1"/>
    <row r="40480" s="505" customFormat="1" ht="14.25" hidden="1"/>
    <row r="40481" s="505" customFormat="1" ht="14.25" hidden="1"/>
    <row r="40482" s="505" customFormat="1" ht="14.25" hidden="1"/>
    <row r="40483" s="505" customFormat="1" ht="14.25" hidden="1"/>
    <row r="40484" s="505" customFormat="1" ht="14.25" hidden="1"/>
    <row r="40485" s="505" customFormat="1" ht="14.25" hidden="1"/>
    <row r="40486" s="505" customFormat="1" ht="14.25" hidden="1"/>
    <row r="40487" s="505" customFormat="1" ht="14.25" hidden="1"/>
    <row r="40488" s="505" customFormat="1" ht="14.25" hidden="1"/>
    <row r="40489" s="505" customFormat="1" ht="14.25" hidden="1"/>
    <row r="40490" s="505" customFormat="1" ht="14.25" hidden="1"/>
    <row r="40491" s="505" customFormat="1" ht="14.25" hidden="1"/>
    <row r="40492" s="505" customFormat="1" ht="14.25" hidden="1"/>
    <row r="40493" s="505" customFormat="1" ht="14.25" hidden="1"/>
    <row r="40494" s="505" customFormat="1" ht="14.25" hidden="1"/>
    <row r="40495" s="505" customFormat="1" ht="14.25" hidden="1"/>
    <row r="40496" s="505" customFormat="1" ht="14.25" hidden="1"/>
    <row r="40497" s="505" customFormat="1" ht="14.25" hidden="1"/>
    <row r="40498" s="505" customFormat="1" ht="14.25" hidden="1"/>
    <row r="40499" s="505" customFormat="1" ht="14.25" hidden="1"/>
    <row r="40500" s="505" customFormat="1" ht="14.25" hidden="1"/>
    <row r="40501" s="505" customFormat="1" ht="14.25" hidden="1"/>
    <row r="40502" s="505" customFormat="1" ht="14.25" hidden="1"/>
    <row r="40503" s="505" customFormat="1" ht="14.25" hidden="1"/>
    <row r="40504" s="505" customFormat="1" ht="14.25" hidden="1"/>
    <row r="40505" s="505" customFormat="1" ht="14.25" hidden="1"/>
    <row r="40506" s="505" customFormat="1" ht="14.25" hidden="1"/>
    <row r="40507" s="505" customFormat="1" ht="14.25" hidden="1"/>
    <row r="40508" s="505" customFormat="1" ht="14.25" hidden="1"/>
    <row r="40509" s="505" customFormat="1" ht="14.25" hidden="1"/>
    <row r="40510" s="505" customFormat="1" ht="14.25" hidden="1"/>
    <row r="40511" s="505" customFormat="1" ht="14.25" hidden="1"/>
    <row r="40512" s="505" customFormat="1" ht="14.25" hidden="1"/>
    <row r="40513" s="505" customFormat="1" ht="14.25" hidden="1"/>
    <row r="40514" s="505" customFormat="1" ht="14.25" hidden="1"/>
    <row r="40515" s="505" customFormat="1" ht="14.25" hidden="1"/>
    <row r="40516" s="505" customFormat="1" ht="14.25" hidden="1"/>
    <row r="40517" s="505" customFormat="1" ht="14.25" hidden="1"/>
    <row r="40518" s="505" customFormat="1" ht="14.25" hidden="1"/>
    <row r="40519" s="505" customFormat="1" ht="14.25" hidden="1"/>
    <row r="40520" s="505" customFormat="1" ht="14.25" hidden="1"/>
    <row r="40521" s="505" customFormat="1" ht="14.25" hidden="1"/>
    <row r="40522" s="505" customFormat="1" ht="14.25" hidden="1"/>
    <row r="40523" s="505" customFormat="1" ht="14.25" hidden="1"/>
    <row r="40524" s="505" customFormat="1" ht="14.25" hidden="1"/>
    <row r="40525" s="505" customFormat="1" ht="14.25" hidden="1"/>
    <row r="40526" s="505" customFormat="1" ht="14.25" hidden="1"/>
    <row r="40527" s="505" customFormat="1" ht="14.25" hidden="1"/>
    <row r="40528" s="505" customFormat="1" ht="14.25" hidden="1"/>
    <row r="40529" s="505" customFormat="1" ht="14.25" hidden="1"/>
    <row r="40530" s="505" customFormat="1" ht="14.25" hidden="1"/>
    <row r="40531" s="505" customFormat="1" ht="14.25" hidden="1"/>
    <row r="40532" s="505" customFormat="1" ht="14.25" hidden="1"/>
    <row r="40533" s="505" customFormat="1" ht="14.25" hidden="1"/>
    <row r="40534" s="505" customFormat="1" ht="14.25" hidden="1"/>
    <row r="40535" s="505" customFormat="1" ht="14.25" hidden="1"/>
    <row r="40536" s="505" customFormat="1" ht="14.25" hidden="1"/>
    <row r="40537" s="505" customFormat="1" ht="14.25" hidden="1"/>
    <row r="40538" s="505" customFormat="1" ht="14.25" hidden="1"/>
    <row r="40539" s="505" customFormat="1" ht="14.25" hidden="1"/>
    <row r="40540" s="505" customFormat="1" ht="14.25" hidden="1"/>
    <row r="40541" s="505" customFormat="1" ht="14.25" hidden="1"/>
    <row r="40542" s="505" customFormat="1" ht="14.25" hidden="1"/>
    <row r="40543" s="505" customFormat="1" ht="14.25" hidden="1"/>
    <row r="40544" s="505" customFormat="1" ht="14.25" hidden="1"/>
    <row r="40545" s="505" customFormat="1" ht="14.25" hidden="1"/>
    <row r="40546" s="505" customFormat="1" ht="14.25" hidden="1"/>
    <row r="40547" s="505" customFormat="1" ht="14.25" hidden="1"/>
    <row r="40548" s="505" customFormat="1" ht="14.25" hidden="1"/>
    <row r="40549" s="505" customFormat="1" ht="14.25" hidden="1"/>
    <row r="40550" s="505" customFormat="1" ht="14.25" hidden="1"/>
    <row r="40551" s="505" customFormat="1" ht="14.25" hidden="1"/>
    <row r="40552" s="505" customFormat="1" ht="14.25" hidden="1"/>
    <row r="40553" s="505" customFormat="1" ht="14.25" hidden="1"/>
    <row r="40554" s="505" customFormat="1" ht="14.25" hidden="1"/>
    <row r="40555" s="505" customFormat="1" ht="14.25" hidden="1"/>
    <row r="40556" s="505" customFormat="1" ht="14.25" hidden="1"/>
    <row r="40557" s="505" customFormat="1" ht="14.25" hidden="1"/>
    <row r="40558" s="505" customFormat="1" ht="14.25" hidden="1"/>
    <row r="40559" s="505" customFormat="1" ht="14.25" hidden="1"/>
    <row r="40560" s="505" customFormat="1" ht="14.25" hidden="1"/>
    <row r="40561" s="505" customFormat="1" ht="14.25" hidden="1"/>
    <row r="40562" s="505" customFormat="1" ht="14.25" hidden="1"/>
    <row r="40563" s="505" customFormat="1" ht="14.25" hidden="1"/>
    <row r="40564" s="505" customFormat="1" ht="14.25" hidden="1"/>
    <row r="40565" s="505" customFormat="1" ht="14.25" hidden="1"/>
    <row r="40566" s="505" customFormat="1" ht="14.25" hidden="1"/>
    <row r="40567" s="505" customFormat="1" ht="14.25" hidden="1"/>
    <row r="40568" s="505" customFormat="1" ht="14.25" hidden="1"/>
    <row r="40569" s="505" customFormat="1" ht="14.25" hidden="1"/>
    <row r="40570" s="505" customFormat="1" ht="14.25" hidden="1"/>
    <row r="40571" s="505" customFormat="1" ht="14.25" hidden="1"/>
    <row r="40572" s="505" customFormat="1" ht="14.25" hidden="1"/>
    <row r="40573" s="505" customFormat="1" ht="14.25" hidden="1"/>
    <row r="40574" s="505" customFormat="1" ht="14.25" hidden="1"/>
    <row r="40575" s="505" customFormat="1" ht="14.25" hidden="1"/>
    <row r="40576" s="505" customFormat="1" ht="14.25" hidden="1"/>
    <row r="40577" s="505" customFormat="1" ht="14.25" hidden="1"/>
    <row r="40578" s="505" customFormat="1" ht="14.25" hidden="1"/>
    <row r="40579" s="505" customFormat="1" ht="14.25" hidden="1"/>
    <row r="40580" s="505" customFormat="1" ht="14.25" hidden="1"/>
    <row r="40581" s="505" customFormat="1" ht="14.25" hidden="1"/>
    <row r="40582" s="505" customFormat="1" ht="14.25" hidden="1"/>
    <row r="40583" s="505" customFormat="1" ht="14.25" hidden="1"/>
    <row r="40584" s="505" customFormat="1" ht="14.25" hidden="1"/>
    <row r="40585" s="505" customFormat="1" ht="14.25" hidden="1"/>
    <row r="40586" s="505" customFormat="1" ht="14.25" hidden="1"/>
    <row r="40587" s="505" customFormat="1" ht="14.25" hidden="1"/>
    <row r="40588" s="505" customFormat="1" ht="14.25" hidden="1"/>
    <row r="40589" s="505" customFormat="1" ht="14.25" hidden="1"/>
    <row r="40590" s="505" customFormat="1" ht="14.25" hidden="1"/>
    <row r="40591" s="505" customFormat="1" ht="14.25" hidden="1"/>
    <row r="40592" s="505" customFormat="1" ht="14.25" hidden="1"/>
    <row r="40593" s="505" customFormat="1" ht="14.25" hidden="1"/>
    <row r="40594" s="505" customFormat="1" ht="14.25" hidden="1"/>
    <row r="40595" s="505" customFormat="1" ht="14.25" hidden="1"/>
    <row r="40596" s="505" customFormat="1" ht="14.25" hidden="1"/>
    <row r="40597" s="505" customFormat="1" ht="14.25" hidden="1"/>
    <row r="40598" s="505" customFormat="1" ht="14.25" hidden="1"/>
    <row r="40599" s="505" customFormat="1" ht="14.25" hidden="1"/>
    <row r="40600" s="505" customFormat="1" ht="14.25" hidden="1"/>
    <row r="40601" s="505" customFormat="1" ht="14.25" hidden="1"/>
    <row r="40602" s="505" customFormat="1" ht="14.25" hidden="1"/>
    <row r="40603" s="505" customFormat="1" ht="14.25" hidden="1"/>
    <row r="40604" s="505" customFormat="1" ht="14.25" hidden="1"/>
    <row r="40605" s="505" customFormat="1" ht="14.25" hidden="1"/>
    <row r="40606" s="505" customFormat="1" ht="14.25" hidden="1"/>
    <row r="40607" s="505" customFormat="1" ht="14.25" hidden="1"/>
    <row r="40608" s="505" customFormat="1" ht="14.25" hidden="1"/>
    <row r="40609" s="505" customFormat="1" ht="14.25" hidden="1"/>
    <row r="40610" s="505" customFormat="1" ht="14.25" hidden="1"/>
    <row r="40611" s="505" customFormat="1" ht="14.25" hidden="1"/>
    <row r="40612" s="505" customFormat="1" ht="14.25" hidden="1"/>
    <row r="40613" s="505" customFormat="1" ht="14.25" hidden="1"/>
    <row r="40614" s="505" customFormat="1" ht="14.25" hidden="1"/>
    <row r="40615" s="505" customFormat="1" ht="14.25" hidden="1"/>
    <row r="40616" s="505" customFormat="1" ht="14.25" hidden="1"/>
    <row r="40617" s="505" customFormat="1" ht="14.25" hidden="1"/>
    <row r="40618" s="505" customFormat="1" ht="14.25" hidden="1"/>
    <row r="40619" s="505" customFormat="1" ht="14.25" hidden="1"/>
    <row r="40620" s="505" customFormat="1" ht="14.25" hidden="1"/>
    <row r="40621" s="505" customFormat="1" ht="14.25" hidden="1"/>
    <row r="40622" s="505" customFormat="1" ht="14.25" hidden="1"/>
    <row r="40623" s="505" customFormat="1" ht="14.25" hidden="1"/>
    <row r="40624" s="505" customFormat="1" ht="14.25" hidden="1"/>
    <row r="40625" s="505" customFormat="1" ht="14.25" hidden="1"/>
    <row r="40626" s="505" customFormat="1" ht="14.25" hidden="1"/>
    <row r="40627" s="505" customFormat="1" ht="14.25" hidden="1"/>
    <row r="40628" s="505" customFormat="1" ht="14.25" hidden="1"/>
    <row r="40629" s="505" customFormat="1" ht="14.25" hidden="1"/>
    <row r="40630" s="505" customFormat="1" ht="14.25" hidden="1"/>
    <row r="40631" s="505" customFormat="1" ht="14.25" hidden="1"/>
    <row r="40632" s="505" customFormat="1" ht="14.25" hidden="1"/>
    <row r="40633" s="505" customFormat="1" ht="14.25" hidden="1"/>
    <row r="40634" s="505" customFormat="1" ht="14.25" hidden="1"/>
    <row r="40635" s="505" customFormat="1" ht="14.25" hidden="1"/>
    <row r="40636" s="505" customFormat="1" ht="14.25" hidden="1"/>
    <row r="40637" s="505" customFormat="1" ht="14.25" hidden="1"/>
    <row r="40638" s="505" customFormat="1" ht="14.25" hidden="1"/>
    <row r="40639" s="505" customFormat="1" ht="14.25" hidden="1"/>
    <row r="40640" s="505" customFormat="1" ht="14.25" hidden="1"/>
    <row r="40641" s="505" customFormat="1" ht="14.25" hidden="1"/>
    <row r="40642" s="505" customFormat="1" ht="14.25" hidden="1"/>
    <row r="40643" s="505" customFormat="1" ht="14.25" hidden="1"/>
    <row r="40644" s="505" customFormat="1" ht="14.25" hidden="1"/>
    <row r="40645" s="505" customFormat="1" ht="14.25" hidden="1"/>
    <row r="40646" s="505" customFormat="1" ht="14.25" hidden="1"/>
    <row r="40647" s="505" customFormat="1" ht="14.25" hidden="1"/>
    <row r="40648" s="505" customFormat="1" ht="14.25" hidden="1"/>
    <row r="40649" s="505" customFormat="1" ht="14.25" hidden="1"/>
    <row r="40650" s="505" customFormat="1" ht="14.25" hidden="1"/>
    <row r="40651" s="505" customFormat="1" ht="14.25" hidden="1"/>
    <row r="40652" s="505" customFormat="1" ht="14.25" hidden="1"/>
    <row r="40653" s="505" customFormat="1" ht="14.25" hidden="1"/>
    <row r="40654" s="505" customFormat="1" ht="14.25" hidden="1"/>
    <row r="40655" s="505" customFormat="1" ht="14.25" hidden="1"/>
    <row r="40656" s="505" customFormat="1" ht="14.25" hidden="1"/>
    <row r="40657" s="505" customFormat="1" ht="14.25" hidden="1"/>
    <row r="40658" s="505" customFormat="1" ht="14.25" hidden="1"/>
    <row r="40659" s="505" customFormat="1" ht="14.25" hidden="1"/>
    <row r="40660" s="505" customFormat="1" ht="14.25" hidden="1"/>
    <row r="40661" s="505" customFormat="1" ht="14.25" hidden="1"/>
    <row r="40662" s="505" customFormat="1" ht="14.25" hidden="1"/>
    <row r="40663" s="505" customFormat="1" ht="14.25" hidden="1"/>
    <row r="40664" s="505" customFormat="1" ht="14.25" hidden="1"/>
    <row r="40665" s="505" customFormat="1" ht="14.25" hidden="1"/>
    <row r="40666" s="505" customFormat="1" ht="14.25" hidden="1"/>
    <row r="40667" s="505" customFormat="1" ht="14.25" hidden="1"/>
    <row r="40668" s="505" customFormat="1" ht="14.25" hidden="1"/>
    <row r="40669" s="505" customFormat="1" ht="14.25" hidden="1"/>
    <row r="40670" s="505" customFormat="1" ht="14.25" hidden="1"/>
    <row r="40671" s="505" customFormat="1" ht="14.25" hidden="1"/>
    <row r="40672" s="505" customFormat="1" ht="14.25" hidden="1"/>
    <row r="40673" s="505" customFormat="1" ht="14.25" hidden="1"/>
    <row r="40674" s="505" customFormat="1" ht="14.25" hidden="1"/>
    <row r="40675" s="505" customFormat="1" ht="14.25" hidden="1"/>
    <row r="40676" s="505" customFormat="1" ht="14.25" hidden="1"/>
    <row r="40677" s="505" customFormat="1" ht="14.25" hidden="1"/>
    <row r="40678" s="505" customFormat="1" ht="14.25" hidden="1"/>
    <row r="40679" s="505" customFormat="1" ht="14.25" hidden="1"/>
    <row r="40680" s="505" customFormat="1" ht="14.25" hidden="1"/>
    <row r="40681" s="505" customFormat="1" ht="14.25" hidden="1"/>
    <row r="40682" s="505" customFormat="1" ht="14.25" hidden="1"/>
    <row r="40683" s="505" customFormat="1" ht="14.25" hidden="1"/>
    <row r="40684" s="505" customFormat="1" ht="14.25" hidden="1"/>
    <row r="40685" s="505" customFormat="1" ht="14.25" hidden="1"/>
    <row r="40686" s="505" customFormat="1" ht="14.25" hidden="1"/>
    <row r="40687" s="505" customFormat="1" ht="14.25" hidden="1"/>
    <row r="40688" s="505" customFormat="1" ht="14.25" hidden="1"/>
    <row r="40689" s="505" customFormat="1" ht="14.25" hidden="1"/>
    <row r="40690" s="505" customFormat="1" ht="14.25" hidden="1"/>
    <row r="40691" s="505" customFormat="1" ht="14.25" hidden="1"/>
    <row r="40692" s="505" customFormat="1" ht="14.25" hidden="1"/>
    <row r="40693" s="505" customFormat="1" ht="14.25" hidden="1"/>
    <row r="40694" s="505" customFormat="1" ht="14.25" hidden="1"/>
    <row r="40695" s="505" customFormat="1" ht="14.25" hidden="1"/>
    <row r="40696" s="505" customFormat="1" ht="14.25" hidden="1"/>
    <row r="40697" s="505" customFormat="1" ht="14.25" hidden="1"/>
    <row r="40698" s="505" customFormat="1" ht="14.25" hidden="1"/>
    <row r="40699" s="505" customFormat="1" ht="14.25" hidden="1"/>
    <row r="40700" s="505" customFormat="1" ht="14.25" hidden="1"/>
    <row r="40701" s="505" customFormat="1" ht="14.25" hidden="1"/>
    <row r="40702" s="505" customFormat="1" ht="14.25" hidden="1"/>
    <row r="40703" s="505" customFormat="1" ht="14.25" hidden="1"/>
    <row r="40704" s="505" customFormat="1" ht="14.25" hidden="1"/>
    <row r="40705" s="505" customFormat="1" ht="14.25" hidden="1"/>
    <row r="40706" s="505" customFormat="1" ht="14.25" hidden="1"/>
    <row r="40707" s="505" customFormat="1" ht="14.25" hidden="1"/>
    <row r="40708" s="505" customFormat="1" ht="14.25" hidden="1"/>
    <row r="40709" s="505" customFormat="1" ht="14.25" hidden="1"/>
    <row r="40710" s="505" customFormat="1" ht="14.25" hidden="1"/>
    <row r="40711" s="505" customFormat="1" ht="14.25" hidden="1"/>
    <row r="40712" s="505" customFormat="1" ht="14.25" hidden="1"/>
    <row r="40713" s="505" customFormat="1" ht="14.25" hidden="1"/>
    <row r="40714" s="505" customFormat="1" ht="14.25" hidden="1"/>
    <row r="40715" s="505" customFormat="1" ht="14.25" hidden="1"/>
    <row r="40716" s="505" customFormat="1" ht="14.25" hidden="1"/>
    <row r="40717" s="505" customFormat="1" ht="14.25" hidden="1"/>
    <row r="40718" s="505" customFormat="1" ht="14.25" hidden="1"/>
    <row r="40719" s="505" customFormat="1" ht="14.25" hidden="1"/>
    <row r="40720" s="505" customFormat="1" ht="14.25" hidden="1"/>
    <row r="40721" s="505" customFormat="1" ht="14.25" hidden="1"/>
    <row r="40722" s="505" customFormat="1" ht="14.25" hidden="1"/>
    <row r="40723" s="505" customFormat="1" ht="14.25" hidden="1"/>
    <row r="40724" s="505" customFormat="1" ht="14.25" hidden="1"/>
    <row r="40725" s="505" customFormat="1" ht="14.25" hidden="1"/>
    <row r="40726" s="505" customFormat="1" ht="14.25" hidden="1"/>
    <row r="40727" s="505" customFormat="1" ht="14.25" hidden="1"/>
    <row r="40728" s="505" customFormat="1" ht="14.25" hidden="1"/>
    <row r="40729" s="505" customFormat="1" ht="14.25" hidden="1"/>
    <row r="40730" s="505" customFormat="1" ht="14.25" hidden="1"/>
    <row r="40731" s="505" customFormat="1" ht="14.25" hidden="1"/>
    <row r="40732" s="505" customFormat="1" ht="14.25" hidden="1"/>
    <row r="40733" s="505" customFormat="1" ht="14.25" hidden="1"/>
    <row r="40734" s="505" customFormat="1" ht="14.25" hidden="1"/>
    <row r="40735" s="505" customFormat="1" ht="14.25" hidden="1"/>
    <row r="40736" s="505" customFormat="1" ht="14.25" hidden="1"/>
    <row r="40737" s="505" customFormat="1" ht="14.25" hidden="1"/>
    <row r="40738" s="505" customFormat="1" ht="14.25" hidden="1"/>
    <row r="40739" s="505" customFormat="1" ht="14.25" hidden="1"/>
    <row r="40740" s="505" customFormat="1" ht="14.25" hidden="1"/>
    <row r="40741" s="505" customFormat="1" ht="14.25" hidden="1"/>
    <row r="40742" s="505" customFormat="1" ht="14.25" hidden="1"/>
    <row r="40743" s="505" customFormat="1" ht="14.25" hidden="1"/>
    <row r="40744" s="505" customFormat="1" ht="14.25" hidden="1"/>
    <row r="40745" s="505" customFormat="1" ht="14.25" hidden="1"/>
    <row r="40746" s="505" customFormat="1" ht="14.25" hidden="1"/>
    <row r="40747" s="505" customFormat="1" ht="14.25" hidden="1"/>
    <row r="40748" s="505" customFormat="1" ht="14.25" hidden="1"/>
    <row r="40749" s="505" customFormat="1" ht="14.25" hidden="1"/>
    <row r="40750" s="505" customFormat="1" ht="14.25" hidden="1"/>
    <row r="40751" s="505" customFormat="1" ht="14.25" hidden="1"/>
    <row r="40752" s="505" customFormat="1" ht="14.25" hidden="1"/>
    <row r="40753" s="505" customFormat="1" ht="14.25" hidden="1"/>
    <row r="40754" s="505" customFormat="1" ht="14.25" hidden="1"/>
    <row r="40755" s="505" customFormat="1" ht="14.25" hidden="1"/>
    <row r="40756" s="505" customFormat="1" ht="14.25" hidden="1"/>
    <row r="40757" s="505" customFormat="1" ht="14.25" hidden="1"/>
    <row r="40758" s="505" customFormat="1" ht="14.25" hidden="1"/>
    <row r="40759" s="505" customFormat="1" ht="14.25" hidden="1"/>
    <row r="40760" s="505" customFormat="1" ht="14.25" hidden="1"/>
    <row r="40761" s="505" customFormat="1" ht="14.25" hidden="1"/>
    <row r="40762" s="505" customFormat="1" ht="14.25" hidden="1"/>
    <row r="40763" s="505" customFormat="1" ht="14.25" hidden="1"/>
    <row r="40764" s="505" customFormat="1" ht="14.25" hidden="1"/>
    <row r="40765" s="505" customFormat="1" ht="14.25" hidden="1"/>
    <row r="40766" s="505" customFormat="1" ht="14.25" hidden="1"/>
    <row r="40767" s="505" customFormat="1" ht="14.25" hidden="1"/>
    <row r="40768" s="505" customFormat="1" ht="14.25" hidden="1"/>
    <row r="40769" s="505" customFormat="1" ht="14.25" hidden="1"/>
    <row r="40770" s="505" customFormat="1" ht="14.25" hidden="1"/>
    <row r="40771" s="505" customFormat="1" ht="14.25" hidden="1"/>
    <row r="40772" s="505" customFormat="1" ht="14.25" hidden="1"/>
    <row r="40773" s="505" customFormat="1" ht="14.25" hidden="1"/>
    <row r="40774" s="505" customFormat="1" ht="14.25" hidden="1"/>
    <row r="40775" s="505" customFormat="1" ht="14.25" hidden="1"/>
    <row r="40776" s="505" customFormat="1" ht="14.25" hidden="1"/>
    <row r="40777" s="505" customFormat="1" ht="14.25" hidden="1"/>
    <row r="40778" s="505" customFormat="1" ht="14.25" hidden="1"/>
    <row r="40779" s="505" customFormat="1" ht="14.25" hidden="1"/>
    <row r="40780" s="505" customFormat="1" ht="14.25" hidden="1"/>
    <row r="40781" s="505" customFormat="1" ht="14.25" hidden="1"/>
    <row r="40782" s="505" customFormat="1" ht="14.25" hidden="1"/>
    <row r="40783" s="505" customFormat="1" ht="14.25" hidden="1"/>
    <row r="40784" s="505" customFormat="1" ht="14.25" hidden="1"/>
    <row r="40785" s="505" customFormat="1" ht="14.25" hidden="1"/>
    <row r="40786" s="505" customFormat="1" ht="14.25" hidden="1"/>
    <row r="40787" s="505" customFormat="1" ht="14.25" hidden="1"/>
    <row r="40788" s="505" customFormat="1" ht="14.25" hidden="1"/>
    <row r="40789" s="505" customFormat="1" ht="14.25" hidden="1"/>
    <row r="40790" s="505" customFormat="1" ht="14.25" hidden="1"/>
    <row r="40791" s="505" customFormat="1" ht="14.25" hidden="1"/>
    <row r="40792" s="505" customFormat="1" ht="14.25" hidden="1"/>
    <row r="40793" s="505" customFormat="1" ht="14.25" hidden="1"/>
    <row r="40794" s="505" customFormat="1" ht="14.25" hidden="1"/>
    <row r="40795" s="505" customFormat="1" ht="14.25" hidden="1"/>
    <row r="40796" s="505" customFormat="1" ht="14.25" hidden="1"/>
    <row r="40797" s="505" customFormat="1" ht="14.25" hidden="1"/>
    <row r="40798" s="505" customFormat="1" ht="14.25" hidden="1"/>
    <row r="40799" s="505" customFormat="1" ht="14.25" hidden="1"/>
    <row r="40800" s="505" customFormat="1" ht="14.25" hidden="1"/>
    <row r="40801" s="505" customFormat="1" ht="14.25" hidden="1"/>
    <row r="40802" s="505" customFormat="1" ht="14.25" hidden="1"/>
    <row r="40803" s="505" customFormat="1" ht="14.25" hidden="1"/>
    <row r="40804" s="505" customFormat="1" ht="14.25" hidden="1"/>
    <row r="40805" s="505" customFormat="1" ht="14.25" hidden="1"/>
    <row r="40806" s="505" customFormat="1" ht="14.25" hidden="1"/>
    <row r="40807" s="505" customFormat="1" ht="14.25" hidden="1"/>
    <row r="40808" s="505" customFormat="1" ht="14.25" hidden="1"/>
    <row r="40809" s="505" customFormat="1" ht="14.25" hidden="1"/>
    <row r="40810" s="505" customFormat="1" ht="14.25" hidden="1"/>
    <row r="40811" s="505" customFormat="1" ht="14.25" hidden="1"/>
    <row r="40812" s="505" customFormat="1" ht="14.25" hidden="1"/>
    <row r="40813" s="505" customFormat="1" ht="14.25" hidden="1"/>
    <row r="40814" s="505" customFormat="1" ht="14.25" hidden="1"/>
    <row r="40815" s="505" customFormat="1" ht="14.25" hidden="1"/>
    <row r="40816" s="505" customFormat="1" ht="14.25" hidden="1"/>
    <row r="40817" s="505" customFormat="1" ht="14.25" hidden="1"/>
    <row r="40818" s="505" customFormat="1" ht="14.25" hidden="1"/>
    <row r="40819" s="505" customFormat="1" ht="14.25" hidden="1"/>
    <row r="40820" s="505" customFormat="1" ht="14.25" hidden="1"/>
    <row r="40821" s="505" customFormat="1" ht="14.25" hidden="1"/>
    <row r="40822" s="505" customFormat="1" ht="14.25" hidden="1"/>
    <row r="40823" s="505" customFormat="1" ht="14.25" hidden="1"/>
    <row r="40824" s="505" customFormat="1" ht="14.25" hidden="1"/>
    <row r="40825" s="505" customFormat="1" ht="14.25" hidden="1"/>
    <row r="40826" s="505" customFormat="1" ht="14.25" hidden="1"/>
    <row r="40827" s="505" customFormat="1" ht="14.25" hidden="1"/>
    <row r="40828" s="505" customFormat="1" ht="14.25" hidden="1"/>
    <row r="40829" s="505" customFormat="1" ht="14.25" hidden="1"/>
    <row r="40830" s="505" customFormat="1" ht="14.25" hidden="1"/>
    <row r="40831" s="505" customFormat="1" ht="14.25" hidden="1"/>
    <row r="40832" s="505" customFormat="1" ht="14.25" hidden="1"/>
    <row r="40833" s="505" customFormat="1" ht="14.25" hidden="1"/>
    <row r="40834" s="505" customFormat="1" ht="14.25" hidden="1"/>
    <row r="40835" s="505" customFormat="1" ht="14.25" hidden="1"/>
    <row r="40836" s="505" customFormat="1" ht="14.25" hidden="1"/>
    <row r="40837" s="505" customFormat="1" ht="14.25" hidden="1"/>
    <row r="40838" s="505" customFormat="1" ht="14.25" hidden="1"/>
    <row r="40839" s="505" customFormat="1" ht="14.25" hidden="1"/>
    <row r="40840" s="505" customFormat="1" ht="14.25" hidden="1"/>
    <row r="40841" s="505" customFormat="1" ht="14.25" hidden="1"/>
    <row r="40842" s="505" customFormat="1" ht="14.25" hidden="1"/>
    <row r="40843" s="505" customFormat="1" ht="14.25" hidden="1"/>
    <row r="40844" s="505" customFormat="1" ht="14.25" hidden="1"/>
    <row r="40845" s="505" customFormat="1" ht="14.25" hidden="1"/>
    <row r="40846" s="505" customFormat="1" ht="14.25" hidden="1"/>
    <row r="40847" s="505" customFormat="1" ht="14.25" hidden="1"/>
    <row r="40848" s="505" customFormat="1" ht="14.25" hidden="1"/>
    <row r="40849" s="505" customFormat="1" ht="14.25" hidden="1"/>
    <row r="40850" s="505" customFormat="1" ht="14.25" hidden="1"/>
    <row r="40851" s="505" customFormat="1" ht="14.25" hidden="1"/>
    <row r="40852" s="505" customFormat="1" ht="14.25" hidden="1"/>
    <row r="40853" s="505" customFormat="1" ht="14.25" hidden="1"/>
    <row r="40854" s="505" customFormat="1" ht="14.25" hidden="1"/>
    <row r="40855" s="505" customFormat="1" ht="14.25" hidden="1"/>
    <row r="40856" s="505" customFormat="1" ht="14.25" hidden="1"/>
    <row r="40857" s="505" customFormat="1" ht="14.25" hidden="1"/>
    <row r="40858" s="505" customFormat="1" ht="14.25" hidden="1"/>
    <row r="40859" s="505" customFormat="1" ht="14.25" hidden="1"/>
    <row r="40860" s="505" customFormat="1" ht="14.25" hidden="1"/>
    <row r="40861" s="505" customFormat="1" ht="14.25" hidden="1"/>
    <row r="40862" s="505" customFormat="1" ht="14.25" hidden="1"/>
    <row r="40863" s="505" customFormat="1" ht="14.25" hidden="1"/>
    <row r="40864" s="505" customFormat="1" ht="14.25" hidden="1"/>
    <row r="40865" s="505" customFormat="1" ht="14.25" hidden="1"/>
    <row r="40866" s="505" customFormat="1" ht="14.25" hidden="1"/>
    <row r="40867" s="505" customFormat="1" ht="14.25" hidden="1"/>
    <row r="40868" s="505" customFormat="1" ht="14.25" hidden="1"/>
    <row r="40869" s="505" customFormat="1" ht="14.25" hidden="1"/>
    <row r="40870" s="505" customFormat="1" ht="14.25" hidden="1"/>
    <row r="40871" s="505" customFormat="1" ht="14.25" hidden="1"/>
    <row r="40872" s="505" customFormat="1" ht="14.25" hidden="1"/>
    <row r="40873" s="505" customFormat="1" ht="14.25" hidden="1"/>
    <row r="40874" s="505" customFormat="1" ht="14.25" hidden="1"/>
    <row r="40875" s="505" customFormat="1" ht="14.25" hidden="1"/>
    <row r="40876" s="505" customFormat="1" ht="14.25" hidden="1"/>
    <row r="40877" s="505" customFormat="1" ht="14.25" hidden="1"/>
    <row r="40878" s="505" customFormat="1" ht="14.25" hidden="1"/>
    <row r="40879" s="505" customFormat="1" ht="14.25" hidden="1"/>
    <row r="40880" s="505" customFormat="1" ht="14.25" hidden="1"/>
    <row r="40881" s="505" customFormat="1" ht="14.25" hidden="1"/>
    <row r="40882" s="505" customFormat="1" ht="14.25" hidden="1"/>
    <row r="40883" s="505" customFormat="1" ht="14.25" hidden="1"/>
    <row r="40884" s="505" customFormat="1" ht="14.25" hidden="1"/>
    <row r="40885" s="505" customFormat="1" ht="14.25" hidden="1"/>
    <row r="40886" s="505" customFormat="1" ht="14.25" hidden="1"/>
    <row r="40887" s="505" customFormat="1" ht="14.25" hidden="1"/>
    <row r="40888" s="505" customFormat="1" ht="14.25" hidden="1"/>
    <row r="40889" s="505" customFormat="1" ht="14.25" hidden="1"/>
    <row r="40890" s="505" customFormat="1" ht="14.25" hidden="1"/>
    <row r="40891" s="505" customFormat="1" ht="14.25" hidden="1"/>
    <row r="40892" s="505" customFormat="1" ht="14.25" hidden="1"/>
    <row r="40893" s="505" customFormat="1" ht="14.25" hidden="1"/>
    <row r="40894" s="505" customFormat="1" ht="14.25" hidden="1"/>
    <row r="40895" s="505" customFormat="1" ht="14.25" hidden="1"/>
    <row r="40896" s="505" customFormat="1" ht="14.25" hidden="1"/>
    <row r="40897" s="505" customFormat="1" ht="14.25" hidden="1"/>
    <row r="40898" s="505" customFormat="1" ht="14.25" hidden="1"/>
    <row r="40899" s="505" customFormat="1" ht="14.25" hidden="1"/>
    <row r="40900" s="505" customFormat="1" ht="14.25" hidden="1"/>
    <row r="40901" s="505" customFormat="1" ht="14.25" hidden="1"/>
    <row r="40902" s="505" customFormat="1" ht="14.25" hidden="1"/>
    <row r="40903" s="505" customFormat="1" ht="14.25" hidden="1"/>
    <row r="40904" s="505" customFormat="1" ht="14.25" hidden="1"/>
    <row r="40905" s="505" customFormat="1" ht="14.25" hidden="1"/>
    <row r="40906" s="505" customFormat="1" ht="14.25" hidden="1"/>
    <row r="40907" s="505" customFormat="1" ht="14.25" hidden="1"/>
    <row r="40908" s="505" customFormat="1" ht="14.25" hidden="1"/>
    <row r="40909" s="505" customFormat="1" ht="14.25" hidden="1"/>
    <row r="40910" s="505" customFormat="1" ht="14.25" hidden="1"/>
    <row r="40911" s="505" customFormat="1" ht="14.25" hidden="1"/>
    <row r="40912" s="505" customFormat="1" ht="14.25" hidden="1"/>
    <row r="40913" s="505" customFormat="1" ht="14.25" hidden="1"/>
    <row r="40914" s="505" customFormat="1" ht="14.25" hidden="1"/>
    <row r="40915" s="505" customFormat="1" ht="14.25" hidden="1"/>
    <row r="40916" s="505" customFormat="1" ht="14.25" hidden="1"/>
    <row r="40917" s="505" customFormat="1" ht="14.25" hidden="1"/>
    <row r="40918" s="505" customFormat="1" ht="14.25" hidden="1"/>
    <row r="40919" s="505" customFormat="1" ht="14.25" hidden="1"/>
    <row r="40920" s="505" customFormat="1" ht="14.25" hidden="1"/>
    <row r="40921" s="505" customFormat="1" ht="14.25" hidden="1"/>
    <row r="40922" s="505" customFormat="1" ht="14.25" hidden="1"/>
    <row r="40923" s="505" customFormat="1" ht="14.25" hidden="1"/>
    <row r="40924" s="505" customFormat="1" ht="14.25" hidden="1"/>
    <row r="40925" s="505" customFormat="1" ht="14.25" hidden="1"/>
    <row r="40926" s="505" customFormat="1" ht="14.25" hidden="1"/>
    <row r="40927" s="505" customFormat="1" ht="14.25" hidden="1"/>
    <row r="40928" s="505" customFormat="1" ht="14.25" hidden="1"/>
    <row r="40929" s="505" customFormat="1" ht="14.25" hidden="1"/>
    <row r="40930" s="505" customFormat="1" ht="14.25" hidden="1"/>
    <row r="40931" s="505" customFormat="1" ht="14.25" hidden="1"/>
    <row r="40932" s="505" customFormat="1" ht="14.25" hidden="1"/>
    <row r="40933" s="505" customFormat="1" ht="14.25" hidden="1"/>
    <row r="40934" s="505" customFormat="1" ht="14.25" hidden="1"/>
    <row r="40935" s="505" customFormat="1" ht="14.25" hidden="1"/>
    <row r="40936" s="505" customFormat="1" ht="14.25" hidden="1"/>
    <row r="40937" s="505" customFormat="1" ht="14.25" hidden="1"/>
    <row r="40938" s="505" customFormat="1" ht="14.25" hidden="1"/>
    <row r="40939" s="505" customFormat="1" ht="14.25" hidden="1"/>
    <row r="40940" s="505" customFormat="1" ht="14.25" hidden="1"/>
    <row r="40941" s="505" customFormat="1" ht="14.25" hidden="1"/>
    <row r="40942" s="505" customFormat="1" ht="14.25" hidden="1"/>
    <row r="40943" s="505" customFormat="1" ht="14.25" hidden="1"/>
    <row r="40944" s="505" customFormat="1" ht="14.25" hidden="1"/>
    <row r="40945" s="505" customFormat="1" ht="14.25" hidden="1"/>
    <row r="40946" s="505" customFormat="1" ht="14.25" hidden="1"/>
    <row r="40947" s="505" customFormat="1" ht="14.25" hidden="1"/>
    <row r="40948" s="505" customFormat="1" ht="14.25" hidden="1"/>
    <row r="40949" s="505" customFormat="1" ht="14.25" hidden="1"/>
    <row r="40950" s="505" customFormat="1" ht="14.25" hidden="1"/>
    <row r="40951" s="505" customFormat="1" ht="14.25" hidden="1"/>
    <row r="40952" s="505" customFormat="1" ht="14.25" hidden="1"/>
    <row r="40953" s="505" customFormat="1" ht="14.25" hidden="1"/>
    <row r="40954" s="505" customFormat="1" ht="14.25" hidden="1"/>
    <row r="40955" s="505" customFormat="1" ht="14.25" hidden="1"/>
    <row r="40956" s="505" customFormat="1" ht="14.25" hidden="1"/>
    <row r="40957" s="505" customFormat="1" ht="14.25" hidden="1"/>
    <row r="40958" s="505" customFormat="1" ht="14.25" hidden="1"/>
    <row r="40959" s="505" customFormat="1" ht="14.25" hidden="1"/>
    <row r="40960" s="505" customFormat="1" ht="14.25" hidden="1"/>
    <row r="40961" s="505" customFormat="1" ht="14.25" hidden="1"/>
    <row r="40962" s="505" customFormat="1" ht="14.25" hidden="1"/>
    <row r="40963" s="505" customFormat="1" ht="14.25" hidden="1"/>
    <row r="40964" s="505" customFormat="1" ht="14.25" hidden="1"/>
    <row r="40965" s="505" customFormat="1" ht="14.25" hidden="1"/>
    <row r="40966" s="505" customFormat="1" ht="14.25" hidden="1"/>
    <row r="40967" s="505" customFormat="1" ht="14.25" hidden="1"/>
    <row r="40968" s="505" customFormat="1" ht="14.25" hidden="1"/>
    <row r="40969" s="505" customFormat="1" ht="14.25" hidden="1"/>
    <row r="40970" s="505" customFormat="1" ht="14.25" hidden="1"/>
    <row r="40971" s="505" customFormat="1" ht="14.25" hidden="1"/>
    <row r="40972" s="505" customFormat="1" ht="14.25" hidden="1"/>
    <row r="40973" s="505" customFormat="1" ht="14.25" hidden="1"/>
    <row r="40974" s="505" customFormat="1" ht="14.25" hidden="1"/>
    <row r="40975" s="505" customFormat="1" ht="14.25" hidden="1"/>
    <row r="40976" s="505" customFormat="1" ht="14.25" hidden="1"/>
    <row r="40977" s="505" customFormat="1" ht="14.25" hidden="1"/>
    <row r="40978" s="505" customFormat="1" ht="14.25" hidden="1"/>
    <row r="40979" s="505" customFormat="1" ht="14.25" hidden="1"/>
    <row r="40980" s="505" customFormat="1" ht="14.25" hidden="1"/>
    <row r="40981" s="505" customFormat="1" ht="14.25" hidden="1"/>
    <row r="40982" s="505" customFormat="1" ht="14.25" hidden="1"/>
    <row r="40983" s="505" customFormat="1" ht="14.25" hidden="1"/>
    <row r="40984" s="505" customFormat="1" ht="14.25" hidden="1"/>
    <row r="40985" s="505" customFormat="1" ht="14.25" hidden="1"/>
    <row r="40986" s="505" customFormat="1" ht="14.25" hidden="1"/>
    <row r="40987" s="505" customFormat="1" ht="14.25" hidden="1"/>
    <row r="40988" s="505" customFormat="1" ht="14.25" hidden="1"/>
    <row r="40989" s="505" customFormat="1" ht="14.25" hidden="1"/>
    <row r="40990" s="505" customFormat="1" ht="14.25" hidden="1"/>
    <row r="40991" s="505" customFormat="1" ht="14.25" hidden="1"/>
    <row r="40992" s="505" customFormat="1" ht="14.25" hidden="1"/>
    <row r="40993" s="505" customFormat="1" ht="14.25" hidden="1"/>
    <row r="40994" s="505" customFormat="1" ht="14.25" hidden="1"/>
    <row r="40995" s="505" customFormat="1" ht="14.25" hidden="1"/>
    <row r="40996" s="505" customFormat="1" ht="14.25" hidden="1"/>
    <row r="40997" s="505" customFormat="1" ht="14.25" hidden="1"/>
    <row r="40998" s="505" customFormat="1" ht="14.25" hidden="1"/>
    <row r="40999" s="505" customFormat="1" ht="14.25" hidden="1"/>
    <row r="41000" s="505" customFormat="1" ht="14.25" hidden="1"/>
    <row r="41001" s="505" customFormat="1" ht="14.25" hidden="1"/>
    <row r="41002" s="505" customFormat="1" ht="14.25" hidden="1"/>
    <row r="41003" s="505" customFormat="1" ht="14.25" hidden="1"/>
    <row r="41004" s="505" customFormat="1" ht="14.25" hidden="1"/>
    <row r="41005" s="505" customFormat="1" ht="14.25" hidden="1"/>
    <row r="41006" s="505" customFormat="1" ht="14.25" hidden="1"/>
    <row r="41007" s="505" customFormat="1" ht="14.25" hidden="1"/>
    <row r="41008" s="505" customFormat="1" ht="14.25" hidden="1"/>
    <row r="41009" s="505" customFormat="1" ht="14.25" hidden="1"/>
    <row r="41010" s="505" customFormat="1" ht="14.25" hidden="1"/>
    <row r="41011" s="505" customFormat="1" ht="14.25" hidden="1"/>
    <row r="41012" s="505" customFormat="1" ht="14.25" hidden="1"/>
    <row r="41013" s="505" customFormat="1" ht="14.25" hidden="1"/>
    <row r="41014" s="505" customFormat="1" ht="14.25" hidden="1"/>
    <row r="41015" s="505" customFormat="1" ht="14.25" hidden="1"/>
    <row r="41016" s="505" customFormat="1" ht="14.25" hidden="1"/>
    <row r="41017" s="505" customFormat="1" ht="14.25" hidden="1"/>
    <row r="41018" s="505" customFormat="1" ht="14.25" hidden="1"/>
    <row r="41019" s="505" customFormat="1" ht="14.25" hidden="1"/>
    <row r="41020" s="505" customFormat="1" ht="14.25" hidden="1"/>
    <row r="41021" s="505" customFormat="1" ht="14.25" hidden="1"/>
    <row r="41022" s="505" customFormat="1" ht="14.25" hidden="1"/>
    <row r="41023" s="505" customFormat="1" ht="14.25" hidden="1"/>
    <row r="41024" s="505" customFormat="1" ht="14.25" hidden="1"/>
    <row r="41025" s="505" customFormat="1" ht="14.25" hidden="1"/>
    <row r="41026" s="505" customFormat="1" ht="14.25" hidden="1"/>
    <row r="41027" s="505" customFormat="1" ht="14.25" hidden="1"/>
    <row r="41028" s="505" customFormat="1" ht="14.25" hidden="1"/>
    <row r="41029" s="505" customFormat="1" ht="14.25" hidden="1"/>
    <row r="41030" s="505" customFormat="1" ht="14.25" hidden="1"/>
    <row r="41031" s="505" customFormat="1" ht="14.25" hidden="1"/>
    <row r="41032" s="505" customFormat="1" ht="14.25" hidden="1"/>
    <row r="41033" s="505" customFormat="1" ht="14.25" hidden="1"/>
    <row r="41034" s="505" customFormat="1" ht="14.25" hidden="1"/>
    <row r="41035" s="505" customFormat="1" ht="14.25" hidden="1"/>
    <row r="41036" s="505" customFormat="1" ht="14.25" hidden="1"/>
    <row r="41037" s="505" customFormat="1" ht="14.25" hidden="1"/>
    <row r="41038" s="505" customFormat="1" ht="14.25" hidden="1"/>
    <row r="41039" s="505" customFormat="1" ht="14.25" hidden="1"/>
    <row r="41040" s="505" customFormat="1" ht="14.25" hidden="1"/>
    <row r="41041" s="505" customFormat="1" ht="14.25" hidden="1"/>
    <row r="41042" s="505" customFormat="1" ht="14.25" hidden="1"/>
    <row r="41043" s="505" customFormat="1" ht="14.25" hidden="1"/>
    <row r="41044" s="505" customFormat="1" ht="14.25" hidden="1"/>
    <row r="41045" s="505" customFormat="1" ht="14.25" hidden="1"/>
    <row r="41046" s="505" customFormat="1" ht="14.25" hidden="1"/>
    <row r="41047" s="505" customFormat="1" ht="14.25" hidden="1"/>
    <row r="41048" s="505" customFormat="1" ht="14.25" hidden="1"/>
    <row r="41049" s="505" customFormat="1" ht="14.25" hidden="1"/>
    <row r="41050" s="505" customFormat="1" ht="14.25" hidden="1"/>
    <row r="41051" s="505" customFormat="1" ht="14.25" hidden="1"/>
    <row r="41052" s="505" customFormat="1" ht="14.25" hidden="1"/>
    <row r="41053" s="505" customFormat="1" ht="14.25" hidden="1"/>
    <row r="41054" s="505" customFormat="1" ht="14.25" hidden="1"/>
    <row r="41055" s="505" customFormat="1" ht="14.25" hidden="1"/>
    <row r="41056" s="505" customFormat="1" ht="14.25" hidden="1"/>
    <row r="41057" s="505" customFormat="1" ht="14.25" hidden="1"/>
    <row r="41058" s="505" customFormat="1" ht="14.25" hidden="1"/>
    <row r="41059" s="505" customFormat="1" ht="14.25" hidden="1"/>
    <row r="41060" s="505" customFormat="1" ht="14.25" hidden="1"/>
    <row r="41061" s="505" customFormat="1" ht="14.25" hidden="1"/>
    <row r="41062" s="505" customFormat="1" ht="14.25" hidden="1"/>
    <row r="41063" s="505" customFormat="1" ht="14.25" hidden="1"/>
    <row r="41064" s="505" customFormat="1" ht="14.25" hidden="1"/>
    <row r="41065" s="505" customFormat="1" ht="14.25" hidden="1"/>
    <row r="41066" s="505" customFormat="1" ht="14.25" hidden="1"/>
    <row r="41067" s="505" customFormat="1" ht="14.25" hidden="1"/>
    <row r="41068" s="505" customFormat="1" ht="14.25" hidden="1"/>
    <row r="41069" s="505" customFormat="1" ht="14.25" hidden="1"/>
    <row r="41070" s="505" customFormat="1" ht="14.25" hidden="1"/>
    <row r="41071" s="505" customFormat="1" ht="14.25" hidden="1"/>
    <row r="41072" s="505" customFormat="1" ht="14.25" hidden="1"/>
    <row r="41073" s="505" customFormat="1" ht="14.25" hidden="1"/>
    <row r="41074" s="505" customFormat="1" ht="14.25" hidden="1"/>
    <row r="41075" s="505" customFormat="1" ht="14.25" hidden="1"/>
    <row r="41076" s="505" customFormat="1" ht="14.25" hidden="1"/>
    <row r="41077" s="505" customFormat="1" ht="14.25" hidden="1"/>
    <row r="41078" s="505" customFormat="1" ht="14.25" hidden="1"/>
    <row r="41079" s="505" customFormat="1" ht="14.25" hidden="1"/>
    <row r="41080" s="505" customFormat="1" ht="14.25" hidden="1"/>
    <row r="41081" s="505" customFormat="1" ht="14.25" hidden="1"/>
    <row r="41082" s="505" customFormat="1" ht="14.25" hidden="1"/>
    <row r="41083" s="505" customFormat="1" ht="14.25" hidden="1"/>
    <row r="41084" s="505" customFormat="1" ht="14.25" hidden="1"/>
    <row r="41085" s="505" customFormat="1" ht="14.25" hidden="1"/>
    <row r="41086" s="505" customFormat="1" ht="14.25" hidden="1"/>
    <row r="41087" s="505" customFormat="1" ht="14.25" hidden="1"/>
    <row r="41088" s="505" customFormat="1" ht="14.25" hidden="1"/>
    <row r="41089" s="505" customFormat="1" ht="14.25" hidden="1"/>
    <row r="41090" s="505" customFormat="1" ht="14.25" hidden="1"/>
    <row r="41091" s="505" customFormat="1" ht="14.25" hidden="1"/>
    <row r="41092" s="505" customFormat="1" ht="14.25" hidden="1"/>
    <row r="41093" s="505" customFormat="1" ht="14.25" hidden="1"/>
    <row r="41094" s="505" customFormat="1" ht="14.25" hidden="1"/>
    <row r="41095" s="505" customFormat="1" ht="14.25" hidden="1"/>
    <row r="41096" s="505" customFormat="1" ht="14.25" hidden="1"/>
    <row r="41097" s="505" customFormat="1" ht="14.25" hidden="1"/>
    <row r="41098" s="505" customFormat="1" ht="14.25" hidden="1"/>
    <row r="41099" s="505" customFormat="1" ht="14.25" hidden="1"/>
    <row r="41100" s="505" customFormat="1" ht="14.25" hidden="1"/>
    <row r="41101" s="505" customFormat="1" ht="14.25" hidden="1"/>
    <row r="41102" s="505" customFormat="1" ht="14.25" hidden="1"/>
    <row r="41103" s="505" customFormat="1" ht="14.25" hidden="1"/>
    <row r="41104" s="505" customFormat="1" ht="14.25" hidden="1"/>
    <row r="41105" s="505" customFormat="1" ht="14.25" hidden="1"/>
    <row r="41106" s="505" customFormat="1" ht="14.25" hidden="1"/>
    <row r="41107" s="505" customFormat="1" ht="14.25" hidden="1"/>
    <row r="41108" s="505" customFormat="1" ht="14.25" hidden="1"/>
    <row r="41109" s="505" customFormat="1" ht="14.25" hidden="1"/>
    <row r="41110" s="505" customFormat="1" ht="14.25" hidden="1"/>
    <row r="41111" s="505" customFormat="1" ht="14.25" hidden="1"/>
    <row r="41112" s="505" customFormat="1" ht="14.25" hidden="1"/>
    <row r="41113" s="505" customFormat="1" ht="14.25" hidden="1"/>
    <row r="41114" s="505" customFormat="1" ht="14.25" hidden="1"/>
    <row r="41115" s="505" customFormat="1" ht="14.25" hidden="1"/>
    <row r="41116" s="505" customFormat="1" ht="14.25" hidden="1"/>
    <row r="41117" s="505" customFormat="1" ht="14.25" hidden="1"/>
    <row r="41118" s="505" customFormat="1" ht="14.25" hidden="1"/>
    <row r="41119" s="505" customFormat="1" ht="14.25" hidden="1"/>
    <row r="41120" s="505" customFormat="1" ht="14.25" hidden="1"/>
    <row r="41121" s="505" customFormat="1" ht="14.25" hidden="1"/>
    <row r="41122" s="505" customFormat="1" ht="14.25" hidden="1"/>
    <row r="41123" s="505" customFormat="1" ht="14.25" hidden="1"/>
    <row r="41124" s="505" customFormat="1" ht="14.25" hidden="1"/>
    <row r="41125" s="505" customFormat="1" ht="14.25" hidden="1"/>
    <row r="41126" s="505" customFormat="1" ht="14.25" hidden="1"/>
    <row r="41127" s="505" customFormat="1" ht="14.25" hidden="1"/>
    <row r="41128" s="505" customFormat="1" ht="14.25" hidden="1"/>
    <row r="41129" s="505" customFormat="1" ht="14.25" hidden="1"/>
    <row r="41130" s="505" customFormat="1" ht="14.25" hidden="1"/>
    <row r="41131" s="505" customFormat="1" ht="14.25" hidden="1"/>
    <row r="41132" s="505" customFormat="1" ht="14.25" hidden="1"/>
    <row r="41133" s="505" customFormat="1" ht="14.25" hidden="1"/>
    <row r="41134" s="505" customFormat="1" ht="14.25" hidden="1"/>
    <row r="41135" s="505" customFormat="1" ht="14.25" hidden="1"/>
    <row r="41136" s="505" customFormat="1" ht="14.25" hidden="1"/>
    <row r="41137" s="505" customFormat="1" ht="14.25" hidden="1"/>
    <row r="41138" s="505" customFormat="1" ht="14.25" hidden="1"/>
    <row r="41139" s="505" customFormat="1" ht="14.25" hidden="1"/>
    <row r="41140" s="505" customFormat="1" ht="14.25" hidden="1"/>
    <row r="41141" s="505" customFormat="1" ht="14.25" hidden="1"/>
    <row r="41142" s="505" customFormat="1" ht="14.25" hidden="1"/>
    <row r="41143" s="505" customFormat="1" ht="14.25" hidden="1"/>
    <row r="41144" s="505" customFormat="1" ht="14.25" hidden="1"/>
    <row r="41145" s="505" customFormat="1" ht="14.25" hidden="1"/>
    <row r="41146" s="505" customFormat="1" ht="14.25" hidden="1"/>
    <row r="41147" s="505" customFormat="1" ht="14.25" hidden="1"/>
    <row r="41148" s="505" customFormat="1" ht="14.25" hidden="1"/>
    <row r="41149" s="505" customFormat="1" ht="14.25" hidden="1"/>
    <row r="41150" s="505" customFormat="1" ht="14.25" hidden="1"/>
    <row r="41151" s="505" customFormat="1" ht="14.25" hidden="1"/>
    <row r="41152" s="505" customFormat="1" ht="14.25" hidden="1"/>
    <row r="41153" s="505" customFormat="1" ht="14.25" hidden="1"/>
    <row r="41154" s="505" customFormat="1" ht="14.25" hidden="1"/>
    <row r="41155" s="505" customFormat="1" ht="14.25" hidden="1"/>
    <row r="41156" s="505" customFormat="1" ht="14.25" hidden="1"/>
    <row r="41157" s="505" customFormat="1" ht="14.25" hidden="1"/>
    <row r="41158" s="505" customFormat="1" ht="14.25" hidden="1"/>
    <row r="41159" s="505" customFormat="1" ht="14.25" hidden="1"/>
    <row r="41160" s="505" customFormat="1" ht="14.25" hidden="1"/>
    <row r="41161" s="505" customFormat="1" ht="14.25" hidden="1"/>
    <row r="41162" s="505" customFormat="1" ht="14.25" hidden="1"/>
    <row r="41163" s="505" customFormat="1" ht="14.25" hidden="1"/>
    <row r="41164" s="505" customFormat="1" ht="14.25" hidden="1"/>
    <row r="41165" s="505" customFormat="1" ht="14.25" hidden="1"/>
    <row r="41166" s="505" customFormat="1" ht="14.25" hidden="1"/>
    <row r="41167" s="505" customFormat="1" ht="14.25" hidden="1"/>
    <row r="41168" s="505" customFormat="1" ht="14.25" hidden="1"/>
    <row r="41169" s="505" customFormat="1" ht="14.25" hidden="1"/>
    <row r="41170" s="505" customFormat="1" ht="14.25" hidden="1"/>
    <row r="41171" s="505" customFormat="1" ht="14.25" hidden="1"/>
    <row r="41172" s="505" customFormat="1" ht="14.25" hidden="1"/>
    <row r="41173" s="505" customFormat="1" ht="14.25" hidden="1"/>
    <row r="41174" s="505" customFormat="1" ht="14.25" hidden="1"/>
    <row r="41175" s="505" customFormat="1" ht="14.25" hidden="1"/>
    <row r="41176" s="505" customFormat="1" ht="14.25" hidden="1"/>
    <row r="41177" s="505" customFormat="1" ht="14.25" hidden="1"/>
    <row r="41178" s="505" customFormat="1" ht="14.25" hidden="1"/>
    <row r="41179" s="505" customFormat="1" ht="14.25" hidden="1"/>
    <row r="41180" s="505" customFormat="1" ht="14.25" hidden="1"/>
    <row r="41181" s="505" customFormat="1" ht="14.25" hidden="1"/>
    <row r="41182" s="505" customFormat="1" ht="14.25" hidden="1"/>
    <row r="41183" s="505" customFormat="1" ht="14.25" hidden="1"/>
    <row r="41184" s="505" customFormat="1" ht="14.25" hidden="1"/>
    <row r="41185" s="505" customFormat="1" ht="14.25" hidden="1"/>
    <row r="41186" s="505" customFormat="1" ht="14.25" hidden="1"/>
    <row r="41187" s="505" customFormat="1" ht="14.25" hidden="1"/>
    <row r="41188" s="505" customFormat="1" ht="14.25" hidden="1"/>
    <row r="41189" s="505" customFormat="1" ht="14.25" hidden="1"/>
    <row r="41190" s="505" customFormat="1" ht="14.25" hidden="1"/>
    <row r="41191" s="505" customFormat="1" ht="14.25" hidden="1"/>
    <row r="41192" s="505" customFormat="1" ht="14.25" hidden="1"/>
    <row r="41193" s="505" customFormat="1" ht="14.25" hidden="1"/>
    <row r="41194" s="505" customFormat="1" ht="14.25" hidden="1"/>
    <row r="41195" s="505" customFormat="1" ht="14.25" hidden="1"/>
    <row r="41196" s="505" customFormat="1" ht="14.25" hidden="1"/>
    <row r="41197" s="505" customFormat="1" ht="14.25" hidden="1"/>
    <row r="41198" s="505" customFormat="1" ht="14.25" hidden="1"/>
    <row r="41199" s="505" customFormat="1" ht="14.25" hidden="1"/>
    <row r="41200" s="505" customFormat="1" ht="14.25" hidden="1"/>
    <row r="41201" s="505" customFormat="1" ht="14.25" hidden="1"/>
    <row r="41202" s="505" customFormat="1" ht="14.25" hidden="1"/>
    <row r="41203" s="505" customFormat="1" ht="14.25" hidden="1"/>
    <row r="41204" s="505" customFormat="1" ht="14.25" hidden="1"/>
    <row r="41205" s="505" customFormat="1" ht="14.25" hidden="1"/>
    <row r="41206" s="505" customFormat="1" ht="14.25" hidden="1"/>
    <row r="41207" s="505" customFormat="1" ht="14.25" hidden="1"/>
    <row r="41208" s="505" customFormat="1" ht="14.25" hidden="1"/>
    <row r="41209" s="505" customFormat="1" ht="14.25" hidden="1"/>
    <row r="41210" s="505" customFormat="1" ht="14.25" hidden="1"/>
    <row r="41211" s="505" customFormat="1" ht="14.25" hidden="1"/>
    <row r="41212" s="505" customFormat="1" ht="14.25" hidden="1"/>
    <row r="41213" s="505" customFormat="1" ht="14.25" hidden="1"/>
    <row r="41214" s="505" customFormat="1" ht="14.25" hidden="1"/>
    <row r="41215" s="505" customFormat="1" ht="14.25" hidden="1"/>
    <row r="41216" s="505" customFormat="1" ht="14.25" hidden="1"/>
    <row r="41217" s="505" customFormat="1" ht="14.25" hidden="1"/>
    <row r="41218" s="505" customFormat="1" ht="14.25" hidden="1"/>
    <row r="41219" s="505" customFormat="1" ht="14.25" hidden="1"/>
    <row r="41220" s="505" customFormat="1" ht="14.25" hidden="1"/>
    <row r="41221" s="505" customFormat="1" ht="14.25" hidden="1"/>
    <row r="41222" s="505" customFormat="1" ht="14.25" hidden="1"/>
    <row r="41223" s="505" customFormat="1" ht="14.25" hidden="1"/>
    <row r="41224" s="505" customFormat="1" ht="14.25" hidden="1"/>
    <row r="41225" s="505" customFormat="1" ht="14.25" hidden="1"/>
    <row r="41226" s="505" customFormat="1" ht="14.25" hidden="1"/>
    <row r="41227" s="505" customFormat="1" ht="14.25" hidden="1"/>
    <row r="41228" s="505" customFormat="1" ht="14.25" hidden="1"/>
    <row r="41229" s="505" customFormat="1" ht="14.25" hidden="1"/>
    <row r="41230" s="505" customFormat="1" ht="14.25" hidden="1"/>
    <row r="41231" s="505" customFormat="1" ht="14.25" hidden="1"/>
    <row r="41232" s="505" customFormat="1" ht="14.25" hidden="1"/>
    <row r="41233" s="505" customFormat="1" ht="14.25" hidden="1"/>
    <row r="41234" s="505" customFormat="1" ht="14.25" hidden="1"/>
    <row r="41235" s="505" customFormat="1" ht="14.25" hidden="1"/>
    <row r="41236" s="505" customFormat="1" ht="14.25" hidden="1"/>
    <row r="41237" s="505" customFormat="1" ht="14.25" hidden="1"/>
    <row r="41238" s="505" customFormat="1" ht="14.25" hidden="1"/>
    <row r="41239" s="505" customFormat="1" ht="14.25" hidden="1"/>
    <row r="41240" s="505" customFormat="1" ht="14.25" hidden="1"/>
    <row r="41241" s="505" customFormat="1" ht="14.25" hidden="1"/>
    <row r="41242" s="505" customFormat="1" ht="14.25" hidden="1"/>
    <row r="41243" s="505" customFormat="1" ht="14.25" hidden="1"/>
    <row r="41244" s="505" customFormat="1" ht="14.25" hidden="1"/>
    <row r="41245" s="505" customFormat="1" ht="14.25" hidden="1"/>
    <row r="41246" s="505" customFormat="1" ht="14.25" hidden="1"/>
    <row r="41247" s="505" customFormat="1" ht="14.25" hidden="1"/>
    <row r="41248" s="505" customFormat="1" ht="14.25" hidden="1"/>
    <row r="41249" s="505" customFormat="1" ht="14.25" hidden="1"/>
    <row r="41250" s="505" customFormat="1" ht="14.25" hidden="1"/>
    <row r="41251" s="505" customFormat="1" ht="14.25" hidden="1"/>
    <row r="41252" s="505" customFormat="1" ht="14.25" hidden="1"/>
    <row r="41253" s="505" customFormat="1" ht="14.25" hidden="1"/>
    <row r="41254" s="505" customFormat="1" ht="14.25" hidden="1"/>
    <row r="41255" s="505" customFormat="1" ht="14.25" hidden="1"/>
    <row r="41256" s="505" customFormat="1" ht="14.25" hidden="1"/>
    <row r="41257" s="505" customFormat="1" ht="14.25" hidden="1"/>
    <row r="41258" s="505" customFormat="1" ht="14.25" hidden="1"/>
    <row r="41259" s="505" customFormat="1" ht="14.25" hidden="1"/>
    <row r="41260" s="505" customFormat="1" ht="14.25" hidden="1"/>
    <row r="41261" s="505" customFormat="1" ht="14.25" hidden="1"/>
    <row r="41262" s="505" customFormat="1" ht="14.25" hidden="1"/>
    <row r="41263" s="505" customFormat="1" ht="14.25" hidden="1"/>
    <row r="41264" s="505" customFormat="1" ht="14.25" hidden="1"/>
    <row r="41265" s="505" customFormat="1" ht="14.25" hidden="1"/>
    <row r="41266" s="505" customFormat="1" ht="14.25" hidden="1"/>
    <row r="41267" s="505" customFormat="1" ht="14.25" hidden="1"/>
    <row r="41268" s="505" customFormat="1" ht="14.25" hidden="1"/>
    <row r="41269" s="505" customFormat="1" ht="14.25" hidden="1"/>
    <row r="41270" s="505" customFormat="1" ht="14.25" hidden="1"/>
    <row r="41271" s="505" customFormat="1" ht="14.25" hidden="1"/>
    <row r="41272" s="505" customFormat="1" ht="14.25" hidden="1"/>
    <row r="41273" s="505" customFormat="1" ht="14.25" hidden="1"/>
    <row r="41274" s="505" customFormat="1" ht="14.25" hidden="1"/>
    <row r="41275" s="505" customFormat="1" ht="14.25" hidden="1"/>
    <row r="41276" s="505" customFormat="1" ht="14.25" hidden="1"/>
    <row r="41277" s="505" customFormat="1" ht="14.25" hidden="1"/>
    <row r="41278" s="505" customFormat="1" ht="14.25" hidden="1"/>
    <row r="41279" s="505" customFormat="1" ht="14.25" hidden="1"/>
    <row r="41280" s="505" customFormat="1" ht="14.25" hidden="1"/>
    <row r="41281" s="505" customFormat="1" ht="14.25" hidden="1"/>
    <row r="41282" s="505" customFormat="1" ht="14.25" hidden="1"/>
    <row r="41283" s="505" customFormat="1" ht="14.25" hidden="1"/>
    <row r="41284" s="505" customFormat="1" ht="14.25" hidden="1"/>
    <row r="41285" s="505" customFormat="1" ht="14.25" hidden="1"/>
    <row r="41286" s="505" customFormat="1" ht="14.25" hidden="1"/>
    <row r="41287" s="505" customFormat="1" ht="14.25" hidden="1"/>
    <row r="41288" s="505" customFormat="1" ht="14.25" hidden="1"/>
    <row r="41289" s="505" customFormat="1" ht="14.25" hidden="1"/>
    <row r="41290" s="505" customFormat="1" ht="14.25" hidden="1"/>
    <row r="41291" s="505" customFormat="1" ht="14.25" hidden="1"/>
    <row r="41292" s="505" customFormat="1" ht="14.25" hidden="1"/>
    <row r="41293" s="505" customFormat="1" ht="14.25" hidden="1"/>
    <row r="41294" s="505" customFormat="1" ht="14.25" hidden="1"/>
    <row r="41295" s="505" customFormat="1" ht="14.25" hidden="1"/>
    <row r="41296" s="505" customFormat="1" ht="14.25" hidden="1"/>
    <row r="41297" s="505" customFormat="1" ht="14.25" hidden="1"/>
    <row r="41298" s="505" customFormat="1" ht="14.25" hidden="1"/>
    <row r="41299" s="505" customFormat="1" ht="14.25" hidden="1"/>
    <row r="41300" s="505" customFormat="1" ht="14.25" hidden="1"/>
    <row r="41301" s="505" customFormat="1" ht="14.25" hidden="1"/>
    <row r="41302" s="505" customFormat="1" ht="14.25" hidden="1"/>
    <row r="41303" s="505" customFormat="1" ht="14.25" hidden="1"/>
    <row r="41304" s="505" customFormat="1" ht="14.25" hidden="1"/>
    <row r="41305" s="505" customFormat="1" ht="14.25" hidden="1"/>
    <row r="41306" s="505" customFormat="1" ht="14.25" hidden="1"/>
    <row r="41307" s="505" customFormat="1" ht="14.25" hidden="1"/>
    <row r="41308" s="505" customFormat="1" ht="14.25" hidden="1"/>
    <row r="41309" s="505" customFormat="1" ht="14.25" hidden="1"/>
    <row r="41310" s="505" customFormat="1" ht="14.25" hidden="1"/>
    <row r="41311" s="505" customFormat="1" ht="14.25" hidden="1"/>
    <row r="41312" s="505" customFormat="1" ht="14.25" hidden="1"/>
    <row r="41313" s="505" customFormat="1" ht="14.25" hidden="1"/>
    <row r="41314" s="505" customFormat="1" ht="14.25" hidden="1"/>
    <row r="41315" s="505" customFormat="1" ht="14.25" hidden="1"/>
    <row r="41316" s="505" customFormat="1" ht="14.25" hidden="1"/>
    <row r="41317" s="505" customFormat="1" ht="14.25" hidden="1"/>
    <row r="41318" s="505" customFormat="1" ht="14.25" hidden="1"/>
    <row r="41319" s="505" customFormat="1" ht="14.25" hidden="1"/>
    <row r="41320" s="505" customFormat="1" ht="14.25" hidden="1"/>
    <row r="41321" s="505" customFormat="1" ht="14.25" hidden="1"/>
    <row r="41322" s="505" customFormat="1" ht="14.25" hidden="1"/>
    <row r="41323" s="505" customFormat="1" ht="14.25" hidden="1"/>
    <row r="41324" s="505" customFormat="1" ht="14.25" hidden="1"/>
    <row r="41325" s="505" customFormat="1" ht="14.25" hidden="1"/>
    <row r="41326" s="505" customFormat="1" ht="14.25" hidden="1"/>
    <row r="41327" s="505" customFormat="1" ht="14.25" hidden="1"/>
    <row r="41328" s="505" customFormat="1" ht="14.25" hidden="1"/>
    <row r="41329" s="505" customFormat="1" ht="14.25" hidden="1"/>
    <row r="41330" s="505" customFormat="1" ht="14.25" hidden="1"/>
    <row r="41331" s="505" customFormat="1" ht="14.25" hidden="1"/>
    <row r="41332" s="505" customFormat="1" ht="14.25" hidden="1"/>
    <row r="41333" s="505" customFormat="1" ht="14.25" hidden="1"/>
    <row r="41334" s="505" customFormat="1" ht="14.25" hidden="1"/>
    <row r="41335" s="505" customFormat="1" ht="14.25" hidden="1"/>
    <row r="41336" s="505" customFormat="1" ht="14.25" hidden="1"/>
    <row r="41337" s="505" customFormat="1" ht="14.25" hidden="1"/>
    <row r="41338" s="505" customFormat="1" ht="14.25" hidden="1"/>
    <row r="41339" s="505" customFormat="1" ht="14.25" hidden="1"/>
    <row r="41340" s="505" customFormat="1" ht="14.25" hidden="1"/>
    <row r="41341" s="505" customFormat="1" ht="14.25" hidden="1"/>
    <row r="41342" s="505" customFormat="1" ht="14.25" hidden="1"/>
    <row r="41343" s="505" customFormat="1" ht="14.25" hidden="1"/>
    <row r="41344" s="505" customFormat="1" ht="14.25" hidden="1"/>
    <row r="41345" s="505" customFormat="1" ht="14.25" hidden="1"/>
    <row r="41346" s="505" customFormat="1" ht="14.25" hidden="1"/>
    <row r="41347" s="505" customFormat="1" ht="14.25" hidden="1"/>
    <row r="41348" s="505" customFormat="1" ht="14.25" hidden="1"/>
    <row r="41349" s="505" customFormat="1" ht="14.25" hidden="1"/>
    <row r="41350" s="505" customFormat="1" ht="14.25" hidden="1"/>
    <row r="41351" s="505" customFormat="1" ht="14.25" hidden="1"/>
    <row r="41352" s="505" customFormat="1" ht="14.25" hidden="1"/>
    <row r="41353" s="505" customFormat="1" ht="14.25" hidden="1"/>
    <row r="41354" s="505" customFormat="1" ht="14.25" hidden="1"/>
    <row r="41355" s="505" customFormat="1" ht="14.25" hidden="1"/>
    <row r="41356" s="505" customFormat="1" ht="14.25" hidden="1"/>
    <row r="41357" s="505" customFormat="1" ht="14.25" hidden="1"/>
    <row r="41358" s="505" customFormat="1" ht="14.25" hidden="1"/>
    <row r="41359" s="505" customFormat="1" ht="14.25" hidden="1"/>
    <row r="41360" s="505" customFormat="1" ht="14.25" hidden="1"/>
    <row r="41361" s="505" customFormat="1" ht="14.25" hidden="1"/>
    <row r="41362" s="505" customFormat="1" ht="14.25" hidden="1"/>
    <row r="41363" s="505" customFormat="1" ht="14.25" hidden="1"/>
    <row r="41364" s="505" customFormat="1" ht="14.25" hidden="1"/>
    <row r="41365" s="505" customFormat="1" ht="14.25" hidden="1"/>
    <row r="41366" s="505" customFormat="1" ht="14.25" hidden="1"/>
    <row r="41367" s="505" customFormat="1" ht="14.25" hidden="1"/>
    <row r="41368" s="505" customFormat="1" ht="14.25" hidden="1"/>
    <row r="41369" s="505" customFormat="1" ht="14.25" hidden="1"/>
    <row r="41370" s="505" customFormat="1" ht="14.25" hidden="1"/>
    <row r="41371" s="505" customFormat="1" ht="14.25" hidden="1"/>
    <row r="41372" s="505" customFormat="1" ht="14.25" hidden="1"/>
    <row r="41373" s="505" customFormat="1" ht="14.25" hidden="1"/>
    <row r="41374" s="505" customFormat="1" ht="14.25" hidden="1"/>
    <row r="41375" s="505" customFormat="1" ht="14.25" hidden="1"/>
    <row r="41376" s="505" customFormat="1" ht="14.25" hidden="1"/>
    <row r="41377" s="505" customFormat="1" ht="14.25" hidden="1"/>
    <row r="41378" s="505" customFormat="1" ht="14.25" hidden="1"/>
    <row r="41379" s="505" customFormat="1" ht="14.25" hidden="1"/>
    <row r="41380" s="505" customFormat="1" ht="14.25" hidden="1"/>
    <row r="41381" s="505" customFormat="1" ht="14.25" hidden="1"/>
    <row r="41382" s="505" customFormat="1" ht="14.25" hidden="1"/>
    <row r="41383" s="505" customFormat="1" ht="14.25" hidden="1"/>
    <row r="41384" s="505" customFormat="1" ht="14.25" hidden="1"/>
    <row r="41385" s="505" customFormat="1" ht="14.25" hidden="1"/>
    <row r="41386" s="505" customFormat="1" ht="14.25" hidden="1"/>
    <row r="41387" s="505" customFormat="1" ht="14.25" hidden="1"/>
    <row r="41388" s="505" customFormat="1" ht="14.25" hidden="1"/>
    <row r="41389" s="505" customFormat="1" ht="14.25" hidden="1"/>
    <row r="41390" s="505" customFormat="1" ht="14.25" hidden="1"/>
    <row r="41391" s="505" customFormat="1" ht="14.25" hidden="1"/>
    <row r="41392" s="505" customFormat="1" ht="14.25" hidden="1"/>
    <row r="41393" s="505" customFormat="1" ht="14.25" hidden="1"/>
    <row r="41394" s="505" customFormat="1" ht="14.25" hidden="1"/>
    <row r="41395" s="505" customFormat="1" ht="14.25" hidden="1"/>
    <row r="41396" s="505" customFormat="1" ht="14.25" hidden="1"/>
    <row r="41397" s="505" customFormat="1" ht="14.25" hidden="1"/>
    <row r="41398" s="505" customFormat="1" ht="14.25" hidden="1"/>
    <row r="41399" s="505" customFormat="1" ht="14.25" hidden="1"/>
    <row r="41400" s="505" customFormat="1" ht="14.25" hidden="1"/>
    <row r="41401" s="505" customFormat="1" ht="14.25" hidden="1"/>
    <row r="41402" s="505" customFormat="1" ht="14.25" hidden="1"/>
    <row r="41403" s="505" customFormat="1" ht="14.25" hidden="1"/>
    <row r="41404" s="505" customFormat="1" ht="14.25" hidden="1"/>
    <row r="41405" s="505" customFormat="1" ht="14.25" hidden="1"/>
    <row r="41406" s="505" customFormat="1" ht="14.25" hidden="1"/>
    <row r="41407" s="505" customFormat="1" ht="14.25" hidden="1"/>
    <row r="41408" s="505" customFormat="1" ht="14.25" hidden="1"/>
    <row r="41409" s="505" customFormat="1" ht="14.25" hidden="1"/>
    <row r="41410" s="505" customFormat="1" ht="14.25" hidden="1"/>
    <row r="41411" s="505" customFormat="1" ht="14.25" hidden="1"/>
    <row r="41412" s="505" customFormat="1" ht="14.25" hidden="1"/>
    <row r="41413" s="505" customFormat="1" ht="14.25" hidden="1"/>
    <row r="41414" s="505" customFormat="1" ht="14.25" hidden="1"/>
    <row r="41415" s="505" customFormat="1" ht="14.25" hidden="1"/>
    <row r="41416" s="505" customFormat="1" ht="14.25" hidden="1"/>
    <row r="41417" s="505" customFormat="1" ht="14.25" hidden="1"/>
    <row r="41418" s="505" customFormat="1" ht="14.25" hidden="1"/>
    <row r="41419" s="505" customFormat="1" ht="14.25" hidden="1"/>
    <row r="41420" s="505" customFormat="1" ht="14.25" hidden="1"/>
    <row r="41421" s="505" customFormat="1" ht="14.25" hidden="1"/>
    <row r="41422" s="505" customFormat="1" ht="14.25" hidden="1"/>
    <row r="41423" s="505" customFormat="1" ht="14.25" hidden="1"/>
    <row r="41424" s="505" customFormat="1" ht="14.25" hidden="1"/>
    <row r="41425" s="505" customFormat="1" ht="14.25" hidden="1"/>
    <row r="41426" s="505" customFormat="1" ht="14.25" hidden="1"/>
    <row r="41427" s="505" customFormat="1" ht="14.25" hidden="1"/>
    <row r="41428" s="505" customFormat="1" ht="14.25" hidden="1"/>
    <row r="41429" s="505" customFormat="1" ht="14.25" hidden="1"/>
    <row r="41430" s="505" customFormat="1" ht="14.25" hidden="1"/>
    <row r="41431" s="505" customFormat="1" ht="14.25" hidden="1"/>
    <row r="41432" s="505" customFormat="1" ht="14.25" hidden="1"/>
    <row r="41433" s="505" customFormat="1" ht="14.25" hidden="1"/>
    <row r="41434" s="505" customFormat="1" ht="14.25" hidden="1"/>
    <row r="41435" s="505" customFormat="1" ht="14.25" hidden="1"/>
    <row r="41436" s="505" customFormat="1" ht="14.25" hidden="1"/>
    <row r="41437" s="505" customFormat="1" ht="14.25" hidden="1"/>
    <row r="41438" s="505" customFormat="1" ht="14.25" hidden="1"/>
    <row r="41439" s="505" customFormat="1" ht="14.25" hidden="1"/>
    <row r="41440" s="505" customFormat="1" ht="14.25" hidden="1"/>
    <row r="41441" s="505" customFormat="1" ht="14.25" hidden="1"/>
    <row r="41442" s="505" customFormat="1" ht="14.25" hidden="1"/>
    <row r="41443" s="505" customFormat="1" ht="14.25" hidden="1"/>
    <row r="41444" s="505" customFormat="1" ht="14.25" hidden="1"/>
    <row r="41445" s="505" customFormat="1" ht="14.25" hidden="1"/>
    <row r="41446" s="505" customFormat="1" ht="14.25" hidden="1"/>
    <row r="41447" s="505" customFormat="1" ht="14.25" hidden="1"/>
    <row r="41448" s="505" customFormat="1" ht="14.25" hidden="1"/>
    <row r="41449" s="505" customFormat="1" ht="14.25" hidden="1"/>
    <row r="41450" s="505" customFormat="1" ht="14.25" hidden="1"/>
    <row r="41451" s="505" customFormat="1" ht="14.25" hidden="1"/>
    <row r="41452" s="505" customFormat="1" ht="14.25" hidden="1"/>
    <row r="41453" s="505" customFormat="1" ht="14.25" hidden="1"/>
    <row r="41454" s="505" customFormat="1" ht="14.25" hidden="1"/>
    <row r="41455" s="505" customFormat="1" ht="14.25" hidden="1"/>
    <row r="41456" s="505" customFormat="1" ht="14.25" hidden="1"/>
    <row r="41457" s="505" customFormat="1" ht="14.25" hidden="1"/>
    <row r="41458" s="505" customFormat="1" ht="14.25" hidden="1"/>
    <row r="41459" s="505" customFormat="1" ht="14.25" hidden="1"/>
    <row r="41460" s="505" customFormat="1" ht="14.25" hidden="1"/>
    <row r="41461" s="505" customFormat="1" ht="14.25" hidden="1"/>
    <row r="41462" s="505" customFormat="1" ht="14.25" hidden="1"/>
    <row r="41463" s="505" customFormat="1" ht="14.25" hidden="1"/>
    <row r="41464" s="505" customFormat="1" ht="14.25" hidden="1"/>
    <row r="41465" s="505" customFormat="1" ht="14.25" hidden="1"/>
    <row r="41466" s="505" customFormat="1" ht="14.25" hidden="1"/>
    <row r="41467" s="505" customFormat="1" ht="14.25" hidden="1"/>
    <row r="41468" s="505" customFormat="1" ht="14.25" hidden="1"/>
    <row r="41469" s="505" customFormat="1" ht="14.25" hidden="1"/>
    <row r="41470" s="505" customFormat="1" ht="14.25" hidden="1"/>
    <row r="41471" s="505" customFormat="1" ht="14.25" hidden="1"/>
    <row r="41472" s="505" customFormat="1" ht="14.25" hidden="1"/>
    <row r="41473" s="505" customFormat="1" ht="14.25" hidden="1"/>
    <row r="41474" s="505" customFormat="1" ht="14.25" hidden="1"/>
    <row r="41475" s="505" customFormat="1" ht="14.25" hidden="1"/>
    <row r="41476" s="505" customFormat="1" ht="14.25" hidden="1"/>
    <row r="41477" s="505" customFormat="1" ht="14.25" hidden="1"/>
    <row r="41478" s="505" customFormat="1" ht="14.25" hidden="1"/>
    <row r="41479" s="505" customFormat="1" ht="14.25" hidden="1"/>
    <row r="41480" s="505" customFormat="1" ht="14.25" hidden="1"/>
    <row r="41481" s="505" customFormat="1" ht="14.25" hidden="1"/>
    <row r="41482" s="505" customFormat="1" ht="14.25" hidden="1"/>
    <row r="41483" s="505" customFormat="1" ht="14.25" hidden="1"/>
    <row r="41484" s="505" customFormat="1" ht="14.25" hidden="1"/>
    <row r="41485" s="505" customFormat="1" ht="14.25" hidden="1"/>
    <row r="41486" s="505" customFormat="1" ht="14.25" hidden="1"/>
    <row r="41487" s="505" customFormat="1" ht="14.25" hidden="1"/>
    <row r="41488" s="505" customFormat="1" ht="14.25" hidden="1"/>
    <row r="41489" s="505" customFormat="1" ht="14.25" hidden="1"/>
    <row r="41490" s="505" customFormat="1" ht="14.25" hidden="1"/>
    <row r="41491" s="505" customFormat="1" ht="14.25" hidden="1"/>
    <row r="41492" s="505" customFormat="1" ht="14.25" hidden="1"/>
    <row r="41493" s="505" customFormat="1" ht="14.25" hidden="1"/>
    <row r="41494" s="505" customFormat="1" ht="14.25" hidden="1"/>
    <row r="41495" s="505" customFormat="1" ht="14.25" hidden="1"/>
    <row r="41496" s="505" customFormat="1" ht="14.25" hidden="1"/>
    <row r="41497" s="505" customFormat="1" ht="14.25" hidden="1"/>
    <row r="41498" s="505" customFormat="1" ht="14.25" hidden="1"/>
    <row r="41499" s="505" customFormat="1" ht="14.25" hidden="1"/>
    <row r="41500" s="505" customFormat="1" ht="14.25" hidden="1"/>
    <row r="41501" s="505" customFormat="1" ht="14.25" hidden="1"/>
    <row r="41502" s="505" customFormat="1" ht="14.25" hidden="1"/>
    <row r="41503" s="505" customFormat="1" ht="14.25" hidden="1"/>
    <row r="41504" s="505" customFormat="1" ht="14.25" hidden="1"/>
    <row r="41505" s="505" customFormat="1" ht="14.25" hidden="1"/>
    <row r="41506" s="505" customFormat="1" ht="14.25" hidden="1"/>
    <row r="41507" s="505" customFormat="1" ht="14.25" hidden="1"/>
    <row r="41508" s="505" customFormat="1" ht="14.25" hidden="1"/>
    <row r="41509" s="505" customFormat="1" ht="14.25" hidden="1"/>
    <row r="41510" s="505" customFormat="1" ht="14.25" hidden="1"/>
    <row r="41511" s="505" customFormat="1" ht="14.25" hidden="1"/>
    <row r="41512" s="505" customFormat="1" ht="14.25" hidden="1"/>
    <row r="41513" s="505" customFormat="1" ht="14.25" hidden="1"/>
    <row r="41514" s="505" customFormat="1" ht="14.25" hidden="1"/>
    <row r="41515" s="505" customFormat="1" ht="14.25" hidden="1"/>
    <row r="41516" s="505" customFormat="1" ht="14.25" hidden="1"/>
    <row r="41517" s="505" customFormat="1" ht="14.25" hidden="1"/>
    <row r="41518" s="505" customFormat="1" ht="14.25" hidden="1"/>
    <row r="41519" s="505" customFormat="1" ht="14.25" hidden="1"/>
    <row r="41520" s="505" customFormat="1" ht="14.25" hidden="1"/>
    <row r="41521" s="505" customFormat="1" ht="14.25" hidden="1"/>
    <row r="41522" s="505" customFormat="1" ht="14.25" hidden="1"/>
    <row r="41523" s="505" customFormat="1" ht="14.25" hidden="1"/>
    <row r="41524" s="505" customFormat="1" ht="14.25" hidden="1"/>
    <row r="41525" s="505" customFormat="1" ht="14.25" hidden="1"/>
    <row r="41526" s="505" customFormat="1" ht="14.25" hidden="1"/>
    <row r="41527" s="505" customFormat="1" ht="14.25" hidden="1"/>
    <row r="41528" s="505" customFormat="1" ht="14.25" hidden="1"/>
    <row r="41529" s="505" customFormat="1" ht="14.25" hidden="1"/>
    <row r="41530" s="505" customFormat="1" ht="14.25" hidden="1"/>
    <row r="41531" s="505" customFormat="1" ht="14.25" hidden="1"/>
    <row r="41532" s="505" customFormat="1" ht="14.25" hidden="1"/>
    <row r="41533" s="505" customFormat="1" ht="14.25" hidden="1"/>
    <row r="41534" s="505" customFormat="1" ht="14.25" hidden="1"/>
    <row r="41535" s="505" customFormat="1" ht="14.25" hidden="1"/>
    <row r="41536" s="505" customFormat="1" ht="14.25" hidden="1"/>
    <row r="41537" s="505" customFormat="1" ht="14.25" hidden="1"/>
    <row r="41538" s="505" customFormat="1" ht="14.25" hidden="1"/>
    <row r="41539" s="505" customFormat="1" ht="14.25" hidden="1"/>
    <row r="41540" s="505" customFormat="1" ht="14.25" hidden="1"/>
    <row r="41541" s="505" customFormat="1" ht="14.25" hidden="1"/>
    <row r="41542" s="505" customFormat="1" ht="14.25" hidden="1"/>
    <row r="41543" s="505" customFormat="1" ht="14.25" hidden="1"/>
    <row r="41544" s="505" customFormat="1" ht="14.25" hidden="1"/>
    <row r="41545" s="505" customFormat="1" ht="14.25" hidden="1"/>
    <row r="41546" s="505" customFormat="1" ht="14.25" hidden="1"/>
    <row r="41547" s="505" customFormat="1" ht="14.25" hidden="1"/>
    <row r="41548" s="505" customFormat="1" ht="14.25" hidden="1"/>
    <row r="41549" s="505" customFormat="1" ht="14.25" hidden="1"/>
    <row r="41550" s="505" customFormat="1" ht="14.25" hidden="1"/>
    <row r="41551" s="505" customFormat="1" ht="14.25" hidden="1"/>
    <row r="41552" s="505" customFormat="1" ht="14.25" hidden="1"/>
    <row r="41553" s="505" customFormat="1" ht="14.25" hidden="1"/>
    <row r="41554" s="505" customFormat="1" ht="14.25" hidden="1"/>
    <row r="41555" s="505" customFormat="1" ht="14.25" hidden="1"/>
    <row r="41556" s="505" customFormat="1" ht="14.25" hidden="1"/>
    <row r="41557" s="505" customFormat="1" ht="14.25" hidden="1"/>
    <row r="41558" s="505" customFormat="1" ht="14.25" hidden="1"/>
    <row r="41559" s="505" customFormat="1" ht="14.25" hidden="1"/>
    <row r="41560" s="505" customFormat="1" ht="14.25" hidden="1"/>
    <row r="41561" s="505" customFormat="1" ht="14.25" hidden="1"/>
    <row r="41562" s="505" customFormat="1" ht="14.25" hidden="1"/>
    <row r="41563" s="505" customFormat="1" ht="14.25" hidden="1"/>
    <row r="41564" s="505" customFormat="1" ht="14.25" hidden="1"/>
    <row r="41565" s="505" customFormat="1" ht="14.25" hidden="1"/>
    <row r="41566" s="505" customFormat="1" ht="14.25" hidden="1"/>
    <row r="41567" s="505" customFormat="1" ht="14.25" hidden="1"/>
    <row r="41568" s="505" customFormat="1" ht="14.25" hidden="1"/>
    <row r="41569" s="505" customFormat="1" ht="14.25" hidden="1"/>
    <row r="41570" s="505" customFormat="1" ht="14.25" hidden="1"/>
    <row r="41571" s="505" customFormat="1" ht="14.25" hidden="1"/>
    <row r="41572" s="505" customFormat="1" ht="14.25" hidden="1"/>
    <row r="41573" s="505" customFormat="1" ht="14.25" hidden="1"/>
    <row r="41574" s="505" customFormat="1" ht="14.25" hidden="1"/>
    <row r="41575" s="505" customFormat="1" ht="14.25" hidden="1"/>
    <row r="41576" s="505" customFormat="1" ht="14.25" hidden="1"/>
    <row r="41577" s="505" customFormat="1" ht="14.25" hidden="1"/>
    <row r="41578" s="505" customFormat="1" ht="14.25" hidden="1"/>
    <row r="41579" s="505" customFormat="1" ht="14.25" hidden="1"/>
    <row r="41580" s="505" customFormat="1" ht="14.25" hidden="1"/>
    <row r="41581" s="505" customFormat="1" ht="14.25" hidden="1"/>
    <row r="41582" s="505" customFormat="1" ht="14.25" hidden="1"/>
    <row r="41583" s="505" customFormat="1" ht="14.25" hidden="1"/>
    <row r="41584" s="505" customFormat="1" ht="14.25" hidden="1"/>
    <row r="41585" s="505" customFormat="1" ht="14.25" hidden="1"/>
    <row r="41586" s="505" customFormat="1" ht="14.25" hidden="1"/>
    <row r="41587" s="505" customFormat="1" ht="14.25" hidden="1"/>
    <row r="41588" s="505" customFormat="1" ht="14.25" hidden="1"/>
    <row r="41589" s="505" customFormat="1" ht="14.25" hidden="1"/>
    <row r="41590" s="505" customFormat="1" ht="14.25" hidden="1"/>
    <row r="41591" s="505" customFormat="1" ht="14.25" hidden="1"/>
    <row r="41592" s="505" customFormat="1" ht="14.25" hidden="1"/>
    <row r="41593" s="505" customFormat="1" ht="14.25" hidden="1"/>
    <row r="41594" s="505" customFormat="1" ht="14.25" hidden="1"/>
    <row r="41595" s="505" customFormat="1" ht="14.25" hidden="1"/>
    <row r="41596" s="505" customFormat="1" ht="14.25" hidden="1"/>
    <row r="41597" s="505" customFormat="1" ht="14.25" hidden="1"/>
    <row r="41598" s="505" customFormat="1" ht="14.25" hidden="1"/>
    <row r="41599" s="505" customFormat="1" ht="14.25" hidden="1"/>
    <row r="41600" s="505" customFormat="1" ht="14.25" hidden="1"/>
    <row r="41601" s="505" customFormat="1" ht="14.25" hidden="1"/>
    <row r="41602" s="505" customFormat="1" ht="14.25" hidden="1"/>
    <row r="41603" s="505" customFormat="1" ht="14.25" hidden="1"/>
    <row r="41604" s="505" customFormat="1" ht="14.25" hidden="1"/>
    <row r="41605" s="505" customFormat="1" ht="14.25" hidden="1"/>
    <row r="41606" s="505" customFormat="1" ht="14.25" hidden="1"/>
    <row r="41607" s="505" customFormat="1" ht="14.25" hidden="1"/>
    <row r="41608" s="505" customFormat="1" ht="14.25" hidden="1"/>
    <row r="41609" s="505" customFormat="1" ht="14.25" hidden="1"/>
    <row r="41610" s="505" customFormat="1" ht="14.25" hidden="1"/>
    <row r="41611" s="505" customFormat="1" ht="14.25" hidden="1"/>
    <row r="41612" s="505" customFormat="1" ht="14.25" hidden="1"/>
    <row r="41613" s="505" customFormat="1" ht="14.25" hidden="1"/>
    <row r="41614" s="505" customFormat="1" ht="14.25" hidden="1"/>
    <row r="41615" s="505" customFormat="1" ht="14.25" hidden="1"/>
    <row r="41616" s="505" customFormat="1" ht="14.25" hidden="1"/>
    <row r="41617" s="505" customFormat="1" ht="14.25" hidden="1"/>
    <row r="41618" s="505" customFormat="1" ht="14.25" hidden="1"/>
    <row r="41619" s="505" customFormat="1" ht="14.25" hidden="1"/>
    <row r="41620" s="505" customFormat="1" ht="14.25" hidden="1"/>
    <row r="41621" s="505" customFormat="1" ht="14.25" hidden="1"/>
    <row r="41622" s="505" customFormat="1" ht="14.25" hidden="1"/>
    <row r="41623" s="505" customFormat="1" ht="14.25" hidden="1"/>
    <row r="41624" s="505" customFormat="1" ht="14.25" hidden="1"/>
    <row r="41625" s="505" customFormat="1" ht="14.25" hidden="1"/>
    <row r="41626" s="505" customFormat="1" ht="14.25" hidden="1"/>
    <row r="41627" s="505" customFormat="1" ht="14.25" hidden="1"/>
    <row r="41628" s="505" customFormat="1" ht="14.25" hidden="1"/>
    <row r="41629" s="505" customFormat="1" ht="14.25" hidden="1"/>
    <row r="41630" s="505" customFormat="1" ht="14.25" hidden="1"/>
    <row r="41631" s="505" customFormat="1" ht="14.25" hidden="1"/>
    <row r="41632" s="505" customFormat="1" ht="14.25" hidden="1"/>
    <row r="41633" s="505" customFormat="1" ht="14.25" hidden="1"/>
    <row r="41634" s="505" customFormat="1" ht="14.25" hidden="1"/>
    <row r="41635" s="505" customFormat="1" ht="14.25" hidden="1"/>
    <row r="41636" s="505" customFormat="1" ht="14.25" hidden="1"/>
    <row r="41637" s="505" customFormat="1" ht="14.25" hidden="1"/>
    <row r="41638" s="505" customFormat="1" ht="14.25" hidden="1"/>
    <row r="41639" s="505" customFormat="1" ht="14.25" hidden="1"/>
    <row r="41640" s="505" customFormat="1" ht="14.25" hidden="1"/>
    <row r="41641" s="505" customFormat="1" ht="14.25" hidden="1"/>
    <row r="41642" s="505" customFormat="1" ht="14.25" hidden="1"/>
    <row r="41643" s="505" customFormat="1" ht="14.25" hidden="1"/>
    <row r="41644" s="505" customFormat="1" ht="14.25" hidden="1"/>
    <row r="41645" s="505" customFormat="1" ht="14.25" hidden="1"/>
    <row r="41646" s="505" customFormat="1" ht="14.25" hidden="1"/>
    <row r="41647" s="505" customFormat="1" ht="14.25" hidden="1"/>
    <row r="41648" s="505" customFormat="1" ht="14.25" hidden="1"/>
    <row r="41649" s="505" customFormat="1" ht="14.25" hidden="1"/>
    <row r="41650" s="505" customFormat="1" ht="14.25" hidden="1"/>
    <row r="41651" s="505" customFormat="1" ht="14.25" hidden="1"/>
    <row r="41652" s="505" customFormat="1" ht="14.25" hidden="1"/>
    <row r="41653" s="505" customFormat="1" ht="14.25" hidden="1"/>
    <row r="41654" s="505" customFormat="1" ht="14.25" hidden="1"/>
    <row r="41655" s="505" customFormat="1" ht="14.25" hidden="1"/>
    <row r="41656" s="505" customFormat="1" ht="14.25" hidden="1"/>
    <row r="41657" s="505" customFormat="1" ht="14.25" hidden="1"/>
    <row r="41658" s="505" customFormat="1" ht="14.25" hidden="1"/>
    <row r="41659" s="505" customFormat="1" ht="14.25" hidden="1"/>
    <row r="41660" s="505" customFormat="1" ht="14.25" hidden="1"/>
    <row r="41661" s="505" customFormat="1" ht="14.25" hidden="1"/>
    <row r="41662" s="505" customFormat="1" ht="14.25" hidden="1"/>
    <row r="41663" s="505" customFormat="1" ht="14.25" hidden="1"/>
    <row r="41664" s="505" customFormat="1" ht="14.25" hidden="1"/>
    <row r="41665" s="505" customFormat="1" ht="14.25" hidden="1"/>
    <row r="41666" s="505" customFormat="1" ht="14.25" hidden="1"/>
    <row r="41667" s="505" customFormat="1" ht="14.25" hidden="1"/>
    <row r="41668" s="505" customFormat="1" ht="14.25" hidden="1"/>
    <row r="41669" s="505" customFormat="1" ht="14.25" hidden="1"/>
    <row r="41670" s="505" customFormat="1" ht="14.25" hidden="1"/>
    <row r="41671" s="505" customFormat="1" ht="14.25" hidden="1"/>
    <row r="41672" s="505" customFormat="1" ht="14.25" hidden="1"/>
    <row r="41673" s="505" customFormat="1" ht="14.25" hidden="1"/>
    <row r="41674" s="505" customFormat="1" ht="14.25" hidden="1"/>
    <row r="41675" s="505" customFormat="1" ht="14.25" hidden="1"/>
    <row r="41676" s="505" customFormat="1" ht="14.25" hidden="1"/>
    <row r="41677" s="505" customFormat="1" ht="14.25" hidden="1"/>
    <row r="41678" s="505" customFormat="1" ht="14.25" hidden="1"/>
    <row r="41679" s="505" customFormat="1" ht="14.25" hidden="1"/>
    <row r="41680" s="505" customFormat="1" ht="14.25" hidden="1"/>
    <row r="41681" s="505" customFormat="1" ht="14.25" hidden="1"/>
    <row r="41682" s="505" customFormat="1" ht="14.25" hidden="1"/>
    <row r="41683" s="505" customFormat="1" ht="14.25" hidden="1"/>
    <row r="41684" s="505" customFormat="1" ht="14.25" hidden="1"/>
    <row r="41685" s="505" customFormat="1" ht="14.25" hidden="1"/>
    <row r="41686" s="505" customFormat="1" ht="14.25" hidden="1"/>
    <row r="41687" s="505" customFormat="1" ht="14.25" hidden="1"/>
    <row r="41688" s="505" customFormat="1" ht="14.25" hidden="1"/>
    <row r="41689" s="505" customFormat="1" ht="14.25" hidden="1"/>
    <row r="41690" s="505" customFormat="1" ht="14.25" hidden="1"/>
    <row r="41691" s="505" customFormat="1" ht="14.25" hidden="1"/>
    <row r="41692" s="505" customFormat="1" ht="14.25" hidden="1"/>
    <row r="41693" s="505" customFormat="1" ht="14.25" hidden="1"/>
    <row r="41694" s="505" customFormat="1" ht="14.25" hidden="1"/>
    <row r="41695" s="505" customFormat="1" ht="14.25" hidden="1"/>
    <row r="41696" s="505" customFormat="1" ht="14.25" hidden="1"/>
    <row r="41697" s="505" customFormat="1" ht="14.25" hidden="1"/>
    <row r="41698" s="505" customFormat="1" ht="14.25" hidden="1"/>
    <row r="41699" s="505" customFormat="1" ht="14.25" hidden="1"/>
    <row r="41700" s="505" customFormat="1" ht="14.25" hidden="1"/>
    <row r="41701" s="505" customFormat="1" ht="14.25" hidden="1"/>
    <row r="41702" s="505" customFormat="1" ht="14.25" hidden="1"/>
    <row r="41703" s="505" customFormat="1" ht="14.25" hidden="1"/>
    <row r="41704" s="505" customFormat="1" ht="14.25" hidden="1"/>
    <row r="41705" s="505" customFormat="1" ht="14.25" hidden="1"/>
    <row r="41706" s="505" customFormat="1" ht="14.25" hidden="1"/>
    <row r="41707" s="505" customFormat="1" ht="14.25" hidden="1"/>
    <row r="41708" s="505" customFormat="1" ht="14.25" hidden="1"/>
    <row r="41709" s="505" customFormat="1" ht="14.25" hidden="1"/>
    <row r="41710" s="505" customFormat="1" ht="14.25" hidden="1"/>
    <row r="41711" s="505" customFormat="1" ht="14.25" hidden="1"/>
    <row r="41712" s="505" customFormat="1" ht="14.25" hidden="1"/>
    <row r="41713" s="505" customFormat="1" ht="14.25" hidden="1"/>
    <row r="41714" s="505" customFormat="1" ht="14.25" hidden="1"/>
    <row r="41715" s="505" customFormat="1" ht="14.25" hidden="1"/>
    <row r="41716" s="505" customFormat="1" ht="14.25" hidden="1"/>
    <row r="41717" s="505" customFormat="1" ht="14.25" hidden="1"/>
    <row r="41718" s="505" customFormat="1" ht="14.25" hidden="1"/>
    <row r="41719" s="505" customFormat="1" ht="14.25" hidden="1"/>
    <row r="41720" s="505" customFormat="1" ht="14.25" hidden="1"/>
    <row r="41721" s="505" customFormat="1" ht="14.25" hidden="1"/>
    <row r="41722" s="505" customFormat="1" ht="14.25" hidden="1"/>
    <row r="41723" s="505" customFormat="1" ht="14.25" hidden="1"/>
    <row r="41724" s="505" customFormat="1" ht="14.25" hidden="1"/>
    <row r="41725" s="505" customFormat="1" ht="14.25" hidden="1"/>
    <row r="41726" s="505" customFormat="1" ht="14.25" hidden="1"/>
    <row r="41727" s="505" customFormat="1" ht="14.25" hidden="1"/>
    <row r="41728" s="505" customFormat="1" ht="14.25" hidden="1"/>
    <row r="41729" s="505" customFormat="1" ht="14.25" hidden="1"/>
    <row r="41730" s="505" customFormat="1" ht="14.25" hidden="1"/>
    <row r="41731" s="505" customFormat="1" ht="14.25" hidden="1"/>
    <row r="41732" s="505" customFormat="1" ht="14.25" hidden="1"/>
    <row r="41733" s="505" customFormat="1" ht="14.25" hidden="1"/>
    <row r="41734" s="505" customFormat="1" ht="14.25" hidden="1"/>
    <row r="41735" s="505" customFormat="1" ht="14.25" hidden="1"/>
    <row r="41736" s="505" customFormat="1" ht="14.25" hidden="1"/>
    <row r="41737" s="505" customFormat="1" ht="14.25" hidden="1"/>
    <row r="41738" s="505" customFormat="1" ht="14.25" hidden="1"/>
    <row r="41739" s="505" customFormat="1" ht="14.25" hidden="1"/>
    <row r="41740" s="505" customFormat="1" ht="14.25" hidden="1"/>
    <row r="41741" s="505" customFormat="1" ht="14.25" hidden="1"/>
    <row r="41742" s="505" customFormat="1" ht="14.25" hidden="1"/>
    <row r="41743" s="505" customFormat="1" ht="14.25" hidden="1"/>
    <row r="41744" s="505" customFormat="1" ht="14.25" hidden="1"/>
    <row r="41745" s="505" customFormat="1" ht="14.25" hidden="1"/>
    <row r="41746" s="505" customFormat="1" ht="14.25" hidden="1"/>
    <row r="41747" s="505" customFormat="1" ht="14.25" hidden="1"/>
    <row r="41748" s="505" customFormat="1" ht="14.25" hidden="1"/>
    <row r="41749" s="505" customFormat="1" ht="14.25" hidden="1"/>
    <row r="41750" s="505" customFormat="1" ht="14.25" hidden="1"/>
    <row r="41751" s="505" customFormat="1" ht="14.25" hidden="1"/>
    <row r="41752" s="505" customFormat="1" ht="14.25" hidden="1"/>
    <row r="41753" s="505" customFormat="1" ht="14.25" hidden="1"/>
    <row r="41754" s="505" customFormat="1" ht="14.25" hidden="1"/>
    <row r="41755" s="505" customFormat="1" ht="14.25" hidden="1"/>
    <row r="41756" s="505" customFormat="1" ht="14.25" hidden="1"/>
    <row r="41757" s="505" customFormat="1" ht="14.25" hidden="1"/>
    <row r="41758" s="505" customFormat="1" ht="14.25" hidden="1"/>
    <row r="41759" s="505" customFormat="1" ht="14.25" hidden="1"/>
    <row r="41760" s="505" customFormat="1" ht="14.25" hidden="1"/>
    <row r="41761" s="505" customFormat="1" ht="14.25" hidden="1"/>
    <row r="41762" s="505" customFormat="1" ht="14.25" hidden="1"/>
    <row r="41763" s="505" customFormat="1" ht="14.25" hidden="1"/>
    <row r="41764" s="505" customFormat="1" ht="14.25" hidden="1"/>
    <row r="41765" s="505" customFormat="1" ht="14.25" hidden="1"/>
    <row r="41766" s="505" customFormat="1" ht="14.25" hidden="1"/>
    <row r="41767" s="505" customFormat="1" ht="14.25" hidden="1"/>
    <row r="41768" s="505" customFormat="1" ht="14.25" hidden="1"/>
    <row r="41769" s="505" customFormat="1" ht="14.25" hidden="1"/>
    <row r="41770" s="505" customFormat="1" ht="14.25" hidden="1"/>
    <row r="41771" s="505" customFormat="1" ht="14.25" hidden="1"/>
    <row r="41772" s="505" customFormat="1" ht="14.25" hidden="1"/>
    <row r="41773" s="505" customFormat="1" ht="14.25" hidden="1"/>
    <row r="41774" s="505" customFormat="1" ht="14.25" hidden="1"/>
    <row r="41775" s="505" customFormat="1" ht="14.25" hidden="1"/>
    <row r="41776" s="505" customFormat="1" ht="14.25" hidden="1"/>
    <row r="41777" s="505" customFormat="1" ht="14.25" hidden="1"/>
    <row r="41778" s="505" customFormat="1" ht="14.25" hidden="1"/>
    <row r="41779" s="505" customFormat="1" ht="14.25" hidden="1"/>
    <row r="41780" s="505" customFormat="1" ht="14.25" hidden="1"/>
    <row r="41781" s="505" customFormat="1" ht="14.25" hidden="1"/>
    <row r="41782" s="505" customFormat="1" ht="14.25" hidden="1"/>
    <row r="41783" s="505" customFormat="1" ht="14.25" hidden="1"/>
    <row r="41784" s="505" customFormat="1" ht="14.25" hidden="1"/>
    <row r="41785" s="505" customFormat="1" ht="14.25" hidden="1"/>
    <row r="41786" s="505" customFormat="1" ht="14.25" hidden="1"/>
    <row r="41787" s="505" customFormat="1" ht="14.25" hidden="1"/>
    <row r="41788" s="505" customFormat="1" ht="14.25" hidden="1"/>
    <row r="41789" s="505" customFormat="1" ht="14.25" hidden="1"/>
    <row r="41790" s="505" customFormat="1" ht="14.25" hidden="1"/>
    <row r="41791" s="505" customFormat="1" ht="14.25" hidden="1"/>
    <row r="41792" s="505" customFormat="1" ht="14.25" hidden="1"/>
    <row r="41793" s="505" customFormat="1" ht="14.25" hidden="1"/>
    <row r="41794" s="505" customFormat="1" ht="14.25" hidden="1"/>
    <row r="41795" s="505" customFormat="1" ht="14.25" hidden="1"/>
    <row r="41796" s="505" customFormat="1" ht="14.25" hidden="1"/>
    <row r="41797" s="505" customFormat="1" ht="14.25" hidden="1"/>
    <row r="41798" s="505" customFormat="1" ht="14.25" hidden="1"/>
    <row r="41799" s="505" customFormat="1" ht="14.25" hidden="1"/>
    <row r="41800" s="505" customFormat="1" ht="14.25" hidden="1"/>
    <row r="41801" s="505" customFormat="1" ht="14.25" hidden="1"/>
    <row r="41802" s="505" customFormat="1" ht="14.25" hidden="1"/>
    <row r="41803" s="505" customFormat="1" ht="14.25" hidden="1"/>
    <row r="41804" s="505" customFormat="1" ht="14.25" hidden="1"/>
    <row r="41805" s="505" customFormat="1" ht="14.25" hidden="1"/>
    <row r="41806" s="505" customFormat="1" ht="14.25" hidden="1"/>
    <row r="41807" s="505" customFormat="1" ht="14.25" hidden="1"/>
    <row r="41808" s="505" customFormat="1" ht="14.25" hidden="1"/>
    <row r="41809" s="505" customFormat="1" ht="14.25" hidden="1"/>
    <row r="41810" s="505" customFormat="1" ht="14.25" hidden="1"/>
    <row r="41811" s="505" customFormat="1" ht="14.25" hidden="1"/>
    <row r="41812" s="505" customFormat="1" ht="14.25" hidden="1"/>
    <row r="41813" s="505" customFormat="1" ht="14.25" hidden="1"/>
    <row r="41814" s="505" customFormat="1" ht="14.25" hidden="1"/>
    <row r="41815" s="505" customFormat="1" ht="14.25" hidden="1"/>
    <row r="41816" s="505" customFormat="1" ht="14.25" hidden="1"/>
    <row r="41817" s="505" customFormat="1" ht="14.25" hidden="1"/>
    <row r="41818" s="505" customFormat="1" ht="14.25" hidden="1"/>
    <row r="41819" s="505" customFormat="1" ht="14.25" hidden="1"/>
    <row r="41820" s="505" customFormat="1" ht="14.25" hidden="1"/>
    <row r="41821" s="505" customFormat="1" ht="14.25" hidden="1"/>
    <row r="41822" s="505" customFormat="1" ht="14.25" hidden="1"/>
    <row r="41823" s="505" customFormat="1" ht="14.25" hidden="1"/>
    <row r="41824" s="505" customFormat="1" ht="14.25" hidden="1"/>
    <row r="41825" s="505" customFormat="1" ht="14.25" hidden="1"/>
    <row r="41826" s="505" customFormat="1" ht="14.25" hidden="1"/>
    <row r="41827" s="505" customFormat="1" ht="14.25" hidden="1"/>
    <row r="41828" s="505" customFormat="1" ht="14.25" hidden="1"/>
    <row r="41829" s="505" customFormat="1" ht="14.25" hidden="1"/>
    <row r="41830" s="505" customFormat="1" ht="14.25" hidden="1"/>
    <row r="41831" s="505" customFormat="1" ht="14.25" hidden="1"/>
    <row r="41832" s="505" customFormat="1" ht="14.25" hidden="1"/>
    <row r="41833" s="505" customFormat="1" ht="14.25" hidden="1"/>
    <row r="41834" s="505" customFormat="1" ht="14.25" hidden="1"/>
    <row r="41835" s="505" customFormat="1" ht="14.25" hidden="1"/>
    <row r="41836" s="505" customFormat="1" ht="14.25" hidden="1"/>
    <row r="41837" s="505" customFormat="1" ht="14.25" hidden="1"/>
    <row r="41838" s="505" customFormat="1" ht="14.25" hidden="1"/>
    <row r="41839" s="505" customFormat="1" ht="14.25" hidden="1"/>
    <row r="41840" s="505" customFormat="1" ht="14.25" hidden="1"/>
    <row r="41841" s="505" customFormat="1" ht="14.25" hidden="1"/>
    <row r="41842" s="505" customFormat="1" ht="14.25" hidden="1"/>
    <row r="41843" s="505" customFormat="1" ht="14.25" hidden="1"/>
    <row r="41844" s="505" customFormat="1" ht="14.25" hidden="1"/>
    <row r="41845" s="505" customFormat="1" ht="14.25" hidden="1"/>
    <row r="41846" s="505" customFormat="1" ht="14.25" hidden="1"/>
    <row r="41847" s="505" customFormat="1" ht="14.25" hidden="1"/>
    <row r="41848" s="505" customFormat="1" ht="14.25" hidden="1"/>
    <row r="41849" s="505" customFormat="1" ht="14.25" hidden="1"/>
    <row r="41850" s="505" customFormat="1" ht="14.25" hidden="1"/>
    <row r="41851" s="505" customFormat="1" ht="14.25" hidden="1"/>
    <row r="41852" s="505" customFormat="1" ht="14.25" hidden="1"/>
    <row r="41853" s="505" customFormat="1" ht="14.25" hidden="1"/>
    <row r="41854" s="505" customFormat="1" ht="14.25" hidden="1"/>
    <row r="41855" s="505" customFormat="1" ht="14.25" hidden="1"/>
    <row r="41856" s="505" customFormat="1" ht="14.25" hidden="1"/>
    <row r="41857" s="505" customFormat="1" ht="14.25" hidden="1"/>
    <row r="41858" s="505" customFormat="1" ht="14.25" hidden="1"/>
    <row r="41859" s="505" customFormat="1" ht="14.25" hidden="1"/>
    <row r="41860" s="505" customFormat="1" ht="14.25" hidden="1"/>
    <row r="41861" s="505" customFormat="1" ht="14.25" hidden="1"/>
    <row r="41862" s="505" customFormat="1" ht="14.25" hidden="1"/>
    <row r="41863" s="505" customFormat="1" ht="14.25" hidden="1"/>
    <row r="41864" s="505" customFormat="1" ht="14.25" hidden="1"/>
    <row r="41865" s="505" customFormat="1" ht="14.25" hidden="1"/>
    <row r="41866" s="505" customFormat="1" ht="14.25" hidden="1"/>
    <row r="41867" s="505" customFormat="1" ht="14.25" hidden="1"/>
    <row r="41868" s="505" customFormat="1" ht="14.25" hidden="1"/>
    <row r="41869" s="505" customFormat="1" ht="14.25" hidden="1"/>
    <row r="41870" s="505" customFormat="1" ht="14.25" hidden="1"/>
    <row r="41871" s="505" customFormat="1" ht="14.25" hidden="1"/>
    <row r="41872" s="505" customFormat="1" ht="14.25" hidden="1"/>
    <row r="41873" s="505" customFormat="1" ht="14.25" hidden="1"/>
    <row r="41874" s="505" customFormat="1" ht="14.25" hidden="1"/>
    <row r="41875" s="505" customFormat="1" ht="14.25" hidden="1"/>
    <row r="41876" s="505" customFormat="1" ht="14.25" hidden="1"/>
    <row r="41877" s="505" customFormat="1" ht="14.25" hidden="1"/>
    <row r="41878" s="505" customFormat="1" ht="14.25" hidden="1"/>
    <row r="41879" s="505" customFormat="1" ht="14.25" hidden="1"/>
    <row r="41880" s="505" customFormat="1" ht="14.25" hidden="1"/>
    <row r="41881" s="505" customFormat="1" ht="14.25" hidden="1"/>
    <row r="41882" s="505" customFormat="1" ht="14.25" hidden="1"/>
    <row r="41883" s="505" customFormat="1" ht="14.25" hidden="1"/>
    <row r="41884" s="505" customFormat="1" ht="14.25" hidden="1"/>
    <row r="41885" s="505" customFormat="1" ht="14.25" hidden="1"/>
    <row r="41886" s="505" customFormat="1" ht="14.25" hidden="1"/>
    <row r="41887" s="505" customFormat="1" ht="14.25" hidden="1"/>
    <row r="41888" s="505" customFormat="1" ht="14.25" hidden="1"/>
    <row r="41889" s="505" customFormat="1" ht="14.25" hidden="1"/>
    <row r="41890" s="505" customFormat="1" ht="14.25" hidden="1"/>
    <row r="41891" s="505" customFormat="1" ht="14.25" hidden="1"/>
    <row r="41892" s="505" customFormat="1" ht="14.25" hidden="1"/>
    <row r="41893" s="505" customFormat="1" ht="14.25" hidden="1"/>
    <row r="41894" s="505" customFormat="1" ht="14.25" hidden="1"/>
    <row r="41895" s="505" customFormat="1" ht="14.25" hidden="1"/>
    <row r="41896" s="505" customFormat="1" ht="14.25" hidden="1"/>
    <row r="41897" s="505" customFormat="1" ht="14.25" hidden="1"/>
    <row r="41898" s="505" customFormat="1" ht="14.25" hidden="1"/>
    <row r="41899" s="505" customFormat="1" ht="14.25" hidden="1"/>
    <row r="41900" s="505" customFormat="1" ht="14.25" hidden="1"/>
    <row r="41901" s="505" customFormat="1" ht="14.25" hidden="1"/>
    <row r="41902" s="505" customFormat="1" ht="14.25" hidden="1"/>
    <row r="41903" s="505" customFormat="1" ht="14.25" hidden="1"/>
    <row r="41904" s="505" customFormat="1" ht="14.25" hidden="1"/>
    <row r="41905" s="505" customFormat="1" ht="14.25" hidden="1"/>
    <row r="41906" s="505" customFormat="1" ht="14.25" hidden="1"/>
    <row r="41907" s="505" customFormat="1" ht="14.25" hidden="1"/>
    <row r="41908" s="505" customFormat="1" ht="14.25" hidden="1"/>
    <row r="41909" s="505" customFormat="1" ht="14.25" hidden="1"/>
    <row r="41910" s="505" customFormat="1" ht="14.25" hidden="1"/>
    <row r="41911" s="505" customFormat="1" ht="14.25" hidden="1"/>
    <row r="41912" s="505" customFormat="1" ht="14.25" hidden="1"/>
    <row r="41913" s="505" customFormat="1" ht="14.25" hidden="1"/>
    <row r="41914" s="505" customFormat="1" ht="14.25" hidden="1"/>
    <row r="41915" s="505" customFormat="1" ht="14.25" hidden="1"/>
    <row r="41916" s="505" customFormat="1" ht="14.25" hidden="1"/>
    <row r="41917" s="505" customFormat="1" ht="14.25" hidden="1"/>
    <row r="41918" s="505" customFormat="1" ht="14.25" hidden="1"/>
    <row r="41919" s="505" customFormat="1" ht="14.25" hidden="1"/>
    <row r="41920" s="505" customFormat="1" ht="14.25" hidden="1"/>
    <row r="41921" s="505" customFormat="1" ht="14.25" hidden="1"/>
    <row r="41922" s="505" customFormat="1" ht="14.25" hidden="1"/>
    <row r="41923" s="505" customFormat="1" ht="14.25" hidden="1"/>
    <row r="41924" s="505" customFormat="1" ht="14.25" hidden="1"/>
    <row r="41925" s="505" customFormat="1" ht="14.25" hidden="1"/>
    <row r="41926" s="505" customFormat="1" ht="14.25" hidden="1"/>
    <row r="41927" s="505" customFormat="1" ht="14.25" hidden="1"/>
    <row r="41928" s="505" customFormat="1" ht="14.25" hidden="1"/>
    <row r="41929" s="505" customFormat="1" ht="14.25" hidden="1"/>
    <row r="41930" s="505" customFormat="1" ht="14.25" hidden="1"/>
    <row r="41931" s="505" customFormat="1" ht="14.25" hidden="1"/>
    <row r="41932" s="505" customFormat="1" ht="14.25" hidden="1"/>
    <row r="41933" s="505" customFormat="1" ht="14.25" hidden="1"/>
    <row r="41934" s="505" customFormat="1" ht="14.25" hidden="1"/>
    <row r="41935" s="505" customFormat="1" ht="14.25" hidden="1"/>
    <row r="41936" s="505" customFormat="1" ht="14.25" hidden="1"/>
    <row r="41937" s="505" customFormat="1" ht="14.25" hidden="1"/>
    <row r="41938" s="505" customFormat="1" ht="14.25" hidden="1"/>
    <row r="41939" s="505" customFormat="1" ht="14.25" hidden="1"/>
    <row r="41940" s="505" customFormat="1" ht="14.25" hidden="1"/>
    <row r="41941" s="505" customFormat="1" ht="14.25" hidden="1"/>
    <row r="41942" s="505" customFormat="1" ht="14.25" hidden="1"/>
    <row r="41943" s="505" customFormat="1" ht="14.25" hidden="1"/>
    <row r="41944" s="505" customFormat="1" ht="14.25" hidden="1"/>
    <row r="41945" s="505" customFormat="1" ht="14.25" hidden="1"/>
    <row r="41946" s="505" customFormat="1" ht="14.25" hidden="1"/>
    <row r="41947" s="505" customFormat="1" ht="14.25" hidden="1"/>
    <row r="41948" s="505" customFormat="1" ht="14.25" hidden="1"/>
    <row r="41949" s="505" customFormat="1" ht="14.25" hidden="1"/>
    <row r="41950" s="505" customFormat="1" ht="14.25" hidden="1"/>
    <row r="41951" s="505" customFormat="1" ht="14.25" hidden="1"/>
    <row r="41952" s="505" customFormat="1" ht="14.25" hidden="1"/>
    <row r="41953" s="505" customFormat="1" ht="14.25" hidden="1"/>
    <row r="41954" s="505" customFormat="1" ht="14.25" hidden="1"/>
    <row r="41955" s="505" customFormat="1" ht="14.25" hidden="1"/>
    <row r="41956" s="505" customFormat="1" ht="14.25" hidden="1"/>
    <row r="41957" s="505" customFormat="1" ht="14.25" hidden="1"/>
    <row r="41958" s="505" customFormat="1" ht="14.25" hidden="1"/>
    <row r="41959" s="505" customFormat="1" ht="14.25" hidden="1"/>
    <row r="41960" s="505" customFormat="1" ht="14.25" hidden="1"/>
    <row r="41961" s="505" customFormat="1" ht="14.25" hidden="1"/>
    <row r="41962" s="505" customFormat="1" ht="14.25" hidden="1"/>
    <row r="41963" s="505" customFormat="1" ht="14.25" hidden="1"/>
    <row r="41964" s="505" customFormat="1" ht="14.25" hidden="1"/>
    <row r="41965" s="505" customFormat="1" ht="14.25" hidden="1"/>
    <row r="41966" s="505" customFormat="1" ht="14.25" hidden="1"/>
    <row r="41967" s="505" customFormat="1" ht="14.25" hidden="1"/>
    <row r="41968" s="505" customFormat="1" ht="14.25" hidden="1"/>
    <row r="41969" s="505" customFormat="1" ht="14.25" hidden="1"/>
    <row r="41970" s="505" customFormat="1" ht="14.25" hidden="1"/>
    <row r="41971" s="505" customFormat="1" ht="14.25" hidden="1"/>
    <row r="41972" s="505" customFormat="1" ht="14.25" hidden="1"/>
    <row r="41973" s="505" customFormat="1" ht="14.25" hidden="1"/>
    <row r="41974" s="505" customFormat="1" ht="14.25" hidden="1"/>
    <row r="41975" s="505" customFormat="1" ht="14.25" hidden="1"/>
    <row r="41976" s="505" customFormat="1" ht="14.25" hidden="1"/>
    <row r="41977" s="505" customFormat="1" ht="14.25" hidden="1"/>
    <row r="41978" s="505" customFormat="1" ht="14.25" hidden="1"/>
    <row r="41979" s="505" customFormat="1" ht="14.25" hidden="1"/>
    <row r="41980" s="505" customFormat="1" ht="14.25" hidden="1"/>
    <row r="41981" s="505" customFormat="1" ht="14.25" hidden="1"/>
    <row r="41982" s="505" customFormat="1" ht="14.25" hidden="1"/>
    <row r="41983" s="505" customFormat="1" ht="14.25" hidden="1"/>
    <row r="41984" s="505" customFormat="1" ht="14.25" hidden="1"/>
    <row r="41985" s="505" customFormat="1" ht="14.25" hidden="1"/>
    <row r="41986" s="505" customFormat="1" ht="14.25" hidden="1"/>
    <row r="41987" s="505" customFormat="1" ht="14.25" hidden="1"/>
    <row r="41988" s="505" customFormat="1" ht="14.25" hidden="1"/>
    <row r="41989" s="505" customFormat="1" ht="14.25" hidden="1"/>
    <row r="41990" s="505" customFormat="1" ht="14.25" hidden="1"/>
    <row r="41991" s="505" customFormat="1" ht="14.25" hidden="1"/>
    <row r="41992" s="505" customFormat="1" ht="14.25" hidden="1"/>
    <row r="41993" s="505" customFormat="1" ht="14.25" hidden="1"/>
    <row r="41994" s="505" customFormat="1" ht="14.25" hidden="1"/>
    <row r="41995" s="505" customFormat="1" ht="14.25" hidden="1"/>
    <row r="41996" s="505" customFormat="1" ht="14.25" hidden="1"/>
    <row r="41997" s="505" customFormat="1" ht="14.25" hidden="1"/>
    <row r="41998" s="505" customFormat="1" ht="14.25" hidden="1"/>
    <row r="41999" s="505" customFormat="1" ht="14.25" hidden="1"/>
    <row r="42000" s="505" customFormat="1" ht="14.25" hidden="1"/>
    <row r="42001" s="505" customFormat="1" ht="14.25" hidden="1"/>
    <row r="42002" s="505" customFormat="1" ht="14.25" hidden="1"/>
    <row r="42003" s="505" customFormat="1" ht="14.25" hidden="1"/>
    <row r="42004" s="505" customFormat="1" ht="14.25" hidden="1"/>
    <row r="42005" s="505" customFormat="1" ht="14.25" hidden="1"/>
    <row r="42006" s="505" customFormat="1" ht="14.25" hidden="1"/>
    <row r="42007" s="505" customFormat="1" ht="14.25" hidden="1"/>
    <row r="42008" s="505" customFormat="1" ht="14.25" hidden="1"/>
    <row r="42009" s="505" customFormat="1" ht="14.25" hidden="1"/>
    <row r="42010" s="505" customFormat="1" ht="14.25" hidden="1"/>
    <row r="42011" s="505" customFormat="1" ht="14.25" hidden="1"/>
    <row r="42012" s="505" customFormat="1" ht="14.25" hidden="1"/>
    <row r="42013" s="505" customFormat="1" ht="14.25" hidden="1"/>
    <row r="42014" s="505" customFormat="1" ht="14.25" hidden="1"/>
    <row r="42015" s="505" customFormat="1" ht="14.25" hidden="1"/>
    <row r="42016" s="505" customFormat="1" ht="14.25" hidden="1"/>
    <row r="42017" s="505" customFormat="1" ht="14.25" hidden="1"/>
    <row r="42018" s="505" customFormat="1" ht="14.25" hidden="1"/>
    <row r="42019" s="505" customFormat="1" ht="14.25" hidden="1"/>
    <row r="42020" s="505" customFormat="1" ht="14.25" hidden="1"/>
    <row r="42021" s="505" customFormat="1" ht="14.25" hidden="1"/>
    <row r="42022" s="505" customFormat="1" ht="14.25" hidden="1"/>
    <row r="42023" s="505" customFormat="1" ht="14.25" hidden="1"/>
    <row r="42024" s="505" customFormat="1" ht="14.25" hidden="1"/>
    <row r="42025" s="505" customFormat="1" ht="14.25" hidden="1"/>
    <row r="42026" s="505" customFormat="1" ht="14.25" hidden="1"/>
    <row r="42027" s="505" customFormat="1" ht="14.25" hidden="1"/>
    <row r="42028" s="505" customFormat="1" ht="14.25" hidden="1"/>
    <row r="42029" s="505" customFormat="1" ht="14.25" hidden="1"/>
    <row r="42030" s="505" customFormat="1" ht="14.25" hidden="1"/>
    <row r="42031" s="505" customFormat="1" ht="14.25" hidden="1"/>
    <row r="42032" s="505" customFormat="1" ht="14.25" hidden="1"/>
    <row r="42033" s="505" customFormat="1" ht="14.25" hidden="1"/>
    <row r="42034" s="505" customFormat="1" ht="14.25" hidden="1"/>
    <row r="42035" s="505" customFormat="1" ht="14.25" hidden="1"/>
    <row r="42036" s="505" customFormat="1" ht="14.25" hidden="1"/>
    <row r="42037" s="505" customFormat="1" ht="14.25" hidden="1"/>
    <row r="42038" s="505" customFormat="1" ht="14.25" hidden="1"/>
    <row r="42039" s="505" customFormat="1" ht="14.25" hidden="1"/>
    <row r="42040" s="505" customFormat="1" ht="14.25" hidden="1"/>
    <row r="42041" s="505" customFormat="1" ht="14.25" hidden="1"/>
    <row r="42042" s="505" customFormat="1" ht="14.25" hidden="1"/>
    <row r="42043" s="505" customFormat="1" ht="14.25" hidden="1"/>
    <row r="42044" s="505" customFormat="1" ht="14.25" hidden="1"/>
    <row r="42045" s="505" customFormat="1" ht="14.25" hidden="1"/>
    <row r="42046" s="505" customFormat="1" ht="14.25" hidden="1"/>
    <row r="42047" s="505" customFormat="1" ht="14.25" hidden="1"/>
    <row r="42048" s="505" customFormat="1" ht="14.25" hidden="1"/>
    <row r="42049" s="505" customFormat="1" ht="14.25" hidden="1"/>
    <row r="42050" s="505" customFormat="1" ht="14.25" hidden="1"/>
    <row r="42051" s="505" customFormat="1" ht="14.25" hidden="1"/>
    <row r="42052" s="505" customFormat="1" ht="14.25" hidden="1"/>
    <row r="42053" s="505" customFormat="1" ht="14.25" hidden="1"/>
    <row r="42054" s="505" customFormat="1" ht="14.25" hidden="1"/>
    <row r="42055" s="505" customFormat="1" ht="14.25" hidden="1"/>
    <row r="42056" s="505" customFormat="1" ht="14.25" hidden="1"/>
    <row r="42057" s="505" customFormat="1" ht="14.25" hidden="1"/>
    <row r="42058" s="505" customFormat="1" ht="14.25" hidden="1"/>
    <row r="42059" s="505" customFormat="1" ht="14.25" hidden="1"/>
    <row r="42060" s="505" customFormat="1" ht="14.25" hidden="1"/>
    <row r="42061" s="505" customFormat="1" ht="14.25" hidden="1"/>
    <row r="42062" s="505" customFormat="1" ht="14.25" hidden="1"/>
    <row r="42063" s="505" customFormat="1" ht="14.25" hidden="1"/>
    <row r="42064" s="505" customFormat="1" ht="14.25" hidden="1"/>
    <row r="42065" s="505" customFormat="1" ht="14.25" hidden="1"/>
    <row r="42066" s="505" customFormat="1" ht="14.25" hidden="1"/>
    <row r="42067" s="505" customFormat="1" ht="14.25" hidden="1"/>
    <row r="42068" s="505" customFormat="1" ht="14.25" hidden="1"/>
    <row r="42069" s="505" customFormat="1" ht="14.25" hidden="1"/>
    <row r="42070" s="505" customFormat="1" ht="14.25" hidden="1"/>
    <row r="42071" s="505" customFormat="1" ht="14.25" hidden="1"/>
    <row r="42072" s="505" customFormat="1" ht="14.25" hidden="1"/>
    <row r="42073" s="505" customFormat="1" ht="14.25" hidden="1"/>
    <row r="42074" s="505" customFormat="1" ht="14.25" hidden="1"/>
    <row r="42075" s="505" customFormat="1" ht="14.25" hidden="1"/>
    <row r="42076" s="505" customFormat="1" ht="14.25" hidden="1"/>
    <row r="42077" s="505" customFormat="1" ht="14.25" hidden="1"/>
    <row r="42078" s="505" customFormat="1" ht="14.25" hidden="1"/>
    <row r="42079" s="505" customFormat="1" ht="14.25" hidden="1"/>
    <row r="42080" s="505" customFormat="1" ht="14.25" hidden="1"/>
    <row r="42081" s="505" customFormat="1" ht="14.25" hidden="1"/>
    <row r="42082" s="505" customFormat="1" ht="14.25" hidden="1"/>
    <row r="42083" s="505" customFormat="1" ht="14.25" hidden="1"/>
    <row r="42084" s="505" customFormat="1" ht="14.25" hidden="1"/>
    <row r="42085" s="505" customFormat="1" ht="14.25" hidden="1"/>
    <row r="42086" s="505" customFormat="1" ht="14.25" hidden="1"/>
    <row r="42087" s="505" customFormat="1" ht="14.25" hidden="1"/>
    <row r="42088" s="505" customFormat="1" ht="14.25" hidden="1"/>
    <row r="42089" s="505" customFormat="1" ht="14.25" hidden="1"/>
    <row r="42090" s="505" customFormat="1" ht="14.25" hidden="1"/>
    <row r="42091" s="505" customFormat="1" ht="14.25" hidden="1"/>
    <row r="42092" s="505" customFormat="1" ht="14.25" hidden="1"/>
    <row r="42093" s="505" customFormat="1" ht="14.25" hidden="1"/>
    <row r="42094" s="505" customFormat="1" ht="14.25" hidden="1"/>
    <row r="42095" s="505" customFormat="1" ht="14.25" hidden="1"/>
    <row r="42096" s="505" customFormat="1" ht="14.25" hidden="1"/>
    <row r="42097" s="505" customFormat="1" ht="14.25" hidden="1"/>
    <row r="42098" s="505" customFormat="1" ht="14.25" hidden="1"/>
    <row r="42099" s="505" customFormat="1" ht="14.25" hidden="1"/>
    <row r="42100" s="505" customFormat="1" ht="14.25" hidden="1"/>
    <row r="42101" s="505" customFormat="1" ht="14.25" hidden="1"/>
    <row r="42102" s="505" customFormat="1" ht="14.25" hidden="1"/>
    <row r="42103" s="505" customFormat="1" ht="14.25" hidden="1"/>
    <row r="42104" s="505" customFormat="1" ht="14.25" hidden="1"/>
    <row r="42105" s="505" customFormat="1" ht="14.25" hidden="1"/>
    <row r="42106" s="505" customFormat="1" ht="14.25" hidden="1"/>
    <row r="42107" s="505" customFormat="1" ht="14.25" hidden="1"/>
    <row r="42108" s="505" customFormat="1" ht="14.25" hidden="1"/>
    <row r="42109" s="505" customFormat="1" ht="14.25" hidden="1"/>
    <row r="42110" s="505" customFormat="1" ht="14.25" hidden="1"/>
    <row r="42111" s="505" customFormat="1" ht="14.25" hidden="1"/>
    <row r="42112" s="505" customFormat="1" ht="14.25" hidden="1"/>
    <row r="42113" s="505" customFormat="1" ht="14.25" hidden="1"/>
    <row r="42114" s="505" customFormat="1" ht="14.25" hidden="1"/>
    <row r="42115" s="505" customFormat="1" ht="14.25" hidden="1"/>
    <row r="42116" s="505" customFormat="1" ht="14.25" hidden="1"/>
    <row r="42117" s="505" customFormat="1" ht="14.25" hidden="1"/>
    <row r="42118" s="505" customFormat="1" ht="14.25" hidden="1"/>
    <row r="42119" s="505" customFormat="1" ht="14.25" hidden="1"/>
    <row r="42120" s="505" customFormat="1" ht="14.25" hidden="1"/>
    <row r="42121" s="505" customFormat="1" ht="14.25" hidden="1"/>
    <row r="42122" s="505" customFormat="1" ht="14.25" hidden="1"/>
    <row r="42123" s="505" customFormat="1" ht="14.25" hidden="1"/>
    <row r="42124" s="505" customFormat="1" ht="14.25" hidden="1"/>
    <row r="42125" s="505" customFormat="1" ht="14.25" hidden="1"/>
    <row r="42126" s="505" customFormat="1" ht="14.25" hidden="1"/>
    <row r="42127" s="505" customFormat="1" ht="14.25" hidden="1"/>
    <row r="42128" s="505" customFormat="1" ht="14.25" hidden="1"/>
    <row r="42129" s="505" customFormat="1" ht="14.25" hidden="1"/>
    <row r="42130" s="505" customFormat="1" ht="14.25" hidden="1"/>
    <row r="42131" s="505" customFormat="1" ht="14.25" hidden="1"/>
    <row r="42132" s="505" customFormat="1" ht="14.25" hidden="1"/>
    <row r="42133" s="505" customFormat="1" ht="14.25" hidden="1"/>
    <row r="42134" s="505" customFormat="1" ht="14.25" hidden="1"/>
    <row r="42135" s="505" customFormat="1" ht="14.25" hidden="1"/>
    <row r="42136" s="505" customFormat="1" ht="14.25" hidden="1"/>
    <row r="42137" s="505" customFormat="1" ht="14.25" hidden="1"/>
    <row r="42138" s="505" customFormat="1" ht="14.25" hidden="1"/>
    <row r="42139" s="505" customFormat="1" ht="14.25" hidden="1"/>
    <row r="42140" s="505" customFormat="1" ht="14.25" hidden="1"/>
    <row r="42141" s="505" customFormat="1" ht="14.25" hidden="1"/>
    <row r="42142" s="505" customFormat="1" ht="14.25" hidden="1"/>
    <row r="42143" s="505" customFormat="1" ht="14.25" hidden="1"/>
    <row r="42144" s="505" customFormat="1" ht="14.25" hidden="1"/>
    <row r="42145" s="505" customFormat="1" ht="14.25" hidden="1"/>
    <row r="42146" s="505" customFormat="1" ht="14.25" hidden="1"/>
    <row r="42147" s="505" customFormat="1" ht="14.25" hidden="1"/>
    <row r="42148" s="505" customFormat="1" ht="14.25" hidden="1"/>
    <row r="42149" s="505" customFormat="1" ht="14.25" hidden="1"/>
    <row r="42150" s="505" customFormat="1" ht="14.25" hidden="1"/>
    <row r="42151" s="505" customFormat="1" ht="14.25" hidden="1"/>
    <row r="42152" s="505" customFormat="1" ht="14.25" hidden="1"/>
    <row r="42153" s="505" customFormat="1" ht="14.25" hidden="1"/>
    <row r="42154" s="505" customFormat="1" ht="14.25" hidden="1"/>
    <row r="42155" s="505" customFormat="1" ht="14.25" hidden="1"/>
    <row r="42156" s="505" customFormat="1" ht="14.25" hidden="1"/>
    <row r="42157" s="505" customFormat="1" ht="14.25" hidden="1"/>
    <row r="42158" s="505" customFormat="1" ht="14.25" hidden="1"/>
    <row r="42159" s="505" customFormat="1" ht="14.25" hidden="1"/>
    <row r="42160" s="505" customFormat="1" ht="14.25" hidden="1"/>
    <row r="42161" s="505" customFormat="1" ht="14.25" hidden="1"/>
    <row r="42162" s="505" customFormat="1" ht="14.25" hidden="1"/>
    <row r="42163" s="505" customFormat="1" ht="14.25" hidden="1"/>
    <row r="42164" s="505" customFormat="1" ht="14.25" hidden="1"/>
    <row r="42165" s="505" customFormat="1" ht="14.25" hidden="1"/>
    <row r="42166" s="505" customFormat="1" ht="14.25" hidden="1"/>
    <row r="42167" s="505" customFormat="1" ht="14.25" hidden="1"/>
    <row r="42168" s="505" customFormat="1" ht="14.25" hidden="1"/>
    <row r="42169" s="505" customFormat="1" ht="14.25" hidden="1"/>
    <row r="42170" s="505" customFormat="1" ht="14.25" hidden="1"/>
    <row r="42171" s="505" customFormat="1" ht="14.25" hidden="1"/>
    <row r="42172" s="505" customFormat="1" ht="14.25" hidden="1"/>
    <row r="42173" s="505" customFormat="1" ht="14.25" hidden="1"/>
    <row r="42174" s="505" customFormat="1" ht="14.25" hidden="1"/>
    <row r="42175" s="505" customFormat="1" ht="14.25" hidden="1"/>
    <row r="42176" s="505" customFormat="1" ht="14.25" hidden="1"/>
    <row r="42177" s="505" customFormat="1" ht="14.25" hidden="1"/>
    <row r="42178" s="505" customFormat="1" ht="14.25" hidden="1"/>
    <row r="42179" s="505" customFormat="1" ht="14.25" hidden="1"/>
    <row r="42180" s="505" customFormat="1" ht="14.25" hidden="1"/>
    <row r="42181" s="505" customFormat="1" ht="14.25" hidden="1"/>
    <row r="42182" s="505" customFormat="1" ht="14.25" hidden="1"/>
    <row r="42183" s="505" customFormat="1" ht="14.25" hidden="1"/>
    <row r="42184" s="505" customFormat="1" ht="14.25" hidden="1"/>
    <row r="42185" s="505" customFormat="1" ht="14.25" hidden="1"/>
    <row r="42186" s="505" customFormat="1" ht="14.25" hidden="1"/>
    <row r="42187" s="505" customFormat="1" ht="14.25" hidden="1"/>
    <row r="42188" s="505" customFormat="1" ht="14.25" hidden="1"/>
    <row r="42189" s="505" customFormat="1" ht="14.25" hidden="1"/>
    <row r="42190" s="505" customFormat="1" ht="14.25" hidden="1"/>
    <row r="42191" s="505" customFormat="1" ht="14.25" hidden="1"/>
    <row r="42192" s="505" customFormat="1" ht="14.25" hidden="1"/>
    <row r="42193" s="505" customFormat="1" ht="14.25" hidden="1"/>
    <row r="42194" s="505" customFormat="1" ht="14.25" hidden="1"/>
    <row r="42195" s="505" customFormat="1" ht="14.25" hidden="1"/>
    <row r="42196" s="505" customFormat="1" ht="14.25" hidden="1"/>
    <row r="42197" s="505" customFormat="1" ht="14.25" hidden="1"/>
    <row r="42198" s="505" customFormat="1" ht="14.25" hidden="1"/>
    <row r="42199" s="505" customFormat="1" ht="14.25" hidden="1"/>
    <row r="42200" s="505" customFormat="1" ht="14.25" hidden="1"/>
    <row r="42201" s="505" customFormat="1" ht="14.25" hidden="1"/>
    <row r="42202" s="505" customFormat="1" ht="14.25" hidden="1"/>
    <row r="42203" s="505" customFormat="1" ht="14.25" hidden="1"/>
    <row r="42204" s="505" customFormat="1" ht="14.25" hidden="1"/>
    <row r="42205" s="505" customFormat="1" ht="14.25" hidden="1"/>
    <row r="42206" s="505" customFormat="1" ht="14.25" hidden="1"/>
    <row r="42207" s="505" customFormat="1" ht="14.25" hidden="1"/>
    <row r="42208" s="505" customFormat="1" ht="14.25" hidden="1"/>
    <row r="42209" s="505" customFormat="1" ht="14.25" hidden="1"/>
    <row r="42210" s="505" customFormat="1" ht="14.25" hidden="1"/>
    <row r="42211" s="505" customFormat="1" ht="14.25" hidden="1"/>
    <row r="42212" s="505" customFormat="1" ht="14.25" hidden="1"/>
    <row r="42213" s="505" customFormat="1" ht="14.25" hidden="1"/>
    <row r="42214" s="505" customFormat="1" ht="14.25" hidden="1"/>
    <row r="42215" s="505" customFormat="1" ht="14.25" hidden="1"/>
    <row r="42216" s="505" customFormat="1" ht="14.25" hidden="1"/>
    <row r="42217" s="505" customFormat="1" ht="14.25" hidden="1"/>
    <row r="42218" s="505" customFormat="1" ht="14.25" hidden="1"/>
    <row r="42219" s="505" customFormat="1" ht="14.25" hidden="1"/>
    <row r="42220" s="505" customFormat="1" ht="14.25" hidden="1"/>
    <row r="42221" s="505" customFormat="1" ht="14.25" hidden="1"/>
    <row r="42222" s="505" customFormat="1" ht="14.25" hidden="1"/>
    <row r="42223" s="505" customFormat="1" ht="14.25" hidden="1"/>
    <row r="42224" s="505" customFormat="1" ht="14.25" hidden="1"/>
    <row r="42225" s="505" customFormat="1" ht="14.25" hidden="1"/>
    <row r="42226" s="505" customFormat="1" ht="14.25" hidden="1"/>
    <row r="42227" s="505" customFormat="1" ht="14.25" hidden="1"/>
    <row r="42228" s="505" customFormat="1" ht="14.25" hidden="1"/>
    <row r="42229" s="505" customFormat="1" ht="14.25" hidden="1"/>
    <row r="42230" s="505" customFormat="1" ht="14.25" hidden="1"/>
    <row r="42231" s="505" customFormat="1" ht="14.25" hidden="1"/>
    <row r="42232" s="505" customFormat="1" ht="14.25" hidden="1"/>
    <row r="42233" s="505" customFormat="1" ht="14.25" hidden="1"/>
    <row r="42234" s="505" customFormat="1" ht="14.25" hidden="1"/>
    <row r="42235" s="505" customFormat="1" ht="14.25" hidden="1"/>
    <row r="42236" s="505" customFormat="1" ht="14.25" hidden="1"/>
    <row r="42237" s="505" customFormat="1" ht="14.25" hidden="1"/>
    <row r="42238" s="505" customFormat="1" ht="14.25" hidden="1"/>
    <row r="42239" s="505" customFormat="1" ht="14.25" hidden="1"/>
    <row r="42240" s="505" customFormat="1" ht="14.25" hidden="1"/>
    <row r="42241" s="505" customFormat="1" ht="14.25" hidden="1"/>
    <row r="42242" s="505" customFormat="1" ht="14.25" hidden="1"/>
    <row r="42243" s="505" customFormat="1" ht="14.25" hidden="1"/>
    <row r="42244" s="505" customFormat="1" ht="14.25" hidden="1"/>
    <row r="42245" s="505" customFormat="1" ht="14.25" hidden="1"/>
    <row r="42246" s="505" customFormat="1" ht="14.25" hidden="1"/>
    <row r="42247" s="505" customFormat="1" ht="14.25" hidden="1"/>
    <row r="42248" s="505" customFormat="1" ht="14.25" hidden="1"/>
    <row r="42249" s="505" customFormat="1" ht="14.25" hidden="1"/>
    <row r="42250" s="505" customFormat="1" ht="14.25" hidden="1"/>
    <row r="42251" s="505" customFormat="1" ht="14.25" hidden="1"/>
    <row r="42252" s="505" customFormat="1" ht="14.25" hidden="1"/>
    <row r="42253" s="505" customFormat="1" ht="14.25" hidden="1"/>
    <row r="42254" s="505" customFormat="1" ht="14.25" hidden="1"/>
    <row r="42255" s="505" customFormat="1" ht="14.25" hidden="1"/>
    <row r="42256" s="505" customFormat="1" ht="14.25" hidden="1"/>
    <row r="42257" s="505" customFormat="1" ht="14.25" hidden="1"/>
    <row r="42258" s="505" customFormat="1" ht="14.25" hidden="1"/>
    <row r="42259" s="505" customFormat="1" ht="14.25" hidden="1"/>
    <row r="42260" s="505" customFormat="1" ht="14.25" hidden="1"/>
    <row r="42261" s="505" customFormat="1" ht="14.25" hidden="1"/>
    <row r="42262" s="505" customFormat="1" ht="14.25" hidden="1"/>
    <row r="42263" s="505" customFormat="1" ht="14.25" hidden="1"/>
    <row r="42264" s="505" customFormat="1" ht="14.25" hidden="1"/>
    <row r="42265" s="505" customFormat="1" ht="14.25" hidden="1"/>
    <row r="42266" s="505" customFormat="1" ht="14.25" hidden="1"/>
    <row r="42267" s="505" customFormat="1" ht="14.25" hidden="1"/>
    <row r="42268" s="505" customFormat="1" ht="14.25" hidden="1"/>
    <row r="42269" s="505" customFormat="1" ht="14.25" hidden="1"/>
    <row r="42270" s="505" customFormat="1" ht="14.25" hidden="1"/>
    <row r="42271" s="505" customFormat="1" ht="14.25" hidden="1"/>
    <row r="42272" s="505" customFormat="1" ht="14.25" hidden="1"/>
    <row r="42273" s="505" customFormat="1" ht="14.25" hidden="1"/>
    <row r="42274" s="505" customFormat="1" ht="14.25" hidden="1"/>
    <row r="42275" s="505" customFormat="1" ht="14.25" hidden="1"/>
    <row r="42276" s="505" customFormat="1" ht="14.25" hidden="1"/>
    <row r="42277" s="505" customFormat="1" ht="14.25" hidden="1"/>
    <row r="42278" s="505" customFormat="1" ht="14.25" hidden="1"/>
    <row r="42279" s="505" customFormat="1" ht="14.25" hidden="1"/>
    <row r="42280" s="505" customFormat="1" ht="14.25" hidden="1"/>
    <row r="42281" s="505" customFormat="1" ht="14.25" hidden="1"/>
    <row r="42282" s="505" customFormat="1" ht="14.25" hidden="1"/>
    <row r="42283" s="505" customFormat="1" ht="14.25" hidden="1"/>
    <row r="42284" s="505" customFormat="1" ht="14.25" hidden="1"/>
    <row r="42285" s="505" customFormat="1" ht="14.25" hidden="1"/>
    <row r="42286" s="505" customFormat="1" ht="14.25" hidden="1"/>
    <row r="42287" s="505" customFormat="1" ht="14.25" hidden="1"/>
    <row r="42288" s="505" customFormat="1" ht="14.25" hidden="1"/>
    <row r="42289" s="505" customFormat="1" ht="14.25" hidden="1"/>
    <row r="42290" s="505" customFormat="1" ht="14.25" hidden="1"/>
    <row r="42291" s="505" customFormat="1" ht="14.25" hidden="1"/>
    <row r="42292" s="505" customFormat="1" ht="14.25" hidden="1"/>
    <row r="42293" s="505" customFormat="1" ht="14.25" hidden="1"/>
    <row r="42294" s="505" customFormat="1" ht="14.25" hidden="1"/>
    <row r="42295" s="505" customFormat="1" ht="14.25" hidden="1"/>
    <row r="42296" s="505" customFormat="1" ht="14.25" hidden="1"/>
    <row r="42297" s="505" customFormat="1" ht="14.25" hidden="1"/>
    <row r="42298" s="505" customFormat="1" ht="14.25" hidden="1"/>
    <row r="42299" s="505" customFormat="1" ht="14.25" hidden="1"/>
    <row r="42300" s="505" customFormat="1" ht="14.25" hidden="1"/>
    <row r="42301" s="505" customFormat="1" ht="14.25" hidden="1"/>
    <row r="42302" s="505" customFormat="1" ht="14.25" hidden="1"/>
    <row r="42303" s="505" customFormat="1" ht="14.25" hidden="1"/>
    <row r="42304" s="505" customFormat="1" ht="14.25" hidden="1"/>
    <row r="42305" s="505" customFormat="1" ht="14.25" hidden="1"/>
    <row r="42306" s="505" customFormat="1" ht="14.25" hidden="1"/>
    <row r="42307" s="505" customFormat="1" ht="14.25" hidden="1"/>
    <row r="42308" s="505" customFormat="1" ht="14.25" hidden="1"/>
    <row r="42309" s="505" customFormat="1" ht="14.25" hidden="1"/>
    <row r="42310" s="505" customFormat="1" ht="14.25" hidden="1"/>
    <row r="42311" s="505" customFormat="1" ht="14.25" hidden="1"/>
    <row r="42312" s="505" customFormat="1" ht="14.25" hidden="1"/>
    <row r="42313" s="505" customFormat="1" ht="14.25" hidden="1"/>
    <row r="42314" s="505" customFormat="1" ht="14.25" hidden="1"/>
    <row r="42315" s="505" customFormat="1" ht="14.25" hidden="1"/>
    <row r="42316" s="505" customFormat="1" ht="14.25" hidden="1"/>
    <row r="42317" s="505" customFormat="1" ht="14.25" hidden="1"/>
    <row r="42318" s="505" customFormat="1" ht="14.25" hidden="1"/>
    <row r="42319" s="505" customFormat="1" ht="14.25" hidden="1"/>
    <row r="42320" s="505" customFormat="1" ht="14.25" hidden="1"/>
    <row r="42321" s="505" customFormat="1" ht="14.25" hidden="1"/>
    <row r="42322" s="505" customFormat="1" ht="14.25" hidden="1"/>
    <row r="42323" s="505" customFormat="1" ht="14.25" hidden="1"/>
    <row r="42324" s="505" customFormat="1" ht="14.25" hidden="1"/>
    <row r="42325" s="505" customFormat="1" ht="14.25" hidden="1"/>
    <row r="42326" s="505" customFormat="1" ht="14.25" hidden="1"/>
    <row r="42327" s="505" customFormat="1" ht="14.25" hidden="1"/>
    <row r="42328" s="505" customFormat="1" ht="14.25" hidden="1"/>
    <row r="42329" s="505" customFormat="1" ht="14.25" hidden="1"/>
    <row r="42330" s="505" customFormat="1" ht="14.25" hidden="1"/>
    <row r="42331" s="505" customFormat="1" ht="14.25" hidden="1"/>
    <row r="42332" s="505" customFormat="1" ht="14.25" hidden="1"/>
    <row r="42333" s="505" customFormat="1" ht="14.25" hidden="1"/>
    <row r="42334" s="505" customFormat="1" ht="14.25" hidden="1"/>
    <row r="42335" s="505" customFormat="1" ht="14.25" hidden="1"/>
    <row r="42336" s="505" customFormat="1" ht="14.25" hidden="1"/>
    <row r="42337" s="505" customFormat="1" ht="14.25" hidden="1"/>
    <row r="42338" s="505" customFormat="1" ht="14.25" hidden="1"/>
    <row r="42339" s="505" customFormat="1" ht="14.25" hidden="1"/>
    <row r="42340" s="505" customFormat="1" ht="14.25" hidden="1"/>
    <row r="42341" s="505" customFormat="1" ht="14.25" hidden="1"/>
    <row r="42342" s="505" customFormat="1" ht="14.25" hidden="1"/>
    <row r="42343" s="505" customFormat="1" ht="14.25" hidden="1"/>
    <row r="42344" s="505" customFormat="1" ht="14.25" hidden="1"/>
    <row r="42345" s="505" customFormat="1" ht="14.25" hidden="1"/>
    <row r="42346" s="505" customFormat="1" ht="14.25" hidden="1"/>
    <row r="42347" s="505" customFormat="1" ht="14.25" hidden="1"/>
    <row r="42348" s="505" customFormat="1" ht="14.25" hidden="1"/>
    <row r="42349" s="505" customFormat="1" ht="14.25" hidden="1"/>
    <row r="42350" s="505" customFormat="1" ht="14.25" hidden="1"/>
    <row r="42351" s="505" customFormat="1" ht="14.25" hidden="1"/>
    <row r="42352" s="505" customFormat="1" ht="14.25" hidden="1"/>
    <row r="42353" s="505" customFormat="1" ht="14.25" hidden="1"/>
    <row r="42354" s="505" customFormat="1" ht="14.25" hidden="1"/>
    <row r="42355" s="505" customFormat="1" ht="14.25" hidden="1"/>
    <row r="42356" s="505" customFormat="1" ht="14.25" hidden="1"/>
    <row r="42357" s="505" customFormat="1" ht="14.25" hidden="1"/>
    <row r="42358" s="505" customFormat="1" ht="14.25" hidden="1"/>
    <row r="42359" s="505" customFormat="1" ht="14.25" hidden="1"/>
    <row r="42360" s="505" customFormat="1" ht="14.25" hidden="1"/>
    <row r="42361" s="505" customFormat="1" ht="14.25" hidden="1"/>
    <row r="42362" s="505" customFormat="1" ht="14.25" hidden="1"/>
    <row r="42363" s="505" customFormat="1" ht="14.25" hidden="1"/>
    <row r="42364" s="505" customFormat="1" ht="14.25" hidden="1"/>
    <row r="42365" s="505" customFormat="1" ht="14.25" hidden="1"/>
    <row r="42366" s="505" customFormat="1" ht="14.25" hidden="1"/>
    <row r="42367" s="505" customFormat="1" ht="14.25" hidden="1"/>
    <row r="42368" s="505" customFormat="1" ht="14.25" hidden="1"/>
    <row r="42369" s="505" customFormat="1" ht="14.25" hidden="1"/>
    <row r="42370" s="505" customFormat="1" ht="14.25" hidden="1"/>
    <row r="42371" s="505" customFormat="1" ht="14.25" hidden="1"/>
    <row r="42372" s="505" customFormat="1" ht="14.25" hidden="1"/>
    <row r="42373" s="505" customFormat="1" ht="14.25" hidden="1"/>
    <row r="42374" s="505" customFormat="1" ht="14.25" hidden="1"/>
    <row r="42375" s="505" customFormat="1" ht="14.25" hidden="1"/>
    <row r="42376" s="505" customFormat="1" ht="14.25" hidden="1"/>
    <row r="42377" s="505" customFormat="1" ht="14.25" hidden="1"/>
    <row r="42378" s="505" customFormat="1" ht="14.25" hidden="1"/>
    <row r="42379" s="505" customFormat="1" ht="14.25" hidden="1"/>
    <row r="42380" s="505" customFormat="1" ht="14.25" hidden="1"/>
    <row r="42381" s="505" customFormat="1" ht="14.25" hidden="1"/>
    <row r="42382" s="505" customFormat="1" ht="14.25" hidden="1"/>
    <row r="42383" s="505" customFormat="1" ht="14.25" hidden="1"/>
    <row r="42384" s="505" customFormat="1" ht="14.25" hidden="1"/>
    <row r="42385" s="505" customFormat="1" ht="14.25" hidden="1"/>
    <row r="42386" s="505" customFormat="1" ht="14.25" hidden="1"/>
    <row r="42387" s="505" customFormat="1" ht="14.25" hidden="1"/>
    <row r="42388" s="505" customFormat="1" ht="14.25" hidden="1"/>
    <row r="42389" s="505" customFormat="1" ht="14.25" hidden="1"/>
    <row r="42390" s="505" customFormat="1" ht="14.25" hidden="1"/>
    <row r="42391" s="505" customFormat="1" ht="14.25" hidden="1"/>
    <row r="42392" s="505" customFormat="1" ht="14.25" hidden="1"/>
    <row r="42393" s="505" customFormat="1" ht="14.25" hidden="1"/>
    <row r="42394" s="505" customFormat="1" ht="14.25" hidden="1"/>
    <row r="42395" s="505" customFormat="1" ht="14.25" hidden="1"/>
    <row r="42396" s="505" customFormat="1" ht="14.25" hidden="1"/>
    <row r="42397" s="505" customFormat="1" ht="14.25" hidden="1"/>
    <row r="42398" s="505" customFormat="1" ht="14.25" hidden="1"/>
    <row r="42399" s="505" customFormat="1" ht="14.25" hidden="1"/>
    <row r="42400" s="505" customFormat="1" ht="14.25" hidden="1"/>
    <row r="42401" s="505" customFormat="1" ht="14.25" hidden="1"/>
    <row r="42402" s="505" customFormat="1" ht="14.25" hidden="1"/>
    <row r="42403" s="505" customFormat="1" ht="14.25" hidden="1"/>
    <row r="42404" s="505" customFormat="1" ht="14.25" hidden="1"/>
    <row r="42405" s="505" customFormat="1" ht="14.25" hidden="1"/>
    <row r="42406" s="505" customFormat="1" ht="14.25" hidden="1"/>
    <row r="42407" s="505" customFormat="1" ht="14.25" hidden="1"/>
    <row r="42408" s="505" customFormat="1" ht="14.25" hidden="1"/>
    <row r="42409" s="505" customFormat="1" ht="14.25" hidden="1"/>
    <row r="42410" s="505" customFormat="1" ht="14.25" hidden="1"/>
    <row r="42411" s="505" customFormat="1" ht="14.25" hidden="1"/>
    <row r="42412" s="505" customFormat="1" ht="14.25" hidden="1"/>
    <row r="42413" s="505" customFormat="1" ht="14.25" hidden="1"/>
    <row r="42414" s="505" customFormat="1" ht="14.25" hidden="1"/>
    <row r="42415" s="505" customFormat="1" ht="14.25" hidden="1"/>
    <row r="42416" s="505" customFormat="1" ht="14.25" hidden="1"/>
    <row r="42417" s="505" customFormat="1" ht="14.25" hidden="1"/>
    <row r="42418" s="505" customFormat="1" ht="14.25" hidden="1"/>
    <row r="42419" s="505" customFormat="1" ht="14.25" hidden="1"/>
    <row r="42420" s="505" customFormat="1" ht="14.25" hidden="1"/>
    <row r="42421" s="505" customFormat="1" ht="14.25" hidden="1"/>
    <row r="42422" s="505" customFormat="1" ht="14.25" hidden="1"/>
    <row r="42423" s="505" customFormat="1" ht="14.25" hidden="1"/>
    <row r="42424" s="505" customFormat="1" ht="14.25" hidden="1"/>
    <row r="42425" s="505" customFormat="1" ht="14.25" hidden="1"/>
    <row r="42426" s="505" customFormat="1" ht="14.25" hidden="1"/>
    <row r="42427" s="505" customFormat="1" ht="14.25" hidden="1"/>
    <row r="42428" s="505" customFormat="1" ht="14.25" hidden="1"/>
    <row r="42429" s="505" customFormat="1" ht="14.25" hidden="1"/>
    <row r="42430" s="505" customFormat="1" ht="14.25" hidden="1"/>
    <row r="42431" s="505" customFormat="1" ht="14.25" hidden="1"/>
    <row r="42432" s="505" customFormat="1" ht="14.25" hidden="1"/>
    <row r="42433" s="505" customFormat="1" ht="14.25" hidden="1"/>
    <row r="42434" s="505" customFormat="1" ht="14.25" hidden="1"/>
    <row r="42435" s="505" customFormat="1" ht="14.25" hidden="1"/>
    <row r="42436" s="505" customFormat="1" ht="14.25" hidden="1"/>
    <row r="42437" s="505" customFormat="1" ht="14.25" hidden="1"/>
    <row r="42438" s="505" customFormat="1" ht="14.25" hidden="1"/>
    <row r="42439" s="505" customFormat="1" ht="14.25" hidden="1"/>
    <row r="42440" s="505" customFormat="1" ht="14.25" hidden="1"/>
    <row r="42441" s="505" customFormat="1" ht="14.25" hidden="1"/>
    <row r="42442" s="505" customFormat="1" ht="14.25" hidden="1"/>
    <row r="42443" s="505" customFormat="1" ht="14.25" hidden="1"/>
    <row r="42444" s="505" customFormat="1" ht="14.25" hidden="1"/>
    <row r="42445" s="505" customFormat="1" ht="14.25" hidden="1"/>
    <row r="42446" s="505" customFormat="1" ht="14.25" hidden="1"/>
    <row r="42447" s="505" customFormat="1" ht="14.25" hidden="1"/>
    <row r="42448" s="505" customFormat="1" ht="14.25" hidden="1"/>
    <row r="42449" s="505" customFormat="1" ht="14.25" hidden="1"/>
    <row r="42450" s="505" customFormat="1" ht="14.25" hidden="1"/>
    <row r="42451" s="505" customFormat="1" ht="14.25" hidden="1"/>
    <row r="42452" s="505" customFormat="1" ht="14.25" hidden="1"/>
    <row r="42453" s="505" customFormat="1" ht="14.25" hidden="1"/>
    <row r="42454" s="505" customFormat="1" ht="14.25" hidden="1"/>
    <row r="42455" s="505" customFormat="1" ht="14.25" hidden="1"/>
    <row r="42456" s="505" customFormat="1" ht="14.25" hidden="1"/>
    <row r="42457" s="505" customFormat="1" ht="14.25" hidden="1"/>
    <row r="42458" s="505" customFormat="1" ht="14.25" hidden="1"/>
    <row r="42459" s="505" customFormat="1" ht="14.25" hidden="1"/>
    <row r="42460" s="505" customFormat="1" ht="14.25" hidden="1"/>
    <row r="42461" s="505" customFormat="1" ht="14.25" hidden="1"/>
    <row r="42462" s="505" customFormat="1" ht="14.25" hidden="1"/>
    <row r="42463" s="505" customFormat="1" ht="14.25" hidden="1"/>
    <row r="42464" s="505" customFormat="1" ht="14.25" hidden="1"/>
    <row r="42465" s="505" customFormat="1" ht="14.25" hidden="1"/>
    <row r="42466" s="505" customFormat="1" ht="14.25" hidden="1"/>
    <row r="42467" s="505" customFormat="1" ht="14.25" hidden="1"/>
    <row r="42468" s="505" customFormat="1" ht="14.25" hidden="1"/>
    <row r="42469" s="505" customFormat="1" ht="14.25" hidden="1"/>
    <row r="42470" s="505" customFormat="1" ht="14.25" hidden="1"/>
    <row r="42471" s="505" customFormat="1" ht="14.25" hidden="1"/>
    <row r="42472" s="505" customFormat="1" ht="14.25" hidden="1"/>
    <row r="42473" s="505" customFormat="1" ht="14.25" hidden="1"/>
    <row r="42474" s="505" customFormat="1" ht="14.25" hidden="1"/>
    <row r="42475" s="505" customFormat="1" ht="14.25" hidden="1"/>
    <row r="42476" s="505" customFormat="1" ht="14.25" hidden="1"/>
    <row r="42477" s="505" customFormat="1" ht="14.25" hidden="1"/>
    <row r="42478" s="505" customFormat="1" ht="14.25" hidden="1"/>
    <row r="42479" s="505" customFormat="1" ht="14.25" hidden="1"/>
    <row r="42480" s="505" customFormat="1" ht="14.25" hidden="1"/>
    <row r="42481" s="505" customFormat="1" ht="14.25" hidden="1"/>
    <row r="42482" s="505" customFormat="1" ht="14.25" hidden="1"/>
    <row r="42483" s="505" customFormat="1" ht="14.25" hidden="1"/>
    <row r="42484" s="505" customFormat="1" ht="14.25" hidden="1"/>
    <row r="42485" s="505" customFormat="1" ht="14.25" hidden="1"/>
    <row r="42486" s="505" customFormat="1" ht="14.25" hidden="1"/>
    <row r="42487" s="505" customFormat="1" ht="14.25" hidden="1"/>
    <row r="42488" s="505" customFormat="1" ht="14.25" hidden="1"/>
    <row r="42489" s="505" customFormat="1" ht="14.25" hidden="1"/>
    <row r="42490" s="505" customFormat="1" ht="14.25" hidden="1"/>
    <row r="42491" s="505" customFormat="1" ht="14.25" hidden="1"/>
    <row r="42492" s="505" customFormat="1" ht="14.25" hidden="1"/>
    <row r="42493" s="505" customFormat="1" ht="14.25" hidden="1"/>
    <row r="42494" s="505" customFormat="1" ht="14.25" hidden="1"/>
    <row r="42495" s="505" customFormat="1" ht="14.25" hidden="1"/>
    <row r="42496" s="505" customFormat="1" ht="14.25" hidden="1"/>
    <row r="42497" s="505" customFormat="1" ht="14.25" hidden="1"/>
    <row r="42498" s="505" customFormat="1" ht="14.25" hidden="1"/>
    <row r="42499" s="505" customFormat="1" ht="14.25" hidden="1"/>
    <row r="42500" s="505" customFormat="1" ht="14.25" hidden="1"/>
    <row r="42501" s="505" customFormat="1" ht="14.25" hidden="1"/>
    <row r="42502" s="505" customFormat="1" ht="14.25" hidden="1"/>
    <row r="42503" s="505" customFormat="1" ht="14.25" hidden="1"/>
    <row r="42504" s="505" customFormat="1" ht="14.25" hidden="1"/>
    <row r="42505" s="505" customFormat="1" ht="14.25" hidden="1"/>
    <row r="42506" s="505" customFormat="1" ht="14.25" hidden="1"/>
    <row r="42507" s="505" customFormat="1" ht="14.25" hidden="1"/>
    <row r="42508" s="505" customFormat="1" ht="14.25" hidden="1"/>
    <row r="42509" s="505" customFormat="1" ht="14.25" hidden="1"/>
    <row r="42510" s="505" customFormat="1" ht="14.25" hidden="1"/>
    <row r="42511" s="505" customFormat="1" ht="14.25" hidden="1"/>
    <row r="42512" s="505" customFormat="1" ht="14.25" hidden="1"/>
    <row r="42513" s="505" customFormat="1" ht="14.25" hidden="1"/>
    <row r="42514" s="505" customFormat="1" ht="14.25" hidden="1"/>
    <row r="42515" s="505" customFormat="1" ht="14.25" hidden="1"/>
    <row r="42516" s="505" customFormat="1" ht="14.25" hidden="1"/>
    <row r="42517" s="505" customFormat="1" ht="14.25" hidden="1"/>
    <row r="42518" s="505" customFormat="1" ht="14.25" hidden="1"/>
    <row r="42519" s="505" customFormat="1" ht="14.25" hidden="1"/>
    <row r="42520" s="505" customFormat="1" ht="14.25" hidden="1"/>
    <row r="42521" s="505" customFormat="1" ht="14.25" hidden="1"/>
    <row r="42522" s="505" customFormat="1" ht="14.25" hidden="1"/>
    <row r="42523" s="505" customFormat="1" ht="14.25" hidden="1"/>
    <row r="42524" s="505" customFormat="1" ht="14.25" hidden="1"/>
    <row r="42525" s="505" customFormat="1" ht="14.25" hidden="1"/>
    <row r="42526" s="505" customFormat="1" ht="14.25" hidden="1"/>
    <row r="42527" s="505" customFormat="1" ht="14.25" hidden="1"/>
    <row r="42528" s="505" customFormat="1" ht="14.25" hidden="1"/>
    <row r="42529" s="505" customFormat="1" ht="14.25" hidden="1"/>
    <row r="42530" s="505" customFormat="1" ht="14.25" hidden="1"/>
    <row r="42531" s="505" customFormat="1" ht="14.25" hidden="1"/>
    <row r="42532" s="505" customFormat="1" ht="14.25" hidden="1"/>
    <row r="42533" s="505" customFormat="1" ht="14.25" hidden="1"/>
    <row r="42534" s="505" customFormat="1" ht="14.25" hidden="1"/>
    <row r="42535" s="505" customFormat="1" ht="14.25" hidden="1"/>
    <row r="42536" s="505" customFormat="1" ht="14.25" hidden="1"/>
    <row r="42537" s="505" customFormat="1" ht="14.25" hidden="1"/>
    <row r="42538" s="505" customFormat="1" ht="14.25" hidden="1"/>
    <row r="42539" s="505" customFormat="1" ht="14.25" hidden="1"/>
    <row r="42540" s="505" customFormat="1" ht="14.25" hidden="1"/>
    <row r="42541" s="505" customFormat="1" ht="14.25" hidden="1"/>
    <row r="42542" s="505" customFormat="1" ht="14.25" hidden="1"/>
    <row r="42543" s="505" customFormat="1" ht="14.25" hidden="1"/>
    <row r="42544" s="505" customFormat="1" ht="14.25" hidden="1"/>
    <row r="42545" s="505" customFormat="1" ht="14.25" hidden="1"/>
    <row r="42546" s="505" customFormat="1" ht="14.25" hidden="1"/>
    <row r="42547" s="505" customFormat="1" ht="14.25" hidden="1"/>
    <row r="42548" s="505" customFormat="1" ht="14.25" hidden="1"/>
    <row r="42549" s="505" customFormat="1" ht="14.25" hidden="1"/>
    <row r="42550" s="505" customFormat="1" ht="14.25" hidden="1"/>
    <row r="42551" s="505" customFormat="1" ht="14.25" hidden="1"/>
    <row r="42552" s="505" customFormat="1" ht="14.25" hidden="1"/>
    <row r="42553" s="505" customFormat="1" ht="14.25" hidden="1"/>
    <row r="42554" s="505" customFormat="1" ht="14.25" hidden="1"/>
    <row r="42555" s="505" customFormat="1" ht="14.25" hidden="1"/>
    <row r="42556" s="505" customFormat="1" ht="14.25" hidden="1"/>
    <row r="42557" s="505" customFormat="1" ht="14.25" hidden="1"/>
    <row r="42558" s="505" customFormat="1" ht="14.25" hidden="1"/>
    <row r="42559" s="505" customFormat="1" ht="14.25" hidden="1"/>
    <row r="42560" s="505" customFormat="1" ht="14.25" hidden="1"/>
    <row r="42561" s="505" customFormat="1" ht="14.25" hidden="1"/>
    <row r="42562" s="505" customFormat="1" ht="14.25" hidden="1"/>
    <row r="42563" s="505" customFormat="1" ht="14.25" hidden="1"/>
    <row r="42564" s="505" customFormat="1" ht="14.25" hidden="1"/>
    <row r="42565" s="505" customFormat="1" ht="14.25" hidden="1"/>
    <row r="42566" s="505" customFormat="1" ht="14.25" hidden="1"/>
    <row r="42567" s="505" customFormat="1" ht="14.25" hidden="1"/>
    <row r="42568" s="505" customFormat="1" ht="14.25" hidden="1"/>
    <row r="42569" s="505" customFormat="1" ht="14.25" hidden="1"/>
    <row r="42570" s="505" customFormat="1" ht="14.25" hidden="1"/>
    <row r="42571" s="505" customFormat="1" ht="14.25" hidden="1"/>
    <row r="42572" s="505" customFormat="1" ht="14.25" hidden="1"/>
    <row r="42573" s="505" customFormat="1" ht="14.25" hidden="1"/>
    <row r="42574" s="505" customFormat="1" ht="14.25" hidden="1"/>
    <row r="42575" s="505" customFormat="1" ht="14.25" hidden="1"/>
    <row r="42576" s="505" customFormat="1" ht="14.25" hidden="1"/>
    <row r="42577" s="505" customFormat="1" ht="14.25" hidden="1"/>
    <row r="42578" s="505" customFormat="1" ht="14.25" hidden="1"/>
    <row r="42579" s="505" customFormat="1" ht="14.25" hidden="1"/>
    <row r="42580" s="505" customFormat="1" ht="14.25" hidden="1"/>
    <row r="42581" s="505" customFormat="1" ht="14.25" hidden="1"/>
    <row r="42582" s="505" customFormat="1" ht="14.25" hidden="1"/>
    <row r="42583" s="505" customFormat="1" ht="14.25" hidden="1"/>
    <row r="42584" s="505" customFormat="1" ht="14.25" hidden="1"/>
    <row r="42585" s="505" customFormat="1" ht="14.25" hidden="1"/>
    <row r="42586" s="505" customFormat="1" ht="14.25" hidden="1"/>
    <row r="42587" s="505" customFormat="1" ht="14.25" hidden="1"/>
    <row r="42588" s="505" customFormat="1" ht="14.25" hidden="1"/>
    <row r="42589" s="505" customFormat="1" ht="14.25" hidden="1"/>
    <row r="42590" s="505" customFormat="1" ht="14.25" hidden="1"/>
    <row r="42591" s="505" customFormat="1" ht="14.25" hidden="1"/>
    <row r="42592" s="505" customFormat="1" ht="14.25" hidden="1"/>
    <row r="42593" s="505" customFormat="1" ht="14.25" hidden="1"/>
    <row r="42594" s="505" customFormat="1" ht="14.25" hidden="1"/>
    <row r="42595" s="505" customFormat="1" ht="14.25" hidden="1"/>
    <row r="42596" s="505" customFormat="1" ht="14.25" hidden="1"/>
    <row r="42597" s="505" customFormat="1" ht="14.25" hidden="1"/>
    <row r="42598" s="505" customFormat="1" ht="14.25" hidden="1"/>
    <row r="42599" s="505" customFormat="1" ht="14.25" hidden="1"/>
    <row r="42600" s="505" customFormat="1" ht="14.25" hidden="1"/>
    <row r="42601" s="505" customFormat="1" ht="14.25" hidden="1"/>
    <row r="42602" s="505" customFormat="1" ht="14.25" hidden="1"/>
    <row r="42603" s="505" customFormat="1" ht="14.25" hidden="1"/>
    <row r="42604" s="505" customFormat="1" ht="14.25" hidden="1"/>
    <row r="42605" s="505" customFormat="1" ht="14.25" hidden="1"/>
    <row r="42606" s="505" customFormat="1" ht="14.25" hidden="1"/>
    <row r="42607" s="505" customFormat="1" ht="14.25" hidden="1"/>
    <row r="42608" s="505" customFormat="1" ht="14.25" hidden="1"/>
    <row r="42609" s="505" customFormat="1" ht="14.25" hidden="1"/>
    <row r="42610" s="505" customFormat="1" ht="14.25" hidden="1"/>
    <row r="42611" s="505" customFormat="1" ht="14.25" hidden="1"/>
    <row r="42612" s="505" customFormat="1" ht="14.25" hidden="1"/>
    <row r="42613" s="505" customFormat="1" ht="14.25" hidden="1"/>
    <row r="42614" s="505" customFormat="1" ht="14.25" hidden="1"/>
    <row r="42615" s="505" customFormat="1" ht="14.25" hidden="1"/>
    <row r="42616" s="505" customFormat="1" ht="14.25" hidden="1"/>
    <row r="42617" s="505" customFormat="1" ht="14.25" hidden="1"/>
    <row r="42618" s="505" customFormat="1" ht="14.25" hidden="1"/>
    <row r="42619" s="505" customFormat="1" ht="14.25" hidden="1"/>
    <row r="42620" s="505" customFormat="1" ht="14.25" hidden="1"/>
    <row r="42621" s="505" customFormat="1" ht="14.25" hidden="1"/>
    <row r="42622" s="505" customFormat="1" ht="14.25" hidden="1"/>
    <row r="42623" s="505" customFormat="1" ht="14.25" hidden="1"/>
    <row r="42624" s="505" customFormat="1" ht="14.25" hidden="1"/>
    <row r="42625" s="505" customFormat="1" ht="14.25" hidden="1"/>
    <row r="42626" s="505" customFormat="1" ht="14.25" hidden="1"/>
    <row r="42627" s="505" customFormat="1" ht="14.25" hidden="1"/>
    <row r="42628" s="505" customFormat="1" ht="14.25" hidden="1"/>
    <row r="42629" s="505" customFormat="1" ht="14.25" hidden="1"/>
    <row r="42630" s="505" customFormat="1" ht="14.25" hidden="1"/>
    <row r="42631" s="505" customFormat="1" ht="14.25" hidden="1"/>
    <row r="42632" s="505" customFormat="1" ht="14.25" hidden="1"/>
    <row r="42633" s="505" customFormat="1" ht="14.25" hidden="1"/>
    <row r="42634" s="505" customFormat="1" ht="14.25" hidden="1"/>
    <row r="42635" s="505" customFormat="1" ht="14.25" hidden="1"/>
    <row r="42636" s="505" customFormat="1" ht="14.25" hidden="1"/>
    <row r="42637" s="505" customFormat="1" ht="14.25" hidden="1"/>
    <row r="42638" s="505" customFormat="1" ht="14.25" hidden="1"/>
    <row r="42639" s="505" customFormat="1" ht="14.25" hidden="1"/>
    <row r="42640" s="505" customFormat="1" ht="14.25" hidden="1"/>
    <row r="42641" s="505" customFormat="1" ht="14.25" hidden="1"/>
    <row r="42642" s="505" customFormat="1" ht="14.25" hidden="1"/>
    <row r="42643" s="505" customFormat="1" ht="14.25" hidden="1"/>
    <row r="42644" s="505" customFormat="1" ht="14.25" hidden="1"/>
    <row r="42645" s="505" customFormat="1" ht="14.25" hidden="1"/>
    <row r="42646" s="505" customFormat="1" ht="14.25" hidden="1"/>
    <row r="42647" s="505" customFormat="1" ht="14.25" hidden="1"/>
    <row r="42648" s="505" customFormat="1" ht="14.25" hidden="1"/>
    <row r="42649" s="505" customFormat="1" ht="14.25" hidden="1"/>
    <row r="42650" s="505" customFormat="1" ht="14.25" hidden="1"/>
    <row r="42651" s="505" customFormat="1" ht="14.25" hidden="1"/>
    <row r="42652" s="505" customFormat="1" ht="14.25" hidden="1"/>
    <row r="42653" s="505" customFormat="1" ht="14.25" hidden="1"/>
    <row r="42654" s="505" customFormat="1" ht="14.25" hidden="1"/>
    <row r="42655" s="505" customFormat="1" ht="14.25" hidden="1"/>
    <row r="42656" s="505" customFormat="1" ht="14.25" hidden="1"/>
    <row r="42657" s="505" customFormat="1" ht="14.25" hidden="1"/>
    <row r="42658" s="505" customFormat="1" ht="14.25" hidden="1"/>
    <row r="42659" s="505" customFormat="1" ht="14.25" hidden="1"/>
    <row r="42660" s="505" customFormat="1" ht="14.25" hidden="1"/>
    <row r="42661" s="505" customFormat="1" ht="14.25" hidden="1"/>
    <row r="42662" s="505" customFormat="1" ht="14.25" hidden="1"/>
    <row r="42663" s="505" customFormat="1" ht="14.25" hidden="1"/>
    <row r="42664" s="505" customFormat="1" ht="14.25" hidden="1"/>
    <row r="42665" s="505" customFormat="1" ht="14.25" hidden="1"/>
    <row r="42666" s="505" customFormat="1" ht="14.25" hidden="1"/>
    <row r="42667" s="505" customFormat="1" ht="14.25" hidden="1"/>
    <row r="42668" s="505" customFormat="1" ht="14.25" hidden="1"/>
    <row r="42669" s="505" customFormat="1" ht="14.25" hidden="1"/>
    <row r="42670" s="505" customFormat="1" ht="14.25" hidden="1"/>
    <row r="42671" s="505" customFormat="1" ht="14.25" hidden="1"/>
    <row r="42672" s="505" customFormat="1" ht="14.25" hidden="1"/>
    <row r="42673" s="505" customFormat="1" ht="14.25" hidden="1"/>
    <row r="42674" s="505" customFormat="1" ht="14.25" hidden="1"/>
    <row r="42675" s="505" customFormat="1" ht="14.25" hidden="1"/>
    <row r="42676" s="505" customFormat="1" ht="14.25" hidden="1"/>
    <row r="42677" s="505" customFormat="1" ht="14.25" hidden="1"/>
    <row r="42678" s="505" customFormat="1" ht="14.25" hidden="1"/>
    <row r="42679" s="505" customFormat="1" ht="14.25" hidden="1"/>
    <row r="42680" s="505" customFormat="1" ht="14.25" hidden="1"/>
    <row r="42681" s="505" customFormat="1" ht="14.25" hidden="1"/>
    <row r="42682" s="505" customFormat="1" ht="14.25" hidden="1"/>
    <row r="42683" s="505" customFormat="1" ht="14.25" hidden="1"/>
    <row r="42684" s="505" customFormat="1" ht="14.25" hidden="1"/>
    <row r="42685" s="505" customFormat="1" ht="14.25" hidden="1"/>
    <row r="42686" s="505" customFormat="1" ht="14.25" hidden="1"/>
    <row r="42687" s="505" customFormat="1" ht="14.25" hidden="1"/>
    <row r="42688" s="505" customFormat="1" ht="14.25" hidden="1"/>
    <row r="42689" s="505" customFormat="1" ht="14.25" hidden="1"/>
    <row r="42690" s="505" customFormat="1" ht="14.25" hidden="1"/>
    <row r="42691" s="505" customFormat="1" ht="14.25" hidden="1"/>
    <row r="42692" s="505" customFormat="1" ht="14.25" hidden="1"/>
    <row r="42693" s="505" customFormat="1" ht="14.25" hidden="1"/>
    <row r="42694" s="505" customFormat="1" ht="14.25" hidden="1"/>
    <row r="42695" s="505" customFormat="1" ht="14.25" hidden="1"/>
    <row r="42696" s="505" customFormat="1" ht="14.25" hidden="1"/>
    <row r="42697" s="505" customFormat="1" ht="14.25" hidden="1"/>
    <row r="42698" s="505" customFormat="1" ht="14.25" hidden="1"/>
    <row r="42699" s="505" customFormat="1" ht="14.25" hidden="1"/>
    <row r="42700" s="505" customFormat="1" ht="14.25" hidden="1"/>
    <row r="42701" s="505" customFormat="1" ht="14.25" hidden="1"/>
    <row r="42702" s="505" customFormat="1" ht="14.25" hidden="1"/>
    <row r="42703" s="505" customFormat="1" ht="14.25" hidden="1"/>
    <row r="42704" s="505" customFormat="1" ht="14.25" hidden="1"/>
    <row r="42705" s="505" customFormat="1" ht="14.25" hidden="1"/>
    <row r="42706" s="505" customFormat="1" ht="14.25" hidden="1"/>
    <row r="42707" s="505" customFormat="1" ht="14.25" hidden="1"/>
    <row r="42708" s="505" customFormat="1" ht="14.25" hidden="1"/>
    <row r="42709" s="505" customFormat="1" ht="14.25" hidden="1"/>
    <row r="42710" s="505" customFormat="1" ht="14.25" hidden="1"/>
    <row r="42711" s="505" customFormat="1" ht="14.25" hidden="1"/>
    <row r="42712" s="505" customFormat="1" ht="14.25" hidden="1"/>
    <row r="42713" s="505" customFormat="1" ht="14.25" hidden="1"/>
    <row r="42714" s="505" customFormat="1" ht="14.25" hidden="1"/>
    <row r="42715" s="505" customFormat="1" ht="14.25" hidden="1"/>
    <row r="42716" s="505" customFormat="1" ht="14.25" hidden="1"/>
    <row r="42717" s="505" customFormat="1" ht="14.25" hidden="1"/>
    <row r="42718" s="505" customFormat="1" ht="14.25" hidden="1"/>
    <row r="42719" s="505" customFormat="1" ht="14.25" hidden="1"/>
    <row r="42720" s="505" customFormat="1" ht="14.25" hidden="1"/>
    <row r="42721" s="505" customFormat="1" ht="14.25" hidden="1"/>
    <row r="42722" s="505" customFormat="1" ht="14.25" hidden="1"/>
    <row r="42723" s="505" customFormat="1" ht="14.25" hidden="1"/>
    <row r="42724" s="505" customFormat="1" ht="14.25" hidden="1"/>
    <row r="42725" s="505" customFormat="1" ht="14.25" hidden="1"/>
    <row r="42726" s="505" customFormat="1" ht="14.25" hidden="1"/>
    <row r="42727" s="505" customFormat="1" ht="14.25" hidden="1"/>
    <row r="42728" s="505" customFormat="1" ht="14.25" hidden="1"/>
    <row r="42729" s="505" customFormat="1" ht="14.25" hidden="1"/>
    <row r="42730" s="505" customFormat="1" ht="14.25" hidden="1"/>
    <row r="42731" s="505" customFormat="1" ht="14.25" hidden="1"/>
    <row r="42732" s="505" customFormat="1" ht="14.25" hidden="1"/>
    <row r="42733" s="505" customFormat="1" ht="14.25" hidden="1"/>
    <row r="42734" s="505" customFormat="1" ht="14.25" hidden="1"/>
    <row r="42735" s="505" customFormat="1" ht="14.25" hidden="1"/>
    <row r="42736" s="505" customFormat="1" ht="14.25" hidden="1"/>
    <row r="42737" s="505" customFormat="1" ht="14.25" hidden="1"/>
    <row r="42738" s="505" customFormat="1" ht="14.25" hidden="1"/>
    <row r="42739" s="505" customFormat="1" ht="14.25" hidden="1"/>
    <row r="42740" s="505" customFormat="1" ht="14.25" hidden="1"/>
    <row r="42741" s="505" customFormat="1" ht="14.25" hidden="1"/>
    <row r="42742" s="505" customFormat="1" ht="14.25" hidden="1"/>
    <row r="42743" s="505" customFormat="1" ht="14.25" hidden="1"/>
    <row r="42744" s="505" customFormat="1" ht="14.25" hidden="1"/>
    <row r="42745" s="505" customFormat="1" ht="14.25" hidden="1"/>
    <row r="42746" s="505" customFormat="1" ht="14.25" hidden="1"/>
    <row r="42747" s="505" customFormat="1" ht="14.25" hidden="1"/>
    <row r="42748" s="505" customFormat="1" ht="14.25" hidden="1"/>
    <row r="42749" s="505" customFormat="1" ht="14.25" hidden="1"/>
    <row r="42750" s="505" customFormat="1" ht="14.25" hidden="1"/>
    <row r="42751" s="505" customFormat="1" ht="14.25" hidden="1"/>
    <row r="42752" s="505" customFormat="1" ht="14.25" hidden="1"/>
    <row r="42753" s="505" customFormat="1" ht="14.25" hidden="1"/>
    <row r="42754" s="505" customFormat="1" ht="14.25" hidden="1"/>
    <row r="42755" s="505" customFormat="1" ht="14.25" hidden="1"/>
    <row r="42756" s="505" customFormat="1" ht="14.25" hidden="1"/>
    <row r="42757" s="505" customFormat="1" ht="14.25" hidden="1"/>
    <row r="42758" s="505" customFormat="1" ht="14.25" hidden="1"/>
    <row r="42759" s="505" customFormat="1" ht="14.25" hidden="1"/>
    <row r="42760" s="505" customFormat="1" ht="14.25" hidden="1"/>
    <row r="42761" s="505" customFormat="1" ht="14.25" hidden="1"/>
    <row r="42762" s="505" customFormat="1" ht="14.25" hidden="1"/>
    <row r="42763" s="505" customFormat="1" ht="14.25" hidden="1"/>
    <row r="42764" s="505" customFormat="1" ht="14.25" hidden="1"/>
    <row r="42765" s="505" customFormat="1" ht="14.25" hidden="1"/>
    <row r="42766" s="505" customFormat="1" ht="14.25" hidden="1"/>
    <row r="42767" s="505" customFormat="1" ht="14.25" hidden="1"/>
    <row r="42768" s="505" customFormat="1" ht="14.25" hidden="1"/>
    <row r="42769" s="505" customFormat="1" ht="14.25" hidden="1"/>
    <row r="42770" s="505" customFormat="1" ht="14.25" hidden="1"/>
    <row r="42771" s="505" customFormat="1" ht="14.25" hidden="1"/>
    <row r="42772" s="505" customFormat="1" ht="14.25" hidden="1"/>
    <row r="42773" s="505" customFormat="1" ht="14.25" hidden="1"/>
    <row r="42774" s="505" customFormat="1" ht="14.25" hidden="1"/>
    <row r="42775" s="505" customFormat="1" ht="14.25" hidden="1"/>
    <row r="42776" s="505" customFormat="1" ht="14.25" hidden="1"/>
    <row r="42777" s="505" customFormat="1" ht="14.25" hidden="1"/>
    <row r="42778" s="505" customFormat="1" ht="14.25" hidden="1"/>
    <row r="42779" s="505" customFormat="1" ht="14.25" hidden="1"/>
    <row r="42780" s="505" customFormat="1" ht="14.25" hidden="1"/>
    <row r="42781" s="505" customFormat="1" ht="14.25" hidden="1"/>
    <row r="42782" s="505" customFormat="1" ht="14.25" hidden="1"/>
    <row r="42783" s="505" customFormat="1" ht="14.25" hidden="1"/>
    <row r="42784" s="505" customFormat="1" ht="14.25" hidden="1"/>
    <row r="42785" s="505" customFormat="1" ht="14.25" hidden="1"/>
    <row r="42786" s="505" customFormat="1" ht="14.25" hidden="1"/>
    <row r="42787" s="505" customFormat="1" ht="14.25" hidden="1"/>
    <row r="42788" s="505" customFormat="1" ht="14.25" hidden="1"/>
    <row r="42789" s="505" customFormat="1" ht="14.25" hidden="1"/>
    <row r="42790" s="505" customFormat="1" ht="14.25" hidden="1"/>
    <row r="42791" s="505" customFormat="1" ht="14.25" hidden="1"/>
    <row r="42792" s="505" customFormat="1" ht="14.25" hidden="1"/>
    <row r="42793" s="505" customFormat="1" ht="14.25" hidden="1"/>
    <row r="42794" s="505" customFormat="1" ht="14.25" hidden="1"/>
    <row r="42795" s="505" customFormat="1" ht="14.25" hidden="1"/>
    <row r="42796" s="505" customFormat="1" ht="14.25" hidden="1"/>
    <row r="42797" s="505" customFormat="1" ht="14.25" hidden="1"/>
    <row r="42798" s="505" customFormat="1" ht="14.25" hidden="1"/>
    <row r="42799" s="505" customFormat="1" ht="14.25" hidden="1"/>
    <row r="42800" s="505" customFormat="1" ht="14.25" hidden="1"/>
    <row r="42801" s="505" customFormat="1" ht="14.25" hidden="1"/>
    <row r="42802" s="505" customFormat="1" ht="14.25" hidden="1"/>
    <row r="42803" s="505" customFormat="1" ht="14.25" hidden="1"/>
    <row r="42804" s="505" customFormat="1" ht="14.25" hidden="1"/>
    <row r="42805" s="505" customFormat="1" ht="14.25" hidden="1"/>
    <row r="42806" s="505" customFormat="1" ht="14.25" hidden="1"/>
    <row r="42807" s="505" customFormat="1" ht="14.25" hidden="1"/>
    <row r="42808" s="505" customFormat="1" ht="14.25" hidden="1"/>
    <row r="42809" s="505" customFormat="1" ht="14.25" hidden="1"/>
    <row r="42810" s="505" customFormat="1" ht="14.25" hidden="1"/>
    <row r="42811" s="505" customFormat="1" ht="14.25" hidden="1"/>
    <row r="42812" s="505" customFormat="1" ht="14.25" hidden="1"/>
    <row r="42813" s="505" customFormat="1" ht="14.25" hidden="1"/>
    <row r="42814" s="505" customFormat="1" ht="14.25" hidden="1"/>
    <row r="42815" s="505" customFormat="1" ht="14.25" hidden="1"/>
    <row r="42816" s="505" customFormat="1" ht="14.25" hidden="1"/>
    <row r="42817" s="505" customFormat="1" ht="14.25" hidden="1"/>
    <row r="42818" s="505" customFormat="1" ht="14.25" hidden="1"/>
    <row r="42819" s="505" customFormat="1" ht="14.25" hidden="1"/>
    <row r="42820" s="505" customFormat="1" ht="14.25" hidden="1"/>
    <row r="42821" s="505" customFormat="1" ht="14.25" hidden="1"/>
    <row r="42822" s="505" customFormat="1" ht="14.25" hidden="1"/>
    <row r="42823" s="505" customFormat="1" ht="14.25" hidden="1"/>
    <row r="42824" s="505" customFormat="1" ht="14.25" hidden="1"/>
    <row r="42825" s="505" customFormat="1" ht="14.25" hidden="1"/>
    <row r="42826" s="505" customFormat="1" ht="14.25" hidden="1"/>
    <row r="42827" s="505" customFormat="1" ht="14.25" hidden="1"/>
    <row r="42828" s="505" customFormat="1" ht="14.25" hidden="1"/>
    <row r="42829" s="505" customFormat="1" ht="14.25" hidden="1"/>
    <row r="42830" s="505" customFormat="1" ht="14.25" hidden="1"/>
    <row r="42831" s="505" customFormat="1" ht="14.25" hidden="1"/>
    <row r="42832" s="505" customFormat="1" ht="14.25" hidden="1"/>
    <row r="42833" s="505" customFormat="1" ht="14.25" hidden="1"/>
    <row r="42834" s="505" customFormat="1" ht="14.25" hidden="1"/>
    <row r="42835" s="505" customFormat="1" ht="14.25" hidden="1"/>
    <row r="42836" s="505" customFormat="1" ht="14.25" hidden="1"/>
    <row r="42837" s="505" customFormat="1" ht="14.25" hidden="1"/>
    <row r="42838" s="505" customFormat="1" ht="14.25" hidden="1"/>
    <row r="42839" s="505" customFormat="1" ht="14.25" hidden="1"/>
    <row r="42840" s="505" customFormat="1" ht="14.25" hidden="1"/>
    <row r="42841" s="505" customFormat="1" ht="14.25" hidden="1"/>
    <row r="42842" s="505" customFormat="1" ht="14.25" hidden="1"/>
    <row r="42843" s="505" customFormat="1" ht="14.25" hidden="1"/>
    <row r="42844" s="505" customFormat="1" ht="14.25" hidden="1"/>
    <row r="42845" s="505" customFormat="1" ht="14.25" hidden="1"/>
    <row r="42846" s="505" customFormat="1" ht="14.25" hidden="1"/>
    <row r="42847" s="505" customFormat="1" ht="14.25" hidden="1"/>
    <row r="42848" s="505" customFormat="1" ht="14.25" hidden="1"/>
    <row r="42849" s="505" customFormat="1" ht="14.25" hidden="1"/>
    <row r="42850" s="505" customFormat="1" ht="14.25" hidden="1"/>
    <row r="42851" s="505" customFormat="1" ht="14.25" hidden="1"/>
    <row r="42852" s="505" customFormat="1" ht="14.25" hidden="1"/>
    <row r="42853" s="505" customFormat="1" ht="14.25" hidden="1"/>
    <row r="42854" s="505" customFormat="1" ht="14.25" hidden="1"/>
    <row r="42855" s="505" customFormat="1" ht="14.25" hidden="1"/>
    <row r="42856" s="505" customFormat="1" ht="14.25" hidden="1"/>
    <row r="42857" s="505" customFormat="1" ht="14.25" hidden="1"/>
    <row r="42858" s="505" customFormat="1" ht="14.25" hidden="1"/>
    <row r="42859" s="505" customFormat="1" ht="14.25" hidden="1"/>
    <row r="42860" s="505" customFormat="1" ht="14.25" hidden="1"/>
    <row r="42861" s="505" customFormat="1" ht="14.25" hidden="1"/>
    <row r="42862" s="505" customFormat="1" ht="14.25" hidden="1"/>
    <row r="42863" s="505" customFormat="1" ht="14.25" hidden="1"/>
    <row r="42864" s="505" customFormat="1" ht="14.25" hidden="1"/>
    <row r="42865" s="505" customFormat="1" ht="14.25" hidden="1"/>
    <row r="42866" s="505" customFormat="1" ht="14.25" hidden="1"/>
    <row r="42867" s="505" customFormat="1" ht="14.25" hidden="1"/>
    <row r="42868" s="505" customFormat="1" ht="14.25" hidden="1"/>
    <row r="42869" s="505" customFormat="1" ht="14.25" hidden="1"/>
    <row r="42870" s="505" customFormat="1" ht="14.25" hidden="1"/>
    <row r="42871" s="505" customFormat="1" ht="14.25" hidden="1"/>
    <row r="42872" s="505" customFormat="1" ht="14.25" hidden="1"/>
    <row r="42873" s="505" customFormat="1" ht="14.25" hidden="1"/>
    <row r="42874" s="505" customFormat="1" ht="14.25" hidden="1"/>
    <row r="42875" s="505" customFormat="1" ht="14.25" hidden="1"/>
    <row r="42876" s="505" customFormat="1" ht="14.25" hidden="1"/>
    <row r="42877" s="505" customFormat="1" ht="14.25" hidden="1"/>
    <row r="42878" s="505" customFormat="1" ht="14.25" hidden="1"/>
    <row r="42879" s="505" customFormat="1" ht="14.25" hidden="1"/>
    <row r="42880" s="505" customFormat="1" ht="14.25" hidden="1"/>
    <row r="42881" s="505" customFormat="1" ht="14.25" hidden="1"/>
    <row r="42882" s="505" customFormat="1" ht="14.25" hidden="1"/>
    <row r="42883" s="505" customFormat="1" ht="14.25" hidden="1"/>
    <row r="42884" s="505" customFormat="1" ht="14.25" hidden="1"/>
    <row r="42885" s="505" customFormat="1" ht="14.25" hidden="1"/>
    <row r="42886" s="505" customFormat="1" ht="14.25" hidden="1"/>
    <row r="42887" s="505" customFormat="1" ht="14.25" hidden="1"/>
    <row r="42888" s="505" customFormat="1" ht="14.25" hidden="1"/>
    <row r="42889" s="505" customFormat="1" ht="14.25" hidden="1"/>
    <row r="42890" s="505" customFormat="1" ht="14.25" hidden="1"/>
    <row r="42891" s="505" customFormat="1" ht="14.25" hidden="1"/>
    <row r="42892" s="505" customFormat="1" ht="14.25" hidden="1"/>
    <row r="42893" s="505" customFormat="1" ht="14.25" hidden="1"/>
    <row r="42894" s="505" customFormat="1" ht="14.25" hidden="1"/>
    <row r="42895" s="505" customFormat="1" ht="14.25" hidden="1"/>
    <row r="42896" s="505" customFormat="1" ht="14.25" hidden="1"/>
    <row r="42897" s="505" customFormat="1" ht="14.25" hidden="1"/>
    <row r="42898" s="505" customFormat="1" ht="14.25" hidden="1"/>
    <row r="42899" s="505" customFormat="1" ht="14.25" hidden="1"/>
    <row r="42900" s="505" customFormat="1" ht="14.25" hidden="1"/>
    <row r="42901" s="505" customFormat="1" ht="14.25" hidden="1"/>
    <row r="42902" s="505" customFormat="1" ht="14.25" hidden="1"/>
    <row r="42903" s="505" customFormat="1" ht="14.25" hidden="1"/>
    <row r="42904" s="505" customFormat="1" ht="14.25" hidden="1"/>
    <row r="42905" s="505" customFormat="1" ht="14.25" hidden="1"/>
    <row r="42906" s="505" customFormat="1" ht="14.25" hidden="1"/>
    <row r="42907" s="505" customFormat="1" ht="14.25" hidden="1"/>
    <row r="42908" s="505" customFormat="1" ht="14.25" hidden="1"/>
    <row r="42909" s="505" customFormat="1" ht="14.25" hidden="1"/>
    <row r="42910" s="505" customFormat="1" ht="14.25" hidden="1"/>
    <row r="42911" s="505" customFormat="1" ht="14.25" hidden="1"/>
    <row r="42912" s="505" customFormat="1" ht="14.25" hidden="1"/>
    <row r="42913" s="505" customFormat="1" ht="14.25" hidden="1"/>
    <row r="42914" s="505" customFormat="1" ht="14.25" hidden="1"/>
    <row r="42915" s="505" customFormat="1" ht="14.25" hidden="1"/>
    <row r="42916" s="505" customFormat="1" ht="14.25" hidden="1"/>
    <row r="42917" s="505" customFormat="1" ht="14.25" hidden="1"/>
    <row r="42918" s="505" customFormat="1" ht="14.25" hidden="1"/>
    <row r="42919" s="505" customFormat="1" ht="14.25" hidden="1"/>
    <row r="42920" s="505" customFormat="1" ht="14.25" hidden="1"/>
    <row r="42921" s="505" customFormat="1" ht="14.25" hidden="1"/>
    <row r="42922" s="505" customFormat="1" ht="14.25" hidden="1"/>
    <row r="42923" s="505" customFormat="1" ht="14.25" hidden="1"/>
    <row r="42924" s="505" customFormat="1" ht="14.25" hidden="1"/>
    <row r="42925" s="505" customFormat="1" ht="14.25" hidden="1"/>
    <row r="42926" s="505" customFormat="1" ht="14.25" hidden="1"/>
    <row r="42927" s="505" customFormat="1" ht="14.25" hidden="1"/>
    <row r="42928" s="505" customFormat="1" ht="14.25" hidden="1"/>
    <row r="42929" s="505" customFormat="1" ht="14.25" hidden="1"/>
    <row r="42930" s="505" customFormat="1" ht="14.25" hidden="1"/>
    <row r="42931" s="505" customFormat="1" ht="14.25" hidden="1"/>
    <row r="42932" s="505" customFormat="1" ht="14.25" hidden="1"/>
    <row r="42933" s="505" customFormat="1" ht="14.25" hidden="1"/>
    <row r="42934" s="505" customFormat="1" ht="14.25" hidden="1"/>
    <row r="42935" s="505" customFormat="1" ht="14.25" hidden="1"/>
    <row r="42936" s="505" customFormat="1" ht="14.25" hidden="1"/>
    <row r="42937" s="505" customFormat="1" ht="14.25" hidden="1"/>
    <row r="42938" s="505" customFormat="1" ht="14.25" hidden="1"/>
    <row r="42939" s="505" customFormat="1" ht="14.25" hidden="1"/>
    <row r="42940" s="505" customFormat="1" ht="14.25" hidden="1"/>
    <row r="42941" s="505" customFormat="1" ht="14.25" hidden="1"/>
    <row r="42942" s="505" customFormat="1" ht="14.25" hidden="1"/>
    <row r="42943" s="505" customFormat="1" ht="14.25" hidden="1"/>
    <row r="42944" s="505" customFormat="1" ht="14.25" hidden="1"/>
    <row r="42945" s="505" customFormat="1" ht="14.25" hidden="1"/>
    <row r="42946" s="505" customFormat="1" ht="14.25" hidden="1"/>
    <row r="42947" s="505" customFormat="1" ht="14.25" hidden="1"/>
    <row r="42948" s="505" customFormat="1" ht="14.25" hidden="1"/>
    <row r="42949" s="505" customFormat="1" ht="14.25" hidden="1"/>
    <row r="42950" s="505" customFormat="1" ht="14.25" hidden="1"/>
    <row r="42951" s="505" customFormat="1" ht="14.25" hidden="1"/>
    <row r="42952" s="505" customFormat="1" ht="14.25" hidden="1"/>
    <row r="42953" s="505" customFormat="1" ht="14.25" hidden="1"/>
    <row r="42954" s="505" customFormat="1" ht="14.25" hidden="1"/>
    <row r="42955" s="505" customFormat="1" ht="14.25" hidden="1"/>
    <row r="42956" s="505" customFormat="1" ht="14.25" hidden="1"/>
    <row r="42957" s="505" customFormat="1" ht="14.25" hidden="1"/>
    <row r="42958" s="505" customFormat="1" ht="14.25" hidden="1"/>
    <row r="42959" s="505" customFormat="1" ht="14.25" hidden="1"/>
    <row r="42960" s="505" customFormat="1" ht="14.25" hidden="1"/>
    <row r="42961" s="505" customFormat="1" ht="14.25" hidden="1"/>
    <row r="42962" s="505" customFormat="1" ht="14.25" hidden="1"/>
    <row r="42963" s="505" customFormat="1" ht="14.25" hidden="1"/>
    <row r="42964" s="505" customFormat="1" ht="14.25" hidden="1"/>
    <row r="42965" s="505" customFormat="1" ht="14.25" hidden="1"/>
    <row r="42966" s="505" customFormat="1" ht="14.25" hidden="1"/>
    <row r="42967" s="505" customFormat="1" ht="14.25" hidden="1"/>
    <row r="42968" s="505" customFormat="1" ht="14.25" hidden="1"/>
    <row r="42969" s="505" customFormat="1" ht="14.25" hidden="1"/>
    <row r="42970" s="505" customFormat="1" ht="14.25" hidden="1"/>
    <row r="42971" s="505" customFormat="1" ht="14.25" hidden="1"/>
    <row r="42972" s="505" customFormat="1" ht="14.25" hidden="1"/>
    <row r="42973" s="505" customFormat="1" ht="14.25" hidden="1"/>
    <row r="42974" s="505" customFormat="1" ht="14.25" hidden="1"/>
    <row r="42975" s="505" customFormat="1" ht="14.25" hidden="1"/>
    <row r="42976" s="505" customFormat="1" ht="14.25" hidden="1"/>
    <row r="42977" s="505" customFormat="1" ht="14.25" hidden="1"/>
    <row r="42978" s="505" customFormat="1" ht="14.25" hidden="1"/>
    <row r="42979" s="505" customFormat="1" ht="14.25" hidden="1"/>
    <row r="42980" s="505" customFormat="1" ht="14.25" hidden="1"/>
    <row r="42981" s="505" customFormat="1" ht="14.25" hidden="1"/>
    <row r="42982" s="505" customFormat="1" ht="14.25" hidden="1"/>
    <row r="42983" s="505" customFormat="1" ht="14.25" hidden="1"/>
    <row r="42984" s="505" customFormat="1" ht="14.25" hidden="1"/>
    <row r="42985" s="505" customFormat="1" ht="14.25" hidden="1"/>
    <row r="42986" s="505" customFormat="1" ht="14.25" hidden="1"/>
    <row r="42987" s="505" customFormat="1" ht="14.25" hidden="1"/>
    <row r="42988" s="505" customFormat="1" ht="14.25" hidden="1"/>
    <row r="42989" s="505" customFormat="1" ht="14.25" hidden="1"/>
    <row r="42990" s="505" customFormat="1" ht="14.25" hidden="1"/>
    <row r="42991" s="505" customFormat="1" ht="14.25" hidden="1"/>
    <row r="42992" s="505" customFormat="1" ht="14.25" hidden="1"/>
    <row r="42993" s="505" customFormat="1" ht="14.25" hidden="1"/>
    <row r="42994" s="505" customFormat="1" ht="14.25" hidden="1"/>
    <row r="42995" s="505" customFormat="1" ht="14.25" hidden="1"/>
    <row r="42996" s="505" customFormat="1" ht="14.25" hidden="1"/>
    <row r="42997" s="505" customFormat="1" ht="14.25" hidden="1"/>
    <row r="42998" s="505" customFormat="1" ht="14.25" hidden="1"/>
    <row r="42999" s="505" customFormat="1" ht="14.25" hidden="1"/>
    <row r="43000" s="505" customFormat="1" ht="14.25" hidden="1"/>
    <row r="43001" s="505" customFormat="1" ht="14.25" hidden="1"/>
    <row r="43002" s="505" customFormat="1" ht="14.25" hidden="1"/>
    <row r="43003" s="505" customFormat="1" ht="14.25" hidden="1"/>
    <row r="43004" s="505" customFormat="1" ht="14.25" hidden="1"/>
    <row r="43005" s="505" customFormat="1" ht="14.25" hidden="1"/>
    <row r="43006" s="505" customFormat="1" ht="14.25" hidden="1"/>
    <row r="43007" s="505" customFormat="1" ht="14.25" hidden="1"/>
    <row r="43008" s="505" customFormat="1" ht="14.25" hidden="1"/>
    <row r="43009" s="505" customFormat="1" ht="14.25" hidden="1"/>
    <row r="43010" s="505" customFormat="1" ht="14.25" hidden="1"/>
    <row r="43011" s="505" customFormat="1" ht="14.25" hidden="1"/>
    <row r="43012" s="505" customFormat="1" ht="14.25" hidden="1"/>
    <row r="43013" s="505" customFormat="1" ht="14.25" hidden="1"/>
    <row r="43014" s="505" customFormat="1" ht="14.25" hidden="1"/>
    <row r="43015" s="505" customFormat="1" ht="14.25" hidden="1"/>
    <row r="43016" s="505" customFormat="1" ht="14.25" hidden="1"/>
    <row r="43017" s="505" customFormat="1" ht="14.25" hidden="1"/>
    <row r="43018" s="505" customFormat="1" ht="14.25" hidden="1"/>
    <row r="43019" s="505" customFormat="1" ht="14.25" hidden="1"/>
    <row r="43020" s="505" customFormat="1" ht="14.25" hidden="1"/>
    <row r="43021" s="505" customFormat="1" ht="14.25" hidden="1"/>
    <row r="43022" s="505" customFormat="1" ht="14.25" hidden="1"/>
    <row r="43023" s="505" customFormat="1" ht="14.25" hidden="1"/>
    <row r="43024" s="505" customFormat="1" ht="14.25" hidden="1"/>
    <row r="43025" s="505" customFormat="1" ht="14.25" hidden="1"/>
    <row r="43026" s="505" customFormat="1" ht="14.25" hidden="1"/>
    <row r="43027" s="505" customFormat="1" ht="14.25" hidden="1"/>
    <row r="43028" s="505" customFormat="1" ht="14.25" hidden="1"/>
    <row r="43029" s="505" customFormat="1" ht="14.25" hidden="1"/>
    <row r="43030" s="505" customFormat="1" ht="14.25" hidden="1"/>
    <row r="43031" s="505" customFormat="1" ht="14.25" hidden="1"/>
    <row r="43032" s="505" customFormat="1" ht="14.25" hidden="1"/>
    <row r="43033" s="505" customFormat="1" ht="14.25" hidden="1"/>
    <row r="43034" s="505" customFormat="1" ht="14.25" hidden="1"/>
    <row r="43035" s="505" customFormat="1" ht="14.25" hidden="1"/>
    <row r="43036" s="505" customFormat="1" ht="14.25" hidden="1"/>
    <row r="43037" s="505" customFormat="1" ht="14.25" hidden="1"/>
    <row r="43038" s="505" customFormat="1" ht="14.25" hidden="1"/>
    <row r="43039" s="505" customFormat="1" ht="14.25" hidden="1"/>
    <row r="43040" s="505" customFormat="1" ht="14.25" hidden="1"/>
    <row r="43041" s="505" customFormat="1" ht="14.25" hidden="1"/>
    <row r="43042" s="505" customFormat="1" ht="14.25" hidden="1"/>
    <row r="43043" s="505" customFormat="1" ht="14.25" hidden="1"/>
    <row r="43044" s="505" customFormat="1" ht="14.25" hidden="1"/>
    <row r="43045" s="505" customFormat="1" ht="14.25" hidden="1"/>
    <row r="43046" s="505" customFormat="1" ht="14.25" hidden="1"/>
    <row r="43047" s="505" customFormat="1" ht="14.25" hidden="1"/>
    <row r="43048" s="505" customFormat="1" ht="14.25" hidden="1"/>
    <row r="43049" s="505" customFormat="1" ht="14.25" hidden="1"/>
    <row r="43050" s="505" customFormat="1" ht="14.25" hidden="1"/>
    <row r="43051" s="505" customFormat="1" ht="14.25" hidden="1"/>
    <row r="43052" s="505" customFormat="1" ht="14.25" hidden="1"/>
    <row r="43053" s="505" customFormat="1" ht="14.25" hidden="1"/>
    <row r="43054" s="505" customFormat="1" ht="14.25" hidden="1"/>
    <row r="43055" s="505" customFormat="1" ht="14.25" hidden="1"/>
    <row r="43056" s="505" customFormat="1" ht="14.25" hidden="1"/>
    <row r="43057" s="505" customFormat="1" ht="14.25" hidden="1"/>
    <row r="43058" s="505" customFormat="1" ht="14.25" hidden="1"/>
    <row r="43059" s="505" customFormat="1" ht="14.25" hidden="1"/>
    <row r="43060" s="505" customFormat="1" ht="14.25" hidden="1"/>
    <row r="43061" s="505" customFormat="1" ht="14.25" hidden="1"/>
    <row r="43062" s="505" customFormat="1" ht="14.25" hidden="1"/>
    <row r="43063" s="505" customFormat="1" ht="14.25" hidden="1"/>
    <row r="43064" s="505" customFormat="1" ht="14.25" hidden="1"/>
    <row r="43065" s="505" customFormat="1" ht="14.25" hidden="1"/>
    <row r="43066" s="505" customFormat="1" ht="14.25" hidden="1"/>
    <row r="43067" s="505" customFormat="1" ht="14.25" hidden="1"/>
    <row r="43068" s="505" customFormat="1" ht="14.25" hidden="1"/>
    <row r="43069" s="505" customFormat="1" ht="14.25" hidden="1"/>
    <row r="43070" s="505" customFormat="1" ht="14.25" hidden="1"/>
    <row r="43071" s="505" customFormat="1" ht="14.25" hidden="1"/>
    <row r="43072" s="505" customFormat="1" ht="14.25" hidden="1"/>
    <row r="43073" s="505" customFormat="1" ht="14.25" hidden="1"/>
    <row r="43074" s="505" customFormat="1" ht="14.25" hidden="1"/>
    <row r="43075" s="505" customFormat="1" ht="14.25" hidden="1"/>
    <row r="43076" s="505" customFormat="1" ht="14.25" hidden="1"/>
    <row r="43077" s="505" customFormat="1" ht="14.25" hidden="1"/>
    <row r="43078" s="505" customFormat="1" ht="14.25" hidden="1"/>
    <row r="43079" s="505" customFormat="1" ht="14.25" hidden="1"/>
    <row r="43080" s="505" customFormat="1" ht="14.25" hidden="1"/>
    <row r="43081" s="505" customFormat="1" ht="14.25" hidden="1"/>
    <row r="43082" s="505" customFormat="1" ht="14.25" hidden="1"/>
    <row r="43083" s="505" customFormat="1" ht="14.25" hidden="1"/>
    <row r="43084" s="505" customFormat="1" ht="14.25" hidden="1"/>
    <row r="43085" s="505" customFormat="1" ht="14.25" hidden="1"/>
    <row r="43086" s="505" customFormat="1" ht="14.25" hidden="1"/>
    <row r="43087" s="505" customFormat="1" ht="14.25" hidden="1"/>
    <row r="43088" s="505" customFormat="1" ht="14.25" hidden="1"/>
    <row r="43089" s="505" customFormat="1" ht="14.25" hidden="1"/>
    <row r="43090" s="505" customFormat="1" ht="14.25" hidden="1"/>
    <row r="43091" s="505" customFormat="1" ht="14.25" hidden="1"/>
    <row r="43092" s="505" customFormat="1" ht="14.25" hidden="1"/>
    <row r="43093" s="505" customFormat="1" ht="14.25" hidden="1"/>
    <row r="43094" s="505" customFormat="1" ht="14.25" hidden="1"/>
    <row r="43095" s="505" customFormat="1" ht="14.25" hidden="1"/>
    <row r="43096" s="505" customFormat="1" ht="14.25" hidden="1"/>
    <row r="43097" s="505" customFormat="1" ht="14.25" hidden="1"/>
    <row r="43098" s="505" customFormat="1" ht="14.25" hidden="1"/>
    <row r="43099" s="505" customFormat="1" ht="14.25" hidden="1"/>
    <row r="43100" s="505" customFormat="1" ht="14.25" hidden="1"/>
    <row r="43101" s="505" customFormat="1" ht="14.25" hidden="1"/>
    <row r="43102" s="505" customFormat="1" ht="14.25" hidden="1"/>
    <row r="43103" s="505" customFormat="1" ht="14.25" hidden="1"/>
    <row r="43104" s="505" customFormat="1" ht="14.25" hidden="1"/>
    <row r="43105" s="505" customFormat="1" ht="14.25" hidden="1"/>
    <row r="43106" s="505" customFormat="1" ht="14.25" hidden="1"/>
    <row r="43107" s="505" customFormat="1" ht="14.25" hidden="1"/>
    <row r="43108" s="505" customFormat="1" ht="14.25" hidden="1"/>
    <row r="43109" s="505" customFormat="1" ht="14.25" hidden="1"/>
    <row r="43110" s="505" customFormat="1" ht="14.25" hidden="1"/>
    <row r="43111" s="505" customFormat="1" ht="14.25" hidden="1"/>
    <row r="43112" s="505" customFormat="1" ht="14.25" hidden="1"/>
    <row r="43113" s="505" customFormat="1" ht="14.25" hidden="1"/>
    <row r="43114" s="505" customFormat="1" ht="14.25" hidden="1"/>
    <row r="43115" s="505" customFormat="1" ht="14.25" hidden="1"/>
    <row r="43116" s="505" customFormat="1" ht="14.25" hidden="1"/>
    <row r="43117" s="505" customFormat="1" ht="14.25" hidden="1"/>
    <row r="43118" s="505" customFormat="1" ht="14.25" hidden="1"/>
    <row r="43119" s="505" customFormat="1" ht="14.25" hidden="1"/>
    <row r="43120" s="505" customFormat="1" ht="14.25" hidden="1"/>
    <row r="43121" s="505" customFormat="1" ht="14.25" hidden="1"/>
    <row r="43122" s="505" customFormat="1" ht="14.25" hidden="1"/>
    <row r="43123" s="505" customFormat="1" ht="14.25" hidden="1"/>
    <row r="43124" s="505" customFormat="1" ht="14.25" hidden="1"/>
    <row r="43125" s="505" customFormat="1" ht="14.25" hidden="1"/>
    <row r="43126" s="505" customFormat="1" ht="14.25" hidden="1"/>
    <row r="43127" s="505" customFormat="1" ht="14.25" hidden="1"/>
    <row r="43128" s="505" customFormat="1" ht="14.25" hidden="1"/>
    <row r="43129" s="505" customFormat="1" ht="14.25" hidden="1"/>
    <row r="43130" s="505" customFormat="1" ht="14.25" hidden="1"/>
    <row r="43131" s="505" customFormat="1" ht="14.25" hidden="1"/>
    <row r="43132" s="505" customFormat="1" ht="14.25" hidden="1"/>
    <row r="43133" s="505" customFormat="1" ht="14.25" hidden="1"/>
    <row r="43134" s="505" customFormat="1" ht="14.25" hidden="1"/>
    <row r="43135" s="505" customFormat="1" ht="14.25" hidden="1"/>
    <row r="43136" s="505" customFormat="1" ht="14.25" hidden="1"/>
    <row r="43137" s="505" customFormat="1" ht="14.25" hidden="1"/>
    <row r="43138" s="505" customFormat="1" ht="14.25" hidden="1"/>
    <row r="43139" s="505" customFormat="1" ht="14.25" hidden="1"/>
    <row r="43140" s="505" customFormat="1" ht="14.25" hidden="1"/>
    <row r="43141" s="505" customFormat="1" ht="14.25" hidden="1"/>
    <row r="43142" s="505" customFormat="1" ht="14.25" hidden="1"/>
    <row r="43143" s="505" customFormat="1" ht="14.25" hidden="1"/>
    <row r="43144" s="505" customFormat="1" ht="14.25" hidden="1"/>
    <row r="43145" s="505" customFormat="1" ht="14.25" hidden="1"/>
    <row r="43146" s="505" customFormat="1" ht="14.25" hidden="1"/>
    <row r="43147" s="505" customFormat="1" ht="14.25" hidden="1"/>
    <row r="43148" s="505" customFormat="1" ht="14.25" hidden="1"/>
    <row r="43149" s="505" customFormat="1" ht="14.25" hidden="1"/>
    <row r="43150" s="505" customFormat="1" ht="14.25" hidden="1"/>
    <row r="43151" s="505" customFormat="1" ht="14.25" hidden="1"/>
    <row r="43152" s="505" customFormat="1" ht="14.25" hidden="1"/>
    <row r="43153" s="505" customFormat="1" ht="14.25" hidden="1"/>
    <row r="43154" s="505" customFormat="1" ht="14.25" hidden="1"/>
    <row r="43155" s="505" customFormat="1" ht="14.25" hidden="1"/>
    <row r="43156" s="505" customFormat="1" ht="14.25" hidden="1"/>
    <row r="43157" s="505" customFormat="1" ht="14.25" hidden="1"/>
    <row r="43158" s="505" customFormat="1" ht="14.25" hidden="1"/>
    <row r="43159" s="505" customFormat="1" ht="14.25" hidden="1"/>
    <row r="43160" s="505" customFormat="1" ht="14.25" hidden="1"/>
    <row r="43161" s="505" customFormat="1" ht="14.25" hidden="1"/>
    <row r="43162" s="505" customFormat="1" ht="14.25" hidden="1"/>
    <row r="43163" s="505" customFormat="1" ht="14.25" hidden="1"/>
    <row r="43164" s="505" customFormat="1" ht="14.25" hidden="1"/>
    <row r="43165" s="505" customFormat="1" ht="14.25" hidden="1"/>
    <row r="43166" s="505" customFormat="1" ht="14.25" hidden="1"/>
    <row r="43167" s="505" customFormat="1" ht="14.25" hidden="1"/>
    <row r="43168" s="505" customFormat="1" ht="14.25" hidden="1"/>
    <row r="43169" s="505" customFormat="1" ht="14.25" hidden="1"/>
    <row r="43170" s="505" customFormat="1" ht="14.25" hidden="1"/>
    <row r="43171" s="505" customFormat="1" ht="14.25" hidden="1"/>
    <row r="43172" s="505" customFormat="1" ht="14.25" hidden="1"/>
    <row r="43173" s="505" customFormat="1" ht="14.25" hidden="1"/>
    <row r="43174" s="505" customFormat="1" ht="14.25" hidden="1"/>
    <row r="43175" s="505" customFormat="1" ht="14.25" hidden="1"/>
    <row r="43176" s="505" customFormat="1" ht="14.25" hidden="1"/>
    <row r="43177" s="505" customFormat="1" ht="14.25" hidden="1"/>
    <row r="43178" s="505" customFormat="1" ht="14.25" hidden="1"/>
    <row r="43179" s="505" customFormat="1" ht="14.25" hidden="1"/>
    <row r="43180" s="505" customFormat="1" ht="14.25" hidden="1"/>
    <row r="43181" s="505" customFormat="1" ht="14.25" hidden="1"/>
    <row r="43182" s="505" customFormat="1" ht="14.25" hidden="1"/>
    <row r="43183" s="505" customFormat="1" ht="14.25" hidden="1"/>
    <row r="43184" s="505" customFormat="1" ht="14.25" hidden="1"/>
    <row r="43185" s="505" customFormat="1" ht="14.25" hidden="1"/>
    <row r="43186" s="505" customFormat="1" ht="14.25" hidden="1"/>
    <row r="43187" s="505" customFormat="1" ht="14.25" hidden="1"/>
    <row r="43188" s="505" customFormat="1" ht="14.25" hidden="1"/>
    <row r="43189" s="505" customFormat="1" ht="14.25" hidden="1"/>
    <row r="43190" s="505" customFormat="1" ht="14.25" hidden="1"/>
    <row r="43191" s="505" customFormat="1" ht="14.25" hidden="1"/>
    <row r="43192" s="505" customFormat="1" ht="14.25" hidden="1"/>
    <row r="43193" s="505" customFormat="1" ht="14.25" hidden="1"/>
    <row r="43194" s="505" customFormat="1" ht="14.25" hidden="1"/>
    <row r="43195" s="505" customFormat="1" ht="14.25" hidden="1"/>
    <row r="43196" s="505" customFormat="1" ht="14.25" hidden="1"/>
    <row r="43197" s="505" customFormat="1" ht="14.25" hidden="1"/>
    <row r="43198" s="505" customFormat="1" ht="14.25" hidden="1"/>
    <row r="43199" s="505" customFormat="1" ht="14.25" hidden="1"/>
    <row r="43200" s="505" customFormat="1" ht="14.25" hidden="1"/>
    <row r="43201" s="505" customFormat="1" ht="14.25" hidden="1"/>
    <row r="43202" s="505" customFormat="1" ht="14.25" hidden="1"/>
    <row r="43203" s="505" customFormat="1" ht="14.25" hidden="1"/>
    <row r="43204" s="505" customFormat="1" ht="14.25" hidden="1"/>
    <row r="43205" s="505" customFormat="1" ht="14.25" hidden="1"/>
    <row r="43206" s="505" customFormat="1" ht="14.25" hidden="1"/>
    <row r="43207" s="505" customFormat="1" ht="14.25" hidden="1"/>
    <row r="43208" s="505" customFormat="1" ht="14.25" hidden="1"/>
    <row r="43209" s="505" customFormat="1" ht="14.25" hidden="1"/>
    <row r="43210" s="505" customFormat="1" ht="14.25" hidden="1"/>
    <row r="43211" s="505" customFormat="1" ht="14.25" hidden="1"/>
    <row r="43212" s="505" customFormat="1" ht="14.25" hidden="1"/>
    <row r="43213" s="505" customFormat="1" ht="14.25" hidden="1"/>
    <row r="43214" s="505" customFormat="1" ht="14.25" hidden="1"/>
    <row r="43215" s="505" customFormat="1" ht="14.25" hidden="1"/>
    <row r="43216" s="505" customFormat="1" ht="14.25" hidden="1"/>
    <row r="43217" s="505" customFormat="1" ht="14.25" hidden="1"/>
    <row r="43218" s="505" customFormat="1" ht="14.25" hidden="1"/>
    <row r="43219" s="505" customFormat="1" ht="14.25" hidden="1"/>
    <row r="43220" s="505" customFormat="1" ht="14.25" hidden="1"/>
    <row r="43221" s="505" customFormat="1" ht="14.25" hidden="1"/>
    <row r="43222" s="505" customFormat="1" ht="14.25" hidden="1"/>
    <row r="43223" s="505" customFormat="1" ht="14.25" hidden="1"/>
    <row r="43224" s="505" customFormat="1" ht="14.25" hidden="1"/>
    <row r="43225" s="505" customFormat="1" ht="14.25" hidden="1"/>
    <row r="43226" s="505" customFormat="1" ht="14.25" hidden="1"/>
    <row r="43227" s="505" customFormat="1" ht="14.25" hidden="1"/>
    <row r="43228" s="505" customFormat="1" ht="14.25" hidden="1"/>
    <row r="43229" s="505" customFormat="1" ht="14.25" hidden="1"/>
    <row r="43230" s="505" customFormat="1" ht="14.25" hidden="1"/>
    <row r="43231" s="505" customFormat="1" ht="14.25" hidden="1"/>
    <row r="43232" s="505" customFormat="1" ht="14.25" hidden="1"/>
    <row r="43233" s="505" customFormat="1" ht="14.25" hidden="1"/>
    <row r="43234" s="505" customFormat="1" ht="14.25" hidden="1"/>
    <row r="43235" s="505" customFormat="1" ht="14.25" hidden="1"/>
    <row r="43236" s="505" customFormat="1" ht="14.25" hidden="1"/>
    <row r="43237" s="505" customFormat="1" ht="14.25" hidden="1"/>
    <row r="43238" s="505" customFormat="1" ht="14.25" hidden="1"/>
    <row r="43239" s="505" customFormat="1" ht="14.25" hidden="1"/>
    <row r="43240" s="505" customFormat="1" ht="14.25" hidden="1"/>
    <row r="43241" s="505" customFormat="1" ht="14.25" hidden="1"/>
    <row r="43242" s="505" customFormat="1" ht="14.25" hidden="1"/>
    <row r="43243" s="505" customFormat="1" ht="14.25" hidden="1"/>
    <row r="43244" s="505" customFormat="1" ht="14.25" hidden="1"/>
    <row r="43245" s="505" customFormat="1" ht="14.25" hidden="1"/>
    <row r="43246" s="505" customFormat="1" ht="14.25" hidden="1"/>
    <row r="43247" s="505" customFormat="1" ht="14.25" hidden="1"/>
    <row r="43248" s="505" customFormat="1" ht="14.25" hidden="1"/>
    <row r="43249" s="505" customFormat="1" ht="14.25" hidden="1"/>
    <row r="43250" s="505" customFormat="1" ht="14.25" hidden="1"/>
    <row r="43251" s="505" customFormat="1" ht="14.25" hidden="1"/>
    <row r="43252" s="505" customFormat="1" ht="14.25" hidden="1"/>
    <row r="43253" s="505" customFormat="1" ht="14.25" hidden="1"/>
    <row r="43254" s="505" customFormat="1" ht="14.25" hidden="1"/>
    <row r="43255" s="505" customFormat="1" ht="14.25" hidden="1"/>
    <row r="43256" s="505" customFormat="1" ht="14.25" hidden="1"/>
    <row r="43257" s="505" customFormat="1" ht="14.25" hidden="1"/>
    <row r="43258" s="505" customFormat="1" ht="14.25" hidden="1"/>
    <row r="43259" s="505" customFormat="1" ht="14.25" hidden="1"/>
    <row r="43260" s="505" customFormat="1" ht="14.25" hidden="1"/>
    <row r="43261" s="505" customFormat="1" ht="14.25" hidden="1"/>
    <row r="43262" s="505" customFormat="1" ht="14.25" hidden="1"/>
    <row r="43263" s="505" customFormat="1" ht="14.25" hidden="1"/>
    <row r="43264" s="505" customFormat="1" ht="14.25" hidden="1"/>
    <row r="43265" s="505" customFormat="1" ht="14.25" hidden="1"/>
    <row r="43266" s="505" customFormat="1" ht="14.25" hidden="1"/>
    <row r="43267" s="505" customFormat="1" ht="14.25" hidden="1"/>
    <row r="43268" s="505" customFormat="1" ht="14.25" hidden="1"/>
    <row r="43269" s="505" customFormat="1" ht="14.25" hidden="1"/>
    <row r="43270" s="505" customFormat="1" ht="14.25" hidden="1"/>
    <row r="43271" s="505" customFormat="1" ht="14.25" hidden="1"/>
    <row r="43272" s="505" customFormat="1" ht="14.25" hidden="1"/>
    <row r="43273" s="505" customFormat="1" ht="14.25" hidden="1"/>
    <row r="43274" s="505" customFormat="1" ht="14.25" hidden="1"/>
    <row r="43275" s="505" customFormat="1" ht="14.25" hidden="1"/>
    <row r="43276" s="505" customFormat="1" ht="14.25" hidden="1"/>
    <row r="43277" s="505" customFormat="1" ht="14.25" hidden="1"/>
    <row r="43278" s="505" customFormat="1" ht="14.25" hidden="1"/>
    <row r="43279" s="505" customFormat="1" ht="14.25" hidden="1"/>
    <row r="43280" s="505" customFormat="1" ht="14.25" hidden="1"/>
    <row r="43281" s="505" customFormat="1" ht="14.25" hidden="1"/>
    <row r="43282" s="505" customFormat="1" ht="14.25" hidden="1"/>
    <row r="43283" s="505" customFormat="1" ht="14.25" hidden="1"/>
    <row r="43284" s="505" customFormat="1" ht="14.25" hidden="1"/>
    <row r="43285" s="505" customFormat="1" ht="14.25" hidden="1"/>
    <row r="43286" s="505" customFormat="1" ht="14.25" hidden="1"/>
    <row r="43287" s="505" customFormat="1" ht="14.25" hidden="1"/>
    <row r="43288" s="505" customFormat="1" ht="14.25" hidden="1"/>
    <row r="43289" s="505" customFormat="1" ht="14.25" hidden="1"/>
    <row r="43290" s="505" customFormat="1" ht="14.25" hidden="1"/>
    <row r="43291" s="505" customFormat="1" ht="14.25" hidden="1"/>
    <row r="43292" s="505" customFormat="1" ht="14.25" hidden="1"/>
    <row r="43293" s="505" customFormat="1" ht="14.25" hidden="1"/>
    <row r="43294" s="505" customFormat="1" ht="14.25" hidden="1"/>
    <row r="43295" s="505" customFormat="1" ht="14.25" hidden="1"/>
    <row r="43296" s="505" customFormat="1" ht="14.25" hidden="1"/>
    <row r="43297" s="505" customFormat="1" ht="14.25" hidden="1"/>
    <row r="43298" s="505" customFormat="1" ht="14.25" hidden="1"/>
    <row r="43299" s="505" customFormat="1" ht="14.25" hidden="1"/>
    <row r="43300" s="505" customFormat="1" ht="14.25" hidden="1"/>
    <row r="43301" s="505" customFormat="1" ht="14.25" hidden="1"/>
    <row r="43302" s="505" customFormat="1" ht="14.25" hidden="1"/>
    <row r="43303" s="505" customFormat="1" ht="14.25" hidden="1"/>
    <row r="43304" s="505" customFormat="1" ht="14.25" hidden="1"/>
    <row r="43305" s="505" customFormat="1" ht="14.25" hidden="1"/>
    <row r="43306" s="505" customFormat="1" ht="14.25" hidden="1"/>
    <row r="43307" s="505" customFormat="1" ht="14.25" hidden="1"/>
    <row r="43308" s="505" customFormat="1" ht="14.25" hidden="1"/>
    <row r="43309" s="505" customFormat="1" ht="14.25" hidden="1"/>
    <row r="43310" s="505" customFormat="1" ht="14.25" hidden="1"/>
    <row r="43311" s="505" customFormat="1" ht="14.25" hidden="1"/>
    <row r="43312" s="505" customFormat="1" ht="14.25" hidden="1"/>
    <row r="43313" s="505" customFormat="1" ht="14.25" hidden="1"/>
    <row r="43314" s="505" customFormat="1" ht="14.25" hidden="1"/>
    <row r="43315" s="505" customFormat="1" ht="14.25" hidden="1"/>
    <row r="43316" s="505" customFormat="1" ht="14.25" hidden="1"/>
    <row r="43317" s="505" customFormat="1" ht="14.25" hidden="1"/>
    <row r="43318" s="505" customFormat="1" ht="14.25" hidden="1"/>
    <row r="43319" s="505" customFormat="1" ht="14.25" hidden="1"/>
    <row r="43320" s="505" customFormat="1" ht="14.25" hidden="1"/>
    <row r="43321" s="505" customFormat="1" ht="14.25" hidden="1"/>
    <row r="43322" s="505" customFormat="1" ht="14.25" hidden="1"/>
    <row r="43323" s="505" customFormat="1" ht="14.25" hidden="1"/>
    <row r="43324" s="505" customFormat="1" ht="14.25" hidden="1"/>
    <row r="43325" s="505" customFormat="1" ht="14.25" hidden="1"/>
    <row r="43326" s="505" customFormat="1" ht="14.25" hidden="1"/>
    <row r="43327" s="505" customFormat="1" ht="14.25" hidden="1"/>
    <row r="43328" s="505" customFormat="1" ht="14.25" hidden="1"/>
    <row r="43329" s="505" customFormat="1" ht="14.25" hidden="1"/>
    <row r="43330" s="505" customFormat="1" ht="14.25" hidden="1"/>
    <row r="43331" s="505" customFormat="1" ht="14.25" hidden="1"/>
    <row r="43332" s="505" customFormat="1" ht="14.25" hidden="1"/>
    <row r="43333" s="505" customFormat="1" ht="14.25" hidden="1"/>
    <row r="43334" s="505" customFormat="1" ht="14.25" hidden="1"/>
    <row r="43335" s="505" customFormat="1" ht="14.25" hidden="1"/>
    <row r="43336" s="505" customFormat="1" ht="14.25" hidden="1"/>
    <row r="43337" s="505" customFormat="1" ht="14.25" hidden="1"/>
    <row r="43338" s="505" customFormat="1" ht="14.25" hidden="1"/>
    <row r="43339" s="505" customFormat="1" ht="14.25" hidden="1"/>
    <row r="43340" s="505" customFormat="1" ht="14.25" hidden="1"/>
    <row r="43341" s="505" customFormat="1" ht="14.25" hidden="1"/>
    <row r="43342" s="505" customFormat="1" ht="14.25" hidden="1"/>
    <row r="43343" s="505" customFormat="1" ht="14.25" hidden="1"/>
    <row r="43344" s="505" customFormat="1" ht="14.25" hidden="1"/>
    <row r="43345" s="505" customFormat="1" ht="14.25" hidden="1"/>
    <row r="43346" s="505" customFormat="1" ht="14.25" hidden="1"/>
    <row r="43347" s="505" customFormat="1" ht="14.25" hidden="1"/>
    <row r="43348" s="505" customFormat="1" ht="14.25" hidden="1"/>
    <row r="43349" s="505" customFormat="1" ht="14.25" hidden="1"/>
    <row r="43350" s="505" customFormat="1" ht="14.25" hidden="1"/>
    <row r="43351" s="505" customFormat="1" ht="14.25" hidden="1"/>
    <row r="43352" s="505" customFormat="1" ht="14.25" hidden="1"/>
    <row r="43353" s="505" customFormat="1" ht="14.25" hidden="1"/>
    <row r="43354" s="505" customFormat="1" ht="14.25" hidden="1"/>
    <row r="43355" s="505" customFormat="1" ht="14.25" hidden="1"/>
    <row r="43356" s="505" customFormat="1" ht="14.25" hidden="1"/>
    <row r="43357" s="505" customFormat="1" ht="14.25" hidden="1"/>
    <row r="43358" s="505" customFormat="1" ht="14.25" hidden="1"/>
    <row r="43359" s="505" customFormat="1" ht="14.25" hidden="1"/>
    <row r="43360" s="505" customFormat="1" ht="14.25" hidden="1"/>
    <row r="43361" s="505" customFormat="1" ht="14.25" hidden="1"/>
    <row r="43362" s="505" customFormat="1" ht="14.25" hidden="1"/>
    <row r="43363" s="505" customFormat="1" ht="14.25" hidden="1"/>
    <row r="43364" s="505" customFormat="1" ht="14.25" hidden="1"/>
    <row r="43365" s="505" customFormat="1" ht="14.25" hidden="1"/>
    <row r="43366" s="505" customFormat="1" ht="14.25" hidden="1"/>
    <row r="43367" s="505" customFormat="1" ht="14.25" hidden="1"/>
    <row r="43368" s="505" customFormat="1" ht="14.25" hidden="1"/>
    <row r="43369" s="505" customFormat="1" ht="14.25" hidden="1"/>
    <row r="43370" s="505" customFormat="1" ht="14.25" hidden="1"/>
    <row r="43371" s="505" customFormat="1" ht="14.25" hidden="1"/>
    <row r="43372" s="505" customFormat="1" ht="14.25" hidden="1"/>
    <row r="43373" s="505" customFormat="1" ht="14.25" hidden="1"/>
    <row r="43374" s="505" customFormat="1" ht="14.25" hidden="1"/>
    <row r="43375" s="505" customFormat="1" ht="14.25" hidden="1"/>
    <row r="43376" s="505" customFormat="1" ht="14.25" hidden="1"/>
    <row r="43377" s="505" customFormat="1" ht="14.25" hidden="1"/>
    <row r="43378" s="505" customFormat="1" ht="14.25" hidden="1"/>
    <row r="43379" s="505" customFormat="1" ht="14.25" hidden="1"/>
    <row r="43380" s="505" customFormat="1" ht="14.25" hidden="1"/>
    <row r="43381" s="505" customFormat="1" ht="14.25" hidden="1"/>
    <row r="43382" s="505" customFormat="1" ht="14.25" hidden="1"/>
    <row r="43383" s="505" customFormat="1" ht="14.25" hidden="1"/>
    <row r="43384" s="505" customFormat="1" ht="14.25" hidden="1"/>
    <row r="43385" s="505" customFormat="1" ht="14.25" hidden="1"/>
    <row r="43386" s="505" customFormat="1" ht="14.25" hidden="1"/>
    <row r="43387" s="505" customFormat="1" ht="14.25" hidden="1"/>
    <row r="43388" s="505" customFormat="1" ht="14.25" hidden="1"/>
    <row r="43389" s="505" customFormat="1" ht="14.25" hidden="1"/>
    <row r="43390" s="505" customFormat="1" ht="14.25" hidden="1"/>
    <row r="43391" s="505" customFormat="1" ht="14.25" hidden="1"/>
    <row r="43392" s="505" customFormat="1" ht="14.25" hidden="1"/>
    <row r="43393" s="505" customFormat="1" ht="14.25" hidden="1"/>
    <row r="43394" s="505" customFormat="1" ht="14.25" hidden="1"/>
    <row r="43395" s="505" customFormat="1" ht="14.25" hidden="1"/>
    <row r="43396" s="505" customFormat="1" ht="14.25" hidden="1"/>
    <row r="43397" s="505" customFormat="1" ht="14.25" hidden="1"/>
    <row r="43398" s="505" customFormat="1" ht="14.25" hidden="1"/>
    <row r="43399" s="505" customFormat="1" ht="14.25" hidden="1"/>
    <row r="43400" s="505" customFormat="1" ht="14.25" hidden="1"/>
    <row r="43401" s="505" customFormat="1" ht="14.25" hidden="1"/>
    <row r="43402" s="505" customFormat="1" ht="14.25" hidden="1"/>
    <row r="43403" s="505" customFormat="1" ht="14.25" hidden="1"/>
    <row r="43404" s="505" customFormat="1" ht="14.25" hidden="1"/>
    <row r="43405" s="505" customFormat="1" ht="14.25" hidden="1"/>
    <row r="43406" s="505" customFormat="1" ht="14.25" hidden="1"/>
    <row r="43407" s="505" customFormat="1" ht="14.25" hidden="1"/>
    <row r="43408" s="505" customFormat="1" ht="14.25" hidden="1"/>
    <row r="43409" s="505" customFormat="1" ht="14.25" hidden="1"/>
    <row r="43410" s="505" customFormat="1" ht="14.25" hidden="1"/>
    <row r="43411" s="505" customFormat="1" ht="14.25" hidden="1"/>
    <row r="43412" s="505" customFormat="1" ht="14.25" hidden="1"/>
    <row r="43413" s="505" customFormat="1" ht="14.25" hidden="1"/>
    <row r="43414" s="505" customFormat="1" ht="14.25" hidden="1"/>
    <row r="43415" s="505" customFormat="1" ht="14.25" hidden="1"/>
    <row r="43416" s="505" customFormat="1" ht="14.25" hidden="1"/>
    <row r="43417" s="505" customFormat="1" ht="14.25" hidden="1"/>
    <row r="43418" s="505" customFormat="1" ht="14.25" hidden="1"/>
    <row r="43419" s="505" customFormat="1" ht="14.25" hidden="1"/>
    <row r="43420" s="505" customFormat="1" ht="14.25" hidden="1"/>
    <row r="43421" s="505" customFormat="1" ht="14.25" hidden="1"/>
    <row r="43422" s="505" customFormat="1" ht="14.25" hidden="1"/>
    <row r="43423" s="505" customFormat="1" ht="14.25" hidden="1"/>
    <row r="43424" s="505" customFormat="1" ht="14.25" hidden="1"/>
    <row r="43425" s="505" customFormat="1" ht="14.25" hidden="1"/>
    <row r="43426" s="505" customFormat="1" ht="14.25" hidden="1"/>
    <row r="43427" s="505" customFormat="1" ht="14.25" hidden="1"/>
    <row r="43428" s="505" customFormat="1" ht="14.25" hidden="1"/>
    <row r="43429" s="505" customFormat="1" ht="14.25" hidden="1"/>
    <row r="43430" s="505" customFormat="1" ht="14.25" hidden="1"/>
    <row r="43431" s="505" customFormat="1" ht="14.25" hidden="1"/>
    <row r="43432" s="505" customFormat="1" ht="14.25" hidden="1"/>
    <row r="43433" s="505" customFormat="1" ht="14.25" hidden="1"/>
    <row r="43434" s="505" customFormat="1" ht="14.25" hidden="1"/>
    <row r="43435" s="505" customFormat="1" ht="14.25" hidden="1"/>
    <row r="43436" s="505" customFormat="1" ht="14.25" hidden="1"/>
    <row r="43437" s="505" customFormat="1" ht="14.25" hidden="1"/>
    <row r="43438" s="505" customFormat="1" ht="14.25" hidden="1"/>
    <row r="43439" s="505" customFormat="1" ht="14.25" hidden="1"/>
    <row r="43440" s="505" customFormat="1" ht="14.25" hidden="1"/>
    <row r="43441" s="505" customFormat="1" ht="14.25" hidden="1"/>
    <row r="43442" s="505" customFormat="1" ht="14.25" hidden="1"/>
    <row r="43443" s="505" customFormat="1" ht="14.25" hidden="1"/>
    <row r="43444" s="505" customFormat="1" ht="14.25" hidden="1"/>
    <row r="43445" s="505" customFormat="1" ht="14.25" hidden="1"/>
    <row r="43446" s="505" customFormat="1" ht="14.25" hidden="1"/>
    <row r="43447" s="505" customFormat="1" ht="14.25" hidden="1"/>
    <row r="43448" s="505" customFormat="1" ht="14.25" hidden="1"/>
    <row r="43449" s="505" customFormat="1" ht="14.25" hidden="1"/>
    <row r="43450" s="505" customFormat="1" ht="14.25" hidden="1"/>
    <row r="43451" s="505" customFormat="1" ht="14.25" hidden="1"/>
    <row r="43452" s="505" customFormat="1" ht="14.25" hidden="1"/>
    <row r="43453" s="505" customFormat="1" ht="14.25" hidden="1"/>
    <row r="43454" s="505" customFormat="1" ht="14.25" hidden="1"/>
    <row r="43455" s="505" customFormat="1" ht="14.25" hidden="1"/>
    <row r="43456" s="505" customFormat="1" ht="14.25" hidden="1"/>
    <row r="43457" s="505" customFormat="1" ht="14.25" hidden="1"/>
    <row r="43458" s="505" customFormat="1" ht="14.25" hidden="1"/>
    <row r="43459" s="505" customFormat="1" ht="14.25" hidden="1"/>
    <row r="43460" s="505" customFormat="1" ht="14.25" hidden="1"/>
    <row r="43461" s="505" customFormat="1" ht="14.25" hidden="1"/>
    <row r="43462" s="505" customFormat="1" ht="14.25" hidden="1"/>
    <row r="43463" s="505" customFormat="1" ht="14.25" hidden="1"/>
    <row r="43464" s="505" customFormat="1" ht="14.25" hidden="1"/>
    <row r="43465" s="505" customFormat="1" ht="14.25" hidden="1"/>
    <row r="43466" s="505" customFormat="1" ht="14.25" hidden="1"/>
    <row r="43467" s="505" customFormat="1" ht="14.25" hidden="1"/>
    <row r="43468" s="505" customFormat="1" ht="14.25" hidden="1"/>
    <row r="43469" s="505" customFormat="1" ht="14.25" hidden="1"/>
    <row r="43470" s="505" customFormat="1" ht="14.25" hidden="1"/>
    <row r="43471" s="505" customFormat="1" ht="14.25" hidden="1"/>
    <row r="43472" s="505" customFormat="1" ht="14.25" hidden="1"/>
    <row r="43473" s="505" customFormat="1" ht="14.25" hidden="1"/>
    <row r="43474" s="505" customFormat="1" ht="14.25" hidden="1"/>
    <row r="43475" s="505" customFormat="1" ht="14.25" hidden="1"/>
    <row r="43476" s="505" customFormat="1" ht="14.25" hidden="1"/>
    <row r="43477" s="505" customFormat="1" ht="14.25" hidden="1"/>
    <row r="43478" s="505" customFormat="1" ht="14.25" hidden="1"/>
    <row r="43479" s="505" customFormat="1" ht="14.25" hidden="1"/>
    <row r="43480" s="505" customFormat="1" ht="14.25" hidden="1"/>
    <row r="43481" s="505" customFormat="1" ht="14.25" hidden="1"/>
    <row r="43482" s="505" customFormat="1" ht="14.25" hidden="1"/>
    <row r="43483" s="505" customFormat="1" ht="14.25" hidden="1"/>
    <row r="43484" s="505" customFormat="1" ht="14.25" hidden="1"/>
    <row r="43485" s="505" customFormat="1" ht="14.25" hidden="1"/>
    <row r="43486" s="505" customFormat="1" ht="14.25" hidden="1"/>
    <row r="43487" s="505" customFormat="1" ht="14.25" hidden="1"/>
    <row r="43488" s="505" customFormat="1" ht="14.25" hidden="1"/>
    <row r="43489" s="505" customFormat="1" ht="14.25" hidden="1"/>
    <row r="43490" s="505" customFormat="1" ht="14.25" hidden="1"/>
    <row r="43491" s="505" customFormat="1" ht="14.25" hidden="1"/>
    <row r="43492" s="505" customFormat="1" ht="14.25" hidden="1"/>
    <row r="43493" s="505" customFormat="1" ht="14.25" hidden="1"/>
    <row r="43494" s="505" customFormat="1" ht="14.25" hidden="1"/>
    <row r="43495" s="505" customFormat="1" ht="14.25" hidden="1"/>
    <row r="43496" s="505" customFormat="1" ht="14.25" hidden="1"/>
    <row r="43497" s="505" customFormat="1" ht="14.25" hidden="1"/>
    <row r="43498" s="505" customFormat="1" ht="14.25" hidden="1"/>
    <row r="43499" s="505" customFormat="1" ht="14.25" hidden="1"/>
    <row r="43500" s="505" customFormat="1" ht="14.25" hidden="1"/>
    <row r="43501" s="505" customFormat="1" ht="14.25" hidden="1"/>
    <row r="43502" s="505" customFormat="1" ht="14.25" hidden="1"/>
    <row r="43503" s="505" customFormat="1" ht="14.25" hidden="1"/>
    <row r="43504" s="505" customFormat="1" ht="14.25" hidden="1"/>
    <row r="43505" s="505" customFormat="1" ht="14.25" hidden="1"/>
    <row r="43506" s="505" customFormat="1" ht="14.25" hidden="1"/>
    <row r="43507" s="505" customFormat="1" ht="14.25" hidden="1"/>
    <row r="43508" s="505" customFormat="1" ht="14.25" hidden="1"/>
    <row r="43509" s="505" customFormat="1" ht="14.25" hidden="1"/>
    <row r="43510" s="505" customFormat="1" ht="14.25" hidden="1"/>
    <row r="43511" s="505" customFormat="1" ht="14.25" hidden="1"/>
    <row r="43512" s="505" customFormat="1" ht="14.25" hidden="1"/>
    <row r="43513" s="505" customFormat="1" ht="14.25" hidden="1"/>
    <row r="43514" s="505" customFormat="1" ht="14.25" hidden="1"/>
    <row r="43515" s="505" customFormat="1" ht="14.25" hidden="1"/>
    <row r="43516" s="505" customFormat="1" ht="14.25" hidden="1"/>
    <row r="43517" s="505" customFormat="1" ht="14.25" hidden="1"/>
    <row r="43518" s="505" customFormat="1" ht="14.25" hidden="1"/>
    <row r="43519" s="505" customFormat="1" ht="14.25" hidden="1"/>
    <row r="43520" s="505" customFormat="1" ht="14.25" hidden="1"/>
    <row r="43521" s="505" customFormat="1" ht="14.25" hidden="1"/>
    <row r="43522" s="505" customFormat="1" ht="14.25" hidden="1"/>
    <row r="43523" s="505" customFormat="1" ht="14.25" hidden="1"/>
    <row r="43524" s="505" customFormat="1" ht="14.25" hidden="1"/>
    <row r="43525" s="505" customFormat="1" ht="14.25" hidden="1"/>
    <row r="43526" s="505" customFormat="1" ht="14.25" hidden="1"/>
    <row r="43527" s="505" customFormat="1" ht="14.25" hidden="1"/>
    <row r="43528" s="505" customFormat="1" ht="14.25" hidden="1"/>
    <row r="43529" s="505" customFormat="1" ht="14.25" hidden="1"/>
    <row r="43530" s="505" customFormat="1" ht="14.25" hidden="1"/>
    <row r="43531" s="505" customFormat="1" ht="14.25" hidden="1"/>
    <row r="43532" s="505" customFormat="1" ht="14.25" hidden="1"/>
    <row r="43533" s="505" customFormat="1" ht="14.25" hidden="1"/>
    <row r="43534" s="505" customFormat="1" ht="14.25" hidden="1"/>
    <row r="43535" s="505" customFormat="1" ht="14.25" hidden="1"/>
    <row r="43536" s="505" customFormat="1" ht="14.25" hidden="1"/>
    <row r="43537" s="505" customFormat="1" ht="14.25" hidden="1"/>
    <row r="43538" s="505" customFormat="1" ht="14.25" hidden="1"/>
    <row r="43539" s="505" customFormat="1" ht="14.25" hidden="1"/>
    <row r="43540" s="505" customFormat="1" ht="14.25" hidden="1"/>
    <row r="43541" s="505" customFormat="1" ht="14.25" hidden="1"/>
    <row r="43542" s="505" customFormat="1" ht="14.25" hidden="1"/>
    <row r="43543" s="505" customFormat="1" ht="14.25" hidden="1"/>
    <row r="43544" s="505" customFormat="1" ht="14.25" hidden="1"/>
    <row r="43545" s="505" customFormat="1" ht="14.25" hidden="1"/>
    <row r="43546" s="505" customFormat="1" ht="14.25" hidden="1"/>
    <row r="43547" s="505" customFormat="1" ht="14.25" hidden="1"/>
    <row r="43548" s="505" customFormat="1" ht="14.25" hidden="1"/>
    <row r="43549" s="505" customFormat="1" ht="14.25" hidden="1"/>
    <row r="43550" s="505" customFormat="1" ht="14.25" hidden="1"/>
    <row r="43551" s="505" customFormat="1" ht="14.25" hidden="1"/>
    <row r="43552" s="505" customFormat="1" ht="14.25" hidden="1"/>
    <row r="43553" s="505" customFormat="1" ht="14.25" hidden="1"/>
    <row r="43554" s="505" customFormat="1" ht="14.25" hidden="1"/>
    <row r="43555" s="505" customFormat="1" ht="14.25" hidden="1"/>
    <row r="43556" s="505" customFormat="1" ht="14.25" hidden="1"/>
    <row r="43557" s="505" customFormat="1" ht="14.25" hidden="1"/>
    <row r="43558" s="505" customFormat="1" ht="14.25" hidden="1"/>
    <row r="43559" s="505" customFormat="1" ht="14.25" hidden="1"/>
    <row r="43560" s="505" customFormat="1" ht="14.25" hidden="1"/>
    <row r="43561" s="505" customFormat="1" ht="14.25" hidden="1"/>
    <row r="43562" s="505" customFormat="1" ht="14.25" hidden="1"/>
    <row r="43563" s="505" customFormat="1" ht="14.25" hidden="1"/>
    <row r="43564" s="505" customFormat="1" ht="14.25" hidden="1"/>
    <row r="43565" s="505" customFormat="1" ht="14.25" hidden="1"/>
    <row r="43566" s="505" customFormat="1" ht="14.25" hidden="1"/>
    <row r="43567" s="505" customFormat="1" ht="14.25" hidden="1"/>
    <row r="43568" s="505" customFormat="1" ht="14.25" hidden="1"/>
    <row r="43569" s="505" customFormat="1" ht="14.25" hidden="1"/>
    <row r="43570" s="505" customFormat="1" ht="14.25" hidden="1"/>
    <row r="43571" s="505" customFormat="1" ht="14.25" hidden="1"/>
    <row r="43572" s="505" customFormat="1" ht="14.25" hidden="1"/>
    <row r="43573" s="505" customFormat="1" ht="14.25" hidden="1"/>
    <row r="43574" s="505" customFormat="1" ht="14.25" hidden="1"/>
    <row r="43575" s="505" customFormat="1" ht="14.25" hidden="1"/>
    <row r="43576" s="505" customFormat="1" ht="14.25" hidden="1"/>
    <row r="43577" s="505" customFormat="1" ht="14.25" hidden="1"/>
    <row r="43578" s="505" customFormat="1" ht="14.25" hidden="1"/>
    <row r="43579" s="505" customFormat="1" ht="14.25" hidden="1"/>
    <row r="43580" s="505" customFormat="1" ht="14.25" hidden="1"/>
    <row r="43581" s="505" customFormat="1" ht="14.25" hidden="1"/>
    <row r="43582" s="505" customFormat="1" ht="14.25" hidden="1"/>
    <row r="43583" s="505" customFormat="1" ht="14.25" hidden="1"/>
    <row r="43584" s="505" customFormat="1" ht="14.25" hidden="1"/>
    <row r="43585" s="505" customFormat="1" ht="14.25" hidden="1"/>
    <row r="43586" s="505" customFormat="1" ht="14.25" hidden="1"/>
    <row r="43587" s="505" customFormat="1" ht="14.25" hidden="1"/>
    <row r="43588" s="505" customFormat="1" ht="14.25" hidden="1"/>
    <row r="43589" s="505" customFormat="1" ht="14.25" hidden="1"/>
    <row r="43590" s="505" customFormat="1" ht="14.25" hidden="1"/>
    <row r="43591" s="505" customFormat="1" ht="14.25" hidden="1"/>
    <row r="43592" s="505" customFormat="1" ht="14.25" hidden="1"/>
    <row r="43593" s="505" customFormat="1" ht="14.25" hidden="1"/>
    <row r="43594" s="505" customFormat="1" ht="14.25" hidden="1"/>
    <row r="43595" s="505" customFormat="1" ht="14.25" hidden="1"/>
    <row r="43596" s="505" customFormat="1" ht="14.25" hidden="1"/>
    <row r="43597" s="505" customFormat="1" ht="14.25" hidden="1"/>
    <row r="43598" s="505" customFormat="1" ht="14.25" hidden="1"/>
    <row r="43599" s="505" customFormat="1" ht="14.25" hidden="1"/>
    <row r="43600" s="505" customFormat="1" ht="14.25" hidden="1"/>
    <row r="43601" s="505" customFormat="1" ht="14.25" hidden="1"/>
    <row r="43602" s="505" customFormat="1" ht="14.25" hidden="1"/>
    <row r="43603" s="505" customFormat="1" ht="14.25" hidden="1"/>
    <row r="43604" s="505" customFormat="1" ht="14.25" hidden="1"/>
    <row r="43605" s="505" customFormat="1" ht="14.25" hidden="1"/>
    <row r="43606" s="505" customFormat="1" ht="14.25" hidden="1"/>
    <row r="43607" s="505" customFormat="1" ht="14.25" hidden="1"/>
    <row r="43608" s="505" customFormat="1" ht="14.25" hidden="1"/>
    <row r="43609" s="505" customFormat="1" ht="14.25" hidden="1"/>
    <row r="43610" s="505" customFormat="1" ht="14.25" hidden="1"/>
    <row r="43611" s="505" customFormat="1" ht="14.25" hidden="1"/>
    <row r="43612" s="505" customFormat="1" ht="14.25" hidden="1"/>
    <row r="43613" s="505" customFormat="1" ht="14.25" hidden="1"/>
    <row r="43614" s="505" customFormat="1" ht="14.25" hidden="1"/>
    <row r="43615" s="505" customFormat="1" ht="14.25" hidden="1"/>
    <row r="43616" s="505" customFormat="1" ht="14.25" hidden="1"/>
    <row r="43617" s="505" customFormat="1" ht="14.25" hidden="1"/>
    <row r="43618" s="505" customFormat="1" ht="14.25" hidden="1"/>
    <row r="43619" s="505" customFormat="1" ht="14.25" hidden="1"/>
    <row r="43620" s="505" customFormat="1" ht="14.25" hidden="1"/>
    <row r="43621" s="505" customFormat="1" ht="14.25" hidden="1"/>
    <row r="43622" s="505" customFormat="1" ht="14.25" hidden="1"/>
    <row r="43623" s="505" customFormat="1" ht="14.25" hidden="1"/>
    <row r="43624" s="505" customFormat="1" ht="14.25" hidden="1"/>
    <row r="43625" s="505" customFormat="1" ht="14.25" hidden="1"/>
    <row r="43626" s="505" customFormat="1" ht="14.25" hidden="1"/>
    <row r="43627" s="505" customFormat="1" ht="14.25" hidden="1"/>
    <row r="43628" s="505" customFormat="1" ht="14.25" hidden="1"/>
    <row r="43629" s="505" customFormat="1" ht="14.25" hidden="1"/>
    <row r="43630" s="505" customFormat="1" ht="14.25" hidden="1"/>
    <row r="43631" s="505" customFormat="1" ht="14.25" hidden="1"/>
    <row r="43632" s="505" customFormat="1" ht="14.25" hidden="1"/>
    <row r="43633" s="505" customFormat="1" ht="14.25" hidden="1"/>
    <row r="43634" s="505" customFormat="1" ht="14.25" hidden="1"/>
    <row r="43635" s="505" customFormat="1" ht="14.25" hidden="1"/>
    <row r="43636" s="505" customFormat="1" ht="14.25" hidden="1"/>
    <row r="43637" s="505" customFormat="1" ht="14.25" hidden="1"/>
    <row r="43638" s="505" customFormat="1" ht="14.25" hidden="1"/>
    <row r="43639" s="505" customFormat="1" ht="14.25" hidden="1"/>
    <row r="43640" s="505" customFormat="1" ht="14.25" hidden="1"/>
    <row r="43641" s="505" customFormat="1" ht="14.25" hidden="1"/>
    <row r="43642" s="505" customFormat="1" ht="14.25" hidden="1"/>
    <row r="43643" s="505" customFormat="1" ht="14.25" hidden="1"/>
    <row r="43644" s="505" customFormat="1" ht="14.25" hidden="1"/>
    <row r="43645" s="505" customFormat="1" ht="14.25" hidden="1"/>
    <row r="43646" s="505" customFormat="1" ht="14.25" hidden="1"/>
    <row r="43647" s="505" customFormat="1" ht="14.25" hidden="1"/>
    <row r="43648" s="505" customFormat="1" ht="14.25" hidden="1"/>
    <row r="43649" s="505" customFormat="1" ht="14.25" hidden="1"/>
    <row r="43650" s="505" customFormat="1" ht="14.25" hidden="1"/>
    <row r="43651" s="505" customFormat="1" ht="14.25" hidden="1"/>
    <row r="43652" s="505" customFormat="1" ht="14.25" hidden="1"/>
    <row r="43653" s="505" customFormat="1" ht="14.25" hidden="1"/>
    <row r="43654" s="505" customFormat="1" ht="14.25" hidden="1"/>
    <row r="43655" s="505" customFormat="1" ht="14.25" hidden="1"/>
    <row r="43656" s="505" customFormat="1" ht="14.25" hidden="1"/>
    <row r="43657" s="505" customFormat="1" ht="14.25" hidden="1"/>
    <row r="43658" s="505" customFormat="1" ht="14.25" hidden="1"/>
    <row r="43659" s="505" customFormat="1" ht="14.25" hidden="1"/>
    <row r="43660" s="505" customFormat="1" ht="14.25" hidden="1"/>
    <row r="43661" s="505" customFormat="1" ht="14.25" hidden="1"/>
    <row r="43662" s="505" customFormat="1" ht="14.25" hidden="1"/>
    <row r="43663" s="505" customFormat="1" ht="14.25" hidden="1"/>
    <row r="43664" s="505" customFormat="1" ht="14.25" hidden="1"/>
    <row r="43665" s="505" customFormat="1" ht="14.25" hidden="1"/>
    <row r="43666" s="505" customFormat="1" ht="14.25" hidden="1"/>
    <row r="43667" s="505" customFormat="1" ht="14.25" hidden="1"/>
    <row r="43668" s="505" customFormat="1" ht="14.25" hidden="1"/>
    <row r="43669" s="505" customFormat="1" ht="14.25" hidden="1"/>
    <row r="43670" s="505" customFormat="1" ht="14.25" hidden="1"/>
    <row r="43671" s="505" customFormat="1" ht="14.25" hidden="1"/>
    <row r="43672" s="505" customFormat="1" ht="14.25" hidden="1"/>
    <row r="43673" s="505" customFormat="1" ht="14.25" hidden="1"/>
    <row r="43674" s="505" customFormat="1" ht="14.25" hidden="1"/>
    <row r="43675" s="505" customFormat="1" ht="14.25" hidden="1"/>
    <row r="43676" s="505" customFormat="1" ht="14.25" hidden="1"/>
    <row r="43677" s="505" customFormat="1" ht="14.25" hidden="1"/>
    <row r="43678" s="505" customFormat="1" ht="14.25" hidden="1"/>
    <row r="43679" s="505" customFormat="1" ht="14.25" hidden="1"/>
    <row r="43680" s="505" customFormat="1" ht="14.25" hidden="1"/>
    <row r="43681" s="505" customFormat="1" ht="14.25" hidden="1"/>
    <row r="43682" s="505" customFormat="1" ht="14.25" hidden="1"/>
    <row r="43683" s="505" customFormat="1" ht="14.25" hidden="1"/>
    <row r="43684" s="505" customFormat="1" ht="14.25" hidden="1"/>
    <row r="43685" s="505" customFormat="1" ht="14.25" hidden="1"/>
    <row r="43686" s="505" customFormat="1" ht="14.25" hidden="1"/>
    <row r="43687" s="505" customFormat="1" ht="14.25" hidden="1"/>
    <row r="43688" s="505" customFormat="1" ht="14.25" hidden="1"/>
    <row r="43689" s="505" customFormat="1" ht="14.25" hidden="1"/>
    <row r="43690" s="505" customFormat="1" ht="14.25" hidden="1"/>
    <row r="43691" s="505" customFormat="1" ht="14.25" hidden="1"/>
    <row r="43692" s="505" customFormat="1" ht="14.25" hidden="1"/>
    <row r="43693" s="505" customFormat="1" ht="14.25" hidden="1"/>
    <row r="43694" s="505" customFormat="1" ht="14.25" hidden="1"/>
    <row r="43695" s="505" customFormat="1" ht="14.25" hidden="1"/>
    <row r="43696" s="505" customFormat="1" ht="14.25" hidden="1"/>
    <row r="43697" s="505" customFormat="1" ht="14.25" hidden="1"/>
    <row r="43698" s="505" customFormat="1" ht="14.25" hidden="1"/>
    <row r="43699" s="505" customFormat="1" ht="14.25" hidden="1"/>
    <row r="43700" s="505" customFormat="1" ht="14.25" hidden="1"/>
    <row r="43701" s="505" customFormat="1" ht="14.25" hidden="1"/>
    <row r="43702" s="505" customFormat="1" ht="14.25" hidden="1"/>
    <row r="43703" s="505" customFormat="1" ht="14.25" hidden="1"/>
    <row r="43704" s="505" customFormat="1" ht="14.25" hidden="1"/>
    <row r="43705" s="505" customFormat="1" ht="14.25" hidden="1"/>
    <row r="43706" s="505" customFormat="1" ht="14.25" hidden="1"/>
    <row r="43707" s="505" customFormat="1" ht="14.25" hidden="1"/>
    <row r="43708" s="505" customFormat="1" ht="14.25" hidden="1"/>
    <row r="43709" s="505" customFormat="1" ht="14.25" hidden="1"/>
    <row r="43710" s="505" customFormat="1" ht="14.25" hidden="1"/>
    <row r="43711" s="505" customFormat="1" ht="14.25" hidden="1"/>
    <row r="43712" s="505" customFormat="1" ht="14.25" hidden="1"/>
    <row r="43713" s="505" customFormat="1" ht="14.25" hidden="1"/>
    <row r="43714" s="505" customFormat="1" ht="14.25" hidden="1"/>
    <row r="43715" s="505" customFormat="1" ht="14.25" hidden="1"/>
    <row r="43716" s="505" customFormat="1" ht="14.25" hidden="1"/>
    <row r="43717" s="505" customFormat="1" ht="14.25" hidden="1"/>
    <row r="43718" s="505" customFormat="1" ht="14.25" hidden="1"/>
    <row r="43719" s="505" customFormat="1" ht="14.25" hidden="1"/>
    <row r="43720" s="505" customFormat="1" ht="14.25" hidden="1"/>
    <row r="43721" s="505" customFormat="1" ht="14.25" hidden="1"/>
    <row r="43722" s="505" customFormat="1" ht="14.25" hidden="1"/>
    <row r="43723" s="505" customFormat="1" ht="14.25" hidden="1"/>
    <row r="43724" s="505" customFormat="1" ht="14.25" hidden="1"/>
    <row r="43725" s="505" customFormat="1" ht="14.25" hidden="1"/>
    <row r="43726" s="505" customFormat="1" ht="14.25" hidden="1"/>
    <row r="43727" s="505" customFormat="1" ht="14.25" hidden="1"/>
    <row r="43728" s="505" customFormat="1" ht="14.25" hidden="1"/>
    <row r="43729" s="505" customFormat="1" ht="14.25" hidden="1"/>
    <row r="43730" s="505" customFormat="1" ht="14.25" hidden="1"/>
    <row r="43731" s="505" customFormat="1" ht="14.25" hidden="1"/>
    <row r="43732" s="505" customFormat="1" ht="14.25" hidden="1"/>
    <row r="43733" s="505" customFormat="1" ht="14.25" hidden="1"/>
    <row r="43734" s="505" customFormat="1" ht="14.25" hidden="1"/>
    <row r="43735" s="505" customFormat="1" ht="14.25" hidden="1"/>
    <row r="43736" s="505" customFormat="1" ht="14.25" hidden="1"/>
    <row r="43737" s="505" customFormat="1" ht="14.25" hidden="1"/>
    <row r="43738" s="505" customFormat="1" ht="14.25" hidden="1"/>
    <row r="43739" s="505" customFormat="1" ht="14.25" hidden="1"/>
    <row r="43740" s="505" customFormat="1" ht="14.25" hidden="1"/>
    <row r="43741" s="505" customFormat="1" ht="14.25" hidden="1"/>
    <row r="43742" s="505" customFormat="1" ht="14.25" hidden="1"/>
    <row r="43743" s="505" customFormat="1" ht="14.25" hidden="1"/>
    <row r="43744" s="505" customFormat="1" ht="14.25" hidden="1"/>
    <row r="43745" s="505" customFormat="1" ht="14.25" hidden="1"/>
    <row r="43746" s="505" customFormat="1" ht="14.25" hidden="1"/>
    <row r="43747" s="505" customFormat="1" ht="14.25" hidden="1"/>
    <row r="43748" s="505" customFormat="1" ht="14.25" hidden="1"/>
    <row r="43749" s="505" customFormat="1" ht="14.25" hidden="1"/>
    <row r="43750" s="505" customFormat="1" ht="14.25" hidden="1"/>
    <row r="43751" s="505" customFormat="1" ht="14.25" hidden="1"/>
    <row r="43752" s="505" customFormat="1" ht="14.25" hidden="1"/>
    <row r="43753" s="505" customFormat="1" ht="14.25" hidden="1"/>
    <row r="43754" s="505" customFormat="1" ht="14.25" hidden="1"/>
    <row r="43755" s="505" customFormat="1" ht="14.25" hidden="1"/>
    <row r="43756" s="505" customFormat="1" ht="14.25" hidden="1"/>
    <row r="43757" s="505" customFormat="1" ht="14.25" hidden="1"/>
    <row r="43758" s="505" customFormat="1" ht="14.25" hidden="1"/>
    <row r="43759" s="505" customFormat="1" ht="14.25" hidden="1"/>
    <row r="43760" s="505" customFormat="1" ht="14.25" hidden="1"/>
    <row r="43761" s="505" customFormat="1" ht="14.25" hidden="1"/>
    <row r="43762" s="505" customFormat="1" ht="14.25" hidden="1"/>
    <row r="43763" s="505" customFormat="1" ht="14.25" hidden="1"/>
    <row r="43764" s="505" customFormat="1" ht="14.25" hidden="1"/>
    <row r="43765" s="505" customFormat="1" ht="14.25" hidden="1"/>
    <row r="43766" s="505" customFormat="1" ht="14.25" hidden="1"/>
    <row r="43767" s="505" customFormat="1" ht="14.25" hidden="1"/>
    <row r="43768" s="505" customFormat="1" ht="14.25" hidden="1"/>
    <row r="43769" s="505" customFormat="1" ht="14.25" hidden="1"/>
    <row r="43770" s="505" customFormat="1" ht="14.25" hidden="1"/>
    <row r="43771" s="505" customFormat="1" ht="14.25" hidden="1"/>
    <row r="43772" s="505" customFormat="1" ht="14.25" hidden="1"/>
    <row r="43773" s="505" customFormat="1" ht="14.25" hidden="1"/>
    <row r="43774" s="505" customFormat="1" ht="14.25" hidden="1"/>
    <row r="43775" s="505" customFormat="1" ht="14.25" hidden="1"/>
    <row r="43776" s="505" customFormat="1" ht="14.25" hidden="1"/>
    <row r="43777" s="505" customFormat="1" ht="14.25" hidden="1"/>
    <row r="43778" s="505" customFormat="1" ht="14.25" hidden="1"/>
    <row r="43779" s="505" customFormat="1" ht="14.25" hidden="1"/>
    <row r="43780" s="505" customFormat="1" ht="14.25" hidden="1"/>
    <row r="43781" s="505" customFormat="1" ht="14.25" hidden="1"/>
    <row r="43782" s="505" customFormat="1" ht="14.25" hidden="1"/>
    <row r="43783" s="505" customFormat="1" ht="14.25" hidden="1"/>
    <row r="43784" s="505" customFormat="1" ht="14.25" hidden="1"/>
    <row r="43785" s="505" customFormat="1" ht="14.25" hidden="1"/>
    <row r="43786" s="505" customFormat="1" ht="14.25" hidden="1"/>
    <row r="43787" s="505" customFormat="1" ht="14.25" hidden="1"/>
    <row r="43788" s="505" customFormat="1" ht="14.25" hidden="1"/>
    <row r="43789" s="505" customFormat="1" ht="14.25" hidden="1"/>
    <row r="43790" s="505" customFormat="1" ht="14.25" hidden="1"/>
    <row r="43791" s="505" customFormat="1" ht="14.25" hidden="1"/>
    <row r="43792" s="505" customFormat="1" ht="14.25" hidden="1"/>
    <row r="43793" s="505" customFormat="1" ht="14.25" hidden="1"/>
    <row r="43794" s="505" customFormat="1" ht="14.25" hidden="1"/>
    <row r="43795" s="505" customFormat="1" ht="14.25" hidden="1"/>
    <row r="43796" s="505" customFormat="1" ht="14.25" hidden="1"/>
    <row r="43797" s="505" customFormat="1" ht="14.25" hidden="1"/>
    <row r="43798" s="505" customFormat="1" ht="14.25" hidden="1"/>
    <row r="43799" s="505" customFormat="1" ht="14.25" hidden="1"/>
    <row r="43800" s="505" customFormat="1" ht="14.25" hidden="1"/>
    <row r="43801" s="505" customFormat="1" ht="14.25" hidden="1"/>
    <row r="43802" s="505" customFormat="1" ht="14.25" hidden="1"/>
    <row r="43803" s="505" customFormat="1" ht="14.25" hidden="1"/>
    <row r="43804" s="505" customFormat="1" ht="14.25" hidden="1"/>
    <row r="43805" s="505" customFormat="1" ht="14.25" hidden="1"/>
    <row r="43806" s="505" customFormat="1" ht="14.25" hidden="1"/>
    <row r="43807" s="505" customFormat="1" ht="14.25" hidden="1"/>
    <row r="43808" s="505" customFormat="1" ht="14.25" hidden="1"/>
    <row r="43809" s="505" customFormat="1" ht="14.25" hidden="1"/>
    <row r="43810" s="505" customFormat="1" ht="14.25" hidden="1"/>
    <row r="43811" s="505" customFormat="1" ht="14.25" hidden="1"/>
    <row r="43812" s="505" customFormat="1" ht="14.25" hidden="1"/>
    <row r="43813" s="505" customFormat="1" ht="14.25" hidden="1"/>
    <row r="43814" s="505" customFormat="1" ht="14.25" hidden="1"/>
    <row r="43815" s="505" customFormat="1" ht="14.25" hidden="1"/>
    <row r="43816" s="505" customFormat="1" ht="14.25" hidden="1"/>
    <row r="43817" s="505" customFormat="1" ht="14.25" hidden="1"/>
    <row r="43818" s="505" customFormat="1" ht="14.25" hidden="1"/>
    <row r="43819" s="505" customFormat="1" ht="14.25" hidden="1"/>
    <row r="43820" s="505" customFormat="1" ht="14.25" hidden="1"/>
    <row r="43821" s="505" customFormat="1" ht="14.25" hidden="1"/>
    <row r="43822" s="505" customFormat="1" ht="14.25" hidden="1"/>
    <row r="43823" s="505" customFormat="1" ht="14.25" hidden="1"/>
    <row r="43824" s="505" customFormat="1" ht="14.25" hidden="1"/>
    <row r="43825" s="505" customFormat="1" ht="14.25" hidden="1"/>
    <row r="43826" s="505" customFormat="1" ht="14.25" hidden="1"/>
    <row r="43827" s="505" customFormat="1" ht="14.25" hidden="1"/>
    <row r="43828" s="505" customFormat="1" ht="14.25" hidden="1"/>
    <row r="43829" s="505" customFormat="1" ht="14.25" hidden="1"/>
    <row r="43830" s="505" customFormat="1" ht="14.25" hidden="1"/>
    <row r="43831" s="505" customFormat="1" ht="14.25" hidden="1"/>
    <row r="43832" s="505" customFormat="1" ht="14.25" hidden="1"/>
    <row r="43833" s="505" customFormat="1" ht="14.25" hidden="1"/>
    <row r="43834" s="505" customFormat="1" ht="14.25" hidden="1"/>
    <row r="43835" s="505" customFormat="1" ht="14.25" hidden="1"/>
    <row r="43836" s="505" customFormat="1" ht="14.25" hidden="1"/>
    <row r="43837" s="505" customFormat="1" ht="14.25" hidden="1"/>
    <row r="43838" s="505" customFormat="1" ht="14.25" hidden="1"/>
    <row r="43839" s="505" customFormat="1" ht="14.25" hidden="1"/>
    <row r="43840" s="505" customFormat="1" ht="14.25" hidden="1"/>
    <row r="43841" s="505" customFormat="1" ht="14.25" hidden="1"/>
    <row r="43842" s="505" customFormat="1" ht="14.25" hidden="1"/>
    <row r="43843" s="505" customFormat="1" ht="14.25" hidden="1"/>
    <row r="43844" s="505" customFormat="1" ht="14.25" hidden="1"/>
    <row r="43845" s="505" customFormat="1" ht="14.25" hidden="1"/>
    <row r="43846" s="505" customFormat="1" ht="14.25" hidden="1"/>
    <row r="43847" s="505" customFormat="1" ht="14.25" hidden="1"/>
    <row r="43848" s="505" customFormat="1" ht="14.25" hidden="1"/>
    <row r="43849" s="505" customFormat="1" ht="14.25" hidden="1"/>
    <row r="43850" s="505" customFormat="1" ht="14.25" hidden="1"/>
    <row r="43851" s="505" customFormat="1" ht="14.25" hidden="1"/>
    <row r="43852" s="505" customFormat="1" ht="14.25" hidden="1"/>
    <row r="43853" s="505" customFormat="1" ht="14.25" hidden="1"/>
    <row r="43854" s="505" customFormat="1" ht="14.25" hidden="1"/>
    <row r="43855" s="505" customFormat="1" ht="14.25" hidden="1"/>
    <row r="43856" s="505" customFormat="1" ht="14.25" hidden="1"/>
    <row r="43857" s="505" customFormat="1" ht="14.25" hidden="1"/>
    <row r="43858" s="505" customFormat="1" ht="14.25" hidden="1"/>
    <row r="43859" s="505" customFormat="1" ht="14.25" hidden="1"/>
    <row r="43860" s="505" customFormat="1" ht="14.25" hidden="1"/>
    <row r="43861" s="505" customFormat="1" ht="14.25" hidden="1"/>
    <row r="43862" s="505" customFormat="1" ht="14.25" hidden="1"/>
    <row r="43863" s="505" customFormat="1" ht="14.25" hidden="1"/>
    <row r="43864" s="505" customFormat="1" ht="14.25" hidden="1"/>
    <row r="43865" s="505" customFormat="1" ht="14.25" hidden="1"/>
    <row r="43866" s="505" customFormat="1" ht="14.25" hidden="1"/>
    <row r="43867" s="505" customFormat="1" ht="14.25" hidden="1"/>
    <row r="43868" s="505" customFormat="1" ht="14.25" hidden="1"/>
    <row r="43869" s="505" customFormat="1" ht="14.25" hidden="1"/>
    <row r="43870" s="505" customFormat="1" ht="14.25" hidden="1"/>
    <row r="43871" s="505" customFormat="1" ht="14.25" hidden="1"/>
    <row r="43872" s="505" customFormat="1" ht="14.25" hidden="1"/>
    <row r="43873" s="505" customFormat="1" ht="14.25" hidden="1"/>
    <row r="43874" s="505" customFormat="1" ht="14.25" hidden="1"/>
    <row r="43875" s="505" customFormat="1" ht="14.25" hidden="1"/>
    <row r="43876" s="505" customFormat="1" ht="14.25" hidden="1"/>
    <row r="43877" s="505" customFormat="1" ht="14.25" hidden="1"/>
    <row r="43878" s="505" customFormat="1" ht="14.25" hidden="1"/>
    <row r="43879" s="505" customFormat="1" ht="14.25" hidden="1"/>
    <row r="43880" s="505" customFormat="1" ht="14.25" hidden="1"/>
    <row r="43881" s="505" customFormat="1" ht="14.25" hidden="1"/>
    <row r="43882" s="505" customFormat="1" ht="14.25" hidden="1"/>
    <row r="43883" s="505" customFormat="1" ht="14.25" hidden="1"/>
    <row r="43884" s="505" customFormat="1" ht="14.25" hidden="1"/>
    <row r="43885" s="505" customFormat="1" ht="14.25" hidden="1"/>
    <row r="43886" s="505" customFormat="1" ht="14.25" hidden="1"/>
    <row r="43887" s="505" customFormat="1" ht="14.25" hidden="1"/>
    <row r="43888" s="505" customFormat="1" ht="14.25" hidden="1"/>
    <row r="43889" s="505" customFormat="1" ht="14.25" hidden="1"/>
    <row r="43890" s="505" customFormat="1" ht="14.25" hidden="1"/>
    <row r="43891" s="505" customFormat="1" ht="14.25" hidden="1"/>
    <row r="43892" s="505" customFormat="1" ht="14.25" hidden="1"/>
    <row r="43893" s="505" customFormat="1" ht="14.25" hidden="1"/>
    <row r="43894" s="505" customFormat="1" ht="14.25" hidden="1"/>
    <row r="43895" s="505" customFormat="1" ht="14.25" hidden="1"/>
    <row r="43896" s="505" customFormat="1" ht="14.25" hidden="1"/>
    <row r="43897" s="505" customFormat="1" ht="14.25" hidden="1"/>
    <row r="43898" s="505" customFormat="1" ht="14.25" hidden="1"/>
    <row r="43899" s="505" customFormat="1" ht="14.25" hidden="1"/>
    <row r="43900" s="505" customFormat="1" ht="14.25" hidden="1"/>
    <row r="43901" s="505" customFormat="1" ht="14.25" hidden="1"/>
    <row r="43902" s="505" customFormat="1" ht="14.25" hidden="1"/>
    <row r="43903" s="505" customFormat="1" ht="14.25" hidden="1"/>
    <row r="43904" s="505" customFormat="1" ht="14.25" hidden="1"/>
    <row r="43905" s="505" customFormat="1" ht="14.25" hidden="1"/>
    <row r="43906" s="505" customFormat="1" ht="14.25" hidden="1"/>
    <row r="43907" s="505" customFormat="1" ht="14.25" hidden="1"/>
    <row r="43908" s="505" customFormat="1" ht="14.25" hidden="1"/>
    <row r="43909" s="505" customFormat="1" ht="14.25" hidden="1"/>
    <row r="43910" s="505" customFormat="1" ht="14.25" hidden="1"/>
    <row r="43911" s="505" customFormat="1" ht="14.25" hidden="1"/>
    <row r="43912" s="505" customFormat="1" ht="14.25" hidden="1"/>
    <row r="43913" s="505" customFormat="1" ht="14.25" hidden="1"/>
    <row r="43914" s="505" customFormat="1" ht="14.25" hidden="1"/>
    <row r="43915" s="505" customFormat="1" ht="14.25" hidden="1"/>
    <row r="43916" s="505" customFormat="1" ht="14.25" hidden="1"/>
    <row r="43917" s="505" customFormat="1" ht="14.25" hidden="1"/>
    <row r="43918" s="505" customFormat="1" ht="14.25" hidden="1"/>
    <row r="43919" s="505" customFormat="1" ht="14.25" hidden="1"/>
    <row r="43920" s="505" customFormat="1" ht="14.25" hidden="1"/>
    <row r="43921" s="505" customFormat="1" ht="14.25" hidden="1"/>
    <row r="43922" s="505" customFormat="1" ht="14.25" hidden="1"/>
    <row r="43923" s="505" customFormat="1" ht="14.25" hidden="1"/>
    <row r="43924" s="505" customFormat="1" ht="14.25" hidden="1"/>
    <row r="43925" s="505" customFormat="1" ht="14.25" hidden="1"/>
    <row r="43926" s="505" customFormat="1" ht="14.25" hidden="1"/>
    <row r="43927" s="505" customFormat="1" ht="14.25" hidden="1"/>
    <row r="43928" s="505" customFormat="1" ht="14.25" hidden="1"/>
    <row r="43929" s="505" customFormat="1" ht="14.25" hidden="1"/>
    <row r="43930" s="505" customFormat="1" ht="14.25" hidden="1"/>
    <row r="43931" s="505" customFormat="1" ht="14.25" hidden="1"/>
    <row r="43932" s="505" customFormat="1" ht="14.25" hidden="1"/>
    <row r="43933" s="505" customFormat="1" ht="14.25" hidden="1"/>
    <row r="43934" s="505" customFormat="1" ht="14.25" hidden="1"/>
    <row r="43935" s="505" customFormat="1" ht="14.25" hidden="1"/>
    <row r="43936" s="505" customFormat="1" ht="14.25" hidden="1"/>
    <row r="43937" s="505" customFormat="1" ht="14.25" hidden="1"/>
    <row r="43938" s="505" customFormat="1" ht="14.25" hidden="1"/>
    <row r="43939" s="505" customFormat="1" ht="14.25" hidden="1"/>
    <row r="43940" s="505" customFormat="1" ht="14.25" hidden="1"/>
    <row r="43941" s="505" customFormat="1" ht="14.25" hidden="1"/>
    <row r="43942" s="505" customFormat="1" ht="14.25" hidden="1"/>
    <row r="43943" s="505" customFormat="1" ht="14.25" hidden="1"/>
    <row r="43944" s="505" customFormat="1" ht="14.25" hidden="1"/>
    <row r="43945" s="505" customFormat="1" ht="14.25" hidden="1"/>
    <row r="43946" s="505" customFormat="1" ht="14.25" hidden="1"/>
    <row r="43947" s="505" customFormat="1" ht="14.25" hidden="1"/>
    <row r="43948" s="505" customFormat="1" ht="14.25" hidden="1"/>
    <row r="43949" s="505" customFormat="1" ht="14.25" hidden="1"/>
    <row r="43950" s="505" customFormat="1" ht="14.25" hidden="1"/>
    <row r="43951" s="505" customFormat="1" ht="14.25" hidden="1"/>
    <row r="43952" s="505" customFormat="1" ht="14.25" hidden="1"/>
    <row r="43953" s="505" customFormat="1" ht="14.25" hidden="1"/>
    <row r="43954" s="505" customFormat="1" ht="14.25" hidden="1"/>
    <row r="43955" s="505" customFormat="1" ht="14.25" hidden="1"/>
    <row r="43956" s="505" customFormat="1" ht="14.25" hidden="1"/>
    <row r="43957" s="505" customFormat="1" ht="14.25" hidden="1"/>
    <row r="43958" s="505" customFormat="1" ht="14.25" hidden="1"/>
    <row r="43959" s="505" customFormat="1" ht="14.25" hidden="1"/>
    <row r="43960" s="505" customFormat="1" ht="14.25" hidden="1"/>
    <row r="43961" s="505" customFormat="1" ht="14.25" hidden="1"/>
    <row r="43962" s="505" customFormat="1" ht="14.25" hidden="1"/>
    <row r="43963" s="505" customFormat="1" ht="14.25" hidden="1"/>
    <row r="43964" s="505" customFormat="1" ht="14.25" hidden="1"/>
    <row r="43965" s="505" customFormat="1" ht="14.25" hidden="1"/>
    <row r="43966" s="505" customFormat="1" ht="14.25" hidden="1"/>
    <row r="43967" s="505" customFormat="1" ht="14.25" hidden="1"/>
    <row r="43968" s="505" customFormat="1" ht="14.25" hidden="1"/>
    <row r="43969" s="505" customFormat="1" ht="14.25" hidden="1"/>
    <row r="43970" s="505" customFormat="1" ht="14.25" hidden="1"/>
    <row r="43971" s="505" customFormat="1" ht="14.25" hidden="1"/>
    <row r="43972" s="505" customFormat="1" ht="14.25" hidden="1"/>
    <row r="43973" s="505" customFormat="1" ht="14.25" hidden="1"/>
    <row r="43974" s="505" customFormat="1" ht="14.25" hidden="1"/>
    <row r="43975" s="505" customFormat="1" ht="14.25" hidden="1"/>
    <row r="43976" s="505" customFormat="1" ht="14.25" hidden="1"/>
    <row r="43977" s="505" customFormat="1" ht="14.25" hidden="1"/>
    <row r="43978" s="505" customFormat="1" ht="14.25" hidden="1"/>
    <row r="43979" s="505" customFormat="1" ht="14.25" hidden="1"/>
    <row r="43980" s="505" customFormat="1" ht="14.25" hidden="1"/>
    <row r="43981" s="505" customFormat="1" ht="14.25" hidden="1"/>
    <row r="43982" s="505" customFormat="1" ht="14.25" hidden="1"/>
    <row r="43983" s="505" customFormat="1" ht="14.25" hidden="1"/>
    <row r="43984" s="505" customFormat="1" ht="14.25" hidden="1"/>
    <row r="43985" s="505" customFormat="1" ht="14.25" hidden="1"/>
    <row r="43986" s="505" customFormat="1" ht="14.25" hidden="1"/>
    <row r="43987" s="505" customFormat="1" ht="14.25" hidden="1"/>
    <row r="43988" s="505" customFormat="1" ht="14.25" hidden="1"/>
    <row r="43989" s="505" customFormat="1" ht="14.25" hidden="1"/>
    <row r="43990" s="505" customFormat="1" ht="14.25" hidden="1"/>
    <row r="43991" s="505" customFormat="1" ht="14.25" hidden="1"/>
    <row r="43992" s="505" customFormat="1" ht="14.25" hidden="1"/>
    <row r="43993" s="505" customFormat="1" ht="14.25" hidden="1"/>
    <row r="43994" s="505" customFormat="1" ht="14.25" hidden="1"/>
    <row r="43995" s="505" customFormat="1" ht="14.25" hidden="1"/>
    <row r="43996" s="505" customFormat="1" ht="14.25" hidden="1"/>
    <row r="43997" s="505" customFormat="1" ht="14.25" hidden="1"/>
    <row r="43998" s="505" customFormat="1" ht="14.25" hidden="1"/>
    <row r="43999" s="505" customFormat="1" ht="14.25" hidden="1"/>
    <row r="44000" s="505" customFormat="1" ht="14.25" hidden="1"/>
    <row r="44001" s="505" customFormat="1" ht="14.25" hidden="1"/>
    <row r="44002" s="505" customFormat="1" ht="14.25" hidden="1"/>
    <row r="44003" s="505" customFormat="1" ht="14.25" hidden="1"/>
    <row r="44004" s="505" customFormat="1" ht="14.25" hidden="1"/>
    <row r="44005" s="505" customFormat="1" ht="14.25" hidden="1"/>
    <row r="44006" s="505" customFormat="1" ht="14.25" hidden="1"/>
    <row r="44007" s="505" customFormat="1" ht="14.25" hidden="1"/>
    <row r="44008" s="505" customFormat="1" ht="14.25" hidden="1"/>
    <row r="44009" s="505" customFormat="1" ht="14.25" hidden="1"/>
    <row r="44010" s="505" customFormat="1" ht="14.25" hidden="1"/>
    <row r="44011" s="505" customFormat="1" ht="14.25" hidden="1"/>
    <row r="44012" s="505" customFormat="1" ht="14.25" hidden="1"/>
    <row r="44013" s="505" customFormat="1" ht="14.25" hidden="1"/>
    <row r="44014" s="505" customFormat="1" ht="14.25" hidden="1"/>
    <row r="44015" s="505" customFormat="1" ht="14.25" hidden="1"/>
    <row r="44016" s="505" customFormat="1" ht="14.25" hidden="1"/>
    <row r="44017" s="505" customFormat="1" ht="14.25" hidden="1"/>
    <row r="44018" s="505" customFormat="1" ht="14.25" hidden="1"/>
    <row r="44019" s="505" customFormat="1" ht="14.25" hidden="1"/>
    <row r="44020" s="505" customFormat="1" ht="14.25" hidden="1"/>
    <row r="44021" s="505" customFormat="1" ht="14.25" hidden="1"/>
    <row r="44022" s="505" customFormat="1" ht="14.25" hidden="1"/>
    <row r="44023" s="505" customFormat="1" ht="14.25" hidden="1"/>
    <row r="44024" s="505" customFormat="1" ht="14.25" hidden="1"/>
    <row r="44025" s="505" customFormat="1" ht="14.25" hidden="1"/>
    <row r="44026" s="505" customFormat="1" ht="14.25" hidden="1"/>
    <row r="44027" s="505" customFormat="1" ht="14.25" hidden="1"/>
    <row r="44028" s="505" customFormat="1" ht="14.25" hidden="1"/>
    <row r="44029" s="505" customFormat="1" ht="14.25" hidden="1"/>
    <row r="44030" s="505" customFormat="1" ht="14.25" hidden="1"/>
    <row r="44031" s="505" customFormat="1" ht="14.25" hidden="1"/>
    <row r="44032" s="505" customFormat="1" ht="14.25" hidden="1"/>
    <row r="44033" s="505" customFormat="1" ht="14.25" hidden="1"/>
    <row r="44034" s="505" customFormat="1" ht="14.25" hidden="1"/>
    <row r="44035" s="505" customFormat="1" ht="14.25" hidden="1"/>
    <row r="44036" s="505" customFormat="1" ht="14.25" hidden="1"/>
    <row r="44037" s="505" customFormat="1" ht="14.25" hidden="1"/>
    <row r="44038" s="505" customFormat="1" ht="14.25" hidden="1"/>
    <row r="44039" s="505" customFormat="1" ht="14.25" hidden="1"/>
    <row r="44040" s="505" customFormat="1" ht="14.25" hidden="1"/>
    <row r="44041" s="505" customFormat="1" ht="14.25" hidden="1"/>
    <row r="44042" s="505" customFormat="1" ht="14.25" hidden="1"/>
    <row r="44043" s="505" customFormat="1" ht="14.25" hidden="1"/>
    <row r="44044" s="505" customFormat="1" ht="14.25" hidden="1"/>
    <row r="44045" s="505" customFormat="1" ht="14.25" hidden="1"/>
    <row r="44046" s="505" customFormat="1" ht="14.25" hidden="1"/>
    <row r="44047" s="505" customFormat="1" ht="14.25" hidden="1"/>
    <row r="44048" s="505" customFormat="1" ht="14.25" hidden="1"/>
    <row r="44049" s="505" customFormat="1" ht="14.25" hidden="1"/>
    <row r="44050" s="505" customFormat="1" ht="14.25" hidden="1"/>
    <row r="44051" s="505" customFormat="1" ht="14.25" hidden="1"/>
    <row r="44052" s="505" customFormat="1" ht="14.25" hidden="1"/>
    <row r="44053" s="505" customFormat="1" ht="14.25" hidden="1"/>
    <row r="44054" s="505" customFormat="1" ht="14.25" hidden="1"/>
    <row r="44055" s="505" customFormat="1" ht="14.25" hidden="1"/>
    <row r="44056" s="505" customFormat="1" ht="14.25" hidden="1"/>
    <row r="44057" s="505" customFormat="1" ht="14.25" hidden="1"/>
    <row r="44058" s="505" customFormat="1" ht="14.25" hidden="1"/>
    <row r="44059" s="505" customFormat="1" ht="14.25" hidden="1"/>
    <row r="44060" s="505" customFormat="1" ht="14.25" hidden="1"/>
    <row r="44061" s="505" customFormat="1" ht="14.25" hidden="1"/>
    <row r="44062" s="505" customFormat="1" ht="14.25" hidden="1"/>
    <row r="44063" s="505" customFormat="1" ht="14.25" hidden="1"/>
    <row r="44064" s="505" customFormat="1" ht="14.25" hidden="1"/>
    <row r="44065" s="505" customFormat="1" ht="14.25" hidden="1"/>
    <row r="44066" s="505" customFormat="1" ht="14.25" hidden="1"/>
    <row r="44067" s="505" customFormat="1" ht="14.25" hidden="1"/>
    <row r="44068" s="505" customFormat="1" ht="14.25" hidden="1"/>
    <row r="44069" s="505" customFormat="1" ht="14.25" hidden="1"/>
    <row r="44070" s="505" customFormat="1" ht="14.25" hidden="1"/>
    <row r="44071" s="505" customFormat="1" ht="14.25" hidden="1"/>
    <row r="44072" s="505" customFormat="1" ht="14.25" hidden="1"/>
    <row r="44073" s="505" customFormat="1" ht="14.25" hidden="1"/>
    <row r="44074" s="505" customFormat="1" ht="14.25" hidden="1"/>
    <row r="44075" s="505" customFormat="1" ht="14.25" hidden="1"/>
    <row r="44076" s="505" customFormat="1" ht="14.25" hidden="1"/>
    <row r="44077" s="505" customFormat="1" ht="14.25" hidden="1"/>
    <row r="44078" s="505" customFormat="1" ht="14.25" hidden="1"/>
    <row r="44079" s="505" customFormat="1" ht="14.25" hidden="1"/>
    <row r="44080" s="505" customFormat="1" ht="14.25" hidden="1"/>
    <row r="44081" s="505" customFormat="1" ht="14.25" hidden="1"/>
    <row r="44082" s="505" customFormat="1" ht="14.25" hidden="1"/>
    <row r="44083" s="505" customFormat="1" ht="14.25" hidden="1"/>
    <row r="44084" s="505" customFormat="1" ht="14.25" hidden="1"/>
    <row r="44085" s="505" customFormat="1" ht="14.25" hidden="1"/>
    <row r="44086" s="505" customFormat="1" ht="14.25" hidden="1"/>
    <row r="44087" s="505" customFormat="1" ht="14.25" hidden="1"/>
    <row r="44088" s="505" customFormat="1" ht="14.25" hidden="1"/>
    <row r="44089" s="505" customFormat="1" ht="14.25" hidden="1"/>
    <row r="44090" s="505" customFormat="1" ht="14.25" hidden="1"/>
    <row r="44091" s="505" customFormat="1" ht="14.25" hidden="1"/>
    <row r="44092" s="505" customFormat="1" ht="14.25" hidden="1"/>
    <row r="44093" s="505" customFormat="1" ht="14.25" hidden="1"/>
    <row r="44094" s="505" customFormat="1" ht="14.25" hidden="1"/>
    <row r="44095" s="505" customFormat="1" ht="14.25" hidden="1"/>
    <row r="44096" s="505" customFormat="1" ht="14.25" hidden="1"/>
    <row r="44097" s="505" customFormat="1" ht="14.25" hidden="1"/>
    <row r="44098" s="505" customFormat="1" ht="14.25" hidden="1"/>
    <row r="44099" s="505" customFormat="1" ht="14.25" hidden="1"/>
    <row r="44100" s="505" customFormat="1" ht="14.25" hidden="1"/>
    <row r="44101" s="505" customFormat="1" ht="14.25" hidden="1"/>
    <row r="44102" s="505" customFormat="1" ht="14.25" hidden="1"/>
    <row r="44103" s="505" customFormat="1" ht="14.25" hidden="1"/>
    <row r="44104" s="505" customFormat="1" ht="14.25" hidden="1"/>
    <row r="44105" s="505" customFormat="1" ht="14.25" hidden="1"/>
    <row r="44106" s="505" customFormat="1" ht="14.25" hidden="1"/>
    <row r="44107" s="505" customFormat="1" ht="14.25" hidden="1"/>
    <row r="44108" s="505" customFormat="1" ht="14.25" hidden="1"/>
    <row r="44109" s="505" customFormat="1" ht="14.25" hidden="1"/>
    <row r="44110" s="505" customFormat="1" ht="14.25" hidden="1"/>
    <row r="44111" s="505" customFormat="1" ht="14.25" hidden="1"/>
    <row r="44112" s="505" customFormat="1" ht="14.25" hidden="1"/>
    <row r="44113" s="505" customFormat="1" ht="14.25" hidden="1"/>
    <row r="44114" s="505" customFormat="1" ht="14.25" hidden="1"/>
    <row r="44115" s="505" customFormat="1" ht="14.25" hidden="1"/>
    <row r="44116" s="505" customFormat="1" ht="14.25" hidden="1"/>
    <row r="44117" s="505" customFormat="1" ht="14.25" hidden="1"/>
    <row r="44118" s="505" customFormat="1" ht="14.25" hidden="1"/>
    <row r="44119" s="505" customFormat="1" ht="14.25" hidden="1"/>
    <row r="44120" s="505" customFormat="1" ht="14.25" hidden="1"/>
    <row r="44121" s="505" customFormat="1" ht="14.25" hidden="1"/>
    <row r="44122" s="505" customFormat="1" ht="14.25" hidden="1"/>
    <row r="44123" s="505" customFormat="1" ht="14.25" hidden="1"/>
    <row r="44124" s="505" customFormat="1" ht="14.25" hidden="1"/>
    <row r="44125" s="505" customFormat="1" ht="14.25" hidden="1"/>
    <row r="44126" s="505" customFormat="1" ht="14.25" hidden="1"/>
    <row r="44127" s="505" customFormat="1" ht="14.25" hidden="1"/>
    <row r="44128" s="505" customFormat="1" ht="14.25" hidden="1"/>
    <row r="44129" s="505" customFormat="1" ht="14.25" hidden="1"/>
    <row r="44130" s="505" customFormat="1" ht="14.25" hidden="1"/>
    <row r="44131" s="505" customFormat="1" ht="14.25" hidden="1"/>
    <row r="44132" s="505" customFormat="1" ht="14.25" hidden="1"/>
    <row r="44133" s="505" customFormat="1" ht="14.25" hidden="1"/>
    <row r="44134" s="505" customFormat="1" ht="14.25" hidden="1"/>
    <row r="44135" s="505" customFormat="1" ht="14.25" hidden="1"/>
    <row r="44136" s="505" customFormat="1" ht="14.25" hidden="1"/>
    <row r="44137" s="505" customFormat="1" ht="14.25" hidden="1"/>
    <row r="44138" s="505" customFormat="1" ht="14.25" hidden="1"/>
    <row r="44139" s="505" customFormat="1" ht="14.25" hidden="1"/>
    <row r="44140" s="505" customFormat="1" ht="14.25" hidden="1"/>
    <row r="44141" s="505" customFormat="1" ht="14.25" hidden="1"/>
    <row r="44142" s="505" customFormat="1" ht="14.25" hidden="1"/>
    <row r="44143" s="505" customFormat="1" ht="14.25" hidden="1"/>
    <row r="44144" s="505" customFormat="1" ht="14.25" hidden="1"/>
    <row r="44145" s="505" customFormat="1" ht="14.25" hidden="1"/>
    <row r="44146" s="505" customFormat="1" ht="14.25" hidden="1"/>
    <row r="44147" s="505" customFormat="1" ht="14.25" hidden="1"/>
    <row r="44148" s="505" customFormat="1" ht="14.25" hidden="1"/>
    <row r="44149" s="505" customFormat="1" ht="14.25" hidden="1"/>
    <row r="44150" s="505" customFormat="1" ht="14.25" hidden="1"/>
    <row r="44151" s="505" customFormat="1" ht="14.25" hidden="1"/>
    <row r="44152" s="505" customFormat="1" ht="14.25" hidden="1"/>
    <row r="44153" s="505" customFormat="1" ht="14.25" hidden="1"/>
    <row r="44154" s="505" customFormat="1" ht="14.25" hidden="1"/>
    <row r="44155" s="505" customFormat="1" ht="14.25" hidden="1"/>
    <row r="44156" s="505" customFormat="1" ht="14.25" hidden="1"/>
    <row r="44157" s="505" customFormat="1" ht="14.25" hidden="1"/>
    <row r="44158" s="505" customFormat="1" ht="14.25" hidden="1"/>
    <row r="44159" s="505" customFormat="1" ht="14.25" hidden="1"/>
    <row r="44160" s="505" customFormat="1" ht="14.25" hidden="1"/>
    <row r="44161" s="505" customFormat="1" ht="14.25" hidden="1"/>
    <row r="44162" s="505" customFormat="1" ht="14.25" hidden="1"/>
    <row r="44163" s="505" customFormat="1" ht="14.25" hidden="1"/>
    <row r="44164" s="505" customFormat="1" ht="14.25" hidden="1"/>
    <row r="44165" s="505" customFormat="1" ht="14.25" hidden="1"/>
    <row r="44166" s="505" customFormat="1" ht="14.25" hidden="1"/>
    <row r="44167" s="505" customFormat="1" ht="14.25" hidden="1"/>
    <row r="44168" s="505" customFormat="1" ht="14.25" hidden="1"/>
    <row r="44169" s="505" customFormat="1" ht="14.25" hidden="1"/>
    <row r="44170" s="505" customFormat="1" ht="14.25" hidden="1"/>
    <row r="44171" s="505" customFormat="1" ht="14.25" hidden="1"/>
    <row r="44172" s="505" customFormat="1" ht="14.25" hidden="1"/>
    <row r="44173" s="505" customFormat="1" ht="14.25" hidden="1"/>
    <row r="44174" s="505" customFormat="1" ht="14.25" hidden="1"/>
    <row r="44175" s="505" customFormat="1" ht="14.25" hidden="1"/>
    <row r="44176" s="505" customFormat="1" ht="14.25" hidden="1"/>
    <row r="44177" s="505" customFormat="1" ht="14.25" hidden="1"/>
    <row r="44178" s="505" customFormat="1" ht="14.25" hidden="1"/>
    <row r="44179" s="505" customFormat="1" ht="14.25" hidden="1"/>
    <row r="44180" s="505" customFormat="1" ht="14.25" hidden="1"/>
    <row r="44181" s="505" customFormat="1" ht="14.25" hidden="1"/>
    <row r="44182" s="505" customFormat="1" ht="14.25" hidden="1"/>
    <row r="44183" s="505" customFormat="1" ht="14.25" hidden="1"/>
    <row r="44184" s="505" customFormat="1" ht="14.25" hidden="1"/>
    <row r="44185" s="505" customFormat="1" ht="14.25" hidden="1"/>
    <row r="44186" s="505" customFormat="1" ht="14.25" hidden="1"/>
    <row r="44187" s="505" customFormat="1" ht="14.25" hidden="1"/>
    <row r="44188" s="505" customFormat="1" ht="14.25" hidden="1"/>
    <row r="44189" s="505" customFormat="1" ht="14.25" hidden="1"/>
    <row r="44190" s="505" customFormat="1" ht="14.25" hidden="1"/>
    <row r="44191" s="505" customFormat="1" ht="14.25" hidden="1"/>
    <row r="44192" s="505" customFormat="1" ht="14.25" hidden="1"/>
    <row r="44193" s="505" customFormat="1" ht="14.25" hidden="1"/>
    <row r="44194" s="505" customFormat="1" ht="14.25" hidden="1"/>
    <row r="44195" s="505" customFormat="1" ht="14.25" hidden="1"/>
    <row r="44196" s="505" customFormat="1" ht="14.25" hidden="1"/>
    <row r="44197" s="505" customFormat="1" ht="14.25" hidden="1"/>
    <row r="44198" s="505" customFormat="1" ht="14.25" hidden="1"/>
    <row r="44199" s="505" customFormat="1" ht="14.25" hidden="1"/>
    <row r="44200" s="505" customFormat="1" ht="14.25" hidden="1"/>
    <row r="44201" s="505" customFormat="1" ht="14.25" hidden="1"/>
    <row r="44202" s="505" customFormat="1" ht="14.25" hidden="1"/>
    <row r="44203" s="505" customFormat="1" ht="14.25" hidden="1"/>
    <row r="44204" s="505" customFormat="1" ht="14.25" hidden="1"/>
    <row r="44205" s="505" customFormat="1" ht="14.25" hidden="1"/>
    <row r="44206" s="505" customFormat="1" ht="14.25" hidden="1"/>
    <row r="44207" s="505" customFormat="1" ht="14.25" hidden="1"/>
    <row r="44208" s="505" customFormat="1" ht="14.25" hidden="1"/>
    <row r="44209" s="505" customFormat="1" ht="14.25" hidden="1"/>
    <row r="44210" s="505" customFormat="1" ht="14.25" hidden="1"/>
    <row r="44211" s="505" customFormat="1" ht="14.25" hidden="1"/>
    <row r="44212" s="505" customFormat="1" ht="14.25" hidden="1"/>
    <row r="44213" s="505" customFormat="1" ht="14.25" hidden="1"/>
    <row r="44214" s="505" customFormat="1" ht="14.25" hidden="1"/>
    <row r="44215" s="505" customFormat="1" ht="14.25" hidden="1"/>
    <row r="44216" s="505" customFormat="1" ht="14.25" hidden="1"/>
    <row r="44217" s="505" customFormat="1" ht="14.25" hidden="1"/>
    <row r="44218" s="505" customFormat="1" ht="14.25" hidden="1"/>
    <row r="44219" s="505" customFormat="1" ht="14.25" hidden="1"/>
    <row r="44220" s="505" customFormat="1" ht="14.25" hidden="1"/>
    <row r="44221" s="505" customFormat="1" ht="14.25" hidden="1"/>
    <row r="44222" s="505" customFormat="1" ht="14.25" hidden="1"/>
    <row r="44223" s="505" customFormat="1" ht="14.25" hidden="1"/>
    <row r="44224" s="505" customFormat="1" ht="14.25" hidden="1"/>
    <row r="44225" s="505" customFormat="1" ht="14.25" hidden="1"/>
    <row r="44226" s="505" customFormat="1" ht="14.25" hidden="1"/>
    <row r="44227" s="505" customFormat="1" ht="14.25" hidden="1"/>
    <row r="44228" s="505" customFormat="1" ht="14.25" hidden="1"/>
    <row r="44229" s="505" customFormat="1" ht="14.25" hidden="1"/>
    <row r="44230" s="505" customFormat="1" ht="14.25" hidden="1"/>
    <row r="44231" s="505" customFormat="1" ht="14.25" hidden="1"/>
    <row r="44232" s="505" customFormat="1" ht="14.25" hidden="1"/>
    <row r="44233" s="505" customFormat="1" ht="14.25" hidden="1"/>
    <row r="44234" s="505" customFormat="1" ht="14.25" hidden="1"/>
    <row r="44235" s="505" customFormat="1" ht="14.25" hidden="1"/>
    <row r="44236" s="505" customFormat="1" ht="14.25" hidden="1"/>
    <row r="44237" s="505" customFormat="1" ht="14.25" hidden="1"/>
    <row r="44238" s="505" customFormat="1" ht="14.25" hidden="1"/>
    <row r="44239" s="505" customFormat="1" ht="14.25" hidden="1"/>
    <row r="44240" s="505" customFormat="1" ht="14.25" hidden="1"/>
    <row r="44241" s="505" customFormat="1" ht="14.25" hidden="1"/>
    <row r="44242" s="505" customFormat="1" ht="14.25" hidden="1"/>
    <row r="44243" s="505" customFormat="1" ht="14.25" hidden="1"/>
    <row r="44244" s="505" customFormat="1" ht="14.25" hidden="1"/>
    <row r="44245" s="505" customFormat="1" ht="14.25" hidden="1"/>
    <row r="44246" s="505" customFormat="1" ht="14.25" hidden="1"/>
    <row r="44247" s="505" customFormat="1" ht="14.25" hidden="1"/>
    <row r="44248" s="505" customFormat="1" ht="14.25" hidden="1"/>
    <row r="44249" s="505" customFormat="1" ht="14.25" hidden="1"/>
    <row r="44250" s="505" customFormat="1" ht="14.25" hidden="1"/>
    <row r="44251" s="505" customFormat="1" ht="14.25" hidden="1"/>
    <row r="44252" s="505" customFormat="1" ht="14.25" hidden="1"/>
    <row r="44253" s="505" customFormat="1" ht="14.25" hidden="1"/>
    <row r="44254" s="505" customFormat="1" ht="14.25" hidden="1"/>
    <row r="44255" s="505" customFormat="1" ht="14.25" hidden="1"/>
    <row r="44256" s="505" customFormat="1" ht="14.25" hidden="1"/>
    <row r="44257" s="505" customFormat="1" ht="14.25" hidden="1"/>
    <row r="44258" s="505" customFormat="1" ht="14.25" hidden="1"/>
    <row r="44259" s="505" customFormat="1" ht="14.25" hidden="1"/>
    <row r="44260" s="505" customFormat="1" ht="14.25" hidden="1"/>
    <row r="44261" s="505" customFormat="1" ht="14.25" hidden="1"/>
    <row r="44262" s="505" customFormat="1" ht="14.25" hidden="1"/>
    <row r="44263" s="505" customFormat="1" ht="14.25" hidden="1"/>
    <row r="44264" s="505" customFormat="1" ht="14.25" hidden="1"/>
    <row r="44265" s="505" customFormat="1" ht="14.25" hidden="1"/>
    <row r="44266" s="505" customFormat="1" ht="14.25" hidden="1"/>
    <row r="44267" s="505" customFormat="1" ht="14.25" hidden="1"/>
    <row r="44268" s="505" customFormat="1" ht="14.25" hidden="1"/>
    <row r="44269" s="505" customFormat="1" ht="14.25" hidden="1"/>
    <row r="44270" s="505" customFormat="1" ht="14.25" hidden="1"/>
    <row r="44271" s="505" customFormat="1" ht="14.25" hidden="1"/>
    <row r="44272" s="505" customFormat="1" ht="14.25" hidden="1"/>
    <row r="44273" s="505" customFormat="1" ht="14.25" hidden="1"/>
    <row r="44274" s="505" customFormat="1" ht="14.25" hidden="1"/>
    <row r="44275" s="505" customFormat="1" ht="14.25" hidden="1"/>
    <row r="44276" s="505" customFormat="1" ht="14.25" hidden="1"/>
    <row r="44277" s="505" customFormat="1" ht="14.25" hidden="1"/>
    <row r="44278" s="505" customFormat="1" ht="14.25" hidden="1"/>
    <row r="44279" s="505" customFormat="1" ht="14.25" hidden="1"/>
    <row r="44280" s="505" customFormat="1" ht="14.25" hidden="1"/>
    <row r="44281" s="505" customFormat="1" ht="14.25" hidden="1"/>
    <row r="44282" s="505" customFormat="1" ht="14.25" hidden="1"/>
    <row r="44283" s="505" customFormat="1" ht="14.25" hidden="1"/>
    <row r="44284" s="505" customFormat="1" ht="14.25" hidden="1"/>
    <row r="44285" s="505" customFormat="1" ht="14.25" hidden="1"/>
    <row r="44286" s="505" customFormat="1" ht="14.25" hidden="1"/>
    <row r="44287" s="505" customFormat="1" ht="14.25" hidden="1"/>
    <row r="44288" s="505" customFormat="1" ht="14.25" hidden="1"/>
    <row r="44289" s="505" customFormat="1" ht="14.25" hidden="1"/>
    <row r="44290" s="505" customFormat="1" ht="14.25" hidden="1"/>
    <row r="44291" s="505" customFormat="1" ht="14.25" hidden="1"/>
    <row r="44292" s="505" customFormat="1" ht="14.25" hidden="1"/>
    <row r="44293" s="505" customFormat="1" ht="14.25" hidden="1"/>
    <row r="44294" s="505" customFormat="1" ht="14.25" hidden="1"/>
    <row r="44295" s="505" customFormat="1" ht="14.25" hidden="1"/>
    <row r="44296" s="505" customFormat="1" ht="14.25" hidden="1"/>
    <row r="44297" s="505" customFormat="1" ht="14.25" hidden="1"/>
    <row r="44298" s="505" customFormat="1" ht="14.25" hidden="1"/>
    <row r="44299" s="505" customFormat="1" ht="14.25" hidden="1"/>
    <row r="44300" s="505" customFormat="1" ht="14.25" hidden="1"/>
    <row r="44301" s="505" customFormat="1" ht="14.25" hidden="1"/>
    <row r="44302" s="505" customFormat="1" ht="14.25" hidden="1"/>
    <row r="44303" s="505" customFormat="1" ht="14.25" hidden="1"/>
    <row r="44304" s="505" customFormat="1" ht="14.25" hidden="1"/>
    <row r="44305" s="505" customFormat="1" ht="14.25" hidden="1"/>
    <row r="44306" s="505" customFormat="1" ht="14.25" hidden="1"/>
    <row r="44307" s="505" customFormat="1" ht="14.25" hidden="1"/>
    <row r="44308" s="505" customFormat="1" ht="14.25" hidden="1"/>
    <row r="44309" s="505" customFormat="1" ht="14.25" hidden="1"/>
    <row r="44310" s="505" customFormat="1" ht="14.25" hidden="1"/>
    <row r="44311" s="505" customFormat="1" ht="14.25" hidden="1"/>
    <row r="44312" s="505" customFormat="1" ht="14.25" hidden="1"/>
    <row r="44313" s="505" customFormat="1" ht="14.25" hidden="1"/>
    <row r="44314" s="505" customFormat="1" ht="14.25" hidden="1"/>
    <row r="44315" s="505" customFormat="1" ht="14.25" hidden="1"/>
    <row r="44316" s="505" customFormat="1" ht="14.25" hidden="1"/>
    <row r="44317" s="505" customFormat="1" ht="14.25" hidden="1"/>
    <row r="44318" s="505" customFormat="1" ht="14.25" hidden="1"/>
    <row r="44319" s="505" customFormat="1" ht="14.25" hidden="1"/>
    <row r="44320" s="505" customFormat="1" ht="14.25" hidden="1"/>
    <row r="44321" s="505" customFormat="1" ht="14.25" hidden="1"/>
    <row r="44322" s="505" customFormat="1" ht="14.25" hidden="1"/>
    <row r="44323" s="505" customFormat="1" ht="14.25" hidden="1"/>
    <row r="44324" s="505" customFormat="1" ht="14.25" hidden="1"/>
    <row r="44325" s="505" customFormat="1" ht="14.25" hidden="1"/>
    <row r="44326" s="505" customFormat="1" ht="14.25" hidden="1"/>
    <row r="44327" s="505" customFormat="1" ht="14.25" hidden="1"/>
    <row r="44328" s="505" customFormat="1" ht="14.25" hidden="1"/>
    <row r="44329" s="505" customFormat="1" ht="14.25" hidden="1"/>
    <row r="44330" s="505" customFormat="1" ht="14.25" hidden="1"/>
    <row r="44331" s="505" customFormat="1" ht="14.25" hidden="1"/>
    <row r="44332" s="505" customFormat="1" ht="14.25" hidden="1"/>
    <row r="44333" s="505" customFormat="1" ht="14.25" hidden="1"/>
    <row r="44334" s="505" customFormat="1" ht="14.25" hidden="1"/>
    <row r="44335" s="505" customFormat="1" ht="14.25" hidden="1"/>
    <row r="44336" s="505" customFormat="1" ht="14.25" hidden="1"/>
    <row r="44337" s="505" customFormat="1" ht="14.25" hidden="1"/>
    <row r="44338" s="505" customFormat="1" ht="14.25" hidden="1"/>
    <row r="44339" s="505" customFormat="1" ht="14.25" hidden="1"/>
    <row r="44340" s="505" customFormat="1" ht="14.25" hidden="1"/>
    <row r="44341" s="505" customFormat="1" ht="14.25" hidden="1"/>
    <row r="44342" s="505" customFormat="1" ht="14.25" hidden="1"/>
    <row r="44343" s="505" customFormat="1" ht="14.25" hidden="1"/>
    <row r="44344" s="505" customFormat="1" ht="14.25" hidden="1"/>
    <row r="44345" s="505" customFormat="1" ht="14.25" hidden="1"/>
    <row r="44346" s="505" customFormat="1" ht="14.25" hidden="1"/>
    <row r="44347" s="505" customFormat="1" ht="14.25" hidden="1"/>
    <row r="44348" s="505" customFormat="1" ht="14.25" hidden="1"/>
    <row r="44349" s="505" customFormat="1" ht="14.25" hidden="1"/>
    <row r="44350" s="505" customFormat="1" ht="14.25" hidden="1"/>
    <row r="44351" s="505" customFormat="1" ht="14.25" hidden="1"/>
    <row r="44352" s="505" customFormat="1" ht="14.25" hidden="1"/>
    <row r="44353" s="505" customFormat="1" ht="14.25" hidden="1"/>
    <row r="44354" s="505" customFormat="1" ht="14.25" hidden="1"/>
    <row r="44355" s="505" customFormat="1" ht="14.25" hidden="1"/>
    <row r="44356" s="505" customFormat="1" ht="14.25" hidden="1"/>
    <row r="44357" s="505" customFormat="1" ht="14.25" hidden="1"/>
    <row r="44358" s="505" customFormat="1" ht="14.25" hidden="1"/>
    <row r="44359" s="505" customFormat="1" ht="14.25" hidden="1"/>
    <row r="44360" s="505" customFormat="1" ht="14.25" hidden="1"/>
    <row r="44361" s="505" customFormat="1" ht="14.25" hidden="1"/>
    <row r="44362" s="505" customFormat="1" ht="14.25" hidden="1"/>
    <row r="44363" s="505" customFormat="1" ht="14.25" hidden="1"/>
    <row r="44364" s="505" customFormat="1" ht="14.25" hidden="1"/>
    <row r="44365" s="505" customFormat="1" ht="14.25" hidden="1"/>
    <row r="44366" s="505" customFormat="1" ht="14.25" hidden="1"/>
    <row r="44367" s="505" customFormat="1" ht="14.25" hidden="1"/>
    <row r="44368" s="505" customFormat="1" ht="14.25" hidden="1"/>
    <row r="44369" s="505" customFormat="1" ht="14.25" hidden="1"/>
    <row r="44370" s="505" customFormat="1" ht="14.25" hidden="1"/>
    <row r="44371" s="505" customFormat="1" ht="14.25" hidden="1"/>
    <row r="44372" s="505" customFormat="1" ht="14.25" hidden="1"/>
    <row r="44373" s="505" customFormat="1" ht="14.25" hidden="1"/>
    <row r="44374" s="505" customFormat="1" ht="14.25" hidden="1"/>
    <row r="44375" s="505" customFormat="1" ht="14.25" hidden="1"/>
    <row r="44376" s="505" customFormat="1" ht="14.25" hidden="1"/>
    <row r="44377" s="505" customFormat="1" ht="14.25" hidden="1"/>
    <row r="44378" s="505" customFormat="1" ht="14.25" hidden="1"/>
    <row r="44379" s="505" customFormat="1" ht="14.25" hidden="1"/>
    <row r="44380" s="505" customFormat="1" ht="14.25" hidden="1"/>
    <row r="44381" s="505" customFormat="1" ht="14.25" hidden="1"/>
    <row r="44382" s="505" customFormat="1" ht="14.25" hidden="1"/>
    <row r="44383" s="505" customFormat="1" ht="14.25" hidden="1"/>
    <row r="44384" s="505" customFormat="1" ht="14.25" hidden="1"/>
    <row r="44385" s="505" customFormat="1" ht="14.25" hidden="1"/>
    <row r="44386" s="505" customFormat="1" ht="14.25" hidden="1"/>
    <row r="44387" s="505" customFormat="1" ht="14.25" hidden="1"/>
    <row r="44388" s="505" customFormat="1" ht="14.25" hidden="1"/>
    <row r="44389" s="505" customFormat="1" ht="14.25" hidden="1"/>
    <row r="44390" s="505" customFormat="1" ht="14.25" hidden="1"/>
    <row r="44391" s="505" customFormat="1" ht="14.25" hidden="1"/>
    <row r="44392" s="505" customFormat="1" ht="14.25" hidden="1"/>
    <row r="44393" s="505" customFormat="1" ht="14.25" hidden="1"/>
    <row r="44394" s="505" customFormat="1" ht="14.25" hidden="1"/>
    <row r="44395" s="505" customFormat="1" ht="14.25" hidden="1"/>
    <row r="44396" s="505" customFormat="1" ht="14.25" hidden="1"/>
    <row r="44397" s="505" customFormat="1" ht="14.25" hidden="1"/>
    <row r="44398" s="505" customFormat="1" ht="14.25" hidden="1"/>
    <row r="44399" s="505" customFormat="1" ht="14.25" hidden="1"/>
    <row r="44400" s="505" customFormat="1" ht="14.25" hidden="1"/>
    <row r="44401" s="505" customFormat="1" ht="14.25" hidden="1"/>
    <row r="44402" s="505" customFormat="1" ht="14.25" hidden="1"/>
    <row r="44403" s="505" customFormat="1" ht="14.25" hidden="1"/>
    <row r="44404" s="505" customFormat="1" ht="14.25" hidden="1"/>
    <row r="44405" s="505" customFormat="1" ht="14.25" hidden="1"/>
    <row r="44406" s="505" customFormat="1" ht="14.25" hidden="1"/>
    <row r="44407" s="505" customFormat="1" ht="14.25" hidden="1"/>
    <row r="44408" s="505" customFormat="1" ht="14.25" hidden="1"/>
    <row r="44409" s="505" customFormat="1" ht="14.25" hidden="1"/>
    <row r="44410" s="505" customFormat="1" ht="14.25" hidden="1"/>
    <row r="44411" s="505" customFormat="1" ht="14.25" hidden="1"/>
    <row r="44412" s="505" customFormat="1" ht="14.25" hidden="1"/>
    <row r="44413" s="505" customFormat="1" ht="14.25" hidden="1"/>
    <row r="44414" s="505" customFormat="1" ht="14.25" hidden="1"/>
    <row r="44415" s="505" customFormat="1" ht="14.25" hidden="1"/>
    <row r="44416" s="505" customFormat="1" ht="14.25" hidden="1"/>
    <row r="44417" s="505" customFormat="1" ht="14.25" hidden="1"/>
    <row r="44418" s="505" customFormat="1" ht="14.25" hidden="1"/>
    <row r="44419" s="505" customFormat="1" ht="14.25" hidden="1"/>
    <row r="44420" s="505" customFormat="1" ht="14.25" hidden="1"/>
    <row r="44421" s="505" customFormat="1" ht="14.25" hidden="1"/>
    <row r="44422" s="505" customFormat="1" ht="14.25" hidden="1"/>
    <row r="44423" s="505" customFormat="1" ht="14.25" hidden="1"/>
    <row r="44424" s="505" customFormat="1" ht="14.25" hidden="1"/>
    <row r="44425" s="505" customFormat="1" ht="14.25" hidden="1"/>
    <row r="44426" s="505" customFormat="1" ht="14.25" hidden="1"/>
    <row r="44427" s="505" customFormat="1" ht="14.25" hidden="1"/>
    <row r="44428" s="505" customFormat="1" ht="14.25" hidden="1"/>
    <row r="44429" s="505" customFormat="1" ht="14.25" hidden="1"/>
    <row r="44430" s="505" customFormat="1" ht="14.25" hidden="1"/>
    <row r="44431" s="505" customFormat="1" ht="14.25" hidden="1"/>
    <row r="44432" s="505" customFormat="1" ht="14.25" hidden="1"/>
    <row r="44433" s="505" customFormat="1" ht="14.25" hidden="1"/>
    <row r="44434" s="505" customFormat="1" ht="14.25" hidden="1"/>
    <row r="44435" s="505" customFormat="1" ht="14.25" hidden="1"/>
    <row r="44436" s="505" customFormat="1" ht="14.25" hidden="1"/>
    <row r="44437" s="505" customFormat="1" ht="14.25" hidden="1"/>
    <row r="44438" s="505" customFormat="1" ht="14.25" hidden="1"/>
    <row r="44439" s="505" customFormat="1" ht="14.25" hidden="1"/>
    <row r="44440" s="505" customFormat="1" ht="14.25" hidden="1"/>
    <row r="44441" s="505" customFormat="1" ht="14.25" hidden="1"/>
    <row r="44442" s="505" customFormat="1" ht="14.25" hidden="1"/>
    <row r="44443" s="505" customFormat="1" ht="14.25" hidden="1"/>
    <row r="44444" s="505" customFormat="1" ht="14.25" hidden="1"/>
    <row r="44445" s="505" customFormat="1" ht="14.25" hidden="1"/>
    <row r="44446" s="505" customFormat="1" ht="14.25" hidden="1"/>
    <row r="44447" s="505" customFormat="1" ht="14.25" hidden="1"/>
    <row r="44448" s="505" customFormat="1" ht="14.25" hidden="1"/>
    <row r="44449" s="505" customFormat="1" ht="14.25" hidden="1"/>
    <row r="44450" s="505" customFormat="1" ht="14.25" hidden="1"/>
    <row r="44451" s="505" customFormat="1" ht="14.25" hidden="1"/>
    <row r="44452" s="505" customFormat="1" ht="14.25" hidden="1"/>
    <row r="44453" s="505" customFormat="1" ht="14.25" hidden="1"/>
    <row r="44454" s="505" customFormat="1" ht="14.25" hidden="1"/>
    <row r="44455" s="505" customFormat="1" ht="14.25" hidden="1"/>
    <row r="44456" s="505" customFormat="1" ht="14.25" hidden="1"/>
    <row r="44457" s="505" customFormat="1" ht="14.25" hidden="1"/>
    <row r="44458" s="505" customFormat="1" ht="14.25" hidden="1"/>
    <row r="44459" s="505" customFormat="1" ht="14.25" hidden="1"/>
    <row r="44460" s="505" customFormat="1" ht="14.25" hidden="1"/>
    <row r="44461" s="505" customFormat="1" ht="14.25" hidden="1"/>
    <row r="44462" s="505" customFormat="1" ht="14.25" hidden="1"/>
    <row r="44463" s="505" customFormat="1" ht="14.25" hidden="1"/>
    <row r="44464" s="505" customFormat="1" ht="14.25" hidden="1"/>
    <row r="44465" s="505" customFormat="1" ht="14.25" hidden="1"/>
    <row r="44466" s="505" customFormat="1" ht="14.25" hidden="1"/>
    <row r="44467" s="505" customFormat="1" ht="14.25" hidden="1"/>
    <row r="44468" s="505" customFormat="1" ht="14.25" hidden="1"/>
    <row r="44469" s="505" customFormat="1" ht="14.25" hidden="1"/>
    <row r="44470" s="505" customFormat="1" ht="14.25" hidden="1"/>
    <row r="44471" s="505" customFormat="1" ht="14.25" hidden="1"/>
    <row r="44472" s="505" customFormat="1" ht="14.25" hidden="1"/>
    <row r="44473" s="505" customFormat="1" ht="14.25" hidden="1"/>
    <row r="44474" s="505" customFormat="1" ht="14.25" hidden="1"/>
    <row r="44475" s="505" customFormat="1" ht="14.25" hidden="1"/>
    <row r="44476" s="505" customFormat="1" ht="14.25" hidden="1"/>
    <row r="44477" s="505" customFormat="1" ht="14.25" hidden="1"/>
    <row r="44478" s="505" customFormat="1" ht="14.25" hidden="1"/>
    <row r="44479" s="505" customFormat="1" ht="14.25" hidden="1"/>
    <row r="44480" s="505" customFormat="1" ht="14.25" hidden="1"/>
    <row r="44481" s="505" customFormat="1" ht="14.25" hidden="1"/>
    <row r="44482" s="505" customFormat="1" ht="14.25" hidden="1"/>
    <row r="44483" s="505" customFormat="1" ht="14.25" hidden="1"/>
    <row r="44484" s="505" customFormat="1" ht="14.25" hidden="1"/>
    <row r="44485" s="505" customFormat="1" ht="14.25" hidden="1"/>
    <row r="44486" s="505" customFormat="1" ht="14.25" hidden="1"/>
    <row r="44487" s="505" customFormat="1" ht="14.25" hidden="1"/>
    <row r="44488" s="505" customFormat="1" ht="14.25" hidden="1"/>
    <row r="44489" s="505" customFormat="1" ht="14.25" hidden="1"/>
    <row r="44490" s="505" customFormat="1" ht="14.25" hidden="1"/>
    <row r="44491" s="505" customFormat="1" ht="14.25" hidden="1"/>
    <row r="44492" s="505" customFormat="1" ht="14.25" hidden="1"/>
    <row r="44493" s="505" customFormat="1" ht="14.25" hidden="1"/>
    <row r="44494" s="505" customFormat="1" ht="14.25" hidden="1"/>
    <row r="44495" s="505" customFormat="1" ht="14.25" hidden="1"/>
    <row r="44496" s="505" customFormat="1" ht="14.25" hidden="1"/>
    <row r="44497" s="505" customFormat="1" ht="14.25" hidden="1"/>
    <row r="44498" s="505" customFormat="1" ht="14.25" hidden="1"/>
    <row r="44499" s="505" customFormat="1" ht="14.25" hidden="1"/>
    <row r="44500" s="505" customFormat="1" ht="14.25" hidden="1"/>
    <row r="44501" s="505" customFormat="1" ht="14.25" hidden="1"/>
    <row r="44502" s="505" customFormat="1" ht="14.25" hidden="1"/>
    <row r="44503" s="505" customFormat="1" ht="14.25" hidden="1"/>
    <row r="44504" s="505" customFormat="1" ht="14.25" hidden="1"/>
    <row r="44505" s="505" customFormat="1" ht="14.25" hidden="1"/>
    <row r="44506" s="505" customFormat="1" ht="14.25" hidden="1"/>
    <row r="44507" s="505" customFormat="1" ht="14.25" hidden="1"/>
    <row r="44508" s="505" customFormat="1" ht="14.25" hidden="1"/>
    <row r="44509" s="505" customFormat="1" ht="14.25" hidden="1"/>
    <row r="44510" s="505" customFormat="1" ht="14.25" hidden="1"/>
    <row r="44511" s="505" customFormat="1" ht="14.25" hidden="1"/>
    <row r="44512" s="505" customFormat="1" ht="14.25" hidden="1"/>
    <row r="44513" s="505" customFormat="1" ht="14.25" hidden="1"/>
    <row r="44514" s="505" customFormat="1" ht="14.25" hidden="1"/>
    <row r="44515" s="505" customFormat="1" ht="14.25" hidden="1"/>
    <row r="44516" s="505" customFormat="1" ht="14.25" hidden="1"/>
    <row r="44517" s="505" customFormat="1" ht="14.25" hidden="1"/>
    <row r="44518" s="505" customFormat="1" ht="14.25" hidden="1"/>
    <row r="44519" s="505" customFormat="1" ht="14.25" hidden="1"/>
    <row r="44520" s="505" customFormat="1" ht="14.25" hidden="1"/>
    <row r="44521" s="505" customFormat="1" ht="14.25" hidden="1"/>
    <row r="44522" s="505" customFormat="1" ht="14.25" hidden="1"/>
    <row r="44523" s="505" customFormat="1" ht="14.25" hidden="1"/>
    <row r="44524" s="505" customFormat="1" ht="14.25" hidden="1"/>
    <row r="44525" s="505" customFormat="1" ht="14.25" hidden="1"/>
    <row r="44526" s="505" customFormat="1" ht="14.25" hidden="1"/>
    <row r="44527" s="505" customFormat="1" ht="14.25" hidden="1"/>
    <row r="44528" s="505" customFormat="1" ht="14.25" hidden="1"/>
    <row r="44529" s="505" customFormat="1" ht="14.25" hidden="1"/>
    <row r="44530" s="505" customFormat="1" ht="14.25" hidden="1"/>
    <row r="44531" s="505" customFormat="1" ht="14.25" hidden="1"/>
    <row r="44532" s="505" customFormat="1" ht="14.25" hidden="1"/>
    <row r="44533" s="505" customFormat="1" ht="14.25" hidden="1"/>
    <row r="44534" s="505" customFormat="1" ht="14.25" hidden="1"/>
    <row r="44535" s="505" customFormat="1" ht="14.25" hidden="1"/>
    <row r="44536" s="505" customFormat="1" ht="14.25" hidden="1"/>
    <row r="44537" s="505" customFormat="1" ht="14.25" hidden="1"/>
    <row r="44538" s="505" customFormat="1" ht="14.25" hidden="1"/>
    <row r="44539" s="505" customFormat="1" ht="14.25" hidden="1"/>
    <row r="44540" s="505" customFormat="1" ht="14.25" hidden="1"/>
    <row r="44541" s="505" customFormat="1" ht="14.25" hidden="1"/>
    <row r="44542" s="505" customFormat="1" ht="14.25" hidden="1"/>
    <row r="44543" s="505" customFormat="1" ht="14.25" hidden="1"/>
    <row r="44544" s="505" customFormat="1" ht="14.25" hidden="1"/>
    <row r="44545" s="505" customFormat="1" ht="14.25" hidden="1"/>
    <row r="44546" s="505" customFormat="1" ht="14.25" hidden="1"/>
    <row r="44547" s="505" customFormat="1" ht="14.25" hidden="1"/>
    <row r="44548" s="505" customFormat="1" ht="14.25" hidden="1"/>
    <row r="44549" s="505" customFormat="1" ht="14.25" hidden="1"/>
    <row r="44550" s="505" customFormat="1" ht="14.25" hidden="1"/>
    <row r="44551" s="505" customFormat="1" ht="14.25" hidden="1"/>
    <row r="44552" s="505" customFormat="1" ht="14.25" hidden="1"/>
    <row r="44553" s="505" customFormat="1" ht="14.25" hidden="1"/>
    <row r="44554" s="505" customFormat="1" ht="14.25" hidden="1"/>
    <row r="44555" s="505" customFormat="1" ht="14.25" hidden="1"/>
    <row r="44556" s="505" customFormat="1" ht="14.25" hidden="1"/>
    <row r="44557" s="505" customFormat="1" ht="14.25" hidden="1"/>
    <row r="44558" s="505" customFormat="1" ht="14.25" hidden="1"/>
    <row r="44559" s="505" customFormat="1" ht="14.25" hidden="1"/>
    <row r="44560" s="505" customFormat="1" ht="14.25" hidden="1"/>
    <row r="44561" s="505" customFormat="1" ht="14.25" hidden="1"/>
    <row r="44562" s="505" customFormat="1" ht="14.25" hidden="1"/>
    <row r="44563" s="505" customFormat="1" ht="14.25" hidden="1"/>
    <row r="44564" s="505" customFormat="1" ht="14.25" hidden="1"/>
    <row r="44565" s="505" customFormat="1" ht="14.25" hidden="1"/>
    <row r="44566" s="505" customFormat="1" ht="14.25" hidden="1"/>
    <row r="44567" s="505" customFormat="1" ht="14.25" hidden="1"/>
    <row r="44568" s="505" customFormat="1" ht="14.25" hidden="1"/>
    <row r="44569" s="505" customFormat="1" ht="14.25" hidden="1"/>
    <row r="44570" s="505" customFormat="1" ht="14.25" hidden="1"/>
    <row r="44571" s="505" customFormat="1" ht="14.25" hidden="1"/>
    <row r="44572" s="505" customFormat="1" ht="14.25" hidden="1"/>
    <row r="44573" s="505" customFormat="1" ht="14.25" hidden="1"/>
    <row r="44574" s="505" customFormat="1" ht="14.25" hidden="1"/>
    <row r="44575" s="505" customFormat="1" ht="14.25" hidden="1"/>
    <row r="44576" s="505" customFormat="1" ht="14.25" hidden="1"/>
    <row r="44577" s="505" customFormat="1" ht="14.25" hidden="1"/>
    <row r="44578" s="505" customFormat="1" ht="14.25" hidden="1"/>
    <row r="44579" s="505" customFormat="1" ht="14.25" hidden="1"/>
    <row r="44580" s="505" customFormat="1" ht="14.25" hidden="1"/>
    <row r="44581" s="505" customFormat="1" ht="14.25" hidden="1"/>
    <row r="44582" s="505" customFormat="1" ht="14.25" hidden="1"/>
    <row r="44583" s="505" customFormat="1" ht="14.25" hidden="1"/>
    <row r="44584" s="505" customFormat="1" ht="14.25" hidden="1"/>
    <row r="44585" s="505" customFormat="1" ht="14.25" hidden="1"/>
    <row r="44586" s="505" customFormat="1" ht="14.25" hidden="1"/>
    <row r="44587" s="505" customFormat="1" ht="14.25" hidden="1"/>
    <row r="44588" s="505" customFormat="1" ht="14.25" hidden="1"/>
    <row r="44589" s="505" customFormat="1" ht="14.25" hidden="1"/>
    <row r="44590" s="505" customFormat="1" ht="14.25" hidden="1"/>
    <row r="44591" s="505" customFormat="1" ht="14.25" hidden="1"/>
    <row r="44592" s="505" customFormat="1" ht="14.25" hidden="1"/>
    <row r="44593" s="505" customFormat="1" ht="14.25" hidden="1"/>
    <row r="44594" s="505" customFormat="1" ht="14.25" hidden="1"/>
    <row r="44595" s="505" customFormat="1" ht="14.25" hidden="1"/>
    <row r="44596" s="505" customFormat="1" ht="14.25" hidden="1"/>
    <row r="44597" s="505" customFormat="1" ht="14.25" hidden="1"/>
    <row r="44598" s="505" customFormat="1" ht="14.25" hidden="1"/>
    <row r="44599" s="505" customFormat="1" ht="14.25" hidden="1"/>
    <row r="44600" s="505" customFormat="1" ht="14.25" hidden="1"/>
    <row r="44601" s="505" customFormat="1" ht="14.25" hidden="1"/>
    <row r="44602" s="505" customFormat="1" ht="14.25" hidden="1"/>
    <row r="44603" s="505" customFormat="1" ht="14.25" hidden="1"/>
    <row r="44604" s="505" customFormat="1" ht="14.25" hidden="1"/>
    <row r="44605" s="505" customFormat="1" ht="14.25" hidden="1"/>
    <row r="44606" s="505" customFormat="1" ht="14.25" hidden="1"/>
    <row r="44607" s="505" customFormat="1" ht="14.25" hidden="1"/>
    <row r="44608" s="505" customFormat="1" ht="14.25" hidden="1"/>
    <row r="44609" s="505" customFormat="1" ht="14.25" hidden="1"/>
    <row r="44610" s="505" customFormat="1" ht="14.25" hidden="1"/>
    <row r="44611" s="505" customFormat="1" ht="14.25" hidden="1"/>
    <row r="44612" s="505" customFormat="1" ht="14.25" hidden="1"/>
    <row r="44613" s="505" customFormat="1" ht="14.25" hidden="1"/>
    <row r="44614" s="505" customFormat="1" ht="14.25" hidden="1"/>
    <row r="44615" s="505" customFormat="1" ht="14.25" hidden="1"/>
    <row r="44616" s="505" customFormat="1" ht="14.25" hidden="1"/>
    <row r="44617" s="505" customFormat="1" ht="14.25" hidden="1"/>
    <row r="44618" s="505" customFormat="1" ht="14.25" hidden="1"/>
    <row r="44619" s="505" customFormat="1" ht="14.25" hidden="1"/>
    <row r="44620" s="505" customFormat="1" ht="14.25" hidden="1"/>
    <row r="44621" s="505" customFormat="1" ht="14.25" hidden="1"/>
    <row r="44622" s="505" customFormat="1" ht="14.25" hidden="1"/>
    <row r="44623" s="505" customFormat="1" ht="14.25" hidden="1"/>
    <row r="44624" s="505" customFormat="1" ht="14.25" hidden="1"/>
    <row r="44625" s="505" customFormat="1" ht="14.25" hidden="1"/>
    <row r="44626" s="505" customFormat="1" ht="14.25" hidden="1"/>
    <row r="44627" s="505" customFormat="1" ht="14.25" hidden="1"/>
    <row r="44628" s="505" customFormat="1" ht="14.25" hidden="1"/>
    <row r="44629" s="505" customFormat="1" ht="14.25" hidden="1"/>
    <row r="44630" s="505" customFormat="1" ht="14.25" hidden="1"/>
    <row r="44631" s="505" customFormat="1" ht="14.25" hidden="1"/>
    <row r="44632" s="505" customFormat="1" ht="14.25" hidden="1"/>
    <row r="44633" s="505" customFormat="1" ht="14.25" hidden="1"/>
    <row r="44634" s="505" customFormat="1" ht="14.25" hidden="1"/>
    <row r="44635" s="505" customFormat="1" ht="14.25" hidden="1"/>
    <row r="44636" s="505" customFormat="1" ht="14.25" hidden="1"/>
    <row r="44637" s="505" customFormat="1" ht="14.25" hidden="1"/>
    <row r="44638" s="505" customFormat="1" ht="14.25" hidden="1"/>
    <row r="44639" s="505" customFormat="1" ht="14.25" hidden="1"/>
    <row r="44640" s="505" customFormat="1" ht="14.25" hidden="1"/>
    <row r="44641" s="505" customFormat="1" ht="14.25" hidden="1"/>
    <row r="44642" s="505" customFormat="1" ht="14.25" hidden="1"/>
    <row r="44643" s="505" customFormat="1" ht="14.25" hidden="1"/>
    <row r="44644" s="505" customFormat="1" ht="14.25" hidden="1"/>
    <row r="44645" s="505" customFormat="1" ht="14.25" hidden="1"/>
    <row r="44646" s="505" customFormat="1" ht="14.25" hidden="1"/>
    <row r="44647" s="505" customFormat="1" ht="14.25" hidden="1"/>
    <row r="44648" s="505" customFormat="1" ht="14.25" hidden="1"/>
    <row r="44649" s="505" customFormat="1" ht="14.25" hidden="1"/>
    <row r="44650" s="505" customFormat="1" ht="14.25" hidden="1"/>
    <row r="44651" s="505" customFormat="1" ht="14.25" hidden="1"/>
    <row r="44652" s="505" customFormat="1" ht="14.25" hidden="1"/>
    <row r="44653" s="505" customFormat="1" ht="14.25" hidden="1"/>
    <row r="44654" s="505" customFormat="1" ht="14.25" hidden="1"/>
    <row r="44655" s="505" customFormat="1" ht="14.25" hidden="1"/>
    <row r="44656" s="505" customFormat="1" ht="14.25" hidden="1"/>
    <row r="44657" s="505" customFormat="1" ht="14.25" hidden="1"/>
    <row r="44658" s="505" customFormat="1" ht="14.25" hidden="1"/>
    <row r="44659" s="505" customFormat="1" ht="14.25" hidden="1"/>
    <row r="44660" s="505" customFormat="1" ht="14.25" hidden="1"/>
    <row r="44661" s="505" customFormat="1" ht="14.25" hidden="1"/>
    <row r="44662" s="505" customFormat="1" ht="14.25" hidden="1"/>
    <row r="44663" s="505" customFormat="1" ht="14.25" hidden="1"/>
    <row r="44664" s="505" customFormat="1" ht="14.25" hidden="1"/>
    <row r="44665" s="505" customFormat="1" ht="14.25" hidden="1"/>
    <row r="44666" s="505" customFormat="1" ht="14.25" hidden="1"/>
    <row r="44667" s="505" customFormat="1" ht="14.25" hidden="1"/>
    <row r="44668" s="505" customFormat="1" ht="14.25" hidden="1"/>
    <row r="44669" s="505" customFormat="1" ht="14.25" hidden="1"/>
    <row r="44670" s="505" customFormat="1" ht="14.25" hidden="1"/>
    <row r="44671" s="505" customFormat="1" ht="14.25" hidden="1"/>
    <row r="44672" s="505" customFormat="1" ht="14.25" hidden="1"/>
    <row r="44673" s="505" customFormat="1" ht="14.25" hidden="1"/>
    <row r="44674" s="505" customFormat="1" ht="14.25" hidden="1"/>
    <row r="44675" s="505" customFormat="1" ht="14.25" hidden="1"/>
    <row r="44676" s="505" customFormat="1" ht="14.25" hidden="1"/>
    <row r="44677" s="505" customFormat="1" ht="14.25" hidden="1"/>
    <row r="44678" s="505" customFormat="1" ht="14.25" hidden="1"/>
    <row r="44679" s="505" customFormat="1" ht="14.25" hidden="1"/>
    <row r="44680" s="505" customFormat="1" ht="14.25" hidden="1"/>
    <row r="44681" s="505" customFormat="1" ht="14.25" hidden="1"/>
    <row r="44682" s="505" customFormat="1" ht="14.25" hidden="1"/>
    <row r="44683" s="505" customFormat="1" ht="14.25" hidden="1"/>
    <row r="44684" s="505" customFormat="1" ht="14.25" hidden="1"/>
    <row r="44685" s="505" customFormat="1" ht="14.25" hidden="1"/>
    <row r="44686" s="505" customFormat="1" ht="14.25" hidden="1"/>
    <row r="44687" s="505" customFormat="1" ht="14.25" hidden="1"/>
    <row r="44688" s="505" customFormat="1" ht="14.25" hidden="1"/>
    <row r="44689" s="505" customFormat="1" ht="14.25" hidden="1"/>
    <row r="44690" s="505" customFormat="1" ht="14.25" hidden="1"/>
    <row r="44691" s="505" customFormat="1" ht="14.25" hidden="1"/>
    <row r="44692" s="505" customFormat="1" ht="14.25" hidden="1"/>
    <row r="44693" s="505" customFormat="1" ht="14.25" hidden="1"/>
    <row r="44694" s="505" customFormat="1" ht="14.25" hidden="1"/>
    <row r="44695" s="505" customFormat="1" ht="14.25" hidden="1"/>
    <row r="44696" s="505" customFormat="1" ht="14.25" hidden="1"/>
    <row r="44697" s="505" customFormat="1" ht="14.25" hidden="1"/>
    <row r="44698" s="505" customFormat="1" ht="14.25" hidden="1"/>
    <row r="44699" s="505" customFormat="1" ht="14.25" hidden="1"/>
    <row r="44700" s="505" customFormat="1" ht="14.25" hidden="1"/>
    <row r="44701" s="505" customFormat="1" ht="14.25" hidden="1"/>
    <row r="44702" s="505" customFormat="1" ht="14.25" hidden="1"/>
    <row r="44703" s="505" customFormat="1" ht="14.25" hidden="1"/>
    <row r="44704" s="505" customFormat="1" ht="14.25" hidden="1"/>
    <row r="44705" s="505" customFormat="1" ht="14.25" hidden="1"/>
    <row r="44706" s="505" customFormat="1" ht="14.25" hidden="1"/>
    <row r="44707" s="505" customFormat="1" ht="14.25" hidden="1"/>
    <row r="44708" s="505" customFormat="1" ht="14.25" hidden="1"/>
    <row r="44709" s="505" customFormat="1" ht="14.25" hidden="1"/>
    <row r="44710" s="505" customFormat="1" ht="14.25" hidden="1"/>
    <row r="44711" s="505" customFormat="1" ht="14.25" hidden="1"/>
    <row r="44712" s="505" customFormat="1" ht="14.25" hidden="1"/>
    <row r="44713" s="505" customFormat="1" ht="14.25" hidden="1"/>
    <row r="44714" s="505" customFormat="1" ht="14.25" hidden="1"/>
    <row r="44715" s="505" customFormat="1" ht="14.25" hidden="1"/>
    <row r="44716" s="505" customFormat="1" ht="14.25" hidden="1"/>
    <row r="44717" s="505" customFormat="1" ht="14.25" hidden="1"/>
    <row r="44718" s="505" customFormat="1" ht="14.25" hidden="1"/>
    <row r="44719" s="505" customFormat="1" ht="14.25" hidden="1"/>
    <row r="44720" s="505" customFormat="1" ht="14.25" hidden="1"/>
    <row r="44721" s="505" customFormat="1" ht="14.25" hidden="1"/>
    <row r="44722" s="505" customFormat="1" ht="14.25" hidden="1"/>
    <row r="44723" s="505" customFormat="1" ht="14.25" hidden="1"/>
    <row r="44724" s="505" customFormat="1" ht="14.25" hidden="1"/>
    <row r="44725" s="505" customFormat="1" ht="14.25" hidden="1"/>
    <row r="44726" s="505" customFormat="1" ht="14.25" hidden="1"/>
    <row r="44727" s="505" customFormat="1" ht="14.25" hidden="1"/>
    <row r="44728" s="505" customFormat="1" ht="14.25" hidden="1"/>
    <row r="44729" s="505" customFormat="1" ht="14.25" hidden="1"/>
    <row r="44730" s="505" customFormat="1" ht="14.25" hidden="1"/>
    <row r="44731" s="505" customFormat="1" ht="14.25" hidden="1"/>
    <row r="44732" s="505" customFormat="1" ht="14.25" hidden="1"/>
    <row r="44733" s="505" customFormat="1" ht="14.25" hidden="1"/>
    <row r="44734" s="505" customFormat="1" ht="14.25" hidden="1"/>
    <row r="44735" s="505" customFormat="1" ht="14.25" hidden="1"/>
    <row r="44736" s="505" customFormat="1" ht="14.25" hidden="1"/>
    <row r="44737" s="505" customFormat="1" ht="14.25" hidden="1"/>
    <row r="44738" s="505" customFormat="1" ht="14.25" hidden="1"/>
    <row r="44739" s="505" customFormat="1" ht="14.25" hidden="1"/>
    <row r="44740" s="505" customFormat="1" ht="14.25" hidden="1"/>
    <row r="44741" s="505" customFormat="1" ht="14.25" hidden="1"/>
    <row r="44742" s="505" customFormat="1" ht="14.25" hidden="1"/>
    <row r="44743" s="505" customFormat="1" ht="14.25" hidden="1"/>
    <row r="44744" s="505" customFormat="1" ht="14.25" hidden="1"/>
    <row r="44745" s="505" customFormat="1" ht="14.25" hidden="1"/>
    <row r="44746" s="505" customFormat="1" ht="14.25" hidden="1"/>
    <row r="44747" s="505" customFormat="1" ht="14.25" hidden="1"/>
    <row r="44748" s="505" customFormat="1" ht="14.25" hidden="1"/>
    <row r="44749" s="505" customFormat="1" ht="14.25" hidden="1"/>
    <row r="44750" s="505" customFormat="1" ht="14.25" hidden="1"/>
    <row r="44751" s="505" customFormat="1" ht="14.25" hidden="1"/>
    <row r="44752" s="505" customFormat="1" ht="14.25" hidden="1"/>
    <row r="44753" s="505" customFormat="1" ht="14.25" hidden="1"/>
    <row r="44754" s="505" customFormat="1" ht="14.25" hidden="1"/>
    <row r="44755" s="505" customFormat="1" ht="14.25" hidden="1"/>
    <row r="44756" s="505" customFormat="1" ht="14.25" hidden="1"/>
    <row r="44757" s="505" customFormat="1" ht="14.25" hidden="1"/>
    <row r="44758" s="505" customFormat="1" ht="14.25" hidden="1"/>
    <row r="44759" s="505" customFormat="1" ht="14.25" hidden="1"/>
    <row r="44760" s="505" customFormat="1" ht="14.25" hidden="1"/>
    <row r="44761" s="505" customFormat="1" ht="14.25" hidden="1"/>
    <row r="44762" s="505" customFormat="1" ht="14.25" hidden="1"/>
    <row r="44763" s="505" customFormat="1" ht="14.25" hidden="1"/>
    <row r="44764" s="505" customFormat="1" ht="14.25" hidden="1"/>
    <row r="44765" s="505" customFormat="1" ht="14.25" hidden="1"/>
    <row r="44766" s="505" customFormat="1" ht="14.25" hidden="1"/>
    <row r="44767" s="505" customFormat="1" ht="14.25" hidden="1"/>
    <row r="44768" s="505" customFormat="1" ht="14.25" hidden="1"/>
    <row r="44769" s="505" customFormat="1" ht="14.25" hidden="1"/>
    <row r="44770" s="505" customFormat="1" ht="14.25" hidden="1"/>
    <row r="44771" s="505" customFormat="1" ht="14.25" hidden="1"/>
    <row r="44772" s="505" customFormat="1" ht="14.25" hidden="1"/>
    <row r="44773" s="505" customFormat="1" ht="14.25" hidden="1"/>
    <row r="44774" s="505" customFormat="1" ht="14.25" hidden="1"/>
    <row r="44775" s="505" customFormat="1" ht="14.25" hidden="1"/>
    <row r="44776" s="505" customFormat="1" ht="14.25" hidden="1"/>
    <row r="44777" s="505" customFormat="1" ht="14.25" hidden="1"/>
    <row r="44778" s="505" customFormat="1" ht="14.25" hidden="1"/>
    <row r="44779" s="505" customFormat="1" ht="14.25" hidden="1"/>
    <row r="44780" s="505" customFormat="1" ht="14.25" hidden="1"/>
    <row r="44781" s="505" customFormat="1" ht="14.25" hidden="1"/>
    <row r="44782" s="505" customFormat="1" ht="14.25" hidden="1"/>
    <row r="44783" s="505" customFormat="1" ht="14.25" hidden="1"/>
    <row r="44784" s="505" customFormat="1" ht="14.25" hidden="1"/>
    <row r="44785" s="505" customFormat="1" ht="14.25" hidden="1"/>
    <row r="44786" s="505" customFormat="1" ht="14.25" hidden="1"/>
    <row r="44787" s="505" customFormat="1" ht="14.25" hidden="1"/>
    <row r="44788" s="505" customFormat="1" ht="14.25" hidden="1"/>
    <row r="44789" s="505" customFormat="1" ht="14.25" hidden="1"/>
    <row r="44790" s="505" customFormat="1" ht="14.25" hidden="1"/>
    <row r="44791" s="505" customFormat="1" ht="14.25" hidden="1"/>
    <row r="44792" s="505" customFormat="1" ht="14.25" hidden="1"/>
    <row r="44793" s="505" customFormat="1" ht="14.25" hidden="1"/>
    <row r="44794" s="505" customFormat="1" ht="14.25" hidden="1"/>
    <row r="44795" s="505" customFormat="1" ht="14.25" hidden="1"/>
    <row r="44796" s="505" customFormat="1" ht="14.25" hidden="1"/>
    <row r="44797" s="505" customFormat="1" ht="14.25" hidden="1"/>
    <row r="44798" s="505" customFormat="1" ht="14.25" hidden="1"/>
    <row r="44799" s="505" customFormat="1" ht="14.25" hidden="1"/>
    <row r="44800" s="505" customFormat="1" ht="14.25" hidden="1"/>
    <row r="44801" s="505" customFormat="1" ht="14.25" hidden="1"/>
    <row r="44802" s="505" customFormat="1" ht="14.25" hidden="1"/>
    <row r="44803" s="505" customFormat="1" ht="14.25" hidden="1"/>
    <row r="44804" s="505" customFormat="1" ht="14.25" hidden="1"/>
    <row r="44805" s="505" customFormat="1" ht="14.25" hidden="1"/>
    <row r="44806" s="505" customFormat="1" ht="14.25" hidden="1"/>
    <row r="44807" s="505" customFormat="1" ht="14.25" hidden="1"/>
    <row r="44808" s="505" customFormat="1" ht="14.25" hidden="1"/>
    <row r="44809" s="505" customFormat="1" ht="14.25" hidden="1"/>
    <row r="44810" s="505" customFormat="1" ht="14.25" hidden="1"/>
    <row r="44811" s="505" customFormat="1" ht="14.25" hidden="1"/>
    <row r="44812" s="505" customFormat="1" ht="14.25" hidden="1"/>
    <row r="44813" s="505" customFormat="1" ht="14.25" hidden="1"/>
    <row r="44814" s="505" customFormat="1" ht="14.25" hidden="1"/>
    <row r="44815" s="505" customFormat="1" ht="14.25" hidden="1"/>
    <row r="44816" s="505" customFormat="1" ht="14.25" hidden="1"/>
    <row r="44817" s="505" customFormat="1" ht="14.25" hidden="1"/>
    <row r="44818" s="505" customFormat="1" ht="14.25" hidden="1"/>
    <row r="44819" s="505" customFormat="1" ht="14.25" hidden="1"/>
    <row r="44820" s="505" customFormat="1" ht="14.25" hidden="1"/>
    <row r="44821" s="505" customFormat="1" ht="14.25" hidden="1"/>
    <row r="44822" s="505" customFormat="1" ht="14.25" hidden="1"/>
    <row r="44823" s="505" customFormat="1" ht="14.25" hidden="1"/>
    <row r="44824" s="505" customFormat="1" ht="14.25" hidden="1"/>
    <row r="44825" s="505" customFormat="1" ht="14.25" hidden="1"/>
    <row r="44826" s="505" customFormat="1" ht="14.25" hidden="1"/>
    <row r="44827" s="505" customFormat="1" ht="14.25" hidden="1"/>
    <row r="44828" s="505" customFormat="1" ht="14.25" hidden="1"/>
    <row r="44829" s="505" customFormat="1" ht="14.25" hidden="1"/>
    <row r="44830" s="505" customFormat="1" ht="14.25" hidden="1"/>
    <row r="44831" s="505" customFormat="1" ht="14.25" hidden="1"/>
    <row r="44832" s="505" customFormat="1" ht="14.25" hidden="1"/>
    <row r="44833" s="505" customFormat="1" ht="14.25" hidden="1"/>
    <row r="44834" s="505" customFormat="1" ht="14.25" hidden="1"/>
    <row r="44835" s="505" customFormat="1" ht="14.25" hidden="1"/>
    <row r="44836" s="505" customFormat="1" ht="14.25" hidden="1"/>
    <row r="44837" s="505" customFormat="1" ht="14.25" hidden="1"/>
    <row r="44838" s="505" customFormat="1" ht="14.25" hidden="1"/>
    <row r="44839" s="505" customFormat="1" ht="14.25" hidden="1"/>
    <row r="44840" s="505" customFormat="1" ht="14.25" hidden="1"/>
    <row r="44841" s="505" customFormat="1" ht="14.25" hidden="1"/>
    <row r="44842" s="505" customFormat="1" ht="14.25" hidden="1"/>
    <row r="44843" s="505" customFormat="1" ht="14.25" hidden="1"/>
    <row r="44844" s="505" customFormat="1" ht="14.25" hidden="1"/>
    <row r="44845" s="505" customFormat="1" ht="14.25" hidden="1"/>
    <row r="44846" s="505" customFormat="1" ht="14.25" hidden="1"/>
    <row r="44847" s="505" customFormat="1" ht="14.25" hidden="1"/>
    <row r="44848" s="505" customFormat="1" ht="14.25" hidden="1"/>
    <row r="44849" s="505" customFormat="1" ht="14.25" hidden="1"/>
    <row r="44850" s="505" customFormat="1" ht="14.25" hidden="1"/>
    <row r="44851" s="505" customFormat="1" ht="14.25" hidden="1"/>
    <row r="44852" s="505" customFormat="1" ht="14.25" hidden="1"/>
    <row r="44853" s="505" customFormat="1" ht="14.25" hidden="1"/>
    <row r="44854" s="505" customFormat="1" ht="14.25" hidden="1"/>
    <row r="44855" s="505" customFormat="1" ht="14.25" hidden="1"/>
    <row r="44856" s="505" customFormat="1" ht="14.25" hidden="1"/>
    <row r="44857" s="505" customFormat="1" ht="14.25" hidden="1"/>
    <row r="44858" s="505" customFormat="1" ht="14.25" hidden="1"/>
    <row r="44859" s="505" customFormat="1" ht="14.25" hidden="1"/>
    <row r="44860" s="505" customFormat="1" ht="14.25" hidden="1"/>
    <row r="44861" s="505" customFormat="1" ht="14.25" hidden="1"/>
    <row r="44862" s="505" customFormat="1" ht="14.25" hidden="1"/>
    <row r="44863" s="505" customFormat="1" ht="14.25" hidden="1"/>
    <row r="44864" s="505" customFormat="1" ht="14.25" hidden="1"/>
    <row r="44865" s="505" customFormat="1" ht="14.25" hidden="1"/>
    <row r="44866" s="505" customFormat="1" ht="14.25" hidden="1"/>
    <row r="44867" s="505" customFormat="1" ht="14.25" hidden="1"/>
    <row r="44868" s="505" customFormat="1" ht="14.25" hidden="1"/>
    <row r="44869" s="505" customFormat="1" ht="14.25" hidden="1"/>
    <row r="44870" s="505" customFormat="1" ht="14.25" hidden="1"/>
    <row r="44871" s="505" customFormat="1" ht="14.25" hidden="1"/>
    <row r="44872" s="505" customFormat="1" ht="14.25" hidden="1"/>
    <row r="44873" s="505" customFormat="1" ht="14.25" hidden="1"/>
    <row r="44874" s="505" customFormat="1" ht="14.25" hidden="1"/>
    <row r="44875" s="505" customFormat="1" ht="14.25" hidden="1"/>
    <row r="44876" s="505" customFormat="1" ht="14.25" hidden="1"/>
    <row r="44877" s="505" customFormat="1" ht="14.25" hidden="1"/>
    <row r="44878" s="505" customFormat="1" ht="14.25" hidden="1"/>
    <row r="44879" s="505" customFormat="1" ht="14.25" hidden="1"/>
    <row r="44880" s="505" customFormat="1" ht="14.25" hidden="1"/>
    <row r="44881" s="505" customFormat="1" ht="14.25" hidden="1"/>
    <row r="44882" s="505" customFormat="1" ht="14.25" hidden="1"/>
    <row r="44883" s="505" customFormat="1" ht="14.25" hidden="1"/>
    <row r="44884" s="505" customFormat="1" ht="14.25" hidden="1"/>
    <row r="44885" s="505" customFormat="1" ht="14.25" hidden="1"/>
    <row r="44886" s="505" customFormat="1" ht="14.25" hidden="1"/>
    <row r="44887" s="505" customFormat="1" ht="14.25" hidden="1"/>
    <row r="44888" s="505" customFormat="1" ht="14.25" hidden="1"/>
    <row r="44889" s="505" customFormat="1" ht="14.25" hidden="1"/>
    <row r="44890" s="505" customFormat="1" ht="14.25" hidden="1"/>
    <row r="44891" s="505" customFormat="1" ht="14.25" hidden="1"/>
    <row r="44892" s="505" customFormat="1" ht="14.25" hidden="1"/>
    <row r="44893" s="505" customFormat="1" ht="14.25" hidden="1"/>
    <row r="44894" s="505" customFormat="1" ht="14.25" hidden="1"/>
    <row r="44895" s="505" customFormat="1" ht="14.25" hidden="1"/>
    <row r="44896" s="505" customFormat="1" ht="14.25" hidden="1"/>
    <row r="44897" s="505" customFormat="1" ht="14.25" hidden="1"/>
    <row r="44898" s="505" customFormat="1" ht="14.25" hidden="1"/>
    <row r="44899" s="505" customFormat="1" ht="14.25" hidden="1"/>
    <row r="44900" s="505" customFormat="1" ht="14.25" hidden="1"/>
    <row r="44901" s="505" customFormat="1" ht="14.25" hidden="1"/>
    <row r="44902" s="505" customFormat="1" ht="14.25" hidden="1"/>
    <row r="44903" s="505" customFormat="1" ht="14.25" hidden="1"/>
    <row r="44904" s="505" customFormat="1" ht="14.25" hidden="1"/>
    <row r="44905" s="505" customFormat="1" ht="14.25" hidden="1"/>
    <row r="44906" s="505" customFormat="1" ht="14.25" hidden="1"/>
    <row r="44907" s="505" customFormat="1" ht="14.25" hidden="1"/>
    <row r="44908" s="505" customFormat="1" ht="14.25" hidden="1"/>
    <row r="44909" s="505" customFormat="1" ht="14.25" hidden="1"/>
    <row r="44910" s="505" customFormat="1" ht="14.25" hidden="1"/>
    <row r="44911" s="505" customFormat="1" ht="14.25" hidden="1"/>
    <row r="44912" s="505" customFormat="1" ht="14.25" hidden="1"/>
    <row r="44913" s="505" customFormat="1" ht="14.25" hidden="1"/>
    <row r="44914" s="505" customFormat="1" ht="14.25" hidden="1"/>
    <row r="44915" s="505" customFormat="1" ht="14.25" hidden="1"/>
    <row r="44916" s="505" customFormat="1" ht="14.25" hidden="1"/>
    <row r="44917" s="505" customFormat="1" ht="14.25" hidden="1"/>
    <row r="44918" s="505" customFormat="1" ht="14.25" hidden="1"/>
    <row r="44919" s="505" customFormat="1" ht="14.25" hidden="1"/>
    <row r="44920" s="505" customFormat="1" ht="14.25" hidden="1"/>
    <row r="44921" s="505" customFormat="1" ht="14.25" hidden="1"/>
    <row r="44922" s="505" customFormat="1" ht="14.25" hidden="1"/>
    <row r="44923" s="505" customFormat="1" ht="14.25" hidden="1"/>
    <row r="44924" s="505" customFormat="1" ht="14.25" hidden="1"/>
    <row r="44925" s="505" customFormat="1" ht="14.25" hidden="1"/>
    <row r="44926" s="505" customFormat="1" ht="14.25" hidden="1"/>
    <row r="44927" s="505" customFormat="1" ht="14.25" hidden="1"/>
    <row r="44928" s="505" customFormat="1" ht="14.25" hidden="1"/>
    <row r="44929" s="505" customFormat="1" ht="14.25" hidden="1"/>
    <row r="44930" s="505" customFormat="1" ht="14.25" hidden="1"/>
    <row r="44931" s="505" customFormat="1" ht="14.25" hidden="1"/>
    <row r="44932" s="505" customFormat="1" ht="14.25" hidden="1"/>
    <row r="44933" s="505" customFormat="1" ht="14.25" hidden="1"/>
    <row r="44934" s="505" customFormat="1" ht="14.25" hidden="1"/>
    <row r="44935" s="505" customFormat="1" ht="14.25" hidden="1"/>
    <row r="44936" s="505" customFormat="1" ht="14.25" hidden="1"/>
    <row r="44937" s="505" customFormat="1" ht="14.25" hidden="1"/>
    <row r="44938" s="505" customFormat="1" ht="14.25" hidden="1"/>
    <row r="44939" s="505" customFormat="1" ht="14.25" hidden="1"/>
    <row r="44940" s="505" customFormat="1" ht="14.25" hidden="1"/>
    <row r="44941" s="505" customFormat="1" ht="14.25" hidden="1"/>
    <row r="44942" s="505" customFormat="1" ht="14.25" hidden="1"/>
    <row r="44943" s="505" customFormat="1" ht="14.25" hidden="1"/>
    <row r="44944" s="505" customFormat="1" ht="14.25" hidden="1"/>
    <row r="44945" s="505" customFormat="1" ht="14.25" hidden="1"/>
    <row r="44946" s="505" customFormat="1" ht="14.25" hidden="1"/>
    <row r="44947" s="505" customFormat="1" ht="14.25" hidden="1"/>
    <row r="44948" s="505" customFormat="1" ht="14.25" hidden="1"/>
    <row r="44949" s="505" customFormat="1" ht="14.25" hidden="1"/>
    <row r="44950" s="505" customFormat="1" ht="14.25" hidden="1"/>
    <row r="44951" s="505" customFormat="1" ht="14.25" hidden="1"/>
    <row r="44952" s="505" customFormat="1" ht="14.25" hidden="1"/>
    <row r="44953" s="505" customFormat="1" ht="14.25" hidden="1"/>
    <row r="44954" s="505" customFormat="1" ht="14.25" hidden="1"/>
    <row r="44955" s="505" customFormat="1" ht="14.25" hidden="1"/>
    <row r="44956" s="505" customFormat="1" ht="14.25" hidden="1"/>
    <row r="44957" s="505" customFormat="1" ht="14.25" hidden="1"/>
    <row r="44958" s="505" customFormat="1" ht="14.25" hidden="1"/>
    <row r="44959" s="505" customFormat="1" ht="14.25" hidden="1"/>
    <row r="44960" s="505" customFormat="1" ht="14.25" hidden="1"/>
    <row r="44961" s="505" customFormat="1" ht="14.25" hidden="1"/>
    <row r="44962" s="505" customFormat="1" ht="14.25" hidden="1"/>
    <row r="44963" s="505" customFormat="1" ht="14.25" hidden="1"/>
    <row r="44964" s="505" customFormat="1" ht="14.25" hidden="1"/>
    <row r="44965" s="505" customFormat="1" ht="14.25" hidden="1"/>
    <row r="44966" s="505" customFormat="1" ht="14.25" hidden="1"/>
    <row r="44967" s="505" customFormat="1" ht="14.25" hidden="1"/>
    <row r="44968" s="505" customFormat="1" ht="14.25" hidden="1"/>
    <row r="44969" s="505" customFormat="1" ht="14.25" hidden="1"/>
    <row r="44970" s="505" customFormat="1" ht="14.25" hidden="1"/>
    <row r="44971" s="505" customFormat="1" ht="14.25" hidden="1"/>
    <row r="44972" s="505" customFormat="1" ht="14.25" hidden="1"/>
    <row r="44973" s="505" customFormat="1" ht="14.25" hidden="1"/>
    <row r="44974" s="505" customFormat="1" ht="14.25" hidden="1"/>
    <row r="44975" s="505" customFormat="1" ht="14.25" hidden="1"/>
    <row r="44976" s="505" customFormat="1" ht="14.25" hidden="1"/>
    <row r="44977" s="505" customFormat="1" ht="14.25" hidden="1"/>
    <row r="44978" s="505" customFormat="1" ht="14.25" hidden="1"/>
    <row r="44979" s="505" customFormat="1" ht="14.25" hidden="1"/>
    <row r="44980" s="505" customFormat="1" ht="14.25" hidden="1"/>
    <row r="44981" s="505" customFormat="1" ht="14.25" hidden="1"/>
    <row r="44982" s="505" customFormat="1" ht="14.25" hidden="1"/>
    <row r="44983" s="505" customFormat="1" ht="14.25" hidden="1"/>
    <row r="44984" s="505" customFormat="1" ht="14.25" hidden="1"/>
    <row r="44985" s="505" customFormat="1" ht="14.25" hidden="1"/>
    <row r="44986" s="505" customFormat="1" ht="14.25" hidden="1"/>
    <row r="44987" s="505" customFormat="1" ht="14.25" hidden="1"/>
    <row r="44988" s="505" customFormat="1" ht="14.25" hidden="1"/>
    <row r="44989" s="505" customFormat="1" ht="14.25" hidden="1"/>
    <row r="44990" s="505" customFormat="1" ht="14.25" hidden="1"/>
    <row r="44991" s="505" customFormat="1" ht="14.25" hidden="1"/>
    <row r="44992" s="505" customFormat="1" ht="14.25" hidden="1"/>
    <row r="44993" s="505" customFormat="1" ht="14.25" hidden="1"/>
    <row r="44994" s="505" customFormat="1" ht="14.25" hidden="1"/>
    <row r="44995" s="505" customFormat="1" ht="14.25" hidden="1"/>
    <row r="44996" s="505" customFormat="1" ht="14.25" hidden="1"/>
    <row r="44997" s="505" customFormat="1" ht="14.25" hidden="1"/>
    <row r="44998" s="505" customFormat="1" ht="14.25" hidden="1"/>
    <row r="44999" s="505" customFormat="1" ht="14.25" hidden="1"/>
    <row r="45000" s="505" customFormat="1" ht="14.25" hidden="1"/>
    <row r="45001" s="505" customFormat="1" ht="14.25" hidden="1"/>
    <row r="45002" s="505" customFormat="1" ht="14.25" hidden="1"/>
    <row r="45003" s="505" customFormat="1" ht="14.25" hidden="1"/>
    <row r="45004" s="505" customFormat="1" ht="14.25" hidden="1"/>
    <row r="45005" s="505" customFormat="1" ht="14.25" hidden="1"/>
    <row r="45006" s="505" customFormat="1" ht="14.25" hidden="1"/>
    <row r="45007" s="505" customFormat="1" ht="14.25" hidden="1"/>
    <row r="45008" s="505" customFormat="1" ht="14.25" hidden="1"/>
    <row r="45009" s="505" customFormat="1" ht="14.25" hidden="1"/>
    <row r="45010" s="505" customFormat="1" ht="14.25" hidden="1"/>
    <row r="45011" s="505" customFormat="1" ht="14.25" hidden="1"/>
    <row r="45012" s="505" customFormat="1" ht="14.25" hidden="1"/>
    <row r="45013" s="505" customFormat="1" ht="14.25" hidden="1"/>
    <row r="45014" s="505" customFormat="1" ht="14.25" hidden="1"/>
    <row r="45015" s="505" customFormat="1" ht="14.25" hidden="1"/>
    <row r="45016" s="505" customFormat="1" ht="14.25" hidden="1"/>
    <row r="45017" s="505" customFormat="1" ht="14.25" hidden="1"/>
    <row r="45018" s="505" customFormat="1" ht="14.25" hidden="1"/>
    <row r="45019" s="505" customFormat="1" ht="14.25" hidden="1"/>
    <row r="45020" s="505" customFormat="1" ht="14.25" hidden="1"/>
    <row r="45021" s="505" customFormat="1" ht="14.25" hidden="1"/>
    <row r="45022" s="505" customFormat="1" ht="14.25" hidden="1"/>
    <row r="45023" s="505" customFormat="1" ht="14.25" hidden="1"/>
    <row r="45024" s="505" customFormat="1" ht="14.25" hidden="1"/>
    <row r="45025" s="505" customFormat="1" ht="14.25" hidden="1"/>
    <row r="45026" s="505" customFormat="1" ht="14.25" hidden="1"/>
    <row r="45027" s="505" customFormat="1" ht="14.25" hidden="1"/>
    <row r="45028" s="505" customFormat="1" ht="14.25" hidden="1"/>
    <row r="45029" s="505" customFormat="1" ht="14.25" hidden="1"/>
    <row r="45030" s="505" customFormat="1" ht="14.25" hidden="1"/>
    <row r="45031" s="505" customFormat="1" ht="14.25" hidden="1"/>
    <row r="45032" s="505" customFormat="1" ht="14.25" hidden="1"/>
    <row r="45033" s="505" customFormat="1" ht="14.25" hidden="1"/>
    <row r="45034" s="505" customFormat="1" ht="14.25" hidden="1"/>
    <row r="45035" s="505" customFormat="1" ht="14.25" hidden="1"/>
    <row r="45036" s="505" customFormat="1" ht="14.25" hidden="1"/>
    <row r="45037" s="505" customFormat="1" ht="14.25" hidden="1"/>
    <row r="45038" s="505" customFormat="1" ht="14.25" hidden="1"/>
    <row r="45039" s="505" customFormat="1" ht="14.25" hidden="1"/>
    <row r="45040" s="505" customFormat="1" ht="14.25" hidden="1"/>
    <row r="45041" s="505" customFormat="1" ht="14.25" hidden="1"/>
    <row r="45042" s="505" customFormat="1" ht="14.25" hidden="1"/>
    <row r="45043" s="505" customFormat="1" ht="14.25" hidden="1"/>
    <row r="45044" s="505" customFormat="1" ht="14.25" hidden="1"/>
    <row r="45045" s="505" customFormat="1" ht="14.25" hidden="1"/>
    <row r="45046" s="505" customFormat="1" ht="14.25" hidden="1"/>
    <row r="45047" s="505" customFormat="1" ht="14.25" hidden="1"/>
    <row r="45048" s="505" customFormat="1" ht="14.25" hidden="1"/>
    <row r="45049" s="505" customFormat="1" ht="14.25" hidden="1"/>
    <row r="45050" s="505" customFormat="1" ht="14.25" hidden="1"/>
    <row r="45051" s="505" customFormat="1" ht="14.25" hidden="1"/>
    <row r="45052" s="505" customFormat="1" ht="14.25" hidden="1"/>
    <row r="45053" s="505" customFormat="1" ht="14.25" hidden="1"/>
    <row r="45054" s="505" customFormat="1" ht="14.25" hidden="1"/>
    <row r="45055" s="505" customFormat="1" ht="14.25" hidden="1"/>
    <row r="45056" s="505" customFormat="1" ht="14.25" hidden="1"/>
    <row r="45057" s="505" customFormat="1" ht="14.25" hidden="1"/>
    <row r="45058" s="505" customFormat="1" ht="14.25" hidden="1"/>
    <row r="45059" s="505" customFormat="1" ht="14.25" hidden="1"/>
    <row r="45060" s="505" customFormat="1" ht="14.25" hidden="1"/>
    <row r="45061" s="505" customFormat="1" ht="14.25" hidden="1"/>
    <row r="45062" s="505" customFormat="1" ht="14.25" hidden="1"/>
    <row r="45063" s="505" customFormat="1" ht="14.25" hidden="1"/>
    <row r="45064" s="505" customFormat="1" ht="14.25" hidden="1"/>
    <row r="45065" s="505" customFormat="1" ht="14.25" hidden="1"/>
    <row r="45066" s="505" customFormat="1" ht="14.25" hidden="1"/>
    <row r="45067" s="505" customFormat="1" ht="14.25" hidden="1"/>
    <row r="45068" s="505" customFormat="1" ht="14.25" hidden="1"/>
    <row r="45069" s="505" customFormat="1" ht="14.25" hidden="1"/>
    <row r="45070" s="505" customFormat="1" ht="14.25" hidden="1"/>
    <row r="45071" s="505" customFormat="1" ht="14.25" hidden="1"/>
    <row r="45072" s="505" customFormat="1" ht="14.25" hidden="1"/>
    <row r="45073" s="505" customFormat="1" ht="14.25" hidden="1"/>
    <row r="45074" s="505" customFormat="1" ht="14.25" hidden="1"/>
    <row r="45075" s="505" customFormat="1" ht="14.25" hidden="1"/>
    <row r="45076" s="505" customFormat="1" ht="14.25" hidden="1"/>
    <row r="45077" s="505" customFormat="1" ht="14.25" hidden="1"/>
    <row r="45078" s="505" customFormat="1" ht="14.25" hidden="1"/>
    <row r="45079" s="505" customFormat="1" ht="14.25" hidden="1"/>
    <row r="45080" s="505" customFormat="1" ht="14.25" hidden="1"/>
    <row r="45081" s="505" customFormat="1" ht="14.25" hidden="1"/>
    <row r="45082" s="505" customFormat="1" ht="14.25" hidden="1"/>
    <row r="45083" s="505" customFormat="1" ht="14.25" hidden="1"/>
    <row r="45084" s="505" customFormat="1" ht="14.25" hidden="1"/>
    <row r="45085" s="505" customFormat="1" ht="14.25" hidden="1"/>
    <row r="45086" s="505" customFormat="1" ht="14.25" hidden="1"/>
    <row r="45087" s="505" customFormat="1" ht="14.25" hidden="1"/>
    <row r="45088" s="505" customFormat="1" ht="14.25" hidden="1"/>
    <row r="45089" s="505" customFormat="1" ht="14.25" hidden="1"/>
    <row r="45090" s="505" customFormat="1" ht="14.25" hidden="1"/>
    <row r="45091" s="505" customFormat="1" ht="14.25" hidden="1"/>
    <row r="45092" s="505" customFormat="1" ht="14.25" hidden="1"/>
    <row r="45093" s="505" customFormat="1" ht="14.25" hidden="1"/>
    <row r="45094" s="505" customFormat="1" ht="14.25" hidden="1"/>
    <row r="45095" s="505" customFormat="1" ht="14.25" hidden="1"/>
    <row r="45096" s="505" customFormat="1" ht="14.25" hidden="1"/>
    <row r="45097" s="505" customFormat="1" ht="14.25" hidden="1"/>
    <row r="45098" s="505" customFormat="1" ht="14.25" hidden="1"/>
    <row r="45099" s="505" customFormat="1" ht="14.25" hidden="1"/>
    <row r="45100" s="505" customFormat="1" ht="14.25" hidden="1"/>
    <row r="45101" s="505" customFormat="1" ht="14.25" hidden="1"/>
    <row r="45102" s="505" customFormat="1" ht="14.25" hidden="1"/>
    <row r="45103" s="505" customFormat="1" ht="14.25" hidden="1"/>
    <row r="45104" s="505" customFormat="1" ht="14.25" hidden="1"/>
    <row r="45105" s="505" customFormat="1" ht="14.25" hidden="1"/>
    <row r="45106" s="505" customFormat="1" ht="14.25" hidden="1"/>
    <row r="45107" s="505" customFormat="1" ht="14.25" hidden="1"/>
    <row r="45108" s="505" customFormat="1" ht="14.25" hidden="1"/>
    <row r="45109" s="505" customFormat="1" ht="14.25" hidden="1"/>
    <row r="45110" s="505" customFormat="1" ht="14.25" hidden="1"/>
    <row r="45111" s="505" customFormat="1" ht="14.25" hidden="1"/>
    <row r="45112" s="505" customFormat="1" ht="14.25" hidden="1"/>
    <row r="45113" s="505" customFormat="1" ht="14.25" hidden="1"/>
    <row r="45114" s="505" customFormat="1" ht="14.25" hidden="1"/>
    <row r="45115" s="505" customFormat="1" ht="14.25" hidden="1"/>
    <row r="45116" s="505" customFormat="1" ht="14.25" hidden="1"/>
    <row r="45117" s="505" customFormat="1" ht="14.25" hidden="1"/>
    <row r="45118" s="505" customFormat="1" ht="14.25" hidden="1"/>
    <row r="45119" s="505" customFormat="1" ht="14.25" hidden="1"/>
    <row r="45120" s="505" customFormat="1" ht="14.25" hidden="1"/>
    <row r="45121" s="505" customFormat="1" ht="14.25" hidden="1"/>
    <row r="45122" s="505" customFormat="1" ht="14.25" hidden="1"/>
    <row r="45123" s="505" customFormat="1" ht="14.25" hidden="1"/>
    <row r="45124" s="505" customFormat="1" ht="14.25" hidden="1"/>
    <row r="45125" s="505" customFormat="1" ht="14.25" hidden="1"/>
    <row r="45126" s="505" customFormat="1" ht="14.25" hidden="1"/>
    <row r="45127" s="505" customFormat="1" ht="14.25" hidden="1"/>
    <row r="45128" s="505" customFormat="1" ht="14.25" hidden="1"/>
    <row r="45129" s="505" customFormat="1" ht="14.25" hidden="1"/>
    <row r="45130" s="505" customFormat="1" ht="14.25" hidden="1"/>
    <row r="45131" s="505" customFormat="1" ht="14.25" hidden="1"/>
    <row r="45132" s="505" customFormat="1" ht="14.25" hidden="1"/>
    <row r="45133" s="505" customFormat="1" ht="14.25" hidden="1"/>
    <row r="45134" s="505" customFormat="1" ht="14.25" hidden="1"/>
    <row r="45135" s="505" customFormat="1" ht="14.25" hidden="1"/>
    <row r="45136" s="505" customFormat="1" ht="14.25" hidden="1"/>
    <row r="45137" s="505" customFormat="1" ht="14.25" hidden="1"/>
    <row r="45138" s="505" customFormat="1" ht="14.25" hidden="1"/>
    <row r="45139" s="505" customFormat="1" ht="14.25" hidden="1"/>
    <row r="45140" s="505" customFormat="1" ht="14.25" hidden="1"/>
    <row r="45141" s="505" customFormat="1" ht="14.25" hidden="1"/>
    <row r="45142" s="505" customFormat="1" ht="14.25" hidden="1"/>
    <row r="45143" s="505" customFormat="1" ht="14.25" hidden="1"/>
    <row r="45144" s="505" customFormat="1" ht="14.25" hidden="1"/>
    <row r="45145" s="505" customFormat="1" ht="14.25" hidden="1"/>
    <row r="45146" s="505" customFormat="1" ht="14.25" hidden="1"/>
    <row r="45147" s="505" customFormat="1" ht="14.25" hidden="1"/>
    <row r="45148" s="505" customFormat="1" ht="14.25" hidden="1"/>
    <row r="45149" s="505" customFormat="1" ht="14.25" hidden="1"/>
    <row r="45150" s="505" customFormat="1" ht="14.25" hidden="1"/>
    <row r="45151" s="505" customFormat="1" ht="14.25" hidden="1"/>
    <row r="45152" s="505" customFormat="1" ht="14.25" hidden="1"/>
    <row r="45153" s="505" customFormat="1" ht="14.25" hidden="1"/>
    <row r="45154" s="505" customFormat="1" ht="14.25" hidden="1"/>
    <row r="45155" s="505" customFormat="1" ht="14.25" hidden="1"/>
    <row r="45156" s="505" customFormat="1" ht="14.25" hidden="1"/>
    <row r="45157" s="505" customFormat="1" ht="14.25" hidden="1"/>
    <row r="45158" s="505" customFormat="1" ht="14.25" hidden="1"/>
    <row r="45159" s="505" customFormat="1" ht="14.25" hidden="1"/>
    <row r="45160" s="505" customFormat="1" ht="14.25" hidden="1"/>
    <row r="45161" s="505" customFormat="1" ht="14.25" hidden="1"/>
    <row r="45162" s="505" customFormat="1" ht="14.25" hidden="1"/>
    <row r="45163" s="505" customFormat="1" ht="14.25" hidden="1"/>
    <row r="45164" s="505" customFormat="1" ht="14.25" hidden="1"/>
    <row r="45165" s="505" customFormat="1" ht="14.25" hidden="1"/>
    <row r="45166" s="505" customFormat="1" ht="14.25" hidden="1"/>
    <row r="45167" s="505" customFormat="1" ht="14.25" hidden="1"/>
    <row r="45168" s="505" customFormat="1" ht="14.25" hidden="1"/>
    <row r="45169" s="505" customFormat="1" ht="14.25" hidden="1"/>
    <row r="45170" s="505" customFormat="1" ht="14.25" hidden="1"/>
    <row r="45171" s="505" customFormat="1" ht="14.25" hidden="1"/>
    <row r="45172" s="505" customFormat="1" ht="14.25" hidden="1"/>
    <row r="45173" s="505" customFormat="1" ht="14.25" hidden="1"/>
    <row r="45174" s="505" customFormat="1" ht="14.25" hidden="1"/>
    <row r="45175" s="505" customFormat="1" ht="14.25" hidden="1"/>
    <row r="45176" s="505" customFormat="1" ht="14.25" hidden="1"/>
    <row r="45177" s="505" customFormat="1" ht="14.25" hidden="1"/>
    <row r="45178" s="505" customFormat="1" ht="14.25" hidden="1"/>
    <row r="45179" s="505" customFormat="1" ht="14.25" hidden="1"/>
    <row r="45180" s="505" customFormat="1" ht="14.25" hidden="1"/>
    <row r="45181" s="505" customFormat="1" ht="14.25" hidden="1"/>
    <row r="45182" s="505" customFormat="1" ht="14.25" hidden="1"/>
    <row r="45183" s="505" customFormat="1" ht="14.25" hidden="1"/>
    <row r="45184" s="505" customFormat="1" ht="14.25" hidden="1"/>
    <row r="45185" s="505" customFormat="1" ht="14.25" hidden="1"/>
    <row r="45186" s="505" customFormat="1" ht="14.25" hidden="1"/>
    <row r="45187" s="505" customFormat="1" ht="14.25" hidden="1"/>
    <row r="45188" s="505" customFormat="1" ht="14.25" hidden="1"/>
    <row r="45189" s="505" customFormat="1" ht="14.25" hidden="1"/>
    <row r="45190" s="505" customFormat="1" ht="14.25" hidden="1"/>
    <row r="45191" s="505" customFormat="1" ht="14.25" hidden="1"/>
    <row r="45192" s="505" customFormat="1" ht="14.25" hidden="1"/>
    <row r="45193" s="505" customFormat="1" ht="14.25" hidden="1"/>
    <row r="45194" s="505" customFormat="1" ht="14.25" hidden="1"/>
    <row r="45195" s="505" customFormat="1" ht="14.25" hidden="1"/>
    <row r="45196" s="505" customFormat="1" ht="14.25" hidden="1"/>
    <row r="45197" s="505" customFormat="1" ht="14.25" hidden="1"/>
    <row r="45198" s="505" customFormat="1" ht="14.25" hidden="1"/>
    <row r="45199" s="505" customFormat="1" ht="14.25" hidden="1"/>
    <row r="45200" s="505" customFormat="1" ht="14.25" hidden="1"/>
    <row r="45201" s="505" customFormat="1" ht="14.25" hidden="1"/>
    <row r="45202" s="505" customFormat="1" ht="14.25" hidden="1"/>
    <row r="45203" s="505" customFormat="1" ht="14.25" hidden="1"/>
    <row r="45204" s="505" customFormat="1" ht="14.25" hidden="1"/>
    <row r="45205" s="505" customFormat="1" ht="14.25" hidden="1"/>
    <row r="45206" s="505" customFormat="1" ht="14.25" hidden="1"/>
    <row r="45207" s="505" customFormat="1" ht="14.25" hidden="1"/>
    <row r="45208" s="505" customFormat="1" ht="14.25" hidden="1"/>
    <row r="45209" s="505" customFormat="1" ht="14.25" hidden="1"/>
    <row r="45210" s="505" customFormat="1" ht="14.25" hidden="1"/>
    <row r="45211" s="505" customFormat="1" ht="14.25" hidden="1"/>
    <row r="45212" s="505" customFormat="1" ht="14.25" hidden="1"/>
    <row r="45213" s="505" customFormat="1" ht="14.25" hidden="1"/>
    <row r="45214" s="505" customFormat="1" ht="14.25" hidden="1"/>
    <row r="45215" s="505" customFormat="1" ht="14.25" hidden="1"/>
    <row r="45216" s="505" customFormat="1" ht="14.25" hidden="1"/>
    <row r="45217" s="505" customFormat="1" ht="14.25" hidden="1"/>
    <row r="45218" s="505" customFormat="1" ht="14.25" hidden="1"/>
    <row r="45219" s="505" customFormat="1" ht="14.25" hidden="1"/>
    <row r="45220" s="505" customFormat="1" ht="14.25" hidden="1"/>
    <row r="45221" s="505" customFormat="1" ht="14.25" hidden="1"/>
    <row r="45222" s="505" customFormat="1" ht="14.25" hidden="1"/>
    <row r="45223" s="505" customFormat="1" ht="14.25" hidden="1"/>
    <row r="45224" s="505" customFormat="1" ht="14.25" hidden="1"/>
    <row r="45225" s="505" customFormat="1" ht="14.25" hidden="1"/>
    <row r="45226" s="505" customFormat="1" ht="14.25" hidden="1"/>
    <row r="45227" s="505" customFormat="1" ht="14.25" hidden="1"/>
    <row r="45228" s="505" customFormat="1" ht="14.25" hidden="1"/>
    <row r="45229" s="505" customFormat="1" ht="14.25" hidden="1"/>
    <row r="45230" s="505" customFormat="1" ht="14.25" hidden="1"/>
    <row r="45231" s="505" customFormat="1" ht="14.25" hidden="1"/>
    <row r="45232" s="505" customFormat="1" ht="14.25" hidden="1"/>
    <row r="45233" s="505" customFormat="1" ht="14.25" hidden="1"/>
    <row r="45234" s="505" customFormat="1" ht="14.25" hidden="1"/>
    <row r="45235" s="505" customFormat="1" ht="14.25" hidden="1"/>
    <row r="45236" s="505" customFormat="1" ht="14.25" hidden="1"/>
    <row r="45237" s="505" customFormat="1" ht="14.25" hidden="1"/>
    <row r="45238" s="505" customFormat="1" ht="14.25" hidden="1"/>
    <row r="45239" s="505" customFormat="1" ht="14.25" hidden="1"/>
    <row r="45240" s="505" customFormat="1" ht="14.25" hidden="1"/>
    <row r="45241" s="505" customFormat="1" ht="14.25" hidden="1"/>
    <row r="45242" s="505" customFormat="1" ht="14.25" hidden="1"/>
    <row r="45243" s="505" customFormat="1" ht="14.25" hidden="1"/>
    <row r="45244" s="505" customFormat="1" ht="14.25" hidden="1"/>
    <row r="45245" s="505" customFormat="1" ht="14.25" hidden="1"/>
    <row r="45246" s="505" customFormat="1" ht="14.25" hidden="1"/>
    <row r="45247" s="505" customFormat="1" ht="14.25" hidden="1"/>
    <row r="45248" s="505" customFormat="1" ht="14.25" hidden="1"/>
    <row r="45249" s="505" customFormat="1" ht="14.25" hidden="1"/>
    <row r="45250" s="505" customFormat="1" ht="14.25" hidden="1"/>
    <row r="45251" s="505" customFormat="1" ht="14.25" hidden="1"/>
    <row r="45252" s="505" customFormat="1" ht="14.25" hidden="1"/>
    <row r="45253" s="505" customFormat="1" ht="14.25" hidden="1"/>
    <row r="45254" s="505" customFormat="1" ht="14.25" hidden="1"/>
    <row r="45255" s="505" customFormat="1" ht="14.25" hidden="1"/>
    <row r="45256" s="505" customFormat="1" ht="14.25" hidden="1"/>
    <row r="45257" s="505" customFormat="1" ht="14.25" hidden="1"/>
    <row r="45258" s="505" customFormat="1" ht="14.25" hidden="1"/>
    <row r="45259" s="505" customFormat="1" ht="14.25" hidden="1"/>
    <row r="45260" s="505" customFormat="1" ht="14.25" hidden="1"/>
    <row r="45261" s="505" customFormat="1" ht="14.25" hidden="1"/>
    <row r="45262" s="505" customFormat="1" ht="14.25" hidden="1"/>
    <row r="45263" s="505" customFormat="1" ht="14.25" hidden="1"/>
    <row r="45264" s="505" customFormat="1" ht="14.25" hidden="1"/>
    <row r="45265" s="505" customFormat="1" ht="14.25" hidden="1"/>
    <row r="45266" s="505" customFormat="1" ht="14.25" hidden="1"/>
    <row r="45267" s="505" customFormat="1" ht="14.25" hidden="1"/>
    <row r="45268" s="505" customFormat="1" ht="14.25" hidden="1"/>
    <row r="45269" s="505" customFormat="1" ht="14.25" hidden="1"/>
    <row r="45270" s="505" customFormat="1" ht="14.25" hidden="1"/>
    <row r="45271" s="505" customFormat="1" ht="14.25" hidden="1"/>
    <row r="45272" s="505" customFormat="1" ht="14.25" hidden="1"/>
    <row r="45273" s="505" customFormat="1" ht="14.25" hidden="1"/>
    <row r="45274" s="505" customFormat="1" ht="14.25" hidden="1"/>
    <row r="45275" s="505" customFormat="1" ht="14.25" hidden="1"/>
    <row r="45276" s="505" customFormat="1" ht="14.25" hidden="1"/>
    <row r="45277" s="505" customFormat="1" ht="14.25" hidden="1"/>
    <row r="45278" s="505" customFormat="1" ht="14.25" hidden="1"/>
    <row r="45279" s="505" customFormat="1" ht="14.25" hidden="1"/>
    <row r="45280" s="505" customFormat="1" ht="14.25" hidden="1"/>
    <row r="45281" s="505" customFormat="1" ht="14.25" hidden="1"/>
    <row r="45282" s="505" customFormat="1" ht="14.25" hidden="1"/>
    <row r="45283" s="505" customFormat="1" ht="14.25" hidden="1"/>
    <row r="45284" s="505" customFormat="1" ht="14.25" hidden="1"/>
    <row r="45285" s="505" customFormat="1" ht="14.25" hidden="1"/>
    <row r="45286" s="505" customFormat="1" ht="14.25" hidden="1"/>
    <row r="45287" s="505" customFormat="1" ht="14.25" hidden="1"/>
    <row r="45288" s="505" customFormat="1" ht="14.25" hidden="1"/>
    <row r="45289" s="505" customFormat="1" ht="14.25" hidden="1"/>
    <row r="45290" s="505" customFormat="1" ht="14.25" hidden="1"/>
    <row r="45291" s="505" customFormat="1" ht="14.25" hidden="1"/>
    <row r="45292" s="505" customFormat="1" ht="14.25" hidden="1"/>
    <row r="45293" s="505" customFormat="1" ht="14.25" hidden="1"/>
    <row r="45294" s="505" customFormat="1" ht="14.25" hidden="1"/>
    <row r="45295" s="505" customFormat="1" ht="14.25" hidden="1"/>
    <row r="45296" s="505" customFormat="1" ht="14.25" hidden="1"/>
    <row r="45297" s="505" customFormat="1" ht="14.25" hidden="1"/>
    <row r="45298" s="505" customFormat="1" ht="14.25" hidden="1"/>
    <row r="45299" s="505" customFormat="1" ht="14.25" hidden="1"/>
    <row r="45300" s="505" customFormat="1" ht="14.25" hidden="1"/>
    <row r="45301" s="505" customFormat="1" ht="14.25" hidden="1"/>
    <row r="45302" s="505" customFormat="1" ht="14.25" hidden="1"/>
    <row r="45303" s="505" customFormat="1" ht="14.25" hidden="1"/>
    <row r="45304" s="505" customFormat="1" ht="14.25" hidden="1"/>
    <row r="45305" s="505" customFormat="1" ht="14.25" hidden="1"/>
    <row r="45306" s="505" customFormat="1" ht="14.25" hidden="1"/>
    <row r="45307" s="505" customFormat="1" ht="14.25" hidden="1"/>
    <row r="45308" s="505" customFormat="1" ht="14.25" hidden="1"/>
    <row r="45309" s="505" customFormat="1" ht="14.25" hidden="1"/>
    <row r="45310" s="505" customFormat="1" ht="14.25" hidden="1"/>
    <row r="45311" s="505" customFormat="1" ht="14.25" hidden="1"/>
    <row r="45312" s="505" customFormat="1" ht="14.25" hidden="1"/>
    <row r="45313" s="505" customFormat="1" ht="14.25" hidden="1"/>
    <row r="45314" s="505" customFormat="1" ht="14.25" hidden="1"/>
    <row r="45315" s="505" customFormat="1" ht="14.25" hidden="1"/>
    <row r="45316" s="505" customFormat="1" ht="14.25" hidden="1"/>
    <row r="45317" s="505" customFormat="1" ht="14.25" hidden="1"/>
    <row r="45318" s="505" customFormat="1" ht="14.25" hidden="1"/>
    <row r="45319" s="505" customFormat="1" ht="14.25" hidden="1"/>
    <row r="45320" s="505" customFormat="1" ht="14.25" hidden="1"/>
    <row r="45321" s="505" customFormat="1" ht="14.25" hidden="1"/>
    <row r="45322" s="505" customFormat="1" ht="14.25" hidden="1"/>
    <row r="45323" s="505" customFormat="1" ht="14.25" hidden="1"/>
    <row r="45324" s="505" customFormat="1" ht="14.25" hidden="1"/>
    <row r="45325" s="505" customFormat="1" ht="14.25" hidden="1"/>
    <row r="45326" s="505" customFormat="1" ht="14.25" hidden="1"/>
    <row r="45327" s="505" customFormat="1" ht="14.25" hidden="1"/>
    <row r="45328" s="505" customFormat="1" ht="14.25" hidden="1"/>
    <row r="45329" s="505" customFormat="1" ht="14.25" hidden="1"/>
    <row r="45330" s="505" customFormat="1" ht="14.25" hidden="1"/>
    <row r="45331" s="505" customFormat="1" ht="14.25" hidden="1"/>
    <row r="45332" s="505" customFormat="1" ht="14.25" hidden="1"/>
    <row r="45333" s="505" customFormat="1" ht="14.25" hidden="1"/>
    <row r="45334" s="505" customFormat="1" ht="14.25" hidden="1"/>
    <row r="45335" s="505" customFormat="1" ht="14.25" hidden="1"/>
    <row r="45336" s="505" customFormat="1" ht="14.25" hidden="1"/>
    <row r="45337" s="505" customFormat="1" ht="14.25" hidden="1"/>
    <row r="45338" s="505" customFormat="1" ht="14.25" hidden="1"/>
    <row r="45339" s="505" customFormat="1" ht="14.25" hidden="1"/>
    <row r="45340" s="505" customFormat="1" ht="14.25" hidden="1"/>
    <row r="45341" s="505" customFormat="1" ht="14.25" hidden="1"/>
    <row r="45342" s="505" customFormat="1" ht="14.25" hidden="1"/>
    <row r="45343" s="505" customFormat="1" ht="14.25" hidden="1"/>
    <row r="45344" s="505" customFormat="1" ht="14.25" hidden="1"/>
    <row r="45345" s="505" customFormat="1" ht="14.25" hidden="1"/>
    <row r="45346" s="505" customFormat="1" ht="14.25" hidden="1"/>
    <row r="45347" s="505" customFormat="1" ht="14.25" hidden="1"/>
    <row r="45348" s="505" customFormat="1" ht="14.25" hidden="1"/>
    <row r="45349" s="505" customFormat="1" ht="14.25" hidden="1"/>
    <row r="45350" s="505" customFormat="1" ht="14.25" hidden="1"/>
    <row r="45351" s="505" customFormat="1" ht="14.25" hidden="1"/>
    <row r="45352" s="505" customFormat="1" ht="14.25" hidden="1"/>
    <row r="45353" s="505" customFormat="1" ht="14.25" hidden="1"/>
    <row r="45354" s="505" customFormat="1" ht="14.25" hidden="1"/>
    <row r="45355" s="505" customFormat="1" ht="14.25" hidden="1"/>
    <row r="45356" s="505" customFormat="1" ht="14.25" hidden="1"/>
    <row r="45357" s="505" customFormat="1" ht="14.25" hidden="1"/>
    <row r="45358" s="505" customFormat="1" ht="14.25" hidden="1"/>
    <row r="45359" s="505" customFormat="1" ht="14.25" hidden="1"/>
    <row r="45360" s="505" customFormat="1" ht="14.25" hidden="1"/>
    <row r="45361" s="505" customFormat="1" ht="14.25" hidden="1"/>
    <row r="45362" s="505" customFormat="1" ht="14.25" hidden="1"/>
    <row r="45363" s="505" customFormat="1" ht="14.25" hidden="1"/>
    <row r="45364" s="505" customFormat="1" ht="14.25" hidden="1"/>
    <row r="45365" s="505" customFormat="1" ht="14.25" hidden="1"/>
    <row r="45366" s="505" customFormat="1" ht="14.25" hidden="1"/>
    <row r="45367" s="505" customFormat="1" ht="14.25" hidden="1"/>
    <row r="45368" s="505" customFormat="1" ht="14.25" hidden="1"/>
    <row r="45369" s="505" customFormat="1" ht="14.25" hidden="1"/>
    <row r="45370" s="505" customFormat="1" ht="14.25" hidden="1"/>
    <row r="45371" s="505" customFormat="1" ht="14.25" hidden="1"/>
    <row r="45372" s="505" customFormat="1" ht="14.25" hidden="1"/>
    <row r="45373" s="505" customFormat="1" ht="14.25" hidden="1"/>
    <row r="45374" s="505" customFormat="1" ht="14.25" hidden="1"/>
    <row r="45375" s="505" customFormat="1" ht="14.25" hidden="1"/>
    <row r="45376" s="505" customFormat="1" ht="14.25" hidden="1"/>
    <row r="45377" s="505" customFormat="1" ht="14.25" hidden="1"/>
    <row r="45378" s="505" customFormat="1" ht="14.25" hidden="1"/>
    <row r="45379" s="505" customFormat="1" ht="14.25" hidden="1"/>
    <row r="45380" s="505" customFormat="1" ht="14.25" hidden="1"/>
    <row r="45381" s="505" customFormat="1" ht="14.25" hidden="1"/>
    <row r="45382" s="505" customFormat="1" ht="14.25" hidden="1"/>
    <row r="45383" s="505" customFormat="1" ht="14.25" hidden="1"/>
    <row r="45384" s="505" customFormat="1" ht="14.25" hidden="1"/>
    <row r="45385" s="505" customFormat="1" ht="14.25" hidden="1"/>
    <row r="45386" s="505" customFormat="1" ht="14.25" hidden="1"/>
    <row r="45387" s="505" customFormat="1" ht="14.25" hidden="1"/>
    <row r="45388" s="505" customFormat="1" ht="14.25" hidden="1"/>
    <row r="45389" s="505" customFormat="1" ht="14.25" hidden="1"/>
    <row r="45390" s="505" customFormat="1" ht="14.25" hidden="1"/>
    <row r="45391" s="505" customFormat="1" ht="14.25" hidden="1"/>
    <row r="45392" s="505" customFormat="1" ht="14.25" hidden="1"/>
    <row r="45393" s="505" customFormat="1" ht="14.25" hidden="1"/>
    <row r="45394" s="505" customFormat="1" ht="14.25" hidden="1"/>
    <row r="45395" s="505" customFormat="1" ht="14.25" hidden="1"/>
    <row r="45396" s="505" customFormat="1" ht="14.25" hidden="1"/>
    <row r="45397" s="505" customFormat="1" ht="14.25" hidden="1"/>
    <row r="45398" s="505" customFormat="1" ht="14.25" hidden="1"/>
    <row r="45399" s="505" customFormat="1" ht="14.25" hidden="1"/>
    <row r="45400" s="505" customFormat="1" ht="14.25" hidden="1"/>
    <row r="45401" s="505" customFormat="1" ht="14.25" hidden="1"/>
    <row r="45402" s="505" customFormat="1" ht="14.25" hidden="1"/>
    <row r="45403" s="505" customFormat="1" ht="14.25" hidden="1"/>
    <row r="45404" s="505" customFormat="1" ht="14.25" hidden="1"/>
    <row r="45405" s="505" customFormat="1" ht="14.25" hidden="1"/>
    <row r="45406" s="505" customFormat="1" ht="14.25" hidden="1"/>
    <row r="45407" s="505" customFormat="1" ht="14.25" hidden="1"/>
    <row r="45408" s="505" customFormat="1" ht="14.25" hidden="1"/>
    <row r="45409" s="505" customFormat="1" ht="14.25" hidden="1"/>
    <row r="45410" s="505" customFormat="1" ht="14.25" hidden="1"/>
    <row r="45411" s="505" customFormat="1" ht="14.25" hidden="1"/>
    <row r="45412" s="505" customFormat="1" ht="14.25" hidden="1"/>
    <row r="45413" s="505" customFormat="1" ht="14.25" hidden="1"/>
    <row r="45414" s="505" customFormat="1" ht="14.25" hidden="1"/>
    <row r="45415" s="505" customFormat="1" ht="14.25" hidden="1"/>
    <row r="45416" s="505" customFormat="1" ht="14.25" hidden="1"/>
    <row r="45417" s="505" customFormat="1" ht="14.25" hidden="1"/>
    <row r="45418" s="505" customFormat="1" ht="14.25" hidden="1"/>
    <row r="45419" s="505" customFormat="1" ht="14.25" hidden="1"/>
    <row r="45420" s="505" customFormat="1" ht="14.25" hidden="1"/>
    <row r="45421" s="505" customFormat="1" ht="14.25" hidden="1"/>
    <row r="45422" s="505" customFormat="1" ht="14.25" hidden="1"/>
    <row r="45423" s="505" customFormat="1" ht="14.25" hidden="1"/>
    <row r="45424" s="505" customFormat="1" ht="14.25" hidden="1"/>
    <row r="45425" s="505" customFormat="1" ht="14.25" hidden="1"/>
    <row r="45426" s="505" customFormat="1" ht="14.25" hidden="1"/>
    <row r="45427" s="505" customFormat="1" ht="14.25" hidden="1"/>
    <row r="45428" s="505" customFormat="1" ht="14.25" hidden="1"/>
    <row r="45429" s="505" customFormat="1" ht="14.25" hidden="1"/>
    <row r="45430" s="505" customFormat="1" ht="14.25" hidden="1"/>
    <row r="45431" s="505" customFormat="1" ht="14.25" hidden="1"/>
    <row r="45432" s="505" customFormat="1" ht="14.25" hidden="1"/>
    <row r="45433" s="505" customFormat="1" ht="14.25" hidden="1"/>
    <row r="45434" s="505" customFormat="1" ht="14.25" hidden="1"/>
    <row r="45435" s="505" customFormat="1" ht="14.25" hidden="1"/>
    <row r="45436" s="505" customFormat="1" ht="14.25" hidden="1"/>
    <row r="45437" s="505" customFormat="1" ht="14.25" hidden="1"/>
    <row r="45438" s="505" customFormat="1" ht="14.25" hidden="1"/>
    <row r="45439" s="505" customFormat="1" ht="14.25" hidden="1"/>
    <row r="45440" s="505" customFormat="1" ht="14.25" hidden="1"/>
    <row r="45441" s="505" customFormat="1" ht="14.25" hidden="1"/>
    <row r="45442" s="505" customFormat="1" ht="14.25" hidden="1"/>
    <row r="45443" s="505" customFormat="1" ht="14.25" hidden="1"/>
    <row r="45444" s="505" customFormat="1" ht="14.25" hidden="1"/>
    <row r="45445" s="505" customFormat="1" ht="14.25" hidden="1"/>
    <row r="45446" s="505" customFormat="1" ht="14.25" hidden="1"/>
    <row r="45447" s="505" customFormat="1" ht="14.25" hidden="1"/>
    <row r="45448" s="505" customFormat="1" ht="14.25" hidden="1"/>
    <row r="45449" s="505" customFormat="1" ht="14.25" hidden="1"/>
    <row r="45450" s="505" customFormat="1" ht="14.25" hidden="1"/>
    <row r="45451" s="505" customFormat="1" ht="14.25" hidden="1"/>
    <row r="45452" s="505" customFormat="1" ht="14.25" hidden="1"/>
    <row r="45453" s="505" customFormat="1" ht="14.25" hidden="1"/>
    <row r="45454" s="505" customFormat="1" ht="14.25" hidden="1"/>
    <row r="45455" s="505" customFormat="1" ht="14.25" hidden="1"/>
    <row r="45456" s="505" customFormat="1" ht="14.25" hidden="1"/>
    <row r="45457" s="505" customFormat="1" ht="14.25" hidden="1"/>
    <row r="45458" s="505" customFormat="1" ht="14.25" hidden="1"/>
    <row r="45459" s="505" customFormat="1" ht="14.25" hidden="1"/>
    <row r="45460" s="505" customFormat="1" ht="14.25" hidden="1"/>
    <row r="45461" s="505" customFormat="1" ht="14.25" hidden="1"/>
    <row r="45462" s="505" customFormat="1" ht="14.25" hidden="1"/>
    <row r="45463" s="505" customFormat="1" ht="14.25" hidden="1"/>
    <row r="45464" s="505" customFormat="1" ht="14.25" hidden="1"/>
    <row r="45465" s="505" customFormat="1" ht="14.25" hidden="1"/>
    <row r="45466" s="505" customFormat="1" ht="14.25" hidden="1"/>
    <row r="45467" s="505" customFormat="1" ht="14.25" hidden="1"/>
    <row r="45468" s="505" customFormat="1" ht="14.25" hidden="1"/>
    <row r="45469" s="505" customFormat="1" ht="14.25" hidden="1"/>
    <row r="45470" s="505" customFormat="1" ht="14.25" hidden="1"/>
    <row r="45471" s="505" customFormat="1" ht="14.25" hidden="1"/>
    <row r="45472" s="505" customFormat="1" ht="14.25" hidden="1"/>
    <row r="45473" s="505" customFormat="1" ht="14.25" hidden="1"/>
    <row r="45474" s="505" customFormat="1" ht="14.25" hidden="1"/>
    <row r="45475" s="505" customFormat="1" ht="14.25" hidden="1"/>
    <row r="45476" s="505" customFormat="1" ht="14.25" hidden="1"/>
    <row r="45477" s="505" customFormat="1" ht="14.25" hidden="1"/>
    <row r="45478" s="505" customFormat="1" ht="14.25" hidden="1"/>
    <row r="45479" s="505" customFormat="1" ht="14.25" hidden="1"/>
    <row r="45480" s="505" customFormat="1" ht="14.25" hidden="1"/>
    <row r="45481" s="505" customFormat="1" ht="14.25" hidden="1"/>
    <row r="45482" s="505" customFormat="1" ht="14.25" hidden="1"/>
    <row r="45483" s="505" customFormat="1" ht="14.25" hidden="1"/>
    <row r="45484" s="505" customFormat="1" ht="14.25" hidden="1"/>
    <row r="45485" s="505" customFormat="1" ht="14.25" hidden="1"/>
    <row r="45486" s="505" customFormat="1" ht="14.25" hidden="1"/>
    <row r="45487" s="505" customFormat="1" ht="14.25" hidden="1"/>
    <row r="45488" s="505" customFormat="1" ht="14.25" hidden="1"/>
    <row r="45489" s="505" customFormat="1" ht="14.25" hidden="1"/>
    <row r="45490" s="505" customFormat="1" ht="14.25" hidden="1"/>
    <row r="45491" s="505" customFormat="1" ht="14.25" hidden="1"/>
    <row r="45492" s="505" customFormat="1" ht="14.25" hidden="1"/>
    <row r="45493" s="505" customFormat="1" ht="14.25" hidden="1"/>
    <row r="45494" s="505" customFormat="1" ht="14.25" hidden="1"/>
    <row r="45495" s="505" customFormat="1" ht="14.25" hidden="1"/>
    <row r="45496" s="505" customFormat="1" ht="14.25" hidden="1"/>
    <row r="45497" s="505" customFormat="1" ht="14.25" hidden="1"/>
    <row r="45498" s="505" customFormat="1" ht="14.25" hidden="1"/>
    <row r="45499" s="505" customFormat="1" ht="14.25" hidden="1"/>
    <row r="45500" s="505" customFormat="1" ht="14.25" hidden="1"/>
    <row r="45501" s="505" customFormat="1" ht="14.25" hidden="1"/>
    <row r="45502" s="505" customFormat="1" ht="14.25" hidden="1"/>
    <row r="45503" s="505" customFormat="1" ht="14.25" hidden="1"/>
    <row r="45504" s="505" customFormat="1" ht="14.25" hidden="1"/>
    <row r="45505" s="505" customFormat="1" ht="14.25" hidden="1"/>
    <row r="45506" s="505" customFormat="1" ht="14.25" hidden="1"/>
    <row r="45507" s="505" customFormat="1" ht="14.25" hidden="1"/>
    <row r="45508" s="505" customFormat="1" ht="14.25" hidden="1"/>
    <row r="45509" s="505" customFormat="1" ht="14.25" hidden="1"/>
    <row r="45510" s="505" customFormat="1" ht="14.25" hidden="1"/>
    <row r="45511" s="505" customFormat="1" ht="14.25" hidden="1"/>
    <row r="45512" s="505" customFormat="1" ht="14.25" hidden="1"/>
    <row r="45513" s="505" customFormat="1" ht="14.25" hidden="1"/>
    <row r="45514" s="505" customFormat="1" ht="14.25" hidden="1"/>
    <row r="45515" s="505" customFormat="1" ht="14.25" hidden="1"/>
    <row r="45516" s="505" customFormat="1" ht="14.25" hidden="1"/>
    <row r="45517" s="505" customFormat="1" ht="14.25" hidden="1"/>
    <row r="45518" s="505" customFormat="1" ht="14.25" hidden="1"/>
    <row r="45519" s="505" customFormat="1" ht="14.25" hidden="1"/>
    <row r="45520" s="505" customFormat="1" ht="14.25" hidden="1"/>
    <row r="45521" s="505" customFormat="1" ht="14.25" hidden="1"/>
    <row r="45522" s="505" customFormat="1" ht="14.25" hidden="1"/>
    <row r="45523" s="505" customFormat="1" ht="14.25" hidden="1"/>
    <row r="45524" s="505" customFormat="1" ht="14.25" hidden="1"/>
    <row r="45525" s="505" customFormat="1" ht="14.25" hidden="1"/>
    <row r="45526" s="505" customFormat="1" ht="14.25" hidden="1"/>
    <row r="45527" s="505" customFormat="1" ht="14.25" hidden="1"/>
    <row r="45528" s="505" customFormat="1" ht="14.25" hidden="1"/>
    <row r="45529" s="505" customFormat="1" ht="14.25" hidden="1"/>
    <row r="45530" s="505" customFormat="1" ht="14.25" hidden="1"/>
    <row r="45531" s="505" customFormat="1" ht="14.25" hidden="1"/>
    <row r="45532" s="505" customFormat="1" ht="14.25" hidden="1"/>
    <row r="45533" s="505" customFormat="1" ht="14.25" hidden="1"/>
    <row r="45534" s="505" customFormat="1" ht="14.25" hidden="1"/>
    <row r="45535" s="505" customFormat="1" ht="14.25" hidden="1"/>
    <row r="45536" s="505" customFormat="1" ht="14.25" hidden="1"/>
    <row r="45537" s="505" customFormat="1" ht="14.25" hidden="1"/>
    <row r="45538" s="505" customFormat="1" ht="14.25" hidden="1"/>
    <row r="45539" s="505" customFormat="1" ht="14.25" hidden="1"/>
    <row r="45540" s="505" customFormat="1" ht="14.25" hidden="1"/>
    <row r="45541" s="505" customFormat="1" ht="14.25" hidden="1"/>
    <row r="45542" s="505" customFormat="1" ht="14.25" hidden="1"/>
    <row r="45543" s="505" customFormat="1" ht="14.25" hidden="1"/>
    <row r="45544" s="505" customFormat="1" ht="14.25" hidden="1"/>
    <row r="45545" s="505" customFormat="1" ht="14.25" hidden="1"/>
    <row r="45546" s="505" customFormat="1" ht="14.25" hidden="1"/>
    <row r="45547" s="505" customFormat="1" ht="14.25" hidden="1"/>
    <row r="45548" s="505" customFormat="1" ht="14.25" hidden="1"/>
    <row r="45549" s="505" customFormat="1" ht="14.25" hidden="1"/>
    <row r="45550" s="505" customFormat="1" ht="14.25" hidden="1"/>
    <row r="45551" s="505" customFormat="1" ht="14.25" hidden="1"/>
    <row r="45552" s="505" customFormat="1" ht="14.25" hidden="1"/>
    <row r="45553" s="505" customFormat="1" ht="14.25" hidden="1"/>
    <row r="45554" s="505" customFormat="1" ht="14.25" hidden="1"/>
    <row r="45555" s="505" customFormat="1" ht="14.25" hidden="1"/>
    <row r="45556" s="505" customFormat="1" ht="14.25" hidden="1"/>
    <row r="45557" s="505" customFormat="1" ht="14.25" hidden="1"/>
    <row r="45558" s="505" customFormat="1" ht="14.25" hidden="1"/>
    <row r="45559" s="505" customFormat="1" ht="14.25" hidden="1"/>
    <row r="45560" s="505" customFormat="1" ht="14.25" hidden="1"/>
    <row r="45561" s="505" customFormat="1" ht="14.25" hidden="1"/>
    <row r="45562" s="505" customFormat="1" ht="14.25" hidden="1"/>
    <row r="45563" s="505" customFormat="1" ht="14.25" hidden="1"/>
    <row r="45564" s="505" customFormat="1" ht="14.25" hidden="1"/>
    <row r="45565" s="505" customFormat="1" ht="14.25" hidden="1"/>
    <row r="45566" s="505" customFormat="1" ht="14.25" hidden="1"/>
    <row r="45567" s="505" customFormat="1" ht="14.25" hidden="1"/>
    <row r="45568" s="505" customFormat="1" ht="14.25" hidden="1"/>
    <row r="45569" s="505" customFormat="1" ht="14.25" hidden="1"/>
    <row r="45570" s="505" customFormat="1" ht="14.25" hidden="1"/>
    <row r="45571" s="505" customFormat="1" ht="14.25" hidden="1"/>
    <row r="45572" s="505" customFormat="1" ht="14.25" hidden="1"/>
    <row r="45573" s="505" customFormat="1" ht="14.25" hidden="1"/>
    <row r="45574" s="505" customFormat="1" ht="14.25" hidden="1"/>
    <row r="45575" s="505" customFormat="1" ht="14.25" hidden="1"/>
    <row r="45576" s="505" customFormat="1" ht="14.25" hidden="1"/>
    <row r="45577" s="505" customFormat="1" ht="14.25" hidden="1"/>
    <row r="45578" s="505" customFormat="1" ht="14.25" hidden="1"/>
    <row r="45579" s="505" customFormat="1" ht="14.25" hidden="1"/>
    <row r="45580" s="505" customFormat="1" ht="14.25" hidden="1"/>
    <row r="45581" s="505" customFormat="1" ht="14.25" hidden="1"/>
    <row r="45582" s="505" customFormat="1" ht="14.25" hidden="1"/>
    <row r="45583" s="505" customFormat="1" ht="14.25" hidden="1"/>
    <row r="45584" s="505" customFormat="1" ht="14.25" hidden="1"/>
    <row r="45585" s="505" customFormat="1" ht="14.25" hidden="1"/>
    <row r="45586" s="505" customFormat="1" ht="14.25" hidden="1"/>
    <row r="45587" s="505" customFormat="1" ht="14.25" hidden="1"/>
    <row r="45588" s="505" customFormat="1" ht="14.25" hidden="1"/>
    <row r="45589" s="505" customFormat="1" ht="14.25" hidden="1"/>
    <row r="45590" s="505" customFormat="1" ht="14.25" hidden="1"/>
    <row r="45591" s="505" customFormat="1" ht="14.25" hidden="1"/>
    <row r="45592" s="505" customFormat="1" ht="14.25" hidden="1"/>
    <row r="45593" s="505" customFormat="1" ht="14.25" hidden="1"/>
    <row r="45594" s="505" customFormat="1" ht="14.25" hidden="1"/>
    <row r="45595" s="505" customFormat="1" ht="14.25" hidden="1"/>
    <row r="45596" s="505" customFormat="1" ht="14.25" hidden="1"/>
    <row r="45597" s="505" customFormat="1" ht="14.25" hidden="1"/>
    <row r="45598" s="505" customFormat="1" ht="14.25" hidden="1"/>
    <row r="45599" s="505" customFormat="1" ht="14.25" hidden="1"/>
    <row r="45600" s="505" customFormat="1" ht="14.25" hidden="1"/>
    <row r="45601" s="505" customFormat="1" ht="14.25" hidden="1"/>
    <row r="45602" s="505" customFormat="1" ht="14.25" hidden="1"/>
    <row r="45603" s="505" customFormat="1" ht="14.25" hidden="1"/>
    <row r="45604" s="505" customFormat="1" ht="14.25" hidden="1"/>
    <row r="45605" s="505" customFormat="1" ht="14.25" hidden="1"/>
    <row r="45606" s="505" customFormat="1" ht="14.25" hidden="1"/>
    <row r="45607" s="505" customFormat="1" ht="14.25" hidden="1"/>
    <row r="45608" s="505" customFormat="1" ht="14.25" hidden="1"/>
    <row r="45609" s="505" customFormat="1" ht="14.25" hidden="1"/>
    <row r="45610" s="505" customFormat="1" ht="14.25" hidden="1"/>
    <row r="45611" s="505" customFormat="1" ht="14.25" hidden="1"/>
    <row r="45612" s="505" customFormat="1" ht="14.25" hidden="1"/>
    <row r="45613" s="505" customFormat="1" ht="14.25" hidden="1"/>
    <row r="45614" s="505" customFormat="1" ht="14.25" hidden="1"/>
    <row r="45615" s="505" customFormat="1" ht="14.25" hidden="1"/>
    <row r="45616" s="505" customFormat="1" ht="14.25" hidden="1"/>
    <row r="45617" s="505" customFormat="1" ht="14.25" hidden="1"/>
    <row r="45618" s="505" customFormat="1" ht="14.25" hidden="1"/>
    <row r="45619" s="505" customFormat="1" ht="14.25" hidden="1"/>
    <row r="45620" s="505" customFormat="1" ht="14.25" hidden="1"/>
    <row r="45621" s="505" customFormat="1" ht="14.25" hidden="1"/>
    <row r="45622" s="505" customFormat="1" ht="14.25" hidden="1"/>
    <row r="45623" s="505" customFormat="1" ht="14.25" hidden="1"/>
    <row r="45624" s="505" customFormat="1" ht="14.25" hidden="1"/>
    <row r="45625" s="505" customFormat="1" ht="14.25" hidden="1"/>
    <row r="45626" s="505" customFormat="1" ht="14.25" hidden="1"/>
    <row r="45627" s="505" customFormat="1" ht="14.25" hidden="1"/>
    <row r="45628" s="505" customFormat="1" ht="14.25" hidden="1"/>
    <row r="45629" s="505" customFormat="1" ht="14.25" hidden="1"/>
    <row r="45630" s="505" customFormat="1" ht="14.25" hidden="1"/>
    <row r="45631" s="505" customFormat="1" ht="14.25" hidden="1"/>
    <row r="45632" s="505" customFormat="1" ht="14.25" hidden="1"/>
    <row r="45633" s="505" customFormat="1" ht="14.25" hidden="1"/>
    <row r="45634" s="505" customFormat="1" ht="14.25" hidden="1"/>
    <row r="45635" s="505" customFormat="1" ht="14.25" hidden="1"/>
    <row r="45636" s="505" customFormat="1" ht="14.25" hidden="1"/>
    <row r="45637" s="505" customFormat="1" ht="14.25" hidden="1"/>
    <row r="45638" s="505" customFormat="1" ht="14.25" hidden="1"/>
    <row r="45639" s="505" customFormat="1" ht="14.25" hidden="1"/>
    <row r="45640" s="505" customFormat="1" ht="14.25" hidden="1"/>
    <row r="45641" s="505" customFormat="1" ht="14.25" hidden="1"/>
    <row r="45642" s="505" customFormat="1" ht="14.25" hidden="1"/>
    <row r="45643" s="505" customFormat="1" ht="14.25" hidden="1"/>
    <row r="45644" s="505" customFormat="1" ht="14.25" hidden="1"/>
    <row r="45645" s="505" customFormat="1" ht="14.25" hidden="1"/>
    <row r="45646" s="505" customFormat="1" ht="14.25" hidden="1"/>
    <row r="45647" s="505" customFormat="1" ht="14.25" hidden="1"/>
    <row r="45648" s="505" customFormat="1" ht="14.25" hidden="1"/>
    <row r="45649" s="505" customFormat="1" ht="14.25" hidden="1"/>
    <row r="45650" s="505" customFormat="1" ht="14.25" hidden="1"/>
    <row r="45651" s="505" customFormat="1" ht="14.25" hidden="1"/>
    <row r="45652" s="505" customFormat="1" ht="14.25" hidden="1"/>
    <row r="45653" s="505" customFormat="1" ht="14.25" hidden="1"/>
    <row r="45654" s="505" customFormat="1" ht="14.25" hidden="1"/>
    <row r="45655" s="505" customFormat="1" ht="14.25" hidden="1"/>
    <row r="45656" s="505" customFormat="1" ht="14.25" hidden="1"/>
    <row r="45657" s="505" customFormat="1" ht="14.25" hidden="1"/>
    <row r="45658" s="505" customFormat="1" ht="14.25" hidden="1"/>
    <row r="45659" s="505" customFormat="1" ht="14.25" hidden="1"/>
    <row r="45660" s="505" customFormat="1" ht="14.25" hidden="1"/>
    <row r="45661" s="505" customFormat="1" ht="14.25" hidden="1"/>
    <row r="45662" s="505" customFormat="1" ht="14.25" hidden="1"/>
    <row r="45663" s="505" customFormat="1" ht="14.25" hidden="1"/>
    <row r="45664" s="505" customFormat="1" ht="14.25" hidden="1"/>
    <row r="45665" s="505" customFormat="1" ht="14.25" hidden="1"/>
    <row r="45666" s="505" customFormat="1" ht="14.25" hidden="1"/>
    <row r="45667" s="505" customFormat="1" ht="14.25" hidden="1"/>
    <row r="45668" s="505" customFormat="1" ht="14.25" hidden="1"/>
    <row r="45669" s="505" customFormat="1" ht="14.25" hidden="1"/>
    <row r="45670" s="505" customFormat="1" ht="14.25" hidden="1"/>
    <row r="45671" s="505" customFormat="1" ht="14.25" hidden="1"/>
    <row r="45672" s="505" customFormat="1" ht="14.25" hidden="1"/>
    <row r="45673" s="505" customFormat="1" ht="14.25" hidden="1"/>
    <row r="45674" s="505" customFormat="1" ht="14.25" hidden="1"/>
    <row r="45675" s="505" customFormat="1" ht="14.25" hidden="1"/>
    <row r="45676" s="505" customFormat="1" ht="14.25" hidden="1"/>
    <row r="45677" s="505" customFormat="1" ht="14.25" hidden="1"/>
    <row r="45678" s="505" customFormat="1" ht="14.25" hidden="1"/>
    <row r="45679" s="505" customFormat="1" ht="14.25" hidden="1"/>
    <row r="45680" s="505" customFormat="1" ht="14.25" hidden="1"/>
    <row r="45681" s="505" customFormat="1" ht="14.25" hidden="1"/>
    <row r="45682" s="505" customFormat="1" ht="14.25" hidden="1"/>
    <row r="45683" s="505" customFormat="1" ht="14.25" hidden="1"/>
    <row r="45684" s="505" customFormat="1" ht="14.25" hidden="1"/>
    <row r="45685" s="505" customFormat="1" ht="14.25" hidden="1"/>
    <row r="45686" s="505" customFormat="1" ht="14.25" hidden="1"/>
    <row r="45687" s="505" customFormat="1" ht="14.25" hidden="1"/>
    <row r="45688" s="505" customFormat="1" ht="14.25" hidden="1"/>
    <row r="45689" s="505" customFormat="1" ht="14.25" hidden="1"/>
    <row r="45690" s="505" customFormat="1" ht="14.25" hidden="1"/>
    <row r="45691" s="505" customFormat="1" ht="14.25" hidden="1"/>
    <row r="45692" s="505" customFormat="1" ht="14.25" hidden="1"/>
    <row r="45693" s="505" customFormat="1" ht="14.25" hidden="1"/>
    <row r="45694" s="505" customFormat="1" ht="14.25" hidden="1"/>
    <row r="45695" s="505" customFormat="1" ht="14.25" hidden="1"/>
    <row r="45696" s="505" customFormat="1" ht="14.25" hidden="1"/>
    <row r="45697" s="505" customFormat="1" ht="14.25" hidden="1"/>
    <row r="45698" s="505" customFormat="1" ht="14.25" hidden="1"/>
    <row r="45699" s="505" customFormat="1" ht="14.25" hidden="1"/>
    <row r="45700" s="505" customFormat="1" ht="14.25" hidden="1"/>
    <row r="45701" s="505" customFormat="1" ht="14.25" hidden="1"/>
    <row r="45702" s="505" customFormat="1" ht="14.25" hidden="1"/>
    <row r="45703" s="505" customFormat="1" ht="14.25" hidden="1"/>
    <row r="45704" s="505" customFormat="1" ht="14.25" hidden="1"/>
    <row r="45705" s="505" customFormat="1" ht="14.25" hidden="1"/>
    <row r="45706" s="505" customFormat="1" ht="14.25" hidden="1"/>
    <row r="45707" s="505" customFormat="1" ht="14.25" hidden="1"/>
    <row r="45708" s="505" customFormat="1" ht="14.25" hidden="1"/>
    <row r="45709" s="505" customFormat="1" ht="14.25" hidden="1"/>
    <row r="45710" s="505" customFormat="1" ht="14.25" hidden="1"/>
    <row r="45711" s="505" customFormat="1" ht="14.25" hidden="1"/>
    <row r="45712" s="505" customFormat="1" ht="14.25" hidden="1"/>
    <row r="45713" s="505" customFormat="1" ht="14.25" hidden="1"/>
    <row r="45714" s="505" customFormat="1" ht="14.25" hidden="1"/>
    <row r="45715" s="505" customFormat="1" ht="14.25" hidden="1"/>
    <row r="45716" s="505" customFormat="1" ht="14.25" hidden="1"/>
    <row r="45717" s="505" customFormat="1" ht="14.25" hidden="1"/>
    <row r="45718" s="505" customFormat="1" ht="14.25" hidden="1"/>
    <row r="45719" s="505" customFormat="1" ht="14.25" hidden="1"/>
    <row r="45720" s="505" customFormat="1" ht="14.25" hidden="1"/>
    <row r="45721" s="505" customFormat="1" ht="14.25" hidden="1"/>
    <row r="45722" s="505" customFormat="1" ht="14.25" hidden="1"/>
    <row r="45723" s="505" customFormat="1" ht="14.25" hidden="1"/>
    <row r="45724" s="505" customFormat="1" ht="14.25" hidden="1"/>
    <row r="45725" s="505" customFormat="1" ht="14.25" hidden="1"/>
    <row r="45726" s="505" customFormat="1" ht="14.25" hidden="1"/>
    <row r="45727" s="505" customFormat="1" ht="14.25" hidden="1"/>
    <row r="45728" s="505" customFormat="1" ht="14.25" hidden="1"/>
    <row r="45729" s="505" customFormat="1" ht="14.25" hidden="1"/>
    <row r="45730" s="505" customFormat="1" ht="14.25" hidden="1"/>
    <row r="45731" s="505" customFormat="1" ht="14.25" hidden="1"/>
    <row r="45732" s="505" customFormat="1" ht="14.25" hidden="1"/>
    <row r="45733" s="505" customFormat="1" ht="14.25" hidden="1"/>
    <row r="45734" s="505" customFormat="1" ht="14.25" hidden="1"/>
    <row r="45735" s="505" customFormat="1" ht="14.25" hidden="1"/>
    <row r="45736" s="505" customFormat="1" ht="14.25" hidden="1"/>
    <row r="45737" s="505" customFormat="1" ht="14.25" hidden="1"/>
    <row r="45738" s="505" customFormat="1" ht="14.25" hidden="1"/>
    <row r="45739" s="505" customFormat="1" ht="14.25" hidden="1"/>
    <row r="45740" s="505" customFormat="1" ht="14.25" hidden="1"/>
    <row r="45741" s="505" customFormat="1" ht="14.25" hidden="1"/>
    <row r="45742" s="505" customFormat="1" ht="14.25" hidden="1"/>
    <row r="45743" s="505" customFormat="1" ht="14.25" hidden="1"/>
    <row r="45744" s="505" customFormat="1" ht="14.25" hidden="1"/>
    <row r="45745" s="505" customFormat="1" ht="14.25" hidden="1"/>
    <row r="45746" s="505" customFormat="1" ht="14.25" hidden="1"/>
    <row r="45747" s="505" customFormat="1" ht="14.25" hidden="1"/>
    <row r="45748" s="505" customFormat="1" ht="14.25" hidden="1"/>
    <row r="45749" s="505" customFormat="1" ht="14.25" hidden="1"/>
    <row r="45750" s="505" customFormat="1" ht="14.25" hidden="1"/>
    <row r="45751" s="505" customFormat="1" ht="14.25" hidden="1"/>
    <row r="45752" s="505" customFormat="1" ht="14.25" hidden="1"/>
    <row r="45753" s="505" customFormat="1" ht="14.25" hidden="1"/>
    <row r="45754" s="505" customFormat="1" ht="14.25" hidden="1"/>
    <row r="45755" s="505" customFormat="1" ht="14.25" hidden="1"/>
    <row r="45756" s="505" customFormat="1" ht="14.25" hidden="1"/>
    <row r="45757" s="505" customFormat="1" ht="14.25" hidden="1"/>
    <row r="45758" s="505" customFormat="1" ht="14.25" hidden="1"/>
    <row r="45759" s="505" customFormat="1" ht="14.25" hidden="1"/>
    <row r="45760" s="505" customFormat="1" ht="14.25" hidden="1"/>
    <row r="45761" s="505" customFormat="1" ht="14.25" hidden="1"/>
    <row r="45762" s="505" customFormat="1" ht="14.25" hidden="1"/>
    <row r="45763" s="505" customFormat="1" ht="14.25" hidden="1"/>
    <row r="45764" s="505" customFormat="1" ht="14.25" hidden="1"/>
    <row r="45765" s="505" customFormat="1" ht="14.25" hidden="1"/>
    <row r="45766" s="505" customFormat="1" ht="14.25" hidden="1"/>
    <row r="45767" s="505" customFormat="1" ht="14.25" hidden="1"/>
    <row r="45768" s="505" customFormat="1" ht="14.25" hidden="1"/>
    <row r="45769" s="505" customFormat="1" ht="14.25" hidden="1"/>
    <row r="45770" s="505" customFormat="1" ht="14.25" hidden="1"/>
    <row r="45771" s="505" customFormat="1" ht="14.25" hidden="1"/>
    <row r="45772" s="505" customFormat="1" ht="14.25" hidden="1"/>
    <row r="45773" s="505" customFormat="1" ht="14.25" hidden="1"/>
    <row r="45774" s="505" customFormat="1" ht="14.25" hidden="1"/>
    <row r="45775" s="505" customFormat="1" ht="14.25" hidden="1"/>
    <row r="45776" s="505" customFormat="1" ht="14.25" hidden="1"/>
    <row r="45777" s="505" customFormat="1" ht="14.25" hidden="1"/>
    <row r="45778" s="505" customFormat="1" ht="14.25" hidden="1"/>
    <row r="45779" s="505" customFormat="1" ht="14.25" hidden="1"/>
    <row r="45780" s="505" customFormat="1" ht="14.25" hidden="1"/>
    <row r="45781" s="505" customFormat="1" ht="14.25" hidden="1"/>
    <row r="45782" s="505" customFormat="1" ht="14.25" hidden="1"/>
    <row r="45783" s="505" customFormat="1" ht="14.25" hidden="1"/>
    <row r="45784" s="505" customFormat="1" ht="14.25" hidden="1"/>
    <row r="45785" s="505" customFormat="1" ht="14.25" hidden="1"/>
    <row r="45786" s="505" customFormat="1" ht="14.25" hidden="1"/>
    <row r="45787" s="505" customFormat="1" ht="14.25" hidden="1"/>
    <row r="45788" s="505" customFormat="1" ht="14.25" hidden="1"/>
    <row r="45789" s="505" customFormat="1" ht="14.25" hidden="1"/>
    <row r="45790" s="505" customFormat="1" ht="14.25" hidden="1"/>
    <row r="45791" s="505" customFormat="1" ht="14.25" hidden="1"/>
    <row r="45792" s="505" customFormat="1" ht="14.25" hidden="1"/>
    <row r="45793" s="505" customFormat="1" ht="14.25" hidden="1"/>
    <row r="45794" s="505" customFormat="1" ht="14.25" hidden="1"/>
    <row r="45795" s="505" customFormat="1" ht="14.25" hidden="1"/>
    <row r="45796" s="505" customFormat="1" ht="14.25" hidden="1"/>
    <row r="45797" s="505" customFormat="1" ht="14.25" hidden="1"/>
    <row r="45798" s="505" customFormat="1" ht="14.25" hidden="1"/>
    <row r="45799" s="505" customFormat="1" ht="14.25" hidden="1"/>
    <row r="45800" s="505" customFormat="1" ht="14.25" hidden="1"/>
    <row r="45801" s="505" customFormat="1" ht="14.25" hidden="1"/>
    <row r="45802" s="505" customFormat="1" ht="14.25" hidden="1"/>
    <row r="45803" s="505" customFormat="1" ht="14.25" hidden="1"/>
    <row r="45804" s="505" customFormat="1" ht="14.25" hidden="1"/>
    <row r="45805" s="505" customFormat="1" ht="14.25" hidden="1"/>
    <row r="45806" s="505" customFormat="1" ht="14.25" hidden="1"/>
    <row r="45807" s="505" customFormat="1" ht="14.25" hidden="1"/>
    <row r="45808" s="505" customFormat="1" ht="14.25" hidden="1"/>
    <row r="45809" s="505" customFormat="1" ht="14.25" hidden="1"/>
    <row r="45810" s="505" customFormat="1" ht="14.25" hidden="1"/>
    <row r="45811" s="505" customFormat="1" ht="14.25" hidden="1"/>
    <row r="45812" s="505" customFormat="1" ht="14.25" hidden="1"/>
    <row r="45813" s="505" customFormat="1" ht="14.25" hidden="1"/>
    <row r="45814" s="505" customFormat="1" ht="14.25" hidden="1"/>
    <row r="45815" s="505" customFormat="1" ht="14.25" hidden="1"/>
    <row r="45816" s="505" customFormat="1" ht="14.25" hidden="1"/>
    <row r="45817" s="505" customFormat="1" ht="14.25" hidden="1"/>
    <row r="45818" s="505" customFormat="1" ht="14.25" hidden="1"/>
    <row r="45819" s="505" customFormat="1" ht="14.25" hidden="1"/>
    <row r="45820" s="505" customFormat="1" ht="14.25" hidden="1"/>
    <row r="45821" s="505" customFormat="1" ht="14.25" hidden="1"/>
    <row r="45822" s="505" customFormat="1" ht="14.25" hidden="1"/>
    <row r="45823" s="505" customFormat="1" ht="14.25" hidden="1"/>
    <row r="45824" s="505" customFormat="1" ht="14.25" hidden="1"/>
    <row r="45825" s="505" customFormat="1" ht="14.25" hidden="1"/>
    <row r="45826" s="505" customFormat="1" ht="14.25" hidden="1"/>
    <row r="45827" s="505" customFormat="1" ht="14.25" hidden="1"/>
    <row r="45828" s="505" customFormat="1" ht="14.25" hidden="1"/>
    <row r="45829" s="505" customFormat="1" ht="14.25" hidden="1"/>
    <row r="45830" s="505" customFormat="1" ht="14.25" hidden="1"/>
    <row r="45831" s="505" customFormat="1" ht="14.25" hidden="1"/>
    <row r="45832" s="505" customFormat="1" ht="14.25" hidden="1"/>
    <row r="45833" s="505" customFormat="1" ht="14.25" hidden="1"/>
    <row r="45834" s="505" customFormat="1" ht="14.25" hidden="1"/>
    <row r="45835" s="505" customFormat="1" ht="14.25" hidden="1"/>
    <row r="45836" s="505" customFormat="1" ht="14.25" hidden="1"/>
    <row r="45837" s="505" customFormat="1" ht="14.25" hidden="1"/>
    <row r="45838" s="505" customFormat="1" ht="14.25" hidden="1"/>
    <row r="45839" s="505" customFormat="1" ht="14.25" hidden="1"/>
    <row r="45840" s="505" customFormat="1" ht="14.25" hidden="1"/>
    <row r="45841" s="505" customFormat="1" ht="14.25" hidden="1"/>
    <row r="45842" s="505" customFormat="1" ht="14.25" hidden="1"/>
    <row r="45843" s="505" customFormat="1" ht="14.25" hidden="1"/>
    <row r="45844" s="505" customFormat="1" ht="14.25" hidden="1"/>
    <row r="45845" s="505" customFormat="1" ht="14.25" hidden="1"/>
    <row r="45846" s="505" customFormat="1" ht="14.25" hidden="1"/>
    <row r="45847" s="505" customFormat="1" ht="14.25" hidden="1"/>
    <row r="45848" s="505" customFormat="1" ht="14.25" hidden="1"/>
    <row r="45849" s="505" customFormat="1" ht="14.25" hidden="1"/>
    <row r="45850" s="505" customFormat="1" ht="14.25" hidden="1"/>
    <row r="45851" s="505" customFormat="1" ht="14.25" hidden="1"/>
    <row r="45852" s="505" customFormat="1" ht="14.25" hidden="1"/>
    <row r="45853" s="505" customFormat="1" ht="14.25" hidden="1"/>
    <row r="45854" s="505" customFormat="1" ht="14.25" hidden="1"/>
    <row r="45855" s="505" customFormat="1" ht="14.25" hidden="1"/>
    <row r="45856" s="505" customFormat="1" ht="14.25" hidden="1"/>
    <row r="45857" s="505" customFormat="1" ht="14.25" hidden="1"/>
    <row r="45858" s="505" customFormat="1" ht="14.25" hidden="1"/>
    <row r="45859" s="505" customFormat="1" ht="14.25" hidden="1"/>
    <row r="45860" s="505" customFormat="1" ht="14.25" hidden="1"/>
    <row r="45861" s="505" customFormat="1" ht="14.25" hidden="1"/>
    <row r="45862" s="505" customFormat="1" ht="14.25" hidden="1"/>
    <row r="45863" s="505" customFormat="1" ht="14.25" hidden="1"/>
    <row r="45864" s="505" customFormat="1" ht="14.25" hidden="1"/>
    <row r="45865" s="505" customFormat="1" ht="14.25" hidden="1"/>
    <row r="45866" s="505" customFormat="1" ht="14.25" hidden="1"/>
    <row r="45867" s="505" customFormat="1" ht="14.25" hidden="1"/>
    <row r="45868" s="505" customFormat="1" ht="14.25" hidden="1"/>
    <row r="45869" s="505" customFormat="1" ht="14.25" hidden="1"/>
    <row r="45870" s="505" customFormat="1" ht="14.25" hidden="1"/>
    <row r="45871" s="505" customFormat="1" ht="14.25" hidden="1"/>
    <row r="45872" s="505" customFormat="1" ht="14.25" hidden="1"/>
    <row r="45873" s="505" customFormat="1" ht="14.25" hidden="1"/>
    <row r="45874" s="505" customFormat="1" ht="14.25" hidden="1"/>
    <row r="45875" s="505" customFormat="1" ht="14.25" hidden="1"/>
    <row r="45876" s="505" customFormat="1" ht="14.25" hidden="1"/>
    <row r="45877" s="505" customFormat="1" ht="14.25" hidden="1"/>
    <row r="45878" s="505" customFormat="1" ht="14.25" hidden="1"/>
    <row r="45879" s="505" customFormat="1" ht="14.25" hidden="1"/>
    <row r="45880" s="505" customFormat="1" ht="14.25" hidden="1"/>
    <row r="45881" s="505" customFormat="1" ht="14.25" hidden="1"/>
    <row r="45882" s="505" customFormat="1" ht="14.25" hidden="1"/>
    <row r="45883" s="505" customFormat="1" ht="14.25" hidden="1"/>
    <row r="45884" s="505" customFormat="1" ht="14.25" hidden="1"/>
    <row r="45885" s="505" customFormat="1" ht="14.25" hidden="1"/>
    <row r="45886" s="505" customFormat="1" ht="14.25" hidden="1"/>
    <row r="45887" s="505" customFormat="1" ht="14.25" hidden="1"/>
    <row r="45888" s="505" customFormat="1" ht="14.25" hidden="1"/>
    <row r="45889" s="505" customFormat="1" ht="14.25" hidden="1"/>
    <row r="45890" s="505" customFormat="1" ht="14.25" hidden="1"/>
    <row r="45891" s="505" customFormat="1" ht="14.25" hidden="1"/>
    <row r="45892" s="505" customFormat="1" ht="14.25" hidden="1"/>
    <row r="45893" s="505" customFormat="1" ht="14.25" hidden="1"/>
    <row r="45894" s="505" customFormat="1" ht="14.25" hidden="1"/>
    <row r="45895" s="505" customFormat="1" ht="14.25" hidden="1"/>
    <row r="45896" s="505" customFormat="1" ht="14.25" hidden="1"/>
    <row r="45897" s="505" customFormat="1" ht="14.25" hidden="1"/>
    <row r="45898" s="505" customFormat="1" ht="14.25" hidden="1"/>
    <row r="45899" s="505" customFormat="1" ht="14.25" hidden="1"/>
    <row r="45900" s="505" customFormat="1" ht="14.25" hidden="1"/>
    <row r="45901" s="505" customFormat="1" ht="14.25" hidden="1"/>
    <row r="45902" s="505" customFormat="1" ht="14.25" hidden="1"/>
    <row r="45903" s="505" customFormat="1" ht="14.25" hidden="1"/>
    <row r="45904" s="505" customFormat="1" ht="14.25" hidden="1"/>
    <row r="45905" s="505" customFormat="1" ht="14.25" hidden="1"/>
    <row r="45906" s="505" customFormat="1" ht="14.25" hidden="1"/>
    <row r="45907" s="505" customFormat="1" ht="14.25" hidden="1"/>
    <row r="45908" s="505" customFormat="1" ht="14.25" hidden="1"/>
    <row r="45909" s="505" customFormat="1" ht="14.25" hidden="1"/>
    <row r="45910" s="505" customFormat="1" ht="14.25" hidden="1"/>
    <row r="45911" s="505" customFormat="1" ht="14.25" hidden="1"/>
    <row r="45912" s="505" customFormat="1" ht="14.25" hidden="1"/>
    <row r="45913" s="505" customFormat="1" ht="14.25" hidden="1"/>
    <row r="45914" s="505" customFormat="1" ht="14.25" hidden="1"/>
    <row r="45915" s="505" customFormat="1" ht="14.25" hidden="1"/>
    <row r="45916" s="505" customFormat="1" ht="14.25" hidden="1"/>
    <row r="45917" s="505" customFormat="1" ht="14.25" hidden="1"/>
    <row r="45918" s="505" customFormat="1" ht="14.25" hidden="1"/>
    <row r="45919" s="505" customFormat="1" ht="14.25" hidden="1"/>
    <row r="45920" s="505" customFormat="1" ht="14.25" hidden="1"/>
    <row r="45921" s="505" customFormat="1" ht="14.25" hidden="1"/>
    <row r="45922" s="505" customFormat="1" ht="14.25" hidden="1"/>
    <row r="45923" s="505" customFormat="1" ht="14.25" hidden="1"/>
    <row r="45924" s="505" customFormat="1" ht="14.25" hidden="1"/>
    <row r="45925" s="505" customFormat="1" ht="14.25" hidden="1"/>
    <row r="45926" s="505" customFormat="1" ht="14.25" hidden="1"/>
    <row r="45927" s="505" customFormat="1" ht="14.25" hidden="1"/>
    <row r="45928" s="505" customFormat="1" ht="14.25" hidden="1"/>
    <row r="45929" s="505" customFormat="1" ht="14.25" hidden="1"/>
    <row r="45930" s="505" customFormat="1" ht="14.25" hidden="1"/>
    <row r="45931" s="505" customFormat="1" ht="14.25" hidden="1"/>
    <row r="45932" s="505" customFormat="1" ht="14.25" hidden="1"/>
    <row r="45933" s="505" customFormat="1" ht="14.25" hidden="1"/>
    <row r="45934" s="505" customFormat="1" ht="14.25" hidden="1"/>
    <row r="45935" s="505" customFormat="1" ht="14.25" hidden="1"/>
    <row r="45936" s="505" customFormat="1" ht="14.25" hidden="1"/>
    <row r="45937" s="505" customFormat="1" ht="14.25" hidden="1"/>
    <row r="45938" s="505" customFormat="1" ht="14.25" hidden="1"/>
    <row r="45939" s="505" customFormat="1" ht="14.25" hidden="1"/>
    <row r="45940" s="505" customFormat="1" ht="14.25" hidden="1"/>
    <row r="45941" s="505" customFormat="1" ht="14.25" hidden="1"/>
    <row r="45942" s="505" customFormat="1" ht="14.25" hidden="1"/>
    <row r="45943" s="505" customFormat="1" ht="14.25" hidden="1"/>
    <row r="45944" s="505" customFormat="1" ht="14.25" hidden="1"/>
    <row r="45945" s="505" customFormat="1" ht="14.25" hidden="1"/>
    <row r="45946" s="505" customFormat="1" ht="14.25" hidden="1"/>
    <row r="45947" s="505" customFormat="1" ht="14.25" hidden="1"/>
    <row r="45948" s="505" customFormat="1" ht="14.25" hidden="1"/>
    <row r="45949" s="505" customFormat="1" ht="14.25" hidden="1"/>
    <row r="45950" s="505" customFormat="1" ht="14.25" hidden="1"/>
    <row r="45951" s="505" customFormat="1" ht="14.25" hidden="1"/>
    <row r="45952" s="505" customFormat="1" ht="14.25" hidden="1"/>
    <row r="45953" s="505" customFormat="1" ht="14.25" hidden="1"/>
    <row r="45954" s="505" customFormat="1" ht="14.25" hidden="1"/>
    <row r="45955" s="505" customFormat="1" ht="14.25" hidden="1"/>
    <row r="45956" s="505" customFormat="1" ht="14.25" hidden="1"/>
    <row r="45957" s="505" customFormat="1" ht="14.25" hidden="1"/>
    <row r="45958" s="505" customFormat="1" ht="14.25" hidden="1"/>
    <row r="45959" s="505" customFormat="1" ht="14.25" hidden="1"/>
    <row r="45960" s="505" customFormat="1" ht="14.25" hidden="1"/>
    <row r="45961" s="505" customFormat="1" ht="14.25" hidden="1"/>
    <row r="45962" s="505" customFormat="1" ht="14.25" hidden="1"/>
    <row r="45963" s="505" customFormat="1" ht="14.25" hidden="1"/>
    <row r="45964" s="505" customFormat="1" ht="14.25" hidden="1"/>
    <row r="45965" s="505" customFormat="1" ht="14.25" hidden="1"/>
    <row r="45966" s="505" customFormat="1" ht="14.25" hidden="1"/>
    <row r="45967" s="505" customFormat="1" ht="14.25" hidden="1"/>
    <row r="45968" s="505" customFormat="1" ht="14.25" hidden="1"/>
    <row r="45969" s="505" customFormat="1" ht="14.25" hidden="1"/>
    <row r="45970" s="505" customFormat="1" ht="14.25" hidden="1"/>
    <row r="45971" s="505" customFormat="1" ht="14.25" hidden="1"/>
    <row r="45972" s="505" customFormat="1" ht="14.25" hidden="1"/>
    <row r="45973" s="505" customFormat="1" ht="14.25" hidden="1"/>
    <row r="45974" s="505" customFormat="1" ht="14.25" hidden="1"/>
    <row r="45975" s="505" customFormat="1" ht="14.25" hidden="1"/>
    <row r="45976" s="505" customFormat="1" ht="14.25" hidden="1"/>
    <row r="45977" s="505" customFormat="1" ht="14.25" hidden="1"/>
    <row r="45978" s="505" customFormat="1" ht="14.25" hidden="1"/>
    <row r="45979" s="505" customFormat="1" ht="14.25" hidden="1"/>
    <row r="45980" s="505" customFormat="1" ht="14.25" hidden="1"/>
    <row r="45981" s="505" customFormat="1" ht="14.25" hidden="1"/>
    <row r="45982" s="505" customFormat="1" ht="14.25" hidden="1"/>
    <row r="45983" s="505" customFormat="1" ht="14.25" hidden="1"/>
    <row r="45984" s="505" customFormat="1" ht="14.25" hidden="1"/>
    <row r="45985" s="505" customFormat="1" ht="14.25" hidden="1"/>
    <row r="45986" s="505" customFormat="1" ht="14.25" hidden="1"/>
    <row r="45987" s="505" customFormat="1" ht="14.25" hidden="1"/>
    <row r="45988" s="505" customFormat="1" ht="14.25" hidden="1"/>
    <row r="45989" s="505" customFormat="1" ht="14.25" hidden="1"/>
    <row r="45990" s="505" customFormat="1" ht="14.25" hidden="1"/>
    <row r="45991" s="505" customFormat="1" ht="14.25" hidden="1"/>
    <row r="45992" s="505" customFormat="1" ht="14.25" hidden="1"/>
    <row r="45993" s="505" customFormat="1" ht="14.25" hidden="1"/>
    <row r="45994" s="505" customFormat="1" ht="14.25" hidden="1"/>
    <row r="45995" s="505" customFormat="1" ht="14.25" hidden="1"/>
    <row r="45996" s="505" customFormat="1" ht="14.25" hidden="1"/>
    <row r="45997" s="505" customFormat="1" ht="14.25" hidden="1"/>
    <row r="45998" s="505" customFormat="1" ht="14.25" hidden="1"/>
    <row r="45999" s="505" customFormat="1" ht="14.25" hidden="1"/>
    <row r="46000" s="505" customFormat="1" ht="14.25" hidden="1"/>
    <row r="46001" s="505" customFormat="1" ht="14.25" hidden="1"/>
    <row r="46002" s="505" customFormat="1" ht="14.25" hidden="1"/>
    <row r="46003" s="505" customFormat="1" ht="14.25" hidden="1"/>
    <row r="46004" s="505" customFormat="1" ht="14.25" hidden="1"/>
    <row r="46005" s="505" customFormat="1" ht="14.25" hidden="1"/>
    <row r="46006" s="505" customFormat="1" ht="14.25" hidden="1"/>
    <row r="46007" s="505" customFormat="1" ht="14.25" hidden="1"/>
    <row r="46008" s="505" customFormat="1" ht="14.25" hidden="1"/>
    <row r="46009" s="505" customFormat="1" ht="14.25" hidden="1"/>
    <row r="46010" s="505" customFormat="1" ht="14.25" hidden="1"/>
    <row r="46011" s="505" customFormat="1" ht="14.25" hidden="1"/>
    <row r="46012" s="505" customFormat="1" ht="14.25" hidden="1"/>
    <row r="46013" s="505" customFormat="1" ht="14.25" hidden="1"/>
    <row r="46014" s="505" customFormat="1" ht="14.25" hidden="1"/>
    <row r="46015" s="505" customFormat="1" ht="14.25" hidden="1"/>
    <row r="46016" s="505" customFormat="1" ht="14.25" hidden="1"/>
    <row r="46017" s="505" customFormat="1" ht="14.25" hidden="1"/>
    <row r="46018" s="505" customFormat="1" ht="14.25" hidden="1"/>
    <row r="46019" s="505" customFormat="1" ht="14.25" hidden="1"/>
    <row r="46020" s="505" customFormat="1" ht="14.25" hidden="1"/>
    <row r="46021" s="505" customFormat="1" ht="14.25" hidden="1"/>
    <row r="46022" s="505" customFormat="1" ht="14.25" hidden="1"/>
    <row r="46023" s="505" customFormat="1" ht="14.25" hidden="1"/>
    <row r="46024" s="505" customFormat="1" ht="14.25" hidden="1"/>
    <row r="46025" s="505" customFormat="1" ht="14.25" hidden="1"/>
    <row r="46026" s="505" customFormat="1" ht="14.25" hidden="1"/>
    <row r="46027" s="505" customFormat="1" ht="14.25" hidden="1"/>
    <row r="46028" s="505" customFormat="1" ht="14.25" hidden="1"/>
    <row r="46029" s="505" customFormat="1" ht="14.25" hidden="1"/>
    <row r="46030" s="505" customFormat="1" ht="14.25" hidden="1"/>
    <row r="46031" s="505" customFormat="1" ht="14.25" hidden="1"/>
    <row r="46032" s="505" customFormat="1" ht="14.25" hidden="1"/>
    <row r="46033" s="505" customFormat="1" ht="14.25" hidden="1"/>
    <row r="46034" s="505" customFormat="1" ht="14.25" hidden="1"/>
    <row r="46035" s="505" customFormat="1" ht="14.25" hidden="1"/>
    <row r="46036" s="505" customFormat="1" ht="14.25" hidden="1"/>
    <row r="46037" s="505" customFormat="1" ht="14.25" hidden="1"/>
    <row r="46038" s="505" customFormat="1" ht="14.25" hidden="1"/>
    <row r="46039" s="505" customFormat="1" ht="14.25" hidden="1"/>
    <row r="46040" s="505" customFormat="1" ht="14.25" hidden="1"/>
    <row r="46041" s="505" customFormat="1" ht="14.25" hidden="1"/>
    <row r="46042" s="505" customFormat="1" ht="14.25" hidden="1"/>
    <row r="46043" s="505" customFormat="1" ht="14.25" hidden="1"/>
    <row r="46044" s="505" customFormat="1" ht="14.25" hidden="1"/>
    <row r="46045" s="505" customFormat="1" ht="14.25" hidden="1"/>
    <row r="46046" s="505" customFormat="1" ht="14.25" hidden="1"/>
    <row r="46047" s="505" customFormat="1" ht="14.25" hidden="1"/>
    <row r="46048" s="505" customFormat="1" ht="14.25" hidden="1"/>
    <row r="46049" s="505" customFormat="1" ht="14.25" hidden="1"/>
    <row r="46050" s="505" customFormat="1" ht="14.25" hidden="1"/>
    <row r="46051" s="505" customFormat="1" ht="14.25" hidden="1"/>
    <row r="46052" s="505" customFormat="1" ht="14.25" hidden="1"/>
    <row r="46053" s="505" customFormat="1" ht="14.25" hidden="1"/>
    <row r="46054" s="505" customFormat="1" ht="14.25" hidden="1"/>
    <row r="46055" s="505" customFormat="1" ht="14.25" hidden="1"/>
    <row r="46056" s="505" customFormat="1" ht="14.25" hidden="1"/>
    <row r="46057" s="505" customFormat="1" ht="14.25" hidden="1"/>
    <row r="46058" s="505" customFormat="1" ht="14.25" hidden="1"/>
    <row r="46059" s="505" customFormat="1" ht="14.25" hidden="1"/>
    <row r="46060" s="505" customFormat="1" ht="14.25" hidden="1"/>
    <row r="46061" s="505" customFormat="1" ht="14.25" hidden="1"/>
    <row r="46062" s="505" customFormat="1" ht="14.25" hidden="1"/>
    <row r="46063" s="505" customFormat="1" ht="14.25" hidden="1"/>
    <row r="46064" s="505" customFormat="1" ht="14.25" hidden="1"/>
    <row r="46065" s="505" customFormat="1" ht="14.25" hidden="1"/>
    <row r="46066" s="505" customFormat="1" ht="14.25" hidden="1"/>
    <row r="46067" s="505" customFormat="1" ht="14.25" hidden="1"/>
    <row r="46068" s="505" customFormat="1" ht="14.25" hidden="1"/>
    <row r="46069" s="505" customFormat="1" ht="14.25" hidden="1"/>
    <row r="46070" s="505" customFormat="1" ht="14.25" hidden="1"/>
    <row r="46071" s="505" customFormat="1" ht="14.25" hidden="1"/>
    <row r="46072" s="505" customFormat="1" ht="14.25" hidden="1"/>
    <row r="46073" s="505" customFormat="1" ht="14.25" hidden="1"/>
    <row r="46074" s="505" customFormat="1" ht="14.25" hidden="1"/>
    <row r="46075" s="505" customFormat="1" ht="14.25" hidden="1"/>
    <row r="46076" s="505" customFormat="1" ht="14.25" hidden="1"/>
    <row r="46077" s="505" customFormat="1" ht="14.25" hidden="1"/>
    <row r="46078" s="505" customFormat="1" ht="14.25" hidden="1"/>
    <row r="46079" s="505" customFormat="1" ht="14.25" hidden="1"/>
    <row r="46080" s="505" customFormat="1" ht="14.25" hidden="1"/>
    <row r="46081" s="505" customFormat="1" ht="14.25" hidden="1"/>
    <row r="46082" s="505" customFormat="1" ht="14.25" hidden="1"/>
    <row r="46083" s="505" customFormat="1" ht="14.25" hidden="1"/>
    <row r="46084" s="505" customFormat="1" ht="14.25" hidden="1"/>
    <row r="46085" s="505" customFormat="1" ht="14.25" hidden="1"/>
    <row r="46086" s="505" customFormat="1" ht="14.25" hidden="1"/>
    <row r="46087" s="505" customFormat="1" ht="14.25" hidden="1"/>
    <row r="46088" s="505" customFormat="1" ht="14.25" hidden="1"/>
    <row r="46089" s="505" customFormat="1" ht="14.25" hidden="1"/>
    <row r="46090" s="505" customFormat="1" ht="14.25" hidden="1"/>
    <row r="46091" s="505" customFormat="1" ht="14.25" hidden="1"/>
    <row r="46092" s="505" customFormat="1" ht="14.25" hidden="1"/>
    <row r="46093" s="505" customFormat="1" ht="14.25" hidden="1"/>
    <row r="46094" s="505" customFormat="1" ht="14.25" hidden="1"/>
    <row r="46095" s="505" customFormat="1" ht="14.25" hidden="1"/>
    <row r="46096" s="505" customFormat="1" ht="14.25" hidden="1"/>
    <row r="46097" s="505" customFormat="1" ht="14.25" hidden="1"/>
    <row r="46098" s="505" customFormat="1" ht="14.25" hidden="1"/>
    <row r="46099" s="505" customFormat="1" ht="14.25" hidden="1"/>
    <row r="46100" s="505" customFormat="1" ht="14.25" hidden="1"/>
    <row r="46101" s="505" customFormat="1" ht="14.25" hidden="1"/>
    <row r="46102" s="505" customFormat="1" ht="14.25" hidden="1"/>
    <row r="46103" s="505" customFormat="1" ht="14.25" hidden="1"/>
    <row r="46104" s="505" customFormat="1" ht="14.25" hidden="1"/>
    <row r="46105" s="505" customFormat="1" ht="14.25" hidden="1"/>
    <row r="46106" s="505" customFormat="1" ht="14.25" hidden="1"/>
    <row r="46107" s="505" customFormat="1" ht="14.25" hidden="1"/>
    <row r="46108" s="505" customFormat="1" ht="14.25" hidden="1"/>
    <row r="46109" s="505" customFormat="1" ht="14.25" hidden="1"/>
    <row r="46110" s="505" customFormat="1" ht="14.25" hidden="1"/>
    <row r="46111" s="505" customFormat="1" ht="14.25" hidden="1"/>
    <row r="46112" s="505" customFormat="1" ht="14.25" hidden="1"/>
    <row r="46113" s="505" customFormat="1" ht="14.25" hidden="1"/>
    <row r="46114" s="505" customFormat="1" ht="14.25" hidden="1"/>
    <row r="46115" s="505" customFormat="1" ht="14.25" hidden="1"/>
    <row r="46116" s="505" customFormat="1" ht="14.25" hidden="1"/>
    <row r="46117" s="505" customFormat="1" ht="14.25" hidden="1"/>
    <row r="46118" s="505" customFormat="1" ht="14.25" hidden="1"/>
    <row r="46119" s="505" customFormat="1" ht="14.25" hidden="1"/>
    <row r="46120" s="505" customFormat="1" ht="14.25" hidden="1"/>
    <row r="46121" s="505" customFormat="1" ht="14.25" hidden="1"/>
    <row r="46122" s="505" customFormat="1" ht="14.25" hidden="1"/>
    <row r="46123" s="505" customFormat="1" ht="14.25" hidden="1"/>
    <row r="46124" s="505" customFormat="1" ht="14.25" hidden="1"/>
    <row r="46125" s="505" customFormat="1" ht="14.25" hidden="1"/>
    <row r="46126" s="505" customFormat="1" ht="14.25" hidden="1"/>
    <row r="46127" s="505" customFormat="1" ht="14.25" hidden="1"/>
    <row r="46128" s="505" customFormat="1" ht="14.25" hidden="1"/>
    <row r="46129" s="505" customFormat="1" ht="14.25" hidden="1"/>
    <row r="46130" s="505" customFormat="1" ht="14.25" hidden="1"/>
    <row r="46131" s="505" customFormat="1" ht="14.25" hidden="1"/>
    <row r="46132" s="505" customFormat="1" ht="14.25" hidden="1"/>
    <row r="46133" s="505" customFormat="1" ht="14.25" hidden="1"/>
    <row r="46134" s="505" customFormat="1" ht="14.25" hidden="1"/>
    <row r="46135" s="505" customFormat="1" ht="14.25" hidden="1"/>
    <row r="46136" s="505" customFormat="1" ht="14.25" hidden="1"/>
    <row r="46137" s="505" customFormat="1" ht="14.25" hidden="1"/>
    <row r="46138" s="505" customFormat="1" ht="14.25" hidden="1"/>
    <row r="46139" s="505" customFormat="1" ht="14.25" hidden="1"/>
    <row r="46140" s="505" customFormat="1" ht="14.25" hidden="1"/>
    <row r="46141" s="505" customFormat="1" ht="14.25" hidden="1"/>
    <row r="46142" s="505" customFormat="1" ht="14.25" hidden="1"/>
    <row r="46143" s="505" customFormat="1" ht="14.25" hidden="1"/>
    <row r="46144" s="505" customFormat="1" ht="14.25" hidden="1"/>
    <row r="46145" s="505" customFormat="1" ht="14.25" hidden="1"/>
    <row r="46146" s="505" customFormat="1" ht="14.25" hidden="1"/>
    <row r="46147" s="505" customFormat="1" ht="14.25" hidden="1"/>
    <row r="46148" s="505" customFormat="1" ht="14.25" hidden="1"/>
    <row r="46149" s="505" customFormat="1" ht="14.25" hidden="1"/>
    <row r="46150" s="505" customFormat="1" ht="14.25" hidden="1"/>
    <row r="46151" s="505" customFormat="1" ht="14.25" hidden="1"/>
    <row r="46152" s="505" customFormat="1" ht="14.25" hidden="1"/>
    <row r="46153" s="505" customFormat="1" ht="14.25" hidden="1"/>
    <row r="46154" s="505" customFormat="1" ht="14.25" hidden="1"/>
    <row r="46155" s="505" customFormat="1" ht="14.25" hidden="1"/>
    <row r="46156" s="505" customFormat="1" ht="14.25" hidden="1"/>
    <row r="46157" s="505" customFormat="1" ht="14.25" hidden="1"/>
    <row r="46158" s="505" customFormat="1" ht="14.25" hidden="1"/>
    <row r="46159" s="505" customFormat="1" ht="14.25" hidden="1"/>
    <row r="46160" s="505" customFormat="1" ht="14.25" hidden="1"/>
    <row r="46161" s="505" customFormat="1" ht="14.25" hidden="1"/>
    <row r="46162" s="505" customFormat="1" ht="14.25" hidden="1"/>
    <row r="46163" s="505" customFormat="1" ht="14.25" hidden="1"/>
    <row r="46164" s="505" customFormat="1" ht="14.25" hidden="1"/>
    <row r="46165" s="505" customFormat="1" ht="14.25" hidden="1"/>
    <row r="46166" s="505" customFormat="1" ht="14.25" hidden="1"/>
    <row r="46167" s="505" customFormat="1" ht="14.25" hidden="1"/>
    <row r="46168" s="505" customFormat="1" ht="14.25" hidden="1"/>
    <row r="46169" s="505" customFormat="1" ht="14.25" hidden="1"/>
    <row r="46170" s="505" customFormat="1" ht="14.25" hidden="1"/>
    <row r="46171" s="505" customFormat="1" ht="14.25" hidden="1"/>
    <row r="46172" s="505" customFormat="1" ht="14.25" hidden="1"/>
    <row r="46173" s="505" customFormat="1" ht="14.25" hidden="1"/>
    <row r="46174" s="505" customFormat="1" ht="14.25" hidden="1"/>
    <row r="46175" s="505" customFormat="1" ht="14.25" hidden="1"/>
    <row r="46176" s="505" customFormat="1" ht="14.25" hidden="1"/>
    <row r="46177" s="505" customFormat="1" ht="14.25" hidden="1"/>
    <row r="46178" s="505" customFormat="1" ht="14.25" hidden="1"/>
    <row r="46179" s="505" customFormat="1" ht="14.25" hidden="1"/>
    <row r="46180" s="505" customFormat="1" ht="14.25" hidden="1"/>
    <row r="46181" s="505" customFormat="1" ht="14.25" hidden="1"/>
    <row r="46182" s="505" customFormat="1" ht="14.25" hidden="1"/>
    <row r="46183" s="505" customFormat="1" ht="14.25" hidden="1"/>
    <row r="46184" s="505" customFormat="1" ht="14.25" hidden="1"/>
    <row r="46185" s="505" customFormat="1" ht="14.25" hidden="1"/>
    <row r="46186" s="505" customFormat="1" ht="14.25" hidden="1"/>
    <row r="46187" s="505" customFormat="1" ht="14.25" hidden="1"/>
    <row r="46188" s="505" customFormat="1" ht="14.25" hidden="1"/>
    <row r="46189" s="505" customFormat="1" ht="14.25" hidden="1"/>
    <row r="46190" s="505" customFormat="1" ht="14.25" hidden="1"/>
    <row r="46191" s="505" customFormat="1" ht="14.25" hidden="1"/>
    <row r="46192" s="505" customFormat="1" ht="14.25" hidden="1"/>
    <row r="46193" s="505" customFormat="1" ht="14.25" hidden="1"/>
    <row r="46194" s="505" customFormat="1" ht="14.25" hidden="1"/>
    <row r="46195" s="505" customFormat="1" ht="14.25" hidden="1"/>
    <row r="46196" s="505" customFormat="1" ht="14.25" hidden="1"/>
    <row r="46197" s="505" customFormat="1" ht="14.25" hidden="1"/>
    <row r="46198" s="505" customFormat="1" ht="14.25" hidden="1"/>
    <row r="46199" s="505" customFormat="1" ht="14.25" hidden="1"/>
    <row r="46200" s="505" customFormat="1" ht="14.25" hidden="1"/>
    <row r="46201" s="505" customFormat="1" ht="14.25" hidden="1"/>
    <row r="46202" s="505" customFormat="1" ht="14.25" hidden="1"/>
    <row r="46203" s="505" customFormat="1" ht="14.25" hidden="1"/>
    <row r="46204" s="505" customFormat="1" ht="14.25" hidden="1"/>
    <row r="46205" s="505" customFormat="1" ht="14.25" hidden="1"/>
    <row r="46206" s="505" customFormat="1" ht="14.25" hidden="1"/>
    <row r="46207" s="505" customFormat="1" ht="14.25" hidden="1"/>
    <row r="46208" s="505" customFormat="1" ht="14.25" hidden="1"/>
    <row r="46209" s="505" customFormat="1" ht="14.25" hidden="1"/>
    <row r="46210" s="505" customFormat="1" ht="14.25" hidden="1"/>
    <row r="46211" s="505" customFormat="1" ht="14.25" hidden="1"/>
    <row r="46212" s="505" customFormat="1" ht="14.25" hidden="1"/>
    <row r="46213" s="505" customFormat="1" ht="14.25" hidden="1"/>
    <row r="46214" s="505" customFormat="1" ht="14.25" hidden="1"/>
    <row r="46215" s="505" customFormat="1" ht="14.25" hidden="1"/>
    <row r="46216" s="505" customFormat="1" ht="14.25" hidden="1"/>
    <row r="46217" s="505" customFormat="1" ht="14.25" hidden="1"/>
    <row r="46218" s="505" customFormat="1" ht="14.25" hidden="1"/>
    <row r="46219" s="505" customFormat="1" ht="14.25" hidden="1"/>
    <row r="46220" s="505" customFormat="1" ht="14.25" hidden="1"/>
    <row r="46221" s="505" customFormat="1" ht="14.25" hidden="1"/>
    <row r="46222" s="505" customFormat="1" ht="14.25" hidden="1"/>
    <row r="46223" s="505" customFormat="1" ht="14.25" hidden="1"/>
    <row r="46224" s="505" customFormat="1" ht="14.25" hidden="1"/>
    <row r="46225" s="505" customFormat="1" ht="14.25" hidden="1"/>
    <row r="46226" s="505" customFormat="1" ht="14.25" hidden="1"/>
    <row r="46227" s="505" customFormat="1" ht="14.25" hidden="1"/>
    <row r="46228" s="505" customFormat="1" ht="14.25" hidden="1"/>
    <row r="46229" s="505" customFormat="1" ht="14.25" hidden="1"/>
    <row r="46230" s="505" customFormat="1" ht="14.25" hidden="1"/>
    <row r="46231" s="505" customFormat="1" ht="14.25" hidden="1"/>
    <row r="46232" s="505" customFormat="1" ht="14.25" hidden="1"/>
    <row r="46233" s="505" customFormat="1" ht="14.25" hidden="1"/>
    <row r="46234" s="505" customFormat="1" ht="14.25" hidden="1"/>
    <row r="46235" s="505" customFormat="1" ht="14.25" hidden="1"/>
    <row r="46236" s="505" customFormat="1" ht="14.25" hidden="1"/>
    <row r="46237" s="505" customFormat="1" ht="14.25" hidden="1"/>
    <row r="46238" s="505" customFormat="1" ht="14.25" hidden="1"/>
    <row r="46239" s="505" customFormat="1" ht="14.25" hidden="1"/>
    <row r="46240" s="505" customFormat="1" ht="14.25" hidden="1"/>
    <row r="46241" s="505" customFormat="1" ht="14.25" hidden="1"/>
    <row r="46242" s="505" customFormat="1" ht="14.25" hidden="1"/>
    <row r="46243" s="505" customFormat="1" ht="14.25" hidden="1"/>
    <row r="46244" s="505" customFormat="1" ht="14.25" hidden="1"/>
    <row r="46245" s="505" customFormat="1" ht="14.25" hidden="1"/>
    <row r="46246" s="505" customFormat="1" ht="14.25" hidden="1"/>
    <row r="46247" s="505" customFormat="1" ht="14.25" hidden="1"/>
    <row r="46248" s="505" customFormat="1" ht="14.25" hidden="1"/>
    <row r="46249" s="505" customFormat="1" ht="14.25" hidden="1"/>
    <row r="46250" s="505" customFormat="1" ht="14.25" hidden="1"/>
    <row r="46251" s="505" customFormat="1" ht="14.25" hidden="1"/>
    <row r="46252" s="505" customFormat="1" ht="14.25" hidden="1"/>
    <row r="46253" s="505" customFormat="1" ht="14.25" hidden="1"/>
    <row r="46254" s="505" customFormat="1" ht="14.25" hidden="1"/>
    <row r="46255" s="505" customFormat="1" ht="14.25" hidden="1"/>
    <row r="46256" s="505" customFormat="1" ht="14.25" hidden="1"/>
    <row r="46257" s="505" customFormat="1" ht="14.25" hidden="1"/>
    <row r="46258" s="505" customFormat="1" ht="14.25" hidden="1"/>
    <row r="46259" s="505" customFormat="1" ht="14.25" hidden="1"/>
    <row r="46260" s="505" customFormat="1" ht="14.25" hidden="1"/>
    <row r="46261" s="505" customFormat="1" ht="14.25" hidden="1"/>
    <row r="46262" s="505" customFormat="1" ht="14.25" hidden="1"/>
    <row r="46263" s="505" customFormat="1" ht="14.25" hidden="1"/>
    <row r="46264" s="505" customFormat="1" ht="14.25" hidden="1"/>
    <row r="46265" s="505" customFormat="1" ht="14.25" hidden="1"/>
    <row r="46266" s="505" customFormat="1" ht="14.25" hidden="1"/>
    <row r="46267" s="505" customFormat="1" ht="14.25" hidden="1"/>
    <row r="46268" s="505" customFormat="1" ht="14.25" hidden="1"/>
    <row r="46269" s="505" customFormat="1" ht="14.25" hidden="1"/>
    <row r="46270" s="505" customFormat="1" ht="14.25" hidden="1"/>
    <row r="46271" s="505" customFormat="1" ht="14.25" hidden="1"/>
    <row r="46272" s="505" customFormat="1" ht="14.25" hidden="1"/>
    <row r="46273" s="505" customFormat="1" ht="14.25" hidden="1"/>
    <row r="46274" s="505" customFormat="1" ht="14.25" hidden="1"/>
    <row r="46275" s="505" customFormat="1" ht="14.25" hidden="1"/>
    <row r="46276" s="505" customFormat="1" ht="14.25" hidden="1"/>
    <row r="46277" s="505" customFormat="1" ht="14.25" hidden="1"/>
    <row r="46278" s="505" customFormat="1" ht="14.25" hidden="1"/>
    <row r="46279" s="505" customFormat="1" ht="14.25" hidden="1"/>
    <row r="46280" s="505" customFormat="1" ht="14.25" hidden="1"/>
    <row r="46281" s="505" customFormat="1" ht="14.25" hidden="1"/>
    <row r="46282" s="505" customFormat="1" ht="14.25" hidden="1"/>
    <row r="46283" s="505" customFormat="1" ht="14.25" hidden="1"/>
    <row r="46284" s="505" customFormat="1" ht="14.25" hidden="1"/>
    <row r="46285" s="505" customFormat="1" ht="14.25" hidden="1"/>
    <row r="46286" s="505" customFormat="1" ht="14.25" hidden="1"/>
    <row r="46287" s="505" customFormat="1" ht="14.25" hidden="1"/>
    <row r="46288" s="505" customFormat="1" ht="14.25" hidden="1"/>
    <row r="46289" s="505" customFormat="1" ht="14.25" hidden="1"/>
    <row r="46290" s="505" customFormat="1" ht="14.25" hidden="1"/>
    <row r="46291" s="505" customFormat="1" ht="14.25" hidden="1"/>
    <row r="46292" s="505" customFormat="1" ht="14.25" hidden="1"/>
    <row r="46293" s="505" customFormat="1" ht="14.25" hidden="1"/>
    <row r="46294" s="505" customFormat="1" ht="14.25" hidden="1"/>
    <row r="46295" s="505" customFormat="1" ht="14.25" hidden="1"/>
    <row r="46296" s="505" customFormat="1" ht="14.25" hidden="1"/>
    <row r="46297" s="505" customFormat="1" ht="14.25" hidden="1"/>
    <row r="46298" s="505" customFormat="1" ht="14.25" hidden="1"/>
    <row r="46299" s="505" customFormat="1" ht="14.25" hidden="1"/>
    <row r="46300" s="505" customFormat="1" ht="14.25" hidden="1"/>
    <row r="46301" s="505" customFormat="1" ht="14.25" hidden="1"/>
    <row r="46302" s="505" customFormat="1" ht="14.25" hidden="1"/>
    <row r="46303" s="505" customFormat="1" ht="14.25" hidden="1"/>
    <row r="46304" s="505" customFormat="1" ht="14.25" hidden="1"/>
    <row r="46305" s="505" customFormat="1" ht="14.25" hidden="1"/>
    <row r="46306" s="505" customFormat="1" ht="14.25" hidden="1"/>
    <row r="46307" s="505" customFormat="1" ht="14.25" hidden="1"/>
    <row r="46308" s="505" customFormat="1" ht="14.25" hidden="1"/>
    <row r="46309" s="505" customFormat="1" ht="14.25" hidden="1"/>
    <row r="46310" s="505" customFormat="1" ht="14.25" hidden="1"/>
    <row r="46311" s="505" customFormat="1" ht="14.25" hidden="1"/>
    <row r="46312" s="505" customFormat="1" ht="14.25" hidden="1"/>
    <row r="46313" s="505" customFormat="1" ht="14.25" hidden="1"/>
    <row r="46314" s="505" customFormat="1" ht="14.25" hidden="1"/>
    <row r="46315" s="505" customFormat="1" ht="14.25" hidden="1"/>
    <row r="46316" s="505" customFormat="1" ht="14.25" hidden="1"/>
    <row r="46317" s="505" customFormat="1" ht="14.25" hidden="1"/>
    <row r="46318" s="505" customFormat="1" ht="14.25" hidden="1"/>
    <row r="46319" s="505" customFormat="1" ht="14.25" hidden="1"/>
    <row r="46320" s="505" customFormat="1" ht="14.25" hidden="1"/>
    <row r="46321" s="505" customFormat="1" ht="14.25" hidden="1"/>
    <row r="46322" s="505" customFormat="1" ht="14.25" hidden="1"/>
    <row r="46323" s="505" customFormat="1" ht="14.25" hidden="1"/>
    <row r="46324" s="505" customFormat="1" ht="14.25" hidden="1"/>
    <row r="46325" s="505" customFormat="1" ht="14.25" hidden="1"/>
    <row r="46326" s="505" customFormat="1" ht="14.25" hidden="1"/>
    <row r="46327" s="505" customFormat="1" ht="14.25" hidden="1"/>
    <row r="46328" s="505" customFormat="1" ht="14.25" hidden="1"/>
    <row r="46329" s="505" customFormat="1" ht="14.25" hidden="1"/>
    <row r="46330" s="505" customFormat="1" ht="14.25" hidden="1"/>
    <row r="46331" s="505" customFormat="1" ht="14.25" hidden="1"/>
    <row r="46332" s="505" customFormat="1" ht="14.25" hidden="1"/>
    <row r="46333" s="505" customFormat="1" ht="14.25" hidden="1"/>
    <row r="46334" s="505" customFormat="1" ht="14.25" hidden="1"/>
    <row r="46335" s="505" customFormat="1" ht="14.25" hidden="1"/>
    <row r="46336" s="505" customFormat="1" ht="14.25" hidden="1"/>
    <row r="46337" s="505" customFormat="1" ht="14.25" hidden="1"/>
    <row r="46338" s="505" customFormat="1" ht="14.25" hidden="1"/>
    <row r="46339" s="505" customFormat="1" ht="14.25" hidden="1"/>
    <row r="46340" s="505" customFormat="1" ht="14.25" hidden="1"/>
    <row r="46341" s="505" customFormat="1" ht="14.25" hidden="1"/>
    <row r="46342" s="505" customFormat="1" ht="14.25" hidden="1"/>
    <row r="46343" s="505" customFormat="1" ht="14.25" hidden="1"/>
    <row r="46344" s="505" customFormat="1" ht="14.25" hidden="1"/>
    <row r="46345" s="505" customFormat="1" ht="14.25" hidden="1"/>
    <row r="46346" s="505" customFormat="1" ht="14.25" hidden="1"/>
    <row r="46347" s="505" customFormat="1" ht="14.25" hidden="1"/>
    <row r="46348" s="505" customFormat="1" ht="14.25" hidden="1"/>
    <row r="46349" s="505" customFormat="1" ht="14.25" hidden="1"/>
    <row r="46350" s="505" customFormat="1" ht="14.25" hidden="1"/>
    <row r="46351" s="505" customFormat="1" ht="14.25" hidden="1"/>
    <row r="46352" s="505" customFormat="1" ht="14.25" hidden="1"/>
    <row r="46353" s="505" customFormat="1" ht="14.25" hidden="1"/>
    <row r="46354" s="505" customFormat="1" ht="14.25" hidden="1"/>
    <row r="46355" s="505" customFormat="1" ht="14.25" hidden="1"/>
    <row r="46356" s="505" customFormat="1" ht="14.25" hidden="1"/>
    <row r="46357" s="505" customFormat="1" ht="14.25" hidden="1"/>
    <row r="46358" s="505" customFormat="1" ht="14.25" hidden="1"/>
    <row r="46359" s="505" customFormat="1" ht="14.25" hidden="1"/>
    <row r="46360" s="505" customFormat="1" ht="14.25" hidden="1"/>
    <row r="46361" s="505" customFormat="1" ht="14.25" hidden="1"/>
    <row r="46362" s="505" customFormat="1" ht="14.25" hidden="1"/>
    <row r="46363" s="505" customFormat="1" ht="14.25" hidden="1"/>
    <row r="46364" s="505" customFormat="1" ht="14.25" hidden="1"/>
    <row r="46365" s="505" customFormat="1" ht="14.25" hidden="1"/>
    <row r="46366" s="505" customFormat="1" ht="14.25" hidden="1"/>
    <row r="46367" s="505" customFormat="1" ht="14.25" hidden="1"/>
    <row r="46368" s="505" customFormat="1" ht="14.25" hidden="1"/>
    <row r="46369" s="505" customFormat="1" ht="14.25" hidden="1"/>
    <row r="46370" s="505" customFormat="1" ht="14.25" hidden="1"/>
    <row r="46371" s="505" customFormat="1" ht="14.25" hidden="1"/>
    <row r="46372" s="505" customFormat="1" ht="14.25" hidden="1"/>
    <row r="46373" s="505" customFormat="1" ht="14.25" hidden="1"/>
    <row r="46374" s="505" customFormat="1" ht="14.25" hidden="1"/>
    <row r="46375" s="505" customFormat="1" ht="14.25" hidden="1"/>
    <row r="46376" s="505" customFormat="1" ht="14.25" hidden="1"/>
    <row r="46377" s="505" customFormat="1" ht="14.25" hidden="1"/>
    <row r="46378" s="505" customFormat="1" ht="14.25" hidden="1"/>
    <row r="46379" s="505" customFormat="1" ht="14.25" hidden="1"/>
    <row r="46380" s="505" customFormat="1" ht="14.25" hidden="1"/>
    <row r="46381" s="505" customFormat="1" ht="14.25" hidden="1"/>
    <row r="46382" s="505" customFormat="1" ht="14.25" hidden="1"/>
    <row r="46383" s="505" customFormat="1" ht="14.25" hidden="1"/>
    <row r="46384" s="505" customFormat="1" ht="14.25" hidden="1"/>
    <row r="46385" s="505" customFormat="1" ht="14.25" hidden="1"/>
    <row r="46386" s="505" customFormat="1" ht="14.25" hidden="1"/>
    <row r="46387" s="505" customFormat="1" ht="14.25" hidden="1"/>
    <row r="46388" s="505" customFormat="1" ht="14.25" hidden="1"/>
    <row r="46389" s="505" customFormat="1" ht="14.25" hidden="1"/>
    <row r="46390" s="505" customFormat="1" ht="14.25" hidden="1"/>
    <row r="46391" s="505" customFormat="1" ht="14.25" hidden="1"/>
    <row r="46392" s="505" customFormat="1" ht="14.25" hidden="1"/>
    <row r="46393" s="505" customFormat="1" ht="14.25" hidden="1"/>
    <row r="46394" s="505" customFormat="1" ht="14.25" hidden="1"/>
    <row r="46395" s="505" customFormat="1" ht="14.25" hidden="1"/>
    <row r="46396" s="505" customFormat="1" ht="14.25" hidden="1"/>
    <row r="46397" s="505" customFormat="1" ht="14.25" hidden="1"/>
    <row r="46398" s="505" customFormat="1" ht="14.25" hidden="1"/>
    <row r="46399" s="505" customFormat="1" ht="14.25" hidden="1"/>
    <row r="46400" s="505" customFormat="1" ht="14.25" hidden="1"/>
    <row r="46401" s="505" customFormat="1" ht="14.25" hidden="1"/>
    <row r="46402" s="505" customFormat="1" ht="14.25" hidden="1"/>
    <row r="46403" s="505" customFormat="1" ht="14.25" hidden="1"/>
    <row r="46404" s="505" customFormat="1" ht="14.25" hidden="1"/>
    <row r="46405" s="505" customFormat="1" ht="14.25" hidden="1"/>
    <row r="46406" s="505" customFormat="1" ht="14.25" hidden="1"/>
    <row r="46407" s="505" customFormat="1" ht="14.25" hidden="1"/>
    <row r="46408" s="505" customFormat="1" ht="14.25" hidden="1"/>
    <row r="46409" s="505" customFormat="1" ht="14.25" hidden="1"/>
    <row r="46410" s="505" customFormat="1" ht="14.25" hidden="1"/>
    <row r="46411" s="505" customFormat="1" ht="14.25" hidden="1"/>
    <row r="46412" s="505" customFormat="1" ht="14.25" hidden="1"/>
    <row r="46413" s="505" customFormat="1" ht="14.25" hidden="1"/>
    <row r="46414" s="505" customFormat="1" ht="14.25" hidden="1"/>
    <row r="46415" s="505" customFormat="1" ht="14.25" hidden="1"/>
    <row r="46416" s="505" customFormat="1" ht="14.25" hidden="1"/>
    <row r="46417" s="505" customFormat="1" ht="14.25" hidden="1"/>
    <row r="46418" s="505" customFormat="1" ht="14.25" hidden="1"/>
    <row r="46419" s="505" customFormat="1" ht="14.25" hidden="1"/>
    <row r="46420" s="505" customFormat="1" ht="14.25" hidden="1"/>
    <row r="46421" s="505" customFormat="1" ht="14.25" hidden="1"/>
    <row r="46422" s="505" customFormat="1" ht="14.25" hidden="1"/>
    <row r="46423" s="505" customFormat="1" ht="14.25" hidden="1"/>
    <row r="46424" s="505" customFormat="1" ht="14.25" hidden="1"/>
    <row r="46425" s="505" customFormat="1" ht="14.25" hidden="1"/>
    <row r="46426" s="505" customFormat="1" ht="14.25" hidden="1"/>
    <row r="46427" s="505" customFormat="1" ht="14.25" hidden="1"/>
    <row r="46428" s="505" customFormat="1" ht="14.25" hidden="1"/>
    <row r="46429" s="505" customFormat="1" ht="14.25" hidden="1"/>
    <row r="46430" s="505" customFormat="1" ht="14.25" hidden="1"/>
    <row r="46431" s="505" customFormat="1" ht="14.25" hidden="1"/>
    <row r="46432" s="505" customFormat="1" ht="14.25" hidden="1"/>
    <row r="46433" s="505" customFormat="1" ht="14.25" hidden="1"/>
    <row r="46434" s="505" customFormat="1" ht="14.25" hidden="1"/>
    <row r="46435" s="505" customFormat="1" ht="14.25" hidden="1"/>
    <row r="46436" s="505" customFormat="1" ht="14.25" hidden="1"/>
    <row r="46437" s="505" customFormat="1" ht="14.25" hidden="1"/>
    <row r="46438" s="505" customFormat="1" ht="14.25" hidden="1"/>
    <row r="46439" s="505" customFormat="1" ht="14.25" hidden="1"/>
    <row r="46440" s="505" customFormat="1" ht="14.25" hidden="1"/>
    <row r="46441" s="505" customFormat="1" ht="14.25" hidden="1"/>
    <row r="46442" s="505" customFormat="1" ht="14.25" hidden="1"/>
    <row r="46443" s="505" customFormat="1" ht="14.25" hidden="1"/>
    <row r="46444" s="505" customFormat="1" ht="14.25" hidden="1"/>
    <row r="46445" s="505" customFormat="1" ht="14.25" hidden="1"/>
    <row r="46446" s="505" customFormat="1" ht="14.25" hidden="1"/>
    <row r="46447" s="505" customFormat="1" ht="14.25" hidden="1"/>
    <row r="46448" s="505" customFormat="1" ht="14.25" hidden="1"/>
    <row r="46449" s="505" customFormat="1" ht="14.25" hidden="1"/>
    <row r="46450" s="505" customFormat="1" ht="14.25" hidden="1"/>
    <row r="46451" s="505" customFormat="1" ht="14.25" hidden="1"/>
    <row r="46452" s="505" customFormat="1" ht="14.25" hidden="1"/>
    <row r="46453" s="505" customFormat="1" ht="14.25" hidden="1"/>
    <row r="46454" s="505" customFormat="1" ht="14.25" hidden="1"/>
    <row r="46455" s="505" customFormat="1" ht="14.25" hidden="1"/>
    <row r="46456" s="505" customFormat="1" ht="14.25" hidden="1"/>
    <row r="46457" s="505" customFormat="1" ht="14.25" hidden="1"/>
    <row r="46458" s="505" customFormat="1" ht="14.25" hidden="1"/>
    <row r="46459" s="505" customFormat="1" ht="14.25" hidden="1"/>
    <row r="46460" s="505" customFormat="1" ht="14.25" hidden="1"/>
    <row r="46461" s="505" customFormat="1" ht="14.25" hidden="1"/>
    <row r="46462" s="505" customFormat="1" ht="14.25" hidden="1"/>
    <row r="46463" s="505" customFormat="1" ht="14.25" hidden="1"/>
    <row r="46464" s="505" customFormat="1" ht="14.25" hidden="1"/>
    <row r="46465" s="505" customFormat="1" ht="14.25" hidden="1"/>
    <row r="46466" s="505" customFormat="1" ht="14.25" hidden="1"/>
    <row r="46467" s="505" customFormat="1" ht="14.25" hidden="1"/>
    <row r="46468" s="505" customFormat="1" ht="14.25" hidden="1"/>
    <row r="46469" s="505" customFormat="1" ht="14.25" hidden="1"/>
    <row r="46470" s="505" customFormat="1" ht="14.25" hidden="1"/>
    <row r="46471" s="505" customFormat="1" ht="14.25" hidden="1"/>
    <row r="46472" s="505" customFormat="1" ht="14.25" hidden="1"/>
    <row r="46473" s="505" customFormat="1" ht="14.25" hidden="1"/>
    <row r="46474" s="505" customFormat="1" ht="14.25" hidden="1"/>
    <row r="46475" s="505" customFormat="1" ht="14.25" hidden="1"/>
    <row r="46476" s="505" customFormat="1" ht="14.25" hidden="1"/>
    <row r="46477" s="505" customFormat="1" ht="14.25" hidden="1"/>
    <row r="46478" s="505" customFormat="1" ht="14.25" hidden="1"/>
    <row r="46479" s="505" customFormat="1" ht="14.25" hidden="1"/>
    <row r="46480" s="505" customFormat="1" ht="14.25" hidden="1"/>
    <row r="46481" s="505" customFormat="1" ht="14.25" hidden="1"/>
    <row r="46482" s="505" customFormat="1" ht="14.25" hidden="1"/>
    <row r="46483" s="505" customFormat="1" ht="14.25" hidden="1"/>
    <row r="46484" s="505" customFormat="1" ht="14.25" hidden="1"/>
    <row r="46485" s="505" customFormat="1" ht="14.25" hidden="1"/>
    <row r="46486" s="505" customFormat="1" ht="14.25" hidden="1"/>
    <row r="46487" s="505" customFormat="1" ht="14.25" hidden="1"/>
    <row r="46488" s="505" customFormat="1" ht="14.25" hidden="1"/>
    <row r="46489" s="505" customFormat="1" ht="14.25" hidden="1"/>
    <row r="46490" s="505" customFormat="1" ht="14.25" hidden="1"/>
    <row r="46491" s="505" customFormat="1" ht="14.25" hidden="1"/>
    <row r="46492" s="505" customFormat="1" ht="14.25" hidden="1"/>
    <row r="46493" s="505" customFormat="1" ht="14.25" hidden="1"/>
    <row r="46494" s="505" customFormat="1" ht="14.25" hidden="1"/>
    <row r="46495" s="505" customFormat="1" ht="14.25" hidden="1"/>
    <row r="46496" s="505" customFormat="1" ht="14.25" hidden="1"/>
    <row r="46497" s="505" customFormat="1" ht="14.25" hidden="1"/>
    <row r="46498" s="505" customFormat="1" ht="14.25" hidden="1"/>
    <row r="46499" s="505" customFormat="1" ht="14.25" hidden="1"/>
    <row r="46500" s="505" customFormat="1" ht="14.25" hidden="1"/>
    <row r="46501" s="505" customFormat="1" ht="14.25" hidden="1"/>
    <row r="46502" s="505" customFormat="1" ht="14.25" hidden="1"/>
    <row r="46503" s="505" customFormat="1" ht="14.25" hidden="1"/>
    <row r="46504" s="505" customFormat="1" ht="14.25" hidden="1"/>
    <row r="46505" s="505" customFormat="1" ht="14.25" hidden="1"/>
    <row r="46506" s="505" customFormat="1" ht="14.25" hidden="1"/>
    <row r="46507" s="505" customFormat="1" ht="14.25" hidden="1"/>
    <row r="46508" s="505" customFormat="1" ht="14.25" hidden="1"/>
    <row r="46509" s="505" customFormat="1" ht="14.25" hidden="1"/>
    <row r="46510" s="505" customFormat="1" ht="14.25" hidden="1"/>
    <row r="46511" s="505" customFormat="1" ht="14.25" hidden="1"/>
    <row r="46512" s="505" customFormat="1" ht="14.25" hidden="1"/>
    <row r="46513" s="505" customFormat="1" ht="14.25" hidden="1"/>
    <row r="46514" s="505" customFormat="1" ht="14.25" hidden="1"/>
    <row r="46515" s="505" customFormat="1" ht="14.25" hidden="1"/>
    <row r="46516" s="505" customFormat="1" ht="14.25" hidden="1"/>
    <row r="46517" s="505" customFormat="1" ht="14.25" hidden="1"/>
    <row r="46518" s="505" customFormat="1" ht="14.25" hidden="1"/>
    <row r="46519" s="505" customFormat="1" ht="14.25" hidden="1"/>
    <row r="46520" s="505" customFormat="1" ht="14.25" hidden="1"/>
    <row r="46521" s="505" customFormat="1" ht="14.25" hidden="1"/>
    <row r="46522" s="505" customFormat="1" ht="14.25" hidden="1"/>
    <row r="46523" s="505" customFormat="1" ht="14.25" hidden="1"/>
    <row r="46524" s="505" customFormat="1" ht="14.25" hidden="1"/>
    <row r="46525" s="505" customFormat="1" ht="14.25" hidden="1"/>
    <row r="46526" s="505" customFormat="1" ht="14.25" hidden="1"/>
    <row r="46527" s="505" customFormat="1" ht="14.25" hidden="1"/>
    <row r="46528" s="505" customFormat="1" ht="14.25" hidden="1"/>
    <row r="46529" s="505" customFormat="1" ht="14.25" hidden="1"/>
    <row r="46530" s="505" customFormat="1" ht="14.25" hidden="1"/>
    <row r="46531" s="505" customFormat="1" ht="14.25" hidden="1"/>
    <row r="46532" s="505" customFormat="1" ht="14.25" hidden="1"/>
    <row r="46533" s="505" customFormat="1" ht="14.25" hidden="1"/>
    <row r="46534" s="505" customFormat="1" ht="14.25" hidden="1"/>
    <row r="46535" s="505" customFormat="1" ht="14.25" hidden="1"/>
    <row r="46536" s="505" customFormat="1" ht="14.25" hidden="1"/>
    <row r="46537" s="505" customFormat="1" ht="14.25" hidden="1"/>
    <row r="46538" s="505" customFormat="1" ht="14.25" hidden="1"/>
    <row r="46539" s="505" customFormat="1" ht="14.25" hidden="1"/>
    <row r="46540" s="505" customFormat="1" ht="14.25" hidden="1"/>
    <row r="46541" s="505" customFormat="1" ht="14.25" hidden="1"/>
    <row r="46542" s="505" customFormat="1" ht="14.25" hidden="1"/>
    <row r="46543" s="505" customFormat="1" ht="14.25" hidden="1"/>
    <row r="46544" s="505" customFormat="1" ht="14.25" hidden="1"/>
    <row r="46545" s="505" customFormat="1" ht="14.25" hidden="1"/>
    <row r="46546" s="505" customFormat="1" ht="14.25" hidden="1"/>
    <row r="46547" s="505" customFormat="1" ht="14.25" hidden="1"/>
    <row r="46548" s="505" customFormat="1" ht="14.25" hidden="1"/>
    <row r="46549" s="505" customFormat="1" ht="14.25" hidden="1"/>
    <row r="46550" s="505" customFormat="1" ht="14.25" hidden="1"/>
    <row r="46551" s="505" customFormat="1" ht="14.25" hidden="1"/>
    <row r="46552" s="505" customFormat="1" ht="14.25" hidden="1"/>
    <row r="46553" s="505" customFormat="1" ht="14.25" hidden="1"/>
    <row r="46554" s="505" customFormat="1" ht="14.25" hidden="1"/>
    <row r="46555" s="505" customFormat="1" ht="14.25" hidden="1"/>
    <row r="46556" s="505" customFormat="1" ht="14.25" hidden="1"/>
    <row r="46557" s="505" customFormat="1" ht="14.25" hidden="1"/>
    <row r="46558" s="505" customFormat="1" ht="14.25" hidden="1"/>
    <row r="46559" s="505" customFormat="1" ht="14.25" hidden="1"/>
    <row r="46560" s="505" customFormat="1" ht="14.25" hidden="1"/>
    <row r="46561" s="505" customFormat="1" ht="14.25" hidden="1"/>
    <row r="46562" s="505" customFormat="1" ht="14.25" hidden="1"/>
    <row r="46563" s="505" customFormat="1" ht="14.25" hidden="1"/>
    <row r="46564" s="505" customFormat="1" ht="14.25" hidden="1"/>
    <row r="46565" s="505" customFormat="1" ht="14.25" hidden="1"/>
    <row r="46566" s="505" customFormat="1" ht="14.25" hidden="1"/>
    <row r="46567" s="505" customFormat="1" ht="14.25" hidden="1"/>
    <row r="46568" s="505" customFormat="1" ht="14.25" hidden="1"/>
    <row r="46569" s="505" customFormat="1" ht="14.25" hidden="1"/>
    <row r="46570" s="505" customFormat="1" ht="14.25" hidden="1"/>
    <row r="46571" s="505" customFormat="1" ht="14.25" hidden="1"/>
    <row r="46572" s="505" customFormat="1" ht="14.25" hidden="1"/>
    <row r="46573" s="505" customFormat="1" ht="14.25" hidden="1"/>
    <row r="46574" s="505" customFormat="1" ht="14.25" hidden="1"/>
    <row r="46575" s="505" customFormat="1" ht="14.25" hidden="1"/>
    <row r="46576" s="505" customFormat="1" ht="14.25" hidden="1"/>
    <row r="46577" s="505" customFormat="1" ht="14.25" hidden="1"/>
    <row r="46578" s="505" customFormat="1" ht="14.25" hidden="1"/>
    <row r="46579" s="505" customFormat="1" ht="14.25" hidden="1"/>
    <row r="46580" s="505" customFormat="1" ht="14.25" hidden="1"/>
    <row r="46581" s="505" customFormat="1" ht="14.25" hidden="1"/>
    <row r="46582" s="505" customFormat="1" ht="14.25" hidden="1"/>
    <row r="46583" s="505" customFormat="1" ht="14.25" hidden="1"/>
    <row r="46584" s="505" customFormat="1" ht="14.25" hidden="1"/>
    <row r="46585" s="505" customFormat="1" ht="14.25" hidden="1"/>
    <row r="46586" s="505" customFormat="1" ht="14.25" hidden="1"/>
    <row r="46587" s="505" customFormat="1" ht="14.25" hidden="1"/>
    <row r="46588" s="505" customFormat="1" ht="14.25" hidden="1"/>
    <row r="46589" s="505" customFormat="1" ht="14.25" hidden="1"/>
    <row r="46590" s="505" customFormat="1" ht="14.25" hidden="1"/>
    <row r="46591" s="505" customFormat="1" ht="14.25" hidden="1"/>
    <row r="46592" s="505" customFormat="1" ht="14.25" hidden="1"/>
    <row r="46593" s="505" customFormat="1" ht="14.25" hidden="1"/>
    <row r="46594" s="505" customFormat="1" ht="14.25" hidden="1"/>
    <row r="46595" s="505" customFormat="1" ht="14.25" hidden="1"/>
    <row r="46596" s="505" customFormat="1" ht="14.25" hidden="1"/>
    <row r="46597" s="505" customFormat="1" ht="14.25" hidden="1"/>
    <row r="46598" s="505" customFormat="1" ht="14.25" hidden="1"/>
    <row r="46599" s="505" customFormat="1" ht="14.25" hidden="1"/>
    <row r="46600" s="505" customFormat="1" ht="14.25" hidden="1"/>
    <row r="46601" s="505" customFormat="1" ht="14.25" hidden="1"/>
    <row r="46602" s="505" customFormat="1" ht="14.25" hidden="1"/>
    <row r="46603" s="505" customFormat="1" ht="14.25" hidden="1"/>
    <row r="46604" s="505" customFormat="1" ht="14.25" hidden="1"/>
    <row r="46605" s="505" customFormat="1" ht="14.25" hidden="1"/>
    <row r="46606" s="505" customFormat="1" ht="14.25" hidden="1"/>
    <row r="46607" s="505" customFormat="1" ht="14.25" hidden="1"/>
    <row r="46608" s="505" customFormat="1" ht="14.25" hidden="1"/>
    <row r="46609" s="505" customFormat="1" ht="14.25" hidden="1"/>
    <row r="46610" s="505" customFormat="1" ht="14.25" hidden="1"/>
    <row r="46611" s="505" customFormat="1" ht="14.25" hidden="1"/>
    <row r="46612" s="505" customFormat="1" ht="14.25" hidden="1"/>
    <row r="46613" s="505" customFormat="1" ht="14.25" hidden="1"/>
    <row r="46614" s="505" customFormat="1" ht="14.25" hidden="1"/>
    <row r="46615" s="505" customFormat="1" ht="14.25" hidden="1"/>
    <row r="46616" s="505" customFormat="1" ht="14.25" hidden="1"/>
    <row r="46617" s="505" customFormat="1" ht="14.25" hidden="1"/>
    <row r="46618" s="505" customFormat="1" ht="14.25" hidden="1"/>
    <row r="46619" s="505" customFormat="1" ht="14.25" hidden="1"/>
    <row r="46620" s="505" customFormat="1" ht="14.25" hidden="1"/>
    <row r="46621" s="505" customFormat="1" ht="14.25" hidden="1"/>
    <row r="46622" s="505" customFormat="1" ht="14.25" hidden="1"/>
    <row r="46623" s="505" customFormat="1" ht="14.25" hidden="1"/>
    <row r="46624" s="505" customFormat="1" ht="14.25" hidden="1"/>
    <row r="46625" s="505" customFormat="1" ht="14.25" hidden="1"/>
    <row r="46626" s="505" customFormat="1" ht="14.25" hidden="1"/>
    <row r="46627" s="505" customFormat="1" ht="14.25" hidden="1"/>
    <row r="46628" s="505" customFormat="1" ht="14.25" hidden="1"/>
    <row r="46629" s="505" customFormat="1" ht="14.25" hidden="1"/>
    <row r="46630" s="505" customFormat="1" ht="14.25" hidden="1"/>
    <row r="46631" s="505" customFormat="1" ht="14.25" hidden="1"/>
    <row r="46632" s="505" customFormat="1" ht="14.25" hidden="1"/>
    <row r="46633" s="505" customFormat="1" ht="14.25" hidden="1"/>
    <row r="46634" s="505" customFormat="1" ht="14.25" hidden="1"/>
    <row r="46635" s="505" customFormat="1" ht="14.25" hidden="1"/>
    <row r="46636" s="505" customFormat="1" ht="14.25" hidden="1"/>
    <row r="46637" s="505" customFormat="1" ht="14.25" hidden="1"/>
    <row r="46638" s="505" customFormat="1" ht="14.25" hidden="1"/>
    <row r="46639" s="505" customFormat="1" ht="14.25" hidden="1"/>
    <row r="46640" s="505" customFormat="1" ht="14.25" hidden="1"/>
    <row r="46641" s="505" customFormat="1" ht="14.25" hidden="1"/>
    <row r="46642" s="505" customFormat="1" ht="14.25" hidden="1"/>
    <row r="46643" s="505" customFormat="1" ht="14.25" hidden="1"/>
    <row r="46644" s="505" customFormat="1" ht="14.25" hidden="1"/>
    <row r="46645" s="505" customFormat="1" ht="14.25" hidden="1"/>
    <row r="46646" s="505" customFormat="1" ht="14.25" hidden="1"/>
    <row r="46647" s="505" customFormat="1" ht="14.25" hidden="1"/>
    <row r="46648" s="505" customFormat="1" ht="14.25" hidden="1"/>
    <row r="46649" s="505" customFormat="1" ht="14.25" hidden="1"/>
    <row r="46650" s="505" customFormat="1" ht="14.25" hidden="1"/>
    <row r="46651" s="505" customFormat="1" ht="14.25" hidden="1"/>
    <row r="46652" s="505" customFormat="1" ht="14.25" hidden="1"/>
    <row r="46653" s="505" customFormat="1" ht="14.25" hidden="1"/>
    <row r="46654" s="505" customFormat="1" ht="14.25" hidden="1"/>
    <row r="46655" s="505" customFormat="1" ht="14.25" hidden="1"/>
    <row r="46656" s="505" customFormat="1" ht="14.25" hidden="1"/>
    <row r="46657" s="505" customFormat="1" ht="14.25" hidden="1"/>
    <row r="46658" s="505" customFormat="1" ht="14.25" hidden="1"/>
    <row r="46659" s="505" customFormat="1" ht="14.25" hidden="1"/>
    <row r="46660" s="505" customFormat="1" ht="14.25" hidden="1"/>
    <row r="46661" s="505" customFormat="1" ht="14.25" hidden="1"/>
    <row r="46662" s="505" customFormat="1" ht="14.25" hidden="1"/>
    <row r="46663" s="505" customFormat="1" ht="14.25" hidden="1"/>
    <row r="46664" s="505" customFormat="1" ht="14.25" hidden="1"/>
    <row r="46665" s="505" customFormat="1" ht="14.25" hidden="1"/>
    <row r="46666" s="505" customFormat="1" ht="14.25" hidden="1"/>
    <row r="46667" s="505" customFormat="1" ht="14.25" hidden="1"/>
    <row r="46668" s="505" customFormat="1" ht="14.25" hidden="1"/>
    <row r="46669" s="505" customFormat="1" ht="14.25" hidden="1"/>
    <row r="46670" s="505" customFormat="1" ht="14.25" hidden="1"/>
    <row r="46671" s="505" customFormat="1" ht="14.25" hidden="1"/>
    <row r="46672" s="505" customFormat="1" ht="14.25" hidden="1"/>
    <row r="46673" s="505" customFormat="1" ht="14.25" hidden="1"/>
    <row r="46674" s="505" customFormat="1" ht="14.25" hidden="1"/>
    <row r="46675" s="505" customFormat="1" ht="14.25" hidden="1"/>
    <row r="46676" s="505" customFormat="1" ht="14.25" hidden="1"/>
    <row r="46677" s="505" customFormat="1" ht="14.25" hidden="1"/>
    <row r="46678" s="505" customFormat="1" ht="14.25" hidden="1"/>
    <row r="46679" s="505" customFormat="1" ht="14.25" hidden="1"/>
    <row r="46680" s="505" customFormat="1" ht="14.25" hidden="1"/>
    <row r="46681" s="505" customFormat="1" ht="14.25" hidden="1"/>
    <row r="46682" s="505" customFormat="1" ht="14.25" hidden="1"/>
    <row r="46683" s="505" customFormat="1" ht="14.25" hidden="1"/>
    <row r="46684" s="505" customFormat="1" ht="14.25" hidden="1"/>
    <row r="46685" s="505" customFormat="1" ht="14.25" hidden="1"/>
    <row r="46686" s="505" customFormat="1" ht="14.25" hidden="1"/>
    <row r="46687" s="505" customFormat="1" ht="14.25" hidden="1"/>
    <row r="46688" s="505" customFormat="1" ht="14.25" hidden="1"/>
    <row r="46689" s="505" customFormat="1" ht="14.25" hidden="1"/>
    <row r="46690" s="505" customFormat="1" ht="14.25" hidden="1"/>
    <row r="46691" s="505" customFormat="1" ht="14.25" hidden="1"/>
    <row r="46692" s="505" customFormat="1" ht="14.25" hidden="1"/>
    <row r="46693" s="505" customFormat="1" ht="14.25" hidden="1"/>
    <row r="46694" s="505" customFormat="1" ht="14.25" hidden="1"/>
    <row r="46695" s="505" customFormat="1" ht="14.25" hidden="1"/>
    <row r="46696" s="505" customFormat="1" ht="14.25" hidden="1"/>
    <row r="46697" s="505" customFormat="1" ht="14.25" hidden="1"/>
    <row r="46698" s="505" customFormat="1" ht="14.25" hidden="1"/>
    <row r="46699" s="505" customFormat="1" ht="14.25" hidden="1"/>
    <row r="46700" s="505" customFormat="1" ht="14.25" hidden="1"/>
    <row r="46701" s="505" customFormat="1" ht="14.25" hidden="1"/>
    <row r="46702" s="505" customFormat="1" ht="14.25" hidden="1"/>
    <row r="46703" s="505" customFormat="1" ht="14.25" hidden="1"/>
    <row r="46704" s="505" customFormat="1" ht="14.25" hidden="1"/>
    <row r="46705" s="505" customFormat="1" ht="14.25" hidden="1"/>
    <row r="46706" s="505" customFormat="1" ht="14.25" hidden="1"/>
    <row r="46707" s="505" customFormat="1" ht="14.25" hidden="1"/>
    <row r="46708" s="505" customFormat="1" ht="14.25" hidden="1"/>
    <row r="46709" s="505" customFormat="1" ht="14.25" hidden="1"/>
    <row r="46710" s="505" customFormat="1" ht="14.25" hidden="1"/>
    <row r="46711" s="505" customFormat="1" ht="14.25" hidden="1"/>
    <row r="46712" s="505" customFormat="1" ht="14.25" hidden="1"/>
    <row r="46713" s="505" customFormat="1" ht="14.25" hidden="1"/>
    <row r="46714" s="505" customFormat="1" ht="14.25" hidden="1"/>
    <row r="46715" s="505" customFormat="1" ht="14.25" hidden="1"/>
    <row r="46716" s="505" customFormat="1" ht="14.25" hidden="1"/>
    <row r="46717" s="505" customFormat="1" ht="14.25" hidden="1"/>
    <row r="46718" s="505" customFormat="1" ht="14.25" hidden="1"/>
    <row r="46719" s="505" customFormat="1" ht="14.25" hidden="1"/>
    <row r="46720" s="505" customFormat="1" ht="14.25" hidden="1"/>
    <row r="46721" s="505" customFormat="1" ht="14.25" hidden="1"/>
    <row r="46722" s="505" customFormat="1" ht="14.25" hidden="1"/>
    <row r="46723" s="505" customFormat="1" ht="14.25" hidden="1"/>
    <row r="46724" s="505" customFormat="1" ht="14.25" hidden="1"/>
    <row r="46725" s="505" customFormat="1" ht="14.25" hidden="1"/>
    <row r="46726" s="505" customFormat="1" ht="14.25" hidden="1"/>
    <row r="46727" s="505" customFormat="1" ht="14.25" hidden="1"/>
    <row r="46728" s="505" customFormat="1" ht="14.25" hidden="1"/>
    <row r="46729" s="505" customFormat="1" ht="14.25" hidden="1"/>
    <row r="46730" s="505" customFormat="1" ht="14.25" hidden="1"/>
    <row r="46731" s="505" customFormat="1" ht="14.25" hidden="1"/>
    <row r="46732" s="505" customFormat="1" ht="14.25" hidden="1"/>
    <row r="46733" s="505" customFormat="1" ht="14.25" hidden="1"/>
    <row r="46734" s="505" customFormat="1" ht="14.25" hidden="1"/>
    <row r="46735" s="505" customFormat="1" ht="14.25" hidden="1"/>
    <row r="46736" s="505" customFormat="1" ht="14.25" hidden="1"/>
    <row r="46737" s="505" customFormat="1" ht="14.25" hidden="1"/>
    <row r="46738" s="505" customFormat="1" ht="14.25" hidden="1"/>
    <row r="46739" s="505" customFormat="1" ht="14.25" hidden="1"/>
    <row r="46740" s="505" customFormat="1" ht="14.25" hidden="1"/>
    <row r="46741" s="505" customFormat="1" ht="14.25" hidden="1"/>
    <row r="46742" s="505" customFormat="1" ht="14.25" hidden="1"/>
    <row r="46743" s="505" customFormat="1" ht="14.25" hidden="1"/>
    <row r="46744" s="505" customFormat="1" ht="14.25" hidden="1"/>
    <row r="46745" s="505" customFormat="1" ht="14.25" hidden="1"/>
    <row r="46746" s="505" customFormat="1" ht="14.25" hidden="1"/>
    <row r="46747" s="505" customFormat="1" ht="14.25" hidden="1"/>
    <row r="46748" s="505" customFormat="1" ht="14.25" hidden="1"/>
    <row r="46749" s="505" customFormat="1" ht="14.25" hidden="1"/>
    <row r="46750" s="505" customFormat="1" ht="14.25" hidden="1"/>
    <row r="46751" s="505" customFormat="1" ht="14.25" hidden="1"/>
    <row r="46752" s="505" customFormat="1" ht="14.25" hidden="1"/>
    <row r="46753" s="505" customFormat="1" ht="14.25" hidden="1"/>
    <row r="46754" s="505" customFormat="1" ht="14.25" hidden="1"/>
    <row r="46755" s="505" customFormat="1" ht="14.25" hidden="1"/>
    <row r="46756" s="505" customFormat="1" ht="14.25" hidden="1"/>
    <row r="46757" s="505" customFormat="1" ht="14.25" hidden="1"/>
    <row r="46758" s="505" customFormat="1" ht="14.25" hidden="1"/>
    <row r="46759" s="505" customFormat="1" ht="14.25" hidden="1"/>
    <row r="46760" s="505" customFormat="1" ht="14.25" hidden="1"/>
    <row r="46761" s="505" customFormat="1" ht="14.25" hidden="1"/>
    <row r="46762" s="505" customFormat="1" ht="14.25" hidden="1"/>
    <row r="46763" s="505" customFormat="1" ht="14.25" hidden="1"/>
    <row r="46764" s="505" customFormat="1" ht="14.25" hidden="1"/>
    <row r="46765" s="505" customFormat="1" ht="14.25" hidden="1"/>
    <row r="46766" s="505" customFormat="1" ht="14.25" hidden="1"/>
    <row r="46767" s="505" customFormat="1" ht="14.25" hidden="1"/>
    <row r="46768" s="505" customFormat="1" ht="14.25" hidden="1"/>
    <row r="46769" s="505" customFormat="1" ht="14.25" hidden="1"/>
    <row r="46770" s="505" customFormat="1" ht="14.25" hidden="1"/>
    <row r="46771" s="505" customFormat="1" ht="14.25" hidden="1"/>
    <row r="46772" s="505" customFormat="1" ht="14.25" hidden="1"/>
    <row r="46773" s="505" customFormat="1" ht="14.25" hidden="1"/>
    <row r="46774" s="505" customFormat="1" ht="14.25" hidden="1"/>
    <row r="46775" s="505" customFormat="1" ht="14.25" hidden="1"/>
    <row r="46776" s="505" customFormat="1" ht="14.25" hidden="1"/>
    <row r="46777" s="505" customFormat="1" ht="14.25" hidden="1"/>
    <row r="46778" s="505" customFormat="1" ht="14.25" hidden="1"/>
    <row r="46779" s="505" customFormat="1" ht="14.25" hidden="1"/>
    <row r="46780" s="505" customFormat="1" ht="14.25" hidden="1"/>
    <row r="46781" s="505" customFormat="1" ht="14.25" hidden="1"/>
    <row r="46782" s="505" customFormat="1" ht="14.25" hidden="1"/>
    <row r="46783" s="505" customFormat="1" ht="14.25" hidden="1"/>
    <row r="46784" s="505" customFormat="1" ht="14.25" hidden="1"/>
    <row r="46785" s="505" customFormat="1" ht="14.25" hidden="1"/>
    <row r="46786" s="505" customFormat="1" ht="14.25" hidden="1"/>
    <row r="46787" s="505" customFormat="1" ht="14.25" hidden="1"/>
    <row r="46788" s="505" customFormat="1" ht="14.25" hidden="1"/>
    <row r="46789" s="505" customFormat="1" ht="14.25" hidden="1"/>
    <row r="46790" s="505" customFormat="1" ht="14.25" hidden="1"/>
    <row r="46791" s="505" customFormat="1" ht="14.25" hidden="1"/>
    <row r="46792" s="505" customFormat="1" ht="14.25" hidden="1"/>
    <row r="46793" s="505" customFormat="1" ht="14.25" hidden="1"/>
    <row r="46794" s="505" customFormat="1" ht="14.25" hidden="1"/>
    <row r="46795" s="505" customFormat="1" ht="14.25" hidden="1"/>
    <row r="46796" s="505" customFormat="1" ht="14.25" hidden="1"/>
    <row r="46797" s="505" customFormat="1" ht="14.25" hidden="1"/>
    <row r="46798" s="505" customFormat="1" ht="14.25" hidden="1"/>
    <row r="46799" s="505" customFormat="1" ht="14.25" hidden="1"/>
    <row r="46800" s="505" customFormat="1" ht="14.25" hidden="1"/>
    <row r="46801" s="505" customFormat="1" ht="14.25" hidden="1"/>
    <row r="46802" s="505" customFormat="1" ht="14.25" hidden="1"/>
    <row r="46803" s="505" customFormat="1" ht="14.25" hidden="1"/>
    <row r="46804" s="505" customFormat="1" ht="14.25" hidden="1"/>
    <row r="46805" s="505" customFormat="1" ht="14.25" hidden="1"/>
    <row r="46806" s="505" customFormat="1" ht="14.25" hidden="1"/>
    <row r="46807" s="505" customFormat="1" ht="14.25" hidden="1"/>
    <row r="46808" s="505" customFormat="1" ht="14.25" hidden="1"/>
    <row r="46809" s="505" customFormat="1" ht="14.25" hidden="1"/>
    <row r="46810" s="505" customFormat="1" ht="14.25" hidden="1"/>
    <row r="46811" s="505" customFormat="1" ht="14.25" hidden="1"/>
    <row r="46812" s="505" customFormat="1" ht="14.25" hidden="1"/>
    <row r="46813" s="505" customFormat="1" ht="14.25" hidden="1"/>
    <row r="46814" s="505" customFormat="1" ht="14.25" hidden="1"/>
    <row r="46815" s="505" customFormat="1" ht="14.25" hidden="1"/>
    <row r="46816" s="505" customFormat="1" ht="14.25" hidden="1"/>
    <row r="46817" s="505" customFormat="1" ht="14.25" hidden="1"/>
    <row r="46818" s="505" customFormat="1" ht="14.25" hidden="1"/>
    <row r="46819" s="505" customFormat="1" ht="14.25" hidden="1"/>
    <row r="46820" s="505" customFormat="1" ht="14.25" hidden="1"/>
    <row r="46821" s="505" customFormat="1" ht="14.25" hidden="1"/>
    <row r="46822" s="505" customFormat="1" ht="14.25" hidden="1"/>
    <row r="46823" s="505" customFormat="1" ht="14.25" hidden="1"/>
    <row r="46824" s="505" customFormat="1" ht="14.25" hidden="1"/>
    <row r="46825" s="505" customFormat="1" ht="14.25" hidden="1"/>
    <row r="46826" s="505" customFormat="1" ht="14.25" hidden="1"/>
    <row r="46827" s="505" customFormat="1" ht="14.25" hidden="1"/>
    <row r="46828" s="505" customFormat="1" ht="14.25" hidden="1"/>
    <row r="46829" s="505" customFormat="1" ht="14.25" hidden="1"/>
    <row r="46830" s="505" customFormat="1" ht="14.25" hidden="1"/>
    <row r="46831" s="505" customFormat="1" ht="14.25" hidden="1"/>
    <row r="46832" s="505" customFormat="1" ht="14.25" hidden="1"/>
    <row r="46833" s="505" customFormat="1" ht="14.25" hidden="1"/>
    <row r="46834" s="505" customFormat="1" ht="14.25" hidden="1"/>
    <row r="46835" s="505" customFormat="1" ht="14.25" hidden="1"/>
    <row r="46836" s="505" customFormat="1" ht="14.25" hidden="1"/>
    <row r="46837" s="505" customFormat="1" ht="14.25" hidden="1"/>
    <row r="46838" s="505" customFormat="1" ht="14.25" hidden="1"/>
    <row r="46839" s="505" customFormat="1" ht="14.25" hidden="1"/>
    <row r="46840" s="505" customFormat="1" ht="14.25" hidden="1"/>
    <row r="46841" s="505" customFormat="1" ht="14.25" hidden="1"/>
    <row r="46842" s="505" customFormat="1" ht="14.25" hidden="1"/>
    <row r="46843" s="505" customFormat="1" ht="14.25" hidden="1"/>
    <row r="46844" s="505" customFormat="1" ht="14.25" hidden="1"/>
    <row r="46845" s="505" customFormat="1" ht="14.25" hidden="1"/>
    <row r="46846" s="505" customFormat="1" ht="14.25" hidden="1"/>
    <row r="46847" s="505" customFormat="1" ht="14.25" hidden="1"/>
    <row r="46848" s="505" customFormat="1" ht="14.25" hidden="1"/>
    <row r="46849" s="505" customFormat="1" ht="14.25" hidden="1"/>
    <row r="46850" s="505" customFormat="1" ht="14.25" hidden="1"/>
    <row r="46851" s="505" customFormat="1" ht="14.25" hidden="1"/>
    <row r="46852" s="505" customFormat="1" ht="14.25" hidden="1"/>
    <row r="46853" s="505" customFormat="1" ht="14.25" hidden="1"/>
    <row r="46854" s="505" customFormat="1" ht="14.25" hidden="1"/>
    <row r="46855" s="505" customFormat="1" ht="14.25" hidden="1"/>
    <row r="46856" s="505" customFormat="1" ht="14.25" hidden="1"/>
    <row r="46857" s="505" customFormat="1" ht="14.25" hidden="1"/>
    <row r="46858" s="505" customFormat="1" ht="14.25" hidden="1"/>
    <row r="46859" s="505" customFormat="1" ht="14.25" hidden="1"/>
    <row r="46860" s="505" customFormat="1" ht="14.25" hidden="1"/>
    <row r="46861" s="505" customFormat="1" ht="14.25" hidden="1"/>
    <row r="46862" s="505" customFormat="1" ht="14.25" hidden="1"/>
    <row r="46863" s="505" customFormat="1" ht="14.25" hidden="1"/>
    <row r="46864" s="505" customFormat="1" ht="14.25" hidden="1"/>
    <row r="46865" s="505" customFormat="1" ht="14.25" hidden="1"/>
    <row r="46866" s="505" customFormat="1" ht="14.25" hidden="1"/>
    <row r="46867" s="505" customFormat="1" ht="14.25" hidden="1"/>
    <row r="46868" s="505" customFormat="1" ht="14.25" hidden="1"/>
    <row r="46869" s="505" customFormat="1" ht="14.25" hidden="1"/>
    <row r="46870" s="505" customFormat="1" ht="14.25" hidden="1"/>
    <row r="46871" s="505" customFormat="1" ht="14.25" hidden="1"/>
    <row r="46872" s="505" customFormat="1" ht="14.25" hidden="1"/>
    <row r="46873" s="505" customFormat="1" ht="14.25" hidden="1"/>
    <row r="46874" s="505" customFormat="1" ht="14.25" hidden="1"/>
    <row r="46875" s="505" customFormat="1" ht="14.25" hidden="1"/>
    <row r="46876" s="505" customFormat="1" ht="14.25" hidden="1"/>
    <row r="46877" s="505" customFormat="1" ht="14.25" hidden="1"/>
    <row r="46878" s="505" customFormat="1" ht="14.25" hidden="1"/>
    <row r="46879" s="505" customFormat="1" ht="14.25" hidden="1"/>
    <row r="46880" s="505" customFormat="1" ht="14.25" hidden="1"/>
    <row r="46881" s="505" customFormat="1" ht="14.25" hidden="1"/>
    <row r="46882" s="505" customFormat="1" ht="14.25" hidden="1"/>
    <row r="46883" s="505" customFormat="1" ht="14.25" hidden="1"/>
    <row r="46884" s="505" customFormat="1" ht="14.25" hidden="1"/>
    <row r="46885" s="505" customFormat="1" ht="14.25" hidden="1"/>
    <row r="46886" s="505" customFormat="1" ht="14.25" hidden="1"/>
    <row r="46887" s="505" customFormat="1" ht="14.25" hidden="1"/>
    <row r="46888" s="505" customFormat="1" ht="14.25" hidden="1"/>
    <row r="46889" s="505" customFormat="1" ht="14.25" hidden="1"/>
    <row r="46890" s="505" customFormat="1" ht="14.25" hidden="1"/>
    <row r="46891" s="505" customFormat="1" ht="14.25" hidden="1"/>
    <row r="46892" s="505" customFormat="1" ht="14.25" hidden="1"/>
    <row r="46893" s="505" customFormat="1" ht="14.25" hidden="1"/>
    <row r="46894" s="505" customFormat="1" ht="14.25" hidden="1"/>
    <row r="46895" s="505" customFormat="1" ht="14.25" hidden="1"/>
    <row r="46896" s="505" customFormat="1" ht="14.25" hidden="1"/>
    <row r="46897" s="505" customFormat="1" ht="14.25" hidden="1"/>
    <row r="46898" s="505" customFormat="1" ht="14.25" hidden="1"/>
    <row r="46899" s="505" customFormat="1" ht="14.25" hidden="1"/>
    <row r="46900" s="505" customFormat="1" ht="14.25" hidden="1"/>
    <row r="46901" s="505" customFormat="1" ht="14.25" hidden="1"/>
    <row r="46902" s="505" customFormat="1" ht="14.25" hidden="1"/>
    <row r="46903" s="505" customFormat="1" ht="14.25" hidden="1"/>
    <row r="46904" s="505" customFormat="1" ht="14.25" hidden="1"/>
    <row r="46905" s="505" customFormat="1" ht="14.25" hidden="1"/>
    <row r="46906" s="505" customFormat="1" ht="14.25" hidden="1"/>
    <row r="46907" s="505" customFormat="1" ht="14.25" hidden="1"/>
    <row r="46908" s="505" customFormat="1" ht="14.25" hidden="1"/>
    <row r="46909" s="505" customFormat="1" ht="14.25" hidden="1"/>
    <row r="46910" s="505" customFormat="1" ht="14.25" hidden="1"/>
    <row r="46911" s="505" customFormat="1" ht="14.25" hidden="1"/>
    <row r="46912" s="505" customFormat="1" ht="14.25" hidden="1"/>
    <row r="46913" s="505" customFormat="1" ht="14.25" hidden="1"/>
    <row r="46914" s="505" customFormat="1" ht="14.25" hidden="1"/>
    <row r="46915" s="505" customFormat="1" ht="14.25" hidden="1"/>
    <row r="46916" s="505" customFormat="1" ht="14.25" hidden="1"/>
    <row r="46917" s="505" customFormat="1" ht="14.25" hidden="1"/>
    <row r="46918" s="505" customFormat="1" ht="14.25" hidden="1"/>
    <row r="46919" s="505" customFormat="1" ht="14.25" hidden="1"/>
    <row r="46920" s="505" customFormat="1" ht="14.25" hidden="1"/>
    <row r="46921" s="505" customFormat="1" ht="14.25" hidden="1"/>
    <row r="46922" s="505" customFormat="1" ht="14.25" hidden="1"/>
    <row r="46923" s="505" customFormat="1" ht="14.25" hidden="1"/>
    <row r="46924" s="505" customFormat="1" ht="14.25" hidden="1"/>
    <row r="46925" s="505" customFormat="1" ht="14.25" hidden="1"/>
    <row r="46926" s="505" customFormat="1" ht="14.25" hidden="1"/>
    <row r="46927" s="505" customFormat="1" ht="14.25" hidden="1"/>
    <row r="46928" s="505" customFormat="1" ht="14.25" hidden="1"/>
    <row r="46929" s="505" customFormat="1" ht="14.25" hidden="1"/>
    <row r="46930" s="505" customFormat="1" ht="14.25" hidden="1"/>
    <row r="46931" s="505" customFormat="1" ht="14.25" hidden="1"/>
    <row r="46932" s="505" customFormat="1" ht="14.25" hidden="1"/>
    <row r="46933" s="505" customFormat="1" ht="14.25" hidden="1"/>
    <row r="46934" s="505" customFormat="1" ht="14.25" hidden="1"/>
    <row r="46935" s="505" customFormat="1" ht="14.25" hidden="1"/>
    <row r="46936" s="505" customFormat="1" ht="14.25" hidden="1"/>
    <row r="46937" s="505" customFormat="1" ht="14.25" hidden="1"/>
    <row r="46938" s="505" customFormat="1" ht="14.25" hidden="1"/>
    <row r="46939" s="505" customFormat="1" ht="14.25" hidden="1"/>
    <row r="46940" s="505" customFormat="1" ht="14.25" hidden="1"/>
    <row r="46941" s="505" customFormat="1" ht="14.25" hidden="1"/>
    <row r="46942" s="505" customFormat="1" ht="14.25" hidden="1"/>
    <row r="46943" s="505" customFormat="1" ht="14.25" hidden="1"/>
    <row r="46944" s="505" customFormat="1" ht="14.25" hidden="1"/>
    <row r="46945" s="505" customFormat="1" ht="14.25" hidden="1"/>
    <row r="46946" s="505" customFormat="1" ht="14.25" hidden="1"/>
    <row r="46947" s="505" customFormat="1" ht="14.25" hidden="1"/>
    <row r="46948" s="505" customFormat="1" ht="14.25" hidden="1"/>
    <row r="46949" s="505" customFormat="1" ht="14.25" hidden="1"/>
    <row r="46950" s="505" customFormat="1" ht="14.25" hidden="1"/>
    <row r="46951" s="505" customFormat="1" ht="14.25" hidden="1"/>
    <row r="46952" s="505" customFormat="1" ht="14.25" hidden="1"/>
    <row r="46953" s="505" customFormat="1" ht="14.25" hidden="1"/>
    <row r="46954" s="505" customFormat="1" ht="14.25" hidden="1"/>
    <row r="46955" s="505" customFormat="1" ht="14.25" hidden="1"/>
    <row r="46956" s="505" customFormat="1" ht="14.25" hidden="1"/>
    <row r="46957" s="505" customFormat="1" ht="14.25" hidden="1"/>
    <row r="46958" s="505" customFormat="1" ht="14.25" hidden="1"/>
    <row r="46959" s="505" customFormat="1" ht="14.25" hidden="1"/>
    <row r="46960" s="505" customFormat="1" ht="14.25" hidden="1"/>
    <row r="46961" s="505" customFormat="1" ht="14.25" hidden="1"/>
    <row r="46962" s="505" customFormat="1" ht="14.25" hidden="1"/>
    <row r="46963" s="505" customFormat="1" ht="14.25" hidden="1"/>
    <row r="46964" s="505" customFormat="1" ht="14.25" hidden="1"/>
    <row r="46965" s="505" customFormat="1" ht="14.25" hidden="1"/>
    <row r="46966" s="505" customFormat="1" ht="14.25" hidden="1"/>
    <row r="46967" s="505" customFormat="1" ht="14.25" hidden="1"/>
    <row r="46968" s="505" customFormat="1" ht="14.25" hidden="1"/>
    <row r="46969" s="505" customFormat="1" ht="14.25" hidden="1"/>
    <row r="46970" s="505" customFormat="1" ht="14.25" hidden="1"/>
    <row r="46971" s="505" customFormat="1" ht="14.25" hidden="1"/>
    <row r="46972" s="505" customFormat="1" ht="14.25" hidden="1"/>
    <row r="46973" s="505" customFormat="1" ht="14.25" hidden="1"/>
    <row r="46974" s="505" customFormat="1" ht="14.25" hidden="1"/>
    <row r="46975" s="505" customFormat="1" ht="14.25" hidden="1"/>
    <row r="46976" s="505" customFormat="1" ht="14.25" hidden="1"/>
    <row r="46977" s="505" customFormat="1" ht="14.25" hidden="1"/>
    <row r="46978" s="505" customFormat="1" ht="14.25" hidden="1"/>
    <row r="46979" s="505" customFormat="1" ht="14.25" hidden="1"/>
    <row r="46980" s="505" customFormat="1" ht="14.25" hidden="1"/>
    <row r="46981" s="505" customFormat="1" ht="14.25" hidden="1"/>
    <row r="46982" s="505" customFormat="1" ht="14.25" hidden="1"/>
    <row r="46983" s="505" customFormat="1" ht="14.25" hidden="1"/>
    <row r="46984" s="505" customFormat="1" ht="14.25" hidden="1"/>
    <row r="46985" s="505" customFormat="1" ht="14.25" hidden="1"/>
    <row r="46986" s="505" customFormat="1" ht="14.25" hidden="1"/>
    <row r="46987" s="505" customFormat="1" ht="14.25" hidden="1"/>
    <row r="46988" s="505" customFormat="1" ht="14.25" hidden="1"/>
    <row r="46989" s="505" customFormat="1" ht="14.25" hidden="1"/>
    <row r="46990" s="505" customFormat="1" ht="14.25" hidden="1"/>
    <row r="46991" s="505" customFormat="1" ht="14.25" hidden="1"/>
    <row r="46992" s="505" customFormat="1" ht="14.25" hidden="1"/>
    <row r="46993" s="505" customFormat="1" ht="14.25" hidden="1"/>
    <row r="46994" s="505" customFormat="1" ht="14.25" hidden="1"/>
    <row r="46995" s="505" customFormat="1" ht="14.25" hidden="1"/>
    <row r="46996" s="505" customFormat="1" ht="14.25" hidden="1"/>
    <row r="46997" s="505" customFormat="1" ht="14.25" hidden="1"/>
    <row r="46998" s="505" customFormat="1" ht="14.25" hidden="1"/>
    <row r="46999" s="505" customFormat="1" ht="14.25" hidden="1"/>
    <row r="47000" s="505" customFormat="1" ht="14.25" hidden="1"/>
    <row r="47001" s="505" customFormat="1" ht="14.25" hidden="1"/>
    <row r="47002" s="505" customFormat="1" ht="14.25" hidden="1"/>
    <row r="47003" s="505" customFormat="1" ht="14.25" hidden="1"/>
    <row r="47004" s="505" customFormat="1" ht="14.25" hidden="1"/>
    <row r="47005" s="505" customFormat="1" ht="14.25" hidden="1"/>
    <row r="47006" s="505" customFormat="1" ht="14.25" hidden="1"/>
    <row r="47007" s="505" customFormat="1" ht="14.25" hidden="1"/>
    <row r="47008" s="505" customFormat="1" ht="14.25" hidden="1"/>
    <row r="47009" s="505" customFormat="1" ht="14.25" hidden="1"/>
    <row r="47010" s="505" customFormat="1" ht="14.25" hidden="1"/>
    <row r="47011" s="505" customFormat="1" ht="14.25" hidden="1"/>
    <row r="47012" s="505" customFormat="1" ht="14.25" hidden="1"/>
    <row r="47013" s="505" customFormat="1" ht="14.25" hidden="1"/>
    <row r="47014" s="505" customFormat="1" ht="14.25" hidden="1"/>
    <row r="47015" s="505" customFormat="1" ht="14.25" hidden="1"/>
    <row r="47016" s="505" customFormat="1" ht="14.25" hidden="1"/>
    <row r="47017" s="505" customFormat="1" ht="14.25" hidden="1"/>
    <row r="47018" s="505" customFormat="1" ht="14.25" hidden="1"/>
    <row r="47019" s="505" customFormat="1" ht="14.25" hidden="1"/>
    <row r="47020" s="505" customFormat="1" ht="14.25" hidden="1"/>
    <row r="47021" s="505" customFormat="1" ht="14.25" hidden="1"/>
    <row r="47022" s="505" customFormat="1" ht="14.25" hidden="1"/>
    <row r="47023" s="505" customFormat="1" ht="14.25" hidden="1"/>
    <row r="47024" s="505" customFormat="1" ht="14.25" hidden="1"/>
    <row r="47025" s="505" customFormat="1" ht="14.25" hidden="1"/>
    <row r="47026" s="505" customFormat="1" ht="14.25" hidden="1"/>
    <row r="47027" s="505" customFormat="1" ht="14.25" hidden="1"/>
    <row r="47028" s="505" customFormat="1" ht="14.25" hidden="1"/>
    <row r="47029" s="505" customFormat="1" ht="14.25" hidden="1"/>
    <row r="47030" s="505" customFormat="1" ht="14.25" hidden="1"/>
    <row r="47031" s="505" customFormat="1" ht="14.25" hidden="1"/>
    <row r="47032" s="505" customFormat="1" ht="14.25" hidden="1"/>
    <row r="47033" s="505" customFormat="1" ht="14.25" hidden="1"/>
    <row r="47034" s="505" customFormat="1" ht="14.25" hidden="1"/>
    <row r="47035" s="505" customFormat="1" ht="14.25" hidden="1"/>
    <row r="47036" s="505" customFormat="1" ht="14.25" hidden="1"/>
    <row r="47037" s="505" customFormat="1" ht="14.25" hidden="1"/>
    <row r="47038" s="505" customFormat="1" ht="14.25" hidden="1"/>
    <row r="47039" s="505" customFormat="1" ht="14.25" hidden="1"/>
    <row r="47040" s="505" customFormat="1" ht="14.25" hidden="1"/>
    <row r="47041" s="505" customFormat="1" ht="14.25" hidden="1"/>
    <row r="47042" s="505" customFormat="1" ht="14.25" hidden="1"/>
    <row r="47043" s="505" customFormat="1" ht="14.25" hidden="1"/>
    <row r="47044" s="505" customFormat="1" ht="14.25" hidden="1"/>
    <row r="47045" s="505" customFormat="1" ht="14.25" hidden="1"/>
    <row r="47046" s="505" customFormat="1" ht="14.25" hidden="1"/>
    <row r="47047" s="505" customFormat="1" ht="14.25" hidden="1"/>
    <row r="47048" s="505" customFormat="1" ht="14.25" hidden="1"/>
    <row r="47049" s="505" customFormat="1" ht="14.25" hidden="1"/>
    <row r="47050" s="505" customFormat="1" ht="14.25" hidden="1"/>
    <row r="47051" s="505" customFormat="1" ht="14.25" hidden="1"/>
    <row r="47052" s="505" customFormat="1" ht="14.25" hidden="1"/>
    <row r="47053" s="505" customFormat="1" ht="14.25" hidden="1"/>
    <row r="47054" s="505" customFormat="1" ht="14.25" hidden="1"/>
    <row r="47055" s="505" customFormat="1" ht="14.25" hidden="1"/>
    <row r="47056" s="505" customFormat="1" ht="14.25" hidden="1"/>
    <row r="47057" s="505" customFormat="1" ht="14.25" hidden="1"/>
    <row r="47058" s="505" customFormat="1" ht="14.25" hidden="1"/>
    <row r="47059" s="505" customFormat="1" ht="14.25" hidden="1"/>
    <row r="47060" s="505" customFormat="1" ht="14.25" hidden="1"/>
    <row r="47061" s="505" customFormat="1" ht="14.25" hidden="1"/>
    <row r="47062" s="505" customFormat="1" ht="14.25" hidden="1"/>
    <row r="47063" s="505" customFormat="1" ht="14.25" hidden="1"/>
    <row r="47064" s="505" customFormat="1" ht="14.25" hidden="1"/>
    <row r="47065" s="505" customFormat="1" ht="14.25" hidden="1"/>
    <row r="47066" s="505" customFormat="1" ht="14.25" hidden="1"/>
    <row r="47067" s="505" customFormat="1" ht="14.25" hidden="1"/>
    <row r="47068" s="505" customFormat="1" ht="14.25" hidden="1"/>
    <row r="47069" s="505" customFormat="1" ht="14.25" hidden="1"/>
    <row r="47070" s="505" customFormat="1" ht="14.25" hidden="1"/>
    <row r="47071" s="505" customFormat="1" ht="14.25" hidden="1"/>
    <row r="47072" s="505" customFormat="1" ht="14.25" hidden="1"/>
    <row r="47073" s="505" customFormat="1" ht="14.25" hidden="1"/>
    <row r="47074" s="505" customFormat="1" ht="14.25" hidden="1"/>
    <row r="47075" s="505" customFormat="1" ht="14.25" hidden="1"/>
    <row r="47076" s="505" customFormat="1" ht="14.25" hidden="1"/>
    <row r="47077" s="505" customFormat="1" ht="14.25" hidden="1"/>
    <row r="47078" s="505" customFormat="1" ht="14.25" hidden="1"/>
    <row r="47079" s="505" customFormat="1" ht="14.25" hidden="1"/>
    <row r="47080" s="505" customFormat="1" ht="14.25" hidden="1"/>
    <row r="47081" s="505" customFormat="1" ht="14.25" hidden="1"/>
    <row r="47082" s="505" customFormat="1" ht="14.25" hidden="1"/>
    <row r="47083" s="505" customFormat="1" ht="14.25" hidden="1"/>
    <row r="47084" s="505" customFormat="1" ht="14.25" hidden="1"/>
    <row r="47085" s="505" customFormat="1" ht="14.25" hidden="1"/>
    <row r="47086" s="505" customFormat="1" ht="14.25" hidden="1"/>
    <row r="47087" s="505" customFormat="1" ht="14.25" hidden="1"/>
    <row r="47088" s="505" customFormat="1" ht="14.25" hidden="1"/>
    <row r="47089" s="505" customFormat="1" ht="14.25" hidden="1"/>
    <row r="47090" s="505" customFormat="1" ht="14.25" hidden="1"/>
    <row r="47091" s="505" customFormat="1" ht="14.25" hidden="1"/>
    <row r="47092" s="505" customFormat="1" ht="14.25" hidden="1"/>
    <row r="47093" s="505" customFormat="1" ht="14.25" hidden="1"/>
    <row r="47094" s="505" customFormat="1" ht="14.25" hidden="1"/>
    <row r="47095" s="505" customFormat="1" ht="14.25" hidden="1"/>
    <row r="47096" s="505" customFormat="1" ht="14.25" hidden="1"/>
    <row r="47097" s="505" customFormat="1" ht="14.25" hidden="1"/>
    <row r="47098" s="505" customFormat="1" ht="14.25" hidden="1"/>
    <row r="47099" s="505" customFormat="1" ht="14.25" hidden="1"/>
    <row r="47100" s="505" customFormat="1" ht="14.25" hidden="1"/>
    <row r="47101" s="505" customFormat="1" ht="14.25" hidden="1"/>
    <row r="47102" s="505" customFormat="1" ht="14.25" hidden="1"/>
    <row r="47103" s="505" customFormat="1" ht="14.25" hidden="1"/>
    <row r="47104" s="505" customFormat="1" ht="14.25" hidden="1"/>
    <row r="47105" s="505" customFormat="1" ht="14.25" hidden="1"/>
    <row r="47106" s="505" customFormat="1" ht="14.25" hidden="1"/>
    <row r="47107" s="505" customFormat="1" ht="14.25" hidden="1"/>
    <row r="47108" s="505" customFormat="1" ht="14.25" hidden="1"/>
    <row r="47109" s="505" customFormat="1" ht="14.25" hidden="1"/>
    <row r="47110" s="505" customFormat="1" ht="14.25" hidden="1"/>
    <row r="47111" s="505" customFormat="1" ht="14.25" hidden="1"/>
    <row r="47112" s="505" customFormat="1" ht="14.25" hidden="1"/>
    <row r="47113" s="505" customFormat="1" ht="14.25" hidden="1"/>
    <row r="47114" s="505" customFormat="1" ht="14.25" hidden="1"/>
    <row r="47115" s="505" customFormat="1" ht="14.25" hidden="1"/>
    <row r="47116" s="505" customFormat="1" ht="14.25" hidden="1"/>
    <row r="47117" s="505" customFormat="1" ht="14.25" hidden="1"/>
    <row r="47118" s="505" customFormat="1" ht="14.25" hidden="1"/>
    <row r="47119" s="505" customFormat="1" ht="14.25" hidden="1"/>
    <row r="47120" s="505" customFormat="1" ht="14.25" hidden="1"/>
    <row r="47121" s="505" customFormat="1" ht="14.25" hidden="1"/>
    <row r="47122" s="505" customFormat="1" ht="14.25" hidden="1"/>
    <row r="47123" s="505" customFormat="1" ht="14.25" hidden="1"/>
    <row r="47124" s="505" customFormat="1" ht="14.25" hidden="1"/>
    <row r="47125" s="505" customFormat="1" ht="14.25" hidden="1"/>
    <row r="47126" s="505" customFormat="1" ht="14.25" hidden="1"/>
    <row r="47127" s="505" customFormat="1" ht="14.25" hidden="1"/>
    <row r="47128" s="505" customFormat="1" ht="14.25" hidden="1"/>
    <row r="47129" s="505" customFormat="1" ht="14.25" hidden="1"/>
    <row r="47130" s="505" customFormat="1" ht="14.25" hidden="1"/>
    <row r="47131" s="505" customFormat="1" ht="14.25" hidden="1"/>
    <row r="47132" s="505" customFormat="1" ht="14.25" hidden="1"/>
    <row r="47133" s="505" customFormat="1" ht="14.25" hidden="1"/>
    <row r="47134" s="505" customFormat="1" ht="14.25" hidden="1"/>
    <row r="47135" s="505" customFormat="1" ht="14.25" hidden="1"/>
    <row r="47136" s="505" customFormat="1" ht="14.25" hidden="1"/>
    <row r="47137" s="505" customFormat="1" ht="14.25" hidden="1"/>
    <row r="47138" s="505" customFormat="1" ht="14.25" hidden="1"/>
    <row r="47139" s="505" customFormat="1" ht="14.25" hidden="1"/>
    <row r="47140" s="505" customFormat="1" ht="14.25" hidden="1"/>
    <row r="47141" s="505" customFormat="1" ht="14.25" hidden="1"/>
    <row r="47142" s="505" customFormat="1" ht="14.25" hidden="1"/>
    <row r="47143" s="505" customFormat="1" ht="14.25" hidden="1"/>
    <row r="47144" s="505" customFormat="1" ht="14.25" hidden="1"/>
    <row r="47145" s="505" customFormat="1" ht="14.25" hidden="1"/>
    <row r="47146" s="505" customFormat="1" ht="14.25" hidden="1"/>
    <row r="47147" s="505" customFormat="1" ht="14.25" hidden="1"/>
    <row r="47148" s="505" customFormat="1" ht="14.25" hidden="1"/>
    <row r="47149" s="505" customFormat="1" ht="14.25" hidden="1"/>
    <row r="47150" s="505" customFormat="1" ht="14.25" hidden="1"/>
    <row r="47151" s="505" customFormat="1" ht="14.25" hidden="1"/>
    <row r="47152" s="505" customFormat="1" ht="14.25" hidden="1"/>
    <row r="47153" s="505" customFormat="1" ht="14.25" hidden="1"/>
    <row r="47154" s="505" customFormat="1" ht="14.25" hidden="1"/>
    <row r="47155" s="505" customFormat="1" ht="14.25" hidden="1"/>
    <row r="47156" s="505" customFormat="1" ht="14.25" hidden="1"/>
    <row r="47157" s="505" customFormat="1" ht="14.25" hidden="1"/>
    <row r="47158" s="505" customFormat="1" ht="14.25" hidden="1"/>
    <row r="47159" s="505" customFormat="1" ht="14.25" hidden="1"/>
    <row r="47160" s="505" customFormat="1" ht="14.25" hidden="1"/>
    <row r="47161" s="505" customFormat="1" ht="14.25" hidden="1"/>
    <row r="47162" s="505" customFormat="1" ht="14.25" hidden="1"/>
    <row r="47163" s="505" customFormat="1" ht="14.25" hidden="1"/>
    <row r="47164" s="505" customFormat="1" ht="14.25" hidden="1"/>
    <row r="47165" s="505" customFormat="1" ht="14.25" hidden="1"/>
    <row r="47166" s="505" customFormat="1" ht="14.25" hidden="1"/>
    <row r="47167" s="505" customFormat="1" ht="14.25" hidden="1"/>
    <row r="47168" s="505" customFormat="1" ht="14.25" hidden="1"/>
    <row r="47169" s="505" customFormat="1" ht="14.25" hidden="1"/>
    <row r="47170" s="505" customFormat="1" ht="14.25" hidden="1"/>
    <row r="47171" s="505" customFormat="1" ht="14.25" hidden="1"/>
    <row r="47172" s="505" customFormat="1" ht="14.25" hidden="1"/>
    <row r="47173" s="505" customFormat="1" ht="14.25" hidden="1"/>
    <row r="47174" s="505" customFormat="1" ht="14.25" hidden="1"/>
    <row r="47175" s="505" customFormat="1" ht="14.25" hidden="1"/>
    <row r="47176" s="505" customFormat="1" ht="14.25" hidden="1"/>
    <row r="47177" s="505" customFormat="1" ht="14.25" hidden="1"/>
    <row r="47178" s="505" customFormat="1" ht="14.25" hidden="1"/>
    <row r="47179" s="505" customFormat="1" ht="14.25" hidden="1"/>
    <row r="47180" s="505" customFormat="1" ht="14.25" hidden="1"/>
    <row r="47181" s="505" customFormat="1" ht="14.25" hidden="1"/>
    <row r="47182" s="505" customFormat="1" ht="14.25" hidden="1"/>
    <row r="47183" s="505" customFormat="1" ht="14.25" hidden="1"/>
    <row r="47184" s="505" customFormat="1" ht="14.25" hidden="1"/>
    <row r="47185" s="505" customFormat="1" ht="14.25" hidden="1"/>
    <row r="47186" s="505" customFormat="1" ht="14.25" hidden="1"/>
    <row r="47187" s="505" customFormat="1" ht="14.25" hidden="1"/>
    <row r="47188" s="505" customFormat="1" ht="14.25" hidden="1"/>
    <row r="47189" s="505" customFormat="1" ht="14.25" hidden="1"/>
    <row r="47190" s="505" customFormat="1" ht="14.25" hidden="1"/>
    <row r="47191" s="505" customFormat="1" ht="14.25" hidden="1"/>
    <row r="47192" s="505" customFormat="1" ht="14.25" hidden="1"/>
    <row r="47193" s="505" customFormat="1" ht="14.25" hidden="1"/>
    <row r="47194" s="505" customFormat="1" ht="14.25" hidden="1"/>
    <row r="47195" s="505" customFormat="1" ht="14.25" hidden="1"/>
    <row r="47196" s="505" customFormat="1" ht="14.25" hidden="1"/>
    <row r="47197" s="505" customFormat="1" ht="14.25" hidden="1"/>
    <row r="47198" s="505" customFormat="1" ht="14.25" hidden="1"/>
    <row r="47199" s="505" customFormat="1" ht="14.25" hidden="1"/>
    <row r="47200" s="505" customFormat="1" ht="14.25" hidden="1"/>
    <row r="47201" s="505" customFormat="1" ht="14.25" hidden="1"/>
    <row r="47202" s="505" customFormat="1" ht="14.25" hidden="1"/>
    <row r="47203" s="505" customFormat="1" ht="14.25" hidden="1"/>
    <row r="47204" s="505" customFormat="1" ht="14.25" hidden="1"/>
    <row r="47205" s="505" customFormat="1" ht="14.25" hidden="1"/>
    <row r="47206" s="505" customFormat="1" ht="14.25" hidden="1"/>
    <row r="47207" s="505" customFormat="1" ht="14.25" hidden="1"/>
    <row r="47208" s="505" customFormat="1" ht="14.25" hidden="1"/>
    <row r="47209" s="505" customFormat="1" ht="14.25" hidden="1"/>
    <row r="47210" s="505" customFormat="1" ht="14.25" hidden="1"/>
    <row r="47211" s="505" customFormat="1" ht="14.25" hidden="1"/>
    <row r="47212" s="505" customFormat="1" ht="14.25" hidden="1"/>
    <row r="47213" s="505" customFormat="1" ht="14.25" hidden="1"/>
    <row r="47214" s="505" customFormat="1" ht="14.25" hidden="1"/>
    <row r="47215" s="505" customFormat="1" ht="14.25" hidden="1"/>
    <row r="47216" s="505" customFormat="1" ht="14.25" hidden="1"/>
    <row r="47217" s="505" customFormat="1" ht="14.25" hidden="1"/>
    <row r="47218" s="505" customFormat="1" ht="14.25" hidden="1"/>
    <row r="47219" s="505" customFormat="1" ht="14.25" hidden="1"/>
    <row r="47220" s="505" customFormat="1" ht="14.25" hidden="1"/>
    <row r="47221" s="505" customFormat="1" ht="14.25" hidden="1"/>
    <row r="47222" s="505" customFormat="1" ht="14.25" hidden="1"/>
    <row r="47223" s="505" customFormat="1" ht="14.25" hidden="1"/>
    <row r="47224" s="505" customFormat="1" ht="14.25" hidden="1"/>
    <row r="47225" s="505" customFormat="1" ht="14.25" hidden="1"/>
    <row r="47226" s="505" customFormat="1" ht="14.25" hidden="1"/>
    <row r="47227" s="505" customFormat="1" ht="14.25" hidden="1"/>
    <row r="47228" s="505" customFormat="1" ht="14.25" hidden="1"/>
    <row r="47229" s="505" customFormat="1" ht="14.25" hidden="1"/>
    <row r="47230" s="505" customFormat="1" ht="14.25" hidden="1"/>
    <row r="47231" s="505" customFormat="1" ht="14.25" hidden="1"/>
    <row r="47232" s="505" customFormat="1" ht="14.25" hidden="1"/>
    <row r="47233" s="505" customFormat="1" ht="14.25" hidden="1"/>
    <row r="47234" s="505" customFormat="1" ht="14.25" hidden="1"/>
    <row r="47235" s="505" customFormat="1" ht="14.25" hidden="1"/>
    <row r="47236" s="505" customFormat="1" ht="14.25" hidden="1"/>
    <row r="47237" s="505" customFormat="1" ht="14.25" hidden="1"/>
    <row r="47238" s="505" customFormat="1" ht="14.25" hidden="1"/>
    <row r="47239" s="505" customFormat="1" ht="14.25" hidden="1"/>
    <row r="47240" s="505" customFormat="1" ht="14.25" hidden="1"/>
    <row r="47241" s="505" customFormat="1" ht="14.25" hidden="1"/>
    <row r="47242" s="505" customFormat="1" ht="14.25" hidden="1"/>
    <row r="47243" s="505" customFormat="1" ht="14.25" hidden="1"/>
    <row r="47244" s="505" customFormat="1" ht="14.25" hidden="1"/>
    <row r="47245" s="505" customFormat="1" ht="14.25" hidden="1"/>
    <row r="47246" s="505" customFormat="1" ht="14.25" hidden="1"/>
    <row r="47247" s="505" customFormat="1" ht="14.25" hidden="1"/>
    <row r="47248" s="505" customFormat="1" ht="14.25" hidden="1"/>
    <row r="47249" s="505" customFormat="1" ht="14.25" hidden="1"/>
    <row r="47250" s="505" customFormat="1" ht="14.25" hidden="1"/>
    <row r="47251" s="505" customFormat="1" ht="14.25" hidden="1"/>
    <row r="47252" s="505" customFormat="1" ht="14.25" hidden="1"/>
    <row r="47253" s="505" customFormat="1" ht="14.25" hidden="1"/>
    <row r="47254" s="505" customFormat="1" ht="14.25" hidden="1"/>
    <row r="47255" s="505" customFormat="1" ht="14.25" hidden="1"/>
    <row r="47256" s="505" customFormat="1" ht="14.25" hidden="1"/>
    <row r="47257" s="505" customFormat="1" ht="14.25" hidden="1"/>
    <row r="47258" s="505" customFormat="1" ht="14.25" hidden="1"/>
    <row r="47259" s="505" customFormat="1" ht="14.25" hidden="1"/>
    <row r="47260" s="505" customFormat="1" ht="14.25" hidden="1"/>
    <row r="47261" s="505" customFormat="1" ht="14.25" hidden="1"/>
    <row r="47262" s="505" customFormat="1" ht="14.25" hidden="1"/>
    <row r="47263" s="505" customFormat="1" ht="14.25" hidden="1"/>
    <row r="47264" s="505" customFormat="1" ht="14.25" hidden="1"/>
    <row r="47265" s="505" customFormat="1" ht="14.25" hidden="1"/>
    <row r="47266" s="505" customFormat="1" ht="14.25" hidden="1"/>
    <row r="47267" s="505" customFormat="1" ht="14.25" hidden="1"/>
    <row r="47268" s="505" customFormat="1" ht="14.25" hidden="1"/>
    <row r="47269" s="505" customFormat="1" ht="14.25" hidden="1"/>
    <row r="47270" s="505" customFormat="1" ht="14.25" hidden="1"/>
    <row r="47271" s="505" customFormat="1" ht="14.25" hidden="1"/>
    <row r="47272" s="505" customFormat="1" ht="14.25" hidden="1"/>
    <row r="47273" s="505" customFormat="1" ht="14.25" hidden="1"/>
    <row r="47274" s="505" customFormat="1" ht="14.25" hidden="1"/>
    <row r="47275" s="505" customFormat="1" ht="14.25" hidden="1"/>
    <row r="47276" s="505" customFormat="1" ht="14.25" hidden="1"/>
    <row r="47277" s="505" customFormat="1" ht="14.25" hidden="1"/>
    <row r="47278" s="505" customFormat="1" ht="14.25" hidden="1"/>
    <row r="47279" s="505" customFormat="1" ht="14.25" hidden="1"/>
    <row r="47280" s="505" customFormat="1" ht="14.25" hidden="1"/>
    <row r="47281" s="505" customFormat="1" ht="14.25" hidden="1"/>
    <row r="47282" s="505" customFormat="1" ht="14.25" hidden="1"/>
    <row r="47283" s="505" customFormat="1" ht="14.25" hidden="1"/>
    <row r="47284" s="505" customFormat="1" ht="14.25" hidden="1"/>
    <row r="47285" s="505" customFormat="1" ht="14.25" hidden="1"/>
    <row r="47286" s="505" customFormat="1" ht="14.25" hidden="1"/>
    <row r="47287" s="505" customFormat="1" ht="14.25" hidden="1"/>
    <row r="47288" s="505" customFormat="1" ht="14.25" hidden="1"/>
    <row r="47289" s="505" customFormat="1" ht="14.25" hidden="1"/>
    <row r="47290" s="505" customFormat="1" ht="14.25" hidden="1"/>
    <row r="47291" s="505" customFormat="1" ht="14.25" hidden="1"/>
    <row r="47292" s="505" customFormat="1" ht="14.25" hidden="1"/>
    <row r="47293" s="505" customFormat="1" ht="14.25" hidden="1"/>
    <row r="47294" s="505" customFormat="1" ht="14.25" hidden="1"/>
    <row r="47295" s="505" customFormat="1" ht="14.25" hidden="1"/>
    <row r="47296" s="505" customFormat="1" ht="14.25" hidden="1"/>
    <row r="47297" s="505" customFormat="1" ht="14.25" hidden="1"/>
    <row r="47298" s="505" customFormat="1" ht="14.25" hidden="1"/>
    <row r="47299" s="505" customFormat="1" ht="14.25" hidden="1"/>
    <row r="47300" s="505" customFormat="1" ht="14.25" hidden="1"/>
    <row r="47301" s="505" customFormat="1" ht="14.25" hidden="1"/>
    <row r="47302" s="505" customFormat="1" ht="14.25" hidden="1"/>
    <row r="47303" s="505" customFormat="1" ht="14.25" hidden="1"/>
    <row r="47304" s="505" customFormat="1" ht="14.25" hidden="1"/>
    <row r="47305" s="505" customFormat="1" ht="14.25" hidden="1"/>
    <row r="47306" s="505" customFormat="1" ht="14.25" hidden="1"/>
    <row r="47307" s="505" customFormat="1" ht="14.25" hidden="1"/>
    <row r="47308" s="505" customFormat="1" ht="14.25" hidden="1"/>
    <row r="47309" s="505" customFormat="1" ht="14.25" hidden="1"/>
    <row r="47310" s="505" customFormat="1" ht="14.25" hidden="1"/>
    <row r="47311" s="505" customFormat="1" ht="14.25" hidden="1"/>
    <row r="47312" s="505" customFormat="1" ht="14.25" hidden="1"/>
    <row r="47313" s="505" customFormat="1" ht="14.25" hidden="1"/>
    <row r="47314" s="505" customFormat="1" ht="14.25" hidden="1"/>
    <row r="47315" s="505" customFormat="1" ht="14.25" hidden="1"/>
    <row r="47316" s="505" customFormat="1" ht="14.25" hidden="1"/>
    <row r="47317" s="505" customFormat="1" ht="14.25" hidden="1"/>
    <row r="47318" s="505" customFormat="1" ht="14.25" hidden="1"/>
    <row r="47319" s="505" customFormat="1" ht="14.25" hidden="1"/>
    <row r="47320" s="505" customFormat="1" ht="14.25" hidden="1"/>
    <row r="47321" s="505" customFormat="1" ht="14.25" hidden="1"/>
    <row r="47322" s="505" customFormat="1" ht="14.25" hidden="1"/>
    <row r="47323" s="505" customFormat="1" ht="14.25" hidden="1"/>
    <row r="47324" s="505" customFormat="1" ht="14.25" hidden="1"/>
    <row r="47325" s="505" customFormat="1" ht="14.25" hidden="1"/>
    <row r="47326" s="505" customFormat="1" ht="14.25" hidden="1"/>
    <row r="47327" s="505" customFormat="1" ht="14.25" hidden="1"/>
    <row r="47328" s="505" customFormat="1" ht="14.25" hidden="1"/>
    <row r="47329" s="505" customFormat="1" ht="14.25" hidden="1"/>
    <row r="47330" s="505" customFormat="1" ht="14.25" hidden="1"/>
    <row r="47331" s="505" customFormat="1" ht="14.25" hidden="1"/>
    <row r="47332" s="505" customFormat="1" ht="14.25" hidden="1"/>
    <row r="47333" s="505" customFormat="1" ht="14.25" hidden="1"/>
    <row r="47334" s="505" customFormat="1" ht="14.25" hidden="1"/>
    <row r="47335" s="505" customFormat="1" ht="14.25" hidden="1"/>
    <row r="47336" s="505" customFormat="1" ht="14.25" hidden="1"/>
    <row r="47337" s="505" customFormat="1" ht="14.25" hidden="1"/>
    <row r="47338" s="505" customFormat="1" ht="14.25" hidden="1"/>
    <row r="47339" s="505" customFormat="1" ht="14.25" hidden="1"/>
    <row r="47340" s="505" customFormat="1" ht="14.25" hidden="1"/>
    <row r="47341" s="505" customFormat="1" ht="14.25" hidden="1"/>
    <row r="47342" s="505" customFormat="1" ht="14.25" hidden="1"/>
    <row r="47343" s="505" customFormat="1" ht="14.25" hidden="1"/>
    <row r="47344" s="505" customFormat="1" ht="14.25" hidden="1"/>
    <row r="47345" s="505" customFormat="1" ht="14.25" hidden="1"/>
    <row r="47346" s="505" customFormat="1" ht="14.25" hidden="1"/>
    <row r="47347" s="505" customFormat="1" ht="14.25" hidden="1"/>
    <row r="47348" s="505" customFormat="1" ht="14.25" hidden="1"/>
    <row r="47349" s="505" customFormat="1" ht="14.25" hidden="1"/>
    <row r="47350" s="505" customFormat="1" ht="14.25" hidden="1"/>
    <row r="47351" s="505" customFormat="1" ht="14.25" hidden="1"/>
    <row r="47352" s="505" customFormat="1" ht="14.25" hidden="1"/>
    <row r="47353" s="505" customFormat="1" ht="14.25" hidden="1"/>
    <row r="47354" s="505" customFormat="1" ht="14.25" hidden="1"/>
    <row r="47355" s="505" customFormat="1" ht="14.25" hidden="1"/>
    <row r="47356" s="505" customFormat="1" ht="14.25" hidden="1"/>
    <row r="47357" s="505" customFormat="1" ht="14.25" hidden="1"/>
    <row r="47358" s="505" customFormat="1" ht="14.25" hidden="1"/>
    <row r="47359" s="505" customFormat="1" ht="14.25" hidden="1"/>
    <row r="47360" s="505" customFormat="1" ht="14.25" hidden="1"/>
    <row r="47361" s="505" customFormat="1" ht="14.25" hidden="1"/>
    <row r="47362" s="505" customFormat="1" ht="14.25" hidden="1"/>
    <row r="47363" s="505" customFormat="1" ht="14.25" hidden="1"/>
    <row r="47364" s="505" customFormat="1" ht="14.25" hidden="1"/>
    <row r="47365" s="505" customFormat="1" ht="14.25" hidden="1"/>
    <row r="47366" s="505" customFormat="1" ht="14.25" hidden="1"/>
    <row r="47367" s="505" customFormat="1" ht="14.25" hidden="1"/>
    <row r="47368" s="505" customFormat="1" ht="14.25" hidden="1"/>
    <row r="47369" s="505" customFormat="1" ht="14.25" hidden="1"/>
    <row r="47370" s="505" customFormat="1" ht="14.25" hidden="1"/>
    <row r="47371" s="505" customFormat="1" ht="14.25" hidden="1"/>
    <row r="47372" s="505" customFormat="1" ht="14.25" hidden="1"/>
    <row r="47373" s="505" customFormat="1" ht="14.25" hidden="1"/>
    <row r="47374" s="505" customFormat="1" ht="14.25" hidden="1"/>
    <row r="47375" s="505" customFormat="1" ht="14.25" hidden="1"/>
    <row r="47376" s="505" customFormat="1" ht="14.25" hidden="1"/>
    <row r="47377" s="505" customFormat="1" ht="14.25" hidden="1"/>
    <row r="47378" s="505" customFormat="1" ht="14.25" hidden="1"/>
    <row r="47379" s="505" customFormat="1" ht="14.25" hidden="1"/>
    <row r="47380" s="505" customFormat="1" ht="14.25" hidden="1"/>
    <row r="47381" s="505" customFormat="1" ht="14.25" hidden="1"/>
    <row r="47382" s="505" customFormat="1" ht="14.25" hidden="1"/>
    <row r="47383" s="505" customFormat="1" ht="14.25" hidden="1"/>
    <row r="47384" s="505" customFormat="1" ht="14.25" hidden="1"/>
    <row r="47385" s="505" customFormat="1" ht="14.25" hidden="1"/>
    <row r="47386" s="505" customFormat="1" ht="14.25" hidden="1"/>
    <row r="47387" s="505" customFormat="1" ht="14.25" hidden="1"/>
    <row r="47388" s="505" customFormat="1" ht="14.25" hidden="1"/>
    <row r="47389" s="505" customFormat="1" ht="14.25" hidden="1"/>
    <row r="47390" s="505" customFormat="1" ht="14.25" hidden="1"/>
    <row r="47391" s="505" customFormat="1" ht="14.25" hidden="1"/>
    <row r="47392" s="505" customFormat="1" ht="14.25" hidden="1"/>
    <row r="47393" s="505" customFormat="1" ht="14.25" hidden="1"/>
    <row r="47394" s="505" customFormat="1" ht="14.25" hidden="1"/>
    <row r="47395" s="505" customFormat="1" ht="14.25" hidden="1"/>
    <row r="47396" s="505" customFormat="1" ht="14.25" hidden="1"/>
    <row r="47397" s="505" customFormat="1" ht="14.25" hidden="1"/>
    <row r="47398" s="505" customFormat="1" ht="14.25" hidden="1"/>
    <row r="47399" s="505" customFormat="1" ht="14.25" hidden="1"/>
    <row r="47400" s="505" customFormat="1" ht="14.25" hidden="1"/>
    <row r="47401" s="505" customFormat="1" ht="14.25" hidden="1"/>
    <row r="47402" s="505" customFormat="1" ht="14.25" hidden="1"/>
    <row r="47403" s="505" customFormat="1" ht="14.25" hidden="1"/>
    <row r="47404" s="505" customFormat="1" ht="14.25" hidden="1"/>
    <row r="47405" s="505" customFormat="1" ht="14.25" hidden="1"/>
    <row r="47406" s="505" customFormat="1" ht="14.25" hidden="1"/>
    <row r="47407" s="505" customFormat="1" ht="14.25" hidden="1"/>
    <row r="47408" s="505" customFormat="1" ht="14.25" hidden="1"/>
    <row r="47409" s="505" customFormat="1" ht="14.25" hidden="1"/>
    <row r="47410" s="505" customFormat="1" ht="14.25" hidden="1"/>
    <row r="47411" s="505" customFormat="1" ht="14.25" hidden="1"/>
    <row r="47412" s="505" customFormat="1" ht="14.25" hidden="1"/>
    <row r="47413" s="505" customFormat="1" ht="14.25" hidden="1"/>
    <row r="47414" s="505" customFormat="1" ht="14.25" hidden="1"/>
    <row r="47415" s="505" customFormat="1" ht="14.25" hidden="1"/>
    <row r="47416" s="505" customFormat="1" ht="14.25" hidden="1"/>
    <row r="47417" s="505" customFormat="1" ht="14.25" hidden="1"/>
    <row r="47418" s="505" customFormat="1" ht="14.25" hidden="1"/>
    <row r="47419" s="505" customFormat="1" ht="14.25" hidden="1"/>
    <row r="47420" s="505" customFormat="1" ht="14.25" hidden="1"/>
    <row r="47421" s="505" customFormat="1" ht="14.25" hidden="1"/>
    <row r="47422" s="505" customFormat="1" ht="14.25" hidden="1"/>
    <row r="47423" s="505" customFormat="1" ht="14.25" hidden="1"/>
    <row r="47424" s="505" customFormat="1" ht="14.25" hidden="1"/>
    <row r="47425" s="505" customFormat="1" ht="14.25" hidden="1"/>
    <row r="47426" s="505" customFormat="1" ht="14.25" hidden="1"/>
    <row r="47427" s="505" customFormat="1" ht="14.25" hidden="1"/>
    <row r="47428" s="505" customFormat="1" ht="14.25" hidden="1"/>
    <row r="47429" s="505" customFormat="1" ht="14.25" hidden="1"/>
    <row r="47430" s="505" customFormat="1" ht="14.25" hidden="1"/>
    <row r="47431" s="505" customFormat="1" ht="14.25" hidden="1"/>
    <row r="47432" s="505" customFormat="1" ht="14.25" hidden="1"/>
    <row r="47433" s="505" customFormat="1" ht="14.25" hidden="1"/>
    <row r="47434" s="505" customFormat="1" ht="14.25" hidden="1"/>
    <row r="47435" s="505" customFormat="1" ht="14.25" hidden="1"/>
    <row r="47436" s="505" customFormat="1" ht="14.25" hidden="1"/>
    <row r="47437" s="505" customFormat="1" ht="14.25" hidden="1"/>
    <row r="47438" s="505" customFormat="1" ht="14.25" hidden="1"/>
    <row r="47439" s="505" customFormat="1" ht="14.25" hidden="1"/>
    <row r="47440" s="505" customFormat="1" ht="14.25" hidden="1"/>
    <row r="47441" s="505" customFormat="1" ht="14.25" hidden="1"/>
    <row r="47442" s="505" customFormat="1" ht="14.25" hidden="1"/>
    <row r="47443" s="505" customFormat="1" ht="14.25" hidden="1"/>
    <row r="47444" s="505" customFormat="1" ht="14.25" hidden="1"/>
    <row r="47445" s="505" customFormat="1" ht="14.25" hidden="1"/>
    <row r="47446" s="505" customFormat="1" ht="14.25" hidden="1"/>
    <row r="47447" s="505" customFormat="1" ht="14.25" hidden="1"/>
    <row r="47448" s="505" customFormat="1" ht="14.25" hidden="1"/>
    <row r="47449" s="505" customFormat="1" ht="14.25" hidden="1"/>
    <row r="47450" s="505" customFormat="1" ht="14.25" hidden="1"/>
    <row r="47451" s="505" customFormat="1" ht="14.25" hidden="1"/>
    <row r="47452" s="505" customFormat="1" ht="14.25" hidden="1"/>
    <row r="47453" s="505" customFormat="1" ht="14.25" hidden="1"/>
    <row r="47454" s="505" customFormat="1" ht="14.25" hidden="1"/>
    <row r="47455" s="505" customFormat="1" ht="14.25" hidden="1"/>
    <row r="47456" s="505" customFormat="1" ht="14.25" hidden="1"/>
    <row r="47457" s="505" customFormat="1" ht="14.25" hidden="1"/>
    <row r="47458" s="505" customFormat="1" ht="14.25" hidden="1"/>
    <row r="47459" s="505" customFormat="1" ht="14.25" hidden="1"/>
    <row r="47460" s="505" customFormat="1" ht="14.25" hidden="1"/>
    <row r="47461" s="505" customFormat="1" ht="14.25" hidden="1"/>
    <row r="47462" s="505" customFormat="1" ht="14.25" hidden="1"/>
    <row r="47463" s="505" customFormat="1" ht="14.25" hidden="1"/>
    <row r="47464" s="505" customFormat="1" ht="14.25" hidden="1"/>
    <row r="47465" s="505" customFormat="1" ht="14.25" hidden="1"/>
    <row r="47466" s="505" customFormat="1" ht="14.25" hidden="1"/>
    <row r="47467" s="505" customFormat="1" ht="14.25" hidden="1"/>
    <row r="47468" s="505" customFormat="1" ht="14.25" hidden="1"/>
    <row r="47469" s="505" customFormat="1" ht="14.25" hidden="1"/>
    <row r="47470" s="505" customFormat="1" ht="14.25" hidden="1"/>
    <row r="47471" s="505" customFormat="1" ht="14.25" hidden="1"/>
    <row r="47472" s="505" customFormat="1" ht="14.25" hidden="1"/>
    <row r="47473" s="505" customFormat="1" ht="14.25" hidden="1"/>
    <row r="47474" s="505" customFormat="1" ht="14.25" hidden="1"/>
    <row r="47475" s="505" customFormat="1" ht="14.25" hidden="1"/>
    <row r="47476" s="505" customFormat="1" ht="14.25" hidden="1"/>
    <row r="47477" s="505" customFormat="1" ht="14.25" hidden="1"/>
    <row r="47478" s="505" customFormat="1" ht="14.25" hidden="1"/>
    <row r="47479" s="505" customFormat="1" ht="14.25" hidden="1"/>
    <row r="47480" s="505" customFormat="1" ht="14.25" hidden="1"/>
    <row r="47481" s="505" customFormat="1" ht="14.25" hidden="1"/>
    <row r="47482" s="505" customFormat="1" ht="14.25" hidden="1"/>
    <row r="47483" s="505" customFormat="1" ht="14.25" hidden="1"/>
    <row r="47484" s="505" customFormat="1" ht="14.25" hidden="1"/>
    <row r="47485" s="505" customFormat="1" ht="14.25" hidden="1"/>
    <row r="47486" s="505" customFormat="1" ht="14.25" hidden="1"/>
    <row r="47487" s="505" customFormat="1" ht="14.25" hidden="1"/>
    <row r="47488" s="505" customFormat="1" ht="14.25" hidden="1"/>
    <row r="47489" s="505" customFormat="1" ht="14.25" hidden="1"/>
    <row r="47490" s="505" customFormat="1" ht="14.25" hidden="1"/>
    <row r="47491" s="505" customFormat="1" ht="14.25" hidden="1"/>
    <row r="47492" s="505" customFormat="1" ht="14.25" hidden="1"/>
    <row r="47493" s="505" customFormat="1" ht="14.25" hidden="1"/>
    <row r="47494" s="505" customFormat="1" ht="14.25" hidden="1"/>
    <row r="47495" s="505" customFormat="1" ht="14.25" hidden="1"/>
    <row r="47496" s="505" customFormat="1" ht="14.25" hidden="1"/>
    <row r="47497" s="505" customFormat="1" ht="14.25" hidden="1"/>
    <row r="47498" s="505" customFormat="1" ht="14.25" hidden="1"/>
    <row r="47499" s="505" customFormat="1" ht="14.25" hidden="1"/>
    <row r="47500" s="505" customFormat="1" ht="14.25" hidden="1"/>
    <row r="47501" s="505" customFormat="1" ht="14.25" hidden="1"/>
    <row r="47502" s="505" customFormat="1" ht="14.25" hidden="1"/>
    <row r="47503" s="505" customFormat="1" ht="14.25" hidden="1"/>
    <row r="47504" s="505" customFormat="1" ht="14.25" hidden="1"/>
    <row r="47505" s="505" customFormat="1" ht="14.25" hidden="1"/>
    <row r="47506" s="505" customFormat="1" ht="14.25" hidden="1"/>
    <row r="47507" s="505" customFormat="1" ht="14.25" hidden="1"/>
    <row r="47508" s="505" customFormat="1" ht="14.25" hidden="1"/>
    <row r="47509" s="505" customFormat="1" ht="14.25" hidden="1"/>
    <row r="47510" s="505" customFormat="1" ht="14.25" hidden="1"/>
    <row r="47511" s="505" customFormat="1" ht="14.25" hidden="1"/>
    <row r="47512" s="505" customFormat="1" ht="14.25" hidden="1"/>
    <row r="47513" s="505" customFormat="1" ht="14.25" hidden="1"/>
    <row r="47514" s="505" customFormat="1" ht="14.25" hidden="1"/>
    <row r="47515" s="505" customFormat="1" ht="14.25" hidden="1"/>
    <row r="47516" s="505" customFormat="1" ht="14.25" hidden="1"/>
    <row r="47517" s="505" customFormat="1" ht="14.25" hidden="1"/>
    <row r="47518" s="505" customFormat="1" ht="14.25" hidden="1"/>
    <row r="47519" s="505" customFormat="1" ht="14.25" hidden="1"/>
    <row r="47520" s="505" customFormat="1" ht="14.25" hidden="1"/>
    <row r="47521" s="505" customFormat="1" ht="14.25" hidden="1"/>
    <row r="47522" s="505" customFormat="1" ht="14.25" hidden="1"/>
    <row r="47523" s="505" customFormat="1" ht="14.25" hidden="1"/>
    <row r="47524" s="505" customFormat="1" ht="14.25" hidden="1"/>
    <row r="47525" s="505" customFormat="1" ht="14.25" hidden="1"/>
    <row r="47526" s="505" customFormat="1" ht="14.25" hidden="1"/>
    <row r="47527" s="505" customFormat="1" ht="14.25" hidden="1"/>
    <row r="47528" s="505" customFormat="1" ht="14.25" hidden="1"/>
    <row r="47529" s="505" customFormat="1" ht="14.25" hidden="1"/>
    <row r="47530" s="505" customFormat="1" ht="14.25" hidden="1"/>
    <row r="47531" s="505" customFormat="1" ht="14.25" hidden="1"/>
    <row r="47532" s="505" customFormat="1" ht="14.25" hidden="1"/>
    <row r="47533" s="505" customFormat="1" ht="14.25" hidden="1"/>
    <row r="47534" s="505" customFormat="1" ht="14.25" hidden="1"/>
    <row r="47535" s="505" customFormat="1" ht="14.25" hidden="1"/>
    <row r="47536" s="505" customFormat="1" ht="14.25" hidden="1"/>
    <row r="47537" s="505" customFormat="1" ht="14.25" hidden="1"/>
    <row r="47538" s="505" customFormat="1" ht="14.25" hidden="1"/>
    <row r="47539" s="505" customFormat="1" ht="14.25" hidden="1"/>
    <row r="47540" s="505" customFormat="1" ht="14.25" hidden="1"/>
    <row r="47541" s="505" customFormat="1" ht="14.25" hidden="1"/>
    <row r="47542" s="505" customFormat="1" ht="14.25" hidden="1"/>
    <row r="47543" s="505" customFormat="1" ht="14.25" hidden="1"/>
    <row r="47544" s="505" customFormat="1" ht="14.25" hidden="1"/>
    <row r="47545" s="505" customFormat="1" ht="14.25" hidden="1"/>
    <row r="47546" s="505" customFormat="1" ht="14.25" hidden="1"/>
    <row r="47547" s="505" customFormat="1" ht="14.25" hidden="1"/>
    <row r="47548" s="505" customFormat="1" ht="14.25" hidden="1"/>
    <row r="47549" s="505" customFormat="1" ht="14.25" hidden="1"/>
    <row r="47550" s="505" customFormat="1" ht="14.25" hidden="1"/>
    <row r="47551" s="505" customFormat="1" ht="14.25" hidden="1"/>
    <row r="47552" s="505" customFormat="1" ht="14.25" hidden="1"/>
    <row r="47553" s="505" customFormat="1" ht="14.25" hidden="1"/>
    <row r="47554" s="505" customFormat="1" ht="14.25" hidden="1"/>
    <row r="47555" s="505" customFormat="1" ht="14.25" hidden="1"/>
    <row r="47556" s="505" customFormat="1" ht="14.25" hidden="1"/>
    <row r="47557" s="505" customFormat="1" ht="14.25" hidden="1"/>
    <row r="47558" s="505" customFormat="1" ht="14.25" hidden="1"/>
    <row r="47559" s="505" customFormat="1" ht="14.25" hidden="1"/>
    <row r="47560" s="505" customFormat="1" ht="14.25" hidden="1"/>
    <row r="47561" s="505" customFormat="1" ht="14.25" hidden="1"/>
    <row r="47562" s="505" customFormat="1" ht="14.25" hidden="1"/>
    <row r="47563" s="505" customFormat="1" ht="14.25" hidden="1"/>
    <row r="47564" s="505" customFormat="1" ht="14.25" hidden="1"/>
    <row r="47565" s="505" customFormat="1" ht="14.25" hidden="1"/>
    <row r="47566" s="505" customFormat="1" ht="14.25" hidden="1"/>
    <row r="47567" s="505" customFormat="1" ht="14.25" hidden="1"/>
    <row r="47568" s="505" customFormat="1" ht="14.25" hidden="1"/>
    <row r="47569" s="505" customFormat="1" ht="14.25" hidden="1"/>
    <row r="47570" s="505" customFormat="1" ht="14.25" hidden="1"/>
    <row r="47571" s="505" customFormat="1" ht="14.25" hidden="1"/>
    <row r="47572" s="505" customFormat="1" ht="14.25" hidden="1"/>
    <row r="47573" s="505" customFormat="1" ht="14.25" hidden="1"/>
    <row r="47574" s="505" customFormat="1" ht="14.25" hidden="1"/>
    <row r="47575" s="505" customFormat="1" ht="14.25" hidden="1"/>
    <row r="47576" s="505" customFormat="1" ht="14.25" hidden="1"/>
    <row r="47577" s="505" customFormat="1" ht="14.25" hidden="1"/>
    <row r="47578" s="505" customFormat="1" ht="14.25" hidden="1"/>
    <row r="47579" s="505" customFormat="1" ht="14.25" hidden="1"/>
    <row r="47580" s="505" customFormat="1" ht="14.25" hidden="1"/>
    <row r="47581" s="505" customFormat="1" ht="14.25" hidden="1"/>
    <row r="47582" s="505" customFormat="1" ht="14.25" hidden="1"/>
    <row r="47583" s="505" customFormat="1" ht="14.25" hidden="1"/>
    <row r="47584" s="505" customFormat="1" ht="14.25" hidden="1"/>
    <row r="47585" s="505" customFormat="1" ht="14.25" hidden="1"/>
    <row r="47586" s="505" customFormat="1" ht="14.25" hidden="1"/>
    <row r="47587" s="505" customFormat="1" ht="14.25" hidden="1"/>
    <row r="47588" s="505" customFormat="1" ht="14.25" hidden="1"/>
    <row r="47589" s="505" customFormat="1" ht="14.25" hidden="1"/>
    <row r="47590" s="505" customFormat="1" ht="14.25" hidden="1"/>
    <row r="47591" s="505" customFormat="1" ht="14.25" hidden="1"/>
    <row r="47592" s="505" customFormat="1" ht="14.25" hidden="1"/>
    <row r="47593" s="505" customFormat="1" ht="14.25" hidden="1"/>
    <row r="47594" s="505" customFormat="1" ht="14.25" hidden="1"/>
    <row r="47595" s="505" customFormat="1" ht="14.25" hidden="1"/>
    <row r="47596" s="505" customFormat="1" ht="14.25" hidden="1"/>
    <row r="47597" s="505" customFormat="1" ht="14.25" hidden="1"/>
    <row r="47598" s="505" customFormat="1" ht="14.25" hidden="1"/>
    <row r="47599" s="505" customFormat="1" ht="14.25" hidden="1"/>
    <row r="47600" s="505" customFormat="1" ht="14.25" hidden="1"/>
    <row r="47601" s="505" customFormat="1" ht="14.25" hidden="1"/>
    <row r="47602" s="505" customFormat="1" ht="14.25" hidden="1"/>
    <row r="47603" s="505" customFormat="1" ht="14.25" hidden="1"/>
    <row r="47604" s="505" customFormat="1" ht="14.25" hidden="1"/>
    <row r="47605" s="505" customFormat="1" ht="14.25" hidden="1"/>
    <row r="47606" s="505" customFormat="1" ht="14.25" hidden="1"/>
    <row r="47607" s="505" customFormat="1" ht="14.25" hidden="1"/>
    <row r="47608" s="505" customFormat="1" ht="14.25" hidden="1"/>
    <row r="47609" s="505" customFormat="1" ht="14.25" hidden="1"/>
    <row r="47610" s="505" customFormat="1" ht="14.25" hidden="1"/>
    <row r="47611" s="505" customFormat="1" ht="14.25" hidden="1"/>
    <row r="47612" s="505" customFormat="1" ht="14.25" hidden="1"/>
    <row r="47613" s="505" customFormat="1" ht="14.25" hidden="1"/>
    <row r="47614" s="505" customFormat="1" ht="14.25" hidden="1"/>
    <row r="47615" s="505" customFormat="1" ht="14.25" hidden="1"/>
    <row r="47616" s="505" customFormat="1" ht="14.25" hidden="1"/>
    <row r="47617" s="505" customFormat="1" ht="14.25" hidden="1"/>
    <row r="47618" s="505" customFormat="1" ht="14.25" hidden="1"/>
    <row r="47619" s="505" customFormat="1" ht="14.25" hidden="1"/>
    <row r="47620" s="505" customFormat="1" ht="14.25" hidden="1"/>
    <row r="47621" s="505" customFormat="1" ht="14.25" hidden="1"/>
    <row r="47622" s="505" customFormat="1" ht="14.25" hidden="1"/>
    <row r="47623" s="505" customFormat="1" ht="14.25" hidden="1"/>
    <row r="47624" s="505" customFormat="1" ht="14.25" hidden="1"/>
    <row r="47625" s="505" customFormat="1" ht="14.25" hidden="1"/>
    <row r="47626" s="505" customFormat="1" ht="14.25" hidden="1"/>
    <row r="47627" s="505" customFormat="1" ht="14.25" hidden="1"/>
    <row r="47628" s="505" customFormat="1" ht="14.25" hidden="1"/>
    <row r="47629" s="505" customFormat="1" ht="14.25" hidden="1"/>
    <row r="47630" s="505" customFormat="1" ht="14.25" hidden="1"/>
    <row r="47631" s="505" customFormat="1" ht="14.25" hidden="1"/>
    <row r="47632" s="505" customFormat="1" ht="14.25" hidden="1"/>
    <row r="47633" s="505" customFormat="1" ht="14.25" hidden="1"/>
    <row r="47634" s="505" customFormat="1" ht="14.25" hidden="1"/>
    <row r="47635" s="505" customFormat="1" ht="14.25" hidden="1"/>
    <row r="47636" s="505" customFormat="1" ht="14.25" hidden="1"/>
    <row r="47637" s="505" customFormat="1" ht="14.25" hidden="1"/>
    <row r="47638" s="505" customFormat="1" ht="14.25" hidden="1"/>
    <row r="47639" s="505" customFormat="1" ht="14.25" hidden="1"/>
    <row r="47640" s="505" customFormat="1" ht="14.25" hidden="1"/>
    <row r="47641" s="505" customFormat="1" ht="14.25" hidden="1"/>
    <row r="47642" s="505" customFormat="1" ht="14.25" hidden="1"/>
    <row r="47643" s="505" customFormat="1" ht="14.25" hidden="1"/>
    <row r="47644" s="505" customFormat="1" ht="14.25" hidden="1"/>
    <row r="47645" s="505" customFormat="1" ht="14.25" hidden="1"/>
    <row r="47646" s="505" customFormat="1" ht="14.25" hidden="1"/>
    <row r="47647" s="505" customFormat="1" ht="14.25" hidden="1"/>
    <row r="47648" s="505" customFormat="1" ht="14.25" hidden="1"/>
    <row r="47649" s="505" customFormat="1" ht="14.25" hidden="1"/>
    <row r="47650" s="505" customFormat="1" ht="14.25" hidden="1"/>
    <row r="47651" s="505" customFormat="1" ht="14.25" hidden="1"/>
    <row r="47652" s="505" customFormat="1" ht="14.25" hidden="1"/>
    <row r="47653" s="505" customFormat="1" ht="14.25" hidden="1"/>
    <row r="47654" s="505" customFormat="1" ht="14.25" hidden="1"/>
    <row r="47655" s="505" customFormat="1" ht="14.25" hidden="1"/>
    <row r="47656" s="505" customFormat="1" ht="14.25" hidden="1"/>
    <row r="47657" s="505" customFormat="1" ht="14.25" hidden="1"/>
    <row r="47658" s="505" customFormat="1" ht="14.25" hidden="1"/>
    <row r="47659" s="505" customFormat="1" ht="14.25" hidden="1"/>
    <row r="47660" s="505" customFormat="1" ht="14.25" hidden="1"/>
    <row r="47661" s="505" customFormat="1" ht="14.25" hidden="1"/>
    <row r="47662" s="505" customFormat="1" ht="14.25" hidden="1"/>
    <row r="47663" s="505" customFormat="1" ht="14.25" hidden="1"/>
    <row r="47664" s="505" customFormat="1" ht="14.25" hidden="1"/>
    <row r="47665" s="505" customFormat="1" ht="14.25" hidden="1"/>
    <row r="47666" s="505" customFormat="1" ht="14.25" hidden="1"/>
    <row r="47667" s="505" customFormat="1" ht="14.25" hidden="1"/>
    <row r="47668" s="505" customFormat="1" ht="14.25" hidden="1"/>
    <row r="47669" s="505" customFormat="1" ht="14.25" hidden="1"/>
    <row r="47670" s="505" customFormat="1" ht="14.25" hidden="1"/>
    <row r="47671" s="505" customFormat="1" ht="14.25" hidden="1"/>
    <row r="47672" s="505" customFormat="1" ht="14.25" hidden="1"/>
    <row r="47673" s="505" customFormat="1" ht="14.25" hidden="1"/>
    <row r="47674" s="505" customFormat="1" ht="14.25" hidden="1"/>
    <row r="47675" s="505" customFormat="1" ht="14.25" hidden="1"/>
    <row r="47676" s="505" customFormat="1" ht="14.25" hidden="1"/>
    <row r="47677" s="505" customFormat="1" ht="14.25" hidden="1"/>
    <row r="47678" s="505" customFormat="1" ht="14.25" hidden="1"/>
    <row r="47679" s="505" customFormat="1" ht="14.25" hidden="1"/>
    <row r="47680" s="505" customFormat="1" ht="14.25" hidden="1"/>
    <row r="47681" s="505" customFormat="1" ht="14.25" hidden="1"/>
    <row r="47682" s="505" customFormat="1" ht="14.25" hidden="1"/>
    <row r="47683" s="505" customFormat="1" ht="14.25" hidden="1"/>
    <row r="47684" s="505" customFormat="1" ht="14.25" hidden="1"/>
    <row r="47685" s="505" customFormat="1" ht="14.25" hidden="1"/>
    <row r="47686" s="505" customFormat="1" ht="14.25" hidden="1"/>
    <row r="47687" s="505" customFormat="1" ht="14.25" hidden="1"/>
    <row r="47688" s="505" customFormat="1" ht="14.25" hidden="1"/>
    <row r="47689" s="505" customFormat="1" ht="14.25" hidden="1"/>
    <row r="47690" s="505" customFormat="1" ht="14.25" hidden="1"/>
    <row r="47691" s="505" customFormat="1" ht="14.25" hidden="1"/>
    <row r="47692" s="505" customFormat="1" ht="14.25" hidden="1"/>
    <row r="47693" s="505" customFormat="1" ht="14.25" hidden="1"/>
    <row r="47694" s="505" customFormat="1" ht="14.25" hidden="1"/>
    <row r="47695" s="505" customFormat="1" ht="14.25" hidden="1"/>
    <row r="47696" s="505" customFormat="1" ht="14.25" hidden="1"/>
    <row r="47697" s="505" customFormat="1" ht="14.25" hidden="1"/>
    <row r="47698" s="505" customFormat="1" ht="14.25" hidden="1"/>
    <row r="47699" s="505" customFormat="1" ht="14.25" hidden="1"/>
    <row r="47700" s="505" customFormat="1" ht="14.25" hidden="1"/>
    <row r="47701" s="505" customFormat="1" ht="14.25" hidden="1"/>
    <row r="47702" s="505" customFormat="1" ht="14.25" hidden="1"/>
    <row r="47703" s="505" customFormat="1" ht="14.25" hidden="1"/>
    <row r="47704" s="505" customFormat="1" ht="14.25" hidden="1"/>
    <row r="47705" s="505" customFormat="1" ht="14.25" hidden="1"/>
    <row r="47706" s="505" customFormat="1" ht="14.25" hidden="1"/>
    <row r="47707" s="505" customFormat="1" ht="14.25" hidden="1"/>
    <row r="47708" s="505" customFormat="1" ht="14.25" hidden="1"/>
    <row r="47709" s="505" customFormat="1" ht="14.25" hidden="1"/>
    <row r="47710" s="505" customFormat="1" ht="14.25" hidden="1"/>
    <row r="47711" s="505" customFormat="1" ht="14.25" hidden="1"/>
    <row r="47712" s="505" customFormat="1" ht="14.25" hidden="1"/>
    <row r="47713" s="505" customFormat="1" ht="14.25" hidden="1"/>
    <row r="47714" s="505" customFormat="1" ht="14.25" hidden="1"/>
    <row r="47715" s="505" customFormat="1" ht="14.25" hidden="1"/>
    <row r="47716" s="505" customFormat="1" ht="14.25" hidden="1"/>
    <row r="47717" s="505" customFormat="1" ht="14.25" hidden="1"/>
    <row r="47718" s="505" customFormat="1" ht="14.25" hidden="1"/>
    <row r="47719" s="505" customFormat="1" ht="14.25" hidden="1"/>
    <row r="47720" s="505" customFormat="1" ht="14.25" hidden="1"/>
    <row r="47721" s="505" customFormat="1" ht="14.25" hidden="1"/>
    <row r="47722" s="505" customFormat="1" ht="14.25" hidden="1"/>
    <row r="47723" s="505" customFormat="1" ht="14.25" hidden="1"/>
    <row r="47724" s="505" customFormat="1" ht="14.25" hidden="1"/>
    <row r="47725" s="505" customFormat="1" ht="14.25" hidden="1"/>
    <row r="47726" s="505" customFormat="1" ht="14.25" hidden="1"/>
    <row r="47727" s="505" customFormat="1" ht="14.25" hidden="1"/>
    <row r="47728" s="505" customFormat="1" ht="14.25" hidden="1"/>
    <row r="47729" s="505" customFormat="1" ht="14.25" hidden="1"/>
    <row r="47730" s="505" customFormat="1" ht="14.25" hidden="1"/>
    <row r="47731" s="505" customFormat="1" ht="14.25" hidden="1"/>
    <row r="47732" s="505" customFormat="1" ht="14.25" hidden="1"/>
    <row r="47733" s="505" customFormat="1" ht="14.25" hidden="1"/>
    <row r="47734" s="505" customFormat="1" ht="14.25" hidden="1"/>
    <row r="47735" s="505" customFormat="1" ht="14.25" hidden="1"/>
    <row r="47736" s="505" customFormat="1" ht="14.25" hidden="1"/>
    <row r="47737" s="505" customFormat="1" ht="14.25" hidden="1"/>
    <row r="47738" s="505" customFormat="1" ht="14.25" hidden="1"/>
    <row r="47739" s="505" customFormat="1" ht="14.25" hidden="1"/>
    <row r="47740" s="505" customFormat="1" ht="14.25" hidden="1"/>
    <row r="47741" s="505" customFormat="1" ht="14.25" hidden="1"/>
    <row r="47742" s="505" customFormat="1" ht="14.25" hidden="1"/>
    <row r="47743" s="505" customFormat="1" ht="14.25" hidden="1"/>
    <row r="47744" s="505" customFormat="1" ht="14.25" hidden="1"/>
    <row r="47745" s="505" customFormat="1" ht="14.25" hidden="1"/>
    <row r="47746" s="505" customFormat="1" ht="14.25" hidden="1"/>
    <row r="47747" s="505" customFormat="1" ht="14.25" hidden="1"/>
    <row r="47748" s="505" customFormat="1" ht="14.25" hidden="1"/>
    <row r="47749" s="505" customFormat="1" ht="14.25" hidden="1"/>
    <row r="47750" s="505" customFormat="1" ht="14.25" hidden="1"/>
    <row r="47751" s="505" customFormat="1" ht="14.25" hidden="1"/>
    <row r="47752" s="505" customFormat="1" ht="14.25" hidden="1"/>
    <row r="47753" s="505" customFormat="1" ht="14.25" hidden="1"/>
    <row r="47754" s="505" customFormat="1" ht="14.25" hidden="1"/>
    <row r="47755" s="505" customFormat="1" ht="14.25" hidden="1"/>
    <row r="47756" s="505" customFormat="1" ht="14.25" hidden="1"/>
    <row r="47757" s="505" customFormat="1" ht="14.25" hidden="1"/>
    <row r="47758" s="505" customFormat="1" ht="14.25" hidden="1"/>
    <row r="47759" s="505" customFormat="1" ht="14.25" hidden="1"/>
    <row r="47760" s="505" customFormat="1" ht="14.25" hidden="1"/>
    <row r="47761" s="505" customFormat="1" ht="14.25" hidden="1"/>
    <row r="47762" s="505" customFormat="1" ht="14.25" hidden="1"/>
    <row r="47763" s="505" customFormat="1" ht="14.25" hidden="1"/>
    <row r="47764" s="505" customFormat="1" ht="14.25" hidden="1"/>
    <row r="47765" s="505" customFormat="1" ht="14.25" hidden="1"/>
    <row r="47766" s="505" customFormat="1" ht="14.25" hidden="1"/>
    <row r="47767" s="505" customFormat="1" ht="14.25" hidden="1"/>
    <row r="47768" s="505" customFormat="1" ht="14.25" hidden="1"/>
    <row r="47769" s="505" customFormat="1" ht="14.25" hidden="1"/>
    <row r="47770" s="505" customFormat="1" ht="14.25" hidden="1"/>
    <row r="47771" s="505" customFormat="1" ht="14.25" hidden="1"/>
    <row r="47772" s="505" customFormat="1" ht="14.25" hidden="1"/>
    <row r="47773" s="505" customFormat="1" ht="14.25" hidden="1"/>
    <row r="47774" s="505" customFormat="1" ht="14.25" hidden="1"/>
    <row r="47775" s="505" customFormat="1" ht="14.25" hidden="1"/>
    <row r="47776" s="505" customFormat="1" ht="14.25" hidden="1"/>
    <row r="47777" s="505" customFormat="1" ht="14.25" hidden="1"/>
    <row r="47778" s="505" customFormat="1" ht="14.25" hidden="1"/>
    <row r="47779" s="505" customFormat="1" ht="14.25" hidden="1"/>
    <row r="47780" s="505" customFormat="1" ht="14.25" hidden="1"/>
    <row r="47781" s="505" customFormat="1" ht="14.25" hidden="1"/>
    <row r="47782" s="505" customFormat="1" ht="14.25" hidden="1"/>
    <row r="47783" s="505" customFormat="1" ht="14.25" hidden="1"/>
    <row r="47784" s="505" customFormat="1" ht="14.25" hidden="1"/>
    <row r="47785" s="505" customFormat="1" ht="14.25" hidden="1"/>
    <row r="47786" s="505" customFormat="1" ht="14.25" hidden="1"/>
    <row r="47787" s="505" customFormat="1" ht="14.25" hidden="1"/>
    <row r="47788" s="505" customFormat="1" ht="14.25" hidden="1"/>
    <row r="47789" s="505" customFormat="1" ht="14.25" hidden="1"/>
    <row r="47790" s="505" customFormat="1" ht="14.25" hidden="1"/>
    <row r="47791" s="505" customFormat="1" ht="14.25" hidden="1"/>
    <row r="47792" s="505" customFormat="1" ht="14.25" hidden="1"/>
    <row r="47793" s="505" customFormat="1" ht="14.25" hidden="1"/>
    <row r="47794" s="505" customFormat="1" ht="14.25" hidden="1"/>
    <row r="47795" s="505" customFormat="1" ht="14.25" hidden="1"/>
    <row r="47796" s="505" customFormat="1" ht="14.25" hidden="1"/>
    <row r="47797" s="505" customFormat="1" ht="14.25" hidden="1"/>
    <row r="47798" s="505" customFormat="1" ht="14.25" hidden="1"/>
    <row r="47799" s="505" customFormat="1" ht="14.25" hidden="1"/>
    <row r="47800" s="505" customFormat="1" ht="14.25" hidden="1"/>
    <row r="47801" s="505" customFormat="1" ht="14.25" hidden="1"/>
    <row r="47802" s="505" customFormat="1" ht="14.25" hidden="1"/>
    <row r="47803" s="505" customFormat="1" ht="14.25" hidden="1"/>
    <row r="47804" s="505" customFormat="1" ht="14.25" hidden="1"/>
    <row r="47805" s="505" customFormat="1" ht="14.25" hidden="1"/>
    <row r="47806" s="505" customFormat="1" ht="14.25" hidden="1"/>
    <row r="47807" s="505" customFormat="1" ht="14.25" hidden="1"/>
    <row r="47808" s="505" customFormat="1" ht="14.25" hidden="1"/>
    <row r="47809" s="505" customFormat="1" ht="14.25" hidden="1"/>
    <row r="47810" s="505" customFormat="1" ht="14.25" hidden="1"/>
    <row r="47811" s="505" customFormat="1" ht="14.25" hidden="1"/>
    <row r="47812" s="505" customFormat="1" ht="14.25" hidden="1"/>
    <row r="47813" s="505" customFormat="1" ht="14.25" hidden="1"/>
    <row r="47814" s="505" customFormat="1" ht="14.25" hidden="1"/>
    <row r="47815" s="505" customFormat="1" ht="14.25" hidden="1"/>
    <row r="47816" s="505" customFormat="1" ht="14.25" hidden="1"/>
    <row r="47817" s="505" customFormat="1" ht="14.25" hidden="1"/>
    <row r="47818" s="505" customFormat="1" ht="14.25" hidden="1"/>
    <row r="47819" s="505" customFormat="1" ht="14.25" hidden="1"/>
    <row r="47820" s="505" customFormat="1" ht="14.25" hidden="1"/>
    <row r="47821" s="505" customFormat="1" ht="14.25" hidden="1"/>
    <row r="47822" s="505" customFormat="1" ht="14.25" hidden="1"/>
    <row r="47823" s="505" customFormat="1" ht="14.25" hidden="1"/>
    <row r="47824" s="505" customFormat="1" ht="14.25" hidden="1"/>
    <row r="47825" s="505" customFormat="1" ht="14.25" hidden="1"/>
    <row r="47826" s="505" customFormat="1" ht="14.25" hidden="1"/>
    <row r="47827" s="505" customFormat="1" ht="14.25" hidden="1"/>
    <row r="47828" s="505" customFormat="1" ht="14.25" hidden="1"/>
    <row r="47829" s="505" customFormat="1" ht="14.25" hidden="1"/>
    <row r="47830" s="505" customFormat="1" ht="14.25" hidden="1"/>
    <row r="47831" s="505" customFormat="1" ht="14.25" hidden="1"/>
    <row r="47832" s="505" customFormat="1" ht="14.25" hidden="1"/>
    <row r="47833" s="505" customFormat="1" ht="14.25" hidden="1"/>
    <row r="47834" s="505" customFormat="1" ht="14.25" hidden="1"/>
    <row r="47835" s="505" customFormat="1" ht="14.25" hidden="1"/>
    <row r="47836" s="505" customFormat="1" ht="14.25" hidden="1"/>
    <row r="47837" s="505" customFormat="1" ht="14.25" hidden="1"/>
    <row r="47838" s="505" customFormat="1" ht="14.25" hidden="1"/>
    <row r="47839" s="505" customFormat="1" ht="14.25" hidden="1"/>
    <row r="47840" s="505" customFormat="1" ht="14.25" hidden="1"/>
    <row r="47841" s="505" customFormat="1" ht="14.25" hidden="1"/>
    <row r="47842" s="505" customFormat="1" ht="14.25" hidden="1"/>
    <row r="47843" s="505" customFormat="1" ht="14.25" hidden="1"/>
    <row r="47844" s="505" customFormat="1" ht="14.25" hidden="1"/>
    <row r="47845" s="505" customFormat="1" ht="14.25" hidden="1"/>
    <row r="47846" s="505" customFormat="1" ht="14.25" hidden="1"/>
    <row r="47847" s="505" customFormat="1" ht="14.25" hidden="1"/>
    <row r="47848" s="505" customFormat="1" ht="14.25" hidden="1"/>
    <row r="47849" s="505" customFormat="1" ht="14.25" hidden="1"/>
    <row r="47850" s="505" customFormat="1" ht="14.25" hidden="1"/>
    <row r="47851" s="505" customFormat="1" ht="14.25" hidden="1"/>
    <row r="47852" s="505" customFormat="1" ht="14.25" hidden="1"/>
    <row r="47853" s="505" customFormat="1" ht="14.25" hidden="1"/>
    <row r="47854" s="505" customFormat="1" ht="14.25" hidden="1"/>
    <row r="47855" s="505" customFormat="1" ht="14.25" hidden="1"/>
    <row r="47856" s="505" customFormat="1" ht="14.25" hidden="1"/>
    <row r="47857" s="505" customFormat="1" ht="14.25" hidden="1"/>
    <row r="47858" s="505" customFormat="1" ht="14.25" hidden="1"/>
    <row r="47859" s="505" customFormat="1" ht="14.25" hidden="1"/>
    <row r="47860" s="505" customFormat="1" ht="14.25" hidden="1"/>
    <row r="47861" s="505" customFormat="1" ht="14.25" hidden="1"/>
    <row r="47862" s="505" customFormat="1" ht="14.25" hidden="1"/>
    <row r="47863" s="505" customFormat="1" ht="14.25" hidden="1"/>
    <row r="47864" s="505" customFormat="1" ht="14.25" hidden="1"/>
    <row r="47865" s="505" customFormat="1" ht="14.25" hidden="1"/>
    <row r="47866" s="505" customFormat="1" ht="14.25" hidden="1"/>
    <row r="47867" s="505" customFormat="1" ht="14.25" hidden="1"/>
    <row r="47868" s="505" customFormat="1" ht="14.25" hidden="1"/>
    <row r="47869" s="505" customFormat="1" ht="14.25" hidden="1"/>
    <row r="47870" s="505" customFormat="1" ht="14.25" hidden="1"/>
    <row r="47871" s="505" customFormat="1" ht="14.25" hidden="1"/>
    <row r="47872" s="505" customFormat="1" ht="14.25" hidden="1"/>
    <row r="47873" s="505" customFormat="1" ht="14.25" hidden="1"/>
    <row r="47874" s="505" customFormat="1" ht="14.25" hidden="1"/>
    <row r="47875" s="505" customFormat="1" ht="14.25" hidden="1"/>
    <row r="47876" s="505" customFormat="1" ht="14.25" hidden="1"/>
    <row r="47877" s="505" customFormat="1" ht="14.25" hidden="1"/>
    <row r="47878" s="505" customFormat="1" ht="14.25" hidden="1"/>
    <row r="47879" s="505" customFormat="1" ht="14.25" hidden="1"/>
    <row r="47880" s="505" customFormat="1" ht="14.25" hidden="1"/>
    <row r="47881" s="505" customFormat="1" ht="14.25" hidden="1"/>
    <row r="47882" s="505" customFormat="1" ht="14.25" hidden="1"/>
    <row r="47883" s="505" customFormat="1" ht="14.25" hidden="1"/>
    <row r="47884" s="505" customFormat="1" ht="14.25" hidden="1"/>
    <row r="47885" s="505" customFormat="1" ht="14.25" hidden="1"/>
    <row r="47886" s="505" customFormat="1" ht="14.25" hidden="1"/>
    <row r="47887" s="505" customFormat="1" ht="14.25" hidden="1"/>
    <row r="47888" s="505" customFormat="1" ht="14.25" hidden="1"/>
    <row r="47889" s="505" customFormat="1" ht="14.25" hidden="1"/>
    <row r="47890" s="505" customFormat="1" ht="14.25" hidden="1"/>
    <row r="47891" s="505" customFormat="1" ht="14.25" hidden="1"/>
    <row r="47892" s="505" customFormat="1" ht="14.25" hidden="1"/>
    <row r="47893" s="505" customFormat="1" ht="14.25" hidden="1"/>
    <row r="47894" s="505" customFormat="1" ht="14.25" hidden="1"/>
    <row r="47895" s="505" customFormat="1" ht="14.25" hidden="1"/>
    <row r="47896" s="505" customFormat="1" ht="14.25" hidden="1"/>
    <row r="47897" s="505" customFormat="1" ht="14.25" hidden="1"/>
    <row r="47898" s="505" customFormat="1" ht="14.25" hidden="1"/>
    <row r="47899" s="505" customFormat="1" ht="14.25" hidden="1"/>
    <row r="47900" s="505" customFormat="1" ht="14.25" hidden="1"/>
    <row r="47901" s="505" customFormat="1" ht="14.25" hidden="1"/>
    <row r="47902" s="505" customFormat="1" ht="14.25" hidden="1"/>
    <row r="47903" s="505" customFormat="1" ht="14.25" hidden="1"/>
    <row r="47904" s="505" customFormat="1" ht="14.25" hidden="1"/>
    <row r="47905" s="505" customFormat="1" ht="14.25" hidden="1"/>
    <row r="47906" s="505" customFormat="1" ht="14.25" hidden="1"/>
    <row r="47907" s="505" customFormat="1" ht="14.25" hidden="1"/>
    <row r="47908" s="505" customFormat="1" ht="14.25" hidden="1"/>
    <row r="47909" s="505" customFormat="1" ht="14.25" hidden="1"/>
    <row r="47910" s="505" customFormat="1" ht="14.25" hidden="1"/>
    <row r="47911" s="505" customFormat="1" ht="14.25" hidden="1"/>
    <row r="47912" s="505" customFormat="1" ht="14.25" hidden="1"/>
    <row r="47913" s="505" customFormat="1" ht="14.25" hidden="1"/>
    <row r="47914" s="505" customFormat="1" ht="14.25" hidden="1"/>
    <row r="47915" s="505" customFormat="1" ht="14.25" hidden="1"/>
    <row r="47916" s="505" customFormat="1" ht="14.25" hidden="1"/>
    <row r="47917" s="505" customFormat="1" ht="14.25" hidden="1"/>
    <row r="47918" s="505" customFormat="1" ht="14.25" hidden="1"/>
    <row r="47919" s="505" customFormat="1" ht="14.25" hidden="1"/>
    <row r="47920" s="505" customFormat="1" ht="14.25" hidden="1"/>
    <row r="47921" s="505" customFormat="1" ht="14.25" hidden="1"/>
    <row r="47922" s="505" customFormat="1" ht="14.25" hidden="1"/>
    <row r="47923" s="505" customFormat="1" ht="14.25" hidden="1"/>
    <row r="47924" s="505" customFormat="1" ht="14.25" hidden="1"/>
    <row r="47925" s="505" customFormat="1" ht="14.25" hidden="1"/>
    <row r="47926" s="505" customFormat="1" ht="14.25" hidden="1"/>
    <row r="47927" s="505" customFormat="1" ht="14.25" hidden="1"/>
    <row r="47928" s="505" customFormat="1" ht="14.25" hidden="1"/>
    <row r="47929" s="505" customFormat="1" ht="14.25" hidden="1"/>
    <row r="47930" s="505" customFormat="1" ht="14.25" hidden="1"/>
    <row r="47931" s="505" customFormat="1" ht="14.25" hidden="1"/>
    <row r="47932" s="505" customFormat="1" ht="14.25" hidden="1"/>
    <row r="47933" s="505" customFormat="1" ht="14.25" hidden="1"/>
    <row r="47934" s="505" customFormat="1" ht="14.25" hidden="1"/>
    <row r="47935" s="505" customFormat="1" ht="14.25" hidden="1"/>
    <row r="47936" s="505" customFormat="1" ht="14.25" hidden="1"/>
    <row r="47937" s="505" customFormat="1" ht="14.25" hidden="1"/>
    <row r="47938" s="505" customFormat="1" ht="14.25" hidden="1"/>
    <row r="47939" s="505" customFormat="1" ht="14.25" hidden="1"/>
    <row r="47940" s="505" customFormat="1" ht="14.25" hidden="1"/>
    <row r="47941" s="505" customFormat="1" ht="14.25" hidden="1"/>
    <row r="47942" s="505" customFormat="1" ht="14.25" hidden="1"/>
    <row r="47943" s="505" customFormat="1" ht="14.25" hidden="1"/>
    <row r="47944" s="505" customFormat="1" ht="14.25" hidden="1"/>
    <row r="47945" s="505" customFormat="1" ht="14.25" hidden="1"/>
    <row r="47946" s="505" customFormat="1" ht="14.25" hidden="1"/>
    <row r="47947" s="505" customFormat="1" ht="14.25" hidden="1"/>
    <row r="47948" s="505" customFormat="1" ht="14.25" hidden="1"/>
    <row r="47949" s="505" customFormat="1" ht="14.25" hidden="1"/>
    <row r="47950" s="505" customFormat="1" ht="14.25" hidden="1"/>
    <row r="47951" s="505" customFormat="1" ht="14.25" hidden="1"/>
    <row r="47952" s="505" customFormat="1" ht="14.25" hidden="1"/>
    <row r="47953" s="505" customFormat="1" ht="14.25" hidden="1"/>
    <row r="47954" s="505" customFormat="1" ht="14.25" hidden="1"/>
    <row r="47955" s="505" customFormat="1" ht="14.25" hidden="1"/>
    <row r="47956" s="505" customFormat="1" ht="14.25" hidden="1"/>
    <row r="47957" s="505" customFormat="1" ht="14.25" hidden="1"/>
    <row r="47958" s="505" customFormat="1" ht="14.25" hidden="1"/>
    <row r="47959" s="505" customFormat="1" ht="14.25" hidden="1"/>
    <row r="47960" s="505" customFormat="1" ht="14.25" hidden="1"/>
    <row r="47961" s="505" customFormat="1" ht="14.25" hidden="1"/>
    <row r="47962" s="505" customFormat="1" ht="14.25" hidden="1"/>
    <row r="47963" s="505" customFormat="1" ht="14.25" hidden="1"/>
    <row r="47964" s="505" customFormat="1" ht="14.25" hidden="1"/>
    <row r="47965" s="505" customFormat="1" ht="14.25" hidden="1"/>
    <row r="47966" s="505" customFormat="1" ht="14.25" hidden="1"/>
    <row r="47967" s="505" customFormat="1" ht="14.25" hidden="1"/>
    <row r="47968" s="505" customFormat="1" ht="14.25" hidden="1"/>
    <row r="47969" s="505" customFormat="1" ht="14.25" hidden="1"/>
    <row r="47970" s="505" customFormat="1" ht="14.25" hidden="1"/>
    <row r="47971" s="505" customFormat="1" ht="14.25" hidden="1"/>
    <row r="47972" s="505" customFormat="1" ht="14.25" hidden="1"/>
    <row r="47973" s="505" customFormat="1" ht="14.25" hidden="1"/>
    <row r="47974" s="505" customFormat="1" ht="14.25" hidden="1"/>
    <row r="47975" s="505" customFormat="1" ht="14.25" hidden="1"/>
    <row r="47976" s="505" customFormat="1" ht="14.25" hidden="1"/>
    <row r="47977" s="505" customFormat="1" ht="14.25" hidden="1"/>
    <row r="47978" s="505" customFormat="1" ht="14.25" hidden="1"/>
    <row r="47979" s="505" customFormat="1" ht="14.25" hidden="1"/>
    <row r="47980" s="505" customFormat="1" ht="14.25" hidden="1"/>
    <row r="47981" s="505" customFormat="1" ht="14.25" hidden="1"/>
    <row r="47982" s="505" customFormat="1" ht="14.25" hidden="1"/>
    <row r="47983" s="505" customFormat="1" ht="14.25" hidden="1"/>
    <row r="47984" s="505" customFormat="1" ht="14.25" hidden="1"/>
    <row r="47985" s="505" customFormat="1" ht="14.25" hidden="1"/>
    <row r="47986" s="505" customFormat="1" ht="14.25" hidden="1"/>
    <row r="47987" s="505" customFormat="1" ht="14.25" hidden="1"/>
    <row r="47988" s="505" customFormat="1" ht="14.25" hidden="1"/>
    <row r="47989" s="505" customFormat="1" ht="14.25" hidden="1"/>
    <row r="47990" s="505" customFormat="1" ht="14.25" hidden="1"/>
    <row r="47991" s="505" customFormat="1" ht="14.25" hidden="1"/>
    <row r="47992" s="505" customFormat="1" ht="14.25" hidden="1"/>
    <row r="47993" s="505" customFormat="1" ht="14.25" hidden="1"/>
    <row r="47994" s="505" customFormat="1" ht="14.25" hidden="1"/>
    <row r="47995" s="505" customFormat="1" ht="14.25" hidden="1"/>
    <row r="47996" s="505" customFormat="1" ht="14.25" hidden="1"/>
    <row r="47997" s="505" customFormat="1" ht="14.25" hidden="1"/>
    <row r="47998" s="505" customFormat="1" ht="14.25" hidden="1"/>
    <row r="47999" s="505" customFormat="1" ht="14.25" hidden="1"/>
    <row r="48000" s="505" customFormat="1" ht="14.25" hidden="1"/>
    <row r="48001" s="505" customFormat="1" ht="14.25" hidden="1"/>
    <row r="48002" s="505" customFormat="1" ht="14.25" hidden="1"/>
    <row r="48003" s="505" customFormat="1" ht="14.25" hidden="1"/>
    <row r="48004" s="505" customFormat="1" ht="14.25" hidden="1"/>
    <row r="48005" s="505" customFormat="1" ht="14.25" hidden="1"/>
    <row r="48006" s="505" customFormat="1" ht="14.25" hidden="1"/>
    <row r="48007" s="505" customFormat="1" ht="14.25" hidden="1"/>
    <row r="48008" s="505" customFormat="1" ht="14.25" hidden="1"/>
    <row r="48009" s="505" customFormat="1" ht="14.25" hidden="1"/>
    <row r="48010" s="505" customFormat="1" ht="14.25" hidden="1"/>
    <row r="48011" s="505" customFormat="1" ht="14.25" hidden="1"/>
    <row r="48012" s="505" customFormat="1" ht="14.25" hidden="1"/>
    <row r="48013" s="505" customFormat="1" ht="14.25" hidden="1"/>
    <row r="48014" s="505" customFormat="1" ht="14.25" hidden="1"/>
    <row r="48015" s="505" customFormat="1" ht="14.25" hidden="1"/>
    <row r="48016" s="505" customFormat="1" ht="14.25" hidden="1"/>
    <row r="48017" s="505" customFormat="1" ht="14.25" hidden="1"/>
    <row r="48018" s="505" customFormat="1" ht="14.25" hidden="1"/>
    <row r="48019" s="505" customFormat="1" ht="14.25" hidden="1"/>
    <row r="48020" s="505" customFormat="1" ht="14.25" hidden="1"/>
    <row r="48021" s="505" customFormat="1" ht="14.25" hidden="1"/>
    <row r="48022" s="505" customFormat="1" ht="14.25" hidden="1"/>
    <row r="48023" s="505" customFormat="1" ht="14.25" hidden="1"/>
    <row r="48024" s="505" customFormat="1" ht="14.25" hidden="1"/>
    <row r="48025" s="505" customFormat="1" ht="14.25" hidden="1"/>
    <row r="48026" s="505" customFormat="1" ht="14.25" hidden="1"/>
    <row r="48027" s="505" customFormat="1" ht="14.25" hidden="1"/>
    <row r="48028" s="505" customFormat="1" ht="14.25" hidden="1"/>
    <row r="48029" s="505" customFormat="1" ht="14.25" hidden="1"/>
    <row r="48030" s="505" customFormat="1" ht="14.25" hidden="1"/>
    <row r="48031" s="505" customFormat="1" ht="14.25" hidden="1"/>
    <row r="48032" s="505" customFormat="1" ht="14.25" hidden="1"/>
    <row r="48033" s="505" customFormat="1" ht="14.25" hidden="1"/>
    <row r="48034" s="505" customFormat="1" ht="14.25" hidden="1"/>
    <row r="48035" s="505" customFormat="1" ht="14.25" hidden="1"/>
    <row r="48036" s="505" customFormat="1" ht="14.25" hidden="1"/>
    <row r="48037" s="505" customFormat="1" ht="14.25" hidden="1"/>
    <row r="48038" s="505" customFormat="1" ht="14.25" hidden="1"/>
    <row r="48039" s="505" customFormat="1" ht="14.25" hidden="1"/>
    <row r="48040" s="505" customFormat="1" ht="14.25" hidden="1"/>
    <row r="48041" s="505" customFormat="1" ht="14.25" hidden="1"/>
    <row r="48042" s="505" customFormat="1" ht="14.25" hidden="1"/>
    <row r="48043" s="505" customFormat="1" ht="14.25" hidden="1"/>
    <row r="48044" s="505" customFormat="1" ht="14.25" hidden="1"/>
    <row r="48045" s="505" customFormat="1" ht="14.25" hidden="1"/>
    <row r="48046" s="505" customFormat="1" ht="14.25" hidden="1"/>
    <row r="48047" s="505" customFormat="1" ht="14.25" hidden="1"/>
    <row r="48048" s="505" customFormat="1" ht="14.25" hidden="1"/>
    <row r="48049" s="505" customFormat="1" ht="14.25" hidden="1"/>
    <row r="48050" s="505" customFormat="1" ht="14.25" hidden="1"/>
    <row r="48051" s="505" customFormat="1" ht="14.25" hidden="1"/>
    <row r="48052" s="505" customFormat="1" ht="14.25" hidden="1"/>
    <row r="48053" s="505" customFormat="1" ht="14.25" hidden="1"/>
    <row r="48054" s="505" customFormat="1" ht="14.25" hidden="1"/>
    <row r="48055" s="505" customFormat="1" ht="14.25" hidden="1"/>
    <row r="48056" s="505" customFormat="1" ht="14.25" hidden="1"/>
    <row r="48057" s="505" customFormat="1" ht="14.25" hidden="1"/>
    <row r="48058" s="505" customFormat="1" ht="14.25" hidden="1"/>
    <row r="48059" s="505" customFormat="1" ht="14.25" hidden="1"/>
    <row r="48060" s="505" customFormat="1" ht="14.25" hidden="1"/>
    <row r="48061" s="505" customFormat="1" ht="14.25" hidden="1"/>
    <row r="48062" s="505" customFormat="1" ht="14.25" hidden="1"/>
    <row r="48063" s="505" customFormat="1" ht="14.25" hidden="1"/>
    <row r="48064" s="505" customFormat="1" ht="14.25" hidden="1"/>
    <row r="48065" s="505" customFormat="1" ht="14.25" hidden="1"/>
    <row r="48066" s="505" customFormat="1" ht="14.25" hidden="1"/>
    <row r="48067" s="505" customFormat="1" ht="14.25" hidden="1"/>
    <row r="48068" s="505" customFormat="1" ht="14.25" hidden="1"/>
    <row r="48069" s="505" customFormat="1" ht="14.25" hidden="1"/>
    <row r="48070" s="505" customFormat="1" ht="14.25" hidden="1"/>
    <row r="48071" s="505" customFormat="1" ht="14.25" hidden="1"/>
    <row r="48072" s="505" customFormat="1" ht="14.25" hidden="1"/>
    <row r="48073" s="505" customFormat="1" ht="14.25" hidden="1"/>
    <row r="48074" s="505" customFormat="1" ht="14.25" hidden="1"/>
    <row r="48075" s="505" customFormat="1" ht="14.25" hidden="1"/>
    <row r="48076" s="505" customFormat="1" ht="14.25" hidden="1"/>
    <row r="48077" s="505" customFormat="1" ht="14.25" hidden="1"/>
    <row r="48078" s="505" customFormat="1" ht="14.25" hidden="1"/>
    <row r="48079" s="505" customFormat="1" ht="14.25" hidden="1"/>
    <row r="48080" s="505" customFormat="1" ht="14.25" hidden="1"/>
    <row r="48081" s="505" customFormat="1" ht="14.25" hidden="1"/>
    <row r="48082" s="505" customFormat="1" ht="14.25" hidden="1"/>
    <row r="48083" s="505" customFormat="1" ht="14.25" hidden="1"/>
    <row r="48084" s="505" customFormat="1" ht="14.25" hidden="1"/>
    <row r="48085" s="505" customFormat="1" ht="14.25" hidden="1"/>
    <row r="48086" s="505" customFormat="1" ht="14.25" hidden="1"/>
    <row r="48087" s="505" customFormat="1" ht="14.25" hidden="1"/>
    <row r="48088" s="505" customFormat="1" ht="14.25" hidden="1"/>
    <row r="48089" s="505" customFormat="1" ht="14.25" hidden="1"/>
    <row r="48090" s="505" customFormat="1" ht="14.25" hidden="1"/>
    <row r="48091" s="505" customFormat="1" ht="14.25" hidden="1"/>
    <row r="48092" s="505" customFormat="1" ht="14.25" hidden="1"/>
    <row r="48093" s="505" customFormat="1" ht="14.25" hidden="1"/>
    <row r="48094" s="505" customFormat="1" ht="14.25" hidden="1"/>
    <row r="48095" s="505" customFormat="1" ht="14.25" hidden="1"/>
    <row r="48096" s="505" customFormat="1" ht="14.25" hidden="1"/>
    <row r="48097" s="505" customFormat="1" ht="14.25" hidden="1"/>
    <row r="48098" s="505" customFormat="1" ht="14.25" hidden="1"/>
    <row r="48099" s="505" customFormat="1" ht="14.25" hidden="1"/>
    <row r="48100" s="505" customFormat="1" ht="14.25" hidden="1"/>
    <row r="48101" s="505" customFormat="1" ht="14.25" hidden="1"/>
    <row r="48102" s="505" customFormat="1" ht="14.25" hidden="1"/>
    <row r="48103" s="505" customFormat="1" ht="14.25" hidden="1"/>
    <row r="48104" s="505" customFormat="1" ht="14.25" hidden="1"/>
    <row r="48105" s="505" customFormat="1" ht="14.25" hidden="1"/>
    <row r="48106" s="505" customFormat="1" ht="14.25" hidden="1"/>
    <row r="48107" s="505" customFormat="1" ht="14.25" hidden="1"/>
    <row r="48108" s="505" customFormat="1" ht="14.25" hidden="1"/>
    <row r="48109" s="505" customFormat="1" ht="14.25" hidden="1"/>
    <row r="48110" s="505" customFormat="1" ht="14.25" hidden="1"/>
    <row r="48111" s="505" customFormat="1" ht="14.25" hidden="1"/>
    <row r="48112" s="505" customFormat="1" ht="14.25" hidden="1"/>
    <row r="48113" s="505" customFormat="1" ht="14.25" hidden="1"/>
    <row r="48114" s="505" customFormat="1" ht="14.25" hidden="1"/>
    <row r="48115" s="505" customFormat="1" ht="14.25" hidden="1"/>
    <row r="48116" s="505" customFormat="1" ht="14.25" hidden="1"/>
    <row r="48117" s="505" customFormat="1" ht="14.25" hidden="1"/>
    <row r="48118" s="505" customFormat="1" ht="14.25" hidden="1"/>
    <row r="48119" s="505" customFormat="1" ht="14.25" hidden="1"/>
    <row r="48120" s="505" customFormat="1" ht="14.25" hidden="1"/>
    <row r="48121" s="505" customFormat="1" ht="14.25" hidden="1"/>
    <row r="48122" s="505" customFormat="1" ht="14.25" hidden="1"/>
    <row r="48123" s="505" customFormat="1" ht="14.25" hidden="1"/>
    <row r="48124" s="505" customFormat="1" ht="14.25" hidden="1"/>
    <row r="48125" s="505" customFormat="1" ht="14.25" hidden="1"/>
    <row r="48126" s="505" customFormat="1" ht="14.25" hidden="1"/>
    <row r="48127" s="505" customFormat="1" ht="14.25" hidden="1"/>
    <row r="48128" s="505" customFormat="1" ht="14.25" hidden="1"/>
    <row r="48129" s="505" customFormat="1" ht="14.25" hidden="1"/>
    <row r="48130" s="505" customFormat="1" ht="14.25" hidden="1"/>
    <row r="48131" s="505" customFormat="1" ht="14.25" hidden="1"/>
    <row r="48132" s="505" customFormat="1" ht="14.25" hidden="1"/>
    <row r="48133" s="505" customFormat="1" ht="14.25" hidden="1"/>
    <row r="48134" s="505" customFormat="1" ht="14.25" hidden="1"/>
    <row r="48135" s="505" customFormat="1" ht="14.25" hidden="1"/>
    <row r="48136" s="505" customFormat="1" ht="14.25" hidden="1"/>
    <row r="48137" s="505" customFormat="1" ht="14.25" hidden="1"/>
    <row r="48138" s="505" customFormat="1" ht="14.25" hidden="1"/>
    <row r="48139" s="505" customFormat="1" ht="14.25" hidden="1"/>
    <row r="48140" s="505" customFormat="1" ht="14.25" hidden="1"/>
    <row r="48141" s="505" customFormat="1" ht="14.25" hidden="1"/>
    <row r="48142" s="505" customFormat="1" ht="14.25" hidden="1"/>
    <row r="48143" s="505" customFormat="1" ht="14.25" hidden="1"/>
    <row r="48144" s="505" customFormat="1" ht="14.25" hidden="1"/>
    <row r="48145" s="505" customFormat="1" ht="14.25" hidden="1"/>
    <row r="48146" s="505" customFormat="1" ht="14.25" hidden="1"/>
    <row r="48147" s="505" customFormat="1" ht="14.25" hidden="1"/>
    <row r="48148" s="505" customFormat="1" ht="14.25" hidden="1"/>
    <row r="48149" s="505" customFormat="1" ht="14.25" hidden="1"/>
    <row r="48150" s="505" customFormat="1" ht="14.25" hidden="1"/>
    <row r="48151" s="505" customFormat="1" ht="14.25" hidden="1"/>
    <row r="48152" s="505" customFormat="1" ht="14.25" hidden="1"/>
    <row r="48153" s="505" customFormat="1" ht="14.25" hidden="1"/>
    <row r="48154" s="505" customFormat="1" ht="14.25" hidden="1"/>
    <row r="48155" s="505" customFormat="1" ht="14.25" hidden="1"/>
    <row r="48156" s="505" customFormat="1" ht="14.25" hidden="1"/>
    <row r="48157" s="505" customFormat="1" ht="14.25" hidden="1"/>
    <row r="48158" s="505" customFormat="1" ht="14.25" hidden="1"/>
    <row r="48159" s="505" customFormat="1" ht="14.25" hidden="1"/>
    <row r="48160" s="505" customFormat="1" ht="14.25" hidden="1"/>
    <row r="48161" s="505" customFormat="1" ht="14.25" hidden="1"/>
    <row r="48162" s="505" customFormat="1" ht="14.25" hidden="1"/>
    <row r="48163" s="505" customFormat="1" ht="14.25" hidden="1"/>
    <row r="48164" s="505" customFormat="1" ht="14.25" hidden="1"/>
    <row r="48165" s="505" customFormat="1" ht="14.25" hidden="1"/>
    <row r="48166" s="505" customFormat="1" ht="14.25" hidden="1"/>
    <row r="48167" s="505" customFormat="1" ht="14.25" hidden="1"/>
    <row r="48168" s="505" customFormat="1" ht="14.25" hidden="1"/>
    <row r="48169" s="505" customFormat="1" ht="14.25" hidden="1"/>
    <row r="48170" s="505" customFormat="1" ht="14.25" hidden="1"/>
    <row r="48171" s="505" customFormat="1" ht="14.25" hidden="1"/>
    <row r="48172" s="505" customFormat="1" ht="14.25" hidden="1"/>
    <row r="48173" s="505" customFormat="1" ht="14.25" hidden="1"/>
    <row r="48174" s="505" customFormat="1" ht="14.25" hidden="1"/>
    <row r="48175" s="505" customFormat="1" ht="14.25" hidden="1"/>
    <row r="48176" s="505" customFormat="1" ht="14.25" hidden="1"/>
    <row r="48177" s="505" customFormat="1" ht="14.25" hidden="1"/>
    <row r="48178" s="505" customFormat="1" ht="14.25" hidden="1"/>
    <row r="48179" s="505" customFormat="1" ht="14.25" hidden="1"/>
    <row r="48180" s="505" customFormat="1" ht="14.25" hidden="1"/>
    <row r="48181" s="505" customFormat="1" ht="14.25" hidden="1"/>
    <row r="48182" s="505" customFormat="1" ht="14.25" hidden="1"/>
    <row r="48183" s="505" customFormat="1" ht="14.25" hidden="1"/>
    <row r="48184" s="505" customFormat="1" ht="14.25" hidden="1"/>
    <row r="48185" s="505" customFormat="1" ht="14.25" hidden="1"/>
    <row r="48186" s="505" customFormat="1" ht="14.25" hidden="1"/>
    <row r="48187" s="505" customFormat="1" ht="14.25" hidden="1"/>
    <row r="48188" s="505" customFormat="1" ht="14.25" hidden="1"/>
    <row r="48189" s="505" customFormat="1" ht="14.25" hidden="1"/>
    <row r="48190" s="505" customFormat="1" ht="14.25" hidden="1"/>
    <row r="48191" s="505" customFormat="1" ht="14.25" hidden="1"/>
    <row r="48192" s="505" customFormat="1" ht="14.25" hidden="1"/>
    <row r="48193" s="505" customFormat="1" ht="14.25" hidden="1"/>
    <row r="48194" s="505" customFormat="1" ht="14.25" hidden="1"/>
    <row r="48195" s="505" customFormat="1" ht="14.25" hidden="1"/>
    <row r="48196" s="505" customFormat="1" ht="14.25" hidden="1"/>
    <row r="48197" s="505" customFormat="1" ht="14.25" hidden="1"/>
    <row r="48198" s="505" customFormat="1" ht="14.25" hidden="1"/>
    <row r="48199" s="505" customFormat="1" ht="14.25" hidden="1"/>
    <row r="48200" s="505" customFormat="1" ht="14.25" hidden="1"/>
    <row r="48201" s="505" customFormat="1" ht="14.25" hidden="1"/>
    <row r="48202" s="505" customFormat="1" ht="14.25" hidden="1"/>
    <row r="48203" s="505" customFormat="1" ht="14.25" hidden="1"/>
    <row r="48204" s="505" customFormat="1" ht="14.25" hidden="1"/>
    <row r="48205" s="505" customFormat="1" ht="14.25" hidden="1"/>
    <row r="48206" s="505" customFormat="1" ht="14.25" hidden="1"/>
    <row r="48207" s="505" customFormat="1" ht="14.25" hidden="1"/>
    <row r="48208" s="505" customFormat="1" ht="14.25" hidden="1"/>
    <row r="48209" s="505" customFormat="1" ht="14.25" hidden="1"/>
    <row r="48210" s="505" customFormat="1" ht="14.25" hidden="1"/>
    <row r="48211" s="505" customFormat="1" ht="14.25" hidden="1"/>
    <row r="48212" s="505" customFormat="1" ht="14.25" hidden="1"/>
    <row r="48213" s="505" customFormat="1" ht="14.25" hidden="1"/>
    <row r="48214" s="505" customFormat="1" ht="14.25" hidden="1"/>
    <row r="48215" s="505" customFormat="1" ht="14.25" hidden="1"/>
    <row r="48216" s="505" customFormat="1" ht="14.25" hidden="1"/>
    <row r="48217" s="505" customFormat="1" ht="14.25" hidden="1"/>
    <row r="48218" s="505" customFormat="1" ht="14.25" hidden="1"/>
    <row r="48219" s="505" customFormat="1" ht="14.25" hidden="1"/>
    <row r="48220" s="505" customFormat="1" ht="14.25" hidden="1"/>
    <row r="48221" s="505" customFormat="1" ht="14.25" hidden="1"/>
    <row r="48222" s="505" customFormat="1" ht="14.25" hidden="1"/>
    <row r="48223" s="505" customFormat="1" ht="14.25" hidden="1"/>
    <row r="48224" s="505" customFormat="1" ht="14.25" hidden="1"/>
    <row r="48225" s="505" customFormat="1" ht="14.25" hidden="1"/>
    <row r="48226" s="505" customFormat="1" ht="14.25" hidden="1"/>
    <row r="48227" s="505" customFormat="1" ht="14.25" hidden="1"/>
    <row r="48228" s="505" customFormat="1" ht="14.25" hidden="1"/>
    <row r="48229" s="505" customFormat="1" ht="14.25" hidden="1"/>
    <row r="48230" s="505" customFormat="1" ht="14.25" hidden="1"/>
    <row r="48231" s="505" customFormat="1" ht="14.25" hidden="1"/>
    <row r="48232" s="505" customFormat="1" ht="14.25" hidden="1"/>
    <row r="48233" s="505" customFormat="1" ht="14.25" hidden="1"/>
    <row r="48234" s="505" customFormat="1" ht="14.25" hidden="1"/>
    <row r="48235" s="505" customFormat="1" ht="14.25" hidden="1"/>
    <row r="48236" s="505" customFormat="1" ht="14.25" hidden="1"/>
    <row r="48237" s="505" customFormat="1" ht="14.25" hidden="1"/>
    <row r="48238" s="505" customFormat="1" ht="14.25" hidden="1"/>
    <row r="48239" s="505" customFormat="1" ht="14.25" hidden="1"/>
    <row r="48240" s="505" customFormat="1" ht="14.25" hidden="1"/>
    <row r="48241" s="505" customFormat="1" ht="14.25" hidden="1"/>
    <row r="48242" s="505" customFormat="1" ht="14.25" hidden="1"/>
    <row r="48243" s="505" customFormat="1" ht="14.25" hidden="1"/>
    <row r="48244" s="505" customFormat="1" ht="14.25" hidden="1"/>
    <row r="48245" s="505" customFormat="1" ht="14.25" hidden="1"/>
    <row r="48246" s="505" customFormat="1" ht="14.25" hidden="1"/>
    <row r="48247" s="505" customFormat="1" ht="14.25" hidden="1"/>
    <row r="48248" s="505" customFormat="1" ht="14.25" hidden="1"/>
    <row r="48249" s="505" customFormat="1" ht="14.25" hidden="1"/>
    <row r="48250" s="505" customFormat="1" ht="14.25" hidden="1"/>
    <row r="48251" s="505" customFormat="1" ht="14.25" hidden="1"/>
    <row r="48252" s="505" customFormat="1" ht="14.25" hidden="1"/>
    <row r="48253" s="505" customFormat="1" ht="14.25" hidden="1"/>
    <row r="48254" s="505" customFormat="1" ht="14.25" hidden="1"/>
    <row r="48255" s="505" customFormat="1" ht="14.25" hidden="1"/>
    <row r="48256" s="505" customFormat="1" ht="14.25" hidden="1"/>
    <row r="48257" s="505" customFormat="1" ht="14.25" hidden="1"/>
    <row r="48258" s="505" customFormat="1" ht="14.25" hidden="1"/>
    <row r="48259" s="505" customFormat="1" ht="14.25" hidden="1"/>
    <row r="48260" s="505" customFormat="1" ht="14.25" hidden="1"/>
    <row r="48261" s="505" customFormat="1" ht="14.25" hidden="1"/>
    <row r="48262" s="505" customFormat="1" ht="14.25" hidden="1"/>
    <row r="48263" s="505" customFormat="1" ht="14.25" hidden="1"/>
    <row r="48264" s="505" customFormat="1" ht="14.25" hidden="1"/>
    <row r="48265" s="505" customFormat="1" ht="14.25" hidden="1"/>
    <row r="48266" s="505" customFormat="1" ht="14.25" hidden="1"/>
    <row r="48267" s="505" customFormat="1" ht="14.25" hidden="1"/>
    <row r="48268" s="505" customFormat="1" ht="14.25" hidden="1"/>
    <row r="48269" s="505" customFormat="1" ht="14.25" hidden="1"/>
    <row r="48270" s="505" customFormat="1" ht="14.25" hidden="1"/>
    <row r="48271" s="505" customFormat="1" ht="14.25" hidden="1"/>
    <row r="48272" s="505" customFormat="1" ht="14.25" hidden="1"/>
    <row r="48273" s="505" customFormat="1" ht="14.25" hidden="1"/>
    <row r="48274" s="505" customFormat="1" ht="14.25" hidden="1"/>
    <row r="48275" s="505" customFormat="1" ht="14.25" hidden="1"/>
    <row r="48276" s="505" customFormat="1" ht="14.25" hidden="1"/>
    <row r="48277" s="505" customFormat="1" ht="14.25" hidden="1"/>
    <row r="48278" s="505" customFormat="1" ht="14.25" hidden="1"/>
    <row r="48279" s="505" customFormat="1" ht="14.25" hidden="1"/>
    <row r="48280" s="505" customFormat="1" ht="14.25" hidden="1"/>
    <row r="48281" s="505" customFormat="1" ht="14.25" hidden="1"/>
    <row r="48282" s="505" customFormat="1" ht="14.25" hidden="1"/>
    <row r="48283" s="505" customFormat="1" ht="14.25" hidden="1"/>
    <row r="48284" s="505" customFormat="1" ht="14.25" hidden="1"/>
    <row r="48285" s="505" customFormat="1" ht="14.25" hidden="1"/>
    <row r="48286" s="505" customFormat="1" ht="14.25" hidden="1"/>
    <row r="48287" s="505" customFormat="1" ht="14.25" hidden="1"/>
    <row r="48288" s="505" customFormat="1" ht="14.25" hidden="1"/>
    <row r="48289" s="505" customFormat="1" ht="14.25" hidden="1"/>
    <row r="48290" s="505" customFormat="1" ht="14.25" hidden="1"/>
    <row r="48291" s="505" customFormat="1" ht="14.25" hidden="1"/>
    <row r="48292" s="505" customFormat="1" ht="14.25" hidden="1"/>
    <row r="48293" s="505" customFormat="1" ht="14.25" hidden="1"/>
    <row r="48294" s="505" customFormat="1" ht="14.25" hidden="1"/>
    <row r="48295" s="505" customFormat="1" ht="14.25" hidden="1"/>
    <row r="48296" s="505" customFormat="1" ht="14.25" hidden="1"/>
    <row r="48297" s="505" customFormat="1" ht="14.25" hidden="1"/>
    <row r="48298" s="505" customFormat="1" ht="14.25" hidden="1"/>
    <row r="48299" s="505" customFormat="1" ht="14.25" hidden="1"/>
    <row r="48300" s="505" customFormat="1" ht="14.25" hidden="1"/>
    <row r="48301" s="505" customFormat="1" ht="14.25" hidden="1"/>
    <row r="48302" s="505" customFormat="1" ht="14.25" hidden="1"/>
    <row r="48303" s="505" customFormat="1" ht="14.25" hidden="1"/>
    <row r="48304" s="505" customFormat="1" ht="14.25" hidden="1"/>
    <row r="48305" s="505" customFormat="1" ht="14.25" hidden="1"/>
    <row r="48306" s="505" customFormat="1" ht="14.25" hidden="1"/>
    <row r="48307" s="505" customFormat="1" ht="14.25" hidden="1"/>
    <row r="48308" s="505" customFormat="1" ht="14.25" hidden="1"/>
    <row r="48309" s="505" customFormat="1" ht="14.25" hidden="1"/>
    <row r="48310" s="505" customFormat="1" ht="14.25" hidden="1"/>
    <row r="48311" s="505" customFormat="1" ht="14.25" hidden="1"/>
    <row r="48312" s="505" customFormat="1" ht="14.25" hidden="1"/>
    <row r="48313" s="505" customFormat="1" ht="14.25" hidden="1"/>
    <row r="48314" s="505" customFormat="1" ht="14.25" hidden="1"/>
    <row r="48315" s="505" customFormat="1" ht="14.25" hidden="1"/>
    <row r="48316" s="505" customFormat="1" ht="14.25" hidden="1"/>
    <row r="48317" s="505" customFormat="1" ht="14.25" hidden="1"/>
    <row r="48318" s="505" customFormat="1" ht="14.25" hidden="1"/>
    <row r="48319" s="505" customFormat="1" ht="14.25" hidden="1"/>
    <row r="48320" s="505" customFormat="1" ht="14.25" hidden="1"/>
    <row r="48321" s="505" customFormat="1" ht="14.25" hidden="1"/>
    <row r="48322" s="505" customFormat="1" ht="14.25" hidden="1"/>
    <row r="48323" s="505" customFormat="1" ht="14.25" hidden="1"/>
    <row r="48324" s="505" customFormat="1" ht="14.25" hidden="1"/>
    <row r="48325" s="505" customFormat="1" ht="14.25" hidden="1"/>
    <row r="48326" s="505" customFormat="1" ht="14.25" hidden="1"/>
    <row r="48327" s="505" customFormat="1" ht="14.25" hidden="1"/>
    <row r="48328" s="505" customFormat="1" ht="14.25" hidden="1"/>
    <row r="48329" s="505" customFormat="1" ht="14.25" hidden="1"/>
    <row r="48330" s="505" customFormat="1" ht="14.25" hidden="1"/>
    <row r="48331" s="505" customFormat="1" ht="14.25" hidden="1"/>
    <row r="48332" s="505" customFormat="1" ht="14.25" hidden="1"/>
    <row r="48333" s="505" customFormat="1" ht="14.25" hidden="1"/>
    <row r="48334" s="505" customFormat="1" ht="14.25" hidden="1"/>
    <row r="48335" s="505" customFormat="1" ht="14.25" hidden="1"/>
    <row r="48336" s="505" customFormat="1" ht="14.25" hidden="1"/>
    <row r="48337" s="505" customFormat="1" ht="14.25" hidden="1"/>
    <row r="48338" s="505" customFormat="1" ht="14.25" hidden="1"/>
    <row r="48339" s="505" customFormat="1" ht="14.25" hidden="1"/>
    <row r="48340" s="505" customFormat="1" ht="14.25" hidden="1"/>
    <row r="48341" s="505" customFormat="1" ht="14.25" hidden="1"/>
    <row r="48342" s="505" customFormat="1" ht="14.25" hidden="1"/>
    <row r="48343" s="505" customFormat="1" ht="14.25" hidden="1"/>
    <row r="48344" s="505" customFormat="1" ht="14.25" hidden="1"/>
    <row r="48345" s="505" customFormat="1" ht="14.25" hidden="1"/>
    <row r="48346" s="505" customFormat="1" ht="14.25" hidden="1"/>
    <row r="48347" s="505" customFormat="1" ht="14.25" hidden="1"/>
    <row r="48348" s="505" customFormat="1" ht="14.25" hidden="1"/>
    <row r="48349" s="505" customFormat="1" ht="14.25" hidden="1"/>
    <row r="48350" s="505" customFormat="1" ht="14.25" hidden="1"/>
    <row r="48351" s="505" customFormat="1" ht="14.25" hidden="1"/>
    <row r="48352" s="505" customFormat="1" ht="14.25" hidden="1"/>
    <row r="48353" s="505" customFormat="1" ht="14.25" hidden="1"/>
    <row r="48354" s="505" customFormat="1" ht="14.25" hidden="1"/>
    <row r="48355" s="505" customFormat="1" ht="14.25" hidden="1"/>
    <row r="48356" s="505" customFormat="1" ht="14.25" hidden="1"/>
    <row r="48357" s="505" customFormat="1" ht="14.25" hidden="1"/>
    <row r="48358" s="505" customFormat="1" ht="14.25" hidden="1"/>
    <row r="48359" s="505" customFormat="1" ht="14.25" hidden="1"/>
    <row r="48360" s="505" customFormat="1" ht="14.25" hidden="1"/>
    <row r="48361" s="505" customFormat="1" ht="14.25" hidden="1"/>
    <row r="48362" s="505" customFormat="1" ht="14.25" hidden="1"/>
    <row r="48363" s="505" customFormat="1" ht="14.25" hidden="1"/>
    <row r="48364" s="505" customFormat="1" ht="14.25" hidden="1"/>
    <row r="48365" s="505" customFormat="1" ht="14.25" hidden="1"/>
    <row r="48366" s="505" customFormat="1" ht="14.25" hidden="1"/>
    <row r="48367" s="505" customFormat="1" ht="14.25" hidden="1"/>
    <row r="48368" s="505" customFormat="1" ht="14.25" hidden="1"/>
    <row r="48369" s="505" customFormat="1" ht="14.25" hidden="1"/>
    <row r="48370" s="505" customFormat="1" ht="14.25" hidden="1"/>
    <row r="48371" s="505" customFormat="1" ht="14.25" hidden="1"/>
    <row r="48372" s="505" customFormat="1" ht="14.25" hidden="1"/>
    <row r="48373" s="505" customFormat="1" ht="14.25" hidden="1"/>
    <row r="48374" s="505" customFormat="1" ht="14.25" hidden="1"/>
    <row r="48375" s="505" customFormat="1" ht="14.25" hidden="1"/>
    <row r="48376" s="505" customFormat="1" ht="14.25" hidden="1"/>
    <row r="48377" s="505" customFormat="1" ht="14.25" hidden="1"/>
    <row r="48378" s="505" customFormat="1" ht="14.25" hidden="1"/>
    <row r="48379" s="505" customFormat="1" ht="14.25" hidden="1"/>
    <row r="48380" s="505" customFormat="1" ht="14.25" hidden="1"/>
    <row r="48381" s="505" customFormat="1" ht="14.25" hidden="1"/>
    <row r="48382" s="505" customFormat="1" ht="14.25" hidden="1"/>
    <row r="48383" s="505" customFormat="1" ht="14.25" hidden="1"/>
    <row r="48384" s="505" customFormat="1" ht="14.25" hidden="1"/>
    <row r="48385" s="505" customFormat="1" ht="14.25" hidden="1"/>
    <row r="48386" s="505" customFormat="1" ht="14.25" hidden="1"/>
    <row r="48387" s="505" customFormat="1" ht="14.25" hidden="1"/>
    <row r="48388" s="505" customFormat="1" ht="14.25" hidden="1"/>
    <row r="48389" s="505" customFormat="1" ht="14.25" hidden="1"/>
    <row r="48390" s="505" customFormat="1" ht="14.25" hidden="1"/>
    <row r="48391" s="505" customFormat="1" ht="14.25" hidden="1"/>
    <row r="48392" s="505" customFormat="1" ht="14.25" hidden="1"/>
    <row r="48393" s="505" customFormat="1" ht="14.25" hidden="1"/>
    <row r="48394" s="505" customFormat="1" ht="14.25" hidden="1"/>
    <row r="48395" s="505" customFormat="1" ht="14.25" hidden="1"/>
    <row r="48396" s="505" customFormat="1" ht="14.25" hidden="1"/>
    <row r="48397" s="505" customFormat="1" ht="14.25" hidden="1"/>
    <row r="48398" s="505" customFormat="1" ht="14.25" hidden="1"/>
    <row r="48399" s="505" customFormat="1" ht="14.25" hidden="1"/>
    <row r="48400" s="505" customFormat="1" ht="14.25" hidden="1"/>
    <row r="48401" s="505" customFormat="1" ht="14.25" hidden="1"/>
    <row r="48402" s="505" customFormat="1" ht="14.25" hidden="1"/>
    <row r="48403" s="505" customFormat="1" ht="14.25" hidden="1"/>
    <row r="48404" s="505" customFormat="1" ht="14.25" hidden="1"/>
    <row r="48405" s="505" customFormat="1" ht="14.25" hidden="1"/>
    <row r="48406" s="505" customFormat="1" ht="14.25" hidden="1"/>
    <row r="48407" s="505" customFormat="1" ht="14.25" hidden="1"/>
    <row r="48408" s="505" customFormat="1" ht="14.25" hidden="1"/>
    <row r="48409" s="505" customFormat="1" ht="14.25" hidden="1"/>
    <row r="48410" s="505" customFormat="1" ht="14.25" hidden="1"/>
    <row r="48411" s="505" customFormat="1" ht="14.25" hidden="1"/>
    <row r="48412" s="505" customFormat="1" ht="14.25" hidden="1"/>
    <row r="48413" s="505" customFormat="1" ht="14.25" hidden="1"/>
    <row r="48414" s="505" customFormat="1" ht="14.25" hidden="1"/>
    <row r="48415" s="505" customFormat="1" ht="14.25" hidden="1"/>
    <row r="48416" s="505" customFormat="1" ht="14.25" hidden="1"/>
    <row r="48417" s="505" customFormat="1" ht="14.25" hidden="1"/>
    <row r="48418" s="505" customFormat="1" ht="14.25" hidden="1"/>
    <row r="48419" s="505" customFormat="1" ht="14.25" hidden="1"/>
    <row r="48420" s="505" customFormat="1" ht="14.25" hidden="1"/>
    <row r="48421" s="505" customFormat="1" ht="14.25" hidden="1"/>
    <row r="48422" s="505" customFormat="1" ht="14.25" hidden="1"/>
    <row r="48423" s="505" customFormat="1" ht="14.25" hidden="1"/>
    <row r="48424" s="505" customFormat="1" ht="14.25" hidden="1"/>
    <row r="48425" s="505" customFormat="1" ht="14.25" hidden="1"/>
    <row r="48426" s="505" customFormat="1" ht="14.25" hidden="1"/>
    <row r="48427" s="505" customFormat="1" ht="14.25" hidden="1"/>
    <row r="48428" s="505" customFormat="1" ht="14.25" hidden="1"/>
    <row r="48429" s="505" customFormat="1" ht="14.25" hidden="1"/>
    <row r="48430" s="505" customFormat="1" ht="14.25" hidden="1"/>
    <row r="48431" s="505" customFormat="1" ht="14.25" hidden="1"/>
    <row r="48432" s="505" customFormat="1" ht="14.25" hidden="1"/>
    <row r="48433" s="505" customFormat="1" ht="14.25" hidden="1"/>
    <row r="48434" s="505" customFormat="1" ht="14.25" hidden="1"/>
    <row r="48435" s="505" customFormat="1" ht="14.25" hidden="1"/>
    <row r="48436" s="505" customFormat="1" ht="14.25" hidden="1"/>
    <row r="48437" s="505" customFormat="1" ht="14.25" hidden="1"/>
    <row r="48438" s="505" customFormat="1" ht="14.25" hidden="1"/>
    <row r="48439" s="505" customFormat="1" ht="14.25" hidden="1"/>
    <row r="48440" s="505" customFormat="1" ht="14.25" hidden="1"/>
    <row r="48441" s="505" customFormat="1" ht="14.25" hidden="1"/>
    <row r="48442" s="505" customFormat="1" ht="14.25" hidden="1"/>
    <row r="48443" s="505" customFormat="1" ht="14.25" hidden="1"/>
    <row r="48444" s="505" customFormat="1" ht="14.25" hidden="1"/>
    <row r="48445" s="505" customFormat="1" ht="14.25" hidden="1"/>
    <row r="48446" s="505" customFormat="1" ht="14.25" hidden="1"/>
    <row r="48447" s="505" customFormat="1" ht="14.25" hidden="1"/>
    <row r="48448" s="505" customFormat="1" ht="14.25" hidden="1"/>
    <row r="48449" s="505" customFormat="1" ht="14.25" hidden="1"/>
    <row r="48450" s="505" customFormat="1" ht="14.25" hidden="1"/>
    <row r="48451" s="505" customFormat="1" ht="14.25" hidden="1"/>
    <row r="48452" s="505" customFormat="1" ht="14.25" hidden="1"/>
    <row r="48453" s="505" customFormat="1" ht="14.25" hidden="1"/>
    <row r="48454" s="505" customFormat="1" ht="14.25" hidden="1"/>
    <row r="48455" s="505" customFormat="1" ht="14.25" hidden="1"/>
    <row r="48456" s="505" customFormat="1" ht="14.25" hidden="1"/>
    <row r="48457" s="505" customFormat="1" ht="14.25" hidden="1"/>
    <row r="48458" s="505" customFormat="1" ht="14.25" hidden="1"/>
    <row r="48459" s="505" customFormat="1" ht="14.25" hidden="1"/>
    <row r="48460" s="505" customFormat="1" ht="14.25" hidden="1"/>
    <row r="48461" s="505" customFormat="1" ht="14.25" hidden="1"/>
    <row r="48462" s="505" customFormat="1" ht="14.25" hidden="1"/>
    <row r="48463" s="505" customFormat="1" ht="14.25" hidden="1"/>
    <row r="48464" s="505" customFormat="1" ht="14.25" hidden="1"/>
    <row r="48465" s="505" customFormat="1" ht="14.25" hidden="1"/>
    <row r="48466" s="505" customFormat="1" ht="14.25" hidden="1"/>
    <row r="48467" s="505" customFormat="1" ht="14.25" hidden="1"/>
    <row r="48468" s="505" customFormat="1" ht="14.25" hidden="1"/>
    <row r="48469" s="505" customFormat="1" ht="14.25" hidden="1"/>
    <row r="48470" s="505" customFormat="1" ht="14.25" hidden="1"/>
    <row r="48471" s="505" customFormat="1" ht="14.25" hidden="1"/>
    <row r="48472" s="505" customFormat="1" ht="14.25" hidden="1"/>
    <row r="48473" s="505" customFormat="1" ht="14.25" hidden="1"/>
    <row r="48474" s="505" customFormat="1" ht="14.25" hidden="1"/>
    <row r="48475" s="505" customFormat="1" ht="14.25" hidden="1"/>
    <row r="48476" s="505" customFormat="1" ht="14.25" hidden="1"/>
    <row r="48477" s="505" customFormat="1" ht="14.25" hidden="1"/>
    <row r="48478" s="505" customFormat="1" ht="14.25" hidden="1"/>
    <row r="48479" s="505" customFormat="1" ht="14.25" hidden="1"/>
    <row r="48480" s="505" customFormat="1" ht="14.25" hidden="1"/>
    <row r="48481" s="505" customFormat="1" ht="14.25" hidden="1"/>
    <row r="48482" s="505" customFormat="1" ht="14.25" hidden="1"/>
    <row r="48483" s="505" customFormat="1" ht="14.25" hidden="1"/>
    <row r="48484" s="505" customFormat="1" ht="14.25" hidden="1"/>
    <row r="48485" s="505" customFormat="1" ht="14.25" hidden="1"/>
    <row r="48486" s="505" customFormat="1" ht="14.25" hidden="1"/>
    <row r="48487" s="505" customFormat="1" ht="14.25" hidden="1"/>
    <row r="48488" s="505" customFormat="1" ht="14.25" hidden="1"/>
    <row r="48489" s="505" customFormat="1" ht="14.25" hidden="1"/>
    <row r="48490" s="505" customFormat="1" ht="14.25" hidden="1"/>
    <row r="48491" s="505" customFormat="1" ht="14.25" hidden="1"/>
    <row r="48492" s="505" customFormat="1" ht="14.25" hidden="1"/>
    <row r="48493" s="505" customFormat="1" ht="14.25" hidden="1"/>
    <row r="48494" s="505" customFormat="1" ht="14.25" hidden="1"/>
    <row r="48495" s="505" customFormat="1" ht="14.25" hidden="1"/>
    <row r="48496" s="505" customFormat="1" ht="14.25" hidden="1"/>
    <row r="48497" s="505" customFormat="1" ht="14.25" hidden="1"/>
    <row r="48498" s="505" customFormat="1" ht="14.25" hidden="1"/>
    <row r="48499" s="505" customFormat="1" ht="14.25" hidden="1"/>
    <row r="48500" s="505" customFormat="1" ht="14.25" hidden="1"/>
    <row r="48501" s="505" customFormat="1" ht="14.25" hidden="1"/>
    <row r="48502" s="505" customFormat="1" ht="14.25" hidden="1"/>
    <row r="48503" s="505" customFormat="1" ht="14.25" hidden="1"/>
    <row r="48504" s="505" customFormat="1" ht="14.25" hidden="1"/>
    <row r="48505" s="505" customFormat="1" ht="14.25" hidden="1"/>
    <row r="48506" s="505" customFormat="1" ht="14.25" hidden="1"/>
    <row r="48507" s="505" customFormat="1" ht="14.25" hidden="1"/>
    <row r="48508" s="505" customFormat="1" ht="14.25" hidden="1"/>
    <row r="48509" s="505" customFormat="1" ht="14.25" hidden="1"/>
    <row r="48510" s="505" customFormat="1" ht="14.25" hidden="1"/>
    <row r="48511" s="505" customFormat="1" ht="14.25" hidden="1"/>
    <row r="48512" s="505" customFormat="1" ht="14.25" hidden="1"/>
    <row r="48513" s="505" customFormat="1" ht="14.25" hidden="1"/>
    <row r="48514" s="505" customFormat="1" ht="14.25" hidden="1"/>
    <row r="48515" s="505" customFormat="1" ht="14.25" hidden="1"/>
    <row r="48516" s="505" customFormat="1" ht="14.25" hidden="1"/>
    <row r="48517" s="505" customFormat="1" ht="14.25" hidden="1"/>
    <row r="48518" s="505" customFormat="1" ht="14.25" hidden="1"/>
    <row r="48519" s="505" customFormat="1" ht="14.25" hidden="1"/>
    <row r="48520" s="505" customFormat="1" ht="14.25" hidden="1"/>
    <row r="48521" s="505" customFormat="1" ht="14.25" hidden="1"/>
    <row r="48522" s="505" customFormat="1" ht="14.25" hidden="1"/>
    <row r="48523" s="505" customFormat="1" ht="14.25" hidden="1"/>
    <row r="48524" s="505" customFormat="1" ht="14.25" hidden="1"/>
    <row r="48525" s="505" customFormat="1" ht="14.25" hidden="1"/>
    <row r="48526" s="505" customFormat="1" ht="14.25" hidden="1"/>
    <row r="48527" s="505" customFormat="1" ht="14.25" hidden="1"/>
    <row r="48528" s="505" customFormat="1" ht="14.25" hidden="1"/>
    <row r="48529" s="505" customFormat="1" ht="14.25" hidden="1"/>
    <row r="48530" s="505" customFormat="1" ht="14.25" hidden="1"/>
    <row r="48531" s="505" customFormat="1" ht="14.25" hidden="1"/>
    <row r="48532" s="505" customFormat="1" ht="14.25" hidden="1"/>
    <row r="48533" s="505" customFormat="1" ht="14.25" hidden="1"/>
    <row r="48534" s="505" customFormat="1" ht="14.25" hidden="1"/>
    <row r="48535" s="505" customFormat="1" ht="14.25" hidden="1"/>
    <row r="48536" s="505" customFormat="1" ht="14.25" hidden="1"/>
    <row r="48537" s="505" customFormat="1" ht="14.25" hidden="1"/>
    <row r="48538" s="505" customFormat="1" ht="14.25" hidden="1"/>
    <row r="48539" s="505" customFormat="1" ht="14.25" hidden="1"/>
    <row r="48540" s="505" customFormat="1" ht="14.25" hidden="1"/>
    <row r="48541" s="505" customFormat="1" ht="14.25" hidden="1"/>
    <row r="48542" s="505" customFormat="1" ht="14.25" hidden="1"/>
    <row r="48543" s="505" customFormat="1" ht="14.25" hidden="1"/>
    <row r="48544" s="505" customFormat="1" ht="14.25" hidden="1"/>
    <row r="48545" s="505" customFormat="1" ht="14.25" hidden="1"/>
    <row r="48546" s="505" customFormat="1" ht="14.25" hidden="1"/>
    <row r="48547" s="505" customFormat="1" ht="14.25" hidden="1"/>
    <row r="48548" s="505" customFormat="1" ht="14.25" hidden="1"/>
    <row r="48549" s="505" customFormat="1" ht="14.25" hidden="1"/>
    <row r="48550" s="505" customFormat="1" ht="14.25" hidden="1"/>
    <row r="48551" s="505" customFormat="1" ht="14.25" hidden="1"/>
    <row r="48552" s="505" customFormat="1" ht="14.25" hidden="1"/>
    <row r="48553" s="505" customFormat="1" ht="14.25" hidden="1"/>
    <row r="48554" s="505" customFormat="1" ht="14.25" hidden="1"/>
    <row r="48555" s="505" customFormat="1" ht="14.25" hidden="1"/>
    <row r="48556" s="505" customFormat="1" ht="14.25" hidden="1"/>
    <row r="48557" s="505" customFormat="1" ht="14.25" hidden="1"/>
    <row r="48558" s="505" customFormat="1" ht="14.25" hidden="1"/>
    <row r="48559" s="505" customFormat="1" ht="14.25" hidden="1"/>
    <row r="48560" s="505" customFormat="1" ht="14.25" hidden="1"/>
    <row r="48561" s="505" customFormat="1" ht="14.25" hidden="1"/>
    <row r="48562" s="505" customFormat="1" ht="14.25" hidden="1"/>
    <row r="48563" s="505" customFormat="1" ht="14.25" hidden="1"/>
    <row r="48564" s="505" customFormat="1" ht="14.25" hidden="1"/>
    <row r="48565" s="505" customFormat="1" ht="14.25" hidden="1"/>
    <row r="48566" s="505" customFormat="1" ht="14.25" hidden="1"/>
    <row r="48567" s="505" customFormat="1" ht="14.25" hidden="1"/>
    <row r="48568" s="505" customFormat="1" ht="14.25" hidden="1"/>
    <row r="48569" s="505" customFormat="1" ht="14.25" hidden="1"/>
    <row r="48570" s="505" customFormat="1" ht="14.25" hidden="1"/>
    <row r="48571" s="505" customFormat="1" ht="14.25" hidden="1"/>
    <row r="48572" s="505" customFormat="1" ht="14.25" hidden="1"/>
    <row r="48573" s="505" customFormat="1" ht="14.25" hidden="1"/>
    <row r="48574" s="505" customFormat="1" ht="14.25" hidden="1"/>
    <row r="48575" s="505" customFormat="1" ht="14.25" hidden="1"/>
    <row r="48576" s="505" customFormat="1" ht="14.25" hidden="1"/>
    <row r="48577" s="505" customFormat="1" ht="14.25" hidden="1"/>
    <row r="48578" s="505" customFormat="1" ht="14.25" hidden="1"/>
    <row r="48579" s="505" customFormat="1" ht="14.25" hidden="1"/>
    <row r="48580" s="505" customFormat="1" ht="14.25" hidden="1"/>
    <row r="48581" s="505" customFormat="1" ht="14.25" hidden="1"/>
    <row r="48582" s="505" customFormat="1" ht="14.25" hidden="1"/>
    <row r="48583" s="505" customFormat="1" ht="14.25" hidden="1"/>
    <row r="48584" s="505" customFormat="1" ht="14.25" hidden="1"/>
    <row r="48585" s="505" customFormat="1" ht="14.25" hidden="1"/>
    <row r="48586" s="505" customFormat="1" ht="14.25" hidden="1"/>
    <row r="48587" s="505" customFormat="1" ht="14.25" hidden="1"/>
    <row r="48588" s="505" customFormat="1" ht="14.25" hidden="1"/>
    <row r="48589" s="505" customFormat="1" ht="14.25" hidden="1"/>
    <row r="48590" s="505" customFormat="1" ht="14.25" hidden="1"/>
    <row r="48591" s="505" customFormat="1" ht="14.25" hidden="1"/>
    <row r="48592" s="505" customFormat="1" ht="14.25" hidden="1"/>
    <row r="48593" s="505" customFormat="1" ht="14.25" hidden="1"/>
    <row r="48594" s="505" customFormat="1" ht="14.25" hidden="1"/>
    <row r="48595" s="505" customFormat="1" ht="14.25" hidden="1"/>
    <row r="48596" s="505" customFormat="1" ht="14.25" hidden="1"/>
    <row r="48597" s="505" customFormat="1" ht="14.25" hidden="1"/>
    <row r="48598" s="505" customFormat="1" ht="14.25" hidden="1"/>
    <row r="48599" s="505" customFormat="1" ht="14.25" hidden="1"/>
    <row r="48600" s="505" customFormat="1" ht="14.25" hidden="1"/>
    <row r="48601" s="505" customFormat="1" ht="14.25" hidden="1"/>
    <row r="48602" s="505" customFormat="1" ht="14.25" hidden="1"/>
    <row r="48603" s="505" customFormat="1" ht="14.25" hidden="1"/>
    <row r="48604" s="505" customFormat="1" ht="14.25" hidden="1"/>
    <row r="48605" s="505" customFormat="1" ht="14.25" hidden="1"/>
    <row r="48606" s="505" customFormat="1" ht="14.25" hidden="1"/>
    <row r="48607" s="505" customFormat="1" ht="14.25" hidden="1"/>
    <row r="48608" s="505" customFormat="1" ht="14.25" hidden="1"/>
    <row r="48609" s="505" customFormat="1" ht="14.25" hidden="1"/>
    <row r="48610" s="505" customFormat="1" ht="14.25" hidden="1"/>
    <row r="48611" s="505" customFormat="1" ht="14.25" hidden="1"/>
    <row r="48612" s="505" customFormat="1" ht="14.25" hidden="1"/>
    <row r="48613" s="505" customFormat="1" ht="14.25" hidden="1"/>
    <row r="48614" s="505" customFormat="1" ht="14.25" hidden="1"/>
    <row r="48615" s="505" customFormat="1" ht="14.25" hidden="1"/>
    <row r="48616" s="505" customFormat="1" ht="14.25" hidden="1"/>
    <row r="48617" s="505" customFormat="1" ht="14.25" hidden="1"/>
    <row r="48618" s="505" customFormat="1" ht="14.25" hidden="1"/>
    <row r="48619" s="505" customFormat="1" ht="14.25" hidden="1"/>
    <row r="48620" s="505" customFormat="1" ht="14.25" hidden="1"/>
    <row r="48621" s="505" customFormat="1" ht="14.25" hidden="1"/>
    <row r="48622" s="505" customFormat="1" ht="14.25" hidden="1"/>
    <row r="48623" s="505" customFormat="1" ht="14.25" hidden="1"/>
    <row r="48624" s="505" customFormat="1" ht="14.25" hidden="1"/>
    <row r="48625" s="505" customFormat="1" ht="14.25" hidden="1"/>
    <row r="48626" s="505" customFormat="1" ht="14.25" hidden="1"/>
    <row r="48627" s="505" customFormat="1" ht="14.25" hidden="1"/>
    <row r="48628" s="505" customFormat="1" ht="14.25" hidden="1"/>
    <row r="48629" s="505" customFormat="1" ht="14.25" hidden="1"/>
    <row r="48630" s="505" customFormat="1" ht="14.25" hidden="1"/>
    <row r="48631" s="505" customFormat="1" ht="14.25" hidden="1"/>
    <row r="48632" s="505" customFormat="1" ht="14.25" hidden="1"/>
    <row r="48633" s="505" customFormat="1" ht="14.25" hidden="1"/>
    <row r="48634" s="505" customFormat="1" ht="14.25" hidden="1"/>
    <row r="48635" s="505" customFormat="1" ht="14.25" hidden="1"/>
    <row r="48636" s="505" customFormat="1" ht="14.25" hidden="1"/>
    <row r="48637" s="505" customFormat="1" ht="14.25" hidden="1"/>
    <row r="48638" s="505" customFormat="1" ht="14.25" hidden="1"/>
    <row r="48639" s="505" customFormat="1" ht="14.25" hidden="1"/>
    <row r="48640" s="505" customFormat="1" ht="14.25" hidden="1"/>
    <row r="48641" s="505" customFormat="1" ht="14.25" hidden="1"/>
    <row r="48642" s="505" customFormat="1" ht="14.25" hidden="1"/>
    <row r="48643" s="505" customFormat="1" ht="14.25" hidden="1"/>
    <row r="48644" s="505" customFormat="1" ht="14.25" hidden="1"/>
    <row r="48645" s="505" customFormat="1" ht="14.25" hidden="1"/>
    <row r="48646" s="505" customFormat="1" ht="14.25" hidden="1"/>
    <row r="48647" s="505" customFormat="1" ht="14.25" hidden="1"/>
    <row r="48648" s="505" customFormat="1" ht="14.25" hidden="1"/>
    <row r="48649" s="505" customFormat="1" ht="14.25" hidden="1"/>
    <row r="48650" s="505" customFormat="1" ht="14.25" hidden="1"/>
    <row r="48651" s="505" customFormat="1" ht="14.25" hidden="1"/>
    <row r="48652" s="505" customFormat="1" ht="14.25" hidden="1"/>
    <row r="48653" s="505" customFormat="1" ht="14.25" hidden="1"/>
    <row r="48654" s="505" customFormat="1" ht="14.25" hidden="1"/>
    <row r="48655" s="505" customFormat="1" ht="14.25" hidden="1"/>
    <row r="48656" s="505" customFormat="1" ht="14.25" hidden="1"/>
    <row r="48657" s="505" customFormat="1" ht="14.25" hidden="1"/>
    <row r="48658" s="505" customFormat="1" ht="14.25" hidden="1"/>
    <row r="48659" s="505" customFormat="1" ht="14.25" hidden="1"/>
    <row r="48660" s="505" customFormat="1" ht="14.25" hidden="1"/>
    <row r="48661" s="505" customFormat="1" ht="14.25" hidden="1"/>
    <row r="48662" s="505" customFormat="1" ht="14.25" hidden="1"/>
    <row r="48663" s="505" customFormat="1" ht="14.25" hidden="1"/>
    <row r="48664" s="505" customFormat="1" ht="14.25" hidden="1"/>
    <row r="48665" s="505" customFormat="1" ht="14.25" hidden="1"/>
    <row r="48666" s="505" customFormat="1" ht="14.25" hidden="1"/>
    <row r="48667" s="505" customFormat="1" ht="14.25" hidden="1"/>
    <row r="48668" s="505" customFormat="1" ht="14.25" hidden="1"/>
    <row r="48669" s="505" customFormat="1" ht="14.25" hidden="1"/>
    <row r="48670" s="505" customFormat="1" ht="14.25" hidden="1"/>
    <row r="48671" s="505" customFormat="1" ht="14.25" hidden="1"/>
    <row r="48672" s="505" customFormat="1" ht="14.25" hidden="1"/>
    <row r="48673" s="505" customFormat="1" ht="14.25" hidden="1"/>
    <row r="48674" s="505" customFormat="1" ht="14.25" hidden="1"/>
    <row r="48675" s="505" customFormat="1" ht="14.25" hidden="1"/>
    <row r="48676" s="505" customFormat="1" ht="14.25" hidden="1"/>
    <row r="48677" s="505" customFormat="1" ht="14.25" hidden="1"/>
    <row r="48678" s="505" customFormat="1" ht="14.25" hidden="1"/>
    <row r="48679" s="505" customFormat="1" ht="14.25" hidden="1"/>
    <row r="48680" s="505" customFormat="1" ht="14.25" hidden="1"/>
    <row r="48681" s="505" customFormat="1" ht="14.25" hidden="1"/>
    <row r="48682" s="505" customFormat="1" ht="14.25" hidden="1"/>
    <row r="48683" s="505" customFormat="1" ht="14.25" hidden="1"/>
    <row r="48684" s="505" customFormat="1" ht="14.25" hidden="1"/>
    <row r="48685" s="505" customFormat="1" ht="14.25" hidden="1"/>
    <row r="48686" s="505" customFormat="1" ht="14.25" hidden="1"/>
    <row r="48687" s="505" customFormat="1" ht="14.25" hidden="1"/>
    <row r="48688" s="505" customFormat="1" ht="14.25" hidden="1"/>
    <row r="48689" s="505" customFormat="1" ht="14.25" hidden="1"/>
    <row r="48690" s="505" customFormat="1" ht="14.25" hidden="1"/>
    <row r="48691" s="505" customFormat="1" ht="14.25" hidden="1"/>
    <row r="48692" s="505" customFormat="1" ht="14.25" hidden="1"/>
    <row r="48693" s="505" customFormat="1" ht="14.25" hidden="1"/>
    <row r="48694" s="505" customFormat="1" ht="14.25" hidden="1"/>
    <row r="48695" s="505" customFormat="1" ht="14.25" hidden="1"/>
    <row r="48696" s="505" customFormat="1" ht="14.25" hidden="1"/>
    <row r="48697" s="505" customFormat="1" ht="14.25" hidden="1"/>
    <row r="48698" s="505" customFormat="1" ht="14.25" hidden="1"/>
    <row r="48699" s="505" customFormat="1" ht="14.25" hidden="1"/>
    <row r="48700" s="505" customFormat="1" ht="14.25" hidden="1"/>
    <row r="48701" s="505" customFormat="1" ht="14.25" hidden="1"/>
    <row r="48702" s="505" customFormat="1" ht="14.25" hidden="1"/>
    <row r="48703" s="505" customFormat="1" ht="14.25" hidden="1"/>
    <row r="48704" s="505" customFormat="1" ht="14.25" hidden="1"/>
    <row r="48705" s="505" customFormat="1" ht="14.25" hidden="1"/>
    <row r="48706" s="505" customFormat="1" ht="14.25" hidden="1"/>
    <row r="48707" s="505" customFormat="1" ht="14.25" hidden="1"/>
    <row r="48708" s="505" customFormat="1" ht="14.25" hidden="1"/>
    <row r="48709" s="505" customFormat="1" ht="14.25" hidden="1"/>
    <row r="48710" s="505" customFormat="1" ht="14.25" hidden="1"/>
    <row r="48711" s="505" customFormat="1" ht="14.25" hidden="1"/>
    <row r="48712" s="505" customFormat="1" ht="14.25" hidden="1"/>
    <row r="48713" s="505" customFormat="1" ht="14.25" hidden="1"/>
    <row r="48714" s="505" customFormat="1" ht="14.25" hidden="1"/>
    <row r="48715" s="505" customFormat="1" ht="14.25" hidden="1"/>
    <row r="48716" s="505" customFormat="1" ht="14.25" hidden="1"/>
    <row r="48717" s="505" customFormat="1" ht="14.25" hidden="1"/>
    <row r="48718" s="505" customFormat="1" ht="14.25" hidden="1"/>
    <row r="48719" s="505" customFormat="1" ht="14.25" hidden="1"/>
    <row r="48720" s="505" customFormat="1" ht="14.25" hidden="1"/>
    <row r="48721" s="505" customFormat="1" ht="14.25" hidden="1"/>
    <row r="48722" s="505" customFormat="1" ht="14.25" hidden="1"/>
    <row r="48723" s="505" customFormat="1" ht="14.25" hidden="1"/>
    <row r="48724" s="505" customFormat="1" ht="14.25" hidden="1"/>
    <row r="48725" s="505" customFormat="1" ht="14.25" hidden="1"/>
    <row r="48726" s="505" customFormat="1" ht="14.25" hidden="1"/>
    <row r="48727" s="505" customFormat="1" ht="14.25" hidden="1"/>
    <row r="48728" s="505" customFormat="1" ht="14.25" hidden="1"/>
    <row r="48729" s="505" customFormat="1" ht="14.25" hidden="1"/>
    <row r="48730" s="505" customFormat="1" ht="14.25" hidden="1"/>
    <row r="48731" s="505" customFormat="1" ht="14.25" hidden="1"/>
    <row r="48732" s="505" customFormat="1" ht="14.25" hidden="1"/>
    <row r="48733" s="505" customFormat="1" ht="14.25" hidden="1"/>
    <row r="48734" s="505" customFormat="1" ht="14.25" hidden="1"/>
    <row r="48735" s="505" customFormat="1" ht="14.25" hidden="1"/>
    <row r="48736" s="505" customFormat="1" ht="14.25" hidden="1"/>
    <row r="48737" s="505" customFormat="1" ht="14.25" hidden="1"/>
    <row r="48738" s="505" customFormat="1" ht="14.25" hidden="1"/>
    <row r="48739" s="505" customFormat="1" ht="14.25" hidden="1"/>
    <row r="48740" s="505" customFormat="1" ht="14.25" hidden="1"/>
    <row r="48741" s="505" customFormat="1" ht="14.25" hidden="1"/>
    <row r="48742" s="505" customFormat="1" ht="14.25" hidden="1"/>
    <row r="48743" s="505" customFormat="1" ht="14.25" hidden="1"/>
    <row r="48744" s="505" customFormat="1" ht="14.25" hidden="1"/>
    <row r="48745" s="505" customFormat="1" ht="14.25" hidden="1"/>
    <row r="48746" s="505" customFormat="1" ht="14.25" hidden="1"/>
    <row r="48747" s="505" customFormat="1" ht="14.25" hidden="1"/>
    <row r="48748" s="505" customFormat="1" ht="14.25" hidden="1"/>
    <row r="48749" s="505" customFormat="1" ht="14.25" hidden="1"/>
    <row r="48750" s="505" customFormat="1" ht="14.25" hidden="1"/>
    <row r="48751" s="505" customFormat="1" ht="14.25" hidden="1"/>
    <row r="48752" s="505" customFormat="1" ht="14.25" hidden="1"/>
    <row r="48753" s="505" customFormat="1" ht="14.25" hidden="1"/>
    <row r="48754" s="505" customFormat="1" ht="14.25" hidden="1"/>
    <row r="48755" s="505" customFormat="1" ht="14.25" hidden="1"/>
    <row r="48756" s="505" customFormat="1" ht="14.25" hidden="1"/>
    <row r="48757" s="505" customFormat="1" ht="14.25" hidden="1"/>
    <row r="48758" s="505" customFormat="1" ht="14.25" hidden="1"/>
    <row r="48759" s="505" customFormat="1" ht="14.25" hidden="1"/>
    <row r="48760" s="505" customFormat="1" ht="14.25" hidden="1"/>
    <row r="48761" s="505" customFormat="1" ht="14.25" hidden="1"/>
    <row r="48762" s="505" customFormat="1" ht="14.25" hidden="1"/>
    <row r="48763" s="505" customFormat="1" ht="14.25" hidden="1"/>
    <row r="48764" s="505" customFormat="1" ht="14.25" hidden="1"/>
    <row r="48765" s="505" customFormat="1" ht="14.25" hidden="1"/>
    <row r="48766" s="505" customFormat="1" ht="14.25" hidden="1"/>
    <row r="48767" s="505" customFormat="1" ht="14.25" hidden="1"/>
    <row r="48768" s="505" customFormat="1" ht="14.25" hidden="1"/>
    <row r="48769" s="505" customFormat="1" ht="14.25" hidden="1"/>
    <row r="48770" s="505" customFormat="1" ht="14.25" hidden="1"/>
    <row r="48771" s="505" customFormat="1" ht="14.25" hidden="1"/>
    <row r="48772" s="505" customFormat="1" ht="14.25" hidden="1"/>
    <row r="48773" s="505" customFormat="1" ht="14.25" hidden="1"/>
    <row r="48774" s="505" customFormat="1" ht="14.25" hidden="1"/>
    <row r="48775" s="505" customFormat="1" ht="14.25" hidden="1"/>
    <row r="48776" s="505" customFormat="1" ht="14.25" hidden="1"/>
    <row r="48777" s="505" customFormat="1" ht="14.25" hidden="1"/>
    <row r="48778" s="505" customFormat="1" ht="14.25" hidden="1"/>
    <row r="48779" s="505" customFormat="1" ht="14.25" hidden="1"/>
    <row r="48780" s="505" customFormat="1" ht="14.25" hidden="1"/>
    <row r="48781" s="505" customFormat="1" ht="14.25" hidden="1"/>
    <row r="48782" s="505" customFormat="1" ht="14.25" hidden="1"/>
    <row r="48783" s="505" customFormat="1" ht="14.25" hidden="1"/>
    <row r="48784" s="505" customFormat="1" ht="14.25" hidden="1"/>
    <row r="48785" s="505" customFormat="1" ht="14.25" hidden="1"/>
    <row r="48786" s="505" customFormat="1" ht="14.25" hidden="1"/>
    <row r="48787" s="505" customFormat="1" ht="14.25" hidden="1"/>
    <row r="48788" s="505" customFormat="1" ht="14.25" hidden="1"/>
    <row r="48789" s="505" customFormat="1" ht="14.25" hidden="1"/>
    <row r="48790" s="505" customFormat="1" ht="14.25" hidden="1"/>
    <row r="48791" s="505" customFormat="1" ht="14.25" hidden="1"/>
    <row r="48792" s="505" customFormat="1" ht="14.25" hidden="1"/>
    <row r="48793" s="505" customFormat="1" ht="14.25" hidden="1"/>
    <row r="48794" s="505" customFormat="1" ht="14.25" hidden="1"/>
    <row r="48795" s="505" customFormat="1" ht="14.25" hidden="1"/>
    <row r="48796" s="505" customFormat="1" ht="14.25" hidden="1"/>
    <row r="48797" s="505" customFormat="1" ht="14.25" hidden="1"/>
    <row r="48798" s="505" customFormat="1" ht="14.25" hidden="1"/>
    <row r="48799" s="505" customFormat="1" ht="14.25" hidden="1"/>
    <row r="48800" s="505" customFormat="1" ht="14.25" hidden="1"/>
    <row r="48801" s="505" customFormat="1" ht="14.25" hidden="1"/>
    <row r="48802" s="505" customFormat="1" ht="14.25" hidden="1"/>
    <row r="48803" s="505" customFormat="1" ht="14.25" hidden="1"/>
    <row r="48804" s="505" customFormat="1" ht="14.25" hidden="1"/>
    <row r="48805" s="505" customFormat="1" ht="14.25" hidden="1"/>
    <row r="48806" s="505" customFormat="1" ht="14.25" hidden="1"/>
    <row r="48807" s="505" customFormat="1" ht="14.25" hidden="1"/>
    <row r="48808" s="505" customFormat="1" ht="14.25" hidden="1"/>
    <row r="48809" s="505" customFormat="1" ht="14.25" hidden="1"/>
    <row r="48810" s="505" customFormat="1" ht="14.25" hidden="1"/>
    <row r="48811" s="505" customFormat="1" ht="14.25" hidden="1"/>
    <row r="48812" s="505" customFormat="1" ht="14.25" hidden="1"/>
    <row r="48813" s="505" customFormat="1" ht="14.25" hidden="1"/>
    <row r="48814" s="505" customFormat="1" ht="14.25" hidden="1"/>
    <row r="48815" s="505" customFormat="1" ht="14.25" hidden="1"/>
    <row r="48816" s="505" customFormat="1" ht="14.25" hidden="1"/>
    <row r="48817" s="505" customFormat="1" ht="14.25" hidden="1"/>
    <row r="48818" s="505" customFormat="1" ht="14.25" hidden="1"/>
    <row r="48819" s="505" customFormat="1" ht="14.25" hidden="1"/>
    <row r="48820" s="505" customFormat="1" ht="14.25" hidden="1"/>
    <row r="48821" s="505" customFormat="1" ht="14.25" hidden="1"/>
    <row r="48822" s="505" customFormat="1" ht="14.25" hidden="1"/>
    <row r="48823" s="505" customFormat="1" ht="14.25" hidden="1"/>
    <row r="48824" s="505" customFormat="1" ht="14.25" hidden="1"/>
    <row r="48825" s="505" customFormat="1" ht="14.25" hidden="1"/>
    <row r="48826" s="505" customFormat="1" ht="14.25" hidden="1"/>
    <row r="48827" s="505" customFormat="1" ht="14.25" hidden="1"/>
    <row r="48828" s="505" customFormat="1" ht="14.25" hidden="1"/>
    <row r="48829" s="505" customFormat="1" ht="14.25" hidden="1"/>
    <row r="48830" s="505" customFormat="1" ht="14.25" hidden="1"/>
    <row r="48831" s="505" customFormat="1" ht="14.25" hidden="1"/>
    <row r="48832" s="505" customFormat="1" ht="14.25" hidden="1"/>
    <row r="48833" s="505" customFormat="1" ht="14.25" hidden="1"/>
    <row r="48834" s="505" customFormat="1" ht="14.25" hidden="1"/>
    <row r="48835" s="505" customFormat="1" ht="14.25" hidden="1"/>
    <row r="48836" s="505" customFormat="1" ht="14.25" hidden="1"/>
    <row r="48837" s="505" customFormat="1" ht="14.25" hidden="1"/>
    <row r="48838" s="505" customFormat="1" ht="14.25" hidden="1"/>
    <row r="48839" s="505" customFormat="1" ht="14.25" hidden="1"/>
    <row r="48840" s="505" customFormat="1" ht="14.25" hidden="1"/>
    <row r="48841" s="505" customFormat="1" ht="14.25" hidden="1"/>
    <row r="48842" s="505" customFormat="1" ht="14.25" hidden="1"/>
    <row r="48843" s="505" customFormat="1" ht="14.25" hidden="1"/>
    <row r="48844" s="505" customFormat="1" ht="14.25" hidden="1"/>
    <row r="48845" s="505" customFormat="1" ht="14.25" hidden="1"/>
    <row r="48846" s="505" customFormat="1" ht="14.25" hidden="1"/>
    <row r="48847" s="505" customFormat="1" ht="14.25" hidden="1"/>
    <row r="48848" s="505" customFormat="1" ht="14.25" hidden="1"/>
    <row r="48849" s="505" customFormat="1" ht="14.25" hidden="1"/>
    <row r="48850" s="505" customFormat="1" ht="14.25" hidden="1"/>
    <row r="48851" s="505" customFormat="1" ht="14.25" hidden="1"/>
    <row r="48852" s="505" customFormat="1" ht="14.25" hidden="1"/>
    <row r="48853" s="505" customFormat="1" ht="14.25" hidden="1"/>
    <row r="48854" s="505" customFormat="1" ht="14.25" hidden="1"/>
    <row r="48855" s="505" customFormat="1" ht="14.25" hidden="1"/>
    <row r="48856" s="505" customFormat="1" ht="14.25" hidden="1"/>
    <row r="48857" s="505" customFormat="1" ht="14.25" hidden="1"/>
    <row r="48858" s="505" customFormat="1" ht="14.25" hidden="1"/>
    <row r="48859" s="505" customFormat="1" ht="14.25" hidden="1"/>
    <row r="48860" s="505" customFormat="1" ht="14.25" hidden="1"/>
    <row r="48861" s="505" customFormat="1" ht="14.25" hidden="1"/>
    <row r="48862" s="505" customFormat="1" ht="14.25" hidden="1"/>
    <row r="48863" s="505" customFormat="1" ht="14.25" hidden="1"/>
    <row r="48864" s="505" customFormat="1" ht="14.25" hidden="1"/>
    <row r="48865" s="505" customFormat="1" ht="14.25" hidden="1"/>
    <row r="48866" s="505" customFormat="1" ht="14.25" hidden="1"/>
    <row r="48867" s="505" customFormat="1" ht="14.25" hidden="1"/>
    <row r="48868" s="505" customFormat="1" ht="14.25" hidden="1"/>
    <row r="48869" s="505" customFormat="1" ht="14.25" hidden="1"/>
    <row r="48870" s="505" customFormat="1" ht="14.25" hidden="1"/>
    <row r="48871" s="505" customFormat="1" ht="14.25" hidden="1"/>
    <row r="48872" s="505" customFormat="1" ht="14.25" hidden="1"/>
    <row r="48873" s="505" customFormat="1" ht="14.25" hidden="1"/>
    <row r="48874" s="505" customFormat="1" ht="14.25" hidden="1"/>
    <row r="48875" s="505" customFormat="1" ht="14.25" hidden="1"/>
    <row r="48876" s="505" customFormat="1" ht="14.25" hidden="1"/>
    <row r="48877" s="505" customFormat="1" ht="14.25" hidden="1"/>
    <row r="48878" s="505" customFormat="1" ht="14.25" hidden="1"/>
    <row r="48879" s="505" customFormat="1" ht="14.25" hidden="1"/>
    <row r="48880" s="505" customFormat="1" ht="14.25" hidden="1"/>
    <row r="48881" s="505" customFormat="1" ht="14.25" hidden="1"/>
    <row r="48882" s="505" customFormat="1" ht="14.25" hidden="1"/>
    <row r="48883" s="505" customFormat="1" ht="14.25" hidden="1"/>
    <row r="48884" s="505" customFormat="1" ht="14.25" hidden="1"/>
    <row r="48885" s="505" customFormat="1" ht="14.25" hidden="1"/>
    <row r="48886" s="505" customFormat="1" ht="14.25" hidden="1"/>
    <row r="48887" s="505" customFormat="1" ht="14.25" hidden="1"/>
    <row r="48888" s="505" customFormat="1" ht="14.25" hidden="1"/>
    <row r="48889" s="505" customFormat="1" ht="14.25" hidden="1"/>
    <row r="48890" s="505" customFormat="1" ht="14.25" hidden="1"/>
    <row r="48891" s="505" customFormat="1" ht="14.25" hidden="1"/>
    <row r="48892" s="505" customFormat="1" ht="14.25" hidden="1"/>
    <row r="48893" s="505" customFormat="1" ht="14.25" hidden="1"/>
    <row r="48894" s="505" customFormat="1" ht="14.25" hidden="1"/>
    <row r="48895" s="505" customFormat="1" ht="14.25" hidden="1"/>
    <row r="48896" s="505" customFormat="1" ht="14.25" hidden="1"/>
    <row r="48897" s="505" customFormat="1" ht="14.25" hidden="1"/>
    <row r="48898" s="505" customFormat="1" ht="14.25" hidden="1"/>
    <row r="48899" s="505" customFormat="1" ht="14.25" hidden="1"/>
    <row r="48900" s="505" customFormat="1" ht="14.25" hidden="1"/>
    <row r="48901" s="505" customFormat="1" ht="14.25" hidden="1"/>
    <row r="48902" s="505" customFormat="1" ht="14.25" hidden="1"/>
    <row r="48903" s="505" customFormat="1" ht="14.25" hidden="1"/>
    <row r="48904" s="505" customFormat="1" ht="14.25" hidden="1"/>
    <row r="48905" s="505" customFormat="1" ht="14.25" hidden="1"/>
    <row r="48906" s="505" customFormat="1" ht="14.25" hidden="1"/>
    <row r="48907" s="505" customFormat="1" ht="14.25" hidden="1"/>
    <row r="48908" s="505" customFormat="1" ht="14.25" hidden="1"/>
    <row r="48909" s="505" customFormat="1" ht="14.25" hidden="1"/>
    <row r="48910" s="505" customFormat="1" ht="14.25" hidden="1"/>
    <row r="48911" s="505" customFormat="1" ht="14.25" hidden="1"/>
    <row r="48912" s="505" customFormat="1" ht="14.25" hidden="1"/>
    <row r="48913" s="505" customFormat="1" ht="14.25" hidden="1"/>
    <row r="48914" s="505" customFormat="1" ht="14.25" hidden="1"/>
    <row r="48915" s="505" customFormat="1" ht="14.25" hidden="1"/>
    <row r="48916" s="505" customFormat="1" ht="14.25" hidden="1"/>
    <row r="48917" s="505" customFormat="1" ht="14.25" hidden="1"/>
    <row r="48918" s="505" customFormat="1" ht="14.25" hidden="1"/>
    <row r="48919" s="505" customFormat="1" ht="14.25" hidden="1"/>
    <row r="48920" s="505" customFormat="1" ht="14.25" hidden="1"/>
    <row r="48921" s="505" customFormat="1" ht="14.25" hidden="1"/>
    <row r="48922" s="505" customFormat="1" ht="14.25" hidden="1"/>
    <row r="48923" s="505" customFormat="1" ht="14.25" hidden="1"/>
    <row r="48924" s="505" customFormat="1" ht="14.25" hidden="1"/>
    <row r="48925" s="505" customFormat="1" ht="14.25" hidden="1"/>
    <row r="48926" s="505" customFormat="1" ht="14.25" hidden="1"/>
    <row r="48927" s="505" customFormat="1" ht="14.25" hidden="1"/>
    <row r="48928" s="505" customFormat="1" ht="14.25" hidden="1"/>
    <row r="48929" s="505" customFormat="1" ht="14.25" hidden="1"/>
    <row r="48930" s="505" customFormat="1" ht="14.25" hidden="1"/>
    <row r="48931" s="505" customFormat="1" ht="14.25" hidden="1"/>
    <row r="48932" s="505" customFormat="1" ht="14.25" hidden="1"/>
    <row r="48933" s="505" customFormat="1" ht="14.25" hidden="1"/>
    <row r="48934" s="505" customFormat="1" ht="14.25" hidden="1"/>
    <row r="48935" s="505" customFormat="1" ht="14.25" hidden="1"/>
    <row r="48936" s="505" customFormat="1" ht="14.25" hidden="1"/>
    <row r="48937" s="505" customFormat="1" ht="14.25" hidden="1"/>
    <row r="48938" s="505" customFormat="1" ht="14.25" hidden="1"/>
    <row r="48939" s="505" customFormat="1" ht="14.25" hidden="1"/>
    <row r="48940" s="505" customFormat="1" ht="14.25" hidden="1"/>
    <row r="48941" s="505" customFormat="1" ht="14.25" hidden="1"/>
    <row r="48942" s="505" customFormat="1" ht="14.25" hidden="1"/>
    <row r="48943" s="505" customFormat="1" ht="14.25" hidden="1"/>
    <row r="48944" s="505" customFormat="1" ht="14.25" hidden="1"/>
    <row r="48945" s="505" customFormat="1" ht="14.25" hidden="1"/>
    <row r="48946" s="505" customFormat="1" ht="14.25" hidden="1"/>
    <row r="48947" s="505" customFormat="1" ht="14.25" hidden="1"/>
    <row r="48948" s="505" customFormat="1" ht="14.25" hidden="1"/>
    <row r="48949" s="505" customFormat="1" ht="14.25" hidden="1"/>
    <row r="48950" s="505" customFormat="1" ht="14.25" hidden="1"/>
    <row r="48951" s="505" customFormat="1" ht="14.25" hidden="1"/>
    <row r="48952" s="505" customFormat="1" ht="14.25" hidden="1"/>
    <row r="48953" s="505" customFormat="1" ht="14.25" hidden="1"/>
    <row r="48954" s="505" customFormat="1" ht="14.25" hidden="1"/>
    <row r="48955" s="505" customFormat="1" ht="14.25" hidden="1"/>
    <row r="48956" s="505" customFormat="1" ht="14.25" hidden="1"/>
    <row r="48957" s="505" customFormat="1" ht="14.25" hidden="1"/>
    <row r="48958" s="505" customFormat="1" ht="14.25" hidden="1"/>
    <row r="48959" s="505" customFormat="1" ht="14.25" hidden="1"/>
    <row r="48960" s="505" customFormat="1" ht="14.25" hidden="1"/>
    <row r="48961" s="505" customFormat="1" ht="14.25" hidden="1"/>
    <row r="48962" s="505" customFormat="1" ht="14.25" hidden="1"/>
    <row r="48963" s="505" customFormat="1" ht="14.25" hidden="1"/>
    <row r="48964" s="505" customFormat="1" ht="14.25" hidden="1"/>
    <row r="48965" s="505" customFormat="1" ht="14.25" hidden="1"/>
    <row r="48966" s="505" customFormat="1" ht="14.25" hidden="1"/>
    <row r="48967" s="505" customFormat="1" ht="14.25" hidden="1"/>
    <row r="48968" s="505" customFormat="1" ht="14.25" hidden="1"/>
    <row r="48969" s="505" customFormat="1" ht="14.25" hidden="1"/>
    <row r="48970" s="505" customFormat="1" ht="14.25" hidden="1"/>
    <row r="48971" s="505" customFormat="1" ht="14.25" hidden="1"/>
    <row r="48972" s="505" customFormat="1" ht="14.25" hidden="1"/>
    <row r="48973" s="505" customFormat="1" ht="14.25" hidden="1"/>
    <row r="48974" s="505" customFormat="1" ht="14.25" hidden="1"/>
    <row r="48975" s="505" customFormat="1" ht="14.25" hidden="1"/>
    <row r="48976" s="505" customFormat="1" ht="14.25" hidden="1"/>
    <row r="48977" s="505" customFormat="1" ht="14.25" hidden="1"/>
    <row r="48978" s="505" customFormat="1" ht="14.25" hidden="1"/>
    <row r="48979" s="505" customFormat="1" ht="14.25" hidden="1"/>
    <row r="48980" s="505" customFormat="1" ht="14.25" hidden="1"/>
    <row r="48981" s="505" customFormat="1" ht="14.25" hidden="1"/>
    <row r="48982" s="505" customFormat="1" ht="14.25" hidden="1"/>
    <row r="48983" s="505" customFormat="1" ht="14.25" hidden="1"/>
    <row r="48984" s="505" customFormat="1" ht="14.25" hidden="1"/>
    <row r="48985" s="505" customFormat="1" ht="14.25" hidden="1"/>
    <row r="48986" s="505" customFormat="1" ht="14.25" hidden="1"/>
    <row r="48987" s="505" customFormat="1" ht="14.25" hidden="1"/>
    <row r="48988" s="505" customFormat="1" ht="14.25" hidden="1"/>
    <row r="48989" s="505" customFormat="1" ht="14.25" hidden="1"/>
    <row r="48990" s="505" customFormat="1" ht="14.25" hidden="1"/>
    <row r="48991" s="505" customFormat="1" ht="14.25" hidden="1"/>
    <row r="48992" s="505" customFormat="1" ht="14.25" hidden="1"/>
    <row r="48993" s="505" customFormat="1" ht="14.25" hidden="1"/>
    <row r="48994" s="505" customFormat="1" ht="14.25" hidden="1"/>
    <row r="48995" s="505" customFormat="1" ht="14.25" hidden="1"/>
    <row r="48996" s="505" customFormat="1" ht="14.25" hidden="1"/>
    <row r="48997" s="505" customFormat="1" ht="14.25" hidden="1"/>
    <row r="48998" s="505" customFormat="1" ht="14.25" hidden="1"/>
    <row r="48999" s="505" customFormat="1" ht="14.25" hidden="1"/>
    <row r="49000" s="505" customFormat="1" ht="14.25" hidden="1"/>
    <row r="49001" s="505" customFormat="1" ht="14.25" hidden="1"/>
    <row r="49002" s="505" customFormat="1" ht="14.25" hidden="1"/>
    <row r="49003" s="505" customFormat="1" ht="14.25" hidden="1"/>
    <row r="49004" s="505" customFormat="1" ht="14.25" hidden="1"/>
    <row r="49005" s="505" customFormat="1" ht="14.25" hidden="1"/>
    <row r="49006" s="505" customFormat="1" ht="14.25" hidden="1"/>
    <row r="49007" s="505" customFormat="1" ht="14.25" hidden="1"/>
    <row r="49008" s="505" customFormat="1" ht="14.25" hidden="1"/>
    <row r="49009" s="505" customFormat="1" ht="14.25" hidden="1"/>
    <row r="49010" s="505" customFormat="1" ht="14.25" hidden="1"/>
    <row r="49011" s="505" customFormat="1" ht="14.25" hidden="1"/>
    <row r="49012" s="505" customFormat="1" ht="14.25" hidden="1"/>
    <row r="49013" s="505" customFormat="1" ht="14.25" hidden="1"/>
    <row r="49014" s="505" customFormat="1" ht="14.25" hidden="1"/>
    <row r="49015" s="505" customFormat="1" ht="14.25" hidden="1"/>
    <row r="49016" s="505" customFormat="1" ht="14.25" hidden="1"/>
    <row r="49017" s="505" customFormat="1" ht="14.25" hidden="1"/>
    <row r="49018" s="505" customFormat="1" ht="14.25" hidden="1"/>
    <row r="49019" s="505" customFormat="1" ht="14.25" hidden="1"/>
    <row r="49020" s="505" customFormat="1" ht="14.25" hidden="1"/>
    <row r="49021" s="505" customFormat="1" ht="14.25" hidden="1"/>
    <row r="49022" s="505" customFormat="1" ht="14.25" hidden="1"/>
    <row r="49023" s="505" customFormat="1" ht="14.25" hidden="1"/>
    <row r="49024" s="505" customFormat="1" ht="14.25" hidden="1"/>
    <row r="49025" s="505" customFormat="1" ht="14.25" hidden="1"/>
    <row r="49026" s="505" customFormat="1" ht="14.25" hidden="1"/>
    <row r="49027" s="505" customFormat="1" ht="14.25" hidden="1"/>
    <row r="49028" s="505" customFormat="1" ht="14.25" hidden="1"/>
    <row r="49029" s="505" customFormat="1" ht="14.25" hidden="1"/>
    <row r="49030" s="505" customFormat="1" ht="14.25" hidden="1"/>
    <row r="49031" s="505" customFormat="1" ht="14.25" hidden="1"/>
    <row r="49032" s="505" customFormat="1" ht="14.25" hidden="1"/>
    <row r="49033" s="505" customFormat="1" ht="14.25" hidden="1"/>
    <row r="49034" s="505" customFormat="1" ht="14.25" hidden="1"/>
    <row r="49035" s="505" customFormat="1" ht="14.25" hidden="1"/>
    <row r="49036" s="505" customFormat="1" ht="14.25" hidden="1"/>
    <row r="49037" s="505" customFormat="1" ht="14.25" hidden="1"/>
    <row r="49038" s="505" customFormat="1" ht="14.25" hidden="1"/>
    <row r="49039" s="505" customFormat="1" ht="14.25" hidden="1"/>
    <row r="49040" s="505" customFormat="1" ht="14.25" hidden="1"/>
    <row r="49041" s="505" customFormat="1" ht="14.25" hidden="1"/>
    <row r="49042" s="505" customFormat="1" ht="14.25" hidden="1"/>
    <row r="49043" s="505" customFormat="1" ht="14.25" hidden="1"/>
    <row r="49044" s="505" customFormat="1" ht="14.25" hidden="1"/>
    <row r="49045" s="505" customFormat="1" ht="14.25" hidden="1"/>
    <row r="49046" s="505" customFormat="1" ht="14.25" hidden="1"/>
    <row r="49047" s="505" customFormat="1" ht="14.25" hidden="1"/>
    <row r="49048" s="505" customFormat="1" ht="14.25" hidden="1"/>
    <row r="49049" s="505" customFormat="1" ht="14.25" hidden="1"/>
    <row r="49050" s="505" customFormat="1" ht="14.25" hidden="1"/>
    <row r="49051" s="505" customFormat="1" ht="14.25" hidden="1"/>
    <row r="49052" s="505" customFormat="1" ht="14.25" hidden="1"/>
    <row r="49053" s="505" customFormat="1" ht="14.25" hidden="1"/>
    <row r="49054" s="505" customFormat="1" ht="14.25" hidden="1"/>
    <row r="49055" s="505" customFormat="1" ht="14.25" hidden="1"/>
    <row r="49056" s="505" customFormat="1" ht="14.25" hidden="1"/>
    <row r="49057" s="505" customFormat="1" ht="14.25" hidden="1"/>
    <row r="49058" s="505" customFormat="1" ht="14.25" hidden="1"/>
    <row r="49059" s="505" customFormat="1" ht="14.25" hidden="1"/>
    <row r="49060" s="505" customFormat="1" ht="14.25" hidden="1"/>
    <row r="49061" s="505" customFormat="1" ht="14.25" hidden="1"/>
    <row r="49062" s="505" customFormat="1" ht="14.25" hidden="1"/>
    <row r="49063" s="505" customFormat="1" ht="14.25" hidden="1"/>
    <row r="49064" s="505" customFormat="1" ht="14.25" hidden="1"/>
    <row r="49065" s="505" customFormat="1" ht="14.25" hidden="1"/>
    <row r="49066" s="505" customFormat="1" ht="14.25" hidden="1"/>
    <row r="49067" s="505" customFormat="1" ht="14.25" hidden="1"/>
    <row r="49068" s="505" customFormat="1" ht="14.25" hidden="1"/>
    <row r="49069" s="505" customFormat="1" ht="14.25" hidden="1"/>
    <row r="49070" s="505" customFormat="1" ht="14.25" hidden="1"/>
    <row r="49071" s="505" customFormat="1" ht="14.25" hidden="1"/>
    <row r="49072" s="505" customFormat="1" ht="14.25" hidden="1"/>
    <row r="49073" s="505" customFormat="1" ht="14.25" hidden="1"/>
    <row r="49074" s="505" customFormat="1" ht="14.25" hidden="1"/>
    <row r="49075" s="505" customFormat="1" ht="14.25" hidden="1"/>
    <row r="49076" s="505" customFormat="1" ht="14.25" hidden="1"/>
    <row r="49077" s="505" customFormat="1" ht="14.25" hidden="1"/>
    <row r="49078" s="505" customFormat="1" ht="14.25" hidden="1"/>
    <row r="49079" s="505" customFormat="1" ht="14.25" hidden="1"/>
    <row r="49080" s="505" customFormat="1" ht="14.25" hidden="1"/>
    <row r="49081" s="505" customFormat="1" ht="14.25" hidden="1"/>
    <row r="49082" s="505" customFormat="1" ht="14.25" hidden="1"/>
    <row r="49083" s="505" customFormat="1" ht="14.25" hidden="1"/>
    <row r="49084" s="505" customFormat="1" ht="14.25" hidden="1"/>
    <row r="49085" s="505" customFormat="1" ht="14.25" hidden="1"/>
    <row r="49086" s="505" customFormat="1" ht="14.25" hidden="1"/>
    <row r="49087" s="505" customFormat="1" ht="14.25" hidden="1"/>
    <row r="49088" s="505" customFormat="1" ht="14.25" hidden="1"/>
    <row r="49089" s="505" customFormat="1" ht="14.25" hidden="1"/>
    <row r="49090" s="505" customFormat="1" ht="14.25" hidden="1"/>
    <row r="49091" s="505" customFormat="1" ht="14.25" hidden="1"/>
    <row r="49092" s="505" customFormat="1" ht="14.25" hidden="1"/>
    <row r="49093" s="505" customFormat="1" ht="14.25" hidden="1"/>
    <row r="49094" s="505" customFormat="1" ht="14.25" hidden="1"/>
    <row r="49095" s="505" customFormat="1" ht="14.25" hidden="1"/>
    <row r="49096" s="505" customFormat="1" ht="14.25" hidden="1"/>
    <row r="49097" s="505" customFormat="1" ht="14.25" hidden="1"/>
    <row r="49098" s="505" customFormat="1" ht="14.25" hidden="1"/>
    <row r="49099" s="505" customFormat="1" ht="14.25" hidden="1"/>
    <row r="49100" s="505" customFormat="1" ht="14.25" hidden="1"/>
    <row r="49101" s="505" customFormat="1" ht="14.25" hidden="1"/>
    <row r="49102" s="505" customFormat="1" ht="14.25" hidden="1"/>
    <row r="49103" s="505" customFormat="1" ht="14.25" hidden="1"/>
    <row r="49104" s="505" customFormat="1" ht="14.25" hidden="1"/>
    <row r="49105" s="505" customFormat="1" ht="14.25" hidden="1"/>
    <row r="49106" s="505" customFormat="1" ht="14.25" hidden="1"/>
    <row r="49107" s="505" customFormat="1" ht="14.25" hidden="1"/>
    <row r="49108" s="505" customFormat="1" ht="14.25" hidden="1"/>
    <row r="49109" s="505" customFormat="1" ht="14.25" hidden="1"/>
    <row r="49110" s="505" customFormat="1" ht="14.25" hidden="1"/>
    <row r="49111" s="505" customFormat="1" ht="14.25" hidden="1"/>
    <row r="49112" s="505" customFormat="1" ht="14.25" hidden="1"/>
    <row r="49113" s="505" customFormat="1" ht="14.25" hidden="1"/>
    <row r="49114" s="505" customFormat="1" ht="14.25" hidden="1"/>
    <row r="49115" s="505" customFormat="1" ht="14.25" hidden="1"/>
    <row r="49116" s="505" customFormat="1" ht="14.25" hidden="1"/>
    <row r="49117" s="505" customFormat="1" ht="14.25" hidden="1"/>
    <row r="49118" s="505" customFormat="1" ht="14.25" hidden="1"/>
    <row r="49119" s="505" customFormat="1" ht="14.25" hidden="1"/>
    <row r="49120" s="505" customFormat="1" ht="14.25" hidden="1"/>
    <row r="49121" s="505" customFormat="1" ht="14.25" hidden="1"/>
    <row r="49122" s="505" customFormat="1" ht="14.25" hidden="1"/>
    <row r="49123" s="505" customFormat="1" ht="14.25" hidden="1"/>
    <row r="49124" s="505" customFormat="1" ht="14.25" hidden="1"/>
    <row r="49125" s="505" customFormat="1" ht="14.25" hidden="1"/>
    <row r="49126" s="505" customFormat="1" ht="14.25" hidden="1"/>
    <row r="49127" s="505" customFormat="1" ht="14.25" hidden="1"/>
    <row r="49128" s="505" customFormat="1" ht="14.25" hidden="1"/>
    <row r="49129" s="505" customFormat="1" ht="14.25" hidden="1"/>
    <row r="49130" s="505" customFormat="1" ht="14.25" hidden="1"/>
    <row r="49131" s="505" customFormat="1" ht="14.25" hidden="1"/>
    <row r="49132" s="505" customFormat="1" ht="14.25" hidden="1"/>
    <row r="49133" s="505" customFormat="1" ht="14.25" hidden="1"/>
    <row r="49134" s="505" customFormat="1" ht="14.25" hidden="1"/>
    <row r="49135" s="505" customFormat="1" ht="14.25" hidden="1"/>
    <row r="49136" s="505" customFormat="1" ht="14.25" hidden="1"/>
    <row r="49137" s="505" customFormat="1" ht="14.25" hidden="1"/>
    <row r="49138" s="505" customFormat="1" ht="14.25" hidden="1"/>
    <row r="49139" s="505" customFormat="1" ht="14.25" hidden="1"/>
    <row r="49140" s="505" customFormat="1" ht="14.25" hidden="1"/>
    <row r="49141" s="505" customFormat="1" ht="14.25" hidden="1"/>
    <row r="49142" s="505" customFormat="1" ht="14.25" hidden="1"/>
    <row r="49143" s="505" customFormat="1" ht="14.25" hidden="1"/>
    <row r="49144" s="505" customFormat="1" ht="14.25" hidden="1"/>
    <row r="49145" s="505" customFormat="1" ht="14.25" hidden="1"/>
    <row r="49146" s="505" customFormat="1" ht="14.25" hidden="1"/>
    <row r="49147" s="505" customFormat="1" ht="14.25" hidden="1"/>
    <row r="49148" s="505" customFormat="1" ht="14.25" hidden="1"/>
    <row r="49149" s="505" customFormat="1" ht="14.25" hidden="1"/>
    <row r="49150" s="505" customFormat="1" ht="14.25" hidden="1"/>
    <row r="49151" s="505" customFormat="1" ht="14.25" hidden="1"/>
    <row r="49152" s="505" customFormat="1" ht="14.25" hidden="1"/>
    <row r="49153" s="505" customFormat="1" ht="14.25" hidden="1"/>
    <row r="49154" s="505" customFormat="1" ht="14.25" hidden="1"/>
    <row r="49155" s="505" customFormat="1" ht="14.25" hidden="1"/>
    <row r="49156" s="505" customFormat="1" ht="14.25" hidden="1"/>
    <row r="49157" s="505" customFormat="1" ht="14.25" hidden="1"/>
    <row r="49158" s="505" customFormat="1" ht="14.25" hidden="1"/>
    <row r="49159" s="505" customFormat="1" ht="14.25" hidden="1"/>
    <row r="49160" s="505" customFormat="1" ht="14.25" hidden="1"/>
    <row r="49161" s="505" customFormat="1" ht="14.25" hidden="1"/>
    <row r="49162" s="505" customFormat="1" ht="14.25" hidden="1"/>
    <row r="49163" s="505" customFormat="1" ht="14.25" hidden="1"/>
    <row r="49164" s="505" customFormat="1" ht="14.25" hidden="1"/>
    <row r="49165" s="505" customFormat="1" ht="14.25" hidden="1"/>
    <row r="49166" s="505" customFormat="1" ht="14.25" hidden="1"/>
    <row r="49167" s="505" customFormat="1" ht="14.25" hidden="1"/>
    <row r="49168" s="505" customFormat="1" ht="14.25" hidden="1"/>
    <row r="49169" s="505" customFormat="1" ht="14.25" hidden="1"/>
    <row r="49170" s="505" customFormat="1" ht="14.25" hidden="1"/>
    <row r="49171" s="505" customFormat="1" ht="14.25" hidden="1"/>
    <row r="49172" s="505" customFormat="1" ht="14.25" hidden="1"/>
    <row r="49173" s="505" customFormat="1" ht="14.25" hidden="1"/>
    <row r="49174" s="505" customFormat="1" ht="14.25" hidden="1"/>
    <row r="49175" s="505" customFormat="1" ht="14.25" hidden="1"/>
    <row r="49176" s="505" customFormat="1" ht="14.25" hidden="1"/>
    <row r="49177" s="505" customFormat="1" ht="14.25" hidden="1"/>
    <row r="49178" s="505" customFormat="1" ht="14.25" hidden="1"/>
    <row r="49179" s="505" customFormat="1" ht="14.25" hidden="1"/>
    <row r="49180" s="505" customFormat="1" ht="14.25" hidden="1"/>
    <row r="49181" s="505" customFormat="1" ht="14.25" hidden="1"/>
    <row r="49182" s="505" customFormat="1" ht="14.25" hidden="1"/>
    <row r="49183" s="505" customFormat="1" ht="14.25" hidden="1"/>
    <row r="49184" s="505" customFormat="1" ht="14.25" hidden="1"/>
    <row r="49185" s="505" customFormat="1" ht="14.25" hidden="1"/>
    <row r="49186" s="505" customFormat="1" ht="14.25" hidden="1"/>
    <row r="49187" s="505" customFormat="1" ht="14.25" hidden="1"/>
    <row r="49188" s="505" customFormat="1" ht="14.25" hidden="1"/>
    <row r="49189" s="505" customFormat="1" ht="14.25" hidden="1"/>
    <row r="49190" s="505" customFormat="1" ht="14.25" hidden="1"/>
    <row r="49191" s="505" customFormat="1" ht="14.25" hidden="1"/>
    <row r="49192" s="505" customFormat="1" ht="14.25" hidden="1"/>
    <row r="49193" s="505" customFormat="1" ht="14.25" hidden="1"/>
    <row r="49194" s="505" customFormat="1" ht="14.25" hidden="1"/>
    <row r="49195" s="505" customFormat="1" ht="14.25" hidden="1"/>
    <row r="49196" s="505" customFormat="1" ht="14.25" hidden="1"/>
    <row r="49197" s="505" customFormat="1" ht="14.25" hidden="1"/>
    <row r="49198" s="505" customFormat="1" ht="14.25" hidden="1"/>
    <row r="49199" s="505" customFormat="1" ht="14.25" hidden="1"/>
    <row r="49200" s="505" customFormat="1" ht="14.25" hidden="1"/>
    <row r="49201" s="505" customFormat="1" ht="14.25" hidden="1"/>
    <row r="49202" s="505" customFormat="1" ht="14.25" hidden="1"/>
    <row r="49203" s="505" customFormat="1" ht="14.25" hidden="1"/>
    <row r="49204" s="505" customFormat="1" ht="14.25" hidden="1"/>
    <row r="49205" s="505" customFormat="1" ht="14.25" hidden="1"/>
    <row r="49206" s="505" customFormat="1" ht="14.25" hidden="1"/>
    <row r="49207" s="505" customFormat="1" ht="14.25" hidden="1"/>
    <row r="49208" s="505" customFormat="1" ht="14.25" hidden="1"/>
    <row r="49209" s="505" customFormat="1" ht="14.25" hidden="1"/>
    <row r="49210" s="505" customFormat="1" ht="14.25" hidden="1"/>
    <row r="49211" s="505" customFormat="1" ht="14.25" hidden="1"/>
    <row r="49212" s="505" customFormat="1" ht="14.25" hidden="1"/>
    <row r="49213" s="505" customFormat="1" ht="14.25" hidden="1"/>
    <row r="49214" s="505" customFormat="1" ht="14.25" hidden="1"/>
    <row r="49215" s="505" customFormat="1" ht="14.25" hidden="1"/>
    <row r="49216" s="505" customFormat="1" ht="14.25" hidden="1"/>
    <row r="49217" s="505" customFormat="1" ht="14.25" hidden="1"/>
    <row r="49218" s="505" customFormat="1" ht="14.25" hidden="1"/>
    <row r="49219" s="505" customFormat="1" ht="14.25" hidden="1"/>
    <row r="49220" s="505" customFormat="1" ht="14.25" hidden="1"/>
    <row r="49221" s="505" customFormat="1" ht="14.25" hidden="1"/>
    <row r="49222" s="505" customFormat="1" ht="14.25" hidden="1"/>
    <row r="49223" s="505" customFormat="1" ht="14.25" hidden="1"/>
    <row r="49224" s="505" customFormat="1" ht="14.25" hidden="1"/>
    <row r="49225" s="505" customFormat="1" ht="14.25" hidden="1"/>
    <row r="49226" s="505" customFormat="1" ht="14.25" hidden="1"/>
    <row r="49227" s="505" customFormat="1" ht="14.25" hidden="1"/>
    <row r="49228" s="505" customFormat="1" ht="14.25" hidden="1"/>
    <row r="49229" s="505" customFormat="1" ht="14.25" hidden="1"/>
    <row r="49230" s="505" customFormat="1" ht="14.25" hidden="1"/>
    <row r="49231" s="505" customFormat="1" ht="14.25" hidden="1"/>
    <row r="49232" s="505" customFormat="1" ht="14.25" hidden="1"/>
    <row r="49233" s="505" customFormat="1" ht="14.25" hidden="1"/>
    <row r="49234" s="505" customFormat="1" ht="14.25" hidden="1"/>
    <row r="49235" s="505" customFormat="1" ht="14.25" hidden="1"/>
    <row r="49236" s="505" customFormat="1" ht="14.25" hidden="1"/>
    <row r="49237" s="505" customFormat="1" ht="14.25" hidden="1"/>
    <row r="49238" s="505" customFormat="1" ht="14.25" hidden="1"/>
    <row r="49239" s="505" customFormat="1" ht="14.25" hidden="1"/>
    <row r="49240" s="505" customFormat="1" ht="14.25" hidden="1"/>
    <row r="49241" s="505" customFormat="1" ht="14.25" hidden="1"/>
    <row r="49242" s="505" customFormat="1" ht="14.25" hidden="1"/>
    <row r="49243" s="505" customFormat="1" ht="14.25" hidden="1"/>
    <row r="49244" s="505" customFormat="1" ht="14.25" hidden="1"/>
    <row r="49245" s="505" customFormat="1" ht="14.25" hidden="1"/>
    <row r="49246" s="505" customFormat="1" ht="14.25" hidden="1"/>
    <row r="49247" s="505" customFormat="1" ht="14.25" hidden="1"/>
    <row r="49248" s="505" customFormat="1" ht="14.25" hidden="1"/>
    <row r="49249" s="505" customFormat="1" ht="14.25" hidden="1"/>
    <row r="49250" s="505" customFormat="1" ht="14.25" hidden="1"/>
    <row r="49251" s="505" customFormat="1" ht="14.25" hidden="1"/>
    <row r="49252" s="505" customFormat="1" ht="14.25" hidden="1"/>
    <row r="49253" s="505" customFormat="1" ht="14.25" hidden="1"/>
    <row r="49254" s="505" customFormat="1" ht="14.25" hidden="1"/>
    <row r="49255" s="505" customFormat="1" ht="14.25" hidden="1"/>
    <row r="49256" s="505" customFormat="1" ht="14.25" hidden="1"/>
    <row r="49257" s="505" customFormat="1" ht="14.25" hidden="1"/>
    <row r="49258" s="505" customFormat="1" ht="14.25" hidden="1"/>
    <row r="49259" s="505" customFormat="1" ht="14.25" hidden="1"/>
    <row r="49260" s="505" customFormat="1" ht="14.25" hidden="1"/>
    <row r="49261" s="505" customFormat="1" ht="14.25" hidden="1"/>
    <row r="49262" s="505" customFormat="1" ht="14.25" hidden="1"/>
    <row r="49263" s="505" customFormat="1" ht="14.25" hidden="1"/>
    <row r="49264" s="505" customFormat="1" ht="14.25" hidden="1"/>
    <row r="49265" s="505" customFormat="1" ht="14.25" hidden="1"/>
    <row r="49266" s="505" customFormat="1" ht="14.25" hidden="1"/>
    <row r="49267" s="505" customFormat="1" ht="14.25" hidden="1"/>
    <row r="49268" s="505" customFormat="1" ht="14.25" hidden="1"/>
    <row r="49269" s="505" customFormat="1" ht="14.25" hidden="1"/>
    <row r="49270" s="505" customFormat="1" ht="14.25" hidden="1"/>
    <row r="49271" s="505" customFormat="1" ht="14.25" hidden="1"/>
    <row r="49272" s="505" customFormat="1" ht="14.25" hidden="1"/>
    <row r="49273" s="505" customFormat="1" ht="14.25" hidden="1"/>
    <row r="49274" s="505" customFormat="1" ht="14.25" hidden="1"/>
    <row r="49275" s="505" customFormat="1" ht="14.25" hidden="1"/>
    <row r="49276" s="505" customFormat="1" ht="14.25" hidden="1"/>
    <row r="49277" s="505" customFormat="1" ht="14.25" hidden="1"/>
    <row r="49278" s="505" customFormat="1" ht="14.25" hidden="1"/>
    <row r="49279" s="505" customFormat="1" ht="14.25" hidden="1"/>
    <row r="49280" s="505" customFormat="1" ht="14.25" hidden="1"/>
    <row r="49281" s="505" customFormat="1" ht="14.25" hidden="1"/>
    <row r="49282" s="505" customFormat="1" ht="14.25" hidden="1"/>
    <row r="49283" s="505" customFormat="1" ht="14.25" hidden="1"/>
    <row r="49284" s="505" customFormat="1" ht="14.25" hidden="1"/>
    <row r="49285" s="505" customFormat="1" ht="14.25" hidden="1"/>
    <row r="49286" s="505" customFormat="1" ht="14.25" hidden="1"/>
    <row r="49287" s="505" customFormat="1" ht="14.25" hidden="1"/>
    <row r="49288" s="505" customFormat="1" ht="14.25" hidden="1"/>
    <row r="49289" s="505" customFormat="1" ht="14.25" hidden="1"/>
    <row r="49290" s="505" customFormat="1" ht="14.25" hidden="1"/>
    <row r="49291" s="505" customFormat="1" ht="14.25" hidden="1"/>
    <row r="49292" s="505" customFormat="1" ht="14.25" hidden="1"/>
    <row r="49293" s="505" customFormat="1" ht="14.25" hidden="1"/>
    <row r="49294" s="505" customFormat="1" ht="14.25" hidden="1"/>
    <row r="49295" s="505" customFormat="1" ht="14.25" hidden="1"/>
    <row r="49296" s="505" customFormat="1" ht="14.25" hidden="1"/>
    <row r="49297" s="505" customFormat="1" ht="14.25" hidden="1"/>
    <row r="49298" s="505" customFormat="1" ht="14.25" hidden="1"/>
    <row r="49299" s="505" customFormat="1" ht="14.25" hidden="1"/>
    <row r="49300" s="505" customFormat="1" ht="14.25" hidden="1"/>
    <row r="49301" s="505" customFormat="1" ht="14.25" hidden="1"/>
    <row r="49302" s="505" customFormat="1" ht="14.25" hidden="1"/>
    <row r="49303" s="505" customFormat="1" ht="14.25" hidden="1"/>
    <row r="49304" s="505" customFormat="1" ht="14.25" hidden="1"/>
    <row r="49305" s="505" customFormat="1" ht="14.25" hidden="1"/>
    <row r="49306" s="505" customFormat="1" ht="14.25" hidden="1"/>
    <row r="49307" s="505" customFormat="1" ht="14.25" hidden="1"/>
    <row r="49308" s="505" customFormat="1" ht="14.25" hidden="1"/>
    <row r="49309" s="505" customFormat="1" ht="14.25" hidden="1"/>
    <row r="49310" s="505" customFormat="1" ht="14.25" hidden="1"/>
    <row r="49311" s="505" customFormat="1" ht="14.25" hidden="1"/>
    <row r="49312" s="505" customFormat="1" ht="14.25" hidden="1"/>
    <row r="49313" s="505" customFormat="1" ht="14.25" hidden="1"/>
    <row r="49314" s="505" customFormat="1" ht="14.25" hidden="1"/>
    <row r="49315" s="505" customFormat="1" ht="14.25" hidden="1"/>
    <row r="49316" s="505" customFormat="1" ht="14.25" hidden="1"/>
    <row r="49317" s="505" customFormat="1" ht="14.25" hidden="1"/>
    <row r="49318" s="505" customFormat="1" ht="14.25" hidden="1"/>
    <row r="49319" s="505" customFormat="1" ht="14.25" hidden="1"/>
    <row r="49320" s="505" customFormat="1" ht="14.25" hidden="1"/>
    <row r="49321" s="505" customFormat="1" ht="14.25" hidden="1"/>
    <row r="49322" s="505" customFormat="1" ht="14.25" hidden="1"/>
    <row r="49323" s="505" customFormat="1" ht="14.25" hidden="1"/>
    <row r="49324" s="505" customFormat="1" ht="14.25" hidden="1"/>
    <row r="49325" s="505" customFormat="1" ht="14.25" hidden="1"/>
    <row r="49326" s="505" customFormat="1" ht="14.25" hidden="1"/>
    <row r="49327" s="505" customFormat="1" ht="14.25" hidden="1"/>
    <row r="49328" s="505" customFormat="1" ht="14.25" hidden="1"/>
    <row r="49329" s="505" customFormat="1" ht="14.25" hidden="1"/>
    <row r="49330" s="505" customFormat="1" ht="14.25" hidden="1"/>
    <row r="49331" s="505" customFormat="1" ht="14.25" hidden="1"/>
    <row r="49332" s="505" customFormat="1" ht="14.25" hidden="1"/>
    <row r="49333" s="505" customFormat="1" ht="14.25" hidden="1"/>
    <row r="49334" s="505" customFormat="1" ht="14.25" hidden="1"/>
    <row r="49335" s="505" customFormat="1" ht="14.25" hidden="1"/>
    <row r="49336" s="505" customFormat="1" ht="14.25" hidden="1"/>
    <row r="49337" s="505" customFormat="1" ht="14.25" hidden="1"/>
    <row r="49338" s="505" customFormat="1" ht="14.25" hidden="1"/>
    <row r="49339" s="505" customFormat="1" ht="14.25" hidden="1"/>
    <row r="49340" s="505" customFormat="1" ht="14.25" hidden="1"/>
    <row r="49341" s="505" customFormat="1" ht="14.25" hidden="1"/>
    <row r="49342" s="505" customFormat="1" ht="14.25" hidden="1"/>
    <row r="49343" s="505" customFormat="1" ht="14.25" hidden="1"/>
    <row r="49344" s="505" customFormat="1" ht="14.25" hidden="1"/>
    <row r="49345" s="505" customFormat="1" ht="14.25" hidden="1"/>
    <row r="49346" s="505" customFormat="1" ht="14.25" hidden="1"/>
    <row r="49347" s="505" customFormat="1" ht="14.25" hidden="1"/>
    <row r="49348" s="505" customFormat="1" ht="14.25" hidden="1"/>
    <row r="49349" s="505" customFormat="1" ht="14.25" hidden="1"/>
    <row r="49350" s="505" customFormat="1" ht="14.25" hidden="1"/>
    <row r="49351" s="505" customFormat="1" ht="14.25" hidden="1"/>
    <row r="49352" s="505" customFormat="1" ht="14.25" hidden="1"/>
    <row r="49353" s="505" customFormat="1" ht="14.25" hidden="1"/>
    <row r="49354" s="505" customFormat="1" ht="14.25" hidden="1"/>
    <row r="49355" s="505" customFormat="1" ht="14.25" hidden="1"/>
    <row r="49356" s="505" customFormat="1" ht="14.25" hidden="1"/>
    <row r="49357" s="505" customFormat="1" ht="14.25" hidden="1"/>
    <row r="49358" s="505" customFormat="1" ht="14.25" hidden="1"/>
    <row r="49359" s="505" customFormat="1" ht="14.25" hidden="1"/>
    <row r="49360" s="505" customFormat="1" ht="14.25" hidden="1"/>
    <row r="49361" s="505" customFormat="1" ht="14.25" hidden="1"/>
    <row r="49362" s="505" customFormat="1" ht="14.25" hidden="1"/>
    <row r="49363" s="505" customFormat="1" ht="14.25" hidden="1"/>
    <row r="49364" s="505" customFormat="1" ht="14.25" hidden="1"/>
    <row r="49365" s="505" customFormat="1" ht="14.25" hidden="1"/>
    <row r="49366" s="505" customFormat="1" ht="14.25" hidden="1"/>
    <row r="49367" s="505" customFormat="1" ht="14.25" hidden="1"/>
    <row r="49368" s="505" customFormat="1" ht="14.25" hidden="1"/>
    <row r="49369" s="505" customFormat="1" ht="14.25" hidden="1"/>
    <row r="49370" s="505" customFormat="1" ht="14.25" hidden="1"/>
    <row r="49371" s="505" customFormat="1" ht="14.25" hidden="1"/>
    <row r="49372" s="505" customFormat="1" ht="14.25" hidden="1"/>
    <row r="49373" s="505" customFormat="1" ht="14.25" hidden="1"/>
    <row r="49374" s="505" customFormat="1" ht="14.25" hidden="1"/>
    <row r="49375" s="505" customFormat="1" ht="14.25" hidden="1"/>
    <row r="49376" s="505" customFormat="1" ht="14.25" hidden="1"/>
    <row r="49377" s="505" customFormat="1" ht="14.25" hidden="1"/>
    <row r="49378" s="505" customFormat="1" ht="14.25" hidden="1"/>
    <row r="49379" s="505" customFormat="1" ht="14.25" hidden="1"/>
    <row r="49380" s="505" customFormat="1" ht="14.25" hidden="1"/>
    <row r="49381" s="505" customFormat="1" ht="14.25" hidden="1"/>
    <row r="49382" s="505" customFormat="1" ht="14.25" hidden="1"/>
    <row r="49383" s="505" customFormat="1" ht="14.25" hidden="1"/>
    <row r="49384" s="505" customFormat="1" ht="14.25" hidden="1"/>
    <row r="49385" s="505" customFormat="1" ht="14.25" hidden="1"/>
    <row r="49386" s="505" customFormat="1" ht="14.25" hidden="1"/>
    <row r="49387" s="505" customFormat="1" ht="14.25" hidden="1"/>
    <row r="49388" s="505" customFormat="1" ht="14.25" hidden="1"/>
    <row r="49389" s="505" customFormat="1" ht="14.25" hidden="1"/>
    <row r="49390" s="505" customFormat="1" ht="14.25" hidden="1"/>
    <row r="49391" s="505" customFormat="1" ht="14.25" hidden="1"/>
    <row r="49392" s="505" customFormat="1" ht="14.25" hidden="1"/>
    <row r="49393" s="505" customFormat="1" ht="14.25" hidden="1"/>
    <row r="49394" s="505" customFormat="1" ht="14.25" hidden="1"/>
    <row r="49395" s="505" customFormat="1" ht="14.25" hidden="1"/>
    <row r="49396" s="505" customFormat="1" ht="14.25" hidden="1"/>
    <row r="49397" s="505" customFormat="1" ht="14.25" hidden="1"/>
    <row r="49398" s="505" customFormat="1" ht="14.25" hidden="1"/>
    <row r="49399" s="505" customFormat="1" ht="14.25" hidden="1"/>
    <row r="49400" s="505" customFormat="1" ht="14.25" hidden="1"/>
    <row r="49401" s="505" customFormat="1" ht="14.25" hidden="1"/>
    <row r="49402" s="505" customFormat="1" ht="14.25" hidden="1"/>
    <row r="49403" s="505" customFormat="1" ht="14.25" hidden="1"/>
    <row r="49404" s="505" customFormat="1" ht="14.25" hidden="1"/>
    <row r="49405" s="505" customFormat="1" ht="14.25" hidden="1"/>
    <row r="49406" s="505" customFormat="1" ht="14.25" hidden="1"/>
    <row r="49407" s="505" customFormat="1" ht="14.25" hidden="1"/>
    <row r="49408" s="505" customFormat="1" ht="14.25" hidden="1"/>
    <row r="49409" s="505" customFormat="1" ht="14.25" hidden="1"/>
    <row r="49410" s="505" customFormat="1" ht="14.25" hidden="1"/>
    <row r="49411" s="505" customFormat="1" ht="14.25" hidden="1"/>
    <row r="49412" s="505" customFormat="1" ht="14.25" hidden="1"/>
    <row r="49413" s="505" customFormat="1" ht="14.25" hidden="1"/>
    <row r="49414" s="505" customFormat="1" ht="14.25" hidden="1"/>
    <row r="49415" s="505" customFormat="1" ht="14.25" hidden="1"/>
    <row r="49416" s="505" customFormat="1" ht="14.25" hidden="1"/>
    <row r="49417" s="505" customFormat="1" ht="14.25" hidden="1"/>
    <row r="49418" s="505" customFormat="1" ht="14.25" hidden="1"/>
    <row r="49419" s="505" customFormat="1" ht="14.25" hidden="1"/>
    <row r="49420" s="505" customFormat="1" ht="14.25" hidden="1"/>
    <row r="49421" s="505" customFormat="1" ht="14.25" hidden="1"/>
    <row r="49422" s="505" customFormat="1" ht="14.25" hidden="1"/>
    <row r="49423" s="505" customFormat="1" ht="14.25" hidden="1"/>
    <row r="49424" s="505" customFormat="1" ht="14.25" hidden="1"/>
    <row r="49425" s="505" customFormat="1" ht="14.25" hidden="1"/>
    <row r="49426" s="505" customFormat="1" ht="14.25" hidden="1"/>
    <row r="49427" s="505" customFormat="1" ht="14.25" hidden="1"/>
    <row r="49428" s="505" customFormat="1" ht="14.25" hidden="1"/>
    <row r="49429" s="505" customFormat="1" ht="14.25" hidden="1"/>
    <row r="49430" s="505" customFormat="1" ht="14.25" hidden="1"/>
    <row r="49431" s="505" customFormat="1" ht="14.25" hidden="1"/>
    <row r="49432" s="505" customFormat="1" ht="14.25" hidden="1"/>
    <row r="49433" s="505" customFormat="1" ht="14.25" hidden="1"/>
    <row r="49434" s="505" customFormat="1" ht="14.25" hidden="1"/>
    <row r="49435" s="505" customFormat="1" ht="14.25" hidden="1"/>
    <row r="49436" s="505" customFormat="1" ht="14.25" hidden="1"/>
    <row r="49437" s="505" customFormat="1" ht="14.25" hidden="1"/>
    <row r="49438" s="505" customFormat="1" ht="14.25" hidden="1"/>
    <row r="49439" s="505" customFormat="1" ht="14.25" hidden="1"/>
    <row r="49440" s="505" customFormat="1" ht="14.25" hidden="1"/>
    <row r="49441" s="505" customFormat="1" ht="14.25" hidden="1"/>
    <row r="49442" s="505" customFormat="1" ht="14.25" hidden="1"/>
    <row r="49443" s="505" customFormat="1" ht="14.25" hidden="1"/>
    <row r="49444" s="505" customFormat="1" ht="14.25" hidden="1"/>
    <row r="49445" s="505" customFormat="1" ht="14.25" hidden="1"/>
    <row r="49446" s="505" customFormat="1" ht="14.25" hidden="1"/>
    <row r="49447" s="505" customFormat="1" ht="14.25" hidden="1"/>
    <row r="49448" s="505" customFormat="1" ht="14.25" hidden="1"/>
    <row r="49449" s="505" customFormat="1" ht="14.25" hidden="1"/>
    <row r="49450" s="505" customFormat="1" ht="14.25" hidden="1"/>
    <row r="49451" s="505" customFormat="1" ht="14.25" hidden="1"/>
    <row r="49452" s="505" customFormat="1" ht="14.25" hidden="1"/>
    <row r="49453" s="505" customFormat="1" ht="14.25" hidden="1"/>
    <row r="49454" s="505" customFormat="1" ht="14.25" hidden="1"/>
    <row r="49455" s="505" customFormat="1" ht="14.25" hidden="1"/>
    <row r="49456" s="505" customFormat="1" ht="14.25" hidden="1"/>
    <row r="49457" s="505" customFormat="1" ht="14.25" hidden="1"/>
    <row r="49458" s="505" customFormat="1" ht="14.25" hidden="1"/>
    <row r="49459" s="505" customFormat="1" ht="14.25" hidden="1"/>
    <row r="49460" s="505" customFormat="1" ht="14.25" hidden="1"/>
    <row r="49461" s="505" customFormat="1" ht="14.25" hidden="1"/>
    <row r="49462" s="505" customFormat="1" ht="14.25" hidden="1"/>
    <row r="49463" s="505" customFormat="1" ht="14.25" hidden="1"/>
    <row r="49464" s="505" customFormat="1" ht="14.25" hidden="1"/>
    <row r="49465" s="505" customFormat="1" ht="14.25" hidden="1"/>
    <row r="49466" s="505" customFormat="1" ht="14.25" hidden="1"/>
    <row r="49467" s="505" customFormat="1" ht="14.25" hidden="1"/>
    <row r="49468" s="505" customFormat="1" ht="14.25" hidden="1"/>
    <row r="49469" s="505" customFormat="1" ht="14.25" hidden="1"/>
    <row r="49470" s="505" customFormat="1" ht="14.25" hidden="1"/>
    <row r="49471" s="505" customFormat="1" ht="14.25" hidden="1"/>
    <row r="49472" s="505" customFormat="1" ht="14.25" hidden="1"/>
    <row r="49473" s="505" customFormat="1" ht="14.25" hidden="1"/>
    <row r="49474" s="505" customFormat="1" ht="14.25" hidden="1"/>
    <row r="49475" s="505" customFormat="1" ht="14.25" hidden="1"/>
    <row r="49476" s="505" customFormat="1" ht="14.25" hidden="1"/>
    <row r="49477" s="505" customFormat="1" ht="14.25" hidden="1"/>
    <row r="49478" s="505" customFormat="1" ht="14.25" hidden="1"/>
    <row r="49479" s="505" customFormat="1" ht="14.25" hidden="1"/>
    <row r="49480" s="505" customFormat="1" ht="14.25" hidden="1"/>
    <row r="49481" s="505" customFormat="1" ht="14.25" hidden="1"/>
    <row r="49482" s="505" customFormat="1" ht="14.25" hidden="1"/>
    <row r="49483" s="505" customFormat="1" ht="14.25" hidden="1"/>
    <row r="49484" s="505" customFormat="1" ht="14.25" hidden="1"/>
    <row r="49485" s="505" customFormat="1" ht="14.25" hidden="1"/>
    <row r="49486" s="505" customFormat="1" ht="14.25" hidden="1"/>
    <row r="49487" s="505" customFormat="1" ht="14.25" hidden="1"/>
    <row r="49488" s="505" customFormat="1" ht="14.25" hidden="1"/>
    <row r="49489" s="505" customFormat="1" ht="14.25" hidden="1"/>
    <row r="49490" s="505" customFormat="1" ht="14.25" hidden="1"/>
    <row r="49491" s="505" customFormat="1" ht="14.25" hidden="1"/>
    <row r="49492" s="505" customFormat="1" ht="14.25" hidden="1"/>
    <row r="49493" s="505" customFormat="1" ht="14.25" hidden="1"/>
    <row r="49494" s="505" customFormat="1" ht="14.25" hidden="1"/>
    <row r="49495" s="505" customFormat="1" ht="14.25" hidden="1"/>
    <row r="49496" s="505" customFormat="1" ht="14.25" hidden="1"/>
    <row r="49497" s="505" customFormat="1" ht="14.25" hidden="1"/>
    <row r="49498" s="505" customFormat="1" ht="14.25" hidden="1"/>
    <row r="49499" s="505" customFormat="1" ht="14.25" hidden="1"/>
    <row r="49500" s="505" customFormat="1" ht="14.25" hidden="1"/>
    <row r="49501" s="505" customFormat="1" ht="14.25" hidden="1"/>
    <row r="49502" s="505" customFormat="1" ht="14.25" hidden="1"/>
    <row r="49503" s="505" customFormat="1" ht="14.25" hidden="1"/>
    <row r="49504" s="505" customFormat="1" ht="14.25" hidden="1"/>
    <row r="49505" s="505" customFormat="1" ht="14.25" hidden="1"/>
    <row r="49506" s="505" customFormat="1" ht="14.25" hidden="1"/>
    <row r="49507" s="505" customFormat="1" ht="14.25" hidden="1"/>
    <row r="49508" s="505" customFormat="1" ht="14.25" hidden="1"/>
    <row r="49509" s="505" customFormat="1" ht="14.25" hidden="1"/>
    <row r="49510" s="505" customFormat="1" ht="14.25" hidden="1"/>
    <row r="49511" s="505" customFormat="1" ht="14.25" hidden="1"/>
    <row r="49512" s="505" customFormat="1" ht="14.25" hidden="1"/>
    <row r="49513" s="505" customFormat="1" ht="14.25" hidden="1"/>
    <row r="49514" s="505" customFormat="1" ht="14.25" hidden="1"/>
    <row r="49515" s="505" customFormat="1" ht="14.25" hidden="1"/>
    <row r="49516" s="505" customFormat="1" ht="14.25" hidden="1"/>
    <row r="49517" s="505" customFormat="1" ht="14.25" hidden="1"/>
    <row r="49518" s="505" customFormat="1" ht="14.25" hidden="1"/>
    <row r="49519" s="505" customFormat="1" ht="14.25" hidden="1"/>
    <row r="49520" s="505" customFormat="1" ht="14.25" hidden="1"/>
    <row r="49521" s="505" customFormat="1" ht="14.25" hidden="1"/>
    <row r="49522" s="505" customFormat="1" ht="14.25" hidden="1"/>
    <row r="49523" s="505" customFormat="1" ht="14.25" hidden="1"/>
    <row r="49524" s="505" customFormat="1" ht="14.25" hidden="1"/>
    <row r="49525" s="505" customFormat="1" ht="14.25" hidden="1"/>
    <row r="49526" s="505" customFormat="1" ht="14.25" hidden="1"/>
    <row r="49527" s="505" customFormat="1" ht="14.25" hidden="1"/>
    <row r="49528" s="505" customFormat="1" ht="14.25" hidden="1"/>
    <row r="49529" s="505" customFormat="1" ht="14.25" hidden="1"/>
    <row r="49530" s="505" customFormat="1" ht="14.25" hidden="1"/>
    <row r="49531" s="505" customFormat="1" ht="14.25" hidden="1"/>
    <row r="49532" s="505" customFormat="1" ht="14.25" hidden="1"/>
    <row r="49533" s="505" customFormat="1" ht="14.25" hidden="1"/>
    <row r="49534" s="505" customFormat="1" ht="14.25" hidden="1"/>
    <row r="49535" s="505" customFormat="1" ht="14.25" hidden="1"/>
    <row r="49536" s="505" customFormat="1" ht="14.25" hidden="1"/>
    <row r="49537" s="505" customFormat="1" ht="14.25" hidden="1"/>
    <row r="49538" s="505" customFormat="1" ht="14.25" hidden="1"/>
    <row r="49539" s="505" customFormat="1" ht="14.25" hidden="1"/>
    <row r="49540" s="505" customFormat="1" ht="14.25" hidden="1"/>
    <row r="49541" s="505" customFormat="1" ht="14.25" hidden="1"/>
    <row r="49542" s="505" customFormat="1" ht="14.25" hidden="1"/>
    <row r="49543" s="505" customFormat="1" ht="14.25" hidden="1"/>
    <row r="49544" s="505" customFormat="1" ht="14.25" hidden="1"/>
    <row r="49545" s="505" customFormat="1" ht="14.25" hidden="1"/>
    <row r="49546" s="505" customFormat="1" ht="14.25" hidden="1"/>
    <row r="49547" s="505" customFormat="1" ht="14.25" hidden="1"/>
    <row r="49548" s="505" customFormat="1" ht="14.25" hidden="1"/>
    <row r="49549" s="505" customFormat="1" ht="14.25" hidden="1"/>
    <row r="49550" s="505" customFormat="1" ht="14.25" hidden="1"/>
    <row r="49551" s="505" customFormat="1" ht="14.25" hidden="1"/>
    <row r="49552" s="505" customFormat="1" ht="14.25" hidden="1"/>
    <row r="49553" s="505" customFormat="1" ht="14.25" hidden="1"/>
    <row r="49554" s="505" customFormat="1" ht="14.25" hidden="1"/>
    <row r="49555" s="505" customFormat="1" ht="14.25" hidden="1"/>
    <row r="49556" s="505" customFormat="1" ht="14.25" hidden="1"/>
    <row r="49557" s="505" customFormat="1" ht="14.25" hidden="1"/>
    <row r="49558" s="505" customFormat="1" ht="14.25" hidden="1"/>
    <row r="49559" s="505" customFormat="1" ht="14.25" hidden="1"/>
    <row r="49560" s="505" customFormat="1" ht="14.25" hidden="1"/>
    <row r="49561" s="505" customFormat="1" ht="14.25" hidden="1"/>
    <row r="49562" s="505" customFormat="1" ht="14.25" hidden="1"/>
    <row r="49563" s="505" customFormat="1" ht="14.25" hidden="1"/>
    <row r="49564" s="505" customFormat="1" ht="14.25" hidden="1"/>
    <row r="49565" s="505" customFormat="1" ht="14.25" hidden="1"/>
    <row r="49566" s="505" customFormat="1" ht="14.25" hidden="1"/>
    <row r="49567" s="505" customFormat="1" ht="14.25" hidden="1"/>
    <row r="49568" s="505" customFormat="1" ht="14.25" hidden="1"/>
    <row r="49569" s="505" customFormat="1" ht="14.25" hidden="1"/>
    <row r="49570" s="505" customFormat="1" ht="14.25" hidden="1"/>
    <row r="49571" s="505" customFormat="1" ht="14.25" hidden="1"/>
    <row r="49572" s="505" customFormat="1" ht="14.25" hidden="1"/>
    <row r="49573" s="505" customFormat="1" ht="14.25" hidden="1"/>
    <row r="49574" s="505" customFormat="1" ht="14.25" hidden="1"/>
    <row r="49575" s="505" customFormat="1" ht="14.25" hidden="1"/>
    <row r="49576" s="505" customFormat="1" ht="14.25" hidden="1"/>
    <row r="49577" s="505" customFormat="1" ht="14.25" hidden="1"/>
    <row r="49578" s="505" customFormat="1" ht="14.25" hidden="1"/>
    <row r="49579" s="505" customFormat="1" ht="14.25" hidden="1"/>
    <row r="49580" s="505" customFormat="1" ht="14.25" hidden="1"/>
    <row r="49581" s="505" customFormat="1" ht="14.25" hidden="1"/>
    <row r="49582" s="505" customFormat="1" ht="14.25" hidden="1"/>
    <row r="49583" s="505" customFormat="1" ht="14.25" hidden="1"/>
    <row r="49584" s="505" customFormat="1" ht="14.25" hidden="1"/>
    <row r="49585" s="505" customFormat="1" ht="14.25" hidden="1"/>
    <row r="49586" s="505" customFormat="1" ht="14.25" hidden="1"/>
    <row r="49587" s="505" customFormat="1" ht="14.25" hidden="1"/>
    <row r="49588" s="505" customFormat="1" ht="14.25" hidden="1"/>
    <row r="49589" s="505" customFormat="1" ht="14.25" hidden="1"/>
    <row r="49590" s="505" customFormat="1" ht="14.25" hidden="1"/>
    <row r="49591" s="505" customFormat="1" ht="14.25" hidden="1"/>
    <row r="49592" s="505" customFormat="1" ht="14.25" hidden="1"/>
    <row r="49593" s="505" customFormat="1" ht="14.25" hidden="1"/>
    <row r="49594" s="505" customFormat="1" ht="14.25" hidden="1"/>
    <row r="49595" s="505" customFormat="1" ht="14.25" hidden="1"/>
    <row r="49596" s="505" customFormat="1" ht="14.25" hidden="1"/>
    <row r="49597" s="505" customFormat="1" ht="14.25" hidden="1"/>
    <row r="49598" s="505" customFormat="1" ht="14.25" hidden="1"/>
    <row r="49599" s="505" customFormat="1" ht="14.25" hidden="1"/>
    <row r="49600" s="505" customFormat="1" ht="14.25" hidden="1"/>
    <row r="49601" s="505" customFormat="1" ht="14.25" hidden="1"/>
    <row r="49602" s="505" customFormat="1" ht="14.25" hidden="1"/>
    <row r="49603" s="505" customFormat="1" ht="14.25" hidden="1"/>
    <row r="49604" s="505" customFormat="1" ht="14.25" hidden="1"/>
    <row r="49605" s="505" customFormat="1" ht="14.25" hidden="1"/>
    <row r="49606" s="505" customFormat="1" ht="14.25" hidden="1"/>
    <row r="49607" s="505" customFormat="1" ht="14.25" hidden="1"/>
    <row r="49608" s="505" customFormat="1" ht="14.25" hidden="1"/>
    <row r="49609" s="505" customFormat="1" ht="14.25" hidden="1"/>
    <row r="49610" s="505" customFormat="1" ht="14.25" hidden="1"/>
    <row r="49611" s="505" customFormat="1" ht="14.25" hidden="1"/>
    <row r="49612" s="505" customFormat="1" ht="14.25" hidden="1"/>
    <row r="49613" s="505" customFormat="1" ht="14.25" hidden="1"/>
    <row r="49614" s="505" customFormat="1" ht="14.25" hidden="1"/>
    <row r="49615" s="505" customFormat="1" ht="14.25" hidden="1"/>
    <row r="49616" s="505" customFormat="1" ht="14.25" hidden="1"/>
    <row r="49617" s="505" customFormat="1" ht="14.25" hidden="1"/>
    <row r="49618" s="505" customFormat="1" ht="14.25" hidden="1"/>
    <row r="49619" s="505" customFormat="1" ht="14.25" hidden="1"/>
    <row r="49620" s="505" customFormat="1" ht="14.25" hidden="1"/>
    <row r="49621" s="505" customFormat="1" ht="14.25" hidden="1"/>
    <row r="49622" s="505" customFormat="1" ht="14.25" hidden="1"/>
    <row r="49623" s="505" customFormat="1" ht="14.25" hidden="1"/>
    <row r="49624" s="505" customFormat="1" ht="14.25" hidden="1"/>
    <row r="49625" s="505" customFormat="1" ht="14.25" hidden="1"/>
    <row r="49626" s="505" customFormat="1" ht="14.25" hidden="1"/>
    <row r="49627" s="505" customFormat="1" ht="14.25" hidden="1"/>
    <row r="49628" s="505" customFormat="1" ht="14.25" hidden="1"/>
    <row r="49629" s="505" customFormat="1" ht="14.25" hidden="1"/>
    <row r="49630" s="505" customFormat="1" ht="14.25" hidden="1"/>
    <row r="49631" s="505" customFormat="1" ht="14.25" hidden="1"/>
    <row r="49632" s="505" customFormat="1" ht="14.25" hidden="1"/>
    <row r="49633" s="505" customFormat="1" ht="14.25" hidden="1"/>
    <row r="49634" s="505" customFormat="1" ht="14.25" hidden="1"/>
    <row r="49635" s="505" customFormat="1" ht="14.25" hidden="1"/>
    <row r="49636" s="505" customFormat="1" ht="14.25" hidden="1"/>
    <row r="49637" s="505" customFormat="1" ht="14.25" hidden="1"/>
    <row r="49638" s="505" customFormat="1" ht="14.25" hidden="1"/>
    <row r="49639" s="505" customFormat="1" ht="14.25" hidden="1"/>
    <row r="49640" s="505" customFormat="1" ht="14.25" hidden="1"/>
    <row r="49641" s="505" customFormat="1" ht="14.25" hidden="1"/>
    <row r="49642" s="505" customFormat="1" ht="14.25" hidden="1"/>
    <row r="49643" s="505" customFormat="1" ht="14.25" hidden="1"/>
    <row r="49644" s="505" customFormat="1" ht="14.25" hidden="1"/>
    <row r="49645" s="505" customFormat="1" ht="14.25" hidden="1"/>
    <row r="49646" s="505" customFormat="1" ht="14.25" hidden="1"/>
    <row r="49647" s="505" customFormat="1" ht="14.25" hidden="1"/>
    <row r="49648" s="505" customFormat="1" ht="14.25" hidden="1"/>
    <row r="49649" s="505" customFormat="1" ht="14.25" hidden="1"/>
    <row r="49650" s="505" customFormat="1" ht="14.25" hidden="1"/>
    <row r="49651" s="505" customFormat="1" ht="14.25" hidden="1"/>
    <row r="49652" s="505" customFormat="1" ht="14.25" hidden="1"/>
    <row r="49653" s="505" customFormat="1" ht="14.25" hidden="1"/>
    <row r="49654" s="505" customFormat="1" ht="14.25" hidden="1"/>
    <row r="49655" s="505" customFormat="1" ht="14.25" hidden="1"/>
    <row r="49656" s="505" customFormat="1" ht="14.25" hidden="1"/>
    <row r="49657" s="505" customFormat="1" ht="14.25" hidden="1"/>
    <row r="49658" s="505" customFormat="1" ht="14.25" hidden="1"/>
    <row r="49659" s="505" customFormat="1" ht="14.25" hidden="1"/>
    <row r="49660" s="505" customFormat="1" ht="14.25" hidden="1"/>
    <row r="49661" s="505" customFormat="1" ht="14.25" hidden="1"/>
    <row r="49662" s="505" customFormat="1" ht="14.25" hidden="1"/>
    <row r="49663" s="505" customFormat="1" ht="14.25" hidden="1"/>
    <row r="49664" s="505" customFormat="1" ht="14.25" hidden="1"/>
    <row r="49665" s="505" customFormat="1" ht="14.25" hidden="1"/>
    <row r="49666" s="505" customFormat="1" ht="14.25" hidden="1"/>
    <row r="49667" s="505" customFormat="1" ht="14.25" hidden="1"/>
    <row r="49668" s="505" customFormat="1" ht="14.25" hidden="1"/>
    <row r="49669" s="505" customFormat="1" ht="14.25" hidden="1"/>
    <row r="49670" s="505" customFormat="1" ht="14.25" hidden="1"/>
    <row r="49671" s="505" customFormat="1" ht="14.25" hidden="1"/>
    <row r="49672" s="505" customFormat="1" ht="14.25" hidden="1"/>
    <row r="49673" s="505" customFormat="1" ht="14.25" hidden="1"/>
    <row r="49674" s="505" customFormat="1" ht="14.25" hidden="1"/>
    <row r="49675" s="505" customFormat="1" ht="14.25" hidden="1"/>
    <row r="49676" s="505" customFormat="1" ht="14.25" hidden="1"/>
    <row r="49677" s="505" customFormat="1" ht="14.25" hidden="1"/>
    <row r="49678" s="505" customFormat="1" ht="14.25" hidden="1"/>
    <row r="49679" s="505" customFormat="1" ht="14.25" hidden="1"/>
    <row r="49680" s="505" customFormat="1" ht="14.25" hidden="1"/>
    <row r="49681" s="505" customFormat="1" ht="14.25" hidden="1"/>
    <row r="49682" s="505" customFormat="1" ht="14.25" hidden="1"/>
    <row r="49683" s="505" customFormat="1" ht="14.25" hidden="1"/>
    <row r="49684" s="505" customFormat="1" ht="14.25" hidden="1"/>
    <row r="49685" s="505" customFormat="1" ht="14.25" hidden="1"/>
    <row r="49686" s="505" customFormat="1" ht="14.25" hidden="1"/>
    <row r="49687" s="505" customFormat="1" ht="14.25" hidden="1"/>
    <row r="49688" s="505" customFormat="1" ht="14.25" hidden="1"/>
    <row r="49689" s="505" customFormat="1" ht="14.25" hidden="1"/>
    <row r="49690" s="505" customFormat="1" ht="14.25" hidden="1"/>
    <row r="49691" s="505" customFormat="1" ht="14.25" hidden="1"/>
    <row r="49692" s="505" customFormat="1" ht="14.25" hidden="1"/>
    <row r="49693" s="505" customFormat="1" ht="14.25" hidden="1"/>
    <row r="49694" s="505" customFormat="1" ht="14.25" hidden="1"/>
    <row r="49695" s="505" customFormat="1" ht="14.25" hidden="1"/>
    <row r="49696" s="505" customFormat="1" ht="14.25" hidden="1"/>
    <row r="49697" s="505" customFormat="1" ht="14.25" hidden="1"/>
    <row r="49698" s="505" customFormat="1" ht="14.25" hidden="1"/>
    <row r="49699" s="505" customFormat="1" ht="14.25" hidden="1"/>
    <row r="49700" s="505" customFormat="1" ht="14.25" hidden="1"/>
    <row r="49701" s="505" customFormat="1" ht="14.25" hidden="1"/>
    <row r="49702" s="505" customFormat="1" ht="14.25" hidden="1"/>
    <row r="49703" s="505" customFormat="1" ht="14.25" hidden="1"/>
    <row r="49704" s="505" customFormat="1" ht="14.25" hidden="1"/>
    <row r="49705" s="505" customFormat="1" ht="14.25" hidden="1"/>
    <row r="49706" s="505" customFormat="1" ht="14.25" hidden="1"/>
    <row r="49707" s="505" customFormat="1" ht="14.25" hidden="1"/>
    <row r="49708" s="505" customFormat="1" ht="14.25" hidden="1"/>
    <row r="49709" s="505" customFormat="1" ht="14.25" hidden="1"/>
    <row r="49710" s="505" customFormat="1" ht="14.25" hidden="1"/>
    <row r="49711" s="505" customFormat="1" ht="14.25" hidden="1"/>
    <row r="49712" s="505" customFormat="1" ht="14.25" hidden="1"/>
    <row r="49713" s="505" customFormat="1" ht="14.25" hidden="1"/>
    <row r="49714" s="505" customFormat="1" ht="14.25" hidden="1"/>
    <row r="49715" s="505" customFormat="1" ht="14.25" hidden="1"/>
    <row r="49716" s="505" customFormat="1" ht="14.25" hidden="1"/>
    <row r="49717" s="505" customFormat="1" ht="14.25" hidden="1"/>
    <row r="49718" s="505" customFormat="1" ht="14.25" hidden="1"/>
    <row r="49719" s="505" customFormat="1" ht="14.25" hidden="1"/>
    <row r="49720" s="505" customFormat="1" ht="14.25" hidden="1"/>
    <row r="49721" s="505" customFormat="1" ht="14.25" hidden="1"/>
    <row r="49722" s="505" customFormat="1" ht="14.25" hidden="1"/>
    <row r="49723" s="505" customFormat="1" ht="14.25" hidden="1"/>
    <row r="49724" s="505" customFormat="1" ht="14.25" hidden="1"/>
    <row r="49725" s="505" customFormat="1" ht="14.25" hidden="1"/>
    <row r="49726" s="505" customFormat="1" ht="14.25" hidden="1"/>
    <row r="49727" s="505" customFormat="1" ht="14.25" hidden="1"/>
    <row r="49728" s="505" customFormat="1" ht="14.25" hidden="1"/>
    <row r="49729" s="505" customFormat="1" ht="14.25" hidden="1"/>
    <row r="49730" s="505" customFormat="1" ht="14.25" hidden="1"/>
    <row r="49731" s="505" customFormat="1" ht="14.25" hidden="1"/>
    <row r="49732" s="505" customFormat="1" ht="14.25" hidden="1"/>
    <row r="49733" s="505" customFormat="1" ht="14.25" hidden="1"/>
    <row r="49734" s="505" customFormat="1" ht="14.25" hidden="1"/>
    <row r="49735" s="505" customFormat="1" ht="14.25" hidden="1"/>
    <row r="49736" s="505" customFormat="1" ht="14.25" hidden="1"/>
    <row r="49737" s="505" customFormat="1" ht="14.25" hidden="1"/>
    <row r="49738" s="505" customFormat="1" ht="14.25" hidden="1"/>
    <row r="49739" s="505" customFormat="1" ht="14.25" hidden="1"/>
    <row r="49740" s="505" customFormat="1" ht="14.25" hidden="1"/>
    <row r="49741" s="505" customFormat="1" ht="14.25" hidden="1"/>
    <row r="49742" s="505" customFormat="1" ht="14.25" hidden="1"/>
    <row r="49743" s="505" customFormat="1" ht="14.25" hidden="1"/>
    <row r="49744" s="505" customFormat="1" ht="14.25" hidden="1"/>
    <row r="49745" s="505" customFormat="1" ht="14.25" hidden="1"/>
    <row r="49746" s="505" customFormat="1" ht="14.25" hidden="1"/>
    <row r="49747" s="505" customFormat="1" ht="14.25" hidden="1"/>
    <row r="49748" s="505" customFormat="1" ht="14.25" hidden="1"/>
    <row r="49749" s="505" customFormat="1" ht="14.25" hidden="1"/>
    <row r="49750" s="505" customFormat="1" ht="14.25" hidden="1"/>
    <row r="49751" s="505" customFormat="1" ht="14.25" hidden="1"/>
    <row r="49752" s="505" customFormat="1" ht="14.25" hidden="1"/>
    <row r="49753" s="505" customFormat="1" ht="14.25" hidden="1"/>
    <row r="49754" s="505" customFormat="1" ht="14.25" hidden="1"/>
    <row r="49755" s="505" customFormat="1" ht="14.25" hidden="1"/>
    <row r="49756" s="505" customFormat="1" ht="14.25" hidden="1"/>
    <row r="49757" s="505" customFormat="1" ht="14.25" hidden="1"/>
    <row r="49758" s="505" customFormat="1" ht="14.25" hidden="1"/>
    <row r="49759" s="505" customFormat="1" ht="14.25" hidden="1"/>
    <row r="49760" s="505" customFormat="1" ht="14.25" hidden="1"/>
    <row r="49761" s="505" customFormat="1" ht="14.25" hidden="1"/>
    <row r="49762" s="505" customFormat="1" ht="14.25" hidden="1"/>
    <row r="49763" s="505" customFormat="1" ht="14.25" hidden="1"/>
    <row r="49764" s="505" customFormat="1" ht="14.25" hidden="1"/>
    <row r="49765" s="505" customFormat="1" ht="14.25" hidden="1"/>
    <row r="49766" s="505" customFormat="1" ht="14.25" hidden="1"/>
    <row r="49767" s="505" customFormat="1" ht="14.25" hidden="1"/>
    <row r="49768" s="505" customFormat="1" ht="14.25" hidden="1"/>
    <row r="49769" s="505" customFormat="1" ht="14.25" hidden="1"/>
    <row r="49770" s="505" customFormat="1" ht="14.25" hidden="1"/>
    <row r="49771" s="505" customFormat="1" ht="14.25" hidden="1"/>
    <row r="49772" s="505" customFormat="1" ht="14.25" hidden="1"/>
    <row r="49773" s="505" customFormat="1" ht="14.25" hidden="1"/>
    <row r="49774" s="505" customFormat="1" ht="14.25" hidden="1"/>
    <row r="49775" s="505" customFormat="1" ht="14.25" hidden="1"/>
    <row r="49776" s="505" customFormat="1" ht="14.25" hidden="1"/>
    <row r="49777" s="505" customFormat="1" ht="14.25" hidden="1"/>
    <row r="49778" s="505" customFormat="1" ht="14.25" hidden="1"/>
    <row r="49779" s="505" customFormat="1" ht="14.25" hidden="1"/>
    <row r="49780" s="505" customFormat="1" ht="14.25" hidden="1"/>
    <row r="49781" s="505" customFormat="1" ht="14.25" hidden="1"/>
    <row r="49782" s="505" customFormat="1" ht="14.25" hidden="1"/>
    <row r="49783" s="505" customFormat="1" ht="14.25" hidden="1"/>
    <row r="49784" s="505" customFormat="1" ht="14.25" hidden="1"/>
    <row r="49785" s="505" customFormat="1" ht="14.25" hidden="1"/>
    <row r="49786" s="505" customFormat="1" ht="14.25" hidden="1"/>
    <row r="49787" s="505" customFormat="1" ht="14.25" hidden="1"/>
    <row r="49788" s="505" customFormat="1" ht="14.25" hidden="1"/>
    <row r="49789" s="505" customFormat="1" ht="14.25" hidden="1"/>
    <row r="49790" s="505" customFormat="1" ht="14.25" hidden="1"/>
    <row r="49791" s="505" customFormat="1" ht="14.25" hidden="1"/>
    <row r="49792" s="505" customFormat="1" ht="14.25" hidden="1"/>
    <row r="49793" s="505" customFormat="1" ht="14.25" hidden="1"/>
    <row r="49794" s="505" customFormat="1" ht="14.25" hidden="1"/>
    <row r="49795" s="505" customFormat="1" ht="14.25" hidden="1"/>
    <row r="49796" s="505" customFormat="1" ht="14.25" hidden="1"/>
    <row r="49797" s="505" customFormat="1" ht="14.25" hidden="1"/>
    <row r="49798" s="505" customFormat="1" ht="14.25" hidden="1"/>
    <row r="49799" s="505" customFormat="1" ht="14.25" hidden="1"/>
    <row r="49800" s="505" customFormat="1" ht="14.25" hidden="1"/>
    <row r="49801" s="505" customFormat="1" ht="14.25" hidden="1"/>
    <row r="49802" s="505" customFormat="1" ht="14.25" hidden="1"/>
    <row r="49803" s="505" customFormat="1" ht="14.25" hidden="1"/>
    <row r="49804" s="505" customFormat="1" ht="14.25" hidden="1"/>
    <row r="49805" s="505" customFormat="1" ht="14.25" hidden="1"/>
    <row r="49806" s="505" customFormat="1" ht="14.25" hidden="1"/>
    <row r="49807" s="505" customFormat="1" ht="14.25" hidden="1"/>
    <row r="49808" s="505" customFormat="1" ht="14.25" hidden="1"/>
    <row r="49809" s="505" customFormat="1" ht="14.25" hidden="1"/>
    <row r="49810" s="505" customFormat="1" ht="14.25" hidden="1"/>
    <row r="49811" s="505" customFormat="1" ht="14.25" hidden="1"/>
    <row r="49812" s="505" customFormat="1" ht="14.25" hidden="1"/>
    <row r="49813" s="505" customFormat="1" ht="14.25" hidden="1"/>
    <row r="49814" s="505" customFormat="1" ht="14.25" hidden="1"/>
    <row r="49815" s="505" customFormat="1" ht="14.25" hidden="1"/>
    <row r="49816" s="505" customFormat="1" ht="14.25" hidden="1"/>
    <row r="49817" s="505" customFormat="1" ht="14.25" hidden="1"/>
    <row r="49818" s="505" customFormat="1" ht="14.25" hidden="1"/>
    <row r="49819" s="505" customFormat="1" ht="14.25" hidden="1"/>
    <row r="49820" s="505" customFormat="1" ht="14.25" hidden="1"/>
    <row r="49821" s="505" customFormat="1" ht="14.25" hidden="1"/>
    <row r="49822" s="505" customFormat="1" ht="14.25" hidden="1"/>
    <row r="49823" s="505" customFormat="1" ht="14.25" hidden="1"/>
    <row r="49824" s="505" customFormat="1" ht="14.25" hidden="1"/>
    <row r="49825" s="505" customFormat="1" ht="14.25" hidden="1"/>
    <row r="49826" s="505" customFormat="1" ht="14.25" hidden="1"/>
    <row r="49827" s="505" customFormat="1" ht="14.25" hidden="1"/>
    <row r="49828" s="505" customFormat="1" ht="14.25" hidden="1"/>
    <row r="49829" s="505" customFormat="1" ht="14.25" hidden="1"/>
    <row r="49830" s="505" customFormat="1" ht="14.25" hidden="1"/>
    <row r="49831" s="505" customFormat="1" ht="14.25" hidden="1"/>
    <row r="49832" s="505" customFormat="1" ht="14.25" hidden="1"/>
    <row r="49833" s="505" customFormat="1" ht="14.25" hidden="1"/>
    <row r="49834" s="505" customFormat="1" ht="14.25" hidden="1"/>
    <row r="49835" s="505" customFormat="1" ht="14.25" hidden="1"/>
    <row r="49836" s="505" customFormat="1" ht="14.25" hidden="1"/>
    <row r="49837" s="505" customFormat="1" ht="14.25" hidden="1"/>
    <row r="49838" s="505" customFormat="1" ht="14.25" hidden="1"/>
    <row r="49839" s="505" customFormat="1" ht="14.25" hidden="1"/>
    <row r="49840" s="505" customFormat="1" ht="14.25" hidden="1"/>
    <row r="49841" s="505" customFormat="1" ht="14.25" hidden="1"/>
    <row r="49842" s="505" customFormat="1" ht="14.25" hidden="1"/>
    <row r="49843" s="505" customFormat="1" ht="14.25" hidden="1"/>
    <row r="49844" s="505" customFormat="1" ht="14.25" hidden="1"/>
    <row r="49845" s="505" customFormat="1" ht="14.25" hidden="1"/>
    <row r="49846" s="505" customFormat="1" ht="14.25" hidden="1"/>
    <row r="49847" s="505" customFormat="1" ht="14.25" hidden="1"/>
    <row r="49848" s="505" customFormat="1" ht="14.25" hidden="1"/>
    <row r="49849" s="505" customFormat="1" ht="14.25" hidden="1"/>
    <row r="49850" s="505" customFormat="1" ht="14.25" hidden="1"/>
    <row r="49851" s="505" customFormat="1" ht="14.25" hidden="1"/>
    <row r="49852" s="505" customFormat="1" ht="14.25" hidden="1"/>
    <row r="49853" s="505" customFormat="1" ht="14.25" hidden="1"/>
    <row r="49854" s="505" customFormat="1" ht="14.25" hidden="1"/>
    <row r="49855" s="505" customFormat="1" ht="14.25" hidden="1"/>
    <row r="49856" s="505" customFormat="1" ht="14.25" hidden="1"/>
    <row r="49857" s="505" customFormat="1" ht="14.25" hidden="1"/>
    <row r="49858" s="505" customFormat="1" ht="14.25" hidden="1"/>
    <row r="49859" s="505" customFormat="1" ht="14.25" hidden="1"/>
    <row r="49860" s="505" customFormat="1" ht="14.25" hidden="1"/>
    <row r="49861" s="505" customFormat="1" ht="14.25" hidden="1"/>
    <row r="49862" s="505" customFormat="1" ht="14.25" hidden="1"/>
    <row r="49863" s="505" customFormat="1" ht="14.25" hidden="1"/>
    <row r="49864" s="505" customFormat="1" ht="14.25" hidden="1"/>
    <row r="49865" s="505" customFormat="1" ht="14.25" hidden="1"/>
    <row r="49866" s="505" customFormat="1" ht="14.25" hidden="1"/>
    <row r="49867" s="505" customFormat="1" ht="14.25" hidden="1"/>
    <row r="49868" s="505" customFormat="1" ht="14.25" hidden="1"/>
    <row r="49869" s="505" customFormat="1" ht="14.25" hidden="1"/>
    <row r="49870" s="505" customFormat="1" ht="14.25" hidden="1"/>
    <row r="49871" s="505" customFormat="1" ht="14.25" hidden="1"/>
    <row r="49872" s="505" customFormat="1" ht="14.25" hidden="1"/>
    <row r="49873" s="505" customFormat="1" ht="14.25" hidden="1"/>
    <row r="49874" s="505" customFormat="1" ht="14.25" hidden="1"/>
    <row r="49875" s="505" customFormat="1" ht="14.25" hidden="1"/>
    <row r="49876" s="505" customFormat="1" ht="14.25" hidden="1"/>
    <row r="49877" s="505" customFormat="1" ht="14.25" hidden="1"/>
    <row r="49878" s="505" customFormat="1" ht="14.25" hidden="1"/>
    <row r="49879" s="505" customFormat="1" ht="14.25" hidden="1"/>
    <row r="49880" s="505" customFormat="1" ht="14.25" hidden="1"/>
    <row r="49881" s="505" customFormat="1" ht="14.25" hidden="1"/>
    <row r="49882" s="505" customFormat="1" ht="14.25" hidden="1"/>
    <row r="49883" s="505" customFormat="1" ht="14.25" hidden="1"/>
    <row r="49884" s="505" customFormat="1" ht="14.25" hidden="1"/>
    <row r="49885" s="505" customFormat="1" ht="14.25" hidden="1"/>
    <row r="49886" s="505" customFormat="1" ht="14.25" hidden="1"/>
    <row r="49887" s="505" customFormat="1" ht="14.25" hidden="1"/>
    <row r="49888" s="505" customFormat="1" ht="14.25" hidden="1"/>
    <row r="49889" s="505" customFormat="1" ht="14.25" hidden="1"/>
    <row r="49890" s="505" customFormat="1" ht="14.25" hidden="1"/>
    <row r="49891" s="505" customFormat="1" ht="14.25" hidden="1"/>
    <row r="49892" s="505" customFormat="1" ht="14.25" hidden="1"/>
    <row r="49893" s="505" customFormat="1" ht="14.25" hidden="1"/>
    <row r="49894" s="505" customFormat="1" ht="14.25" hidden="1"/>
    <row r="49895" s="505" customFormat="1" ht="14.25" hidden="1"/>
    <row r="49896" s="505" customFormat="1" ht="14.25" hidden="1"/>
    <row r="49897" s="505" customFormat="1" ht="14.25" hidden="1"/>
    <row r="49898" s="505" customFormat="1" ht="14.25" hidden="1"/>
    <row r="49899" s="505" customFormat="1" ht="14.25" hidden="1"/>
    <row r="49900" s="505" customFormat="1" ht="14.25" hidden="1"/>
    <row r="49901" s="505" customFormat="1" ht="14.25" hidden="1"/>
    <row r="49902" s="505" customFormat="1" ht="14.25" hidden="1"/>
    <row r="49903" s="505" customFormat="1" ht="14.25" hidden="1"/>
    <row r="49904" s="505" customFormat="1" ht="14.25" hidden="1"/>
    <row r="49905" s="505" customFormat="1" ht="14.25" hidden="1"/>
    <row r="49906" s="505" customFormat="1" ht="14.25" hidden="1"/>
    <row r="49907" s="505" customFormat="1" ht="14.25" hidden="1"/>
    <row r="49908" s="505" customFormat="1" ht="14.25" hidden="1"/>
    <row r="49909" s="505" customFormat="1" ht="14.25" hidden="1"/>
    <row r="49910" s="505" customFormat="1" ht="14.25" hidden="1"/>
    <row r="49911" s="505" customFormat="1" ht="14.25" hidden="1"/>
    <row r="49912" s="505" customFormat="1" ht="14.25" hidden="1"/>
    <row r="49913" s="505" customFormat="1" ht="14.25" hidden="1"/>
    <row r="49914" s="505" customFormat="1" ht="14.25" hidden="1"/>
    <row r="49915" s="505" customFormat="1" ht="14.25" hidden="1"/>
    <row r="49916" s="505" customFormat="1" ht="14.25" hidden="1"/>
    <row r="49917" s="505" customFormat="1" ht="14.25" hidden="1"/>
    <row r="49918" s="505" customFormat="1" ht="14.25" hidden="1"/>
    <row r="49919" s="505" customFormat="1" ht="14.25" hidden="1"/>
    <row r="49920" s="505" customFormat="1" ht="14.25" hidden="1"/>
    <row r="49921" s="505" customFormat="1" ht="14.25" hidden="1"/>
    <row r="49922" s="505" customFormat="1" ht="14.25" hidden="1"/>
    <row r="49923" s="505" customFormat="1" ht="14.25" hidden="1"/>
    <row r="49924" s="505" customFormat="1" ht="14.25" hidden="1"/>
    <row r="49925" s="505" customFormat="1" ht="14.25" hidden="1"/>
    <row r="49926" s="505" customFormat="1" ht="14.25" hidden="1"/>
    <row r="49927" s="505" customFormat="1" ht="14.25" hidden="1"/>
    <row r="49928" s="505" customFormat="1" ht="14.25" hidden="1"/>
    <row r="49929" s="505" customFormat="1" ht="14.25" hidden="1"/>
    <row r="49930" s="505" customFormat="1" ht="14.25" hidden="1"/>
    <row r="49931" s="505" customFormat="1" ht="14.25" hidden="1"/>
    <row r="49932" s="505" customFormat="1" ht="14.25" hidden="1"/>
    <row r="49933" s="505" customFormat="1" ht="14.25" hidden="1"/>
    <row r="49934" s="505" customFormat="1" ht="14.25" hidden="1"/>
    <row r="49935" s="505" customFormat="1" ht="14.25" hidden="1"/>
    <row r="49936" s="505" customFormat="1" ht="14.25" hidden="1"/>
    <row r="49937" s="505" customFormat="1" ht="14.25" hidden="1"/>
    <row r="49938" s="505" customFormat="1" ht="14.25" hidden="1"/>
    <row r="49939" s="505" customFormat="1" ht="14.25" hidden="1"/>
    <row r="49940" s="505" customFormat="1" ht="14.25" hidden="1"/>
    <row r="49941" s="505" customFormat="1" ht="14.25" hidden="1"/>
    <row r="49942" s="505" customFormat="1" ht="14.25" hidden="1"/>
    <row r="49943" s="505" customFormat="1" ht="14.25" hidden="1"/>
    <row r="49944" s="505" customFormat="1" ht="14.25" hidden="1"/>
    <row r="49945" s="505" customFormat="1" ht="14.25" hidden="1"/>
    <row r="49946" s="505" customFormat="1" ht="14.25" hidden="1"/>
    <row r="49947" s="505" customFormat="1" ht="14.25" hidden="1"/>
    <row r="49948" s="505" customFormat="1" ht="14.25" hidden="1"/>
    <row r="49949" s="505" customFormat="1" ht="14.25" hidden="1"/>
    <row r="49950" s="505" customFormat="1" ht="14.25" hidden="1"/>
    <row r="49951" s="505" customFormat="1" ht="14.25" hidden="1"/>
    <row r="49952" s="505" customFormat="1" ht="14.25" hidden="1"/>
    <row r="49953" s="505" customFormat="1" ht="14.25" hidden="1"/>
    <row r="49954" s="505" customFormat="1" ht="14.25" hidden="1"/>
    <row r="49955" s="505" customFormat="1" ht="14.25" hidden="1"/>
    <row r="49956" s="505" customFormat="1" ht="14.25" hidden="1"/>
    <row r="49957" s="505" customFormat="1" ht="14.25" hidden="1"/>
    <row r="49958" s="505" customFormat="1" ht="14.25" hidden="1"/>
    <row r="49959" s="505" customFormat="1" ht="14.25" hidden="1"/>
    <row r="49960" s="505" customFormat="1" ht="14.25" hidden="1"/>
    <row r="49961" s="505" customFormat="1" ht="14.25" hidden="1"/>
    <row r="49962" s="505" customFormat="1" ht="14.25" hidden="1"/>
    <row r="49963" s="505" customFormat="1" ht="14.25" hidden="1"/>
    <row r="49964" s="505" customFormat="1" ht="14.25" hidden="1"/>
    <row r="49965" s="505" customFormat="1" ht="14.25" hidden="1"/>
    <row r="49966" s="505" customFormat="1" ht="14.25" hidden="1"/>
    <row r="49967" s="505" customFormat="1" ht="14.25" hidden="1"/>
    <row r="49968" s="505" customFormat="1" ht="14.25" hidden="1"/>
    <row r="49969" s="505" customFormat="1" ht="14.25" hidden="1"/>
    <row r="49970" s="505" customFormat="1" ht="14.25" hidden="1"/>
    <row r="49971" s="505" customFormat="1" ht="14.25" hidden="1"/>
    <row r="49972" s="505" customFormat="1" ht="14.25" hidden="1"/>
    <row r="49973" s="505" customFormat="1" ht="14.25" hidden="1"/>
    <row r="49974" s="505" customFormat="1" ht="14.25" hidden="1"/>
    <row r="49975" s="505" customFormat="1" ht="14.25" hidden="1"/>
    <row r="49976" s="505" customFormat="1" ht="14.25" hidden="1"/>
    <row r="49977" s="505" customFormat="1" ht="14.25" hidden="1"/>
    <row r="49978" s="505" customFormat="1" ht="14.25" hidden="1"/>
    <row r="49979" s="505" customFormat="1" ht="14.25" hidden="1"/>
    <row r="49980" s="505" customFormat="1" ht="14.25" hidden="1"/>
    <row r="49981" s="505" customFormat="1" ht="14.25" hidden="1"/>
    <row r="49982" s="505" customFormat="1" ht="14.25" hidden="1"/>
    <row r="49983" s="505" customFormat="1" ht="14.25" hidden="1"/>
    <row r="49984" s="505" customFormat="1" ht="14.25" hidden="1"/>
    <row r="49985" s="505" customFormat="1" ht="14.25" hidden="1"/>
    <row r="49986" s="505" customFormat="1" ht="14.25" hidden="1"/>
    <row r="49987" s="505" customFormat="1" ht="14.25" hidden="1"/>
    <row r="49988" s="505" customFormat="1" ht="14.25" hidden="1"/>
    <row r="49989" s="505" customFormat="1" ht="14.25" hidden="1"/>
    <row r="49990" s="505" customFormat="1" ht="14.25" hidden="1"/>
    <row r="49991" s="505" customFormat="1" ht="14.25" hidden="1"/>
    <row r="49992" s="505" customFormat="1" ht="14.25" hidden="1"/>
    <row r="49993" s="505" customFormat="1" ht="14.25" hidden="1"/>
    <row r="49994" s="505" customFormat="1" ht="14.25" hidden="1"/>
    <row r="49995" s="505" customFormat="1" ht="14.25" hidden="1"/>
    <row r="49996" s="505" customFormat="1" ht="14.25" hidden="1"/>
    <row r="49997" s="505" customFormat="1" ht="14.25" hidden="1"/>
    <row r="49998" s="505" customFormat="1" ht="14.25" hidden="1"/>
    <row r="49999" s="505" customFormat="1" ht="14.25" hidden="1"/>
    <row r="50000" s="505" customFormat="1" ht="14.25" hidden="1"/>
    <row r="50001" s="505" customFormat="1" ht="14.25" hidden="1"/>
    <row r="50002" s="505" customFormat="1" ht="14.25" hidden="1"/>
    <row r="50003" s="505" customFormat="1" ht="14.25" hidden="1"/>
    <row r="50004" s="505" customFormat="1" ht="14.25" hidden="1"/>
    <row r="50005" s="505" customFormat="1" ht="14.25" hidden="1"/>
    <row r="50006" s="505" customFormat="1" ht="14.25" hidden="1"/>
    <row r="50007" s="505" customFormat="1" ht="14.25" hidden="1"/>
    <row r="50008" s="505" customFormat="1" ht="14.25" hidden="1"/>
    <row r="50009" s="505" customFormat="1" ht="14.25" hidden="1"/>
    <row r="50010" s="505" customFormat="1" ht="14.25" hidden="1"/>
    <row r="50011" s="505" customFormat="1" ht="14.25" hidden="1"/>
    <row r="50012" s="505" customFormat="1" ht="14.25" hidden="1"/>
    <row r="50013" s="505" customFormat="1" ht="14.25" hidden="1"/>
    <row r="50014" s="505" customFormat="1" ht="14.25" hidden="1"/>
    <row r="50015" s="505" customFormat="1" ht="14.25" hidden="1"/>
    <row r="50016" s="505" customFormat="1" ht="14.25" hidden="1"/>
    <row r="50017" s="505" customFormat="1" ht="14.25" hidden="1"/>
    <row r="50018" s="505" customFormat="1" ht="14.25" hidden="1"/>
    <row r="50019" s="505" customFormat="1" ht="14.25" hidden="1"/>
    <row r="50020" s="505" customFormat="1" ht="14.25" hidden="1"/>
    <row r="50021" s="505" customFormat="1" ht="14.25" hidden="1"/>
    <row r="50022" s="505" customFormat="1" ht="14.25" hidden="1"/>
    <row r="50023" s="505" customFormat="1" ht="14.25" hidden="1"/>
    <row r="50024" s="505" customFormat="1" ht="14.25" hidden="1"/>
    <row r="50025" s="505" customFormat="1" ht="14.25" hidden="1"/>
    <row r="50026" s="505" customFormat="1" ht="14.25" hidden="1"/>
    <row r="50027" s="505" customFormat="1" ht="14.25" hidden="1"/>
    <row r="50028" s="505" customFormat="1" ht="14.25" hidden="1"/>
    <row r="50029" s="505" customFormat="1" ht="14.25" hidden="1"/>
    <row r="50030" s="505" customFormat="1" ht="14.25" hidden="1"/>
    <row r="50031" s="505" customFormat="1" ht="14.25" hidden="1"/>
    <row r="50032" s="505" customFormat="1" ht="14.25" hidden="1"/>
    <row r="50033" s="505" customFormat="1" ht="14.25" hidden="1"/>
    <row r="50034" s="505" customFormat="1" ht="14.25" hidden="1"/>
    <row r="50035" s="505" customFormat="1" ht="14.25" hidden="1"/>
    <row r="50036" s="505" customFormat="1" ht="14.25" hidden="1"/>
    <row r="50037" s="505" customFormat="1" ht="14.25" hidden="1"/>
    <row r="50038" s="505" customFormat="1" ht="14.25" hidden="1"/>
    <row r="50039" s="505" customFormat="1" ht="14.25" hidden="1"/>
    <row r="50040" s="505" customFormat="1" ht="14.25" hidden="1"/>
    <row r="50041" s="505" customFormat="1" ht="14.25" hidden="1"/>
    <row r="50042" s="505" customFormat="1" ht="14.25" hidden="1"/>
    <row r="50043" s="505" customFormat="1" ht="14.25" hidden="1"/>
    <row r="50044" s="505" customFormat="1" ht="14.25" hidden="1"/>
    <row r="50045" s="505" customFormat="1" ht="14.25" hidden="1"/>
    <row r="50046" s="505" customFormat="1" ht="14.25" hidden="1"/>
    <row r="50047" s="505" customFormat="1" ht="14.25" hidden="1"/>
    <row r="50048" s="505" customFormat="1" ht="14.25" hidden="1"/>
    <row r="50049" s="505" customFormat="1" ht="14.25" hidden="1"/>
    <row r="50050" s="505" customFormat="1" ht="14.25" hidden="1"/>
    <row r="50051" s="505" customFormat="1" ht="14.25" hidden="1"/>
    <row r="50052" s="505" customFormat="1" ht="14.25" hidden="1"/>
    <row r="50053" s="505" customFormat="1" ht="14.25" hidden="1"/>
    <row r="50054" s="505" customFormat="1" ht="14.25" hidden="1"/>
    <row r="50055" s="505" customFormat="1" ht="14.25" hidden="1"/>
    <row r="50056" s="505" customFormat="1" ht="14.25" hidden="1"/>
    <row r="50057" s="505" customFormat="1" ht="14.25" hidden="1"/>
    <row r="50058" s="505" customFormat="1" ht="14.25" hidden="1"/>
    <row r="50059" s="505" customFormat="1" ht="14.25" hidden="1"/>
    <row r="50060" s="505" customFormat="1" ht="14.25" hidden="1"/>
    <row r="50061" s="505" customFormat="1" ht="14.25" hidden="1"/>
    <row r="50062" s="505" customFormat="1" ht="14.25" hidden="1"/>
    <row r="50063" s="505" customFormat="1" ht="14.25" hidden="1"/>
    <row r="50064" s="505" customFormat="1" ht="14.25" hidden="1"/>
    <row r="50065" s="505" customFormat="1" ht="14.25" hidden="1"/>
    <row r="50066" s="505" customFormat="1" ht="14.25" hidden="1"/>
    <row r="50067" s="505" customFormat="1" ht="14.25" hidden="1"/>
    <row r="50068" s="505" customFormat="1" ht="14.25" hidden="1"/>
    <row r="50069" s="505" customFormat="1" ht="14.25" hidden="1"/>
    <row r="50070" s="505" customFormat="1" ht="14.25" hidden="1"/>
    <row r="50071" s="505" customFormat="1" ht="14.25" hidden="1"/>
    <row r="50072" s="505" customFormat="1" ht="14.25" hidden="1"/>
    <row r="50073" s="505" customFormat="1" ht="14.25" hidden="1"/>
    <row r="50074" s="505" customFormat="1" ht="14.25" hidden="1"/>
    <row r="50075" s="505" customFormat="1" ht="14.25" hidden="1"/>
    <row r="50076" s="505" customFormat="1" ht="14.25" hidden="1"/>
    <row r="50077" s="505" customFormat="1" ht="14.25" hidden="1"/>
    <row r="50078" s="505" customFormat="1" ht="14.25" hidden="1"/>
    <row r="50079" s="505" customFormat="1" ht="14.25" hidden="1"/>
    <row r="50080" s="505" customFormat="1" ht="14.25" hidden="1"/>
    <row r="50081" s="505" customFormat="1" ht="14.25" hidden="1"/>
    <row r="50082" s="505" customFormat="1" ht="14.25" hidden="1"/>
    <row r="50083" s="505" customFormat="1" ht="14.25" hidden="1"/>
    <row r="50084" s="505" customFormat="1" ht="14.25" hidden="1"/>
    <row r="50085" s="505" customFormat="1" ht="14.25" hidden="1"/>
    <row r="50086" s="505" customFormat="1" ht="14.25" hidden="1"/>
    <row r="50087" s="505" customFormat="1" ht="14.25" hidden="1"/>
    <row r="50088" s="505" customFormat="1" ht="14.25" hidden="1"/>
    <row r="50089" s="505" customFormat="1" ht="14.25" hidden="1"/>
    <row r="50090" s="505" customFormat="1" ht="14.25" hidden="1"/>
    <row r="50091" s="505" customFormat="1" ht="14.25" hidden="1"/>
    <row r="50092" s="505" customFormat="1" ht="14.25" hidden="1"/>
    <row r="50093" s="505" customFormat="1" ht="14.25" hidden="1"/>
    <row r="50094" s="505" customFormat="1" ht="14.25" hidden="1"/>
    <row r="50095" s="505" customFormat="1" ht="14.25" hidden="1"/>
    <row r="50096" s="505" customFormat="1" ht="14.25" hidden="1"/>
    <row r="50097" s="505" customFormat="1" ht="14.25" hidden="1"/>
    <row r="50098" s="505" customFormat="1" ht="14.25" hidden="1"/>
    <row r="50099" s="505" customFormat="1" ht="14.25" hidden="1"/>
    <row r="50100" s="505" customFormat="1" ht="14.25" hidden="1"/>
    <row r="50101" s="505" customFormat="1" ht="14.25" hidden="1"/>
    <row r="50102" s="505" customFormat="1" ht="14.25" hidden="1"/>
    <row r="50103" s="505" customFormat="1" ht="14.25" hidden="1"/>
    <row r="50104" s="505" customFormat="1" ht="14.25" hidden="1"/>
    <row r="50105" s="505" customFormat="1" ht="14.25" hidden="1"/>
    <row r="50106" s="505" customFormat="1" ht="14.25" hidden="1"/>
    <row r="50107" s="505" customFormat="1" ht="14.25" hidden="1"/>
    <row r="50108" s="505" customFormat="1" ht="14.25" hidden="1"/>
    <row r="50109" s="505" customFormat="1" ht="14.25" hidden="1"/>
    <row r="50110" s="505" customFormat="1" ht="14.25" hidden="1"/>
    <row r="50111" s="505" customFormat="1" ht="14.25" hidden="1"/>
    <row r="50112" s="505" customFormat="1" ht="14.25" hidden="1"/>
    <row r="50113" s="505" customFormat="1" ht="14.25" hidden="1"/>
    <row r="50114" s="505" customFormat="1" ht="14.25" hidden="1"/>
    <row r="50115" s="505" customFormat="1" ht="14.25" hidden="1"/>
    <row r="50116" s="505" customFormat="1" ht="14.25" hidden="1"/>
    <row r="50117" s="505" customFormat="1" ht="14.25" hidden="1"/>
    <row r="50118" s="505" customFormat="1" ht="14.25" hidden="1"/>
    <row r="50119" s="505" customFormat="1" ht="14.25" hidden="1"/>
    <row r="50120" s="505" customFormat="1" ht="14.25" hidden="1"/>
    <row r="50121" s="505" customFormat="1" ht="14.25" hidden="1"/>
    <row r="50122" s="505" customFormat="1" ht="14.25" hidden="1"/>
    <row r="50123" s="505" customFormat="1" ht="14.25" hidden="1"/>
    <row r="50124" s="505" customFormat="1" ht="14.25" hidden="1"/>
    <row r="50125" s="505" customFormat="1" ht="14.25" hidden="1"/>
    <row r="50126" s="505" customFormat="1" ht="14.25" hidden="1"/>
    <row r="50127" s="505" customFormat="1" ht="14.25" hidden="1"/>
    <row r="50128" s="505" customFormat="1" ht="14.25" hidden="1"/>
    <row r="50129" s="505" customFormat="1" ht="14.25" hidden="1"/>
    <row r="50130" s="505" customFormat="1" ht="14.25" hidden="1"/>
    <row r="50131" s="505" customFormat="1" ht="14.25" hidden="1"/>
    <row r="50132" s="505" customFormat="1" ht="14.25" hidden="1"/>
    <row r="50133" s="505" customFormat="1" ht="14.25" hidden="1"/>
    <row r="50134" s="505" customFormat="1" ht="14.25" hidden="1"/>
    <row r="50135" s="505" customFormat="1" ht="14.25" hidden="1"/>
    <row r="50136" s="505" customFormat="1" ht="14.25" hidden="1"/>
    <row r="50137" s="505" customFormat="1" ht="14.25" hidden="1"/>
    <row r="50138" s="505" customFormat="1" ht="14.25" hidden="1"/>
    <row r="50139" s="505" customFormat="1" ht="14.25" hidden="1"/>
    <row r="50140" s="505" customFormat="1" ht="14.25" hidden="1"/>
    <row r="50141" s="505" customFormat="1" ht="14.25" hidden="1"/>
    <row r="50142" s="505" customFormat="1" ht="14.25" hidden="1"/>
    <row r="50143" s="505" customFormat="1" ht="14.25" hidden="1"/>
    <row r="50144" s="505" customFormat="1" ht="14.25" hidden="1"/>
    <row r="50145" s="505" customFormat="1" ht="14.25" hidden="1"/>
    <row r="50146" s="505" customFormat="1" ht="14.25" hidden="1"/>
    <row r="50147" s="505" customFormat="1" ht="14.25" hidden="1"/>
    <row r="50148" s="505" customFormat="1" ht="14.25" hidden="1"/>
    <row r="50149" s="505" customFormat="1" ht="14.25" hidden="1"/>
    <row r="50150" s="505" customFormat="1" ht="14.25" hidden="1"/>
    <row r="50151" s="505" customFormat="1" ht="14.25" hidden="1"/>
    <row r="50152" s="505" customFormat="1" ht="14.25" hidden="1"/>
    <row r="50153" s="505" customFormat="1" ht="14.25" hidden="1"/>
    <row r="50154" s="505" customFormat="1" ht="14.25" hidden="1"/>
    <row r="50155" s="505" customFormat="1" ht="14.25" hidden="1"/>
    <row r="50156" s="505" customFormat="1" ht="14.25" hidden="1"/>
    <row r="50157" s="505" customFormat="1" ht="14.25" hidden="1"/>
    <row r="50158" s="505" customFormat="1" ht="14.25" hidden="1"/>
    <row r="50159" s="505" customFormat="1" ht="14.25" hidden="1"/>
    <row r="50160" s="505" customFormat="1" ht="14.25" hidden="1"/>
    <row r="50161" s="505" customFormat="1" ht="14.25" hidden="1"/>
    <row r="50162" s="505" customFormat="1" ht="14.25" hidden="1"/>
    <row r="50163" s="505" customFormat="1" ht="14.25" hidden="1"/>
    <row r="50164" s="505" customFormat="1" ht="14.25" hidden="1"/>
    <row r="50165" s="505" customFormat="1" ht="14.25" hidden="1"/>
    <row r="50166" s="505" customFormat="1" ht="14.25" hidden="1"/>
    <row r="50167" s="505" customFormat="1" ht="14.25" hidden="1"/>
    <row r="50168" s="505" customFormat="1" ht="14.25" hidden="1"/>
    <row r="50169" s="505" customFormat="1" ht="14.25" hidden="1"/>
    <row r="50170" s="505" customFormat="1" ht="14.25" hidden="1"/>
    <row r="50171" s="505" customFormat="1" ht="14.25" hidden="1"/>
    <row r="50172" s="505" customFormat="1" ht="14.25" hidden="1"/>
    <row r="50173" s="505" customFormat="1" ht="14.25" hidden="1"/>
    <row r="50174" s="505" customFormat="1" ht="14.25" hidden="1"/>
    <row r="50175" s="505" customFormat="1" ht="14.25" hidden="1"/>
    <row r="50176" s="505" customFormat="1" ht="14.25" hidden="1"/>
    <row r="50177" s="505" customFormat="1" ht="14.25" hidden="1"/>
    <row r="50178" s="505" customFormat="1" ht="14.25" hidden="1"/>
    <row r="50179" s="505" customFormat="1" ht="14.25" hidden="1"/>
    <row r="50180" s="505" customFormat="1" ht="14.25" hidden="1"/>
    <row r="50181" s="505" customFormat="1" ht="14.25" hidden="1"/>
    <row r="50182" s="505" customFormat="1" ht="14.25" hidden="1"/>
    <row r="50183" s="505" customFormat="1" ht="14.25" hidden="1"/>
    <row r="50184" s="505" customFormat="1" ht="14.25" hidden="1"/>
    <row r="50185" s="505" customFormat="1" ht="14.25" hidden="1"/>
    <row r="50186" s="505" customFormat="1" ht="14.25" hidden="1"/>
    <row r="50187" s="505" customFormat="1" ht="14.25" hidden="1"/>
    <row r="50188" s="505" customFormat="1" ht="14.25" hidden="1"/>
    <row r="50189" s="505" customFormat="1" ht="14.25" hidden="1"/>
    <row r="50190" s="505" customFormat="1" ht="14.25" hidden="1"/>
    <row r="50191" s="505" customFormat="1" ht="14.25" hidden="1"/>
    <row r="50192" s="505" customFormat="1" ht="14.25" hidden="1"/>
    <row r="50193" s="505" customFormat="1" ht="14.25" hidden="1"/>
    <row r="50194" s="505" customFormat="1" ht="14.25" hidden="1"/>
    <row r="50195" s="505" customFormat="1" ht="14.25" hidden="1"/>
    <row r="50196" s="505" customFormat="1" ht="14.25" hidden="1"/>
    <row r="50197" s="505" customFormat="1" ht="14.25" hidden="1"/>
    <row r="50198" s="505" customFormat="1" ht="14.25" hidden="1"/>
    <row r="50199" s="505" customFormat="1" ht="14.25" hidden="1"/>
    <row r="50200" s="505" customFormat="1" ht="14.25" hidden="1"/>
    <row r="50201" s="505" customFormat="1" ht="14.25" hidden="1"/>
    <row r="50202" s="505" customFormat="1" ht="14.25" hidden="1"/>
    <row r="50203" s="505" customFormat="1" ht="14.25" hidden="1"/>
    <row r="50204" s="505" customFormat="1" ht="14.25" hidden="1"/>
    <row r="50205" s="505" customFormat="1" ht="14.25" hidden="1"/>
    <row r="50206" s="505" customFormat="1" ht="14.25" hidden="1"/>
    <row r="50207" s="505" customFormat="1" ht="14.25" hidden="1"/>
    <row r="50208" s="505" customFormat="1" ht="14.25" hidden="1"/>
    <row r="50209" s="505" customFormat="1" ht="14.25" hidden="1"/>
    <row r="50210" s="505" customFormat="1" ht="14.25" hidden="1"/>
    <row r="50211" s="505" customFormat="1" ht="14.25" hidden="1"/>
    <row r="50212" s="505" customFormat="1" ht="14.25" hidden="1"/>
    <row r="50213" s="505" customFormat="1" ht="14.25" hidden="1"/>
    <row r="50214" s="505" customFormat="1" ht="14.25" hidden="1"/>
    <row r="50215" s="505" customFormat="1" ht="14.25" hidden="1"/>
    <row r="50216" s="505" customFormat="1" ht="14.25" hidden="1"/>
    <row r="50217" s="505" customFormat="1" ht="14.25" hidden="1"/>
    <row r="50218" s="505" customFormat="1" ht="14.25" hidden="1"/>
    <row r="50219" s="505" customFormat="1" ht="14.25" hidden="1"/>
    <row r="50220" s="505" customFormat="1" ht="14.25" hidden="1"/>
    <row r="50221" s="505" customFormat="1" ht="14.25" hidden="1"/>
    <row r="50222" s="505" customFormat="1" ht="14.25" hidden="1"/>
    <row r="50223" s="505" customFormat="1" ht="14.25" hidden="1"/>
    <row r="50224" s="505" customFormat="1" ht="14.25" hidden="1"/>
    <row r="50225" s="505" customFormat="1" ht="14.25" hidden="1"/>
    <row r="50226" s="505" customFormat="1" ht="14.25" hidden="1"/>
    <row r="50227" s="505" customFormat="1" ht="14.25" hidden="1"/>
    <row r="50228" s="505" customFormat="1" ht="14.25" hidden="1"/>
    <row r="50229" s="505" customFormat="1" ht="14.25" hidden="1"/>
    <row r="50230" s="505" customFormat="1" ht="14.25" hidden="1"/>
    <row r="50231" s="505" customFormat="1" ht="14.25" hidden="1"/>
    <row r="50232" s="505" customFormat="1" ht="14.25" hidden="1"/>
    <row r="50233" s="505" customFormat="1" ht="14.25" hidden="1"/>
    <row r="50234" s="505" customFormat="1" ht="14.25" hidden="1"/>
    <row r="50235" s="505" customFormat="1" ht="14.25" hidden="1"/>
    <row r="50236" s="505" customFormat="1" ht="14.25" hidden="1"/>
    <row r="50237" s="505" customFormat="1" ht="14.25" hidden="1"/>
    <row r="50238" s="505" customFormat="1" ht="14.25" hidden="1"/>
    <row r="50239" s="505" customFormat="1" ht="14.25" hidden="1"/>
    <row r="50240" s="505" customFormat="1" ht="14.25" hidden="1"/>
    <row r="50241" s="505" customFormat="1" ht="14.25" hidden="1"/>
    <row r="50242" s="505" customFormat="1" ht="14.25" hidden="1"/>
    <row r="50243" s="505" customFormat="1" ht="14.25" hidden="1"/>
    <row r="50244" s="505" customFormat="1" ht="14.25" hidden="1"/>
    <row r="50245" s="505" customFormat="1" ht="14.25" hidden="1"/>
    <row r="50246" s="505" customFormat="1" ht="14.25" hidden="1"/>
    <row r="50247" s="505" customFormat="1" ht="14.25" hidden="1"/>
    <row r="50248" s="505" customFormat="1" ht="14.25" hidden="1"/>
    <row r="50249" s="505" customFormat="1" ht="14.25" hidden="1"/>
    <row r="50250" s="505" customFormat="1" ht="14.25" hidden="1"/>
    <row r="50251" s="505" customFormat="1" ht="14.25" hidden="1"/>
    <row r="50252" s="505" customFormat="1" ht="14.25" hidden="1"/>
    <row r="50253" s="505" customFormat="1" ht="14.25" hidden="1"/>
    <row r="50254" s="505" customFormat="1" ht="14.25" hidden="1"/>
    <row r="50255" s="505" customFormat="1" ht="14.25" hidden="1"/>
    <row r="50256" s="505" customFormat="1" ht="14.25" hidden="1"/>
    <row r="50257" s="505" customFormat="1" ht="14.25" hidden="1"/>
    <row r="50258" s="505" customFormat="1" ht="14.25" hidden="1"/>
    <row r="50259" s="505" customFormat="1" ht="14.25" hidden="1"/>
    <row r="50260" s="505" customFormat="1" ht="14.25" hidden="1"/>
    <row r="50261" s="505" customFormat="1" ht="14.25" hidden="1"/>
    <row r="50262" s="505" customFormat="1" ht="14.25" hidden="1"/>
    <row r="50263" s="505" customFormat="1" ht="14.25" hidden="1"/>
    <row r="50264" s="505" customFormat="1" ht="14.25" hidden="1"/>
    <row r="50265" s="505" customFormat="1" ht="14.25" hidden="1"/>
    <row r="50266" s="505" customFormat="1" ht="14.25" hidden="1"/>
    <row r="50267" s="505" customFormat="1" ht="14.25" hidden="1"/>
    <row r="50268" s="505" customFormat="1" ht="14.25" hidden="1"/>
    <row r="50269" s="505" customFormat="1" ht="14.25" hidden="1"/>
    <row r="50270" s="505" customFormat="1" ht="14.25" hidden="1"/>
    <row r="50271" s="505" customFormat="1" ht="14.25" hidden="1"/>
    <row r="50272" s="505" customFormat="1" ht="14.25" hidden="1"/>
    <row r="50273" s="505" customFormat="1" ht="14.25" hidden="1"/>
    <row r="50274" s="505" customFormat="1" ht="14.25" hidden="1"/>
    <row r="50275" s="505" customFormat="1" ht="14.25" hidden="1"/>
    <row r="50276" s="505" customFormat="1" ht="14.25" hidden="1"/>
    <row r="50277" s="505" customFormat="1" ht="14.25" hidden="1"/>
    <row r="50278" s="505" customFormat="1" ht="14.25" hidden="1"/>
    <row r="50279" s="505" customFormat="1" ht="14.25" hidden="1"/>
    <row r="50280" s="505" customFormat="1" ht="14.25" hidden="1"/>
    <row r="50281" s="505" customFormat="1" ht="14.25" hidden="1"/>
    <row r="50282" s="505" customFormat="1" ht="14.25" hidden="1"/>
    <row r="50283" s="505" customFormat="1" ht="14.25" hidden="1"/>
    <row r="50284" s="505" customFormat="1" ht="14.25" hidden="1"/>
    <row r="50285" s="505" customFormat="1" ht="14.25" hidden="1"/>
    <row r="50286" s="505" customFormat="1" ht="14.25" hidden="1"/>
    <row r="50287" s="505" customFormat="1" ht="14.25" hidden="1"/>
    <row r="50288" s="505" customFormat="1" ht="14.25" hidden="1"/>
    <row r="50289" s="505" customFormat="1" ht="14.25" hidden="1"/>
    <row r="50290" s="505" customFormat="1" ht="14.25" hidden="1"/>
    <row r="50291" s="505" customFormat="1" ht="14.25" hidden="1"/>
    <row r="50292" s="505" customFormat="1" ht="14.25" hidden="1"/>
    <row r="50293" s="505" customFormat="1" ht="14.25" hidden="1"/>
    <row r="50294" s="505" customFormat="1" ht="14.25" hidden="1"/>
    <row r="50295" s="505" customFormat="1" ht="14.25" hidden="1"/>
    <row r="50296" s="505" customFormat="1" ht="14.25" hidden="1"/>
    <row r="50297" s="505" customFormat="1" ht="14.25" hidden="1"/>
    <row r="50298" s="505" customFormat="1" ht="14.25" hidden="1"/>
    <row r="50299" s="505" customFormat="1" ht="14.25" hidden="1"/>
    <row r="50300" s="505" customFormat="1" ht="14.25" hidden="1"/>
    <row r="50301" s="505" customFormat="1" ht="14.25" hidden="1"/>
    <row r="50302" s="505" customFormat="1" ht="14.25" hidden="1"/>
    <row r="50303" s="505" customFormat="1" ht="14.25" hidden="1"/>
    <row r="50304" s="505" customFormat="1" ht="14.25" hidden="1"/>
    <row r="50305" s="505" customFormat="1" ht="14.25" hidden="1"/>
    <row r="50306" s="505" customFormat="1" ht="14.25" hidden="1"/>
    <row r="50307" s="505" customFormat="1" ht="14.25" hidden="1"/>
    <row r="50308" s="505" customFormat="1" ht="14.25" hidden="1"/>
    <row r="50309" s="505" customFormat="1" ht="14.25" hidden="1"/>
    <row r="50310" s="505" customFormat="1" ht="14.25" hidden="1"/>
    <row r="50311" s="505" customFormat="1" ht="14.25" hidden="1"/>
    <row r="50312" s="505" customFormat="1" ht="14.25" hidden="1"/>
    <row r="50313" s="505" customFormat="1" ht="14.25" hidden="1"/>
    <row r="50314" s="505" customFormat="1" ht="14.25" hidden="1"/>
    <row r="50315" s="505" customFormat="1" ht="14.25" hidden="1"/>
    <row r="50316" s="505" customFormat="1" ht="14.25" hidden="1"/>
    <row r="50317" s="505" customFormat="1" ht="14.25" hidden="1"/>
    <row r="50318" s="505" customFormat="1" ht="14.25" hidden="1"/>
    <row r="50319" s="505" customFormat="1" ht="14.25" hidden="1"/>
    <row r="50320" s="505" customFormat="1" ht="14.25" hidden="1"/>
    <row r="50321" s="505" customFormat="1" ht="14.25" hidden="1"/>
    <row r="50322" s="505" customFormat="1" ht="14.25" hidden="1"/>
    <row r="50323" s="505" customFormat="1" ht="14.25" hidden="1"/>
    <row r="50324" s="505" customFormat="1" ht="14.25" hidden="1"/>
    <row r="50325" s="505" customFormat="1" ht="14.25" hidden="1"/>
    <row r="50326" s="505" customFormat="1" ht="14.25" hidden="1"/>
    <row r="50327" s="505" customFormat="1" ht="14.25" hidden="1"/>
    <row r="50328" s="505" customFormat="1" ht="14.25" hidden="1"/>
    <row r="50329" s="505" customFormat="1" ht="14.25" hidden="1"/>
    <row r="50330" s="505" customFormat="1" ht="14.25" hidden="1"/>
    <row r="50331" s="505" customFormat="1" ht="14.25" hidden="1"/>
    <row r="50332" s="505" customFormat="1" ht="14.25" hidden="1"/>
    <row r="50333" s="505" customFormat="1" ht="14.25" hidden="1"/>
    <row r="50334" s="505" customFormat="1" ht="14.25" hidden="1"/>
    <row r="50335" s="505" customFormat="1" ht="14.25" hidden="1"/>
    <row r="50336" s="505" customFormat="1" ht="14.25" hidden="1"/>
    <row r="50337" s="505" customFormat="1" ht="14.25" hidden="1"/>
    <row r="50338" s="505" customFormat="1" ht="14.25" hidden="1"/>
    <row r="50339" s="505" customFormat="1" ht="14.25" hidden="1"/>
    <row r="50340" s="505" customFormat="1" ht="14.25" hidden="1"/>
    <row r="50341" s="505" customFormat="1" ht="14.25" hidden="1"/>
    <row r="50342" s="505" customFormat="1" ht="14.25" hidden="1"/>
    <row r="50343" s="505" customFormat="1" ht="14.25" hidden="1"/>
    <row r="50344" s="505" customFormat="1" ht="14.25" hidden="1"/>
    <row r="50345" s="505" customFormat="1" ht="14.25" hidden="1"/>
    <row r="50346" s="505" customFormat="1" ht="14.25" hidden="1"/>
    <row r="50347" s="505" customFormat="1" ht="14.25" hidden="1"/>
    <row r="50348" s="505" customFormat="1" ht="14.25" hidden="1"/>
    <row r="50349" s="505" customFormat="1" ht="14.25" hidden="1"/>
    <row r="50350" s="505" customFormat="1" ht="14.25" hidden="1"/>
    <row r="50351" s="505" customFormat="1" ht="14.25" hidden="1"/>
    <row r="50352" s="505" customFormat="1" ht="14.25" hidden="1"/>
    <row r="50353" s="505" customFormat="1" ht="14.25" hidden="1"/>
    <row r="50354" s="505" customFormat="1" ht="14.25" hidden="1"/>
    <row r="50355" s="505" customFormat="1" ht="14.25" hidden="1"/>
    <row r="50356" s="505" customFormat="1" ht="14.25" hidden="1"/>
    <row r="50357" s="505" customFormat="1" ht="14.25" hidden="1"/>
    <row r="50358" s="505" customFormat="1" ht="14.25" hidden="1"/>
    <row r="50359" s="505" customFormat="1" ht="14.25" hidden="1"/>
    <row r="50360" s="505" customFormat="1" ht="14.25" hidden="1"/>
    <row r="50361" s="505" customFormat="1" ht="14.25" hidden="1"/>
    <row r="50362" s="505" customFormat="1" ht="14.25" hidden="1"/>
    <row r="50363" s="505" customFormat="1" ht="14.25" hidden="1"/>
    <row r="50364" s="505" customFormat="1" ht="14.25" hidden="1"/>
    <row r="50365" s="505" customFormat="1" ht="14.25" hidden="1"/>
    <row r="50366" s="505" customFormat="1" ht="14.25" hidden="1"/>
    <row r="50367" s="505" customFormat="1" ht="14.25" hidden="1"/>
    <row r="50368" s="505" customFormat="1" ht="14.25" hidden="1"/>
    <row r="50369" s="505" customFormat="1" ht="14.25" hidden="1"/>
    <row r="50370" s="505" customFormat="1" ht="14.25" hidden="1"/>
    <row r="50371" s="505" customFormat="1" ht="14.25" hidden="1"/>
    <row r="50372" s="505" customFormat="1" ht="14.25" hidden="1"/>
    <row r="50373" s="505" customFormat="1" ht="14.25" hidden="1"/>
    <row r="50374" s="505" customFormat="1" ht="14.25" hidden="1"/>
    <row r="50375" s="505" customFormat="1" ht="14.25" hidden="1"/>
    <row r="50376" s="505" customFormat="1" ht="14.25" hidden="1"/>
    <row r="50377" s="505" customFormat="1" ht="14.25" hidden="1"/>
    <row r="50378" s="505" customFormat="1" ht="14.25" hidden="1"/>
    <row r="50379" s="505" customFormat="1" ht="14.25" hidden="1"/>
    <row r="50380" s="505" customFormat="1" ht="14.25" hidden="1"/>
    <row r="50381" s="505" customFormat="1" ht="14.25" hidden="1"/>
    <row r="50382" s="505" customFormat="1" ht="14.25" hidden="1"/>
    <row r="50383" s="505" customFormat="1" ht="14.25" hidden="1"/>
    <row r="50384" s="505" customFormat="1" ht="14.25" hidden="1"/>
    <row r="50385" s="505" customFormat="1" ht="14.25" hidden="1"/>
    <row r="50386" s="505" customFormat="1" ht="14.25" hidden="1"/>
    <row r="50387" s="505" customFormat="1" ht="14.25" hidden="1"/>
    <row r="50388" s="505" customFormat="1" ht="14.25" hidden="1"/>
    <row r="50389" s="505" customFormat="1" ht="14.25" hidden="1"/>
    <row r="50390" s="505" customFormat="1" ht="14.25" hidden="1"/>
    <row r="50391" s="505" customFormat="1" ht="14.25" hidden="1"/>
    <row r="50392" s="505" customFormat="1" ht="14.25" hidden="1"/>
    <row r="50393" s="505" customFormat="1" ht="14.25" hidden="1"/>
    <row r="50394" s="505" customFormat="1" ht="14.25" hidden="1"/>
    <row r="50395" s="505" customFormat="1" ht="14.25" hidden="1"/>
    <row r="50396" s="505" customFormat="1" ht="14.25" hidden="1"/>
    <row r="50397" s="505" customFormat="1" ht="14.25" hidden="1"/>
    <row r="50398" s="505" customFormat="1" ht="14.25" hidden="1"/>
    <row r="50399" s="505" customFormat="1" ht="14.25" hidden="1"/>
    <row r="50400" s="505" customFormat="1" ht="14.25" hidden="1"/>
    <row r="50401" s="505" customFormat="1" ht="14.25" hidden="1"/>
    <row r="50402" s="505" customFormat="1" ht="14.25" hidden="1"/>
    <row r="50403" s="505" customFormat="1" ht="14.25" hidden="1"/>
    <row r="50404" s="505" customFormat="1" ht="14.25" hidden="1"/>
    <row r="50405" s="505" customFormat="1" ht="14.25" hidden="1"/>
    <row r="50406" s="505" customFormat="1" ht="14.25" hidden="1"/>
    <row r="50407" s="505" customFormat="1" ht="14.25" hidden="1"/>
    <row r="50408" s="505" customFormat="1" ht="14.25" hidden="1"/>
    <row r="50409" s="505" customFormat="1" ht="14.25" hidden="1"/>
    <row r="50410" s="505" customFormat="1" ht="14.25" hidden="1"/>
    <row r="50411" s="505" customFormat="1" ht="14.25" hidden="1"/>
    <row r="50412" s="505" customFormat="1" ht="14.25" hidden="1"/>
    <row r="50413" s="505" customFormat="1" ht="14.25" hidden="1"/>
    <row r="50414" s="505" customFormat="1" ht="14.25" hidden="1"/>
    <row r="50415" s="505" customFormat="1" ht="14.25" hidden="1"/>
    <row r="50416" s="505" customFormat="1" ht="14.25" hidden="1"/>
    <row r="50417" s="505" customFormat="1" ht="14.25" hidden="1"/>
    <row r="50418" s="505" customFormat="1" ht="14.25" hidden="1"/>
    <row r="50419" s="505" customFormat="1" ht="14.25" hidden="1"/>
    <row r="50420" s="505" customFormat="1" ht="14.25" hidden="1"/>
    <row r="50421" s="505" customFormat="1" ht="14.25" hidden="1"/>
    <row r="50422" s="505" customFormat="1" ht="14.25" hidden="1"/>
    <row r="50423" s="505" customFormat="1" ht="14.25" hidden="1"/>
    <row r="50424" s="505" customFormat="1" ht="14.25" hidden="1"/>
    <row r="50425" s="505" customFormat="1" ht="14.25" hidden="1"/>
    <row r="50426" s="505" customFormat="1" ht="14.25" hidden="1"/>
    <row r="50427" s="505" customFormat="1" ht="14.25" hidden="1"/>
    <row r="50428" s="505" customFormat="1" ht="14.25" hidden="1"/>
    <row r="50429" s="505" customFormat="1" ht="14.25" hidden="1"/>
    <row r="50430" s="505" customFormat="1" ht="14.25" hidden="1"/>
    <row r="50431" s="505" customFormat="1" ht="14.25" hidden="1"/>
    <row r="50432" s="505" customFormat="1" ht="14.25" hidden="1"/>
    <row r="50433" s="505" customFormat="1" ht="14.25" hidden="1"/>
    <row r="50434" s="505" customFormat="1" ht="14.25" hidden="1"/>
    <row r="50435" s="505" customFormat="1" ht="14.25" hidden="1"/>
    <row r="50436" s="505" customFormat="1" ht="14.25" hidden="1"/>
    <row r="50437" s="505" customFormat="1" ht="14.25" hidden="1"/>
    <row r="50438" s="505" customFormat="1" ht="14.25" hidden="1"/>
    <row r="50439" s="505" customFormat="1" ht="14.25" hidden="1"/>
    <row r="50440" s="505" customFormat="1" ht="14.25" hidden="1"/>
    <row r="50441" s="505" customFormat="1" ht="14.25" hidden="1"/>
    <row r="50442" s="505" customFormat="1" ht="14.25" hidden="1"/>
    <row r="50443" s="505" customFormat="1" ht="14.25" hidden="1"/>
    <row r="50444" s="505" customFormat="1" ht="14.25" hidden="1"/>
    <row r="50445" s="505" customFormat="1" ht="14.25" hidden="1"/>
    <row r="50446" s="505" customFormat="1" ht="14.25" hidden="1"/>
    <row r="50447" s="505" customFormat="1" ht="14.25" hidden="1"/>
    <row r="50448" s="505" customFormat="1" ht="14.25" hidden="1"/>
    <row r="50449" s="505" customFormat="1" ht="14.25" hidden="1"/>
    <row r="50450" s="505" customFormat="1" ht="14.25" hidden="1"/>
    <row r="50451" s="505" customFormat="1" ht="14.25" hidden="1"/>
    <row r="50452" s="505" customFormat="1" ht="14.25" hidden="1"/>
    <row r="50453" s="505" customFormat="1" ht="14.25" hidden="1"/>
    <row r="50454" s="505" customFormat="1" ht="14.25" hidden="1"/>
    <row r="50455" s="505" customFormat="1" ht="14.25" hidden="1"/>
    <row r="50456" s="505" customFormat="1" ht="14.25" hidden="1"/>
    <row r="50457" s="505" customFormat="1" ht="14.25" hidden="1"/>
    <row r="50458" s="505" customFormat="1" ht="14.25" hidden="1"/>
    <row r="50459" s="505" customFormat="1" ht="14.25" hidden="1"/>
    <row r="50460" s="505" customFormat="1" ht="14.25" hidden="1"/>
    <row r="50461" s="505" customFormat="1" ht="14.25" hidden="1"/>
    <row r="50462" s="505" customFormat="1" ht="14.25" hidden="1"/>
    <row r="50463" s="505" customFormat="1" ht="14.25" hidden="1"/>
    <row r="50464" s="505" customFormat="1" ht="14.25" hidden="1"/>
    <row r="50465" s="505" customFormat="1" ht="14.25" hidden="1"/>
    <row r="50466" s="505" customFormat="1" ht="14.25" hidden="1"/>
    <row r="50467" s="505" customFormat="1" ht="14.25" hidden="1"/>
    <row r="50468" s="505" customFormat="1" ht="14.25" hidden="1"/>
    <row r="50469" s="505" customFormat="1" ht="14.25" hidden="1"/>
    <row r="50470" s="505" customFormat="1" ht="14.25" hidden="1"/>
    <row r="50471" s="505" customFormat="1" ht="14.25" hidden="1"/>
    <row r="50472" s="505" customFormat="1" ht="14.25" hidden="1"/>
    <row r="50473" s="505" customFormat="1" ht="14.25" hidden="1"/>
    <row r="50474" s="505" customFormat="1" ht="14.25" hidden="1"/>
    <row r="50475" s="505" customFormat="1" ht="14.25" hidden="1"/>
    <row r="50476" s="505" customFormat="1" ht="14.25" hidden="1"/>
    <row r="50477" s="505" customFormat="1" ht="14.25" hidden="1"/>
    <row r="50478" s="505" customFormat="1" ht="14.25" hidden="1"/>
    <row r="50479" s="505" customFormat="1" ht="14.25" hidden="1"/>
    <row r="50480" s="505" customFormat="1" ht="14.25" hidden="1"/>
    <row r="50481" s="505" customFormat="1" ht="14.25" hidden="1"/>
    <row r="50482" s="505" customFormat="1" ht="14.25" hidden="1"/>
    <row r="50483" s="505" customFormat="1" ht="14.25" hidden="1"/>
    <row r="50484" s="505" customFormat="1" ht="14.25" hidden="1"/>
    <row r="50485" s="505" customFormat="1" ht="14.25" hidden="1"/>
    <row r="50486" s="505" customFormat="1" ht="14.25" hidden="1"/>
    <row r="50487" s="505" customFormat="1" ht="14.25" hidden="1"/>
    <row r="50488" s="505" customFormat="1" ht="14.25" hidden="1"/>
    <row r="50489" s="505" customFormat="1" ht="14.25" hidden="1"/>
    <row r="50490" s="505" customFormat="1" ht="14.25" hidden="1"/>
    <row r="50491" s="505" customFormat="1" ht="14.25" hidden="1"/>
    <row r="50492" s="505" customFormat="1" ht="14.25" hidden="1"/>
    <row r="50493" s="505" customFormat="1" ht="14.25" hidden="1"/>
    <row r="50494" s="505" customFormat="1" ht="14.25" hidden="1"/>
    <row r="50495" s="505" customFormat="1" ht="14.25" hidden="1"/>
    <row r="50496" s="505" customFormat="1" ht="14.25" hidden="1"/>
    <row r="50497" s="505" customFormat="1" ht="14.25" hidden="1"/>
    <row r="50498" s="505" customFormat="1" ht="14.25" hidden="1"/>
    <row r="50499" s="505" customFormat="1" ht="14.25" hidden="1"/>
    <row r="50500" s="505" customFormat="1" ht="14.25" hidden="1"/>
    <row r="50501" s="505" customFormat="1" ht="14.25" hidden="1"/>
    <row r="50502" s="505" customFormat="1" ht="14.25" hidden="1"/>
    <row r="50503" s="505" customFormat="1" ht="14.25" hidden="1"/>
    <row r="50504" s="505" customFormat="1" ht="14.25" hidden="1"/>
    <row r="50505" s="505" customFormat="1" ht="14.25" hidden="1"/>
    <row r="50506" s="505" customFormat="1" ht="14.25" hidden="1"/>
    <row r="50507" s="505" customFormat="1" ht="14.25" hidden="1"/>
    <row r="50508" s="505" customFormat="1" ht="14.25" hidden="1"/>
    <row r="50509" s="505" customFormat="1" ht="14.25" hidden="1"/>
    <row r="50510" s="505" customFormat="1" ht="14.25" hidden="1"/>
    <row r="50511" s="505" customFormat="1" ht="14.25" hidden="1"/>
    <row r="50512" s="505" customFormat="1" ht="14.25" hidden="1"/>
    <row r="50513" s="505" customFormat="1" ht="14.25" hidden="1"/>
    <row r="50514" s="505" customFormat="1" ht="14.25" hidden="1"/>
    <row r="50515" s="505" customFormat="1" ht="14.25" hidden="1"/>
    <row r="50516" s="505" customFormat="1" ht="14.25" hidden="1"/>
    <row r="50517" s="505" customFormat="1" ht="14.25" hidden="1"/>
    <row r="50518" s="505" customFormat="1" ht="14.25" hidden="1"/>
    <row r="50519" s="505" customFormat="1" ht="14.25" hidden="1"/>
    <row r="50520" s="505" customFormat="1" ht="14.25" hidden="1"/>
    <row r="50521" s="505" customFormat="1" ht="14.25" hidden="1"/>
    <row r="50522" s="505" customFormat="1" ht="14.25" hidden="1"/>
    <row r="50523" s="505" customFormat="1" ht="14.25" hidden="1"/>
    <row r="50524" s="505" customFormat="1" ht="14.25" hidden="1"/>
    <row r="50525" s="505" customFormat="1" ht="14.25" hidden="1"/>
    <row r="50526" s="505" customFormat="1" ht="14.25" hidden="1"/>
    <row r="50527" s="505" customFormat="1" ht="14.25" hidden="1"/>
    <row r="50528" s="505" customFormat="1" ht="14.25" hidden="1"/>
    <row r="50529" s="505" customFormat="1" ht="14.25" hidden="1"/>
    <row r="50530" s="505" customFormat="1" ht="14.25" hidden="1"/>
    <row r="50531" s="505" customFormat="1" ht="14.25" hidden="1"/>
    <row r="50532" s="505" customFormat="1" ht="14.25" hidden="1"/>
    <row r="50533" s="505" customFormat="1" ht="14.25" hidden="1"/>
    <row r="50534" s="505" customFormat="1" ht="14.25" hidden="1"/>
    <row r="50535" s="505" customFormat="1" ht="14.25" hidden="1"/>
    <row r="50536" s="505" customFormat="1" ht="14.25" hidden="1"/>
    <row r="50537" s="505" customFormat="1" ht="14.25" hidden="1"/>
    <row r="50538" s="505" customFormat="1" ht="14.25" hidden="1"/>
    <row r="50539" s="505" customFormat="1" ht="14.25" hidden="1"/>
    <row r="50540" s="505" customFormat="1" ht="14.25" hidden="1"/>
    <row r="50541" s="505" customFormat="1" ht="14.25" hidden="1"/>
    <row r="50542" s="505" customFormat="1" ht="14.25" hidden="1"/>
    <row r="50543" s="505" customFormat="1" ht="14.25" hidden="1"/>
    <row r="50544" s="505" customFormat="1" ht="14.25" hidden="1"/>
    <row r="50545" s="505" customFormat="1" ht="14.25" hidden="1"/>
    <row r="50546" s="505" customFormat="1" ht="14.25" hidden="1"/>
    <row r="50547" s="505" customFormat="1" ht="14.25" hidden="1"/>
    <row r="50548" s="505" customFormat="1" ht="14.25" hidden="1"/>
    <row r="50549" s="505" customFormat="1" ht="14.25" hidden="1"/>
    <row r="50550" s="505" customFormat="1" ht="14.25" hidden="1"/>
    <row r="50551" s="505" customFormat="1" ht="14.25" hidden="1"/>
    <row r="50552" s="505" customFormat="1" ht="14.25" hidden="1"/>
    <row r="50553" s="505" customFormat="1" ht="14.25" hidden="1"/>
    <row r="50554" s="505" customFormat="1" ht="14.25" hidden="1"/>
    <row r="50555" s="505" customFormat="1" ht="14.25" hidden="1"/>
    <row r="50556" s="505" customFormat="1" ht="14.25" hidden="1"/>
    <row r="50557" s="505" customFormat="1" ht="14.25" hidden="1"/>
    <row r="50558" s="505" customFormat="1" ht="14.25" hidden="1"/>
    <row r="50559" s="505" customFormat="1" ht="14.25" hidden="1"/>
    <row r="50560" s="505" customFormat="1" ht="14.25" hidden="1"/>
    <row r="50561" s="505" customFormat="1" ht="14.25" hidden="1"/>
    <row r="50562" s="505" customFormat="1" ht="14.25" hidden="1"/>
    <row r="50563" s="505" customFormat="1" ht="14.25" hidden="1"/>
    <row r="50564" s="505" customFormat="1" ht="14.25" hidden="1"/>
    <row r="50565" s="505" customFormat="1" ht="14.25" hidden="1"/>
    <row r="50566" s="505" customFormat="1" ht="14.25" hidden="1"/>
    <row r="50567" s="505" customFormat="1" ht="14.25" hidden="1"/>
    <row r="50568" s="505" customFormat="1" ht="14.25" hidden="1"/>
    <row r="50569" s="505" customFormat="1" ht="14.25" hidden="1"/>
    <row r="50570" s="505" customFormat="1" ht="14.25" hidden="1"/>
    <row r="50571" s="505" customFormat="1" ht="14.25" hidden="1"/>
    <row r="50572" s="505" customFormat="1" ht="14.25" hidden="1"/>
    <row r="50573" s="505" customFormat="1" ht="14.25" hidden="1"/>
    <row r="50574" s="505" customFormat="1" ht="14.25" hidden="1"/>
    <row r="50575" s="505" customFormat="1" ht="14.25" hidden="1"/>
    <row r="50576" s="505" customFormat="1" ht="14.25" hidden="1"/>
    <row r="50577" s="505" customFormat="1" ht="14.25" hidden="1"/>
    <row r="50578" s="505" customFormat="1" ht="14.25" hidden="1"/>
    <row r="50579" s="505" customFormat="1" ht="14.25" hidden="1"/>
    <row r="50580" s="505" customFormat="1" ht="14.25" hidden="1"/>
    <row r="50581" s="505" customFormat="1" ht="14.25" hidden="1"/>
    <row r="50582" s="505" customFormat="1" ht="14.25" hidden="1"/>
    <row r="50583" s="505" customFormat="1" ht="14.25" hidden="1"/>
    <row r="50584" s="505" customFormat="1" ht="14.25" hidden="1"/>
    <row r="50585" s="505" customFormat="1" ht="14.25" hidden="1"/>
    <row r="50586" s="505" customFormat="1" ht="14.25" hidden="1"/>
    <row r="50587" s="505" customFormat="1" ht="14.25" hidden="1"/>
    <row r="50588" s="505" customFormat="1" ht="14.25" hidden="1"/>
    <row r="50589" s="505" customFormat="1" ht="14.25" hidden="1"/>
    <row r="50590" s="505" customFormat="1" ht="14.25" hidden="1"/>
    <row r="50591" s="505" customFormat="1" ht="14.25" hidden="1"/>
    <row r="50592" s="505" customFormat="1" ht="14.25" hidden="1"/>
    <row r="50593" s="505" customFormat="1" ht="14.25" hidden="1"/>
    <row r="50594" s="505" customFormat="1" ht="14.25" hidden="1"/>
    <row r="50595" s="505" customFormat="1" ht="14.25" hidden="1"/>
    <row r="50596" s="505" customFormat="1" ht="14.25" hidden="1"/>
    <row r="50597" s="505" customFormat="1" ht="14.25" hidden="1"/>
    <row r="50598" s="505" customFormat="1" ht="14.25" hidden="1"/>
    <row r="50599" s="505" customFormat="1" ht="14.25" hidden="1"/>
    <row r="50600" s="505" customFormat="1" ht="14.25" hidden="1"/>
    <row r="50601" s="505" customFormat="1" ht="14.25" hidden="1"/>
    <row r="50602" s="505" customFormat="1" ht="14.25" hidden="1"/>
    <row r="50603" s="505" customFormat="1" ht="14.25" hidden="1"/>
    <row r="50604" s="505" customFormat="1" ht="14.25" hidden="1"/>
    <row r="50605" s="505" customFormat="1" ht="14.25" hidden="1"/>
    <row r="50606" s="505" customFormat="1" ht="14.25" hidden="1"/>
    <row r="50607" s="505" customFormat="1" ht="14.25" hidden="1"/>
    <row r="50608" s="505" customFormat="1" ht="14.25" hidden="1"/>
    <row r="50609" s="505" customFormat="1" ht="14.25" hidden="1"/>
    <row r="50610" s="505" customFormat="1" ht="14.25" hidden="1"/>
    <row r="50611" s="505" customFormat="1" ht="14.25" hidden="1"/>
    <row r="50612" s="505" customFormat="1" ht="14.25" hidden="1"/>
    <row r="50613" s="505" customFormat="1" ht="14.25" hidden="1"/>
    <row r="50614" s="505" customFormat="1" ht="14.25" hidden="1"/>
    <row r="50615" s="505" customFormat="1" ht="14.25" hidden="1"/>
    <row r="50616" s="505" customFormat="1" ht="14.25" hidden="1"/>
    <row r="50617" s="505" customFormat="1" ht="14.25" hidden="1"/>
    <row r="50618" s="505" customFormat="1" ht="14.25" hidden="1"/>
    <row r="50619" s="505" customFormat="1" ht="14.25" hidden="1"/>
    <row r="50620" s="505" customFormat="1" ht="14.25" hidden="1"/>
    <row r="50621" s="505" customFormat="1" ht="14.25" hidden="1"/>
    <row r="50622" s="505" customFormat="1" ht="14.25" hidden="1"/>
    <row r="50623" s="505" customFormat="1" ht="14.25" hidden="1"/>
    <row r="50624" s="505" customFormat="1" ht="14.25" hidden="1"/>
    <row r="50625" s="505" customFormat="1" ht="14.25" hidden="1"/>
    <row r="50626" s="505" customFormat="1" ht="14.25" hidden="1"/>
    <row r="50627" s="505" customFormat="1" ht="14.25" hidden="1"/>
    <row r="50628" s="505" customFormat="1" ht="14.25" hidden="1"/>
    <row r="50629" s="505" customFormat="1" ht="14.25" hidden="1"/>
    <row r="50630" s="505" customFormat="1" ht="14.25" hidden="1"/>
    <row r="50631" s="505" customFormat="1" ht="14.25" hidden="1"/>
    <row r="50632" s="505" customFormat="1" ht="14.25" hidden="1"/>
    <row r="50633" s="505" customFormat="1" ht="14.25" hidden="1"/>
    <row r="50634" s="505" customFormat="1" ht="14.25" hidden="1"/>
    <row r="50635" s="505" customFormat="1" ht="14.25" hidden="1"/>
    <row r="50636" s="505" customFormat="1" ht="14.25" hidden="1"/>
    <row r="50637" s="505" customFormat="1" ht="14.25" hidden="1"/>
    <row r="50638" s="505" customFormat="1" ht="14.25" hidden="1"/>
    <row r="50639" s="505" customFormat="1" ht="14.25" hidden="1"/>
    <row r="50640" s="505" customFormat="1" ht="14.25" hidden="1"/>
    <row r="50641" s="505" customFormat="1" ht="14.25" hidden="1"/>
    <row r="50642" s="505" customFormat="1" ht="14.25" hidden="1"/>
    <row r="50643" s="505" customFormat="1" ht="14.25" hidden="1"/>
    <row r="50644" s="505" customFormat="1" ht="14.25" hidden="1"/>
    <row r="50645" s="505" customFormat="1" ht="14.25" hidden="1"/>
    <row r="50646" s="505" customFormat="1" ht="14.25" hidden="1"/>
    <row r="50647" s="505" customFormat="1" ht="14.25" hidden="1"/>
    <row r="50648" s="505" customFormat="1" ht="14.25" hidden="1"/>
    <row r="50649" s="505" customFormat="1" ht="14.25" hidden="1"/>
    <row r="50650" s="505" customFormat="1" ht="14.25" hidden="1"/>
    <row r="50651" s="505" customFormat="1" ht="14.25" hidden="1"/>
    <row r="50652" s="505" customFormat="1" ht="14.25" hidden="1"/>
    <row r="50653" s="505" customFormat="1" ht="14.25" hidden="1"/>
    <row r="50654" s="505" customFormat="1" ht="14.25" hidden="1"/>
    <row r="50655" s="505" customFormat="1" ht="14.25" hidden="1"/>
    <row r="50656" s="505" customFormat="1" ht="14.25" hidden="1"/>
    <row r="50657" s="505" customFormat="1" ht="14.25" hidden="1"/>
    <row r="50658" s="505" customFormat="1" ht="14.25" hidden="1"/>
    <row r="50659" s="505" customFormat="1" ht="14.25" hidden="1"/>
    <row r="50660" s="505" customFormat="1" ht="14.25" hidden="1"/>
    <row r="50661" s="505" customFormat="1" ht="14.25" hidden="1"/>
    <row r="50662" s="505" customFormat="1" ht="14.25" hidden="1"/>
    <row r="50663" s="505" customFormat="1" ht="14.25" hidden="1"/>
    <row r="50664" s="505" customFormat="1" ht="14.25" hidden="1"/>
    <row r="50665" s="505" customFormat="1" ht="14.25" hidden="1"/>
    <row r="50666" s="505" customFormat="1" ht="14.25" hidden="1"/>
    <row r="50667" s="505" customFormat="1" ht="14.25" hidden="1"/>
    <row r="50668" s="505" customFormat="1" ht="14.25" hidden="1"/>
    <row r="50669" s="505" customFormat="1" ht="14.25" hidden="1"/>
    <row r="50670" s="505" customFormat="1" ht="14.25" hidden="1"/>
    <row r="50671" s="505" customFormat="1" ht="14.25" hidden="1"/>
    <row r="50672" s="505" customFormat="1" ht="14.25" hidden="1"/>
    <row r="50673" s="505" customFormat="1" ht="14.25" hidden="1"/>
    <row r="50674" s="505" customFormat="1" ht="14.25" hidden="1"/>
    <row r="50675" s="505" customFormat="1" ht="14.25" hidden="1"/>
    <row r="50676" s="505" customFormat="1" ht="14.25" hidden="1"/>
    <row r="50677" s="505" customFormat="1" ht="14.25" hidden="1"/>
    <row r="50678" s="505" customFormat="1" ht="14.25" hidden="1"/>
    <row r="50679" s="505" customFormat="1" ht="14.25" hidden="1"/>
    <row r="50680" s="505" customFormat="1" ht="14.25" hidden="1"/>
    <row r="50681" s="505" customFormat="1" ht="14.25" hidden="1"/>
    <row r="50682" s="505" customFormat="1" ht="14.25" hidden="1"/>
    <row r="50683" s="505" customFormat="1" ht="14.25" hidden="1"/>
    <row r="50684" s="505" customFormat="1" ht="14.25" hidden="1"/>
    <row r="50685" s="505" customFormat="1" ht="14.25" hidden="1"/>
    <row r="50686" s="505" customFormat="1" ht="14.25" hidden="1"/>
    <row r="50687" s="505" customFormat="1" ht="14.25" hidden="1"/>
    <row r="50688" s="505" customFormat="1" ht="14.25" hidden="1"/>
    <row r="50689" s="505" customFormat="1" ht="14.25" hidden="1"/>
    <row r="50690" s="505" customFormat="1" ht="14.25" hidden="1"/>
    <row r="50691" s="505" customFormat="1" ht="14.25" hidden="1"/>
    <row r="50692" s="505" customFormat="1" ht="14.25" hidden="1"/>
    <row r="50693" s="505" customFormat="1" ht="14.25" hidden="1"/>
    <row r="50694" s="505" customFormat="1" ht="14.25" hidden="1"/>
    <row r="50695" s="505" customFormat="1" ht="14.25" hidden="1"/>
    <row r="50696" s="505" customFormat="1" ht="14.25" hidden="1"/>
    <row r="50697" s="505" customFormat="1" ht="14.25" hidden="1"/>
    <row r="50698" s="505" customFormat="1" ht="14.25" hidden="1"/>
    <row r="50699" s="505" customFormat="1" ht="14.25" hidden="1"/>
    <row r="50700" s="505" customFormat="1" ht="14.25" hidden="1"/>
    <row r="50701" s="505" customFormat="1" ht="14.25" hidden="1"/>
    <row r="50702" s="505" customFormat="1" ht="14.25" hidden="1"/>
    <row r="50703" s="505" customFormat="1" ht="14.25" hidden="1"/>
    <row r="50704" s="505" customFormat="1" ht="14.25" hidden="1"/>
    <row r="50705" s="505" customFormat="1" ht="14.25" hidden="1"/>
    <row r="50706" s="505" customFormat="1" ht="14.25" hidden="1"/>
    <row r="50707" s="505" customFormat="1" ht="14.25" hidden="1"/>
    <row r="50708" s="505" customFormat="1" ht="14.25" hidden="1"/>
    <row r="50709" s="505" customFormat="1" ht="14.25" hidden="1"/>
    <row r="50710" s="505" customFormat="1" ht="14.25" hidden="1"/>
    <row r="50711" s="505" customFormat="1" ht="14.25" hidden="1"/>
    <row r="50712" s="505" customFormat="1" ht="14.25" hidden="1"/>
    <row r="50713" s="505" customFormat="1" ht="14.25" hidden="1"/>
    <row r="50714" s="505" customFormat="1" ht="14.25" hidden="1"/>
    <row r="50715" s="505" customFormat="1" ht="14.25" hidden="1"/>
    <row r="50716" s="505" customFormat="1" ht="14.25" hidden="1"/>
    <row r="50717" s="505" customFormat="1" ht="14.25" hidden="1"/>
    <row r="50718" s="505" customFormat="1" ht="14.25" hidden="1"/>
    <row r="50719" s="505" customFormat="1" ht="14.25" hidden="1"/>
    <row r="50720" s="505" customFormat="1" ht="14.25" hidden="1"/>
    <row r="50721" s="505" customFormat="1" ht="14.25" hidden="1"/>
    <row r="50722" s="505" customFormat="1" ht="14.25" hidden="1"/>
    <row r="50723" s="505" customFormat="1" ht="14.25" hidden="1"/>
    <row r="50724" s="505" customFormat="1" ht="14.25" hidden="1"/>
    <row r="50725" s="505" customFormat="1" ht="14.25" hidden="1"/>
    <row r="50726" s="505" customFormat="1" ht="14.25" hidden="1"/>
    <row r="50727" s="505" customFormat="1" ht="14.25" hidden="1"/>
    <row r="50728" s="505" customFormat="1" ht="14.25" hidden="1"/>
    <row r="50729" s="505" customFormat="1" ht="14.25" hidden="1"/>
    <row r="50730" s="505" customFormat="1" ht="14.25" hidden="1"/>
    <row r="50731" s="505" customFormat="1" ht="14.25" hidden="1"/>
    <row r="50732" s="505" customFormat="1" ht="14.25" hidden="1"/>
    <row r="50733" s="505" customFormat="1" ht="14.25" hidden="1"/>
    <row r="50734" s="505" customFormat="1" ht="14.25" hidden="1"/>
    <row r="50735" s="505" customFormat="1" ht="14.25" hidden="1"/>
    <row r="50736" s="505" customFormat="1" ht="14.25" hidden="1"/>
    <row r="50737" s="505" customFormat="1" ht="14.25" hidden="1"/>
    <row r="50738" s="505" customFormat="1" ht="14.25" hidden="1"/>
    <row r="50739" s="505" customFormat="1" ht="14.25" hidden="1"/>
    <row r="50740" s="505" customFormat="1" ht="14.25" hidden="1"/>
    <row r="50741" s="505" customFormat="1" ht="14.25" hidden="1"/>
    <row r="50742" s="505" customFormat="1" ht="14.25" hidden="1"/>
    <row r="50743" s="505" customFormat="1" ht="14.25" hidden="1"/>
    <row r="50744" s="505" customFormat="1" ht="14.25" hidden="1"/>
    <row r="50745" s="505" customFormat="1" ht="14.25" hidden="1"/>
    <row r="50746" s="505" customFormat="1" ht="14.25" hidden="1"/>
    <row r="50747" s="505" customFormat="1" ht="14.25" hidden="1"/>
    <row r="50748" s="505" customFormat="1" ht="14.25" hidden="1"/>
    <row r="50749" s="505" customFormat="1" ht="14.25" hidden="1"/>
    <row r="50750" s="505" customFormat="1" ht="14.25" hidden="1"/>
    <row r="50751" s="505" customFormat="1" ht="14.25" hidden="1"/>
    <row r="50752" s="505" customFormat="1" ht="14.25" hidden="1"/>
    <row r="50753" s="505" customFormat="1" ht="14.25" hidden="1"/>
    <row r="50754" s="505" customFormat="1" ht="14.25" hidden="1"/>
    <row r="50755" s="505" customFormat="1" ht="14.25" hidden="1"/>
    <row r="50756" s="505" customFormat="1" ht="14.25" hidden="1"/>
    <row r="50757" s="505" customFormat="1" ht="14.25" hidden="1"/>
    <row r="50758" s="505" customFormat="1" ht="14.25" hidden="1"/>
    <row r="50759" s="505" customFormat="1" ht="14.25" hidden="1"/>
    <row r="50760" s="505" customFormat="1" ht="14.25" hidden="1"/>
    <row r="50761" s="505" customFormat="1" ht="14.25" hidden="1"/>
    <row r="50762" s="505" customFormat="1" ht="14.25" hidden="1"/>
    <row r="50763" s="505" customFormat="1" ht="14.25" hidden="1"/>
    <row r="50764" s="505" customFormat="1" ht="14.25" hidden="1"/>
    <row r="50765" s="505" customFormat="1" ht="14.25" hidden="1"/>
    <row r="50766" s="505" customFormat="1" ht="14.25" hidden="1"/>
    <row r="50767" s="505" customFormat="1" ht="14.25" hidden="1"/>
    <row r="50768" s="505" customFormat="1" ht="14.25" hidden="1"/>
    <row r="50769" s="505" customFormat="1" ht="14.25" hidden="1"/>
    <row r="50770" s="505" customFormat="1" ht="14.25" hidden="1"/>
    <row r="50771" s="505" customFormat="1" ht="14.25" hidden="1"/>
    <row r="50772" s="505" customFormat="1" ht="14.25" hidden="1"/>
    <row r="50773" s="505" customFormat="1" ht="14.25" hidden="1"/>
    <row r="50774" s="505" customFormat="1" ht="14.25" hidden="1"/>
    <row r="50775" s="505" customFormat="1" ht="14.25" hidden="1"/>
    <row r="50776" s="505" customFormat="1" ht="14.25" hidden="1"/>
    <row r="50777" s="505" customFormat="1" ht="14.25" hidden="1"/>
    <row r="50778" s="505" customFormat="1" ht="14.25" hidden="1"/>
    <row r="50779" s="505" customFormat="1" ht="14.25" hidden="1"/>
    <row r="50780" s="505" customFormat="1" ht="14.25" hidden="1"/>
    <row r="50781" s="505" customFormat="1" ht="14.25" hidden="1"/>
    <row r="50782" s="505" customFormat="1" ht="14.25" hidden="1"/>
    <row r="50783" s="505" customFormat="1" ht="14.25" hidden="1"/>
    <row r="50784" s="505" customFormat="1" ht="14.25" hidden="1"/>
    <row r="50785" s="505" customFormat="1" ht="14.25" hidden="1"/>
    <row r="50786" s="505" customFormat="1" ht="14.25" hidden="1"/>
    <row r="50787" s="505" customFormat="1" ht="14.25" hidden="1"/>
    <row r="50788" s="505" customFormat="1" ht="14.25" hidden="1"/>
    <row r="50789" s="505" customFormat="1" ht="14.25" hidden="1"/>
    <row r="50790" s="505" customFormat="1" ht="14.25" hidden="1"/>
    <row r="50791" s="505" customFormat="1" ht="14.25" hidden="1"/>
    <row r="50792" s="505" customFormat="1" ht="14.25" hidden="1"/>
    <row r="50793" s="505" customFormat="1" ht="14.25" hidden="1"/>
    <row r="50794" s="505" customFormat="1" ht="14.25" hidden="1"/>
    <row r="50795" s="505" customFormat="1" ht="14.25" hidden="1"/>
    <row r="50796" s="505" customFormat="1" ht="14.25" hidden="1"/>
    <row r="50797" s="505" customFormat="1" ht="14.25" hidden="1"/>
    <row r="50798" s="505" customFormat="1" ht="14.25" hidden="1"/>
    <row r="50799" s="505" customFormat="1" ht="14.25" hidden="1"/>
    <row r="50800" s="505" customFormat="1" ht="14.25" hidden="1"/>
    <row r="50801" s="505" customFormat="1" ht="14.25" hidden="1"/>
    <row r="50802" s="505" customFormat="1" ht="14.25" hidden="1"/>
    <row r="50803" s="505" customFormat="1" ht="14.25" hidden="1"/>
    <row r="50804" s="505" customFormat="1" ht="14.25" hidden="1"/>
    <row r="50805" s="505" customFormat="1" ht="14.25" hidden="1"/>
    <row r="50806" s="505" customFormat="1" ht="14.25" hidden="1"/>
    <row r="50807" s="505" customFormat="1" ht="14.25" hidden="1"/>
    <row r="50808" s="505" customFormat="1" ht="14.25" hidden="1"/>
    <row r="50809" s="505" customFormat="1" ht="14.25" hidden="1"/>
    <row r="50810" s="505" customFormat="1" ht="14.25" hidden="1"/>
    <row r="50811" s="505" customFormat="1" ht="14.25" hidden="1"/>
    <row r="50812" s="505" customFormat="1" ht="14.25" hidden="1"/>
    <row r="50813" s="505" customFormat="1" ht="14.25" hidden="1"/>
    <row r="50814" s="505" customFormat="1" ht="14.25" hidden="1"/>
    <row r="50815" s="505" customFormat="1" ht="14.25" hidden="1"/>
    <row r="50816" s="505" customFormat="1" ht="14.25" hidden="1"/>
    <row r="50817" s="505" customFormat="1" ht="14.25" hidden="1"/>
    <row r="50818" s="505" customFormat="1" ht="14.25" hidden="1"/>
    <row r="50819" s="505" customFormat="1" ht="14.25" hidden="1"/>
    <row r="50820" s="505" customFormat="1" ht="14.25" hidden="1"/>
    <row r="50821" s="505" customFormat="1" ht="14.25" hidden="1"/>
    <row r="50822" s="505" customFormat="1" ht="14.25" hidden="1"/>
    <row r="50823" s="505" customFormat="1" ht="14.25" hidden="1"/>
    <row r="50824" s="505" customFormat="1" ht="14.25" hidden="1"/>
    <row r="50825" s="505" customFormat="1" ht="14.25" hidden="1"/>
    <row r="50826" s="505" customFormat="1" ht="14.25" hidden="1"/>
    <row r="50827" s="505" customFormat="1" ht="14.25" hidden="1"/>
    <row r="50828" s="505" customFormat="1" ht="14.25" hidden="1"/>
    <row r="50829" s="505" customFormat="1" ht="14.25" hidden="1"/>
    <row r="50830" s="505" customFormat="1" ht="14.25" hidden="1"/>
    <row r="50831" s="505" customFormat="1" ht="14.25" hidden="1"/>
    <row r="50832" s="505" customFormat="1" ht="14.25" hidden="1"/>
    <row r="50833" s="505" customFormat="1" ht="14.25" hidden="1"/>
    <row r="50834" s="505" customFormat="1" ht="14.25" hidden="1"/>
    <row r="50835" s="505" customFormat="1" ht="14.25" hidden="1"/>
    <row r="50836" s="505" customFormat="1" ht="14.25" hidden="1"/>
    <row r="50837" s="505" customFormat="1" ht="14.25" hidden="1"/>
    <row r="50838" s="505" customFormat="1" ht="14.25" hidden="1"/>
    <row r="50839" s="505" customFormat="1" ht="14.25" hidden="1"/>
    <row r="50840" s="505" customFormat="1" ht="14.25" hidden="1"/>
    <row r="50841" s="505" customFormat="1" ht="14.25" hidden="1"/>
    <row r="50842" s="505" customFormat="1" ht="14.25" hidden="1"/>
    <row r="50843" s="505" customFormat="1" ht="14.25" hidden="1"/>
    <row r="50844" s="505" customFormat="1" ht="14.25" hidden="1"/>
    <row r="50845" s="505" customFormat="1" ht="14.25" hidden="1"/>
    <row r="50846" s="505" customFormat="1" ht="14.25" hidden="1"/>
    <row r="50847" s="505" customFormat="1" ht="14.25" hidden="1"/>
    <row r="50848" s="505" customFormat="1" ht="14.25" hidden="1"/>
    <row r="50849" s="505" customFormat="1" ht="14.25" hidden="1"/>
    <row r="50850" s="505" customFormat="1" ht="14.25" hidden="1"/>
    <row r="50851" s="505" customFormat="1" ht="14.25" hidden="1"/>
    <row r="50852" s="505" customFormat="1" ht="14.25" hidden="1"/>
    <row r="50853" s="505" customFormat="1" ht="14.25" hidden="1"/>
    <row r="50854" s="505" customFormat="1" ht="14.25" hidden="1"/>
    <row r="50855" s="505" customFormat="1" ht="14.25" hidden="1"/>
    <row r="50856" s="505" customFormat="1" ht="14.25" hidden="1"/>
    <row r="50857" s="505" customFormat="1" ht="14.25" hidden="1"/>
    <row r="50858" s="505" customFormat="1" ht="14.25" hidden="1"/>
    <row r="50859" s="505" customFormat="1" ht="14.25" hidden="1"/>
    <row r="50860" s="505" customFormat="1" ht="14.25" hidden="1"/>
    <row r="50861" s="505" customFormat="1" ht="14.25" hidden="1"/>
    <row r="50862" s="505" customFormat="1" ht="14.25" hidden="1"/>
    <row r="50863" s="505" customFormat="1" ht="14.25" hidden="1"/>
    <row r="50864" s="505" customFormat="1" ht="14.25" hidden="1"/>
    <row r="50865" s="505" customFormat="1" ht="14.25" hidden="1"/>
    <row r="50866" s="505" customFormat="1" ht="14.25" hidden="1"/>
    <row r="50867" s="505" customFormat="1" ht="14.25" hidden="1"/>
    <row r="50868" s="505" customFormat="1" ht="14.25" hidden="1"/>
    <row r="50869" s="505" customFormat="1" ht="14.25" hidden="1"/>
    <row r="50870" s="505" customFormat="1" ht="14.25" hidden="1"/>
    <row r="50871" s="505" customFormat="1" ht="14.25" hidden="1"/>
    <row r="50872" s="505" customFormat="1" ht="14.25" hidden="1"/>
    <row r="50873" s="505" customFormat="1" ht="14.25" hidden="1"/>
    <row r="50874" s="505" customFormat="1" ht="14.25" hidden="1"/>
    <row r="50875" s="505" customFormat="1" ht="14.25" hidden="1"/>
    <row r="50876" s="505" customFormat="1" ht="14.25" hidden="1"/>
    <row r="50877" s="505" customFormat="1" ht="14.25" hidden="1"/>
    <row r="50878" s="505" customFormat="1" ht="14.25" hidden="1"/>
    <row r="50879" s="505" customFormat="1" ht="14.25" hidden="1"/>
    <row r="50880" s="505" customFormat="1" ht="14.25" hidden="1"/>
    <row r="50881" s="505" customFormat="1" ht="14.25" hidden="1"/>
    <row r="50882" s="505" customFormat="1" ht="14.25" hidden="1"/>
    <row r="50883" s="505" customFormat="1" ht="14.25" hidden="1"/>
    <row r="50884" s="505" customFormat="1" ht="14.25" hidden="1"/>
    <row r="50885" s="505" customFormat="1" ht="14.25" hidden="1"/>
    <row r="50886" s="505" customFormat="1" ht="14.25" hidden="1"/>
    <row r="50887" s="505" customFormat="1" ht="14.25" hidden="1"/>
    <row r="50888" s="505" customFormat="1" ht="14.25" hidden="1"/>
    <row r="50889" s="505" customFormat="1" ht="14.25" hidden="1"/>
    <row r="50890" s="505" customFormat="1" ht="14.25" hidden="1"/>
    <row r="50891" s="505" customFormat="1" ht="14.25" hidden="1"/>
    <row r="50892" s="505" customFormat="1" ht="14.25" hidden="1"/>
    <row r="50893" s="505" customFormat="1" ht="14.25" hidden="1"/>
    <row r="50894" s="505" customFormat="1" ht="14.25" hidden="1"/>
    <row r="50895" s="505" customFormat="1" ht="14.25" hidden="1"/>
    <row r="50896" s="505" customFormat="1" ht="14.25" hidden="1"/>
    <row r="50897" s="505" customFormat="1" ht="14.25" hidden="1"/>
    <row r="50898" s="505" customFormat="1" ht="14.25" hidden="1"/>
    <row r="50899" s="505" customFormat="1" ht="14.25" hidden="1"/>
    <row r="50900" s="505" customFormat="1" ht="14.25" hidden="1"/>
    <row r="50901" s="505" customFormat="1" ht="14.25" hidden="1"/>
    <row r="50902" s="505" customFormat="1" ht="14.25" hidden="1"/>
    <row r="50903" s="505" customFormat="1" ht="14.25" hidden="1"/>
    <row r="50904" s="505" customFormat="1" ht="14.25" hidden="1"/>
    <row r="50905" s="505" customFormat="1" ht="14.25" hidden="1"/>
    <row r="50906" s="505" customFormat="1" ht="14.25" hidden="1"/>
    <row r="50907" s="505" customFormat="1" ht="14.25" hidden="1"/>
    <row r="50908" s="505" customFormat="1" ht="14.25" hidden="1"/>
    <row r="50909" s="505" customFormat="1" ht="14.25" hidden="1"/>
    <row r="50910" s="505" customFormat="1" ht="14.25" hidden="1"/>
    <row r="50911" s="505" customFormat="1" ht="14.25" hidden="1"/>
    <row r="50912" s="505" customFormat="1" ht="14.25" hidden="1"/>
    <row r="50913" s="505" customFormat="1" ht="14.25" hidden="1"/>
    <row r="50914" s="505" customFormat="1" ht="14.25" hidden="1"/>
    <row r="50915" s="505" customFormat="1" ht="14.25" hidden="1"/>
    <row r="50916" s="505" customFormat="1" ht="14.25" hidden="1"/>
    <row r="50917" s="505" customFormat="1" ht="14.25" hidden="1"/>
    <row r="50918" s="505" customFormat="1" ht="14.25" hidden="1"/>
    <row r="50919" s="505" customFormat="1" ht="14.25" hidden="1"/>
    <row r="50920" s="505" customFormat="1" ht="14.25" hidden="1"/>
    <row r="50921" s="505" customFormat="1" ht="14.25" hidden="1"/>
    <row r="50922" s="505" customFormat="1" ht="14.25" hidden="1"/>
    <row r="50923" s="505" customFormat="1" ht="14.25" hidden="1"/>
    <row r="50924" s="505" customFormat="1" ht="14.25" hidden="1"/>
    <row r="50925" s="505" customFormat="1" ht="14.25" hidden="1"/>
    <row r="50926" s="505" customFormat="1" ht="14.25" hidden="1"/>
    <row r="50927" s="505" customFormat="1" ht="14.25" hidden="1"/>
    <row r="50928" s="505" customFormat="1" ht="14.25" hidden="1"/>
    <row r="50929" s="505" customFormat="1" ht="14.25" hidden="1"/>
    <row r="50930" s="505" customFormat="1" ht="14.25" hidden="1"/>
    <row r="50931" s="505" customFormat="1" ht="14.25" hidden="1"/>
    <row r="50932" s="505" customFormat="1" ht="14.25" hidden="1"/>
    <row r="50933" s="505" customFormat="1" ht="14.25" hidden="1"/>
    <row r="50934" s="505" customFormat="1" ht="14.25" hidden="1"/>
    <row r="50935" s="505" customFormat="1" ht="14.25" hidden="1"/>
    <row r="50936" s="505" customFormat="1" ht="14.25" hidden="1"/>
    <row r="50937" s="505" customFormat="1" ht="14.25" hidden="1"/>
    <row r="50938" s="505" customFormat="1" ht="14.25" hidden="1"/>
    <row r="50939" s="505" customFormat="1" ht="14.25" hidden="1"/>
    <row r="50940" s="505" customFormat="1" ht="14.25" hidden="1"/>
    <row r="50941" s="505" customFormat="1" ht="14.25" hidden="1"/>
    <row r="50942" s="505" customFormat="1" ht="14.25" hidden="1"/>
    <row r="50943" s="505" customFormat="1" ht="14.25" hidden="1"/>
    <row r="50944" s="505" customFormat="1" ht="14.25" hidden="1"/>
    <row r="50945" s="505" customFormat="1" ht="14.25" hidden="1"/>
    <row r="50946" s="505" customFormat="1" ht="14.25" hidden="1"/>
    <row r="50947" s="505" customFormat="1" ht="14.25" hidden="1"/>
    <row r="50948" s="505" customFormat="1" ht="14.25" hidden="1"/>
    <row r="50949" s="505" customFormat="1" ht="14.25" hidden="1"/>
    <row r="50950" s="505" customFormat="1" ht="14.25" hidden="1"/>
    <row r="50951" s="505" customFormat="1" ht="14.25" hidden="1"/>
    <row r="50952" s="505" customFormat="1" ht="14.25" hidden="1"/>
    <row r="50953" s="505" customFormat="1" ht="14.25" hidden="1"/>
    <row r="50954" s="505" customFormat="1" ht="14.25" hidden="1"/>
    <row r="50955" s="505" customFormat="1" ht="14.25" hidden="1"/>
    <row r="50956" s="505" customFormat="1" ht="14.25" hidden="1"/>
    <row r="50957" s="505" customFormat="1" ht="14.25" hidden="1"/>
    <row r="50958" s="505" customFormat="1" ht="14.25" hidden="1"/>
    <row r="50959" s="505" customFormat="1" ht="14.25" hidden="1"/>
    <row r="50960" s="505" customFormat="1" ht="14.25" hidden="1"/>
    <row r="50961" s="505" customFormat="1" ht="14.25" hidden="1"/>
    <row r="50962" s="505" customFormat="1" ht="14.25" hidden="1"/>
    <row r="50963" s="505" customFormat="1" ht="14.25" hidden="1"/>
    <row r="50964" s="505" customFormat="1" ht="14.25" hidden="1"/>
    <row r="50965" s="505" customFormat="1" ht="14.25" hidden="1"/>
    <row r="50966" s="505" customFormat="1" ht="14.25" hidden="1"/>
    <row r="50967" s="505" customFormat="1" ht="14.25" hidden="1"/>
    <row r="50968" s="505" customFormat="1" ht="14.25" hidden="1"/>
    <row r="50969" s="505" customFormat="1" ht="14.25" hidden="1"/>
    <row r="50970" s="505" customFormat="1" ht="14.25" hidden="1"/>
    <row r="50971" s="505" customFormat="1" ht="14.25" hidden="1"/>
    <row r="50972" s="505" customFormat="1" ht="14.25" hidden="1"/>
    <row r="50973" s="505" customFormat="1" ht="14.25" hidden="1"/>
    <row r="50974" s="505" customFormat="1" ht="14.25" hidden="1"/>
    <row r="50975" s="505" customFormat="1" ht="14.25" hidden="1"/>
    <row r="50976" s="505" customFormat="1" ht="14.25" hidden="1"/>
    <row r="50977" s="505" customFormat="1" ht="14.25" hidden="1"/>
    <row r="50978" s="505" customFormat="1" ht="14.25" hidden="1"/>
    <row r="50979" s="505" customFormat="1" ht="14.25" hidden="1"/>
    <row r="50980" s="505" customFormat="1" ht="14.25" hidden="1"/>
    <row r="50981" s="505" customFormat="1" ht="14.25" hidden="1"/>
    <row r="50982" s="505" customFormat="1" ht="14.25" hidden="1"/>
    <row r="50983" s="505" customFormat="1" ht="14.25" hidden="1"/>
    <row r="50984" s="505" customFormat="1" ht="14.25" hidden="1"/>
    <row r="50985" s="505" customFormat="1" ht="14.25" hidden="1"/>
    <row r="50986" s="505" customFormat="1" ht="14.25" hidden="1"/>
    <row r="50987" s="505" customFormat="1" ht="14.25" hidden="1"/>
    <row r="50988" s="505" customFormat="1" ht="14.25" hidden="1"/>
    <row r="50989" s="505" customFormat="1" ht="14.25" hidden="1"/>
    <row r="50990" s="505" customFormat="1" ht="14.25" hidden="1"/>
    <row r="50991" s="505" customFormat="1" ht="14.25" hidden="1"/>
    <row r="50992" s="505" customFormat="1" ht="14.25" hidden="1"/>
    <row r="50993" s="505" customFormat="1" ht="14.25" hidden="1"/>
    <row r="50994" s="505" customFormat="1" ht="14.25" hidden="1"/>
    <row r="50995" s="505" customFormat="1" ht="14.25" hidden="1"/>
    <row r="50996" s="505" customFormat="1" ht="14.25" hidden="1"/>
    <row r="50997" s="505" customFormat="1" ht="14.25" hidden="1"/>
    <row r="50998" s="505" customFormat="1" ht="14.25" hidden="1"/>
    <row r="50999" s="505" customFormat="1" ht="14.25" hidden="1"/>
    <row r="51000" s="505" customFormat="1" ht="14.25" hidden="1"/>
    <row r="51001" s="505" customFormat="1" ht="14.25" hidden="1"/>
    <row r="51002" s="505" customFormat="1" ht="14.25" hidden="1"/>
    <row r="51003" s="505" customFormat="1" ht="14.25" hidden="1"/>
    <row r="51004" s="505" customFormat="1" ht="14.25" hidden="1"/>
    <row r="51005" s="505" customFormat="1" ht="14.25" hidden="1"/>
    <row r="51006" s="505" customFormat="1" ht="14.25" hidden="1"/>
    <row r="51007" s="505" customFormat="1" ht="14.25" hidden="1"/>
    <row r="51008" s="505" customFormat="1" ht="14.25" hidden="1"/>
    <row r="51009" s="505" customFormat="1" ht="14.25" hidden="1"/>
    <row r="51010" s="505" customFormat="1" ht="14.25" hidden="1"/>
    <row r="51011" s="505" customFormat="1" ht="14.25" hidden="1"/>
    <row r="51012" s="505" customFormat="1" ht="14.25" hidden="1"/>
    <row r="51013" s="505" customFormat="1" ht="14.25" hidden="1"/>
    <row r="51014" s="505" customFormat="1" ht="14.25" hidden="1"/>
    <row r="51015" s="505" customFormat="1" ht="14.25" hidden="1"/>
    <row r="51016" s="505" customFormat="1" ht="14.25" hidden="1"/>
    <row r="51017" s="505" customFormat="1" ht="14.25" hidden="1"/>
    <row r="51018" s="505" customFormat="1" ht="14.25" hidden="1"/>
    <row r="51019" s="505" customFormat="1" ht="14.25" hidden="1"/>
    <row r="51020" s="505" customFormat="1" ht="14.25" hidden="1"/>
    <row r="51021" s="505" customFormat="1" ht="14.25" hidden="1"/>
    <row r="51022" s="505" customFormat="1" ht="14.25" hidden="1"/>
    <row r="51023" s="505" customFormat="1" ht="14.25" hidden="1"/>
    <row r="51024" s="505" customFormat="1" ht="14.25" hidden="1"/>
    <row r="51025" s="505" customFormat="1" ht="14.25" hidden="1"/>
    <row r="51026" s="505" customFormat="1" ht="14.25" hidden="1"/>
    <row r="51027" s="505" customFormat="1" ht="14.25" hidden="1"/>
    <row r="51028" s="505" customFormat="1" ht="14.25" hidden="1"/>
    <row r="51029" s="505" customFormat="1" ht="14.25" hidden="1"/>
    <row r="51030" s="505" customFormat="1" ht="14.25" hidden="1"/>
    <row r="51031" s="505" customFormat="1" ht="14.25" hidden="1"/>
    <row r="51032" s="505" customFormat="1" ht="14.25" hidden="1"/>
    <row r="51033" s="505" customFormat="1" ht="14.25" hidden="1"/>
    <row r="51034" s="505" customFormat="1" ht="14.25" hidden="1"/>
    <row r="51035" s="505" customFormat="1" ht="14.25" hidden="1"/>
    <row r="51036" s="505" customFormat="1" ht="14.25" hidden="1"/>
    <row r="51037" s="505" customFormat="1" ht="14.25" hidden="1"/>
    <row r="51038" s="505" customFormat="1" ht="14.25" hidden="1"/>
    <row r="51039" s="505" customFormat="1" ht="14.25" hidden="1"/>
    <row r="51040" s="505" customFormat="1" ht="14.25" hidden="1"/>
    <row r="51041" s="505" customFormat="1" ht="14.25" hidden="1"/>
    <row r="51042" s="505" customFormat="1" ht="14.25" hidden="1"/>
    <row r="51043" s="505" customFormat="1" ht="14.25" hidden="1"/>
    <row r="51044" s="505" customFormat="1" ht="14.25" hidden="1"/>
    <row r="51045" s="505" customFormat="1" ht="14.25" hidden="1"/>
    <row r="51046" s="505" customFormat="1" ht="14.25" hidden="1"/>
    <row r="51047" s="505" customFormat="1" ht="14.25" hidden="1"/>
    <row r="51048" s="505" customFormat="1" ht="14.25" hidden="1"/>
    <row r="51049" s="505" customFormat="1" ht="14.25" hidden="1"/>
    <row r="51050" s="505" customFormat="1" ht="14.25" hidden="1"/>
    <row r="51051" s="505" customFormat="1" ht="14.25" hidden="1"/>
    <row r="51052" s="505" customFormat="1" ht="14.25" hidden="1"/>
    <row r="51053" s="505" customFormat="1" ht="14.25" hidden="1"/>
    <row r="51054" s="505" customFormat="1" ht="14.25" hidden="1"/>
    <row r="51055" s="505" customFormat="1" ht="14.25" hidden="1"/>
    <row r="51056" s="505" customFormat="1" ht="14.25" hidden="1"/>
    <row r="51057" s="505" customFormat="1" ht="14.25" hidden="1"/>
    <row r="51058" s="505" customFormat="1" ht="14.25" hidden="1"/>
    <row r="51059" s="505" customFormat="1" ht="14.25" hidden="1"/>
    <row r="51060" s="505" customFormat="1" ht="14.25" hidden="1"/>
    <row r="51061" s="505" customFormat="1" ht="14.25" hidden="1"/>
    <row r="51062" s="505" customFormat="1" ht="14.25" hidden="1"/>
    <row r="51063" s="505" customFormat="1" ht="14.25" hidden="1"/>
    <row r="51064" s="505" customFormat="1" ht="14.25" hidden="1"/>
    <row r="51065" s="505" customFormat="1" ht="14.25" hidden="1"/>
    <row r="51066" s="505" customFormat="1" ht="14.25" hidden="1"/>
    <row r="51067" s="505" customFormat="1" ht="14.25" hidden="1"/>
    <row r="51068" s="505" customFormat="1" ht="14.25" hidden="1"/>
    <row r="51069" s="505" customFormat="1" ht="14.25" hidden="1"/>
    <row r="51070" s="505" customFormat="1" ht="14.25" hidden="1"/>
    <row r="51071" s="505" customFormat="1" ht="14.25" hidden="1"/>
    <row r="51072" s="505" customFormat="1" ht="14.25" hidden="1"/>
    <row r="51073" s="505" customFormat="1" ht="14.25" hidden="1"/>
    <row r="51074" s="505" customFormat="1" ht="14.25" hidden="1"/>
    <row r="51075" s="505" customFormat="1" ht="14.25" hidden="1"/>
    <row r="51076" s="505" customFormat="1" ht="14.25" hidden="1"/>
    <row r="51077" s="505" customFormat="1" ht="14.25" hidden="1"/>
    <row r="51078" s="505" customFormat="1" ht="14.25" hidden="1"/>
    <row r="51079" s="505" customFormat="1" ht="14.25" hidden="1"/>
    <row r="51080" s="505" customFormat="1" ht="14.25" hidden="1"/>
    <row r="51081" s="505" customFormat="1" ht="14.25" hidden="1"/>
    <row r="51082" s="505" customFormat="1" ht="14.25" hidden="1"/>
    <row r="51083" s="505" customFormat="1" ht="14.25" hidden="1"/>
    <row r="51084" s="505" customFormat="1" ht="14.25" hidden="1"/>
    <row r="51085" s="505" customFormat="1" ht="14.25" hidden="1"/>
    <row r="51086" s="505" customFormat="1" ht="14.25" hidden="1"/>
    <row r="51087" s="505" customFormat="1" ht="14.25" hidden="1"/>
    <row r="51088" s="505" customFormat="1" ht="14.25" hidden="1"/>
    <row r="51089" s="505" customFormat="1" ht="14.25" hidden="1"/>
    <row r="51090" s="505" customFormat="1" ht="14.25" hidden="1"/>
    <row r="51091" s="505" customFormat="1" ht="14.25" hidden="1"/>
    <row r="51092" s="505" customFormat="1" ht="14.25" hidden="1"/>
    <row r="51093" s="505" customFormat="1" ht="14.25" hidden="1"/>
    <row r="51094" s="505" customFormat="1" ht="14.25" hidden="1"/>
    <row r="51095" s="505" customFormat="1" ht="14.25" hidden="1"/>
    <row r="51096" s="505" customFormat="1" ht="14.25" hidden="1"/>
    <row r="51097" s="505" customFormat="1" ht="14.25" hidden="1"/>
    <row r="51098" s="505" customFormat="1" ht="14.25" hidden="1"/>
    <row r="51099" s="505" customFormat="1" ht="14.25" hidden="1"/>
    <row r="51100" s="505" customFormat="1" ht="14.25" hidden="1"/>
    <row r="51101" s="505" customFormat="1" ht="14.25" hidden="1"/>
    <row r="51102" s="505" customFormat="1" ht="14.25" hidden="1"/>
    <row r="51103" s="505" customFormat="1" ht="14.25" hidden="1"/>
    <row r="51104" s="505" customFormat="1" ht="14.25" hidden="1"/>
    <row r="51105" s="505" customFormat="1" ht="14.25" hidden="1"/>
    <row r="51106" s="505" customFormat="1" ht="14.25" hidden="1"/>
    <row r="51107" s="505" customFormat="1" ht="14.25" hidden="1"/>
    <row r="51108" s="505" customFormat="1" ht="14.25" hidden="1"/>
    <row r="51109" s="505" customFormat="1" ht="14.25" hidden="1"/>
    <row r="51110" s="505" customFormat="1" ht="14.25" hidden="1"/>
    <row r="51111" s="505" customFormat="1" ht="14.25" hidden="1"/>
    <row r="51112" s="505" customFormat="1" ht="14.25" hidden="1"/>
    <row r="51113" s="505" customFormat="1" ht="14.25" hidden="1"/>
    <row r="51114" s="505" customFormat="1" ht="14.25" hidden="1"/>
    <row r="51115" s="505" customFormat="1" ht="14.25" hidden="1"/>
    <row r="51116" s="505" customFormat="1" ht="14.25" hidden="1"/>
    <row r="51117" s="505" customFormat="1" ht="14.25" hidden="1"/>
    <row r="51118" s="505" customFormat="1" ht="14.25" hidden="1"/>
    <row r="51119" s="505" customFormat="1" ht="14.25" hidden="1"/>
    <row r="51120" s="505" customFormat="1" ht="14.25" hidden="1"/>
    <row r="51121" s="505" customFormat="1" ht="14.25" hidden="1"/>
    <row r="51122" s="505" customFormat="1" ht="14.25" hidden="1"/>
    <row r="51123" s="505" customFormat="1" ht="14.25" hidden="1"/>
    <row r="51124" s="505" customFormat="1" ht="14.25" hidden="1"/>
    <row r="51125" s="505" customFormat="1" ht="14.25" hidden="1"/>
    <row r="51126" s="505" customFormat="1" ht="14.25" hidden="1"/>
    <row r="51127" s="505" customFormat="1" ht="14.25" hidden="1"/>
    <row r="51128" s="505" customFormat="1" ht="14.25" hidden="1"/>
    <row r="51129" s="505" customFormat="1" ht="14.25" hidden="1"/>
    <row r="51130" s="505" customFormat="1" ht="14.25" hidden="1"/>
    <row r="51131" s="505" customFormat="1" ht="14.25" hidden="1"/>
    <row r="51132" s="505" customFormat="1" ht="14.25" hidden="1"/>
    <row r="51133" s="505" customFormat="1" ht="14.25" hidden="1"/>
    <row r="51134" s="505" customFormat="1" ht="14.25" hidden="1"/>
    <row r="51135" s="505" customFormat="1" ht="14.25" hidden="1"/>
    <row r="51136" s="505" customFormat="1" ht="14.25" hidden="1"/>
    <row r="51137" s="505" customFormat="1" ht="14.25" hidden="1"/>
    <row r="51138" s="505" customFormat="1" ht="14.25" hidden="1"/>
    <row r="51139" s="505" customFormat="1" ht="14.25" hidden="1"/>
    <row r="51140" s="505" customFormat="1" ht="14.25" hidden="1"/>
    <row r="51141" s="505" customFormat="1" ht="14.25" hidden="1"/>
    <row r="51142" s="505" customFormat="1" ht="14.25" hidden="1"/>
    <row r="51143" s="505" customFormat="1" ht="14.25" hidden="1"/>
    <row r="51144" s="505" customFormat="1" ht="14.25" hidden="1"/>
    <row r="51145" s="505" customFormat="1" ht="14.25" hidden="1"/>
    <row r="51146" s="505" customFormat="1" ht="14.25" hidden="1"/>
    <row r="51147" s="505" customFormat="1" ht="14.25" hidden="1"/>
    <row r="51148" s="505" customFormat="1" ht="14.25" hidden="1"/>
    <row r="51149" s="505" customFormat="1" ht="14.25" hidden="1"/>
    <row r="51150" s="505" customFormat="1" ht="14.25" hidden="1"/>
    <row r="51151" s="505" customFormat="1" ht="14.25" hidden="1"/>
    <row r="51152" s="505" customFormat="1" ht="14.25" hidden="1"/>
    <row r="51153" s="505" customFormat="1" ht="14.25" hidden="1"/>
    <row r="51154" s="505" customFormat="1" ht="14.25" hidden="1"/>
    <row r="51155" s="505" customFormat="1" ht="14.25" hidden="1"/>
    <row r="51156" s="505" customFormat="1" ht="14.25" hidden="1"/>
    <row r="51157" s="505" customFormat="1" ht="14.25" hidden="1"/>
    <row r="51158" s="505" customFormat="1" ht="14.25" hidden="1"/>
    <row r="51159" s="505" customFormat="1" ht="14.25" hidden="1"/>
    <row r="51160" s="505" customFormat="1" ht="14.25" hidden="1"/>
    <row r="51161" s="505" customFormat="1" ht="14.25" hidden="1"/>
    <row r="51162" s="505" customFormat="1" ht="14.25" hidden="1"/>
    <row r="51163" s="505" customFormat="1" ht="14.25" hidden="1"/>
    <row r="51164" s="505" customFormat="1" ht="14.25" hidden="1"/>
    <row r="51165" s="505" customFormat="1" ht="14.25" hidden="1"/>
    <row r="51166" s="505" customFormat="1" ht="14.25" hidden="1"/>
    <row r="51167" s="505" customFormat="1" ht="14.25" hidden="1"/>
    <row r="51168" s="505" customFormat="1" ht="14.25" hidden="1"/>
    <row r="51169" s="505" customFormat="1" ht="14.25" hidden="1"/>
    <row r="51170" s="505" customFormat="1" ht="14.25" hidden="1"/>
    <row r="51171" s="505" customFormat="1" ht="14.25" hidden="1"/>
    <row r="51172" s="505" customFormat="1" ht="14.25" hidden="1"/>
    <row r="51173" s="505" customFormat="1" ht="14.25" hidden="1"/>
    <row r="51174" s="505" customFormat="1" ht="14.25" hidden="1"/>
    <row r="51175" s="505" customFormat="1" ht="14.25" hidden="1"/>
    <row r="51176" s="505" customFormat="1" ht="14.25" hidden="1"/>
    <row r="51177" s="505" customFormat="1" ht="14.25" hidden="1"/>
    <row r="51178" s="505" customFormat="1" ht="14.25" hidden="1"/>
    <row r="51179" s="505" customFormat="1" ht="14.25" hidden="1"/>
    <row r="51180" s="505" customFormat="1" ht="14.25" hidden="1"/>
    <row r="51181" s="505" customFormat="1" ht="14.25" hidden="1"/>
    <row r="51182" s="505" customFormat="1" ht="14.25" hidden="1"/>
    <row r="51183" s="505" customFormat="1" ht="14.25" hidden="1"/>
    <row r="51184" s="505" customFormat="1" ht="14.25" hidden="1"/>
    <row r="51185" s="505" customFormat="1" ht="14.25" hidden="1"/>
    <row r="51186" s="505" customFormat="1" ht="14.25" hidden="1"/>
    <row r="51187" s="505" customFormat="1" ht="14.25" hidden="1"/>
    <row r="51188" s="505" customFormat="1" ht="14.25" hidden="1"/>
    <row r="51189" s="505" customFormat="1" ht="14.25" hidden="1"/>
    <row r="51190" s="505" customFormat="1" ht="14.25" hidden="1"/>
    <row r="51191" s="505" customFormat="1" ht="14.25" hidden="1"/>
    <row r="51192" s="505" customFormat="1" ht="14.25" hidden="1"/>
    <row r="51193" s="505" customFormat="1" ht="14.25" hidden="1"/>
    <row r="51194" s="505" customFormat="1" ht="14.25" hidden="1"/>
    <row r="51195" s="505" customFormat="1" ht="14.25" hidden="1"/>
    <row r="51196" s="505" customFormat="1" ht="14.25" hidden="1"/>
    <row r="51197" s="505" customFormat="1" ht="14.25" hidden="1"/>
    <row r="51198" s="505" customFormat="1" ht="14.25" hidden="1"/>
    <row r="51199" s="505" customFormat="1" ht="14.25" hidden="1"/>
    <row r="51200" s="505" customFormat="1" ht="14.25" hidden="1"/>
    <row r="51201" s="505" customFormat="1" ht="14.25" hidden="1"/>
    <row r="51202" s="505" customFormat="1" ht="14.25" hidden="1"/>
    <row r="51203" s="505" customFormat="1" ht="14.25" hidden="1"/>
    <row r="51204" s="505" customFormat="1" ht="14.25" hidden="1"/>
    <row r="51205" s="505" customFormat="1" ht="14.25" hidden="1"/>
    <row r="51206" s="505" customFormat="1" ht="14.25" hidden="1"/>
    <row r="51207" s="505" customFormat="1" ht="14.25" hidden="1"/>
    <row r="51208" s="505" customFormat="1" ht="14.25" hidden="1"/>
    <row r="51209" s="505" customFormat="1" ht="14.25" hidden="1"/>
    <row r="51210" s="505" customFormat="1" ht="14.25" hidden="1"/>
    <row r="51211" s="505" customFormat="1" ht="14.25" hidden="1"/>
    <row r="51212" s="505" customFormat="1" ht="14.25" hidden="1"/>
    <row r="51213" s="505" customFormat="1" ht="14.25" hidden="1"/>
    <row r="51214" s="505" customFormat="1" ht="14.25" hidden="1"/>
    <row r="51215" s="505" customFormat="1" ht="14.25" hidden="1"/>
    <row r="51216" s="505" customFormat="1" ht="14.25" hidden="1"/>
    <row r="51217" s="505" customFormat="1" ht="14.25" hidden="1"/>
    <row r="51218" s="505" customFormat="1" ht="14.25" hidden="1"/>
    <row r="51219" s="505" customFormat="1" ht="14.25" hidden="1"/>
    <row r="51220" s="505" customFormat="1" ht="14.25" hidden="1"/>
    <row r="51221" s="505" customFormat="1" ht="14.25" hidden="1"/>
    <row r="51222" s="505" customFormat="1" ht="14.25" hidden="1"/>
    <row r="51223" s="505" customFormat="1" ht="14.25" hidden="1"/>
    <row r="51224" s="505" customFormat="1" ht="14.25" hidden="1"/>
    <row r="51225" s="505" customFormat="1" ht="14.25" hidden="1"/>
    <row r="51226" s="505" customFormat="1" ht="14.25" hidden="1"/>
    <row r="51227" s="505" customFormat="1" ht="14.25" hidden="1"/>
    <row r="51228" s="505" customFormat="1" ht="14.25" hidden="1"/>
    <row r="51229" s="505" customFormat="1" ht="14.25" hidden="1"/>
    <row r="51230" s="505" customFormat="1" ht="14.25" hidden="1"/>
    <row r="51231" s="505" customFormat="1" ht="14.25" hidden="1"/>
    <row r="51232" s="505" customFormat="1" ht="14.25" hidden="1"/>
    <row r="51233" s="505" customFormat="1" ht="14.25" hidden="1"/>
    <row r="51234" s="505" customFormat="1" ht="14.25" hidden="1"/>
    <row r="51235" s="505" customFormat="1" ht="14.25" hidden="1"/>
    <row r="51236" s="505" customFormat="1" ht="14.25" hidden="1"/>
    <row r="51237" s="505" customFormat="1" ht="14.25" hidden="1"/>
    <row r="51238" s="505" customFormat="1" ht="14.25" hidden="1"/>
    <row r="51239" s="505" customFormat="1" ht="14.25" hidden="1"/>
    <row r="51240" s="505" customFormat="1" ht="14.25" hidden="1"/>
    <row r="51241" s="505" customFormat="1" ht="14.25" hidden="1"/>
    <row r="51242" s="505" customFormat="1" ht="14.25" hidden="1"/>
    <row r="51243" s="505" customFormat="1" ht="14.25" hidden="1"/>
    <row r="51244" s="505" customFormat="1" ht="14.25" hidden="1"/>
    <row r="51245" s="505" customFormat="1" ht="14.25" hidden="1"/>
    <row r="51246" s="505" customFormat="1" ht="14.25" hidden="1"/>
    <row r="51247" s="505" customFormat="1" ht="14.25" hidden="1"/>
    <row r="51248" s="505" customFormat="1" ht="14.25" hidden="1"/>
    <row r="51249" s="505" customFormat="1" ht="14.25" hidden="1"/>
    <row r="51250" s="505" customFormat="1" ht="14.25" hidden="1"/>
    <row r="51251" s="505" customFormat="1" ht="14.25" hidden="1"/>
    <row r="51252" s="505" customFormat="1" ht="14.25" hidden="1"/>
    <row r="51253" s="505" customFormat="1" ht="14.25" hidden="1"/>
    <row r="51254" s="505" customFormat="1" ht="14.25" hidden="1"/>
    <row r="51255" s="505" customFormat="1" ht="14.25" hidden="1"/>
    <row r="51256" s="505" customFormat="1" ht="14.25" hidden="1"/>
    <row r="51257" s="505" customFormat="1" ht="14.25" hidden="1"/>
    <row r="51258" s="505" customFormat="1" ht="14.25" hidden="1"/>
    <row r="51259" s="505" customFormat="1" ht="14.25" hidden="1"/>
    <row r="51260" s="505" customFormat="1" ht="14.25" hidden="1"/>
    <row r="51261" s="505" customFormat="1" ht="14.25" hidden="1"/>
    <row r="51262" s="505" customFormat="1" ht="14.25" hidden="1"/>
    <row r="51263" s="505" customFormat="1" ht="14.25" hidden="1"/>
    <row r="51264" s="505" customFormat="1" ht="14.25" hidden="1"/>
    <row r="51265" s="505" customFormat="1" ht="14.25" hidden="1"/>
    <row r="51266" s="505" customFormat="1" ht="14.25" hidden="1"/>
    <row r="51267" s="505" customFormat="1" ht="14.25" hidden="1"/>
    <row r="51268" s="505" customFormat="1" ht="14.25" hidden="1"/>
    <row r="51269" s="505" customFormat="1" ht="14.25" hidden="1"/>
    <row r="51270" s="505" customFormat="1" ht="14.25" hidden="1"/>
    <row r="51271" s="505" customFormat="1" ht="14.25" hidden="1"/>
    <row r="51272" s="505" customFormat="1" ht="14.25" hidden="1"/>
    <row r="51273" s="505" customFormat="1" ht="14.25" hidden="1"/>
    <row r="51274" s="505" customFormat="1" ht="14.25" hidden="1"/>
    <row r="51275" s="505" customFormat="1" ht="14.25" hidden="1"/>
    <row r="51276" s="505" customFormat="1" ht="14.25" hidden="1"/>
    <row r="51277" s="505" customFormat="1" ht="14.25" hidden="1"/>
    <row r="51278" s="505" customFormat="1" ht="14.25" hidden="1"/>
    <row r="51279" s="505" customFormat="1" ht="14.25" hidden="1"/>
    <row r="51280" s="505" customFormat="1" ht="14.25" hidden="1"/>
    <row r="51281" s="505" customFormat="1" ht="14.25" hidden="1"/>
    <row r="51282" s="505" customFormat="1" ht="14.25" hidden="1"/>
    <row r="51283" s="505" customFormat="1" ht="14.25" hidden="1"/>
    <row r="51284" s="505" customFormat="1" ht="14.25" hidden="1"/>
    <row r="51285" s="505" customFormat="1" ht="14.25" hidden="1"/>
    <row r="51286" s="505" customFormat="1" ht="14.25" hidden="1"/>
    <row r="51287" s="505" customFormat="1" ht="14.25" hidden="1"/>
    <row r="51288" s="505" customFormat="1" ht="14.25" hidden="1"/>
    <row r="51289" s="505" customFormat="1" ht="14.25" hidden="1"/>
    <row r="51290" s="505" customFormat="1" ht="14.25" hidden="1"/>
    <row r="51291" s="505" customFormat="1" ht="14.25" hidden="1"/>
    <row r="51292" s="505" customFormat="1" ht="14.25" hidden="1"/>
    <row r="51293" s="505" customFormat="1" ht="14.25" hidden="1"/>
    <row r="51294" s="505" customFormat="1" ht="14.25" hidden="1"/>
    <row r="51295" s="505" customFormat="1" ht="14.25" hidden="1"/>
    <row r="51296" s="505" customFormat="1" ht="14.25" hidden="1"/>
    <row r="51297" s="505" customFormat="1" ht="14.25" hidden="1"/>
    <row r="51298" s="505" customFormat="1" ht="14.25" hidden="1"/>
    <row r="51299" s="505" customFormat="1" ht="14.25" hidden="1"/>
    <row r="51300" s="505" customFormat="1" ht="14.25" hidden="1"/>
    <row r="51301" s="505" customFormat="1" ht="14.25" hidden="1"/>
    <row r="51302" s="505" customFormat="1" ht="14.25" hidden="1"/>
    <row r="51303" s="505" customFormat="1" ht="14.25" hidden="1"/>
    <row r="51304" s="505" customFormat="1" ht="14.25" hidden="1"/>
    <row r="51305" s="505" customFormat="1" ht="14.25" hidden="1"/>
    <row r="51306" s="505" customFormat="1" ht="14.25" hidden="1"/>
    <row r="51307" s="505" customFormat="1" ht="14.25" hidden="1"/>
    <row r="51308" s="505" customFormat="1" ht="14.25" hidden="1"/>
    <row r="51309" s="505" customFormat="1" ht="14.25" hidden="1"/>
    <row r="51310" s="505" customFormat="1" ht="14.25" hidden="1"/>
    <row r="51311" s="505" customFormat="1" ht="14.25" hidden="1"/>
    <row r="51312" s="505" customFormat="1" ht="14.25" hidden="1"/>
    <row r="51313" s="505" customFormat="1" ht="14.25" hidden="1"/>
    <row r="51314" s="505" customFormat="1" ht="14.25" hidden="1"/>
    <row r="51315" s="505" customFormat="1" ht="14.25" hidden="1"/>
    <row r="51316" s="505" customFormat="1" ht="14.25" hidden="1"/>
    <row r="51317" s="505" customFormat="1" ht="14.25" hidden="1"/>
    <row r="51318" s="505" customFormat="1" ht="14.25" hidden="1"/>
    <row r="51319" s="505" customFormat="1" ht="14.25" hidden="1"/>
    <row r="51320" s="505" customFormat="1" ht="14.25" hidden="1"/>
    <row r="51321" s="505" customFormat="1" ht="14.25" hidden="1"/>
    <row r="51322" s="505" customFormat="1" ht="14.25" hidden="1"/>
    <row r="51323" s="505" customFormat="1" ht="14.25" hidden="1"/>
    <row r="51324" s="505" customFormat="1" ht="14.25" hidden="1"/>
    <row r="51325" s="505" customFormat="1" ht="14.25" hidden="1"/>
    <row r="51326" s="505" customFormat="1" ht="14.25" hidden="1"/>
    <row r="51327" s="505" customFormat="1" ht="14.25" hidden="1"/>
    <row r="51328" s="505" customFormat="1" ht="14.25" hidden="1"/>
    <row r="51329" s="505" customFormat="1" ht="14.25" hidden="1"/>
    <row r="51330" s="505" customFormat="1" ht="14.25" hidden="1"/>
    <row r="51331" s="505" customFormat="1" ht="14.25" hidden="1"/>
    <row r="51332" s="505" customFormat="1" ht="14.25" hidden="1"/>
    <row r="51333" s="505" customFormat="1" ht="14.25" hidden="1"/>
    <row r="51334" s="505" customFormat="1" ht="14.25" hidden="1"/>
    <row r="51335" s="505" customFormat="1" ht="14.25" hidden="1"/>
    <row r="51336" s="505" customFormat="1" ht="14.25" hidden="1"/>
    <row r="51337" s="505" customFormat="1" ht="14.25" hidden="1"/>
    <row r="51338" s="505" customFormat="1" ht="14.25" hidden="1"/>
    <row r="51339" s="505" customFormat="1" ht="14.25" hidden="1"/>
    <row r="51340" s="505" customFormat="1" ht="14.25" hidden="1"/>
    <row r="51341" s="505" customFormat="1" ht="14.25" hidden="1"/>
    <row r="51342" s="505" customFormat="1" ht="14.25" hidden="1"/>
    <row r="51343" s="505" customFormat="1" ht="14.25" hidden="1"/>
    <row r="51344" s="505" customFormat="1" ht="14.25" hidden="1"/>
    <row r="51345" s="505" customFormat="1" ht="14.25" hidden="1"/>
    <row r="51346" s="505" customFormat="1" ht="14.25" hidden="1"/>
    <row r="51347" s="505" customFormat="1" ht="14.25" hidden="1"/>
    <row r="51348" s="505" customFormat="1" ht="14.25" hidden="1"/>
    <row r="51349" s="505" customFormat="1" ht="14.25" hidden="1"/>
    <row r="51350" s="505" customFormat="1" ht="14.25" hidden="1"/>
    <row r="51351" s="505" customFormat="1" ht="14.25" hidden="1"/>
    <row r="51352" s="505" customFormat="1" ht="14.25" hidden="1"/>
    <row r="51353" s="505" customFormat="1" ht="14.25" hidden="1"/>
    <row r="51354" s="505" customFormat="1" ht="14.25" hidden="1"/>
    <row r="51355" s="505" customFormat="1" ht="14.25" hidden="1"/>
    <row r="51356" s="505" customFormat="1" ht="14.25" hidden="1"/>
    <row r="51357" s="505" customFormat="1" ht="14.25" hidden="1"/>
    <row r="51358" s="505" customFormat="1" ht="14.25" hidden="1"/>
    <row r="51359" s="505" customFormat="1" ht="14.25" hidden="1"/>
    <row r="51360" s="505" customFormat="1" ht="14.25" hidden="1"/>
    <row r="51361" s="505" customFormat="1" ht="14.25" hidden="1"/>
    <row r="51362" s="505" customFormat="1" ht="14.25" hidden="1"/>
    <row r="51363" s="505" customFormat="1" ht="14.25" hidden="1"/>
    <row r="51364" s="505" customFormat="1" ht="14.25" hidden="1"/>
    <row r="51365" s="505" customFormat="1" ht="14.25" hidden="1"/>
    <row r="51366" s="505" customFormat="1" ht="14.25" hidden="1"/>
    <row r="51367" s="505" customFormat="1" ht="14.25" hidden="1"/>
    <row r="51368" s="505" customFormat="1" ht="14.25" hidden="1"/>
    <row r="51369" s="505" customFormat="1" ht="14.25" hidden="1"/>
    <row r="51370" s="505" customFormat="1" ht="14.25" hidden="1"/>
    <row r="51371" s="505" customFormat="1" ht="14.25" hidden="1"/>
    <row r="51372" s="505" customFormat="1" ht="14.25" hidden="1"/>
    <row r="51373" s="505" customFormat="1" ht="14.25" hidden="1"/>
    <row r="51374" s="505" customFormat="1" ht="14.25" hidden="1"/>
    <row r="51375" s="505" customFormat="1" ht="14.25" hidden="1"/>
    <row r="51376" s="505" customFormat="1" ht="14.25" hidden="1"/>
    <row r="51377" s="505" customFormat="1" ht="14.25" hidden="1"/>
    <row r="51378" s="505" customFormat="1" ht="14.25" hidden="1"/>
    <row r="51379" s="505" customFormat="1" ht="14.25" hidden="1"/>
    <row r="51380" s="505" customFormat="1" ht="14.25" hidden="1"/>
    <row r="51381" s="505" customFormat="1" ht="14.25" hidden="1"/>
    <row r="51382" s="505" customFormat="1" ht="14.25" hidden="1"/>
    <row r="51383" s="505" customFormat="1" ht="14.25" hidden="1"/>
    <row r="51384" s="505" customFormat="1" ht="14.25" hidden="1"/>
    <row r="51385" s="505" customFormat="1" ht="14.25" hidden="1"/>
    <row r="51386" s="505" customFormat="1" ht="14.25" hidden="1"/>
    <row r="51387" s="505" customFormat="1" ht="14.25" hidden="1"/>
    <row r="51388" s="505" customFormat="1" ht="14.25" hidden="1"/>
    <row r="51389" s="505" customFormat="1" ht="14.25" hidden="1"/>
    <row r="51390" s="505" customFormat="1" ht="14.25" hidden="1"/>
    <row r="51391" s="505" customFormat="1" ht="14.25" hidden="1"/>
    <row r="51392" s="505" customFormat="1" ht="14.25" hidden="1"/>
    <row r="51393" s="505" customFormat="1" ht="14.25" hidden="1"/>
    <row r="51394" s="505" customFormat="1" ht="14.25" hidden="1"/>
    <row r="51395" s="505" customFormat="1" ht="14.25" hidden="1"/>
    <row r="51396" s="505" customFormat="1" ht="14.25" hidden="1"/>
    <row r="51397" s="505" customFormat="1" ht="14.25" hidden="1"/>
    <row r="51398" s="505" customFormat="1" ht="14.25" hidden="1"/>
    <row r="51399" s="505" customFormat="1" ht="14.25" hidden="1"/>
    <row r="51400" s="505" customFormat="1" ht="14.25" hidden="1"/>
    <row r="51401" s="505" customFormat="1" ht="14.25" hidden="1"/>
    <row r="51402" s="505" customFormat="1" ht="14.25" hidden="1"/>
    <row r="51403" s="505" customFormat="1" ht="14.25" hidden="1"/>
    <row r="51404" s="505" customFormat="1" ht="14.25" hidden="1"/>
    <row r="51405" s="505" customFormat="1" ht="14.25" hidden="1"/>
    <row r="51406" s="505" customFormat="1" ht="14.25" hidden="1"/>
    <row r="51407" s="505" customFormat="1" ht="14.25" hidden="1"/>
    <row r="51408" s="505" customFormat="1" ht="14.25" hidden="1"/>
    <row r="51409" s="505" customFormat="1" ht="14.25" hidden="1"/>
    <row r="51410" s="505" customFormat="1" ht="14.25" hidden="1"/>
    <row r="51411" s="505" customFormat="1" ht="14.25" hidden="1"/>
    <row r="51412" s="505" customFormat="1" ht="14.25" hidden="1"/>
    <row r="51413" s="505" customFormat="1" ht="14.25" hidden="1"/>
    <row r="51414" s="505" customFormat="1" ht="14.25" hidden="1"/>
    <row r="51415" s="505" customFormat="1" ht="14.25" hidden="1"/>
    <row r="51416" s="505" customFormat="1" ht="14.25" hidden="1"/>
    <row r="51417" s="505" customFormat="1" ht="14.25" hidden="1"/>
    <row r="51418" s="505" customFormat="1" ht="14.25" hidden="1"/>
    <row r="51419" s="505" customFormat="1" ht="14.25" hidden="1"/>
    <row r="51420" s="505" customFormat="1" ht="14.25" hidden="1"/>
    <row r="51421" s="505" customFormat="1" ht="14.25" hidden="1"/>
    <row r="51422" s="505" customFormat="1" ht="14.25" hidden="1"/>
    <row r="51423" s="505" customFormat="1" ht="14.25" hidden="1"/>
    <row r="51424" s="505" customFormat="1" ht="14.25" hidden="1"/>
    <row r="51425" s="505" customFormat="1" ht="14.25" hidden="1"/>
    <row r="51426" s="505" customFormat="1" ht="14.25" hidden="1"/>
    <row r="51427" s="505" customFormat="1" ht="14.25" hidden="1"/>
    <row r="51428" s="505" customFormat="1" ht="14.25" hidden="1"/>
    <row r="51429" s="505" customFormat="1" ht="14.25" hidden="1"/>
    <row r="51430" s="505" customFormat="1" ht="14.25" hidden="1"/>
    <row r="51431" s="505" customFormat="1" ht="14.25" hidden="1"/>
    <row r="51432" s="505" customFormat="1" ht="14.25" hidden="1"/>
    <row r="51433" s="505" customFormat="1" ht="14.25" hidden="1"/>
    <row r="51434" s="505" customFormat="1" ht="14.25" hidden="1"/>
    <row r="51435" s="505" customFormat="1" ht="14.25" hidden="1"/>
    <row r="51436" s="505" customFormat="1" ht="14.25" hidden="1"/>
    <row r="51437" s="505" customFormat="1" ht="14.25" hidden="1"/>
    <row r="51438" s="505" customFormat="1" ht="14.25" hidden="1"/>
    <row r="51439" s="505" customFormat="1" ht="14.25" hidden="1"/>
    <row r="51440" s="505" customFormat="1" ht="14.25" hidden="1"/>
    <row r="51441" s="505" customFormat="1" ht="14.25" hidden="1"/>
    <row r="51442" s="505" customFormat="1" ht="14.25" hidden="1"/>
    <row r="51443" s="505" customFormat="1" ht="14.25" hidden="1"/>
    <row r="51444" s="505" customFormat="1" ht="14.25" hidden="1"/>
    <row r="51445" s="505" customFormat="1" ht="14.25" hidden="1"/>
    <row r="51446" s="505" customFormat="1" ht="14.25" hidden="1"/>
    <row r="51447" s="505" customFormat="1" ht="14.25" hidden="1"/>
    <row r="51448" s="505" customFormat="1" ht="14.25" hidden="1"/>
    <row r="51449" s="505" customFormat="1" ht="14.25" hidden="1"/>
    <row r="51450" s="505" customFormat="1" ht="14.25" hidden="1"/>
    <row r="51451" s="505" customFormat="1" ht="14.25" hidden="1"/>
    <row r="51452" s="505" customFormat="1" ht="14.25" hidden="1"/>
    <row r="51453" s="505" customFormat="1" ht="14.25" hidden="1"/>
    <row r="51454" s="505" customFormat="1" ht="14.25" hidden="1"/>
    <row r="51455" s="505" customFormat="1" ht="14.25" hidden="1"/>
    <row r="51456" s="505" customFormat="1" ht="14.25" hidden="1"/>
    <row r="51457" s="505" customFormat="1" ht="14.25" hidden="1"/>
    <row r="51458" s="505" customFormat="1" ht="14.25" hidden="1"/>
    <row r="51459" s="505" customFormat="1" ht="14.25" hidden="1"/>
    <row r="51460" s="505" customFormat="1" ht="14.25" hidden="1"/>
    <row r="51461" s="505" customFormat="1" ht="14.25" hidden="1"/>
    <row r="51462" s="505" customFormat="1" ht="14.25" hidden="1"/>
    <row r="51463" s="505" customFormat="1" ht="14.25" hidden="1"/>
    <row r="51464" s="505" customFormat="1" ht="14.25" hidden="1"/>
    <row r="51465" s="505" customFormat="1" ht="14.25" hidden="1"/>
    <row r="51466" s="505" customFormat="1" ht="14.25" hidden="1"/>
    <row r="51467" s="505" customFormat="1" ht="14.25" hidden="1"/>
    <row r="51468" s="505" customFormat="1" ht="14.25" hidden="1"/>
    <row r="51469" s="505" customFormat="1" ht="14.25" hidden="1"/>
    <row r="51470" s="505" customFormat="1" ht="14.25" hidden="1"/>
    <row r="51471" s="505" customFormat="1" ht="14.25" hidden="1"/>
    <row r="51472" s="505" customFormat="1" ht="14.25" hidden="1"/>
    <row r="51473" s="505" customFormat="1" ht="14.25" hidden="1"/>
    <row r="51474" s="505" customFormat="1" ht="14.25" hidden="1"/>
    <row r="51475" s="505" customFormat="1" ht="14.25" hidden="1"/>
    <row r="51476" s="505" customFormat="1" ht="14.25" hidden="1"/>
    <row r="51477" s="505" customFormat="1" ht="14.25" hidden="1"/>
    <row r="51478" s="505" customFormat="1" ht="14.25" hidden="1"/>
    <row r="51479" s="505" customFormat="1" ht="14.25" hidden="1"/>
    <row r="51480" s="505" customFormat="1" ht="14.25" hidden="1"/>
    <row r="51481" s="505" customFormat="1" ht="14.25" hidden="1"/>
    <row r="51482" s="505" customFormat="1" ht="14.25" hidden="1"/>
    <row r="51483" s="505" customFormat="1" ht="14.25" hidden="1"/>
    <row r="51484" s="505" customFormat="1" ht="14.25" hidden="1"/>
    <row r="51485" s="505" customFormat="1" ht="14.25" hidden="1"/>
    <row r="51486" s="505" customFormat="1" ht="14.25" hidden="1"/>
    <row r="51487" s="505" customFormat="1" ht="14.25" hidden="1"/>
    <row r="51488" s="505" customFormat="1" ht="14.25" hidden="1"/>
    <row r="51489" s="505" customFormat="1" ht="14.25" hidden="1"/>
    <row r="51490" s="505" customFormat="1" ht="14.25" hidden="1"/>
    <row r="51491" s="505" customFormat="1" ht="14.25" hidden="1"/>
    <row r="51492" s="505" customFormat="1" ht="14.25" hidden="1"/>
    <row r="51493" s="505" customFormat="1" ht="14.25" hidden="1"/>
    <row r="51494" s="505" customFormat="1" ht="14.25" hidden="1"/>
    <row r="51495" s="505" customFormat="1" ht="14.25" hidden="1"/>
    <row r="51496" s="505" customFormat="1" ht="14.25" hidden="1"/>
    <row r="51497" s="505" customFormat="1" ht="14.25" hidden="1"/>
    <row r="51498" s="505" customFormat="1" ht="14.25" hidden="1"/>
    <row r="51499" s="505" customFormat="1" ht="14.25" hidden="1"/>
    <row r="51500" s="505" customFormat="1" ht="14.25" hidden="1"/>
    <row r="51501" s="505" customFormat="1" ht="14.25" hidden="1"/>
    <row r="51502" s="505" customFormat="1" ht="14.25" hidden="1"/>
    <row r="51503" s="505" customFormat="1" ht="14.25" hidden="1"/>
    <row r="51504" s="505" customFormat="1" ht="14.25" hidden="1"/>
    <row r="51505" s="505" customFormat="1" ht="14.25" hidden="1"/>
    <row r="51506" s="505" customFormat="1" ht="14.25" hidden="1"/>
    <row r="51507" s="505" customFormat="1" ht="14.25" hidden="1"/>
    <row r="51508" s="505" customFormat="1" ht="14.25" hidden="1"/>
    <row r="51509" s="505" customFormat="1" ht="14.25" hidden="1"/>
    <row r="51510" s="505" customFormat="1" ht="14.25" hidden="1"/>
    <row r="51511" s="505" customFormat="1" ht="14.25" hidden="1"/>
    <row r="51512" s="505" customFormat="1" ht="14.25" hidden="1"/>
    <row r="51513" s="505" customFormat="1" ht="14.25" hidden="1"/>
    <row r="51514" s="505" customFormat="1" ht="14.25" hidden="1"/>
    <row r="51515" s="505" customFormat="1" ht="14.25" hidden="1"/>
    <row r="51516" s="505" customFormat="1" ht="14.25" hidden="1"/>
    <row r="51517" s="505" customFormat="1" ht="14.25" hidden="1"/>
    <row r="51518" s="505" customFormat="1" ht="14.25" hidden="1"/>
    <row r="51519" s="505" customFormat="1" ht="14.25" hidden="1"/>
    <row r="51520" s="505" customFormat="1" ht="14.25" hidden="1"/>
    <row r="51521" s="505" customFormat="1" ht="14.25" hidden="1"/>
    <row r="51522" s="505" customFormat="1" ht="14.25" hidden="1"/>
    <row r="51523" s="505" customFormat="1" ht="14.25" hidden="1"/>
    <row r="51524" s="505" customFormat="1" ht="14.25" hidden="1"/>
    <row r="51525" s="505" customFormat="1" ht="14.25" hidden="1"/>
    <row r="51526" s="505" customFormat="1" ht="14.25" hidden="1"/>
    <row r="51527" s="505" customFormat="1" ht="14.25" hidden="1"/>
    <row r="51528" s="505" customFormat="1" ht="14.25" hidden="1"/>
    <row r="51529" s="505" customFormat="1" ht="14.25" hidden="1"/>
    <row r="51530" s="505" customFormat="1" ht="14.25" hidden="1"/>
    <row r="51531" s="505" customFormat="1" ht="14.25" hidden="1"/>
    <row r="51532" s="505" customFormat="1" ht="14.25" hidden="1"/>
    <row r="51533" s="505" customFormat="1" ht="14.25" hidden="1"/>
    <row r="51534" s="505" customFormat="1" ht="14.25" hidden="1"/>
    <row r="51535" s="505" customFormat="1" ht="14.25" hidden="1"/>
    <row r="51536" s="505" customFormat="1" ht="14.25" hidden="1"/>
    <row r="51537" s="505" customFormat="1" ht="14.25" hidden="1"/>
    <row r="51538" s="505" customFormat="1" ht="14.25" hidden="1"/>
    <row r="51539" s="505" customFormat="1" ht="14.25" hidden="1"/>
    <row r="51540" s="505" customFormat="1" ht="14.25" hidden="1"/>
    <row r="51541" s="505" customFormat="1" ht="14.25" hidden="1"/>
    <row r="51542" s="505" customFormat="1" ht="14.25" hidden="1"/>
    <row r="51543" s="505" customFormat="1" ht="14.25" hidden="1"/>
    <row r="51544" s="505" customFormat="1" ht="14.25" hidden="1"/>
    <row r="51545" s="505" customFormat="1" ht="14.25" hidden="1"/>
    <row r="51546" s="505" customFormat="1" ht="14.25" hidden="1"/>
    <row r="51547" s="505" customFormat="1" ht="14.25" hidden="1"/>
    <row r="51548" s="505" customFormat="1" ht="14.25" hidden="1"/>
    <row r="51549" s="505" customFormat="1" ht="14.25" hidden="1"/>
    <row r="51550" s="505" customFormat="1" ht="14.25" hidden="1"/>
    <row r="51551" s="505" customFormat="1" ht="14.25" hidden="1"/>
    <row r="51552" s="505" customFormat="1" ht="14.25" hidden="1"/>
    <row r="51553" s="505" customFormat="1" ht="14.25" hidden="1"/>
    <row r="51554" s="505" customFormat="1" ht="14.25" hidden="1"/>
    <row r="51555" s="505" customFormat="1" ht="14.25" hidden="1"/>
    <row r="51556" s="505" customFormat="1" ht="14.25" hidden="1"/>
    <row r="51557" s="505" customFormat="1" ht="14.25" hidden="1"/>
    <row r="51558" s="505" customFormat="1" ht="14.25" hidden="1"/>
    <row r="51559" s="505" customFormat="1" ht="14.25" hidden="1"/>
    <row r="51560" s="505" customFormat="1" ht="14.25" hidden="1"/>
    <row r="51561" s="505" customFormat="1" ht="14.25" hidden="1"/>
    <row r="51562" s="505" customFormat="1" ht="14.25" hidden="1"/>
    <row r="51563" s="505" customFormat="1" ht="14.25" hidden="1"/>
    <row r="51564" s="505" customFormat="1" ht="14.25" hidden="1"/>
    <row r="51565" s="505" customFormat="1" ht="14.25" hidden="1"/>
    <row r="51566" s="505" customFormat="1" ht="14.25" hidden="1"/>
    <row r="51567" s="505" customFormat="1" ht="14.25" hidden="1"/>
    <row r="51568" s="505" customFormat="1" ht="14.25" hidden="1"/>
    <row r="51569" s="505" customFormat="1" ht="14.25" hidden="1"/>
    <row r="51570" s="505" customFormat="1" ht="14.25" hidden="1"/>
    <row r="51571" s="505" customFormat="1" ht="14.25" hidden="1"/>
    <row r="51572" s="505" customFormat="1" ht="14.25" hidden="1"/>
    <row r="51573" s="505" customFormat="1" ht="14.25" hidden="1"/>
    <row r="51574" s="505" customFormat="1" ht="14.25" hidden="1"/>
    <row r="51575" s="505" customFormat="1" ht="14.25" hidden="1"/>
    <row r="51576" s="505" customFormat="1" ht="14.25" hidden="1"/>
    <row r="51577" s="505" customFormat="1" ht="14.25" hidden="1"/>
    <row r="51578" s="505" customFormat="1" ht="14.25" hidden="1"/>
    <row r="51579" s="505" customFormat="1" ht="14.25" hidden="1"/>
    <row r="51580" s="505" customFormat="1" ht="14.25" hidden="1"/>
    <row r="51581" s="505" customFormat="1" ht="14.25" hidden="1"/>
    <row r="51582" s="505" customFormat="1" ht="14.25" hidden="1"/>
    <row r="51583" s="505" customFormat="1" ht="14.25" hidden="1"/>
    <row r="51584" s="505" customFormat="1" ht="14.25" hidden="1"/>
    <row r="51585" s="505" customFormat="1" ht="14.25" hidden="1"/>
    <row r="51586" s="505" customFormat="1" ht="14.25" hidden="1"/>
    <row r="51587" s="505" customFormat="1" ht="14.25" hidden="1"/>
    <row r="51588" s="505" customFormat="1" ht="14.25" hidden="1"/>
    <row r="51589" s="505" customFormat="1" ht="14.25" hidden="1"/>
    <row r="51590" s="505" customFormat="1" ht="14.25" hidden="1"/>
    <row r="51591" s="505" customFormat="1" ht="14.25" hidden="1"/>
    <row r="51592" s="505" customFormat="1" ht="14.25" hidden="1"/>
    <row r="51593" s="505" customFormat="1" ht="14.25" hidden="1"/>
    <row r="51594" s="505" customFormat="1" ht="14.25" hidden="1"/>
    <row r="51595" s="505" customFormat="1" ht="14.25" hidden="1"/>
    <row r="51596" s="505" customFormat="1" ht="14.25" hidden="1"/>
    <row r="51597" s="505" customFormat="1" ht="14.25" hidden="1"/>
    <row r="51598" s="505" customFormat="1" ht="14.25" hidden="1"/>
    <row r="51599" s="505" customFormat="1" ht="14.25" hidden="1"/>
    <row r="51600" s="505" customFormat="1" ht="14.25" hidden="1"/>
    <row r="51601" s="505" customFormat="1" ht="14.25" hidden="1"/>
    <row r="51602" s="505" customFormat="1" ht="14.25" hidden="1"/>
    <row r="51603" s="505" customFormat="1" ht="14.25" hidden="1"/>
    <row r="51604" s="505" customFormat="1" ht="14.25" hidden="1"/>
    <row r="51605" s="505" customFormat="1" ht="14.25" hidden="1"/>
    <row r="51606" s="505" customFormat="1" ht="14.25" hidden="1"/>
    <row r="51607" s="505" customFormat="1" ht="14.25" hidden="1"/>
    <row r="51608" s="505" customFormat="1" ht="14.25" hidden="1"/>
    <row r="51609" s="505" customFormat="1" ht="14.25" hidden="1"/>
    <row r="51610" s="505" customFormat="1" ht="14.25" hidden="1"/>
    <row r="51611" s="505" customFormat="1" ht="14.25" hidden="1"/>
    <row r="51612" s="505" customFormat="1" ht="14.25" hidden="1"/>
    <row r="51613" s="505" customFormat="1" ht="14.25" hidden="1"/>
    <row r="51614" s="505" customFormat="1" ht="14.25" hidden="1"/>
    <row r="51615" s="505" customFormat="1" ht="14.25" hidden="1"/>
    <row r="51616" s="505" customFormat="1" ht="14.25" hidden="1"/>
    <row r="51617" s="505" customFormat="1" ht="14.25" hidden="1"/>
    <row r="51618" s="505" customFormat="1" ht="14.25" hidden="1"/>
    <row r="51619" s="505" customFormat="1" ht="14.25" hidden="1"/>
    <row r="51620" s="505" customFormat="1" ht="14.25" hidden="1"/>
    <row r="51621" s="505" customFormat="1" ht="14.25" hidden="1"/>
    <row r="51622" s="505" customFormat="1" ht="14.25" hidden="1"/>
    <row r="51623" s="505" customFormat="1" ht="14.25" hidden="1"/>
    <row r="51624" s="505" customFormat="1" ht="14.25" hidden="1"/>
    <row r="51625" s="505" customFormat="1" ht="14.25" hidden="1"/>
    <row r="51626" s="505" customFormat="1" ht="14.25" hidden="1"/>
    <row r="51627" s="505" customFormat="1" ht="14.25" hidden="1"/>
    <row r="51628" s="505" customFormat="1" ht="14.25" hidden="1"/>
    <row r="51629" s="505" customFormat="1" ht="14.25" hidden="1"/>
    <row r="51630" s="505" customFormat="1" ht="14.25" hidden="1"/>
    <row r="51631" s="505" customFormat="1" ht="14.25" hidden="1"/>
    <row r="51632" s="505" customFormat="1" ht="14.25" hidden="1"/>
    <row r="51633" s="505" customFormat="1" ht="14.25" hidden="1"/>
    <row r="51634" s="505" customFormat="1" ht="14.25" hidden="1"/>
    <row r="51635" s="505" customFormat="1" ht="14.25" hidden="1"/>
    <row r="51636" s="505" customFormat="1" ht="14.25" hidden="1"/>
    <row r="51637" s="505" customFormat="1" ht="14.25" hidden="1"/>
    <row r="51638" s="505" customFormat="1" ht="14.25" hidden="1"/>
    <row r="51639" s="505" customFormat="1" ht="14.25" hidden="1"/>
    <row r="51640" s="505" customFormat="1" ht="14.25" hidden="1"/>
    <row r="51641" s="505" customFormat="1" ht="14.25" hidden="1"/>
    <row r="51642" s="505" customFormat="1" ht="14.25" hidden="1"/>
    <row r="51643" s="505" customFormat="1" ht="14.25" hidden="1"/>
    <row r="51644" s="505" customFormat="1" ht="14.25" hidden="1"/>
    <row r="51645" s="505" customFormat="1" ht="14.25" hidden="1"/>
    <row r="51646" s="505" customFormat="1" ht="14.25" hidden="1"/>
    <row r="51647" s="505" customFormat="1" ht="14.25" hidden="1"/>
    <row r="51648" s="505" customFormat="1" ht="14.25" hidden="1"/>
    <row r="51649" s="505" customFormat="1" ht="14.25" hidden="1"/>
    <row r="51650" s="505" customFormat="1" ht="14.25" hidden="1"/>
    <row r="51651" s="505" customFormat="1" ht="14.25" hidden="1"/>
    <row r="51652" s="505" customFormat="1" ht="14.25" hidden="1"/>
    <row r="51653" s="505" customFormat="1" ht="14.25" hidden="1"/>
    <row r="51654" s="505" customFormat="1" ht="14.25" hidden="1"/>
    <row r="51655" s="505" customFormat="1" ht="14.25" hidden="1"/>
    <row r="51656" s="505" customFormat="1" ht="14.25" hidden="1"/>
    <row r="51657" s="505" customFormat="1" ht="14.25" hidden="1"/>
    <row r="51658" s="505" customFormat="1" ht="14.25" hidden="1"/>
    <row r="51659" s="505" customFormat="1" ht="14.25" hidden="1"/>
    <row r="51660" s="505" customFormat="1" ht="14.25" hidden="1"/>
    <row r="51661" s="505" customFormat="1" ht="14.25" hidden="1"/>
    <row r="51662" s="505" customFormat="1" ht="14.25" hidden="1"/>
    <row r="51663" s="505" customFormat="1" ht="14.25" hidden="1"/>
    <row r="51664" s="505" customFormat="1" ht="14.25" hidden="1"/>
    <row r="51665" s="505" customFormat="1" ht="14.25" hidden="1"/>
    <row r="51666" s="505" customFormat="1" ht="14.25" hidden="1"/>
    <row r="51667" s="505" customFormat="1" ht="14.25" hidden="1"/>
    <row r="51668" s="505" customFormat="1" ht="14.25" hidden="1"/>
    <row r="51669" s="505" customFormat="1" ht="14.25" hidden="1"/>
    <row r="51670" s="505" customFormat="1" ht="14.25" hidden="1"/>
    <row r="51671" s="505" customFormat="1" ht="14.25" hidden="1"/>
    <row r="51672" s="505" customFormat="1" ht="14.25" hidden="1"/>
    <row r="51673" s="505" customFormat="1" ht="14.25" hidden="1"/>
    <row r="51674" s="505" customFormat="1" ht="14.25" hidden="1"/>
    <row r="51675" s="505" customFormat="1" ht="14.25" hidden="1"/>
    <row r="51676" s="505" customFormat="1" ht="14.25" hidden="1"/>
    <row r="51677" s="505" customFormat="1" ht="14.25" hidden="1"/>
    <row r="51678" s="505" customFormat="1" ht="14.25" hidden="1"/>
    <row r="51679" s="505" customFormat="1" ht="14.25" hidden="1"/>
    <row r="51680" s="505" customFormat="1" ht="14.25" hidden="1"/>
    <row r="51681" s="505" customFormat="1" ht="14.25" hidden="1"/>
    <row r="51682" s="505" customFormat="1" ht="14.25" hidden="1"/>
    <row r="51683" s="505" customFormat="1" ht="14.25" hidden="1"/>
    <row r="51684" s="505" customFormat="1" ht="14.25" hidden="1"/>
    <row r="51685" s="505" customFormat="1" ht="14.25" hidden="1"/>
    <row r="51686" s="505" customFormat="1" ht="14.25" hidden="1"/>
    <row r="51687" s="505" customFormat="1" ht="14.25" hidden="1"/>
    <row r="51688" s="505" customFormat="1" ht="14.25" hidden="1"/>
    <row r="51689" s="505" customFormat="1" ht="14.25" hidden="1"/>
    <row r="51690" s="505" customFormat="1" ht="14.25" hidden="1"/>
    <row r="51691" s="505" customFormat="1" ht="14.25" hidden="1"/>
    <row r="51692" s="505" customFormat="1" ht="14.25" hidden="1"/>
    <row r="51693" s="505" customFormat="1" ht="14.25" hidden="1"/>
    <row r="51694" s="505" customFormat="1" ht="14.25" hidden="1"/>
    <row r="51695" s="505" customFormat="1" ht="14.25" hidden="1"/>
    <row r="51696" s="505" customFormat="1" ht="14.25" hidden="1"/>
    <row r="51697" s="505" customFormat="1" ht="14.25" hidden="1"/>
    <row r="51698" s="505" customFormat="1" ht="14.25" hidden="1"/>
    <row r="51699" s="505" customFormat="1" ht="14.25" hidden="1"/>
    <row r="51700" s="505" customFormat="1" ht="14.25" hidden="1"/>
    <row r="51701" s="505" customFormat="1" ht="14.25" hidden="1"/>
    <row r="51702" s="505" customFormat="1" ht="14.25" hidden="1"/>
    <row r="51703" s="505" customFormat="1" ht="14.25" hidden="1"/>
    <row r="51704" s="505" customFormat="1" ht="14.25" hidden="1"/>
    <row r="51705" s="505" customFormat="1" ht="14.25" hidden="1"/>
    <row r="51706" s="505" customFormat="1" ht="14.25" hidden="1"/>
    <row r="51707" s="505" customFormat="1" ht="14.25" hidden="1"/>
    <row r="51708" s="505" customFormat="1" ht="14.25" hidden="1"/>
    <row r="51709" s="505" customFormat="1" ht="14.25" hidden="1"/>
    <row r="51710" s="505" customFormat="1" ht="14.25" hidden="1"/>
    <row r="51711" s="505" customFormat="1" ht="14.25" hidden="1"/>
    <row r="51712" s="505" customFormat="1" ht="14.25" hidden="1"/>
    <row r="51713" s="505" customFormat="1" ht="14.25" hidden="1"/>
    <row r="51714" s="505" customFormat="1" ht="14.25" hidden="1"/>
    <row r="51715" s="505" customFormat="1" ht="14.25" hidden="1"/>
    <row r="51716" s="505" customFormat="1" ht="14.25" hidden="1"/>
    <row r="51717" s="505" customFormat="1" ht="14.25" hidden="1"/>
    <row r="51718" s="505" customFormat="1" ht="14.25" hidden="1"/>
    <row r="51719" s="505" customFormat="1" ht="14.25" hidden="1"/>
    <row r="51720" s="505" customFormat="1" ht="14.25" hidden="1"/>
    <row r="51721" s="505" customFormat="1" ht="14.25" hidden="1"/>
    <row r="51722" s="505" customFormat="1" ht="14.25" hidden="1"/>
    <row r="51723" s="505" customFormat="1" ht="14.25" hidden="1"/>
    <row r="51724" s="505" customFormat="1" ht="14.25" hidden="1"/>
    <row r="51725" s="505" customFormat="1" ht="14.25" hidden="1"/>
    <row r="51726" s="505" customFormat="1" ht="14.25" hidden="1"/>
    <row r="51727" s="505" customFormat="1" ht="14.25" hidden="1"/>
    <row r="51728" s="505" customFormat="1" ht="14.25" hidden="1"/>
    <row r="51729" s="505" customFormat="1" ht="14.25" hidden="1"/>
    <row r="51730" s="505" customFormat="1" ht="14.25" hidden="1"/>
    <row r="51731" s="505" customFormat="1" ht="14.25" hidden="1"/>
    <row r="51732" s="505" customFormat="1" ht="14.25" hidden="1"/>
    <row r="51733" s="505" customFormat="1" ht="14.25" hidden="1"/>
    <row r="51734" s="505" customFormat="1" ht="14.25" hidden="1"/>
    <row r="51735" s="505" customFormat="1" ht="14.25" hidden="1"/>
    <row r="51736" s="505" customFormat="1" ht="14.25" hidden="1"/>
    <row r="51737" s="505" customFormat="1" ht="14.25" hidden="1"/>
    <row r="51738" s="505" customFormat="1" ht="14.25" hidden="1"/>
    <row r="51739" s="505" customFormat="1" ht="14.25" hidden="1"/>
    <row r="51740" s="505" customFormat="1" ht="14.25" hidden="1"/>
    <row r="51741" s="505" customFormat="1" ht="14.25" hidden="1"/>
    <row r="51742" s="505" customFormat="1" ht="14.25" hidden="1"/>
    <row r="51743" s="505" customFormat="1" ht="14.25" hidden="1"/>
    <row r="51744" s="505" customFormat="1" ht="14.25" hidden="1"/>
    <row r="51745" s="505" customFormat="1" ht="14.25" hidden="1"/>
    <row r="51746" s="505" customFormat="1" ht="14.25" hidden="1"/>
    <row r="51747" s="505" customFormat="1" ht="14.25" hidden="1"/>
    <row r="51748" s="505" customFormat="1" ht="14.25" hidden="1"/>
    <row r="51749" s="505" customFormat="1" ht="14.25" hidden="1"/>
    <row r="51750" s="505" customFormat="1" ht="14.25" hidden="1"/>
    <row r="51751" s="505" customFormat="1" ht="14.25" hidden="1"/>
    <row r="51752" s="505" customFormat="1" ht="14.25" hidden="1"/>
    <row r="51753" s="505" customFormat="1" ht="14.25" hidden="1"/>
    <row r="51754" s="505" customFormat="1" ht="14.25" hidden="1"/>
    <row r="51755" s="505" customFormat="1" ht="14.25" hidden="1"/>
    <row r="51756" s="505" customFormat="1" ht="14.25" hidden="1"/>
    <row r="51757" s="505" customFormat="1" ht="14.25" hidden="1"/>
    <row r="51758" s="505" customFormat="1" ht="14.25" hidden="1"/>
    <row r="51759" s="505" customFormat="1" ht="14.25" hidden="1"/>
    <row r="51760" s="505" customFormat="1" ht="14.25" hidden="1"/>
    <row r="51761" s="505" customFormat="1" ht="14.25" hidden="1"/>
    <row r="51762" s="505" customFormat="1" ht="14.25" hidden="1"/>
    <row r="51763" s="505" customFormat="1" ht="14.25" hidden="1"/>
    <row r="51764" s="505" customFormat="1" ht="14.25" hidden="1"/>
    <row r="51765" s="505" customFormat="1" ht="14.25" hidden="1"/>
    <row r="51766" s="505" customFormat="1" ht="14.25" hidden="1"/>
    <row r="51767" s="505" customFormat="1" ht="14.25" hidden="1"/>
    <row r="51768" s="505" customFormat="1" ht="14.25" hidden="1"/>
    <row r="51769" s="505" customFormat="1" ht="14.25" hidden="1"/>
    <row r="51770" s="505" customFormat="1" ht="14.25" hidden="1"/>
    <row r="51771" s="505" customFormat="1" ht="14.25" hidden="1"/>
    <row r="51772" s="505" customFormat="1" ht="14.25" hidden="1"/>
    <row r="51773" s="505" customFormat="1" ht="14.25" hidden="1"/>
    <row r="51774" s="505" customFormat="1" ht="14.25" hidden="1"/>
    <row r="51775" s="505" customFormat="1" ht="14.25" hidden="1"/>
    <row r="51776" s="505" customFormat="1" ht="14.25" hidden="1"/>
    <row r="51777" s="505" customFormat="1" ht="14.25" hidden="1"/>
    <row r="51778" s="505" customFormat="1" ht="14.25" hidden="1"/>
    <row r="51779" s="505" customFormat="1" ht="14.25" hidden="1"/>
    <row r="51780" s="505" customFormat="1" ht="14.25" hidden="1"/>
    <row r="51781" s="505" customFormat="1" ht="14.25" hidden="1"/>
    <row r="51782" s="505" customFormat="1" ht="14.25" hidden="1"/>
    <row r="51783" s="505" customFormat="1" ht="14.25" hidden="1"/>
    <row r="51784" s="505" customFormat="1" ht="14.25" hidden="1"/>
    <row r="51785" s="505" customFormat="1" ht="14.25" hidden="1"/>
    <row r="51786" s="505" customFormat="1" ht="14.25" hidden="1"/>
    <row r="51787" s="505" customFormat="1" ht="14.25" hidden="1"/>
    <row r="51788" s="505" customFormat="1" ht="14.25" hidden="1"/>
    <row r="51789" s="505" customFormat="1" ht="14.25" hidden="1"/>
    <row r="51790" s="505" customFormat="1" ht="14.25" hidden="1"/>
    <row r="51791" s="505" customFormat="1" ht="14.25" hidden="1"/>
    <row r="51792" s="505" customFormat="1" ht="14.25" hidden="1"/>
    <row r="51793" s="505" customFormat="1" ht="14.25" hidden="1"/>
    <row r="51794" s="505" customFormat="1" ht="14.25" hidden="1"/>
    <row r="51795" s="505" customFormat="1" ht="14.25" hidden="1"/>
    <row r="51796" s="505" customFormat="1" ht="14.25" hidden="1"/>
    <row r="51797" s="505" customFormat="1" ht="14.25" hidden="1"/>
    <row r="51798" s="505" customFormat="1" ht="14.25" hidden="1"/>
    <row r="51799" s="505" customFormat="1" ht="14.25" hidden="1"/>
    <row r="51800" s="505" customFormat="1" ht="14.25" hidden="1"/>
    <row r="51801" s="505" customFormat="1" ht="14.25" hidden="1"/>
    <row r="51802" s="505" customFormat="1" ht="14.25" hidden="1"/>
    <row r="51803" s="505" customFormat="1" ht="14.25" hidden="1"/>
    <row r="51804" s="505" customFormat="1" ht="14.25" hidden="1"/>
    <row r="51805" s="505" customFormat="1" ht="14.25" hidden="1"/>
    <row r="51806" s="505" customFormat="1" ht="14.25" hidden="1"/>
    <row r="51807" s="505" customFormat="1" ht="14.25" hidden="1"/>
    <row r="51808" s="505" customFormat="1" ht="14.25" hidden="1"/>
    <row r="51809" s="505" customFormat="1" ht="14.25" hidden="1"/>
    <row r="51810" s="505" customFormat="1" ht="14.25" hidden="1"/>
    <row r="51811" s="505" customFormat="1" ht="14.25" hidden="1"/>
    <row r="51812" s="505" customFormat="1" ht="14.25" hidden="1"/>
    <row r="51813" s="505" customFormat="1" ht="14.25" hidden="1"/>
    <row r="51814" s="505" customFormat="1" ht="14.25" hidden="1"/>
    <row r="51815" s="505" customFormat="1" ht="14.25" hidden="1"/>
    <row r="51816" s="505" customFormat="1" ht="14.25" hidden="1"/>
    <row r="51817" s="505" customFormat="1" ht="14.25" hidden="1"/>
    <row r="51818" s="505" customFormat="1" ht="14.25" hidden="1"/>
    <row r="51819" s="505" customFormat="1" ht="14.25" hidden="1"/>
    <row r="51820" s="505" customFormat="1" ht="14.25" hidden="1"/>
    <row r="51821" s="505" customFormat="1" ht="14.25" hidden="1"/>
    <row r="51822" s="505" customFormat="1" ht="14.25" hidden="1"/>
    <row r="51823" s="505" customFormat="1" ht="14.25" hidden="1"/>
    <row r="51824" s="505" customFormat="1" ht="14.25" hidden="1"/>
    <row r="51825" s="505" customFormat="1" ht="14.25" hidden="1"/>
    <row r="51826" s="505" customFormat="1" ht="14.25" hidden="1"/>
    <row r="51827" s="505" customFormat="1" ht="14.25" hidden="1"/>
    <row r="51828" s="505" customFormat="1" ht="14.25" hidden="1"/>
    <row r="51829" s="505" customFormat="1" ht="14.25" hidden="1"/>
    <row r="51830" s="505" customFormat="1" ht="14.25" hidden="1"/>
    <row r="51831" s="505" customFormat="1" ht="14.25" hidden="1"/>
    <row r="51832" s="505" customFormat="1" ht="14.25" hidden="1"/>
    <row r="51833" s="505" customFormat="1" ht="14.25" hidden="1"/>
    <row r="51834" s="505" customFormat="1" ht="14.25" hidden="1"/>
    <row r="51835" s="505" customFormat="1" ht="14.25" hidden="1"/>
    <row r="51836" s="505" customFormat="1" ht="14.25" hidden="1"/>
    <row r="51837" s="505" customFormat="1" ht="14.25" hidden="1"/>
    <row r="51838" s="505" customFormat="1" ht="14.25" hidden="1"/>
    <row r="51839" s="505" customFormat="1" ht="14.25" hidden="1"/>
    <row r="51840" s="505" customFormat="1" ht="14.25" hidden="1"/>
    <row r="51841" s="505" customFormat="1" ht="14.25" hidden="1"/>
    <row r="51842" s="505" customFormat="1" ht="14.25" hidden="1"/>
    <row r="51843" s="505" customFormat="1" ht="14.25" hidden="1"/>
    <row r="51844" s="505" customFormat="1" ht="14.25" hidden="1"/>
    <row r="51845" s="505" customFormat="1" ht="14.25" hidden="1"/>
    <row r="51846" s="505" customFormat="1" ht="14.25" hidden="1"/>
    <row r="51847" s="505" customFormat="1" ht="14.25" hidden="1"/>
    <row r="51848" s="505" customFormat="1" ht="14.25" hidden="1"/>
    <row r="51849" s="505" customFormat="1" ht="14.25" hidden="1"/>
    <row r="51850" s="505" customFormat="1" ht="14.25" hidden="1"/>
    <row r="51851" s="505" customFormat="1" ht="14.25" hidden="1"/>
    <row r="51852" s="505" customFormat="1" ht="14.25" hidden="1"/>
    <row r="51853" s="505" customFormat="1" ht="14.25" hidden="1"/>
    <row r="51854" s="505" customFormat="1" ht="14.25" hidden="1"/>
    <row r="51855" s="505" customFormat="1" ht="14.25" hidden="1"/>
    <row r="51856" s="505" customFormat="1" ht="14.25" hidden="1"/>
    <row r="51857" s="505" customFormat="1" ht="14.25" hidden="1"/>
    <row r="51858" s="505" customFormat="1" ht="14.25" hidden="1"/>
    <row r="51859" s="505" customFormat="1" ht="14.25" hidden="1"/>
    <row r="51860" s="505" customFormat="1" ht="14.25" hidden="1"/>
    <row r="51861" s="505" customFormat="1" ht="14.25" hidden="1"/>
    <row r="51862" s="505" customFormat="1" ht="14.25" hidden="1"/>
    <row r="51863" s="505" customFormat="1" ht="14.25" hidden="1"/>
    <row r="51864" s="505" customFormat="1" ht="14.25" hidden="1"/>
    <row r="51865" s="505" customFormat="1" ht="14.25" hidden="1"/>
    <row r="51866" s="505" customFormat="1" ht="14.25" hidden="1"/>
    <row r="51867" s="505" customFormat="1" ht="14.25" hidden="1"/>
    <row r="51868" s="505" customFormat="1" ht="14.25" hidden="1"/>
    <row r="51869" s="505" customFormat="1" ht="14.25" hidden="1"/>
    <row r="51870" s="505" customFormat="1" ht="14.25" hidden="1"/>
    <row r="51871" s="505" customFormat="1" ht="14.25" hidden="1"/>
    <row r="51872" s="505" customFormat="1" ht="14.25" hidden="1"/>
    <row r="51873" s="505" customFormat="1" ht="14.25" hidden="1"/>
    <row r="51874" s="505" customFormat="1" ht="14.25" hidden="1"/>
    <row r="51875" s="505" customFormat="1" ht="14.25" hidden="1"/>
    <row r="51876" s="505" customFormat="1" ht="14.25" hidden="1"/>
    <row r="51877" s="505" customFormat="1" ht="14.25" hidden="1"/>
    <row r="51878" s="505" customFormat="1" ht="14.25" hidden="1"/>
    <row r="51879" s="505" customFormat="1" ht="14.25" hidden="1"/>
    <row r="51880" s="505" customFormat="1" ht="14.25" hidden="1"/>
    <row r="51881" s="505" customFormat="1" ht="14.25" hidden="1"/>
    <row r="51882" s="505" customFormat="1" ht="14.25" hidden="1"/>
    <row r="51883" s="505" customFormat="1" ht="14.25" hidden="1"/>
    <row r="51884" s="505" customFormat="1" ht="14.25" hidden="1"/>
    <row r="51885" s="505" customFormat="1" ht="14.25" hidden="1"/>
    <row r="51886" s="505" customFormat="1" ht="14.25" hidden="1"/>
    <row r="51887" s="505" customFormat="1" ht="14.25" hidden="1"/>
    <row r="51888" s="505" customFormat="1" ht="14.25" hidden="1"/>
    <row r="51889" s="505" customFormat="1" ht="14.25" hidden="1"/>
    <row r="51890" s="505" customFormat="1" ht="14.25" hidden="1"/>
    <row r="51891" s="505" customFormat="1" ht="14.25" hidden="1"/>
    <row r="51892" s="505" customFormat="1" ht="14.25" hidden="1"/>
    <row r="51893" s="505" customFormat="1" ht="14.25" hidden="1"/>
    <row r="51894" s="505" customFormat="1" ht="14.25" hidden="1"/>
    <row r="51895" s="505" customFormat="1" ht="14.25" hidden="1"/>
    <row r="51896" s="505" customFormat="1" ht="14.25" hidden="1"/>
    <row r="51897" s="505" customFormat="1" ht="14.25" hidden="1"/>
    <row r="51898" s="505" customFormat="1" ht="14.25" hidden="1"/>
    <row r="51899" s="505" customFormat="1" ht="14.25" hidden="1"/>
    <row r="51900" s="505" customFormat="1" ht="14.25" hidden="1"/>
    <row r="51901" s="505" customFormat="1" ht="14.25" hidden="1"/>
    <row r="51902" s="505" customFormat="1" ht="14.25" hidden="1"/>
    <row r="51903" s="505" customFormat="1" ht="14.25" hidden="1"/>
    <row r="51904" s="505" customFormat="1" ht="14.25" hidden="1"/>
    <row r="51905" s="505" customFormat="1" ht="14.25" hidden="1"/>
    <row r="51906" s="505" customFormat="1" ht="14.25" hidden="1"/>
    <row r="51907" s="505" customFormat="1" ht="14.25" hidden="1"/>
    <row r="51908" s="505" customFormat="1" ht="14.25" hidden="1"/>
    <row r="51909" s="505" customFormat="1" ht="14.25" hidden="1"/>
    <row r="51910" s="505" customFormat="1" ht="14.25" hidden="1"/>
    <row r="51911" s="505" customFormat="1" ht="14.25" hidden="1"/>
    <row r="51912" s="505" customFormat="1" ht="14.25" hidden="1"/>
    <row r="51913" s="505" customFormat="1" ht="14.25" hidden="1"/>
    <row r="51914" s="505" customFormat="1" ht="14.25" hidden="1"/>
    <row r="51915" s="505" customFormat="1" ht="14.25" hidden="1"/>
    <row r="51916" s="505" customFormat="1" ht="14.25" hidden="1"/>
    <row r="51917" s="505" customFormat="1" ht="14.25" hidden="1"/>
    <row r="51918" s="505" customFormat="1" ht="14.25" hidden="1"/>
    <row r="51919" s="505" customFormat="1" ht="14.25" hidden="1"/>
    <row r="51920" s="505" customFormat="1" ht="14.25" hidden="1"/>
    <row r="51921" s="505" customFormat="1" ht="14.25" hidden="1"/>
    <row r="51922" s="505" customFormat="1" ht="14.25" hidden="1"/>
    <row r="51923" s="505" customFormat="1" ht="14.25" hidden="1"/>
    <row r="51924" s="505" customFormat="1" ht="14.25" hidden="1"/>
    <row r="51925" s="505" customFormat="1" ht="14.25" hidden="1"/>
    <row r="51926" s="505" customFormat="1" ht="14.25" hidden="1"/>
    <row r="51927" s="505" customFormat="1" ht="14.25" hidden="1"/>
    <row r="51928" s="505" customFormat="1" ht="14.25" hidden="1"/>
    <row r="51929" s="505" customFormat="1" ht="14.25" hidden="1"/>
    <row r="51930" s="505" customFormat="1" ht="14.25" hidden="1"/>
    <row r="51931" s="505" customFormat="1" ht="14.25" hidden="1"/>
    <row r="51932" s="505" customFormat="1" ht="14.25" hidden="1"/>
    <row r="51933" s="505" customFormat="1" ht="14.25" hidden="1"/>
    <row r="51934" s="505" customFormat="1" ht="14.25" hidden="1"/>
    <row r="51935" s="505" customFormat="1" ht="14.25" hidden="1"/>
    <row r="51936" s="505" customFormat="1" ht="14.25" hidden="1"/>
    <row r="51937" s="505" customFormat="1" ht="14.25" hidden="1"/>
    <row r="51938" s="505" customFormat="1" ht="14.25" hidden="1"/>
    <row r="51939" s="505" customFormat="1" ht="14.25" hidden="1"/>
    <row r="51940" s="505" customFormat="1" ht="14.25" hidden="1"/>
    <row r="51941" s="505" customFormat="1" ht="14.25" hidden="1"/>
    <row r="51942" s="505" customFormat="1" ht="14.25" hidden="1"/>
    <row r="51943" s="505" customFormat="1" ht="14.25" hidden="1"/>
    <row r="51944" s="505" customFormat="1" ht="14.25" hidden="1"/>
    <row r="51945" s="505" customFormat="1" ht="14.25" hidden="1"/>
    <row r="51946" s="505" customFormat="1" ht="14.25" hidden="1"/>
    <row r="51947" s="505" customFormat="1" ht="14.25" hidden="1"/>
    <row r="51948" s="505" customFormat="1" ht="14.25" hidden="1"/>
    <row r="51949" s="505" customFormat="1" ht="14.25" hidden="1"/>
    <row r="51950" s="505" customFormat="1" ht="14.25" hidden="1"/>
    <row r="51951" s="505" customFormat="1" ht="14.25" hidden="1"/>
    <row r="51952" s="505" customFormat="1" ht="14.25" hidden="1"/>
    <row r="51953" s="505" customFormat="1" ht="14.25" hidden="1"/>
    <row r="51954" s="505" customFormat="1" ht="14.25" hidden="1"/>
    <row r="51955" s="505" customFormat="1" ht="14.25" hidden="1"/>
    <row r="51956" s="505" customFormat="1" ht="14.25" hidden="1"/>
    <row r="51957" s="505" customFormat="1" ht="14.25" hidden="1"/>
    <row r="51958" s="505" customFormat="1" ht="14.25" hidden="1"/>
    <row r="51959" s="505" customFormat="1" ht="14.25" hidden="1"/>
    <row r="51960" s="505" customFormat="1" ht="14.25" hidden="1"/>
    <row r="51961" s="505" customFormat="1" ht="14.25" hidden="1"/>
    <row r="51962" s="505" customFormat="1" ht="14.25" hidden="1"/>
    <row r="51963" s="505" customFormat="1" ht="14.25" hidden="1"/>
    <row r="51964" s="505" customFormat="1" ht="14.25" hidden="1"/>
    <row r="51965" s="505" customFormat="1" ht="14.25" hidden="1"/>
    <row r="51966" s="505" customFormat="1" ht="14.25" hidden="1"/>
    <row r="51967" s="505" customFormat="1" ht="14.25" hidden="1"/>
    <row r="51968" s="505" customFormat="1" ht="14.25" hidden="1"/>
    <row r="51969" s="505" customFormat="1" ht="14.25" hidden="1"/>
    <row r="51970" s="505" customFormat="1" ht="14.25" hidden="1"/>
    <row r="51971" s="505" customFormat="1" ht="14.25" hidden="1"/>
    <row r="51972" s="505" customFormat="1" ht="14.25" hidden="1"/>
    <row r="51973" s="505" customFormat="1" ht="14.25" hidden="1"/>
    <row r="51974" s="505" customFormat="1" ht="14.25" hidden="1"/>
    <row r="51975" s="505" customFormat="1" ht="14.25" hidden="1"/>
    <row r="51976" s="505" customFormat="1" ht="14.25" hidden="1"/>
    <row r="51977" s="505" customFormat="1" ht="14.25" hidden="1"/>
    <row r="51978" s="505" customFormat="1" ht="14.25" hidden="1"/>
    <row r="51979" s="505" customFormat="1" ht="14.25" hidden="1"/>
    <row r="51980" s="505" customFormat="1" ht="14.25" hidden="1"/>
    <row r="51981" s="505" customFormat="1" ht="14.25" hidden="1"/>
    <row r="51982" s="505" customFormat="1" ht="14.25" hidden="1"/>
    <row r="51983" s="505" customFormat="1" ht="14.25" hidden="1"/>
    <row r="51984" s="505" customFormat="1" ht="14.25" hidden="1"/>
    <row r="51985" s="505" customFormat="1" ht="14.25" hidden="1"/>
    <row r="51986" s="505" customFormat="1" ht="14.25" hidden="1"/>
    <row r="51987" s="505" customFormat="1" ht="14.25" hidden="1"/>
    <row r="51988" s="505" customFormat="1" ht="14.25" hidden="1"/>
    <row r="51989" s="505" customFormat="1" ht="14.25" hidden="1"/>
    <row r="51990" s="505" customFormat="1" ht="14.25" hidden="1"/>
    <row r="51991" s="505" customFormat="1" ht="14.25" hidden="1"/>
    <row r="51992" s="505" customFormat="1" ht="14.25" hidden="1"/>
    <row r="51993" s="505" customFormat="1" ht="14.25" hidden="1"/>
    <row r="51994" s="505" customFormat="1" ht="14.25" hidden="1"/>
    <row r="51995" s="505" customFormat="1" ht="14.25" hidden="1"/>
    <row r="51996" s="505" customFormat="1" ht="14.25" hidden="1"/>
    <row r="51997" s="505" customFormat="1" ht="14.25" hidden="1"/>
    <row r="51998" s="505" customFormat="1" ht="14.25" hidden="1"/>
    <row r="51999" s="505" customFormat="1" ht="14.25" hidden="1"/>
    <row r="52000" s="505" customFormat="1" ht="14.25" hidden="1"/>
    <row r="52001" s="505" customFormat="1" ht="14.25" hidden="1"/>
    <row r="52002" s="505" customFormat="1" ht="14.25" hidden="1"/>
    <row r="52003" s="505" customFormat="1" ht="14.25" hidden="1"/>
    <row r="52004" s="505" customFormat="1" ht="14.25" hidden="1"/>
    <row r="52005" s="505" customFormat="1" ht="14.25" hidden="1"/>
    <row r="52006" s="505" customFormat="1" ht="14.25" hidden="1"/>
    <row r="52007" s="505" customFormat="1" ht="14.25" hidden="1"/>
    <row r="52008" s="505" customFormat="1" ht="14.25" hidden="1"/>
    <row r="52009" s="505" customFormat="1" ht="14.25" hidden="1"/>
    <row r="52010" s="505" customFormat="1" ht="14.25" hidden="1"/>
    <row r="52011" s="505" customFormat="1" ht="14.25" hidden="1"/>
    <row r="52012" s="505" customFormat="1" ht="14.25" hidden="1"/>
    <row r="52013" s="505" customFormat="1" ht="14.25" hidden="1"/>
    <row r="52014" s="505" customFormat="1" ht="14.25" hidden="1"/>
    <row r="52015" s="505" customFormat="1" ht="14.25" hidden="1"/>
    <row r="52016" s="505" customFormat="1" ht="14.25" hidden="1"/>
    <row r="52017" s="505" customFormat="1" ht="14.25" hidden="1"/>
    <row r="52018" s="505" customFormat="1" ht="14.25" hidden="1"/>
    <row r="52019" s="505" customFormat="1" ht="14.25" hidden="1"/>
    <row r="52020" s="505" customFormat="1" ht="14.25" hidden="1"/>
    <row r="52021" s="505" customFormat="1" ht="14.25" hidden="1"/>
    <row r="52022" s="505" customFormat="1" ht="14.25" hidden="1"/>
    <row r="52023" s="505" customFormat="1" ht="14.25" hidden="1"/>
    <row r="52024" s="505" customFormat="1" ht="14.25" hidden="1"/>
    <row r="52025" s="505" customFormat="1" ht="14.25" hidden="1"/>
    <row r="52026" s="505" customFormat="1" ht="14.25" hidden="1"/>
    <row r="52027" s="505" customFormat="1" ht="14.25" hidden="1"/>
    <row r="52028" s="505" customFormat="1" ht="14.25" hidden="1"/>
    <row r="52029" s="505" customFormat="1" ht="14.25" hidden="1"/>
    <row r="52030" s="505" customFormat="1" ht="14.25" hidden="1"/>
    <row r="52031" s="505" customFormat="1" ht="14.25" hidden="1"/>
    <row r="52032" s="505" customFormat="1" ht="14.25" hidden="1"/>
    <row r="52033" s="505" customFormat="1" ht="14.25" hidden="1"/>
    <row r="52034" s="505" customFormat="1" ht="14.25" hidden="1"/>
    <row r="52035" s="505" customFormat="1" ht="14.25" hidden="1"/>
    <row r="52036" s="505" customFormat="1" ht="14.25" hidden="1"/>
    <row r="52037" s="505" customFormat="1" ht="14.25" hidden="1"/>
    <row r="52038" s="505" customFormat="1" ht="14.25" hidden="1"/>
    <row r="52039" s="505" customFormat="1" ht="14.25" hidden="1"/>
    <row r="52040" s="505" customFormat="1" ht="14.25" hidden="1"/>
    <row r="52041" s="505" customFormat="1" ht="14.25" hidden="1"/>
    <row r="52042" s="505" customFormat="1" ht="14.25" hidden="1"/>
    <row r="52043" s="505" customFormat="1" ht="14.25" hidden="1"/>
    <row r="52044" s="505" customFormat="1" ht="14.25" hidden="1"/>
    <row r="52045" s="505" customFormat="1" ht="14.25" hidden="1"/>
    <row r="52046" s="505" customFormat="1" ht="14.25" hidden="1"/>
    <row r="52047" s="505" customFormat="1" ht="14.25" hidden="1"/>
    <row r="52048" s="505" customFormat="1" ht="14.25" hidden="1"/>
    <row r="52049" s="505" customFormat="1" ht="14.25" hidden="1"/>
    <row r="52050" s="505" customFormat="1" ht="14.25" hidden="1"/>
    <row r="52051" s="505" customFormat="1" ht="14.25" hidden="1"/>
    <row r="52052" s="505" customFormat="1" ht="14.25" hidden="1"/>
    <row r="52053" s="505" customFormat="1" ht="14.25" hidden="1"/>
    <row r="52054" s="505" customFormat="1" ht="14.25" hidden="1"/>
    <row r="52055" s="505" customFormat="1" ht="14.25" hidden="1"/>
    <row r="52056" s="505" customFormat="1" ht="14.25" hidden="1"/>
    <row r="52057" s="505" customFormat="1" ht="14.25" hidden="1"/>
    <row r="52058" s="505" customFormat="1" ht="14.25" hidden="1"/>
    <row r="52059" s="505" customFormat="1" ht="14.25" hidden="1"/>
    <row r="52060" s="505" customFormat="1" ht="14.25" hidden="1"/>
    <row r="52061" s="505" customFormat="1" ht="14.25" hidden="1"/>
    <row r="52062" s="505" customFormat="1" ht="14.25" hidden="1"/>
    <row r="52063" s="505" customFormat="1" ht="14.25" hidden="1"/>
    <row r="52064" s="505" customFormat="1" ht="14.25" hidden="1"/>
    <row r="52065" s="505" customFormat="1" ht="14.25" hidden="1"/>
    <row r="52066" s="505" customFormat="1" ht="14.25" hidden="1"/>
    <row r="52067" s="505" customFormat="1" ht="14.25" hidden="1"/>
    <row r="52068" s="505" customFormat="1" ht="14.25" hidden="1"/>
    <row r="52069" s="505" customFormat="1" ht="14.25" hidden="1"/>
    <row r="52070" s="505" customFormat="1" ht="14.25" hidden="1"/>
    <row r="52071" s="505" customFormat="1" ht="14.25" hidden="1"/>
    <row r="52072" s="505" customFormat="1" ht="14.25" hidden="1"/>
    <row r="52073" s="505" customFormat="1" ht="14.25" hidden="1"/>
    <row r="52074" s="505" customFormat="1" ht="14.25" hidden="1"/>
    <row r="52075" s="505" customFormat="1" ht="14.25" hidden="1"/>
    <row r="52076" s="505" customFormat="1" ht="14.25" hidden="1"/>
    <row r="52077" s="505" customFormat="1" ht="14.25" hidden="1"/>
    <row r="52078" s="505" customFormat="1" ht="14.25" hidden="1"/>
    <row r="52079" s="505" customFormat="1" ht="14.25" hidden="1"/>
    <row r="52080" s="505" customFormat="1" ht="14.25" hidden="1"/>
    <row r="52081" s="505" customFormat="1" ht="14.25" hidden="1"/>
    <row r="52082" s="505" customFormat="1" ht="14.25" hidden="1"/>
    <row r="52083" s="505" customFormat="1" ht="14.25" hidden="1"/>
    <row r="52084" s="505" customFormat="1" ht="14.25" hidden="1"/>
    <row r="52085" s="505" customFormat="1" ht="14.25" hidden="1"/>
    <row r="52086" s="505" customFormat="1" ht="14.25" hidden="1"/>
    <row r="52087" s="505" customFormat="1" ht="14.25" hidden="1"/>
    <row r="52088" s="505" customFormat="1" ht="14.25" hidden="1"/>
    <row r="52089" s="505" customFormat="1" ht="14.25" hidden="1"/>
    <row r="52090" s="505" customFormat="1" ht="14.25" hidden="1"/>
    <row r="52091" s="505" customFormat="1" ht="14.25" hidden="1"/>
    <row r="52092" s="505" customFormat="1" ht="14.25" hidden="1"/>
    <row r="52093" s="505" customFormat="1" ht="14.25" hidden="1"/>
    <row r="52094" s="505" customFormat="1" ht="14.25" hidden="1"/>
    <row r="52095" s="505" customFormat="1" ht="14.25" hidden="1"/>
    <row r="52096" s="505" customFormat="1" ht="14.25" hidden="1"/>
    <row r="52097" s="505" customFormat="1" ht="14.25" hidden="1"/>
    <row r="52098" s="505" customFormat="1" ht="14.25" hidden="1"/>
    <row r="52099" s="505" customFormat="1" ht="14.25" hidden="1"/>
    <row r="52100" s="505" customFormat="1" ht="14.25" hidden="1"/>
    <row r="52101" s="505" customFormat="1" ht="14.25" hidden="1"/>
    <row r="52102" s="505" customFormat="1" ht="14.25" hidden="1"/>
    <row r="52103" s="505" customFormat="1" ht="14.25" hidden="1"/>
    <row r="52104" s="505" customFormat="1" ht="14.25" hidden="1"/>
    <row r="52105" s="505" customFormat="1" ht="14.25" hidden="1"/>
    <row r="52106" s="505" customFormat="1" ht="14.25" hidden="1"/>
    <row r="52107" s="505" customFormat="1" ht="14.25" hidden="1"/>
    <row r="52108" s="505" customFormat="1" ht="14.25" hidden="1"/>
    <row r="52109" s="505" customFormat="1" ht="14.25" hidden="1"/>
    <row r="52110" s="505" customFormat="1" ht="14.25" hidden="1"/>
    <row r="52111" s="505" customFormat="1" ht="14.25" hidden="1"/>
    <row r="52112" s="505" customFormat="1" ht="14.25" hidden="1"/>
    <row r="52113" s="505" customFormat="1" ht="14.25" hidden="1"/>
    <row r="52114" s="505" customFormat="1" ht="14.25" hidden="1"/>
    <row r="52115" s="505" customFormat="1" ht="14.25" hidden="1"/>
    <row r="52116" s="505" customFormat="1" ht="14.25" hidden="1"/>
    <row r="52117" s="505" customFormat="1" ht="14.25" hidden="1"/>
    <row r="52118" s="505" customFormat="1" ht="14.25" hidden="1"/>
    <row r="52119" s="505" customFormat="1" ht="14.25" hidden="1"/>
    <row r="52120" s="505" customFormat="1" ht="14.25" hidden="1"/>
    <row r="52121" s="505" customFormat="1" ht="14.25" hidden="1"/>
    <row r="52122" s="505" customFormat="1" ht="14.25" hidden="1"/>
    <row r="52123" s="505" customFormat="1" ht="14.25" hidden="1"/>
    <row r="52124" s="505" customFormat="1" ht="14.25" hidden="1"/>
    <row r="52125" s="505" customFormat="1" ht="14.25" hidden="1"/>
    <row r="52126" s="505" customFormat="1" ht="14.25" hidden="1"/>
    <row r="52127" s="505" customFormat="1" ht="14.25" hidden="1"/>
    <row r="52128" s="505" customFormat="1" ht="14.25" hidden="1"/>
    <row r="52129" s="505" customFormat="1" ht="14.25" hidden="1"/>
    <row r="52130" s="505" customFormat="1" ht="14.25" hidden="1"/>
    <row r="52131" s="505" customFormat="1" ht="14.25" hidden="1"/>
    <row r="52132" s="505" customFormat="1" ht="14.25" hidden="1"/>
    <row r="52133" s="505" customFormat="1" ht="14.25" hidden="1"/>
    <row r="52134" s="505" customFormat="1" ht="14.25" hidden="1"/>
    <row r="52135" s="505" customFormat="1" ht="14.25" hidden="1"/>
    <row r="52136" s="505" customFormat="1" ht="14.25" hidden="1"/>
    <row r="52137" s="505" customFormat="1" ht="14.25" hidden="1"/>
    <row r="52138" s="505" customFormat="1" ht="14.25" hidden="1"/>
    <row r="52139" s="505" customFormat="1" ht="14.25" hidden="1"/>
    <row r="52140" s="505" customFormat="1" ht="14.25" hidden="1"/>
    <row r="52141" s="505" customFormat="1" ht="14.25" hidden="1"/>
    <row r="52142" s="505" customFormat="1" ht="14.25" hidden="1"/>
    <row r="52143" s="505" customFormat="1" ht="14.25" hidden="1"/>
    <row r="52144" s="505" customFormat="1" ht="14.25" hidden="1"/>
    <row r="52145" s="505" customFormat="1" ht="14.25" hidden="1"/>
    <row r="52146" s="505" customFormat="1" ht="14.25" hidden="1"/>
    <row r="52147" s="505" customFormat="1" ht="14.25" hidden="1"/>
    <row r="52148" s="505" customFormat="1" ht="14.25" hidden="1"/>
    <row r="52149" s="505" customFormat="1" ht="14.25" hidden="1"/>
    <row r="52150" s="505" customFormat="1" ht="14.25" hidden="1"/>
    <row r="52151" s="505" customFormat="1" ht="14.25" hidden="1"/>
    <row r="52152" s="505" customFormat="1" ht="14.25" hidden="1"/>
    <row r="52153" s="505" customFormat="1" ht="14.25" hidden="1"/>
    <row r="52154" s="505" customFormat="1" ht="14.25" hidden="1"/>
    <row r="52155" s="505" customFormat="1" ht="14.25" hidden="1"/>
    <row r="52156" s="505" customFormat="1" ht="14.25" hidden="1"/>
    <row r="52157" s="505" customFormat="1" ht="14.25" hidden="1"/>
    <row r="52158" s="505" customFormat="1" ht="14.25" hidden="1"/>
    <row r="52159" s="505" customFormat="1" ht="14.25" hidden="1"/>
    <row r="52160" s="505" customFormat="1" ht="14.25" hidden="1"/>
    <row r="52161" s="505" customFormat="1" ht="14.25" hidden="1"/>
    <row r="52162" s="505" customFormat="1" ht="14.25" hidden="1"/>
    <row r="52163" s="505" customFormat="1" ht="14.25" hidden="1"/>
    <row r="52164" s="505" customFormat="1" ht="14.25" hidden="1"/>
    <row r="52165" s="505" customFormat="1" ht="14.25" hidden="1"/>
    <row r="52166" s="505" customFormat="1" ht="14.25" hidden="1"/>
    <row r="52167" s="505" customFormat="1" ht="14.25" hidden="1"/>
    <row r="52168" s="505" customFormat="1" ht="14.25" hidden="1"/>
    <row r="52169" s="505" customFormat="1" ht="14.25" hidden="1"/>
    <row r="52170" s="505" customFormat="1" ht="14.25" hidden="1"/>
    <row r="52171" s="505" customFormat="1" ht="14.25" hidden="1"/>
    <row r="52172" s="505" customFormat="1" ht="14.25" hidden="1"/>
    <row r="52173" s="505" customFormat="1" ht="14.25" hidden="1"/>
    <row r="52174" s="505" customFormat="1" ht="14.25" hidden="1"/>
    <row r="52175" s="505" customFormat="1" ht="14.25" hidden="1"/>
    <row r="52176" s="505" customFormat="1" ht="14.25" hidden="1"/>
    <row r="52177" s="505" customFormat="1" ht="14.25" hidden="1"/>
    <row r="52178" s="505" customFormat="1" ht="14.25" hidden="1"/>
    <row r="52179" s="505" customFormat="1" ht="14.25" hidden="1"/>
    <row r="52180" s="505" customFormat="1" ht="14.25" hidden="1"/>
    <row r="52181" s="505" customFormat="1" ht="14.25" hidden="1"/>
    <row r="52182" s="505" customFormat="1" ht="14.25" hidden="1"/>
    <row r="52183" s="505" customFormat="1" ht="14.25" hidden="1"/>
    <row r="52184" s="505" customFormat="1" ht="14.25" hidden="1"/>
    <row r="52185" s="505" customFormat="1" ht="14.25" hidden="1"/>
    <row r="52186" s="505" customFormat="1" ht="14.25" hidden="1"/>
    <row r="52187" s="505" customFormat="1" ht="14.25" hidden="1"/>
    <row r="52188" s="505" customFormat="1" ht="14.25" hidden="1"/>
    <row r="52189" s="505" customFormat="1" ht="14.25" hidden="1"/>
    <row r="52190" s="505" customFormat="1" ht="14.25" hidden="1"/>
    <row r="52191" s="505" customFormat="1" ht="14.25" hidden="1"/>
    <row r="52192" s="505" customFormat="1" ht="14.25" hidden="1"/>
    <row r="52193" s="505" customFormat="1" ht="14.25" hidden="1"/>
    <row r="52194" s="505" customFormat="1" ht="14.25" hidden="1"/>
    <row r="52195" s="505" customFormat="1" ht="14.25" hidden="1"/>
    <row r="52196" s="505" customFormat="1" ht="14.25" hidden="1"/>
    <row r="52197" s="505" customFormat="1" ht="14.25" hidden="1"/>
    <row r="52198" s="505" customFormat="1" ht="14.25" hidden="1"/>
    <row r="52199" s="505" customFormat="1" ht="14.25" hidden="1"/>
    <row r="52200" s="505" customFormat="1" ht="14.25" hidden="1"/>
    <row r="52201" s="505" customFormat="1" ht="14.25" hidden="1"/>
    <row r="52202" s="505" customFormat="1" ht="14.25" hidden="1"/>
    <row r="52203" s="505" customFormat="1" ht="14.25" hidden="1"/>
    <row r="52204" s="505" customFormat="1" ht="14.25" hidden="1"/>
    <row r="52205" s="505" customFormat="1" ht="14.25" hidden="1"/>
    <row r="52206" s="505" customFormat="1" ht="14.25" hidden="1"/>
    <row r="52207" s="505" customFormat="1" ht="14.25" hidden="1"/>
    <row r="52208" s="505" customFormat="1" ht="14.25" hidden="1"/>
    <row r="52209" s="505" customFormat="1" ht="14.25" hidden="1"/>
    <row r="52210" s="505" customFormat="1" ht="14.25" hidden="1"/>
    <row r="52211" s="505" customFormat="1" ht="14.25" hidden="1"/>
    <row r="52212" s="505" customFormat="1" ht="14.25" hidden="1"/>
    <row r="52213" s="505" customFormat="1" ht="14.25" hidden="1"/>
    <row r="52214" s="505" customFormat="1" ht="14.25" hidden="1"/>
    <row r="52215" s="505" customFormat="1" ht="14.25" hidden="1"/>
    <row r="52216" s="505" customFormat="1" ht="14.25" hidden="1"/>
    <row r="52217" s="505" customFormat="1" ht="14.25" hidden="1"/>
    <row r="52218" s="505" customFormat="1" ht="14.25" hidden="1"/>
    <row r="52219" s="505" customFormat="1" ht="14.25" hidden="1"/>
    <row r="52220" s="505" customFormat="1" ht="14.25" hidden="1"/>
    <row r="52221" s="505" customFormat="1" ht="14.25" hidden="1"/>
    <row r="52222" s="505" customFormat="1" ht="14.25" hidden="1"/>
    <row r="52223" s="505" customFormat="1" ht="14.25" hidden="1"/>
    <row r="52224" s="505" customFormat="1" ht="14.25" hidden="1"/>
    <row r="52225" s="505" customFormat="1" ht="14.25" hidden="1"/>
    <row r="52226" s="505" customFormat="1" ht="14.25" hidden="1"/>
    <row r="52227" s="505" customFormat="1" ht="14.25" hidden="1"/>
    <row r="52228" s="505" customFormat="1" ht="14.25" hidden="1"/>
    <row r="52229" s="505" customFormat="1" ht="14.25" hidden="1"/>
    <row r="52230" s="505" customFormat="1" ht="14.25" hidden="1"/>
    <row r="52231" s="505" customFormat="1" ht="14.25" hidden="1"/>
    <row r="52232" s="505" customFormat="1" ht="14.25" hidden="1"/>
    <row r="52233" s="505" customFormat="1" ht="14.25" hidden="1"/>
    <row r="52234" s="505" customFormat="1" ht="14.25" hidden="1"/>
    <row r="52235" s="505" customFormat="1" ht="14.25" hidden="1"/>
    <row r="52236" s="505" customFormat="1" ht="14.25" hidden="1"/>
    <row r="52237" s="505" customFormat="1" ht="14.25" hidden="1"/>
    <row r="52238" s="505" customFormat="1" ht="14.25" hidden="1"/>
    <row r="52239" s="505" customFormat="1" ht="14.25" hidden="1"/>
    <row r="52240" s="505" customFormat="1" ht="14.25" hidden="1"/>
    <row r="52241" s="505" customFormat="1" ht="14.25" hidden="1"/>
    <row r="52242" s="505" customFormat="1" ht="14.25" hidden="1"/>
    <row r="52243" s="505" customFormat="1" ht="14.25" hidden="1"/>
    <row r="52244" s="505" customFormat="1" ht="14.25" hidden="1"/>
    <row r="52245" s="505" customFormat="1" ht="14.25" hidden="1"/>
    <row r="52246" s="505" customFormat="1" ht="14.25" hidden="1"/>
    <row r="52247" s="505" customFormat="1" ht="14.25" hidden="1"/>
    <row r="52248" s="505" customFormat="1" ht="14.25" hidden="1"/>
    <row r="52249" s="505" customFormat="1" ht="14.25" hidden="1"/>
    <row r="52250" s="505" customFormat="1" ht="14.25" hidden="1"/>
    <row r="52251" s="505" customFormat="1" ht="14.25" hidden="1"/>
    <row r="52252" s="505" customFormat="1" ht="14.25" hidden="1"/>
    <row r="52253" s="505" customFormat="1" ht="14.25" hidden="1"/>
    <row r="52254" s="505" customFormat="1" ht="14.25" hidden="1"/>
    <row r="52255" s="505" customFormat="1" ht="14.25" hidden="1"/>
    <row r="52256" s="505" customFormat="1" ht="14.25" hidden="1"/>
    <row r="52257" s="505" customFormat="1" ht="14.25" hidden="1"/>
    <row r="52258" s="505" customFormat="1" ht="14.25" hidden="1"/>
    <row r="52259" s="505" customFormat="1" ht="14.25" hidden="1"/>
    <row r="52260" s="505" customFormat="1" ht="14.25" hidden="1"/>
    <row r="52261" s="505" customFormat="1" ht="14.25" hidden="1"/>
    <row r="52262" s="505" customFormat="1" ht="14.25" hidden="1"/>
    <row r="52263" s="505" customFormat="1" ht="14.25" hidden="1"/>
    <row r="52264" s="505" customFormat="1" ht="14.25" hidden="1"/>
    <row r="52265" s="505" customFormat="1" ht="14.25" hidden="1"/>
    <row r="52266" s="505" customFormat="1" ht="14.25" hidden="1"/>
    <row r="52267" s="505" customFormat="1" ht="14.25" hidden="1"/>
    <row r="52268" s="505" customFormat="1" ht="14.25" hidden="1"/>
    <row r="52269" s="505" customFormat="1" ht="14.25" hidden="1"/>
    <row r="52270" s="505" customFormat="1" ht="14.25" hidden="1"/>
    <row r="52271" s="505" customFormat="1" ht="14.25" hidden="1"/>
    <row r="52272" s="505" customFormat="1" ht="14.25" hidden="1"/>
    <row r="52273" s="505" customFormat="1" ht="14.25" hidden="1"/>
    <row r="52274" s="505" customFormat="1" ht="14.25" hidden="1"/>
    <row r="52275" s="505" customFormat="1" ht="14.25" hidden="1"/>
    <row r="52276" s="505" customFormat="1" ht="14.25" hidden="1"/>
    <row r="52277" s="505" customFormat="1" ht="14.25" hidden="1"/>
    <row r="52278" s="505" customFormat="1" ht="14.25" hidden="1"/>
    <row r="52279" s="505" customFormat="1" ht="14.25" hidden="1"/>
    <row r="52280" s="505" customFormat="1" ht="14.25" hidden="1"/>
    <row r="52281" s="505" customFormat="1" ht="14.25" hidden="1"/>
    <row r="52282" s="505" customFormat="1" ht="14.25" hidden="1"/>
    <row r="52283" s="505" customFormat="1" ht="14.25" hidden="1"/>
    <row r="52284" s="505" customFormat="1" ht="14.25" hidden="1"/>
    <row r="52285" s="505" customFormat="1" ht="14.25" hidden="1"/>
    <row r="52286" s="505" customFormat="1" ht="14.25" hidden="1"/>
    <row r="52287" s="505" customFormat="1" ht="14.25" hidden="1"/>
    <row r="52288" s="505" customFormat="1" ht="14.25" hidden="1"/>
    <row r="52289" s="505" customFormat="1" ht="14.25" hidden="1"/>
    <row r="52290" s="505" customFormat="1" ht="14.25" hidden="1"/>
    <row r="52291" s="505" customFormat="1" ht="14.25" hidden="1"/>
    <row r="52292" s="505" customFormat="1" ht="14.25" hidden="1"/>
    <row r="52293" s="505" customFormat="1" ht="14.25" hidden="1"/>
    <row r="52294" s="505" customFormat="1" ht="14.25" hidden="1"/>
    <row r="52295" s="505" customFormat="1" ht="14.25" hidden="1"/>
    <row r="52296" s="505" customFormat="1" ht="14.25" hidden="1"/>
    <row r="52297" s="505" customFormat="1" ht="14.25" hidden="1"/>
    <row r="52298" s="505" customFormat="1" ht="14.25" hidden="1"/>
    <row r="52299" s="505" customFormat="1" ht="14.25" hidden="1"/>
    <row r="52300" s="505" customFormat="1" ht="14.25" hidden="1"/>
    <row r="52301" s="505" customFormat="1" ht="14.25" hidden="1"/>
    <row r="52302" s="505" customFormat="1" ht="14.25" hidden="1"/>
    <row r="52303" s="505" customFormat="1" ht="14.25" hidden="1"/>
    <row r="52304" s="505" customFormat="1" ht="14.25" hidden="1"/>
    <row r="52305" s="505" customFormat="1" ht="14.25" hidden="1"/>
    <row r="52306" s="505" customFormat="1" ht="14.25" hidden="1"/>
    <row r="52307" s="505" customFormat="1" ht="14.25" hidden="1"/>
    <row r="52308" s="505" customFormat="1" ht="14.25" hidden="1"/>
    <row r="52309" s="505" customFormat="1" ht="14.25" hidden="1"/>
    <row r="52310" s="505" customFormat="1" ht="14.25" hidden="1"/>
    <row r="52311" s="505" customFormat="1" ht="14.25" hidden="1"/>
    <row r="52312" s="505" customFormat="1" ht="14.25" hidden="1"/>
    <row r="52313" s="505" customFormat="1" ht="14.25" hidden="1"/>
    <row r="52314" s="505" customFormat="1" ht="14.25" hidden="1"/>
    <row r="52315" s="505" customFormat="1" ht="14.25" hidden="1"/>
    <row r="52316" s="505" customFormat="1" ht="14.25" hidden="1"/>
    <row r="52317" s="505" customFormat="1" ht="14.25" hidden="1"/>
    <row r="52318" s="505" customFormat="1" ht="14.25" hidden="1"/>
    <row r="52319" s="505" customFormat="1" ht="14.25" hidden="1"/>
    <row r="52320" s="505" customFormat="1" ht="14.25" hidden="1"/>
    <row r="52321" s="505" customFormat="1" ht="14.25" hidden="1"/>
    <row r="52322" s="505" customFormat="1" ht="14.25" hidden="1"/>
    <row r="52323" s="505" customFormat="1" ht="14.25" hidden="1"/>
    <row r="52324" s="505" customFormat="1" ht="14.25" hidden="1"/>
    <row r="52325" s="505" customFormat="1" ht="14.25" hidden="1"/>
    <row r="52326" s="505" customFormat="1" ht="14.25" hidden="1"/>
    <row r="52327" s="505" customFormat="1" ht="14.25" hidden="1"/>
    <row r="52328" s="505" customFormat="1" ht="14.25" hidden="1"/>
    <row r="52329" s="505" customFormat="1" ht="14.25" hidden="1"/>
    <row r="52330" s="505" customFormat="1" ht="14.25" hidden="1"/>
    <row r="52331" s="505" customFormat="1" ht="14.25" hidden="1"/>
    <row r="52332" s="505" customFormat="1" ht="14.25" hidden="1"/>
    <row r="52333" s="505" customFormat="1" ht="14.25" hidden="1"/>
    <row r="52334" s="505" customFormat="1" ht="14.25" hidden="1"/>
    <row r="52335" s="505" customFormat="1" ht="14.25" hidden="1"/>
    <row r="52336" s="505" customFormat="1" ht="14.25" hidden="1"/>
    <row r="52337" s="505" customFormat="1" ht="14.25" hidden="1"/>
    <row r="52338" s="505" customFormat="1" ht="14.25" hidden="1"/>
    <row r="52339" s="505" customFormat="1" ht="14.25" hidden="1"/>
    <row r="52340" s="505" customFormat="1" ht="14.25" hidden="1"/>
    <row r="52341" s="505" customFormat="1" ht="14.25" hidden="1"/>
    <row r="52342" s="505" customFormat="1" ht="14.25" hidden="1"/>
    <row r="52343" s="505" customFormat="1" ht="14.25" hidden="1"/>
    <row r="52344" s="505" customFormat="1" ht="14.25" hidden="1"/>
    <row r="52345" s="505" customFormat="1" ht="14.25" hidden="1"/>
    <row r="52346" s="505" customFormat="1" ht="14.25" hidden="1"/>
    <row r="52347" s="505" customFormat="1" ht="14.25" hidden="1"/>
    <row r="52348" s="505" customFormat="1" ht="14.25" hidden="1"/>
    <row r="52349" s="505" customFormat="1" ht="14.25" hidden="1"/>
    <row r="52350" s="505" customFormat="1" ht="14.25" hidden="1"/>
    <row r="52351" s="505" customFormat="1" ht="14.25" hidden="1"/>
    <row r="52352" s="505" customFormat="1" ht="14.25" hidden="1"/>
    <row r="52353" s="505" customFormat="1" ht="14.25" hidden="1"/>
    <row r="52354" s="505" customFormat="1" ht="14.25" hidden="1"/>
    <row r="52355" s="505" customFormat="1" ht="14.25" hidden="1"/>
    <row r="52356" s="505" customFormat="1" ht="14.25" hidden="1"/>
    <row r="52357" s="505" customFormat="1" ht="14.25" hidden="1"/>
    <row r="52358" s="505" customFormat="1" ht="14.25" hidden="1"/>
    <row r="52359" s="505" customFormat="1" ht="14.25" hidden="1"/>
    <row r="52360" s="505" customFormat="1" ht="14.25" hidden="1"/>
    <row r="52361" s="505" customFormat="1" ht="14.25" hidden="1"/>
    <row r="52362" s="505" customFormat="1" ht="14.25" hidden="1"/>
    <row r="52363" s="505" customFormat="1" ht="14.25" hidden="1"/>
    <row r="52364" s="505" customFormat="1" ht="14.25" hidden="1"/>
    <row r="52365" s="505" customFormat="1" ht="14.25" hidden="1"/>
    <row r="52366" s="505" customFormat="1" ht="14.25" hidden="1"/>
    <row r="52367" s="505" customFormat="1" ht="14.25" hidden="1"/>
    <row r="52368" s="505" customFormat="1" ht="14.25" hidden="1"/>
    <row r="52369" s="505" customFormat="1" ht="14.25" hidden="1"/>
    <row r="52370" s="505" customFormat="1" ht="14.25" hidden="1"/>
    <row r="52371" s="505" customFormat="1" ht="14.25" hidden="1"/>
    <row r="52372" s="505" customFormat="1" ht="14.25" hidden="1"/>
    <row r="52373" s="505" customFormat="1" ht="14.25" hidden="1"/>
    <row r="52374" s="505" customFormat="1" ht="14.25" hidden="1"/>
    <row r="52375" s="505" customFormat="1" ht="14.25" hidden="1"/>
    <row r="52376" s="505" customFormat="1" ht="14.25" hidden="1"/>
    <row r="52377" s="505" customFormat="1" ht="14.25" hidden="1"/>
    <row r="52378" s="505" customFormat="1" ht="14.25" hidden="1"/>
    <row r="52379" s="505" customFormat="1" ht="14.25" hidden="1"/>
    <row r="52380" s="505" customFormat="1" ht="14.25" hidden="1"/>
    <row r="52381" s="505" customFormat="1" ht="14.25" hidden="1"/>
    <row r="52382" s="505" customFormat="1" ht="14.25" hidden="1"/>
    <row r="52383" s="505" customFormat="1" ht="14.25" hidden="1"/>
    <row r="52384" s="505" customFormat="1" ht="14.25" hidden="1"/>
    <row r="52385" s="505" customFormat="1" ht="14.25" hidden="1"/>
    <row r="52386" s="505" customFormat="1" ht="14.25" hidden="1"/>
    <row r="52387" s="505" customFormat="1" ht="14.25" hidden="1"/>
    <row r="52388" s="505" customFormat="1" ht="14.25" hidden="1"/>
    <row r="52389" s="505" customFormat="1" ht="14.25" hidden="1"/>
    <row r="52390" s="505" customFormat="1" ht="14.25" hidden="1"/>
    <row r="52391" s="505" customFormat="1" ht="14.25" hidden="1"/>
    <row r="52392" s="505" customFormat="1" ht="14.25" hidden="1"/>
    <row r="52393" s="505" customFormat="1" ht="14.25" hidden="1"/>
    <row r="52394" s="505" customFormat="1" ht="14.25" hidden="1"/>
    <row r="52395" s="505" customFormat="1" ht="14.25" hidden="1"/>
    <row r="52396" s="505" customFormat="1" ht="14.25" hidden="1"/>
    <row r="52397" s="505" customFormat="1" ht="14.25" hidden="1"/>
    <row r="52398" s="505" customFormat="1" ht="14.25" hidden="1"/>
    <row r="52399" s="505" customFormat="1" ht="14.25" hidden="1"/>
    <row r="52400" s="505" customFormat="1" ht="14.25" hidden="1"/>
    <row r="52401" s="505" customFormat="1" ht="14.25" hidden="1"/>
    <row r="52402" s="505" customFormat="1" ht="14.25" hidden="1"/>
    <row r="52403" s="505" customFormat="1" ht="14.25" hidden="1"/>
    <row r="52404" s="505" customFormat="1" ht="14.25" hidden="1"/>
    <row r="52405" s="505" customFormat="1" ht="14.25" hidden="1"/>
    <row r="52406" s="505" customFormat="1" ht="14.25" hidden="1"/>
    <row r="52407" s="505" customFormat="1" ht="14.25" hidden="1"/>
    <row r="52408" s="505" customFormat="1" ht="14.25" hidden="1"/>
    <row r="52409" s="505" customFormat="1" ht="14.25" hidden="1"/>
    <row r="52410" s="505" customFormat="1" ht="14.25" hidden="1"/>
    <row r="52411" s="505" customFormat="1" ht="14.25" hidden="1"/>
    <row r="52412" s="505" customFormat="1" ht="14.25" hidden="1"/>
    <row r="52413" s="505" customFormat="1" ht="14.25" hidden="1"/>
    <row r="52414" s="505" customFormat="1" ht="14.25" hidden="1"/>
    <row r="52415" s="505" customFormat="1" ht="14.25" hidden="1"/>
    <row r="52416" s="505" customFormat="1" ht="14.25" hidden="1"/>
    <row r="52417" s="505" customFormat="1" ht="14.25" hidden="1"/>
    <row r="52418" s="505" customFormat="1" ht="14.25" hidden="1"/>
    <row r="52419" s="505" customFormat="1" ht="14.25" hidden="1"/>
    <row r="52420" s="505" customFormat="1" ht="14.25" hidden="1"/>
    <row r="52421" s="505" customFormat="1" ht="14.25" hidden="1"/>
    <row r="52422" s="505" customFormat="1" ht="14.25" hidden="1"/>
    <row r="52423" s="505" customFormat="1" ht="14.25" hidden="1"/>
    <row r="52424" s="505" customFormat="1" ht="14.25" hidden="1"/>
    <row r="52425" s="505" customFormat="1" ht="14.25" hidden="1"/>
    <row r="52426" s="505" customFormat="1" ht="14.25" hidden="1"/>
    <row r="52427" s="505" customFormat="1" ht="14.25" hidden="1"/>
    <row r="52428" s="505" customFormat="1" ht="14.25" hidden="1"/>
    <row r="52429" s="505" customFormat="1" ht="14.25" hidden="1"/>
    <row r="52430" s="505" customFormat="1" ht="14.25" hidden="1"/>
    <row r="52431" s="505" customFormat="1" ht="14.25" hidden="1"/>
    <row r="52432" s="505" customFormat="1" ht="14.25" hidden="1"/>
    <row r="52433" s="505" customFormat="1" ht="14.25" hidden="1"/>
    <row r="52434" s="505" customFormat="1" ht="14.25" hidden="1"/>
    <row r="52435" s="505" customFormat="1" ht="14.25" hidden="1"/>
    <row r="52436" s="505" customFormat="1" ht="14.25" hidden="1"/>
    <row r="52437" s="505" customFormat="1" ht="14.25" hidden="1"/>
    <row r="52438" s="505" customFormat="1" ht="14.25" hidden="1"/>
    <row r="52439" s="505" customFormat="1" ht="14.25" hidden="1"/>
    <row r="52440" s="505" customFormat="1" ht="14.25" hidden="1"/>
    <row r="52441" s="505" customFormat="1" ht="14.25" hidden="1"/>
    <row r="52442" s="505" customFormat="1" ht="14.25" hidden="1"/>
    <row r="52443" s="505" customFormat="1" ht="14.25" hidden="1"/>
    <row r="52444" s="505" customFormat="1" ht="14.25" hidden="1"/>
    <row r="52445" s="505" customFormat="1" ht="14.25" hidden="1"/>
    <row r="52446" s="505" customFormat="1" ht="14.25" hidden="1"/>
    <row r="52447" s="505" customFormat="1" ht="14.25" hidden="1"/>
    <row r="52448" s="505" customFormat="1" ht="14.25" hidden="1"/>
    <row r="52449" s="505" customFormat="1" ht="14.25" hidden="1"/>
    <row r="52450" s="505" customFormat="1" ht="14.25" hidden="1"/>
    <row r="52451" s="505" customFormat="1" ht="14.25" hidden="1"/>
    <row r="52452" s="505" customFormat="1" ht="14.25" hidden="1"/>
    <row r="52453" s="505" customFormat="1" ht="14.25" hidden="1"/>
    <row r="52454" s="505" customFormat="1" ht="14.25" hidden="1"/>
    <row r="52455" s="505" customFormat="1" ht="14.25" hidden="1"/>
    <row r="52456" s="505" customFormat="1" ht="14.25" hidden="1"/>
    <row r="52457" s="505" customFormat="1" ht="14.25" hidden="1"/>
    <row r="52458" s="505" customFormat="1" ht="14.25" hidden="1"/>
    <row r="52459" s="505" customFormat="1" ht="14.25" hidden="1"/>
    <row r="52460" s="505" customFormat="1" ht="14.25" hidden="1"/>
    <row r="52461" s="505" customFormat="1" ht="14.25" hidden="1"/>
    <row r="52462" s="505" customFormat="1" ht="14.25" hidden="1"/>
    <row r="52463" s="505" customFormat="1" ht="14.25" hidden="1"/>
    <row r="52464" s="505" customFormat="1" ht="14.25" hidden="1"/>
    <row r="52465" s="505" customFormat="1" ht="14.25" hidden="1"/>
    <row r="52466" s="505" customFormat="1" ht="14.25" hidden="1"/>
    <row r="52467" s="505" customFormat="1" ht="14.25" hidden="1"/>
    <row r="52468" s="505" customFormat="1" ht="14.25" hidden="1"/>
    <row r="52469" s="505" customFormat="1" ht="14.25" hidden="1"/>
    <row r="52470" s="505" customFormat="1" ht="14.25" hidden="1"/>
    <row r="52471" s="505" customFormat="1" ht="14.25" hidden="1"/>
    <row r="52472" s="505" customFormat="1" ht="14.25" hidden="1"/>
    <row r="52473" s="505" customFormat="1" ht="14.25" hidden="1"/>
    <row r="52474" s="505" customFormat="1" ht="14.25" hidden="1"/>
    <row r="52475" s="505" customFormat="1" ht="14.25" hidden="1"/>
    <row r="52476" s="505" customFormat="1" ht="14.25" hidden="1"/>
    <row r="52477" s="505" customFormat="1" ht="14.25" hidden="1"/>
    <row r="52478" s="505" customFormat="1" ht="14.25" hidden="1"/>
    <row r="52479" s="505" customFormat="1" ht="14.25" hidden="1"/>
    <row r="52480" s="505" customFormat="1" ht="14.25" hidden="1"/>
    <row r="52481" s="505" customFormat="1" ht="14.25" hidden="1"/>
    <row r="52482" s="505" customFormat="1" ht="14.25" hidden="1"/>
    <row r="52483" s="505" customFormat="1" ht="14.25" hidden="1"/>
    <row r="52484" s="505" customFormat="1" ht="14.25" hidden="1"/>
    <row r="52485" s="505" customFormat="1" ht="14.25" hidden="1"/>
    <row r="52486" s="505" customFormat="1" ht="14.25" hidden="1"/>
    <row r="52487" s="505" customFormat="1" ht="14.25" hidden="1"/>
    <row r="52488" s="505" customFormat="1" ht="14.25" hidden="1"/>
    <row r="52489" s="505" customFormat="1" ht="14.25" hidden="1"/>
    <row r="52490" s="505" customFormat="1" ht="14.25" hidden="1"/>
    <row r="52491" s="505" customFormat="1" ht="14.25" hidden="1"/>
    <row r="52492" s="505" customFormat="1" ht="14.25" hidden="1"/>
    <row r="52493" s="505" customFormat="1" ht="14.25" hidden="1"/>
    <row r="52494" s="505" customFormat="1" ht="14.25" hidden="1"/>
    <row r="52495" s="505" customFormat="1" ht="14.25" hidden="1"/>
    <row r="52496" s="505" customFormat="1" ht="14.25" hidden="1"/>
    <row r="52497" s="505" customFormat="1" ht="14.25" hidden="1"/>
    <row r="52498" s="505" customFormat="1" ht="14.25" hidden="1"/>
    <row r="52499" s="505" customFormat="1" ht="14.25" hidden="1"/>
    <row r="52500" s="505" customFormat="1" ht="14.25" hidden="1"/>
    <row r="52501" s="505" customFormat="1" ht="14.25" hidden="1"/>
    <row r="52502" s="505" customFormat="1" ht="14.25" hidden="1"/>
    <row r="52503" s="505" customFormat="1" ht="14.25" hidden="1"/>
    <row r="52504" s="505" customFormat="1" ht="14.25" hidden="1"/>
    <row r="52505" s="505" customFormat="1" ht="14.25" hidden="1"/>
    <row r="52506" s="505" customFormat="1" ht="14.25" hidden="1"/>
    <row r="52507" s="505" customFormat="1" ht="14.25" hidden="1"/>
    <row r="52508" s="505" customFormat="1" ht="14.25" hidden="1"/>
    <row r="52509" s="505" customFormat="1" ht="14.25" hidden="1"/>
    <row r="52510" s="505" customFormat="1" ht="14.25" hidden="1"/>
    <row r="52511" s="505" customFormat="1" ht="14.25" hidden="1"/>
    <row r="52512" s="505" customFormat="1" ht="14.25" hidden="1"/>
    <row r="52513" s="505" customFormat="1" ht="14.25" hidden="1"/>
    <row r="52514" s="505" customFormat="1" ht="14.25" hidden="1"/>
    <row r="52515" s="505" customFormat="1" ht="14.25" hidden="1"/>
    <row r="52516" s="505" customFormat="1" ht="14.25" hidden="1"/>
    <row r="52517" s="505" customFormat="1" ht="14.25" hidden="1"/>
    <row r="52518" s="505" customFormat="1" ht="14.25" hidden="1"/>
    <row r="52519" s="505" customFormat="1" ht="14.25" hidden="1"/>
    <row r="52520" s="505" customFormat="1" ht="14.25" hidden="1"/>
    <row r="52521" s="505" customFormat="1" ht="14.25" hidden="1"/>
    <row r="52522" s="505" customFormat="1" ht="14.25" hidden="1"/>
    <row r="52523" s="505" customFormat="1" ht="14.25" hidden="1"/>
    <row r="52524" s="505" customFormat="1" ht="14.25" hidden="1"/>
    <row r="52525" s="505" customFormat="1" ht="14.25" hidden="1"/>
    <row r="52526" s="505" customFormat="1" ht="14.25" hidden="1"/>
    <row r="52527" s="505" customFormat="1" ht="14.25" hidden="1"/>
    <row r="52528" s="505" customFormat="1" ht="14.25" hidden="1"/>
    <row r="52529" s="505" customFormat="1" ht="14.25" hidden="1"/>
    <row r="52530" s="505" customFormat="1" ht="14.25" hidden="1"/>
    <row r="52531" s="505" customFormat="1" ht="14.25" hidden="1"/>
    <row r="52532" s="505" customFormat="1" ht="14.25" hidden="1"/>
    <row r="52533" s="505" customFormat="1" ht="14.25" hidden="1"/>
    <row r="52534" s="505" customFormat="1" ht="14.25" hidden="1"/>
    <row r="52535" s="505" customFormat="1" ht="14.25" hidden="1"/>
    <row r="52536" s="505" customFormat="1" ht="14.25" hidden="1"/>
    <row r="52537" s="505" customFormat="1" ht="14.25" hidden="1"/>
    <row r="52538" s="505" customFormat="1" ht="14.25" hidden="1"/>
    <row r="52539" s="505" customFormat="1" ht="14.25" hidden="1"/>
    <row r="52540" s="505" customFormat="1" ht="14.25" hidden="1"/>
    <row r="52541" s="505" customFormat="1" ht="14.25" hidden="1"/>
    <row r="52542" s="505" customFormat="1" ht="14.25" hidden="1"/>
    <row r="52543" s="505" customFormat="1" ht="14.25" hidden="1"/>
    <row r="52544" s="505" customFormat="1" ht="14.25" hidden="1"/>
    <row r="52545" s="505" customFormat="1" ht="14.25" hidden="1"/>
    <row r="52546" s="505" customFormat="1" ht="14.25" hidden="1"/>
    <row r="52547" s="505" customFormat="1" ht="14.25" hidden="1"/>
    <row r="52548" s="505" customFormat="1" ht="14.25" hidden="1"/>
    <row r="52549" s="505" customFormat="1" ht="14.25" hidden="1"/>
    <row r="52550" s="505" customFormat="1" ht="14.25" hidden="1"/>
    <row r="52551" s="505" customFormat="1" ht="14.25" hidden="1"/>
    <row r="52552" s="505" customFormat="1" ht="14.25" hidden="1"/>
    <row r="52553" s="505" customFormat="1" ht="14.25" hidden="1"/>
    <row r="52554" s="505" customFormat="1" ht="14.25" hidden="1"/>
    <row r="52555" s="505" customFormat="1" ht="14.25" hidden="1"/>
    <row r="52556" s="505" customFormat="1" ht="14.25" hidden="1"/>
    <row r="52557" s="505" customFormat="1" ht="14.25" hidden="1"/>
    <row r="52558" s="505" customFormat="1" ht="14.25" hidden="1"/>
    <row r="52559" s="505" customFormat="1" ht="14.25" hidden="1"/>
    <row r="52560" s="505" customFormat="1" ht="14.25" hidden="1"/>
    <row r="52561" s="505" customFormat="1" ht="14.25" hidden="1"/>
    <row r="52562" s="505" customFormat="1" ht="14.25" hidden="1"/>
    <row r="52563" s="505" customFormat="1" ht="14.25" hidden="1"/>
    <row r="52564" s="505" customFormat="1" ht="14.25" hidden="1"/>
    <row r="52565" s="505" customFormat="1" ht="14.25" hidden="1"/>
    <row r="52566" s="505" customFormat="1" ht="14.25" hidden="1"/>
    <row r="52567" s="505" customFormat="1" ht="14.25" hidden="1"/>
    <row r="52568" s="505" customFormat="1" ht="14.25" hidden="1"/>
    <row r="52569" s="505" customFormat="1" ht="14.25" hidden="1"/>
    <row r="52570" s="505" customFormat="1" ht="14.25" hidden="1"/>
    <row r="52571" s="505" customFormat="1" ht="14.25" hidden="1"/>
    <row r="52572" s="505" customFormat="1" ht="14.25" hidden="1"/>
    <row r="52573" s="505" customFormat="1" ht="14.25" hidden="1"/>
    <row r="52574" s="505" customFormat="1" ht="14.25" hidden="1"/>
    <row r="52575" s="505" customFormat="1" ht="14.25" hidden="1"/>
    <row r="52576" s="505" customFormat="1" ht="14.25" hidden="1"/>
    <row r="52577" s="505" customFormat="1" ht="14.25" hidden="1"/>
    <row r="52578" s="505" customFormat="1" ht="14.25" hidden="1"/>
    <row r="52579" s="505" customFormat="1" ht="14.25" hidden="1"/>
    <row r="52580" s="505" customFormat="1" ht="14.25" hidden="1"/>
    <row r="52581" s="505" customFormat="1" ht="14.25" hidden="1"/>
    <row r="52582" s="505" customFormat="1" ht="14.25" hidden="1"/>
    <row r="52583" s="505" customFormat="1" ht="14.25" hidden="1"/>
    <row r="52584" s="505" customFormat="1" ht="14.25" hidden="1"/>
    <row r="52585" s="505" customFormat="1" ht="14.25" hidden="1"/>
    <row r="52586" s="505" customFormat="1" ht="14.25" hidden="1"/>
    <row r="52587" s="505" customFormat="1" ht="14.25" hidden="1"/>
    <row r="52588" s="505" customFormat="1" ht="14.25" hidden="1"/>
    <row r="52589" s="505" customFormat="1" ht="14.25" hidden="1"/>
    <row r="52590" s="505" customFormat="1" ht="14.25" hidden="1"/>
    <row r="52591" s="505" customFormat="1" ht="14.25" hidden="1"/>
    <row r="52592" s="505" customFormat="1" ht="14.25" hidden="1"/>
    <row r="52593" s="505" customFormat="1" ht="14.25" hidden="1"/>
    <row r="52594" s="505" customFormat="1" ht="14.25" hidden="1"/>
    <row r="52595" s="505" customFormat="1" ht="14.25" hidden="1"/>
    <row r="52596" s="505" customFormat="1" ht="14.25" hidden="1"/>
    <row r="52597" s="505" customFormat="1" ht="14.25" hidden="1"/>
    <row r="52598" s="505" customFormat="1" ht="14.25" hidden="1"/>
    <row r="52599" s="505" customFormat="1" ht="14.25" hidden="1"/>
    <row r="52600" s="505" customFormat="1" ht="14.25" hidden="1"/>
    <row r="52601" s="505" customFormat="1" ht="14.25" hidden="1"/>
    <row r="52602" s="505" customFormat="1" ht="14.25" hidden="1"/>
    <row r="52603" s="505" customFormat="1" ht="14.25" hidden="1"/>
    <row r="52604" s="505" customFormat="1" ht="14.25" hidden="1"/>
    <row r="52605" s="505" customFormat="1" ht="14.25" hidden="1"/>
    <row r="52606" s="505" customFormat="1" ht="14.25" hidden="1"/>
    <row r="52607" s="505" customFormat="1" ht="14.25" hidden="1"/>
    <row r="52608" s="505" customFormat="1" ht="14.25" hidden="1"/>
    <row r="52609" s="505" customFormat="1" ht="14.25" hidden="1"/>
    <row r="52610" s="505" customFormat="1" ht="14.25" hidden="1"/>
    <row r="52611" s="505" customFormat="1" ht="14.25" hidden="1"/>
    <row r="52612" s="505" customFormat="1" ht="14.25" hidden="1"/>
    <row r="52613" s="505" customFormat="1" ht="14.25" hidden="1"/>
    <row r="52614" s="505" customFormat="1" ht="14.25" hidden="1"/>
    <row r="52615" s="505" customFormat="1" ht="14.25" hidden="1"/>
    <row r="52616" s="505" customFormat="1" ht="14.25" hidden="1"/>
    <row r="52617" s="505" customFormat="1" ht="14.25" hidden="1"/>
    <row r="52618" s="505" customFormat="1" ht="14.25" hidden="1"/>
    <row r="52619" s="505" customFormat="1" ht="14.25" hidden="1"/>
    <row r="52620" s="505" customFormat="1" ht="14.25" hidden="1"/>
    <row r="52621" s="505" customFormat="1" ht="14.25" hidden="1"/>
    <row r="52622" s="505" customFormat="1" ht="14.25" hidden="1"/>
    <row r="52623" s="505" customFormat="1" ht="14.25" hidden="1"/>
    <row r="52624" s="505" customFormat="1" ht="14.25" hidden="1"/>
    <row r="52625" s="505" customFormat="1" ht="14.25" hidden="1"/>
    <row r="52626" s="505" customFormat="1" ht="14.25" hidden="1"/>
    <row r="52627" s="505" customFormat="1" ht="14.25" hidden="1"/>
    <row r="52628" s="505" customFormat="1" ht="14.25" hidden="1"/>
    <row r="52629" s="505" customFormat="1" ht="14.25" hidden="1"/>
    <row r="52630" s="505" customFormat="1" ht="14.25" hidden="1"/>
    <row r="52631" s="505" customFormat="1" ht="14.25" hidden="1"/>
    <row r="52632" s="505" customFormat="1" ht="14.25" hidden="1"/>
    <row r="52633" s="505" customFormat="1" ht="14.25" hidden="1"/>
    <row r="52634" s="505" customFormat="1" ht="14.25" hidden="1"/>
    <row r="52635" s="505" customFormat="1" ht="14.25" hidden="1"/>
    <row r="52636" s="505" customFormat="1" ht="14.25" hidden="1"/>
    <row r="52637" s="505" customFormat="1" ht="14.25" hidden="1"/>
    <row r="52638" s="505" customFormat="1" ht="14.25" hidden="1"/>
    <row r="52639" s="505" customFormat="1" ht="14.25" hidden="1"/>
    <row r="52640" s="505" customFormat="1" ht="14.25" hidden="1"/>
    <row r="52641" s="505" customFormat="1" ht="14.25" hidden="1"/>
    <row r="52642" s="505" customFormat="1" ht="14.25" hidden="1"/>
    <row r="52643" s="505" customFormat="1" ht="14.25" hidden="1"/>
    <row r="52644" s="505" customFormat="1" ht="14.25" hidden="1"/>
    <row r="52645" s="505" customFormat="1" ht="14.25" hidden="1"/>
    <row r="52646" s="505" customFormat="1" ht="14.25" hidden="1"/>
    <row r="52647" s="505" customFormat="1" ht="14.25" hidden="1"/>
    <row r="52648" s="505" customFormat="1" ht="14.25" hidden="1"/>
    <row r="52649" s="505" customFormat="1" ht="14.25" hidden="1"/>
    <row r="52650" s="505" customFormat="1" ht="14.25" hidden="1"/>
    <row r="52651" s="505" customFormat="1" ht="14.25" hidden="1"/>
    <row r="52652" s="505" customFormat="1" ht="14.25" hidden="1"/>
    <row r="52653" s="505" customFormat="1" ht="14.25" hidden="1"/>
    <row r="52654" s="505" customFormat="1" ht="14.25" hidden="1"/>
    <row r="52655" s="505" customFormat="1" ht="14.25" hidden="1"/>
    <row r="52656" s="505" customFormat="1" ht="14.25" hidden="1"/>
    <row r="52657" s="505" customFormat="1" ht="14.25" hidden="1"/>
    <row r="52658" s="505" customFormat="1" ht="14.25" hidden="1"/>
    <row r="52659" s="505" customFormat="1" ht="14.25" hidden="1"/>
    <row r="52660" s="505" customFormat="1" ht="14.25" hidden="1"/>
    <row r="52661" s="505" customFormat="1" ht="14.25" hidden="1"/>
    <row r="52662" s="505" customFormat="1" ht="14.25" hidden="1"/>
    <row r="52663" s="505" customFormat="1" ht="14.25" hidden="1"/>
    <row r="52664" s="505" customFormat="1" ht="14.25" hidden="1"/>
    <row r="52665" s="505" customFormat="1" ht="14.25" hidden="1"/>
    <row r="52666" s="505" customFormat="1" ht="14.25" hidden="1"/>
    <row r="52667" s="505" customFormat="1" ht="14.25" hidden="1"/>
    <row r="52668" s="505" customFormat="1" ht="14.25" hidden="1"/>
    <row r="52669" s="505" customFormat="1" ht="14.25" hidden="1"/>
    <row r="52670" s="505" customFormat="1" ht="14.25" hidden="1"/>
    <row r="52671" s="505" customFormat="1" ht="14.25" hidden="1"/>
    <row r="52672" s="505" customFormat="1" ht="14.25" hidden="1"/>
    <row r="52673" s="505" customFormat="1" ht="14.25" hidden="1"/>
    <row r="52674" s="505" customFormat="1" ht="14.25" hidden="1"/>
    <row r="52675" s="505" customFormat="1" ht="14.25" hidden="1"/>
    <row r="52676" s="505" customFormat="1" ht="14.25" hidden="1"/>
    <row r="52677" s="505" customFormat="1" ht="14.25" hidden="1"/>
    <row r="52678" s="505" customFormat="1" ht="14.25" hidden="1"/>
    <row r="52679" s="505" customFormat="1" ht="14.25" hidden="1"/>
    <row r="52680" s="505" customFormat="1" ht="14.25" hidden="1"/>
    <row r="52681" s="505" customFormat="1" ht="14.25" hidden="1"/>
    <row r="52682" s="505" customFormat="1" ht="14.25" hidden="1"/>
    <row r="52683" s="505" customFormat="1" ht="14.25" hidden="1"/>
    <row r="52684" s="505" customFormat="1" ht="14.25" hidden="1"/>
    <row r="52685" s="505" customFormat="1" ht="14.25" hidden="1"/>
    <row r="52686" s="505" customFormat="1" ht="14.25" hidden="1"/>
    <row r="52687" s="505" customFormat="1" ht="14.25" hidden="1"/>
    <row r="52688" s="505" customFormat="1" ht="14.25" hidden="1"/>
    <row r="52689" s="505" customFormat="1" ht="14.25" hidden="1"/>
    <row r="52690" s="505" customFormat="1" ht="14.25" hidden="1"/>
    <row r="52691" s="505" customFormat="1" ht="14.25" hidden="1"/>
    <row r="52692" s="505" customFormat="1" ht="14.25" hidden="1"/>
    <row r="52693" s="505" customFormat="1" ht="14.25" hidden="1"/>
    <row r="52694" s="505" customFormat="1" ht="14.25" hidden="1"/>
    <row r="52695" s="505" customFormat="1" ht="14.25" hidden="1"/>
    <row r="52696" s="505" customFormat="1" ht="14.25" hidden="1"/>
    <row r="52697" s="505" customFormat="1" ht="14.25" hidden="1"/>
    <row r="52698" s="505" customFormat="1" ht="14.25" hidden="1"/>
    <row r="52699" s="505" customFormat="1" ht="14.25" hidden="1"/>
    <row r="52700" s="505" customFormat="1" ht="14.25" hidden="1"/>
    <row r="52701" s="505" customFormat="1" ht="14.25" hidden="1"/>
    <row r="52702" s="505" customFormat="1" ht="14.25" hidden="1"/>
    <row r="52703" s="505" customFormat="1" ht="14.25" hidden="1"/>
    <row r="52704" s="505" customFormat="1" ht="14.25" hidden="1"/>
    <row r="52705" s="505" customFormat="1" ht="14.25" hidden="1"/>
    <row r="52706" s="505" customFormat="1" ht="14.25" hidden="1"/>
    <row r="52707" s="505" customFormat="1" ht="14.25" hidden="1"/>
    <row r="52708" s="505" customFormat="1" ht="14.25" hidden="1"/>
    <row r="52709" s="505" customFormat="1" ht="14.25" hidden="1"/>
    <row r="52710" s="505" customFormat="1" ht="14.25" hidden="1"/>
    <row r="52711" s="505" customFormat="1" ht="14.25" hidden="1"/>
    <row r="52712" s="505" customFormat="1" ht="14.25" hidden="1"/>
    <row r="52713" s="505" customFormat="1" ht="14.25" hidden="1"/>
    <row r="52714" s="505" customFormat="1" ht="14.25" hidden="1"/>
    <row r="52715" s="505" customFormat="1" ht="14.25" hidden="1"/>
    <row r="52716" s="505" customFormat="1" ht="14.25" hidden="1"/>
    <row r="52717" s="505" customFormat="1" ht="14.25" hidden="1"/>
    <row r="52718" s="505" customFormat="1" ht="14.25" hidden="1"/>
    <row r="52719" s="505" customFormat="1" ht="14.25" hidden="1"/>
    <row r="52720" s="505" customFormat="1" ht="14.25" hidden="1"/>
    <row r="52721" s="505" customFormat="1" ht="14.25" hidden="1"/>
    <row r="52722" s="505" customFormat="1" ht="14.25" hidden="1"/>
    <row r="52723" s="505" customFormat="1" ht="14.25" hidden="1"/>
    <row r="52724" s="505" customFormat="1" ht="14.25" hidden="1"/>
    <row r="52725" s="505" customFormat="1" ht="14.25" hidden="1"/>
    <row r="52726" s="505" customFormat="1" ht="14.25" hidden="1"/>
    <row r="52727" s="505" customFormat="1" ht="14.25" hidden="1"/>
    <row r="52728" s="505" customFormat="1" ht="14.25" hidden="1"/>
    <row r="52729" s="505" customFormat="1" ht="14.25" hidden="1"/>
    <row r="52730" s="505" customFormat="1" ht="14.25" hidden="1"/>
    <row r="52731" s="505" customFormat="1" ht="14.25" hidden="1"/>
    <row r="52732" s="505" customFormat="1" ht="14.25" hidden="1"/>
    <row r="52733" s="505" customFormat="1" ht="14.25" hidden="1"/>
    <row r="52734" s="505" customFormat="1" ht="14.25" hidden="1"/>
    <row r="52735" s="505" customFormat="1" ht="14.25" hidden="1"/>
    <row r="52736" s="505" customFormat="1" ht="14.25" hidden="1"/>
    <row r="52737" s="505" customFormat="1" ht="14.25" hidden="1"/>
    <row r="52738" s="505" customFormat="1" ht="14.25" hidden="1"/>
    <row r="52739" s="505" customFormat="1" ht="14.25" hidden="1"/>
    <row r="52740" s="505" customFormat="1" ht="14.25" hidden="1"/>
    <row r="52741" s="505" customFormat="1" ht="14.25" hidden="1"/>
    <row r="52742" s="505" customFormat="1" ht="14.25" hidden="1"/>
    <row r="52743" s="505" customFormat="1" ht="14.25" hidden="1"/>
    <row r="52744" s="505" customFormat="1" ht="14.25" hidden="1"/>
    <row r="52745" s="505" customFormat="1" ht="14.25" hidden="1"/>
    <row r="52746" s="505" customFormat="1" ht="14.25" hidden="1"/>
    <row r="52747" s="505" customFormat="1" ht="14.25" hidden="1"/>
    <row r="52748" s="505" customFormat="1" ht="14.25" hidden="1"/>
    <row r="52749" s="505" customFormat="1" ht="14.25" hidden="1"/>
    <row r="52750" s="505" customFormat="1" ht="14.25" hidden="1"/>
    <row r="52751" s="505" customFormat="1" ht="14.25" hidden="1"/>
    <row r="52752" s="505" customFormat="1" ht="14.25" hidden="1"/>
    <row r="52753" s="505" customFormat="1" ht="14.25" hidden="1"/>
    <row r="52754" s="505" customFormat="1" ht="14.25" hidden="1"/>
    <row r="52755" s="505" customFormat="1" ht="14.25" hidden="1"/>
    <row r="52756" s="505" customFormat="1" ht="14.25" hidden="1"/>
    <row r="52757" s="505" customFormat="1" ht="14.25" hidden="1"/>
    <row r="52758" s="505" customFormat="1" ht="14.25" hidden="1"/>
    <row r="52759" s="505" customFormat="1" ht="14.25" hidden="1"/>
    <row r="52760" s="505" customFormat="1" ht="14.25" hidden="1"/>
    <row r="52761" s="505" customFormat="1" ht="14.25" hidden="1"/>
    <row r="52762" s="505" customFormat="1" ht="14.25" hidden="1"/>
    <row r="52763" s="505" customFormat="1" ht="14.25" hidden="1"/>
    <row r="52764" s="505" customFormat="1" ht="14.25" hidden="1"/>
    <row r="52765" s="505" customFormat="1" ht="14.25" hidden="1"/>
    <row r="52766" s="505" customFormat="1" ht="14.25" hidden="1"/>
    <row r="52767" s="505" customFormat="1" ht="14.25" hidden="1"/>
    <row r="52768" s="505" customFormat="1" ht="14.25" hidden="1"/>
    <row r="52769" s="505" customFormat="1" ht="14.25" hidden="1"/>
    <row r="52770" s="505" customFormat="1" ht="14.25" hidden="1"/>
    <row r="52771" s="505" customFormat="1" ht="14.25" hidden="1"/>
    <row r="52772" s="505" customFormat="1" ht="14.25" hidden="1"/>
    <row r="52773" s="505" customFormat="1" ht="14.25" hidden="1"/>
    <row r="52774" s="505" customFormat="1" ht="14.25" hidden="1"/>
    <row r="52775" s="505" customFormat="1" ht="14.25" hidden="1"/>
    <row r="52776" s="505" customFormat="1" ht="14.25" hidden="1"/>
    <row r="52777" s="505" customFormat="1" ht="14.25" hidden="1"/>
    <row r="52778" s="505" customFormat="1" ht="14.25" hidden="1"/>
    <row r="52779" s="505" customFormat="1" ht="14.25" hidden="1"/>
    <row r="52780" s="505" customFormat="1" ht="14.25" hidden="1"/>
    <row r="52781" s="505" customFormat="1" ht="14.25" hidden="1"/>
    <row r="52782" s="505" customFormat="1" ht="14.25" hidden="1"/>
    <row r="52783" s="505" customFormat="1" ht="14.25" hidden="1"/>
    <row r="52784" s="505" customFormat="1" ht="14.25" hidden="1"/>
    <row r="52785" s="505" customFormat="1" ht="14.25" hidden="1"/>
    <row r="52786" s="505" customFormat="1" ht="14.25" hidden="1"/>
    <row r="52787" s="505" customFormat="1" ht="14.25" hidden="1"/>
    <row r="52788" s="505" customFormat="1" ht="14.25" hidden="1"/>
    <row r="52789" s="505" customFormat="1" ht="14.25" hidden="1"/>
    <row r="52790" s="505" customFormat="1" ht="14.25" hidden="1"/>
    <row r="52791" s="505" customFormat="1" ht="14.25" hidden="1"/>
    <row r="52792" s="505" customFormat="1" ht="14.25" hidden="1"/>
    <row r="52793" s="505" customFormat="1" ht="14.25" hidden="1"/>
    <row r="52794" s="505" customFormat="1" ht="14.25" hidden="1"/>
    <row r="52795" s="505" customFormat="1" ht="14.25" hidden="1"/>
    <row r="52796" s="505" customFormat="1" ht="14.25" hidden="1"/>
    <row r="52797" s="505" customFormat="1" ht="14.25" hidden="1"/>
    <row r="52798" s="505" customFormat="1" ht="14.25" hidden="1"/>
    <row r="52799" s="505" customFormat="1" ht="14.25" hidden="1"/>
    <row r="52800" s="505" customFormat="1" ht="14.25" hidden="1"/>
    <row r="52801" s="505" customFormat="1" ht="14.25" hidden="1"/>
    <row r="52802" s="505" customFormat="1" ht="14.25" hidden="1"/>
    <row r="52803" s="505" customFormat="1" ht="14.25" hidden="1"/>
    <row r="52804" s="505" customFormat="1" ht="14.25" hidden="1"/>
    <row r="52805" s="505" customFormat="1" ht="14.25" hidden="1"/>
    <row r="52806" s="505" customFormat="1" ht="14.25" hidden="1"/>
    <row r="52807" s="505" customFormat="1" ht="14.25" hidden="1"/>
    <row r="52808" s="505" customFormat="1" ht="14.25" hidden="1"/>
    <row r="52809" s="505" customFormat="1" ht="14.25" hidden="1"/>
    <row r="52810" s="505" customFormat="1" ht="14.25" hidden="1"/>
    <row r="52811" s="505" customFormat="1" ht="14.25" hidden="1"/>
    <row r="52812" s="505" customFormat="1" ht="14.25" hidden="1"/>
    <row r="52813" s="505" customFormat="1" ht="14.25" hidden="1"/>
    <row r="52814" s="505" customFormat="1" ht="14.25" hidden="1"/>
    <row r="52815" s="505" customFormat="1" ht="14.25" hidden="1"/>
    <row r="52816" s="505" customFormat="1" ht="14.25" hidden="1"/>
    <row r="52817" s="505" customFormat="1" ht="14.25" hidden="1"/>
    <row r="52818" s="505" customFormat="1" ht="14.25" hidden="1"/>
    <row r="52819" s="505" customFormat="1" ht="14.25" hidden="1"/>
    <row r="52820" s="505" customFormat="1" ht="14.25" hidden="1"/>
    <row r="52821" s="505" customFormat="1" ht="14.25" hidden="1"/>
    <row r="52822" s="505" customFormat="1" ht="14.25" hidden="1"/>
    <row r="52823" s="505" customFormat="1" ht="14.25" hidden="1"/>
    <row r="52824" s="505" customFormat="1" ht="14.25" hidden="1"/>
    <row r="52825" s="505" customFormat="1" ht="14.25" hidden="1"/>
    <row r="52826" s="505" customFormat="1" ht="14.25" hidden="1"/>
    <row r="52827" s="505" customFormat="1" ht="14.25" hidden="1"/>
    <row r="52828" s="505" customFormat="1" ht="14.25" hidden="1"/>
    <row r="52829" s="505" customFormat="1" ht="14.25" hidden="1"/>
    <row r="52830" s="505" customFormat="1" ht="14.25" hidden="1"/>
    <row r="52831" s="505" customFormat="1" ht="14.25" hidden="1"/>
    <row r="52832" s="505" customFormat="1" ht="14.25" hidden="1"/>
    <row r="52833" s="505" customFormat="1" ht="14.25" hidden="1"/>
    <row r="52834" s="505" customFormat="1" ht="14.25" hidden="1"/>
    <row r="52835" s="505" customFormat="1" ht="14.25" hidden="1"/>
    <row r="52836" s="505" customFormat="1" ht="14.25" hidden="1"/>
    <row r="52837" s="505" customFormat="1" ht="14.25" hidden="1"/>
    <row r="52838" s="505" customFormat="1" ht="14.25" hidden="1"/>
    <row r="52839" s="505" customFormat="1" ht="14.25" hidden="1"/>
    <row r="52840" s="505" customFormat="1" ht="14.25" hidden="1"/>
    <row r="52841" s="505" customFormat="1" ht="14.25" hidden="1"/>
    <row r="52842" s="505" customFormat="1" ht="14.25" hidden="1"/>
    <row r="52843" s="505" customFormat="1" ht="14.25" hidden="1"/>
    <row r="52844" s="505" customFormat="1" ht="14.25" hidden="1"/>
    <row r="52845" s="505" customFormat="1" ht="14.25" hidden="1"/>
    <row r="52846" s="505" customFormat="1" ht="14.25" hidden="1"/>
    <row r="52847" s="505" customFormat="1" ht="14.25" hidden="1"/>
    <row r="52848" s="505" customFormat="1" ht="14.25" hidden="1"/>
    <row r="52849" s="505" customFormat="1" ht="14.25" hidden="1"/>
    <row r="52850" s="505" customFormat="1" ht="14.25" hidden="1"/>
    <row r="52851" s="505" customFormat="1" ht="14.25" hidden="1"/>
    <row r="52852" s="505" customFormat="1" ht="14.25" hidden="1"/>
    <row r="52853" s="505" customFormat="1" ht="14.25" hidden="1"/>
    <row r="52854" s="505" customFormat="1" ht="14.25" hidden="1"/>
    <row r="52855" s="505" customFormat="1" ht="14.25" hidden="1"/>
    <row r="52856" s="505" customFormat="1" ht="14.25" hidden="1"/>
    <row r="52857" s="505" customFormat="1" ht="14.25" hidden="1"/>
    <row r="52858" s="505" customFormat="1" ht="14.25" hidden="1"/>
    <row r="52859" s="505" customFormat="1" ht="14.25" hidden="1"/>
    <row r="52860" s="505" customFormat="1" ht="14.25" hidden="1"/>
    <row r="52861" s="505" customFormat="1" ht="14.25" hidden="1"/>
    <row r="52862" s="505" customFormat="1" ht="14.25" hidden="1"/>
    <row r="52863" s="505" customFormat="1" ht="14.25" hidden="1"/>
    <row r="52864" s="505" customFormat="1" ht="14.25" hidden="1"/>
    <row r="52865" s="505" customFormat="1" ht="14.25" hidden="1"/>
    <row r="52866" s="505" customFormat="1" ht="14.25" hidden="1"/>
    <row r="52867" s="505" customFormat="1" ht="14.25" hidden="1"/>
    <row r="52868" s="505" customFormat="1" ht="14.25" hidden="1"/>
    <row r="52869" s="505" customFormat="1" ht="14.25" hidden="1"/>
    <row r="52870" s="505" customFormat="1" ht="14.25" hidden="1"/>
    <row r="52871" s="505" customFormat="1" ht="14.25" hidden="1"/>
    <row r="52872" s="505" customFormat="1" ht="14.25" hidden="1"/>
    <row r="52873" s="505" customFormat="1" ht="14.25" hidden="1"/>
    <row r="52874" s="505" customFormat="1" ht="14.25" hidden="1"/>
    <row r="52875" s="505" customFormat="1" ht="14.25" hidden="1"/>
    <row r="52876" s="505" customFormat="1" ht="14.25" hidden="1"/>
    <row r="52877" s="505" customFormat="1" ht="14.25" hidden="1"/>
    <row r="52878" s="505" customFormat="1" ht="14.25" hidden="1"/>
    <row r="52879" s="505" customFormat="1" ht="14.25" hidden="1"/>
    <row r="52880" s="505" customFormat="1" ht="14.25" hidden="1"/>
    <row r="52881" s="505" customFormat="1" ht="14.25" hidden="1"/>
    <row r="52882" s="505" customFormat="1" ht="14.25" hidden="1"/>
    <row r="52883" s="505" customFormat="1" ht="14.25" hidden="1"/>
    <row r="52884" s="505" customFormat="1" ht="14.25" hidden="1"/>
    <row r="52885" s="505" customFormat="1" ht="14.25" hidden="1"/>
    <row r="52886" s="505" customFormat="1" ht="14.25" hidden="1"/>
    <row r="52887" s="505" customFormat="1" ht="14.25" hidden="1"/>
    <row r="52888" s="505" customFormat="1" ht="14.25" hidden="1"/>
    <row r="52889" s="505" customFormat="1" ht="14.25" hidden="1"/>
    <row r="52890" s="505" customFormat="1" ht="14.25" hidden="1"/>
    <row r="52891" s="505" customFormat="1" ht="14.25" hidden="1"/>
    <row r="52892" s="505" customFormat="1" ht="14.25" hidden="1"/>
    <row r="52893" s="505" customFormat="1" ht="14.25" hidden="1"/>
    <row r="52894" s="505" customFormat="1" ht="14.25" hidden="1"/>
    <row r="52895" s="505" customFormat="1" ht="14.25" hidden="1"/>
    <row r="52896" s="505" customFormat="1" ht="14.25" hidden="1"/>
    <row r="52897" s="505" customFormat="1" ht="14.25" hidden="1"/>
    <row r="52898" s="505" customFormat="1" ht="14.25" hidden="1"/>
    <row r="52899" s="505" customFormat="1" ht="14.25" hidden="1"/>
    <row r="52900" s="505" customFormat="1" ht="14.25" hidden="1"/>
    <row r="52901" s="505" customFormat="1" ht="14.25" hidden="1"/>
    <row r="52902" s="505" customFormat="1" ht="14.25" hidden="1"/>
    <row r="52903" s="505" customFormat="1" ht="14.25" hidden="1"/>
    <row r="52904" s="505" customFormat="1" ht="14.25" hidden="1"/>
    <row r="52905" s="505" customFormat="1" ht="14.25" hidden="1"/>
    <row r="52906" s="505" customFormat="1" ht="14.25" hidden="1"/>
    <row r="52907" s="505" customFormat="1" ht="14.25" hidden="1"/>
    <row r="52908" s="505" customFormat="1" ht="14.25" hidden="1"/>
    <row r="52909" s="505" customFormat="1" ht="14.25" hidden="1"/>
    <row r="52910" s="505" customFormat="1" ht="14.25" hidden="1"/>
    <row r="52911" s="505" customFormat="1" ht="14.25" hidden="1"/>
    <row r="52912" s="505" customFormat="1" ht="14.25" hidden="1"/>
    <row r="52913" s="505" customFormat="1" ht="14.25" hidden="1"/>
    <row r="52914" s="505" customFormat="1" ht="14.25" hidden="1"/>
    <row r="52915" s="505" customFormat="1" ht="14.25" hidden="1"/>
    <row r="52916" s="505" customFormat="1" ht="14.25" hidden="1"/>
    <row r="52917" s="505" customFormat="1" ht="14.25" hidden="1"/>
    <row r="52918" s="505" customFormat="1" ht="14.25" hidden="1"/>
    <row r="52919" s="505" customFormat="1" ht="14.25" hidden="1"/>
    <row r="52920" s="505" customFormat="1" ht="14.25" hidden="1"/>
    <row r="52921" s="505" customFormat="1" ht="14.25" hidden="1"/>
    <row r="52922" s="505" customFormat="1" ht="14.25" hidden="1"/>
    <row r="52923" s="505" customFormat="1" ht="14.25" hidden="1"/>
    <row r="52924" s="505" customFormat="1" ht="14.25" hidden="1"/>
    <row r="52925" s="505" customFormat="1" ht="14.25" hidden="1"/>
    <row r="52926" s="505" customFormat="1" ht="14.25" hidden="1"/>
    <row r="52927" s="505" customFormat="1" ht="14.25" hidden="1"/>
    <row r="52928" s="505" customFormat="1" ht="14.25" hidden="1"/>
    <row r="52929" s="505" customFormat="1" ht="14.25" hidden="1"/>
    <row r="52930" s="505" customFormat="1" ht="14.25" hidden="1"/>
    <row r="52931" s="505" customFormat="1" ht="14.25" hidden="1"/>
    <row r="52932" s="505" customFormat="1" ht="14.25" hidden="1"/>
    <row r="52933" s="505" customFormat="1" ht="14.25" hidden="1"/>
    <row r="52934" s="505" customFormat="1" ht="14.25" hidden="1"/>
    <row r="52935" s="505" customFormat="1" ht="14.25" hidden="1"/>
    <row r="52936" s="505" customFormat="1" ht="14.25" hidden="1"/>
    <row r="52937" s="505" customFormat="1" ht="14.25" hidden="1"/>
    <row r="52938" s="505" customFormat="1" ht="14.25" hidden="1"/>
    <row r="52939" s="505" customFormat="1" ht="14.25" hidden="1"/>
    <row r="52940" s="505" customFormat="1" ht="14.25" hidden="1"/>
    <row r="52941" s="505" customFormat="1" ht="14.25" hidden="1"/>
    <row r="52942" s="505" customFormat="1" ht="14.25" hidden="1"/>
    <row r="52943" s="505" customFormat="1" ht="14.25" hidden="1"/>
    <row r="52944" s="505" customFormat="1" ht="14.25" hidden="1"/>
    <row r="52945" s="505" customFormat="1" ht="14.25" hidden="1"/>
    <row r="52946" s="505" customFormat="1" ht="14.25" hidden="1"/>
    <row r="52947" s="505" customFormat="1" ht="14.25" hidden="1"/>
    <row r="52948" s="505" customFormat="1" ht="14.25" hidden="1"/>
    <row r="52949" s="505" customFormat="1" ht="14.25" hidden="1"/>
    <row r="52950" s="505" customFormat="1" ht="14.25" hidden="1"/>
    <row r="52951" s="505" customFormat="1" ht="14.25" hidden="1"/>
    <row r="52952" s="505" customFormat="1" ht="14.25" hidden="1"/>
    <row r="52953" s="505" customFormat="1" ht="14.25" hidden="1"/>
    <row r="52954" s="505" customFormat="1" ht="14.25" hidden="1"/>
    <row r="52955" s="505" customFormat="1" ht="14.25" hidden="1"/>
    <row r="52956" s="505" customFormat="1" ht="14.25" hidden="1"/>
    <row r="52957" s="505" customFormat="1" ht="14.25" hidden="1"/>
    <row r="52958" s="505" customFormat="1" ht="14.25" hidden="1"/>
    <row r="52959" s="505" customFormat="1" ht="14.25" hidden="1"/>
    <row r="52960" s="505" customFormat="1" ht="14.25" hidden="1"/>
    <row r="52961" s="505" customFormat="1" ht="14.25" hidden="1"/>
    <row r="52962" s="505" customFormat="1" ht="14.25" hidden="1"/>
    <row r="52963" s="505" customFormat="1" ht="14.25" hidden="1"/>
    <row r="52964" s="505" customFormat="1" ht="14.25" hidden="1"/>
    <row r="52965" s="505" customFormat="1" ht="14.25" hidden="1"/>
    <row r="52966" s="505" customFormat="1" ht="14.25" hidden="1"/>
    <row r="52967" s="505" customFormat="1" ht="14.25" hidden="1"/>
    <row r="52968" s="505" customFormat="1" ht="14.25" hidden="1"/>
    <row r="52969" s="505" customFormat="1" ht="14.25" hidden="1"/>
    <row r="52970" s="505" customFormat="1" ht="14.25" hidden="1"/>
    <row r="52971" s="505" customFormat="1" ht="14.25" hidden="1"/>
    <row r="52972" s="505" customFormat="1" ht="14.25" hidden="1"/>
    <row r="52973" s="505" customFormat="1" ht="14.25" hidden="1"/>
    <row r="52974" s="505" customFormat="1" ht="14.25" hidden="1"/>
    <row r="52975" s="505" customFormat="1" ht="14.25" hidden="1"/>
    <row r="52976" s="505" customFormat="1" ht="14.25" hidden="1"/>
    <row r="52977" s="505" customFormat="1" ht="14.25" hidden="1"/>
    <row r="52978" s="505" customFormat="1" ht="14.25" hidden="1"/>
    <row r="52979" s="505" customFormat="1" ht="14.25" hidden="1"/>
    <row r="52980" s="505" customFormat="1" ht="14.25" hidden="1"/>
    <row r="52981" s="505" customFormat="1" ht="14.25" hidden="1"/>
    <row r="52982" s="505" customFormat="1" ht="14.25" hidden="1"/>
    <row r="52983" s="505" customFormat="1" ht="14.25" hidden="1"/>
    <row r="52984" s="505" customFormat="1" ht="14.25" hidden="1"/>
    <row r="52985" s="505" customFormat="1" ht="14.25" hidden="1"/>
    <row r="52986" s="505" customFormat="1" ht="14.25" hidden="1"/>
    <row r="52987" s="505" customFormat="1" ht="14.25" hidden="1"/>
    <row r="52988" s="505" customFormat="1" ht="14.25" hidden="1"/>
    <row r="52989" s="505" customFormat="1" ht="14.25" hidden="1"/>
    <row r="52990" s="505" customFormat="1" ht="14.25" hidden="1"/>
    <row r="52991" s="505" customFormat="1" ht="14.25" hidden="1"/>
    <row r="52992" s="505" customFormat="1" ht="14.25" hidden="1"/>
    <row r="52993" s="505" customFormat="1" ht="14.25" hidden="1"/>
    <row r="52994" s="505" customFormat="1" ht="14.25" hidden="1"/>
    <row r="52995" s="505" customFormat="1" ht="14.25" hidden="1"/>
    <row r="52996" s="505" customFormat="1" ht="14.25" hidden="1"/>
    <row r="52997" s="505" customFormat="1" ht="14.25" hidden="1"/>
    <row r="52998" s="505" customFormat="1" ht="14.25" hidden="1"/>
    <row r="52999" s="505" customFormat="1" ht="14.25" hidden="1"/>
    <row r="53000" s="505" customFormat="1" ht="14.25" hidden="1"/>
    <row r="53001" s="505" customFormat="1" ht="14.25" hidden="1"/>
    <row r="53002" s="505" customFormat="1" ht="14.25" hidden="1"/>
    <row r="53003" s="505" customFormat="1" ht="14.25" hidden="1"/>
    <row r="53004" s="505" customFormat="1" ht="14.25" hidden="1"/>
    <row r="53005" s="505" customFormat="1" ht="14.25" hidden="1"/>
    <row r="53006" s="505" customFormat="1" ht="14.25" hidden="1"/>
    <row r="53007" s="505" customFormat="1" ht="14.25" hidden="1"/>
    <row r="53008" s="505" customFormat="1" ht="14.25" hidden="1"/>
    <row r="53009" s="505" customFormat="1" ht="14.25" hidden="1"/>
    <row r="53010" s="505" customFormat="1" ht="14.25" hidden="1"/>
    <row r="53011" s="505" customFormat="1" ht="14.25" hidden="1"/>
    <row r="53012" s="505" customFormat="1" ht="14.25" hidden="1"/>
    <row r="53013" s="505" customFormat="1" ht="14.25" hidden="1"/>
    <row r="53014" s="505" customFormat="1" ht="14.25" hidden="1"/>
    <row r="53015" s="505" customFormat="1" ht="14.25" hidden="1"/>
    <row r="53016" s="505" customFormat="1" ht="14.25" hidden="1"/>
    <row r="53017" s="505" customFormat="1" ht="14.25" hidden="1"/>
    <row r="53018" s="505" customFormat="1" ht="14.25" hidden="1"/>
    <row r="53019" s="505" customFormat="1" ht="14.25" hidden="1"/>
    <row r="53020" s="505" customFormat="1" ht="14.25" hidden="1"/>
    <row r="53021" s="505" customFormat="1" ht="14.25" hidden="1"/>
    <row r="53022" s="505" customFormat="1" ht="14.25" hidden="1"/>
    <row r="53023" s="505" customFormat="1" ht="14.25" hidden="1"/>
    <row r="53024" s="505" customFormat="1" ht="14.25" hidden="1"/>
    <row r="53025" s="505" customFormat="1" ht="14.25" hidden="1"/>
    <row r="53026" s="505" customFormat="1" ht="14.25" hidden="1"/>
    <row r="53027" s="505" customFormat="1" ht="14.25" hidden="1"/>
    <row r="53028" s="505" customFormat="1" ht="14.25" hidden="1"/>
    <row r="53029" s="505" customFormat="1" ht="14.25" hidden="1"/>
    <row r="53030" s="505" customFormat="1" ht="14.25" hidden="1"/>
    <row r="53031" s="505" customFormat="1" ht="14.25" hidden="1"/>
    <row r="53032" s="505" customFormat="1" ht="14.25" hidden="1"/>
    <row r="53033" s="505" customFormat="1" ht="14.25" hidden="1"/>
    <row r="53034" s="505" customFormat="1" ht="14.25" hidden="1"/>
    <row r="53035" s="505" customFormat="1" ht="14.25" hidden="1"/>
    <row r="53036" s="505" customFormat="1" ht="14.25" hidden="1"/>
    <row r="53037" s="505" customFormat="1" ht="14.25" hidden="1"/>
    <row r="53038" s="505" customFormat="1" ht="14.25" hidden="1"/>
    <row r="53039" s="505" customFormat="1" ht="14.25" hidden="1"/>
    <row r="53040" s="505" customFormat="1" ht="14.25" hidden="1"/>
    <row r="53041" s="505" customFormat="1" ht="14.25" hidden="1"/>
    <row r="53042" s="505" customFormat="1" ht="14.25" hidden="1"/>
    <row r="53043" s="505" customFormat="1" ht="14.25" hidden="1"/>
    <row r="53044" s="505" customFormat="1" ht="14.25" hidden="1"/>
    <row r="53045" s="505" customFormat="1" ht="14.25" hidden="1"/>
    <row r="53046" s="505" customFormat="1" ht="14.25" hidden="1"/>
    <row r="53047" s="505" customFormat="1" ht="14.25" hidden="1"/>
    <row r="53048" s="505" customFormat="1" ht="14.25" hidden="1"/>
    <row r="53049" s="505" customFormat="1" ht="14.25" hidden="1"/>
    <row r="53050" s="505" customFormat="1" ht="14.25" hidden="1"/>
    <row r="53051" s="505" customFormat="1" ht="14.25" hidden="1"/>
    <row r="53052" s="505" customFormat="1" ht="14.25" hidden="1"/>
    <row r="53053" s="505" customFormat="1" ht="14.25" hidden="1"/>
    <row r="53054" s="505" customFormat="1" ht="14.25" hidden="1"/>
    <row r="53055" s="505" customFormat="1" ht="14.25" hidden="1"/>
    <row r="53056" s="505" customFormat="1" ht="14.25" hidden="1"/>
    <row r="53057" s="505" customFormat="1" ht="14.25" hidden="1"/>
    <row r="53058" s="505" customFormat="1" ht="14.25" hidden="1"/>
    <row r="53059" s="505" customFormat="1" ht="14.25" hidden="1"/>
    <row r="53060" s="505" customFormat="1" ht="14.25" hidden="1"/>
    <row r="53061" s="505" customFormat="1" ht="14.25" hidden="1"/>
    <row r="53062" s="505" customFormat="1" ht="14.25" hidden="1"/>
    <row r="53063" s="505" customFormat="1" ht="14.25" hidden="1"/>
    <row r="53064" s="505" customFormat="1" ht="14.25" hidden="1"/>
    <row r="53065" s="505" customFormat="1" ht="14.25" hidden="1"/>
    <row r="53066" s="505" customFormat="1" ht="14.25" hidden="1"/>
    <row r="53067" s="505" customFormat="1" ht="14.25" hidden="1"/>
    <row r="53068" s="505" customFormat="1" ht="14.25" hidden="1"/>
    <row r="53069" s="505" customFormat="1" ht="14.25" hidden="1"/>
    <row r="53070" s="505" customFormat="1" ht="14.25" hidden="1"/>
    <row r="53071" s="505" customFormat="1" ht="14.25" hidden="1"/>
    <row r="53072" s="505" customFormat="1" ht="14.25" hidden="1"/>
    <row r="53073" s="505" customFormat="1" ht="14.25" hidden="1"/>
    <row r="53074" s="505" customFormat="1" ht="14.25" hidden="1"/>
    <row r="53075" s="505" customFormat="1" ht="14.25" hidden="1"/>
    <row r="53076" s="505" customFormat="1" ht="14.25" hidden="1"/>
    <row r="53077" s="505" customFormat="1" ht="14.25" hidden="1"/>
    <row r="53078" s="505" customFormat="1" ht="14.25" hidden="1"/>
    <row r="53079" s="505" customFormat="1" ht="14.25" hidden="1"/>
    <row r="53080" s="505" customFormat="1" ht="14.25" hidden="1"/>
    <row r="53081" s="505" customFormat="1" ht="14.25" hidden="1"/>
    <row r="53082" s="505" customFormat="1" ht="14.25" hidden="1"/>
    <row r="53083" s="505" customFormat="1" ht="14.25" hidden="1"/>
    <row r="53084" s="505" customFormat="1" ht="14.25" hidden="1"/>
    <row r="53085" s="505" customFormat="1" ht="14.25" hidden="1"/>
    <row r="53086" s="505" customFormat="1" ht="14.25" hidden="1"/>
    <row r="53087" s="505" customFormat="1" ht="14.25" hidden="1"/>
    <row r="53088" s="505" customFormat="1" ht="14.25" hidden="1"/>
    <row r="53089" s="505" customFormat="1" ht="14.25" hidden="1"/>
    <row r="53090" s="505" customFormat="1" ht="14.25" hidden="1"/>
    <row r="53091" s="505" customFormat="1" ht="14.25" hidden="1"/>
    <row r="53092" s="505" customFormat="1" ht="14.25" hidden="1"/>
    <row r="53093" s="505" customFormat="1" ht="14.25" hidden="1"/>
    <row r="53094" s="505" customFormat="1" ht="14.25" hidden="1"/>
    <row r="53095" s="505" customFormat="1" ht="14.25" hidden="1"/>
    <row r="53096" s="505" customFormat="1" ht="14.25" hidden="1"/>
    <row r="53097" s="505" customFormat="1" ht="14.25" hidden="1"/>
    <row r="53098" s="505" customFormat="1" ht="14.25" hidden="1"/>
    <row r="53099" s="505" customFormat="1" ht="14.25" hidden="1"/>
    <row r="53100" s="505" customFormat="1" ht="14.25" hidden="1"/>
    <row r="53101" s="505" customFormat="1" ht="14.25" hidden="1"/>
    <row r="53102" s="505" customFormat="1" ht="14.25" hidden="1"/>
    <row r="53103" s="505" customFormat="1" ht="14.25" hidden="1"/>
    <row r="53104" s="505" customFormat="1" ht="14.25" hidden="1"/>
    <row r="53105" s="505" customFormat="1" ht="14.25" hidden="1"/>
    <row r="53106" s="505" customFormat="1" ht="14.25" hidden="1"/>
    <row r="53107" s="505" customFormat="1" ht="14.25" hidden="1"/>
    <row r="53108" s="505" customFormat="1" ht="14.25" hidden="1"/>
    <row r="53109" s="505" customFormat="1" ht="14.25" hidden="1"/>
    <row r="53110" s="505" customFormat="1" ht="14.25" hidden="1"/>
    <row r="53111" s="505" customFormat="1" ht="14.25" hidden="1"/>
    <row r="53112" s="505" customFormat="1" ht="14.25" hidden="1"/>
    <row r="53113" s="505" customFormat="1" ht="14.25" hidden="1"/>
    <row r="53114" s="505" customFormat="1" ht="14.25" hidden="1"/>
    <row r="53115" s="505" customFormat="1" ht="14.25" hidden="1"/>
    <row r="53116" s="505" customFormat="1" ht="14.25" hidden="1"/>
    <row r="53117" s="505" customFormat="1" ht="14.25" hidden="1"/>
    <row r="53118" s="505" customFormat="1" ht="14.25" hidden="1"/>
    <row r="53119" s="505" customFormat="1" ht="14.25" hidden="1"/>
    <row r="53120" s="505" customFormat="1" ht="14.25" hidden="1"/>
    <row r="53121" s="505" customFormat="1" ht="14.25" hidden="1"/>
    <row r="53122" s="505" customFormat="1" ht="14.25" hidden="1"/>
    <row r="53123" s="505" customFormat="1" ht="14.25" hidden="1"/>
    <row r="53124" s="505" customFormat="1" ht="14.25" hidden="1"/>
    <row r="53125" s="505" customFormat="1" ht="14.25" hidden="1"/>
    <row r="53126" s="505" customFormat="1" ht="14.25" hidden="1"/>
    <row r="53127" s="505" customFormat="1" ht="14.25" hidden="1"/>
    <row r="53128" s="505" customFormat="1" ht="14.25" hidden="1"/>
    <row r="53129" s="505" customFormat="1" ht="14.25" hidden="1"/>
    <row r="53130" s="505" customFormat="1" ht="14.25" hidden="1"/>
    <row r="53131" s="505" customFormat="1" ht="14.25" hidden="1"/>
    <row r="53132" s="505" customFormat="1" ht="14.25" hidden="1"/>
    <row r="53133" s="505" customFormat="1" ht="14.25" hidden="1"/>
    <row r="53134" s="505" customFormat="1" ht="14.25" hidden="1"/>
    <row r="53135" s="505" customFormat="1" ht="14.25" hidden="1"/>
    <row r="53136" s="505" customFormat="1" ht="14.25" hidden="1"/>
    <row r="53137" s="505" customFormat="1" ht="14.25" hidden="1"/>
    <row r="53138" s="505" customFormat="1" ht="14.25" hidden="1"/>
    <row r="53139" s="505" customFormat="1" ht="14.25" hidden="1"/>
    <row r="53140" s="505" customFormat="1" ht="14.25" hidden="1"/>
    <row r="53141" s="505" customFormat="1" ht="14.25" hidden="1"/>
    <row r="53142" s="505" customFormat="1" ht="14.25" hidden="1"/>
    <row r="53143" s="505" customFormat="1" ht="14.25" hidden="1"/>
    <row r="53144" s="505" customFormat="1" ht="14.25" hidden="1"/>
    <row r="53145" s="505" customFormat="1" ht="14.25" hidden="1"/>
    <row r="53146" s="505" customFormat="1" ht="14.25" hidden="1"/>
    <row r="53147" s="505" customFormat="1" ht="14.25" hidden="1"/>
    <row r="53148" s="505" customFormat="1" ht="14.25" hidden="1"/>
    <row r="53149" s="505" customFormat="1" ht="14.25" hidden="1"/>
    <row r="53150" s="505" customFormat="1" ht="14.25" hidden="1"/>
    <row r="53151" s="505" customFormat="1" ht="14.25" hidden="1"/>
    <row r="53152" s="505" customFormat="1" ht="14.25" hidden="1"/>
    <row r="53153" s="505" customFormat="1" ht="14.25" hidden="1"/>
    <row r="53154" s="505" customFormat="1" ht="14.25" hidden="1"/>
    <row r="53155" s="505" customFormat="1" ht="14.25" hidden="1"/>
    <row r="53156" s="505" customFormat="1" ht="14.25" hidden="1"/>
    <row r="53157" s="505" customFormat="1" ht="14.25" hidden="1"/>
    <row r="53158" s="505" customFormat="1" ht="14.25" hidden="1"/>
    <row r="53159" s="505" customFormat="1" ht="14.25" hidden="1"/>
    <row r="53160" s="505" customFormat="1" ht="14.25" hidden="1"/>
    <row r="53161" s="505" customFormat="1" ht="14.25" hidden="1"/>
    <row r="53162" s="505" customFormat="1" ht="14.25" hidden="1"/>
    <row r="53163" s="505" customFormat="1" ht="14.25" hidden="1"/>
    <row r="53164" s="505" customFormat="1" ht="14.25" hidden="1"/>
    <row r="53165" s="505" customFormat="1" ht="14.25" hidden="1"/>
    <row r="53166" s="505" customFormat="1" ht="14.25" hidden="1"/>
    <row r="53167" s="505" customFormat="1" ht="14.25" hidden="1"/>
    <row r="53168" s="505" customFormat="1" ht="14.25" hidden="1"/>
    <row r="53169" s="505" customFormat="1" ht="14.25" hidden="1"/>
    <row r="53170" s="505" customFormat="1" ht="14.25" hidden="1"/>
    <row r="53171" s="505" customFormat="1" ht="14.25" hidden="1"/>
    <row r="53172" s="505" customFormat="1" ht="14.25" hidden="1"/>
    <row r="53173" s="505" customFormat="1" ht="14.25" hidden="1"/>
    <row r="53174" s="505" customFormat="1" ht="14.25" hidden="1"/>
    <row r="53175" s="505" customFormat="1" ht="14.25" hidden="1"/>
    <row r="53176" s="505" customFormat="1" ht="14.25" hidden="1"/>
    <row r="53177" s="505" customFormat="1" ht="14.25" hidden="1"/>
    <row r="53178" s="505" customFormat="1" ht="14.25" hidden="1"/>
    <row r="53179" s="505" customFormat="1" ht="14.25" hidden="1"/>
    <row r="53180" s="505" customFormat="1" ht="14.25" hidden="1"/>
    <row r="53181" s="505" customFormat="1" ht="14.25" hidden="1"/>
    <row r="53182" s="505" customFormat="1" ht="14.25" hidden="1"/>
    <row r="53183" s="505" customFormat="1" ht="14.25" hidden="1"/>
    <row r="53184" s="505" customFormat="1" ht="14.25" hidden="1"/>
    <row r="53185" s="505" customFormat="1" ht="14.25" hidden="1"/>
    <row r="53186" s="505" customFormat="1" ht="14.25" hidden="1"/>
    <row r="53187" s="505" customFormat="1" ht="14.25" hidden="1"/>
    <row r="53188" s="505" customFormat="1" ht="14.25" hidden="1"/>
    <row r="53189" s="505" customFormat="1" ht="14.25" hidden="1"/>
    <row r="53190" s="505" customFormat="1" ht="14.25" hidden="1"/>
    <row r="53191" s="505" customFormat="1" ht="14.25" hidden="1"/>
    <row r="53192" s="505" customFormat="1" ht="14.25" hidden="1"/>
    <row r="53193" s="505" customFormat="1" ht="14.25" hidden="1"/>
    <row r="53194" s="505" customFormat="1" ht="14.25" hidden="1"/>
    <row r="53195" s="505" customFormat="1" ht="14.25" hidden="1"/>
    <row r="53196" s="505" customFormat="1" ht="14.25" hidden="1"/>
    <row r="53197" s="505" customFormat="1" ht="14.25" hidden="1"/>
    <row r="53198" s="505" customFormat="1" ht="14.25" hidden="1"/>
    <row r="53199" s="505" customFormat="1" ht="14.25" hidden="1"/>
    <row r="53200" s="505" customFormat="1" ht="14.25" hidden="1"/>
    <row r="53201" s="505" customFormat="1" ht="14.25" hidden="1"/>
    <row r="53202" s="505" customFormat="1" ht="14.25" hidden="1"/>
    <row r="53203" s="505" customFormat="1" ht="14.25" hidden="1"/>
    <row r="53204" s="505" customFormat="1" ht="14.25" hidden="1"/>
    <row r="53205" s="505" customFormat="1" ht="14.25" hidden="1"/>
    <row r="53206" s="505" customFormat="1" ht="14.25" hidden="1"/>
    <row r="53207" s="505" customFormat="1" ht="14.25" hidden="1"/>
    <row r="53208" s="505" customFormat="1" ht="14.25" hidden="1"/>
    <row r="53209" s="505" customFormat="1" ht="14.25" hidden="1"/>
    <row r="53210" s="505" customFormat="1" ht="14.25" hidden="1"/>
    <row r="53211" s="505" customFormat="1" ht="14.25" hidden="1"/>
    <row r="53212" s="505" customFormat="1" ht="14.25" hidden="1"/>
    <row r="53213" s="505" customFormat="1" ht="14.25" hidden="1"/>
    <row r="53214" s="505" customFormat="1" ht="14.25" hidden="1"/>
    <row r="53215" s="505" customFormat="1" ht="14.25" hidden="1"/>
    <row r="53216" s="505" customFormat="1" ht="14.25" hidden="1"/>
    <row r="53217" s="505" customFormat="1" ht="14.25" hidden="1"/>
    <row r="53218" s="505" customFormat="1" ht="14.25" hidden="1"/>
    <row r="53219" s="505" customFormat="1" ht="14.25" hidden="1"/>
    <row r="53220" s="505" customFormat="1" ht="14.25" hidden="1"/>
    <row r="53221" s="505" customFormat="1" ht="14.25" hidden="1"/>
    <row r="53222" s="505" customFormat="1" ht="14.25" hidden="1"/>
    <row r="53223" s="505" customFormat="1" ht="14.25" hidden="1"/>
    <row r="53224" s="505" customFormat="1" ht="14.25" hidden="1"/>
    <row r="53225" s="505" customFormat="1" ht="14.25" hidden="1"/>
    <row r="53226" s="505" customFormat="1" ht="14.25" hidden="1"/>
    <row r="53227" s="505" customFormat="1" ht="14.25" hidden="1"/>
    <row r="53228" s="505" customFormat="1" ht="14.25" hidden="1"/>
    <row r="53229" s="505" customFormat="1" ht="14.25" hidden="1"/>
    <row r="53230" s="505" customFormat="1" ht="14.25" hidden="1"/>
    <row r="53231" s="505" customFormat="1" ht="14.25" hidden="1"/>
    <row r="53232" s="505" customFormat="1" ht="14.25" hidden="1"/>
    <row r="53233" s="505" customFormat="1" ht="14.25" hidden="1"/>
    <row r="53234" s="505" customFormat="1" ht="14.25" hidden="1"/>
    <row r="53235" s="505" customFormat="1" ht="14.25" hidden="1"/>
    <row r="53236" s="505" customFormat="1" ht="14.25" hidden="1"/>
    <row r="53237" s="505" customFormat="1" ht="14.25" hidden="1"/>
    <row r="53238" s="505" customFormat="1" ht="14.25" hidden="1"/>
    <row r="53239" s="505" customFormat="1" ht="14.25" hidden="1"/>
    <row r="53240" s="505" customFormat="1" ht="14.25" hidden="1"/>
    <row r="53241" s="505" customFormat="1" ht="14.25" hidden="1"/>
    <row r="53242" s="505" customFormat="1" ht="14.25" hidden="1"/>
    <row r="53243" s="505" customFormat="1" ht="14.25" hidden="1"/>
    <row r="53244" s="505" customFormat="1" ht="14.25" hidden="1"/>
    <row r="53245" s="505" customFormat="1" ht="14.25" hidden="1"/>
    <row r="53246" s="505" customFormat="1" ht="14.25" hidden="1"/>
    <row r="53247" s="505" customFormat="1" ht="14.25" hidden="1"/>
    <row r="53248" s="505" customFormat="1" ht="14.25" hidden="1"/>
    <row r="53249" s="505" customFormat="1" ht="14.25" hidden="1"/>
    <row r="53250" s="505" customFormat="1" ht="14.25" hidden="1"/>
    <row r="53251" s="505" customFormat="1" ht="14.25" hidden="1"/>
    <row r="53252" s="505" customFormat="1" ht="14.25" hidden="1"/>
    <row r="53253" s="505" customFormat="1" ht="14.25" hidden="1"/>
    <row r="53254" s="505" customFormat="1" ht="14.25" hidden="1"/>
    <row r="53255" s="505" customFormat="1" ht="14.25" hidden="1"/>
    <row r="53256" s="505" customFormat="1" ht="14.25" hidden="1"/>
    <row r="53257" s="505" customFormat="1" ht="14.25" hidden="1"/>
    <row r="53258" s="505" customFormat="1" ht="14.25" hidden="1"/>
    <row r="53259" s="505" customFormat="1" ht="14.25" hidden="1"/>
    <row r="53260" s="505" customFormat="1" ht="14.25" hidden="1"/>
    <row r="53261" s="505" customFormat="1" ht="14.25" hidden="1"/>
    <row r="53262" s="505" customFormat="1" ht="14.25" hidden="1"/>
    <row r="53263" s="505" customFormat="1" ht="14.25" hidden="1"/>
    <row r="53264" s="505" customFormat="1" ht="14.25" hidden="1"/>
    <row r="53265" s="505" customFormat="1" ht="14.25" hidden="1"/>
    <row r="53266" s="505" customFormat="1" ht="14.25" hidden="1"/>
    <row r="53267" s="505" customFormat="1" ht="14.25" hidden="1"/>
    <row r="53268" s="505" customFormat="1" ht="14.25" hidden="1"/>
    <row r="53269" s="505" customFormat="1" ht="14.25" hidden="1"/>
    <row r="53270" s="505" customFormat="1" ht="14.25" hidden="1"/>
    <row r="53271" s="505" customFormat="1" ht="14.25" hidden="1"/>
    <row r="53272" s="505" customFormat="1" ht="14.25" hidden="1"/>
    <row r="53273" s="505" customFormat="1" ht="14.25" hidden="1"/>
    <row r="53274" s="505" customFormat="1" ht="14.25" hidden="1"/>
    <row r="53275" s="505" customFormat="1" ht="14.25" hidden="1"/>
    <row r="53276" s="505" customFormat="1" ht="14.25" hidden="1"/>
    <row r="53277" s="505" customFormat="1" ht="14.25" hidden="1"/>
    <row r="53278" s="505" customFormat="1" ht="14.25" hidden="1"/>
    <row r="53279" s="505" customFormat="1" ht="14.25" hidden="1"/>
    <row r="53280" s="505" customFormat="1" ht="14.25" hidden="1"/>
    <row r="53281" s="505" customFormat="1" ht="14.25" hidden="1"/>
    <row r="53282" s="505" customFormat="1" ht="14.25" hidden="1"/>
    <row r="53283" s="505" customFormat="1" ht="14.25" hidden="1"/>
    <row r="53284" s="505" customFormat="1" ht="14.25" hidden="1"/>
    <row r="53285" s="505" customFormat="1" ht="14.25" hidden="1"/>
    <row r="53286" s="505" customFormat="1" ht="14.25" hidden="1"/>
    <row r="53287" s="505" customFormat="1" ht="14.25" hidden="1"/>
    <row r="53288" s="505" customFormat="1" ht="14.25" hidden="1"/>
    <row r="53289" s="505" customFormat="1" ht="14.25" hidden="1"/>
    <row r="53290" s="505" customFormat="1" ht="14.25" hidden="1"/>
    <row r="53291" s="505" customFormat="1" ht="14.25" hidden="1"/>
    <row r="53292" s="505" customFormat="1" ht="14.25" hidden="1"/>
    <row r="53293" s="505" customFormat="1" ht="14.25" hidden="1"/>
    <row r="53294" s="505" customFormat="1" ht="14.25" hidden="1"/>
    <row r="53295" s="505" customFormat="1" ht="14.25" hidden="1"/>
    <row r="53296" s="505" customFormat="1" ht="14.25" hidden="1"/>
    <row r="53297" s="505" customFormat="1" ht="14.25" hidden="1"/>
    <row r="53298" s="505" customFormat="1" ht="14.25" hidden="1"/>
    <row r="53299" s="505" customFormat="1" ht="14.25" hidden="1"/>
    <row r="53300" s="505" customFormat="1" ht="14.25" hidden="1"/>
    <row r="53301" s="505" customFormat="1" ht="14.25" hidden="1"/>
    <row r="53302" s="505" customFormat="1" ht="14.25" hidden="1"/>
    <row r="53303" s="505" customFormat="1" ht="14.25" hidden="1"/>
    <row r="53304" s="505" customFormat="1" ht="14.25" hidden="1"/>
    <row r="53305" s="505" customFormat="1" ht="14.25" hidden="1"/>
    <row r="53306" s="505" customFormat="1" ht="14.25" hidden="1"/>
    <row r="53307" s="505" customFormat="1" ht="14.25" hidden="1"/>
    <row r="53308" s="505" customFormat="1" ht="14.25" hidden="1"/>
    <row r="53309" s="505" customFormat="1" ht="14.25" hidden="1"/>
    <row r="53310" s="505" customFormat="1" ht="14.25" hidden="1"/>
    <row r="53311" s="505" customFormat="1" ht="14.25" hidden="1"/>
    <row r="53312" s="505" customFormat="1" ht="14.25" hidden="1"/>
    <row r="53313" s="505" customFormat="1" ht="14.25" hidden="1"/>
    <row r="53314" s="505" customFormat="1" ht="14.25" hidden="1"/>
    <row r="53315" s="505" customFormat="1" ht="14.25" hidden="1"/>
    <row r="53316" s="505" customFormat="1" ht="14.25" hidden="1"/>
    <row r="53317" s="505" customFormat="1" ht="14.25" hidden="1"/>
    <row r="53318" s="505" customFormat="1" ht="14.25" hidden="1"/>
    <row r="53319" s="505" customFormat="1" ht="14.25" hidden="1"/>
    <row r="53320" s="505" customFormat="1" ht="14.25" hidden="1"/>
    <row r="53321" s="505" customFormat="1" ht="14.25" hidden="1"/>
    <row r="53322" s="505" customFormat="1" ht="14.25" hidden="1"/>
    <row r="53323" s="505" customFormat="1" ht="14.25" hidden="1"/>
    <row r="53324" s="505" customFormat="1" ht="14.25" hidden="1"/>
    <row r="53325" s="505" customFormat="1" ht="14.25" hidden="1"/>
    <row r="53326" s="505" customFormat="1" ht="14.25" hidden="1"/>
    <row r="53327" s="505" customFormat="1" ht="14.25" hidden="1"/>
    <row r="53328" s="505" customFormat="1" ht="14.25" hidden="1"/>
    <row r="53329" s="505" customFormat="1" ht="14.25" hidden="1"/>
    <row r="53330" s="505" customFormat="1" ht="14.25" hidden="1"/>
    <row r="53331" s="505" customFormat="1" ht="14.25" hidden="1"/>
    <row r="53332" s="505" customFormat="1" ht="14.25" hidden="1"/>
    <row r="53333" s="505" customFormat="1" ht="14.25" hidden="1"/>
    <row r="53334" s="505" customFormat="1" ht="14.25" hidden="1"/>
    <row r="53335" s="505" customFormat="1" ht="14.25" hidden="1"/>
    <row r="53336" s="505" customFormat="1" ht="14.25" hidden="1"/>
    <row r="53337" s="505" customFormat="1" ht="14.25" hidden="1"/>
    <row r="53338" s="505" customFormat="1" ht="14.25" hidden="1"/>
    <row r="53339" s="505" customFormat="1" ht="14.25" hidden="1"/>
    <row r="53340" s="505" customFormat="1" ht="14.25" hidden="1"/>
    <row r="53341" s="505" customFormat="1" ht="14.25" hidden="1"/>
    <row r="53342" s="505" customFormat="1" ht="14.25" hidden="1"/>
    <row r="53343" s="505" customFormat="1" ht="14.25" hidden="1"/>
    <row r="53344" s="505" customFormat="1" ht="14.25" hidden="1"/>
    <row r="53345" s="505" customFormat="1" ht="14.25" hidden="1"/>
    <row r="53346" s="505" customFormat="1" ht="14.25" hidden="1"/>
    <row r="53347" s="505" customFormat="1" ht="14.25" hidden="1"/>
    <row r="53348" s="505" customFormat="1" ht="14.25" hidden="1"/>
    <row r="53349" s="505" customFormat="1" ht="14.25" hidden="1"/>
    <row r="53350" s="505" customFormat="1" ht="14.25" hidden="1"/>
    <row r="53351" s="505" customFormat="1" ht="14.25" hidden="1"/>
    <row r="53352" s="505" customFormat="1" ht="14.25" hidden="1"/>
    <row r="53353" s="505" customFormat="1" ht="14.25" hidden="1"/>
    <row r="53354" s="505" customFormat="1" ht="14.25" hidden="1"/>
    <row r="53355" s="505" customFormat="1" ht="14.25" hidden="1"/>
    <row r="53356" s="505" customFormat="1" ht="14.25" hidden="1"/>
    <row r="53357" s="505" customFormat="1" ht="14.25" hidden="1"/>
    <row r="53358" s="505" customFormat="1" ht="14.25" hidden="1"/>
    <row r="53359" s="505" customFormat="1" ht="14.25" hidden="1"/>
    <row r="53360" s="505" customFormat="1" ht="14.25" hidden="1"/>
    <row r="53361" s="505" customFormat="1" ht="14.25" hidden="1"/>
    <row r="53362" s="505" customFormat="1" ht="14.25" hidden="1"/>
    <row r="53363" s="505" customFormat="1" ht="14.25" hidden="1"/>
    <row r="53364" s="505" customFormat="1" ht="14.25" hidden="1"/>
    <row r="53365" s="505" customFormat="1" ht="14.25" hidden="1"/>
    <row r="53366" s="505" customFormat="1" ht="14.25" hidden="1"/>
    <row r="53367" s="505" customFormat="1" ht="14.25" hidden="1"/>
    <row r="53368" s="505" customFormat="1" ht="14.25" hidden="1"/>
    <row r="53369" s="505" customFormat="1" ht="14.25" hidden="1"/>
    <row r="53370" s="505" customFormat="1" ht="14.25" hidden="1"/>
    <row r="53371" s="505" customFormat="1" ht="14.25" hidden="1"/>
    <row r="53372" s="505" customFormat="1" ht="14.25" hidden="1"/>
    <row r="53373" s="505" customFormat="1" ht="14.25" hidden="1"/>
    <row r="53374" s="505" customFormat="1" ht="14.25" hidden="1"/>
    <row r="53375" s="505" customFormat="1" ht="14.25" hidden="1"/>
    <row r="53376" s="505" customFormat="1" ht="14.25" hidden="1"/>
    <row r="53377" s="505" customFormat="1" ht="14.25" hidden="1"/>
    <row r="53378" s="505" customFormat="1" ht="14.25" hidden="1"/>
    <row r="53379" s="505" customFormat="1" ht="14.25" hidden="1"/>
    <row r="53380" s="505" customFormat="1" ht="14.25" hidden="1"/>
    <row r="53381" s="505" customFormat="1" ht="14.25" hidden="1"/>
    <row r="53382" s="505" customFormat="1" ht="14.25" hidden="1"/>
    <row r="53383" s="505" customFormat="1" ht="14.25" hidden="1"/>
    <row r="53384" s="505" customFormat="1" ht="14.25" hidden="1"/>
    <row r="53385" s="505" customFormat="1" ht="14.25" hidden="1"/>
    <row r="53386" s="505" customFormat="1" ht="14.25" hidden="1"/>
    <row r="53387" s="505" customFormat="1" ht="14.25" hidden="1"/>
    <row r="53388" s="505" customFormat="1" ht="14.25" hidden="1"/>
    <row r="53389" s="505" customFormat="1" ht="14.25" hidden="1"/>
    <row r="53390" s="505" customFormat="1" ht="14.25" hidden="1"/>
    <row r="53391" s="505" customFormat="1" ht="14.25" hidden="1"/>
    <row r="53392" s="505" customFormat="1" ht="14.25" hidden="1"/>
    <row r="53393" s="505" customFormat="1" ht="14.25" hidden="1"/>
    <row r="53394" s="505" customFormat="1" ht="14.25" hidden="1"/>
    <row r="53395" s="505" customFormat="1" ht="14.25" hidden="1"/>
    <row r="53396" s="505" customFormat="1" ht="14.25" hidden="1"/>
    <row r="53397" s="505" customFormat="1" ht="14.25" hidden="1"/>
    <row r="53398" s="505" customFormat="1" ht="14.25" hidden="1"/>
    <row r="53399" s="505" customFormat="1" ht="14.25" hidden="1"/>
    <row r="53400" s="505" customFormat="1" ht="14.25" hidden="1"/>
    <row r="53401" s="505" customFormat="1" ht="14.25" hidden="1"/>
    <row r="53402" s="505" customFormat="1" ht="14.25" hidden="1"/>
    <row r="53403" s="505" customFormat="1" ht="14.25" hidden="1"/>
    <row r="53404" s="505" customFormat="1" ht="14.25" hidden="1"/>
    <row r="53405" s="505" customFormat="1" ht="14.25" hidden="1"/>
    <row r="53406" s="505" customFormat="1" ht="14.25" hidden="1"/>
    <row r="53407" s="505" customFormat="1" ht="14.25" hidden="1"/>
    <row r="53408" s="505" customFormat="1" ht="14.25" hidden="1"/>
    <row r="53409" s="505" customFormat="1" ht="14.25" hidden="1"/>
    <row r="53410" s="505" customFormat="1" ht="14.25" hidden="1"/>
    <row r="53411" s="505" customFormat="1" ht="14.25" hidden="1"/>
    <row r="53412" s="505" customFormat="1" ht="14.25" hidden="1"/>
    <row r="53413" s="505" customFormat="1" ht="14.25" hidden="1"/>
    <row r="53414" s="505" customFormat="1" ht="14.25" hidden="1"/>
    <row r="53415" s="505" customFormat="1" ht="14.25" hidden="1"/>
    <row r="53416" s="505" customFormat="1" ht="14.25" hidden="1"/>
    <row r="53417" s="505" customFormat="1" ht="14.25" hidden="1"/>
    <row r="53418" s="505" customFormat="1" ht="14.25" hidden="1"/>
    <row r="53419" s="505" customFormat="1" ht="14.25" hidden="1"/>
    <row r="53420" s="505" customFormat="1" ht="14.25" hidden="1"/>
    <row r="53421" s="505" customFormat="1" ht="14.25" hidden="1"/>
    <row r="53422" s="505" customFormat="1" ht="14.25" hidden="1"/>
    <row r="53423" s="505" customFormat="1" ht="14.25" hidden="1"/>
    <row r="53424" s="505" customFormat="1" ht="14.25" hidden="1"/>
    <row r="53425" s="505" customFormat="1" ht="14.25" hidden="1"/>
    <row r="53426" s="505" customFormat="1" ht="14.25" hidden="1"/>
    <row r="53427" s="505" customFormat="1" ht="14.25" hidden="1"/>
    <row r="53428" s="505" customFormat="1" ht="14.25" hidden="1"/>
    <row r="53429" s="505" customFormat="1" ht="14.25" hidden="1"/>
    <row r="53430" s="505" customFormat="1" ht="14.25" hidden="1"/>
    <row r="53431" s="505" customFormat="1" ht="14.25" hidden="1"/>
    <row r="53432" s="505" customFormat="1" ht="14.25" hidden="1"/>
    <row r="53433" s="505" customFormat="1" ht="14.25" hidden="1"/>
    <row r="53434" s="505" customFormat="1" ht="14.25" hidden="1"/>
    <row r="53435" s="505" customFormat="1" ht="14.25" hidden="1"/>
    <row r="53436" s="505" customFormat="1" ht="14.25" hidden="1"/>
    <row r="53437" s="505" customFormat="1" ht="14.25" hidden="1"/>
    <row r="53438" s="505" customFormat="1" ht="14.25" hidden="1"/>
    <row r="53439" s="505" customFormat="1" ht="14.25" hidden="1"/>
    <row r="53440" s="505" customFormat="1" ht="14.25" hidden="1"/>
    <row r="53441" s="505" customFormat="1" ht="14.25" hidden="1"/>
    <row r="53442" s="505" customFormat="1" ht="14.25" hidden="1"/>
    <row r="53443" s="505" customFormat="1" ht="14.25" hidden="1"/>
    <row r="53444" s="505" customFormat="1" ht="14.25" hidden="1"/>
    <row r="53445" s="505" customFormat="1" ht="14.25" hidden="1"/>
    <row r="53446" s="505" customFormat="1" ht="14.25" hidden="1"/>
    <row r="53447" s="505" customFormat="1" ht="14.25" hidden="1"/>
    <row r="53448" s="505" customFormat="1" ht="14.25" hidden="1"/>
    <row r="53449" s="505" customFormat="1" ht="14.25" hidden="1"/>
    <row r="53450" s="505" customFormat="1" ht="14.25" hidden="1"/>
    <row r="53451" s="505" customFormat="1" ht="14.25" hidden="1"/>
    <row r="53452" s="505" customFormat="1" ht="14.25" hidden="1"/>
    <row r="53453" s="505" customFormat="1" ht="14.25" hidden="1"/>
    <row r="53454" s="505" customFormat="1" ht="14.25" hidden="1"/>
    <row r="53455" s="505" customFormat="1" ht="14.25" hidden="1"/>
    <row r="53456" s="505" customFormat="1" ht="14.25" hidden="1"/>
    <row r="53457" s="505" customFormat="1" ht="14.25" hidden="1"/>
    <row r="53458" s="505" customFormat="1" ht="14.25" hidden="1"/>
    <row r="53459" s="505" customFormat="1" ht="14.25" hidden="1"/>
    <row r="53460" s="505" customFormat="1" ht="14.25" hidden="1"/>
    <row r="53461" s="505" customFormat="1" ht="14.25" hidden="1"/>
    <row r="53462" s="505" customFormat="1" ht="14.25" hidden="1"/>
    <row r="53463" s="505" customFormat="1" ht="14.25" hidden="1"/>
    <row r="53464" s="505" customFormat="1" ht="14.25" hidden="1"/>
    <row r="53465" s="505" customFormat="1" ht="14.25" hidden="1"/>
    <row r="53466" s="505" customFormat="1" ht="14.25" hidden="1"/>
    <row r="53467" s="505" customFormat="1" ht="14.25" hidden="1"/>
    <row r="53468" s="505" customFormat="1" ht="14.25" hidden="1"/>
    <row r="53469" s="505" customFormat="1" ht="14.25" hidden="1"/>
    <row r="53470" s="505" customFormat="1" ht="14.25" hidden="1"/>
    <row r="53471" s="505" customFormat="1" ht="14.25" hidden="1"/>
    <row r="53472" s="505" customFormat="1" ht="14.25" hidden="1"/>
    <row r="53473" s="505" customFormat="1" ht="14.25" hidden="1"/>
    <row r="53474" s="505" customFormat="1" ht="14.25" hidden="1"/>
    <row r="53475" s="505" customFormat="1" ht="14.25" hidden="1"/>
    <row r="53476" s="505" customFormat="1" ht="14.25" hidden="1"/>
    <row r="53477" s="505" customFormat="1" ht="14.25" hidden="1"/>
    <row r="53478" s="505" customFormat="1" ht="14.25" hidden="1"/>
    <row r="53479" s="505" customFormat="1" ht="14.25" hidden="1"/>
    <row r="53480" s="505" customFormat="1" ht="14.25" hidden="1"/>
    <row r="53481" s="505" customFormat="1" ht="14.25" hidden="1"/>
    <row r="53482" s="505" customFormat="1" ht="14.25" hidden="1"/>
    <row r="53483" s="505" customFormat="1" ht="14.25" hidden="1"/>
    <row r="53484" s="505" customFormat="1" ht="14.25" hidden="1"/>
    <row r="53485" s="505" customFormat="1" ht="14.25" hidden="1"/>
    <row r="53486" s="505" customFormat="1" ht="14.25" hidden="1"/>
    <row r="53487" s="505" customFormat="1" ht="14.25" hidden="1"/>
    <row r="53488" s="505" customFormat="1" ht="14.25" hidden="1"/>
    <row r="53489" s="505" customFormat="1" ht="14.25" hidden="1"/>
    <row r="53490" s="505" customFormat="1" ht="14.25" hidden="1"/>
    <row r="53491" s="505" customFormat="1" ht="14.25" hidden="1"/>
    <row r="53492" s="505" customFormat="1" ht="14.25" hidden="1"/>
    <row r="53493" s="505" customFormat="1" ht="14.25" hidden="1"/>
    <row r="53494" s="505" customFormat="1" ht="14.25" hidden="1"/>
    <row r="53495" s="505" customFormat="1" ht="14.25" hidden="1"/>
    <row r="53496" s="505" customFormat="1" ht="14.25" hidden="1"/>
    <row r="53497" s="505" customFormat="1" ht="14.25" hidden="1"/>
    <row r="53498" s="505" customFormat="1" ht="14.25" hidden="1"/>
    <row r="53499" s="505" customFormat="1" ht="14.25" hidden="1"/>
    <row r="53500" s="505" customFormat="1" ht="14.25" hidden="1"/>
    <row r="53501" s="505" customFormat="1" ht="14.25" hidden="1"/>
    <row r="53502" s="505" customFormat="1" ht="14.25" hidden="1"/>
    <row r="53503" s="505" customFormat="1" ht="14.25" hidden="1"/>
    <row r="53504" s="505" customFormat="1" ht="14.25" hidden="1"/>
    <row r="53505" s="505" customFormat="1" ht="14.25" hidden="1"/>
    <row r="53506" s="505" customFormat="1" ht="14.25" hidden="1"/>
    <row r="53507" s="505" customFormat="1" ht="14.25" hidden="1"/>
    <row r="53508" s="505" customFormat="1" ht="14.25" hidden="1"/>
    <row r="53509" s="505" customFormat="1" ht="14.25" hidden="1"/>
    <row r="53510" s="505" customFormat="1" ht="14.25" hidden="1"/>
    <row r="53511" s="505" customFormat="1" ht="14.25" hidden="1"/>
    <row r="53512" s="505" customFormat="1" ht="14.25" hidden="1"/>
    <row r="53513" s="505" customFormat="1" ht="14.25" hidden="1"/>
    <row r="53514" s="505" customFormat="1" ht="14.25" hidden="1"/>
    <row r="53515" s="505" customFormat="1" ht="14.25" hidden="1"/>
    <row r="53516" s="505" customFormat="1" ht="14.25" hidden="1"/>
    <row r="53517" s="505" customFormat="1" ht="14.25" hidden="1"/>
    <row r="53518" s="505" customFormat="1" ht="14.25" hidden="1"/>
    <row r="53519" s="505" customFormat="1" ht="14.25" hidden="1"/>
    <row r="53520" s="505" customFormat="1" ht="14.25" hidden="1"/>
    <row r="53521" s="505" customFormat="1" ht="14.25" hidden="1"/>
    <row r="53522" s="505" customFormat="1" ht="14.25" hidden="1"/>
    <row r="53523" s="505" customFormat="1" ht="14.25" hidden="1"/>
    <row r="53524" s="505" customFormat="1" ht="14.25" hidden="1"/>
    <row r="53525" s="505" customFormat="1" ht="14.25" hidden="1"/>
    <row r="53526" s="505" customFormat="1" ht="14.25" hidden="1"/>
    <row r="53527" s="505" customFormat="1" ht="14.25" hidden="1"/>
    <row r="53528" s="505" customFormat="1" ht="14.25" hidden="1"/>
    <row r="53529" s="505" customFormat="1" ht="14.25" hidden="1"/>
    <row r="53530" s="505" customFormat="1" ht="14.25" hidden="1"/>
    <row r="53531" s="505" customFormat="1" ht="14.25" hidden="1"/>
    <row r="53532" s="505" customFormat="1" ht="14.25" hidden="1"/>
    <row r="53533" s="505" customFormat="1" ht="14.25" hidden="1"/>
    <row r="53534" s="505" customFormat="1" ht="14.25" hidden="1"/>
    <row r="53535" s="505" customFormat="1" ht="14.25" hidden="1"/>
    <row r="53536" s="505" customFormat="1" ht="14.25" hidden="1"/>
    <row r="53537" s="505" customFormat="1" ht="14.25" hidden="1"/>
    <row r="53538" s="505" customFormat="1" ht="14.25" hidden="1"/>
    <row r="53539" s="505" customFormat="1" ht="14.25" hidden="1"/>
    <row r="53540" s="505" customFormat="1" ht="14.25" hidden="1"/>
    <row r="53541" s="505" customFormat="1" ht="14.25" hidden="1"/>
    <row r="53542" s="505" customFormat="1" ht="14.25" hidden="1"/>
    <row r="53543" s="505" customFormat="1" ht="14.25" hidden="1"/>
    <row r="53544" s="505" customFormat="1" ht="14.25" hidden="1"/>
    <row r="53545" s="505" customFormat="1" ht="14.25" hidden="1"/>
    <row r="53546" s="505" customFormat="1" ht="14.25" hidden="1"/>
    <row r="53547" s="505" customFormat="1" ht="14.25" hidden="1"/>
    <row r="53548" s="505" customFormat="1" ht="14.25" hidden="1"/>
    <row r="53549" s="505" customFormat="1" ht="14.25" hidden="1"/>
    <row r="53550" s="505" customFormat="1" ht="14.25" hidden="1"/>
    <row r="53551" s="505" customFormat="1" ht="14.25" hidden="1"/>
    <row r="53552" s="505" customFormat="1" ht="14.25" hidden="1"/>
    <row r="53553" s="505" customFormat="1" ht="14.25" hidden="1"/>
    <row r="53554" s="505" customFormat="1" ht="14.25" hidden="1"/>
    <row r="53555" s="505" customFormat="1" ht="14.25" hidden="1"/>
    <row r="53556" s="505" customFormat="1" ht="14.25" hidden="1"/>
    <row r="53557" s="505" customFormat="1" ht="14.25" hidden="1"/>
    <row r="53558" s="505" customFormat="1" ht="14.25" hidden="1"/>
    <row r="53559" s="505" customFormat="1" ht="14.25" hidden="1"/>
    <row r="53560" s="505" customFormat="1" ht="14.25" hidden="1"/>
    <row r="53561" s="505" customFormat="1" ht="14.25" hidden="1"/>
    <row r="53562" s="505" customFormat="1" ht="14.25" hidden="1"/>
    <row r="53563" s="505" customFormat="1" ht="14.25" hidden="1"/>
    <row r="53564" s="505" customFormat="1" ht="14.25" hidden="1"/>
    <row r="53565" s="505" customFormat="1" ht="14.25" hidden="1"/>
    <row r="53566" s="505" customFormat="1" ht="14.25" hidden="1"/>
    <row r="53567" s="505" customFormat="1" ht="14.25" hidden="1"/>
    <row r="53568" s="505" customFormat="1" ht="14.25" hidden="1"/>
    <row r="53569" s="505" customFormat="1" ht="14.25" hidden="1"/>
    <row r="53570" s="505" customFormat="1" ht="14.25" hidden="1"/>
    <row r="53571" s="505" customFormat="1" ht="14.25" hidden="1"/>
    <row r="53572" s="505" customFormat="1" ht="14.25" hidden="1"/>
    <row r="53573" s="505" customFormat="1" ht="14.25" hidden="1"/>
    <row r="53574" s="505" customFormat="1" ht="14.25" hidden="1"/>
    <row r="53575" s="505" customFormat="1" ht="14.25" hidden="1"/>
    <row r="53576" s="505" customFormat="1" ht="14.25" hidden="1"/>
    <row r="53577" s="505" customFormat="1" ht="14.25" hidden="1"/>
    <row r="53578" s="505" customFormat="1" ht="14.25" hidden="1"/>
    <row r="53579" s="505" customFormat="1" ht="14.25" hidden="1"/>
    <row r="53580" s="505" customFormat="1" ht="14.25" hidden="1"/>
    <row r="53581" s="505" customFormat="1" ht="14.25" hidden="1"/>
    <row r="53582" s="505" customFormat="1" ht="14.25" hidden="1"/>
    <row r="53583" s="505" customFormat="1" ht="14.25" hidden="1"/>
    <row r="53584" s="505" customFormat="1" ht="14.25" hidden="1"/>
    <row r="53585" s="505" customFormat="1" ht="14.25" hidden="1"/>
    <row r="53586" s="505" customFormat="1" ht="14.25" hidden="1"/>
    <row r="53587" s="505" customFormat="1" ht="14.25" hidden="1"/>
    <row r="53588" s="505" customFormat="1" ht="14.25" hidden="1"/>
    <row r="53589" s="505" customFormat="1" ht="14.25" hidden="1"/>
    <row r="53590" s="505" customFormat="1" ht="14.25" hidden="1"/>
    <row r="53591" s="505" customFormat="1" ht="14.25" hidden="1"/>
    <row r="53592" s="505" customFormat="1" ht="14.25" hidden="1"/>
    <row r="53593" s="505" customFormat="1" ht="14.25" hidden="1"/>
    <row r="53594" s="505" customFormat="1" ht="14.25" hidden="1"/>
    <row r="53595" s="505" customFormat="1" ht="14.25" hidden="1"/>
    <row r="53596" s="505" customFormat="1" ht="14.25" hidden="1"/>
    <row r="53597" s="505" customFormat="1" ht="14.25" hidden="1"/>
    <row r="53598" s="505" customFormat="1" ht="14.25" hidden="1"/>
    <row r="53599" s="505" customFormat="1" ht="14.25" hidden="1"/>
    <row r="53600" s="505" customFormat="1" ht="14.25" hidden="1"/>
    <row r="53601" s="505" customFormat="1" ht="14.25" hidden="1"/>
    <row r="53602" s="505" customFormat="1" ht="14.25" hidden="1"/>
    <row r="53603" s="505" customFormat="1" ht="14.25" hidden="1"/>
    <row r="53604" s="505" customFormat="1" ht="14.25" hidden="1"/>
    <row r="53605" s="505" customFormat="1" ht="14.25" hidden="1"/>
    <row r="53606" s="505" customFormat="1" ht="14.25" hidden="1"/>
    <row r="53607" s="505" customFormat="1" ht="14.25" hidden="1"/>
    <row r="53608" s="505" customFormat="1" ht="14.25" hidden="1"/>
    <row r="53609" s="505" customFormat="1" ht="14.25" hidden="1"/>
    <row r="53610" s="505" customFormat="1" ht="14.25" hidden="1"/>
    <row r="53611" s="505" customFormat="1" ht="14.25" hidden="1"/>
    <row r="53612" s="505" customFormat="1" ht="14.25" hidden="1"/>
    <row r="53613" s="505" customFormat="1" ht="14.25" hidden="1"/>
    <row r="53614" s="505" customFormat="1" ht="14.25" hidden="1"/>
    <row r="53615" s="505" customFormat="1" ht="14.25" hidden="1"/>
    <row r="53616" s="505" customFormat="1" ht="14.25" hidden="1"/>
    <row r="53617" s="505" customFormat="1" ht="14.25" hidden="1"/>
    <row r="53618" s="505" customFormat="1" ht="14.25" hidden="1"/>
    <row r="53619" s="505" customFormat="1" ht="14.25" hidden="1"/>
    <row r="53620" s="505" customFormat="1" ht="14.25" hidden="1"/>
    <row r="53621" s="505" customFormat="1" ht="14.25" hidden="1"/>
    <row r="53622" s="505" customFormat="1" ht="14.25" hidden="1"/>
    <row r="53623" s="505" customFormat="1" ht="14.25" hidden="1"/>
    <row r="53624" s="505" customFormat="1" ht="14.25" hidden="1"/>
    <row r="53625" s="505" customFormat="1" ht="14.25" hidden="1"/>
    <row r="53626" s="505" customFormat="1" ht="14.25" hidden="1"/>
    <row r="53627" s="505" customFormat="1" ht="14.25" hidden="1"/>
    <row r="53628" s="505" customFormat="1" ht="14.25" hidden="1"/>
    <row r="53629" s="505" customFormat="1" ht="14.25" hidden="1"/>
    <row r="53630" s="505" customFormat="1" ht="14.25" hidden="1"/>
    <row r="53631" s="505" customFormat="1" ht="14.25" hidden="1"/>
    <row r="53632" s="505" customFormat="1" ht="14.25" hidden="1"/>
    <row r="53633" s="505" customFormat="1" ht="14.25" hidden="1"/>
    <row r="53634" s="505" customFormat="1" ht="14.25" hidden="1"/>
    <row r="53635" s="505" customFormat="1" ht="14.25" hidden="1"/>
    <row r="53636" s="505" customFormat="1" ht="14.25" hidden="1"/>
    <row r="53637" s="505" customFormat="1" ht="14.25" hidden="1"/>
    <row r="53638" s="505" customFormat="1" ht="14.25" hidden="1"/>
    <row r="53639" s="505" customFormat="1" ht="14.25" hidden="1"/>
    <row r="53640" s="505" customFormat="1" ht="14.25" hidden="1"/>
    <row r="53641" s="505" customFormat="1" ht="14.25" hidden="1"/>
    <row r="53642" s="505" customFormat="1" ht="14.25" hidden="1"/>
    <row r="53643" s="505" customFormat="1" ht="14.25" hidden="1"/>
    <row r="53644" s="505" customFormat="1" ht="14.25" hidden="1"/>
    <row r="53645" s="505" customFormat="1" ht="14.25" hidden="1"/>
    <row r="53646" s="505" customFormat="1" ht="14.25" hidden="1"/>
    <row r="53647" s="505" customFormat="1" ht="14.25" hidden="1"/>
    <row r="53648" s="505" customFormat="1" ht="14.25" hidden="1"/>
    <row r="53649" s="505" customFormat="1" ht="14.25" hidden="1"/>
    <row r="53650" s="505" customFormat="1" ht="14.25" hidden="1"/>
    <row r="53651" s="505" customFormat="1" ht="14.25" hidden="1"/>
    <row r="53652" s="505" customFormat="1" ht="14.25" hidden="1"/>
    <row r="53653" s="505" customFormat="1" ht="14.25" hidden="1"/>
    <row r="53654" s="505" customFormat="1" ht="14.25" hidden="1"/>
    <row r="53655" s="505" customFormat="1" ht="14.25" hidden="1"/>
    <row r="53656" s="505" customFormat="1" ht="14.25" hidden="1"/>
    <row r="53657" s="505" customFormat="1" ht="14.25" hidden="1"/>
    <row r="53658" s="505" customFormat="1" ht="14.25" hidden="1"/>
    <row r="53659" s="505" customFormat="1" ht="14.25" hidden="1"/>
    <row r="53660" s="505" customFormat="1" ht="14.25" hidden="1"/>
    <row r="53661" s="505" customFormat="1" ht="14.25" hidden="1"/>
    <row r="53662" s="505" customFormat="1" ht="14.25" hidden="1"/>
    <row r="53663" s="505" customFormat="1" ht="14.25" hidden="1"/>
    <row r="53664" s="505" customFormat="1" ht="14.25" hidden="1"/>
    <row r="53665" s="505" customFormat="1" ht="14.25" hidden="1"/>
    <row r="53666" s="505" customFormat="1" ht="14.25" hidden="1"/>
    <row r="53667" s="505" customFormat="1" ht="14.25" hidden="1"/>
    <row r="53668" s="505" customFormat="1" ht="14.25" hidden="1"/>
    <row r="53669" s="505" customFormat="1" ht="14.25" hidden="1"/>
    <row r="53670" s="505" customFormat="1" ht="14.25" hidden="1"/>
    <row r="53671" s="505" customFormat="1" ht="14.25" hidden="1"/>
    <row r="53672" s="505" customFormat="1" ht="14.25" hidden="1"/>
    <row r="53673" s="505" customFormat="1" ht="14.25" hidden="1"/>
    <row r="53674" s="505" customFormat="1" ht="14.25" hidden="1"/>
    <row r="53675" s="505" customFormat="1" ht="14.25" hidden="1"/>
    <row r="53676" s="505" customFormat="1" ht="14.25" hidden="1"/>
    <row r="53677" s="505" customFormat="1" ht="14.25" hidden="1"/>
    <row r="53678" s="505" customFormat="1" ht="14.25" hidden="1"/>
    <row r="53679" s="505" customFormat="1" ht="14.25" hidden="1"/>
    <row r="53680" s="505" customFormat="1" ht="14.25" hidden="1"/>
    <row r="53681" s="505" customFormat="1" ht="14.25" hidden="1"/>
    <row r="53682" s="505" customFormat="1" ht="14.25" hidden="1"/>
    <row r="53683" s="505" customFormat="1" ht="14.25" hidden="1"/>
    <row r="53684" s="505" customFormat="1" ht="14.25" hidden="1"/>
    <row r="53685" s="505" customFormat="1" ht="14.25" hidden="1"/>
    <row r="53686" s="505" customFormat="1" ht="14.25" hidden="1"/>
    <row r="53687" s="505" customFormat="1" ht="14.25" hidden="1"/>
    <row r="53688" s="505" customFormat="1" ht="14.25" hidden="1"/>
    <row r="53689" s="505" customFormat="1" ht="14.25" hidden="1"/>
    <row r="53690" s="505" customFormat="1" ht="14.25" hidden="1"/>
    <row r="53691" s="505" customFormat="1" ht="14.25" hidden="1"/>
    <row r="53692" s="505" customFormat="1" ht="14.25" hidden="1"/>
    <row r="53693" s="505" customFormat="1" ht="14.25" hidden="1"/>
    <row r="53694" s="505" customFormat="1" ht="14.25" hidden="1"/>
    <row r="53695" s="505" customFormat="1" ht="14.25" hidden="1"/>
    <row r="53696" s="505" customFormat="1" ht="14.25" hidden="1"/>
    <row r="53697" s="505" customFormat="1" ht="14.25" hidden="1"/>
    <row r="53698" s="505" customFormat="1" ht="14.25" hidden="1"/>
    <row r="53699" s="505" customFormat="1" ht="14.25" hidden="1"/>
    <row r="53700" s="505" customFormat="1" ht="14.25" hidden="1"/>
    <row r="53701" s="505" customFormat="1" ht="14.25" hidden="1"/>
    <row r="53702" s="505" customFormat="1" ht="14.25" hidden="1"/>
    <row r="53703" s="505" customFormat="1" ht="14.25" hidden="1"/>
    <row r="53704" s="505" customFormat="1" ht="14.25" hidden="1"/>
    <row r="53705" s="505" customFormat="1" ht="14.25" hidden="1"/>
    <row r="53706" s="505" customFormat="1" ht="14.25" hidden="1"/>
    <row r="53707" s="505" customFormat="1" ht="14.25" hidden="1"/>
    <row r="53708" s="505" customFormat="1" ht="14.25" hidden="1"/>
    <row r="53709" s="505" customFormat="1" ht="14.25" hidden="1"/>
    <row r="53710" s="505" customFormat="1" ht="14.25" hidden="1"/>
    <row r="53711" s="505" customFormat="1" ht="14.25" hidden="1"/>
    <row r="53712" s="505" customFormat="1" ht="14.25" hidden="1"/>
    <row r="53713" s="505" customFormat="1" ht="14.25" hidden="1"/>
    <row r="53714" s="505" customFormat="1" ht="14.25" hidden="1"/>
    <row r="53715" s="505" customFormat="1" ht="14.25" hidden="1"/>
    <row r="53716" s="505" customFormat="1" ht="14.25" hidden="1"/>
    <row r="53717" s="505" customFormat="1" ht="14.25" hidden="1"/>
    <row r="53718" s="505" customFormat="1" ht="14.25" hidden="1"/>
    <row r="53719" s="505" customFormat="1" ht="14.25" hidden="1"/>
    <row r="53720" s="505" customFormat="1" ht="14.25" hidden="1"/>
    <row r="53721" s="505" customFormat="1" ht="14.25" hidden="1"/>
    <row r="53722" s="505" customFormat="1" ht="14.25" hidden="1"/>
    <row r="53723" s="505" customFormat="1" ht="14.25" hidden="1"/>
    <row r="53724" s="505" customFormat="1" ht="14.25" hidden="1"/>
    <row r="53725" s="505" customFormat="1" ht="14.25" hidden="1"/>
    <row r="53726" s="505" customFormat="1" ht="14.25" hidden="1"/>
    <row r="53727" s="505" customFormat="1" ht="14.25" hidden="1"/>
    <row r="53728" s="505" customFormat="1" ht="14.25" hidden="1"/>
    <row r="53729" s="505" customFormat="1" ht="14.25" hidden="1"/>
    <row r="53730" s="505" customFormat="1" ht="14.25" hidden="1"/>
    <row r="53731" s="505" customFormat="1" ht="14.25" hidden="1"/>
    <row r="53732" s="505" customFormat="1" ht="14.25" hidden="1"/>
    <row r="53733" s="505" customFormat="1" ht="14.25" hidden="1"/>
    <row r="53734" s="505" customFormat="1" ht="14.25" hidden="1"/>
    <row r="53735" s="505" customFormat="1" ht="14.25" hidden="1"/>
    <row r="53736" s="505" customFormat="1" ht="14.25" hidden="1"/>
    <row r="53737" s="505" customFormat="1" ht="14.25" hidden="1"/>
    <row r="53738" s="505" customFormat="1" ht="14.25" hidden="1"/>
    <row r="53739" s="505" customFormat="1" ht="14.25" hidden="1"/>
    <row r="53740" s="505" customFormat="1" ht="14.25" hidden="1"/>
    <row r="53741" s="505" customFormat="1" ht="14.25" hidden="1"/>
    <row r="53742" s="505" customFormat="1" ht="14.25" hidden="1"/>
    <row r="53743" s="505" customFormat="1" ht="14.25" hidden="1"/>
    <row r="53744" s="505" customFormat="1" ht="14.25" hidden="1"/>
    <row r="53745" s="505" customFormat="1" ht="14.25" hidden="1"/>
    <row r="53746" s="505" customFormat="1" ht="14.25" hidden="1"/>
    <row r="53747" s="505" customFormat="1" ht="14.25" hidden="1"/>
    <row r="53748" s="505" customFormat="1" ht="14.25" hidden="1"/>
    <row r="53749" s="505" customFormat="1" ht="14.25" hidden="1"/>
    <row r="53750" s="505" customFormat="1" ht="14.25" hidden="1"/>
    <row r="53751" s="505" customFormat="1" ht="14.25" hidden="1"/>
    <row r="53752" s="505" customFormat="1" ht="14.25" hidden="1"/>
    <row r="53753" s="505" customFormat="1" ht="14.25" hidden="1"/>
    <row r="53754" s="505" customFormat="1" ht="14.25" hidden="1"/>
    <row r="53755" s="505" customFormat="1" ht="14.25" hidden="1"/>
    <row r="53756" s="505" customFormat="1" ht="14.25" hidden="1"/>
    <row r="53757" s="505" customFormat="1" ht="14.25" hidden="1"/>
    <row r="53758" s="505" customFormat="1" ht="14.25" hidden="1"/>
    <row r="53759" s="505" customFormat="1" ht="14.25" hidden="1"/>
    <row r="53760" s="505" customFormat="1" ht="14.25" hidden="1"/>
    <row r="53761" s="505" customFormat="1" ht="14.25" hidden="1"/>
    <row r="53762" s="505" customFormat="1" ht="14.25" hidden="1"/>
    <row r="53763" s="505" customFormat="1" ht="14.25" hidden="1"/>
    <row r="53764" s="505" customFormat="1" ht="14.25" hidden="1"/>
    <row r="53765" s="505" customFormat="1" ht="14.25" hidden="1"/>
    <row r="53766" s="505" customFormat="1" ht="14.25" hidden="1"/>
    <row r="53767" s="505" customFormat="1" ht="14.25" hidden="1"/>
    <row r="53768" s="505" customFormat="1" ht="14.25" hidden="1"/>
    <row r="53769" s="505" customFormat="1" ht="14.25" hidden="1"/>
    <row r="53770" s="505" customFormat="1" ht="14.25" hidden="1"/>
    <row r="53771" s="505" customFormat="1" ht="14.25" hidden="1"/>
    <row r="53772" s="505" customFormat="1" ht="14.25" hidden="1"/>
    <row r="53773" s="505" customFormat="1" ht="14.25" hidden="1"/>
    <row r="53774" s="505" customFormat="1" ht="14.25" hidden="1"/>
    <row r="53775" s="505" customFormat="1" ht="14.25" hidden="1"/>
    <row r="53776" s="505" customFormat="1" ht="14.25" hidden="1"/>
    <row r="53777" s="505" customFormat="1" ht="14.25" hidden="1"/>
    <row r="53778" s="505" customFormat="1" ht="14.25" hidden="1"/>
    <row r="53779" s="505" customFormat="1" ht="14.25" hidden="1"/>
    <row r="53780" s="505" customFormat="1" ht="14.25" hidden="1"/>
    <row r="53781" s="505" customFormat="1" ht="14.25" hidden="1"/>
    <row r="53782" s="505" customFormat="1" ht="14.25" hidden="1"/>
    <row r="53783" s="505" customFormat="1" ht="14.25" hidden="1"/>
    <row r="53784" s="505" customFormat="1" ht="14.25" hidden="1"/>
    <row r="53785" s="505" customFormat="1" ht="14.25" hidden="1"/>
    <row r="53786" s="505" customFormat="1" ht="14.25" hidden="1"/>
    <row r="53787" s="505" customFormat="1" ht="14.25" hidden="1"/>
    <row r="53788" s="505" customFormat="1" ht="14.25" hidden="1"/>
    <row r="53789" s="505" customFormat="1" ht="14.25" hidden="1"/>
    <row r="53790" s="505" customFormat="1" ht="14.25" hidden="1"/>
    <row r="53791" s="505" customFormat="1" ht="14.25" hidden="1"/>
    <row r="53792" s="505" customFormat="1" ht="14.25" hidden="1"/>
    <row r="53793" s="505" customFormat="1" ht="14.25" hidden="1"/>
    <row r="53794" s="505" customFormat="1" ht="14.25" hidden="1"/>
    <row r="53795" s="505" customFormat="1" ht="14.25" hidden="1"/>
    <row r="53796" s="505" customFormat="1" ht="14.25" hidden="1"/>
    <row r="53797" s="505" customFormat="1" ht="14.25" hidden="1"/>
    <row r="53798" s="505" customFormat="1" ht="14.25" hidden="1"/>
    <row r="53799" s="505" customFormat="1" ht="14.25" hidden="1"/>
    <row r="53800" s="505" customFormat="1" ht="14.25" hidden="1"/>
    <row r="53801" s="505" customFormat="1" ht="14.25" hidden="1"/>
    <row r="53802" s="505" customFormat="1" ht="14.25" hidden="1"/>
    <row r="53803" s="505" customFormat="1" ht="14.25" hidden="1"/>
    <row r="53804" s="505" customFormat="1" ht="14.25" hidden="1"/>
    <row r="53805" s="505" customFormat="1" ht="14.25" hidden="1"/>
    <row r="53806" s="505" customFormat="1" ht="14.25" hidden="1"/>
    <row r="53807" s="505" customFormat="1" ht="14.25" hidden="1"/>
    <row r="53808" s="505" customFormat="1" ht="14.25" hidden="1"/>
    <row r="53809" s="505" customFormat="1" ht="14.25" hidden="1"/>
    <row r="53810" s="505" customFormat="1" ht="14.25" hidden="1"/>
    <row r="53811" s="505" customFormat="1" ht="14.25" hidden="1"/>
    <row r="53812" s="505" customFormat="1" ht="14.25" hidden="1"/>
    <row r="53813" s="505" customFormat="1" ht="14.25" hidden="1"/>
    <row r="53814" s="505" customFormat="1" ht="14.25" hidden="1"/>
    <row r="53815" s="505" customFormat="1" ht="14.25" hidden="1"/>
    <row r="53816" s="505" customFormat="1" ht="14.25" hidden="1"/>
    <row r="53817" s="505" customFormat="1" ht="14.25" hidden="1"/>
    <row r="53818" s="505" customFormat="1" ht="14.25" hidden="1"/>
    <row r="53819" s="505" customFormat="1" ht="14.25" hidden="1"/>
    <row r="53820" s="505" customFormat="1" ht="14.25" hidden="1"/>
    <row r="53821" s="505" customFormat="1" ht="14.25" hidden="1"/>
    <row r="53822" s="505" customFormat="1" ht="14.25" hidden="1"/>
    <row r="53823" s="505" customFormat="1" ht="14.25" hidden="1"/>
    <row r="53824" s="505" customFormat="1" ht="14.25" hidden="1"/>
    <row r="53825" s="505" customFormat="1" ht="14.25" hidden="1"/>
    <row r="53826" s="505" customFormat="1" ht="14.25" hidden="1"/>
    <row r="53827" s="505" customFormat="1" ht="14.25" hidden="1"/>
    <row r="53828" s="505" customFormat="1" ht="14.25" hidden="1"/>
    <row r="53829" s="505" customFormat="1" ht="14.25" hidden="1"/>
    <row r="53830" s="505" customFormat="1" ht="14.25" hidden="1"/>
    <row r="53831" s="505" customFormat="1" ht="14.25" hidden="1"/>
    <row r="53832" s="505" customFormat="1" ht="14.25" hidden="1"/>
    <row r="53833" s="505" customFormat="1" ht="14.25" hidden="1"/>
    <row r="53834" s="505" customFormat="1" ht="14.25" hidden="1"/>
    <row r="53835" s="505" customFormat="1" ht="14.25" hidden="1"/>
    <row r="53836" s="505" customFormat="1" ht="14.25" hidden="1"/>
    <row r="53837" s="505" customFormat="1" ht="14.25" hidden="1"/>
    <row r="53838" s="505" customFormat="1" ht="14.25" hidden="1"/>
    <row r="53839" s="505" customFormat="1" ht="14.25" hidden="1"/>
    <row r="53840" s="505" customFormat="1" ht="14.25" hidden="1"/>
    <row r="53841" s="505" customFormat="1" ht="14.25" hidden="1"/>
    <row r="53842" s="505" customFormat="1" ht="14.25" hidden="1"/>
    <row r="53843" s="505" customFormat="1" ht="14.25" hidden="1"/>
    <row r="53844" s="505" customFormat="1" ht="14.25" hidden="1"/>
    <row r="53845" s="505" customFormat="1" ht="14.25" hidden="1"/>
    <row r="53846" s="505" customFormat="1" ht="14.25" hidden="1"/>
    <row r="53847" s="505" customFormat="1" ht="14.25" hidden="1"/>
    <row r="53848" s="505" customFormat="1" ht="14.25" hidden="1"/>
    <row r="53849" s="505" customFormat="1" ht="14.25" hidden="1"/>
    <row r="53850" s="505" customFormat="1" ht="14.25" hidden="1"/>
    <row r="53851" s="505" customFormat="1" ht="14.25" hidden="1"/>
    <row r="53852" s="505" customFormat="1" ht="14.25" hidden="1"/>
    <row r="53853" s="505" customFormat="1" ht="14.25" hidden="1"/>
    <row r="53854" s="505" customFormat="1" ht="14.25" hidden="1"/>
    <row r="53855" s="505" customFormat="1" ht="14.25" hidden="1"/>
    <row r="53856" s="505" customFormat="1" ht="14.25" hidden="1"/>
    <row r="53857" s="505" customFormat="1" ht="14.25" hidden="1"/>
    <row r="53858" s="505" customFormat="1" ht="14.25" hidden="1"/>
    <row r="53859" s="505" customFormat="1" ht="14.25" hidden="1"/>
    <row r="53860" s="505" customFormat="1" ht="14.25" hidden="1"/>
    <row r="53861" s="505" customFormat="1" ht="14.25" hidden="1"/>
    <row r="53862" s="505" customFormat="1" ht="14.25" hidden="1"/>
    <row r="53863" s="505" customFormat="1" ht="14.25" hidden="1"/>
    <row r="53864" s="505" customFormat="1" ht="14.25" hidden="1"/>
    <row r="53865" s="505" customFormat="1" ht="14.25" hidden="1"/>
    <row r="53866" s="505" customFormat="1" ht="14.25" hidden="1"/>
    <row r="53867" s="505" customFormat="1" ht="14.25" hidden="1"/>
    <row r="53868" s="505" customFormat="1" ht="14.25" hidden="1"/>
    <row r="53869" s="505" customFormat="1" ht="14.25" hidden="1"/>
    <row r="53870" s="505" customFormat="1" ht="14.25" hidden="1"/>
    <row r="53871" s="505" customFormat="1" ht="14.25" hidden="1"/>
    <row r="53872" s="505" customFormat="1" ht="14.25" hidden="1"/>
    <row r="53873" s="505" customFormat="1" ht="14.25" hidden="1"/>
    <row r="53874" s="505" customFormat="1" ht="14.25" hidden="1"/>
    <row r="53875" s="505" customFormat="1" ht="14.25" hidden="1"/>
    <row r="53876" s="505" customFormat="1" ht="14.25" hidden="1"/>
    <row r="53877" s="505" customFormat="1" ht="14.25" hidden="1"/>
    <row r="53878" s="505" customFormat="1" ht="14.25" hidden="1"/>
    <row r="53879" s="505" customFormat="1" ht="14.25" hidden="1"/>
    <row r="53880" s="505" customFormat="1" ht="14.25" hidden="1"/>
    <row r="53881" s="505" customFormat="1" ht="14.25" hidden="1"/>
    <row r="53882" s="505" customFormat="1" ht="14.25" hidden="1"/>
    <row r="53883" s="505" customFormat="1" ht="14.25" hidden="1"/>
    <row r="53884" s="505" customFormat="1" ht="14.25" hidden="1"/>
    <row r="53885" s="505" customFormat="1" ht="14.25" hidden="1"/>
    <row r="53886" s="505" customFormat="1" ht="14.25" hidden="1"/>
    <row r="53887" s="505" customFormat="1" ht="14.25" hidden="1"/>
    <row r="53888" s="505" customFormat="1" ht="14.25" hidden="1"/>
    <row r="53889" s="505" customFormat="1" ht="14.25" hidden="1"/>
    <row r="53890" s="505" customFormat="1" ht="14.25" hidden="1"/>
    <row r="53891" s="505" customFormat="1" ht="14.25" hidden="1"/>
    <row r="53892" s="505" customFormat="1" ht="14.25" hidden="1"/>
    <row r="53893" s="505" customFormat="1" ht="14.25" hidden="1"/>
    <row r="53894" s="505" customFormat="1" ht="14.25" hidden="1"/>
    <row r="53895" s="505" customFormat="1" ht="14.25" hidden="1"/>
    <row r="53896" s="505" customFormat="1" ht="14.25" hidden="1"/>
    <row r="53897" s="505" customFormat="1" ht="14.25" hidden="1"/>
    <row r="53898" s="505" customFormat="1" ht="14.25" hidden="1"/>
    <row r="53899" s="505" customFormat="1" ht="14.25" hidden="1"/>
    <row r="53900" s="505" customFormat="1" ht="14.25" hidden="1"/>
    <row r="53901" s="505" customFormat="1" ht="14.25" hidden="1"/>
    <row r="53902" s="505" customFormat="1" ht="14.25" hidden="1"/>
    <row r="53903" s="505" customFormat="1" ht="14.25" hidden="1"/>
    <row r="53904" s="505" customFormat="1" ht="14.25" hidden="1"/>
    <row r="53905" s="505" customFormat="1" ht="14.25" hidden="1"/>
    <row r="53906" s="505" customFormat="1" ht="14.25" hidden="1"/>
    <row r="53907" s="505" customFormat="1" ht="14.25" hidden="1"/>
    <row r="53908" s="505" customFormat="1" ht="14.25" hidden="1"/>
    <row r="53909" s="505" customFormat="1" ht="14.25" hidden="1"/>
    <row r="53910" s="505" customFormat="1" ht="14.25" hidden="1"/>
    <row r="53911" s="505" customFormat="1" ht="14.25" hidden="1"/>
    <row r="53912" s="505" customFormat="1" ht="14.25" hidden="1"/>
    <row r="53913" s="505" customFormat="1" ht="14.25" hidden="1"/>
    <row r="53914" s="505" customFormat="1" ht="14.25" hidden="1"/>
    <row r="53915" s="505" customFormat="1" ht="14.25" hidden="1"/>
    <row r="53916" s="505" customFormat="1" ht="14.25" hidden="1"/>
    <row r="53917" s="505" customFormat="1" ht="14.25" hidden="1"/>
    <row r="53918" s="505" customFormat="1" ht="14.25" hidden="1"/>
    <row r="53919" s="505" customFormat="1" ht="14.25" hidden="1"/>
    <row r="53920" s="505" customFormat="1" ht="14.25" hidden="1"/>
    <row r="53921" s="505" customFormat="1" ht="14.25" hidden="1"/>
    <row r="53922" s="505" customFormat="1" ht="14.25" hidden="1"/>
    <row r="53923" s="505" customFormat="1" ht="14.25" hidden="1"/>
    <row r="53924" s="505" customFormat="1" ht="14.25" hidden="1"/>
    <row r="53925" s="505" customFormat="1" ht="14.25" hidden="1"/>
    <row r="53926" s="505" customFormat="1" ht="14.25" hidden="1"/>
    <row r="53927" s="505" customFormat="1" ht="14.25" hidden="1"/>
    <row r="53928" s="505" customFormat="1" ht="14.25" hidden="1"/>
    <row r="53929" s="505" customFormat="1" ht="14.25" hidden="1"/>
    <row r="53930" s="505" customFormat="1" ht="14.25" hidden="1"/>
    <row r="53931" s="505" customFormat="1" ht="14.25" hidden="1"/>
    <row r="53932" s="505" customFormat="1" ht="14.25" hidden="1"/>
    <row r="53933" s="505" customFormat="1" ht="14.25" hidden="1"/>
    <row r="53934" s="505" customFormat="1" ht="14.25" hidden="1"/>
    <row r="53935" s="505" customFormat="1" ht="14.25" hidden="1"/>
    <row r="53936" s="505" customFormat="1" ht="14.25" hidden="1"/>
    <row r="53937" s="505" customFormat="1" ht="14.25" hidden="1"/>
    <row r="53938" s="505" customFormat="1" ht="14.25" hidden="1"/>
    <row r="53939" s="505" customFormat="1" ht="14.25" hidden="1"/>
    <row r="53940" s="505" customFormat="1" ht="14.25" hidden="1"/>
    <row r="53941" s="505" customFormat="1" ht="14.25" hidden="1"/>
    <row r="53942" s="505" customFormat="1" ht="14.25" hidden="1"/>
    <row r="53943" s="505" customFormat="1" ht="14.25" hidden="1"/>
    <row r="53944" s="505" customFormat="1" ht="14.25" hidden="1"/>
    <row r="53945" s="505" customFormat="1" ht="14.25" hidden="1"/>
    <row r="53946" s="505" customFormat="1" ht="14.25" hidden="1"/>
    <row r="53947" s="505" customFormat="1" ht="14.25" hidden="1"/>
    <row r="53948" s="505" customFormat="1" ht="14.25" hidden="1"/>
    <row r="53949" s="505" customFormat="1" ht="14.25" hidden="1"/>
    <row r="53950" s="505" customFormat="1" ht="14.25" hidden="1"/>
    <row r="53951" s="505" customFormat="1" ht="14.25" hidden="1"/>
    <row r="53952" s="505" customFormat="1" ht="14.25" hidden="1"/>
    <row r="53953" s="505" customFormat="1" ht="14.25" hidden="1"/>
    <row r="53954" s="505" customFormat="1" ht="14.25" hidden="1"/>
    <row r="53955" s="505" customFormat="1" ht="14.25" hidden="1"/>
    <row r="53956" s="505" customFormat="1" ht="14.25" hidden="1"/>
    <row r="53957" s="505" customFormat="1" ht="14.25" hidden="1"/>
    <row r="53958" s="505" customFormat="1" ht="14.25" hidden="1"/>
    <row r="53959" s="505" customFormat="1" ht="14.25" hidden="1"/>
    <row r="53960" s="505" customFormat="1" ht="14.25" hidden="1"/>
    <row r="53961" s="505" customFormat="1" ht="14.25" hidden="1"/>
    <row r="53962" s="505" customFormat="1" ht="14.25" hidden="1"/>
    <row r="53963" s="505" customFormat="1" ht="14.25" hidden="1"/>
    <row r="53964" s="505" customFormat="1" ht="14.25" hidden="1"/>
    <row r="53965" s="505" customFormat="1" ht="14.25" hidden="1"/>
    <row r="53966" s="505" customFormat="1" ht="14.25" hidden="1"/>
    <row r="53967" s="505" customFormat="1" ht="14.25" hidden="1"/>
    <row r="53968" s="505" customFormat="1" ht="14.25" hidden="1"/>
    <row r="53969" s="505" customFormat="1" ht="14.25" hidden="1"/>
    <row r="53970" s="505" customFormat="1" ht="14.25" hidden="1"/>
    <row r="53971" s="505" customFormat="1" ht="14.25" hidden="1"/>
    <row r="53972" s="505" customFormat="1" ht="14.25" hidden="1"/>
    <row r="53973" s="505" customFormat="1" ht="14.25" hidden="1"/>
    <row r="53974" s="505" customFormat="1" ht="14.25" hidden="1"/>
    <row r="53975" s="505" customFormat="1" ht="14.25" hidden="1"/>
    <row r="53976" s="505" customFormat="1" ht="14.25" hidden="1"/>
    <row r="53977" s="505" customFormat="1" ht="14.25" hidden="1"/>
    <row r="53978" s="505" customFormat="1" ht="14.25" hidden="1"/>
    <row r="53979" s="505" customFormat="1" ht="14.25" hidden="1"/>
    <row r="53980" s="505" customFormat="1" ht="14.25" hidden="1"/>
    <row r="53981" s="505" customFormat="1" ht="14.25" hidden="1"/>
    <row r="53982" s="505" customFormat="1" ht="14.25" hidden="1"/>
    <row r="53983" s="505" customFormat="1" ht="14.25" hidden="1"/>
    <row r="53984" s="505" customFormat="1" ht="14.25" hidden="1"/>
    <row r="53985" s="505" customFormat="1" ht="14.25" hidden="1"/>
    <row r="53986" s="505" customFormat="1" ht="14.25" hidden="1"/>
    <row r="53987" s="505" customFormat="1" ht="14.25" hidden="1"/>
    <row r="53988" s="505" customFormat="1" ht="14.25" hidden="1"/>
    <row r="53989" s="505" customFormat="1" ht="14.25" hidden="1"/>
    <row r="53990" s="505" customFormat="1" ht="14.25" hidden="1"/>
    <row r="53991" s="505" customFormat="1" ht="14.25" hidden="1"/>
    <row r="53992" s="505" customFormat="1" ht="14.25" hidden="1"/>
    <row r="53993" s="505" customFormat="1" ht="14.25" hidden="1"/>
    <row r="53994" s="505" customFormat="1" ht="14.25" hidden="1"/>
    <row r="53995" s="505" customFormat="1" ht="14.25" hidden="1"/>
    <row r="53996" s="505" customFormat="1" ht="14.25" hidden="1"/>
    <row r="53997" s="505" customFormat="1" ht="14.25" hidden="1"/>
    <row r="53998" s="505" customFormat="1" ht="14.25" hidden="1"/>
    <row r="53999" s="505" customFormat="1" ht="14.25" hidden="1"/>
    <row r="54000" s="505" customFormat="1" ht="14.25" hidden="1"/>
    <row r="54001" s="505" customFormat="1" ht="14.25" hidden="1"/>
    <row r="54002" s="505" customFormat="1" ht="14.25" hidden="1"/>
    <row r="54003" s="505" customFormat="1" ht="14.25" hidden="1"/>
    <row r="54004" s="505" customFormat="1" ht="14.25" hidden="1"/>
    <row r="54005" s="505" customFormat="1" ht="14.25" hidden="1"/>
    <row r="54006" s="505" customFormat="1" ht="14.25" hidden="1"/>
    <row r="54007" s="505" customFormat="1" ht="14.25" hidden="1"/>
    <row r="54008" s="505" customFormat="1" ht="14.25" hidden="1"/>
    <row r="54009" s="505" customFormat="1" ht="14.25" hidden="1"/>
    <row r="54010" s="505" customFormat="1" ht="14.25" hidden="1"/>
    <row r="54011" s="505" customFormat="1" ht="14.25" hidden="1"/>
    <row r="54012" s="505" customFormat="1" ht="14.25" hidden="1"/>
    <row r="54013" s="505" customFormat="1" ht="14.25" hidden="1"/>
    <row r="54014" s="505" customFormat="1" ht="14.25" hidden="1"/>
    <row r="54015" s="505" customFormat="1" ht="14.25" hidden="1"/>
    <row r="54016" s="505" customFormat="1" ht="14.25" hidden="1"/>
    <row r="54017" s="505" customFormat="1" ht="14.25" hidden="1"/>
    <row r="54018" s="505" customFormat="1" ht="14.25" hidden="1"/>
    <row r="54019" s="505" customFormat="1" ht="14.25" hidden="1"/>
    <row r="54020" s="505" customFormat="1" ht="14.25" hidden="1"/>
    <row r="54021" s="505" customFormat="1" ht="14.25" hidden="1"/>
    <row r="54022" s="505" customFormat="1" ht="14.25" hidden="1"/>
    <row r="54023" s="505" customFormat="1" ht="14.25" hidden="1"/>
    <row r="54024" s="505" customFormat="1" ht="14.25" hidden="1"/>
    <row r="54025" s="505" customFormat="1" ht="14.25" hidden="1"/>
    <row r="54026" s="505" customFormat="1" ht="14.25" hidden="1"/>
    <row r="54027" s="505" customFormat="1" ht="14.25" hidden="1"/>
    <row r="54028" s="505" customFormat="1" ht="14.25" hidden="1"/>
    <row r="54029" s="505" customFormat="1" ht="14.25" hidden="1"/>
    <row r="54030" s="505" customFormat="1" ht="14.25" hidden="1"/>
    <row r="54031" s="505" customFormat="1" ht="14.25" hidden="1"/>
    <row r="54032" s="505" customFormat="1" ht="14.25" hidden="1"/>
    <row r="54033" s="505" customFormat="1" ht="14.25" hidden="1"/>
    <row r="54034" s="505" customFormat="1" ht="14.25" hidden="1"/>
    <row r="54035" s="505" customFormat="1" ht="14.25" hidden="1"/>
    <row r="54036" s="505" customFormat="1" ht="14.25" hidden="1"/>
    <row r="54037" s="505" customFormat="1" ht="14.25" hidden="1"/>
    <row r="54038" s="505" customFormat="1" ht="14.25" hidden="1"/>
    <row r="54039" s="505" customFormat="1" ht="14.25" hidden="1"/>
    <row r="54040" s="505" customFormat="1" ht="14.25" hidden="1"/>
    <row r="54041" s="505" customFormat="1" ht="14.25" hidden="1"/>
    <row r="54042" s="505" customFormat="1" ht="14.25" hidden="1"/>
    <row r="54043" s="505" customFormat="1" ht="14.25" hidden="1"/>
    <row r="54044" s="505" customFormat="1" ht="14.25" hidden="1"/>
    <row r="54045" s="505" customFormat="1" ht="14.25" hidden="1"/>
    <row r="54046" s="505" customFormat="1" ht="14.25" hidden="1"/>
    <row r="54047" s="505" customFormat="1" ht="14.25" hidden="1"/>
    <row r="54048" s="505" customFormat="1" ht="14.25" hidden="1"/>
    <row r="54049" s="505" customFormat="1" ht="14.25" hidden="1"/>
    <row r="54050" s="505" customFormat="1" ht="14.25" hidden="1"/>
    <row r="54051" s="505" customFormat="1" ht="14.25" hidden="1"/>
    <row r="54052" s="505" customFormat="1" ht="14.25" hidden="1"/>
    <row r="54053" s="505" customFormat="1" ht="14.25" hidden="1"/>
    <row r="54054" s="505" customFormat="1" ht="14.25" hidden="1"/>
    <row r="54055" s="505" customFormat="1" ht="14.25" hidden="1"/>
    <row r="54056" s="505" customFormat="1" ht="14.25" hidden="1"/>
    <row r="54057" s="505" customFormat="1" ht="14.25" hidden="1"/>
    <row r="54058" s="505" customFormat="1" ht="14.25" hidden="1"/>
    <row r="54059" s="505" customFormat="1" ht="14.25" hidden="1"/>
    <row r="54060" s="505" customFormat="1" ht="14.25" hidden="1"/>
    <row r="54061" s="505" customFormat="1" ht="14.25" hidden="1"/>
    <row r="54062" s="505" customFormat="1" ht="14.25" hidden="1"/>
    <row r="54063" s="505" customFormat="1" ht="14.25" hidden="1"/>
    <row r="54064" s="505" customFormat="1" ht="14.25" hidden="1"/>
    <row r="54065" s="505" customFormat="1" ht="14.25" hidden="1"/>
    <row r="54066" s="505" customFormat="1" ht="14.25" hidden="1"/>
    <row r="54067" s="505" customFormat="1" ht="14.25" hidden="1"/>
    <row r="54068" s="505" customFormat="1" ht="14.25" hidden="1"/>
    <row r="54069" s="505" customFormat="1" ht="14.25" hidden="1"/>
    <row r="54070" s="505" customFormat="1" ht="14.25" hidden="1"/>
    <row r="54071" s="505" customFormat="1" ht="14.25" hidden="1"/>
    <row r="54072" s="505" customFormat="1" ht="14.25" hidden="1"/>
    <row r="54073" s="505" customFormat="1" ht="14.25" hidden="1"/>
    <row r="54074" s="505" customFormat="1" ht="14.25" hidden="1"/>
    <row r="54075" s="505" customFormat="1" ht="14.25" hidden="1"/>
    <row r="54076" s="505" customFormat="1" ht="14.25" hidden="1"/>
    <row r="54077" s="505" customFormat="1" ht="14.25" hidden="1"/>
    <row r="54078" s="505" customFormat="1" ht="14.25" hidden="1"/>
    <row r="54079" s="505" customFormat="1" ht="14.25" hidden="1"/>
    <row r="54080" s="505" customFormat="1" ht="14.25" hidden="1"/>
    <row r="54081" s="505" customFormat="1" ht="14.25" hidden="1"/>
    <row r="54082" s="505" customFormat="1" ht="14.25" hidden="1"/>
    <row r="54083" s="505" customFormat="1" ht="14.25" hidden="1"/>
    <row r="54084" s="505" customFormat="1" ht="14.25" hidden="1"/>
    <row r="54085" s="505" customFormat="1" ht="14.25" hidden="1"/>
    <row r="54086" s="505" customFormat="1" ht="14.25" hidden="1"/>
    <row r="54087" s="505" customFormat="1" ht="14.25" hidden="1"/>
    <row r="54088" s="505" customFormat="1" ht="14.25" hidden="1"/>
    <row r="54089" s="505" customFormat="1" ht="14.25" hidden="1"/>
    <row r="54090" s="505" customFormat="1" ht="14.25" hidden="1"/>
    <row r="54091" s="505" customFormat="1" ht="14.25" hidden="1"/>
    <row r="54092" s="505" customFormat="1" ht="14.25" hidden="1"/>
    <row r="54093" s="505" customFormat="1" ht="14.25" hidden="1"/>
    <row r="54094" s="505" customFormat="1" ht="14.25" hidden="1"/>
    <row r="54095" s="505" customFormat="1" ht="14.25" hidden="1"/>
    <row r="54096" s="505" customFormat="1" ht="14.25" hidden="1"/>
    <row r="54097" s="505" customFormat="1" ht="14.25" hidden="1"/>
    <row r="54098" s="505" customFormat="1" ht="14.25" hidden="1"/>
    <row r="54099" s="505" customFormat="1" ht="14.25" hidden="1"/>
    <row r="54100" s="505" customFormat="1" ht="14.25" hidden="1"/>
    <row r="54101" s="505" customFormat="1" ht="14.25" hidden="1"/>
    <row r="54102" s="505" customFormat="1" ht="14.25" hidden="1"/>
    <row r="54103" s="505" customFormat="1" ht="14.25" hidden="1"/>
    <row r="54104" s="505" customFormat="1" ht="14.25" hidden="1"/>
    <row r="54105" s="505" customFormat="1" ht="14.25" hidden="1"/>
    <row r="54106" s="505" customFormat="1" ht="14.25" hidden="1"/>
    <row r="54107" s="505" customFormat="1" ht="14.25" hidden="1"/>
    <row r="54108" s="505" customFormat="1" ht="14.25" hidden="1"/>
    <row r="54109" s="505" customFormat="1" ht="14.25" hidden="1"/>
    <row r="54110" s="505" customFormat="1" ht="14.25" hidden="1"/>
    <row r="54111" s="505" customFormat="1" ht="14.25" hidden="1"/>
    <row r="54112" s="505" customFormat="1" ht="14.25" hidden="1"/>
    <row r="54113" s="505" customFormat="1" ht="14.25" hidden="1"/>
    <row r="54114" s="505" customFormat="1" ht="14.25" hidden="1"/>
    <row r="54115" s="505" customFormat="1" ht="14.25" hidden="1"/>
    <row r="54116" s="505" customFormat="1" ht="14.25" hidden="1"/>
    <row r="54117" s="505" customFormat="1" ht="14.25" hidden="1"/>
    <row r="54118" s="505" customFormat="1" ht="14.25" hidden="1"/>
    <row r="54119" s="505" customFormat="1" ht="14.25" hidden="1"/>
    <row r="54120" s="505" customFormat="1" ht="14.25" hidden="1"/>
    <row r="54121" s="505" customFormat="1" ht="14.25" hidden="1"/>
    <row r="54122" s="505" customFormat="1" ht="14.25" hidden="1"/>
    <row r="54123" s="505" customFormat="1" ht="14.25" hidden="1"/>
    <row r="54124" s="505" customFormat="1" ht="14.25" hidden="1"/>
    <row r="54125" s="505" customFormat="1" ht="14.25" hidden="1"/>
    <row r="54126" s="505" customFormat="1" ht="14.25" hidden="1"/>
    <row r="54127" s="505" customFormat="1" ht="14.25" hidden="1"/>
    <row r="54128" s="505" customFormat="1" ht="14.25" hidden="1"/>
    <row r="54129" s="505" customFormat="1" ht="14.25" hidden="1"/>
    <row r="54130" s="505" customFormat="1" ht="14.25" hidden="1"/>
    <row r="54131" s="505" customFormat="1" ht="14.25" hidden="1"/>
    <row r="54132" s="505" customFormat="1" ht="14.25" hidden="1"/>
    <row r="54133" s="505" customFormat="1" ht="14.25" hidden="1"/>
    <row r="54134" s="505" customFormat="1" ht="14.25" hidden="1"/>
    <row r="54135" s="505" customFormat="1" ht="14.25" hidden="1"/>
    <row r="54136" s="505" customFormat="1" ht="14.25" hidden="1"/>
    <row r="54137" s="505" customFormat="1" ht="14.25" hidden="1"/>
    <row r="54138" s="505" customFormat="1" ht="14.25" hidden="1"/>
    <row r="54139" s="505" customFormat="1" ht="14.25" hidden="1"/>
    <row r="54140" s="505" customFormat="1" ht="14.25" hidden="1"/>
    <row r="54141" s="505" customFormat="1" ht="14.25" hidden="1"/>
    <row r="54142" s="505" customFormat="1" ht="14.25" hidden="1"/>
    <row r="54143" s="505" customFormat="1" ht="14.25" hidden="1"/>
    <row r="54144" s="505" customFormat="1" ht="14.25" hidden="1"/>
    <row r="54145" s="505" customFormat="1" ht="14.25" hidden="1"/>
    <row r="54146" s="505" customFormat="1" ht="14.25" hidden="1"/>
    <row r="54147" s="505" customFormat="1" ht="14.25" hidden="1"/>
    <row r="54148" s="505" customFormat="1" ht="14.25" hidden="1"/>
    <row r="54149" s="505" customFormat="1" ht="14.25" hidden="1"/>
    <row r="54150" s="505" customFormat="1" ht="14.25" hidden="1"/>
    <row r="54151" s="505" customFormat="1" ht="14.25" hidden="1"/>
    <row r="54152" s="505" customFormat="1" ht="14.25" hidden="1"/>
    <row r="54153" s="505" customFormat="1" ht="14.25" hidden="1"/>
    <row r="54154" s="505" customFormat="1" ht="14.25" hidden="1"/>
    <row r="54155" s="505" customFormat="1" ht="14.25" hidden="1"/>
    <row r="54156" s="505" customFormat="1" ht="14.25" hidden="1"/>
    <row r="54157" s="505" customFormat="1" ht="14.25" hidden="1"/>
    <row r="54158" s="505" customFormat="1" ht="14.25" hidden="1"/>
    <row r="54159" s="505" customFormat="1" ht="14.25" hidden="1"/>
    <row r="54160" s="505" customFormat="1" ht="14.25" hidden="1"/>
    <row r="54161" s="505" customFormat="1" ht="14.25" hidden="1"/>
    <row r="54162" s="505" customFormat="1" ht="14.25" hidden="1"/>
    <row r="54163" s="505" customFormat="1" ht="14.25" hidden="1"/>
    <row r="54164" s="505" customFormat="1" ht="14.25" hidden="1"/>
    <row r="54165" s="505" customFormat="1" ht="14.25" hidden="1"/>
    <row r="54166" s="505" customFormat="1" ht="14.25" hidden="1"/>
    <row r="54167" s="505" customFormat="1" ht="14.25" hidden="1"/>
    <row r="54168" s="505" customFormat="1" ht="14.25" hidden="1"/>
    <row r="54169" s="505" customFormat="1" ht="14.25" hidden="1"/>
    <row r="54170" s="505" customFormat="1" ht="14.25" hidden="1"/>
    <row r="54171" s="505" customFormat="1" ht="14.25" hidden="1"/>
    <row r="54172" s="505" customFormat="1" ht="14.25" hidden="1"/>
    <row r="54173" s="505" customFormat="1" ht="14.25" hidden="1"/>
    <row r="54174" s="505" customFormat="1" ht="14.25" hidden="1"/>
    <row r="54175" s="505" customFormat="1" ht="14.25" hidden="1"/>
    <row r="54176" s="505" customFormat="1" ht="14.25" hidden="1"/>
    <row r="54177" s="505" customFormat="1" ht="14.25" hidden="1"/>
    <row r="54178" s="505" customFormat="1" ht="14.25" hidden="1"/>
    <row r="54179" s="505" customFormat="1" ht="14.25" hidden="1"/>
    <row r="54180" s="505" customFormat="1" ht="14.25" hidden="1"/>
    <row r="54181" s="505" customFormat="1" ht="14.25" hidden="1"/>
    <row r="54182" s="505" customFormat="1" ht="14.25" hidden="1"/>
    <row r="54183" s="505" customFormat="1" ht="14.25" hidden="1"/>
    <row r="54184" s="505" customFormat="1" ht="14.25" hidden="1"/>
    <row r="54185" s="505" customFormat="1" ht="14.25" hidden="1"/>
    <row r="54186" s="505" customFormat="1" ht="14.25" hidden="1"/>
    <row r="54187" s="505" customFormat="1" ht="14.25" hidden="1"/>
    <row r="54188" s="505" customFormat="1" ht="14.25" hidden="1"/>
    <row r="54189" s="505" customFormat="1" ht="14.25" hidden="1"/>
    <row r="54190" s="505" customFormat="1" ht="14.25" hidden="1"/>
    <row r="54191" s="505" customFormat="1" ht="14.25" hidden="1"/>
    <row r="54192" s="505" customFormat="1" ht="14.25" hidden="1"/>
    <row r="54193" s="505" customFormat="1" ht="14.25" hidden="1"/>
    <row r="54194" s="505" customFormat="1" ht="14.25" hidden="1"/>
    <row r="54195" s="505" customFormat="1" ht="14.25" hidden="1"/>
    <row r="54196" s="505" customFormat="1" ht="14.25" hidden="1"/>
    <row r="54197" s="505" customFormat="1" ht="14.25" hidden="1"/>
    <row r="54198" s="505" customFormat="1" ht="14.25" hidden="1"/>
    <row r="54199" s="505" customFormat="1" ht="14.25" hidden="1"/>
    <row r="54200" s="505" customFormat="1" ht="14.25" hidden="1"/>
    <row r="54201" s="505" customFormat="1" ht="14.25" hidden="1"/>
    <row r="54202" s="505" customFormat="1" ht="14.25" hidden="1"/>
    <row r="54203" s="505" customFormat="1" ht="14.25" hidden="1"/>
    <row r="54204" s="505" customFormat="1" ht="14.25" hidden="1"/>
    <row r="54205" s="505" customFormat="1" ht="14.25" hidden="1"/>
    <row r="54206" s="505" customFormat="1" ht="14.25" hidden="1"/>
    <row r="54207" s="505" customFormat="1" ht="14.25" hidden="1"/>
    <row r="54208" s="505" customFormat="1" ht="14.25" hidden="1"/>
    <row r="54209" s="505" customFormat="1" ht="14.25" hidden="1"/>
    <row r="54210" s="505" customFormat="1" ht="14.25" hidden="1"/>
    <row r="54211" s="505" customFormat="1" ht="14.25" hidden="1"/>
    <row r="54212" s="505" customFormat="1" ht="14.25" hidden="1"/>
    <row r="54213" s="505" customFormat="1" ht="14.25" hidden="1"/>
    <row r="54214" s="505" customFormat="1" ht="14.25" hidden="1"/>
    <row r="54215" s="505" customFormat="1" ht="14.25" hidden="1"/>
    <row r="54216" s="505" customFormat="1" ht="14.25" hidden="1"/>
    <row r="54217" s="505" customFormat="1" ht="14.25" hidden="1"/>
    <row r="54218" s="505" customFormat="1" ht="14.25" hidden="1"/>
    <row r="54219" s="505" customFormat="1" ht="14.25" hidden="1"/>
    <row r="54220" s="505" customFormat="1" ht="14.25" hidden="1"/>
    <row r="54221" s="505" customFormat="1" ht="14.25" hidden="1"/>
    <row r="54222" s="505" customFormat="1" ht="14.25" hidden="1"/>
    <row r="54223" s="505" customFormat="1" ht="14.25" hidden="1"/>
    <row r="54224" s="505" customFormat="1" ht="14.25" hidden="1"/>
    <row r="54225" s="505" customFormat="1" ht="14.25" hidden="1"/>
    <row r="54226" s="505" customFormat="1" ht="14.25" hidden="1"/>
    <row r="54227" s="505" customFormat="1" ht="14.25" hidden="1"/>
    <row r="54228" s="505" customFormat="1" ht="14.25" hidden="1"/>
    <row r="54229" s="505" customFormat="1" ht="14.25" hidden="1"/>
    <row r="54230" s="505" customFormat="1" ht="14.25" hidden="1"/>
    <row r="54231" s="505" customFormat="1" ht="14.25" hidden="1"/>
    <row r="54232" s="505" customFormat="1" ht="14.25" hidden="1"/>
    <row r="54233" s="505" customFormat="1" ht="14.25" hidden="1"/>
    <row r="54234" s="505" customFormat="1" ht="14.25" hidden="1"/>
    <row r="54235" s="505" customFormat="1" ht="14.25" hidden="1"/>
    <row r="54236" s="505" customFormat="1" ht="14.25" hidden="1"/>
    <row r="54237" s="505" customFormat="1" ht="14.25" hidden="1"/>
    <row r="54238" s="505" customFormat="1" ht="14.25" hidden="1"/>
    <row r="54239" s="505" customFormat="1" ht="14.25" hidden="1"/>
    <row r="54240" s="505" customFormat="1" ht="14.25" hidden="1"/>
    <row r="54241" s="505" customFormat="1" ht="14.25" hidden="1"/>
    <row r="54242" s="505" customFormat="1" ht="14.25" hidden="1"/>
    <row r="54243" s="505" customFormat="1" ht="14.25" hidden="1"/>
    <row r="54244" s="505" customFormat="1" ht="14.25" hidden="1"/>
    <row r="54245" s="505" customFormat="1" ht="14.25" hidden="1"/>
    <row r="54246" s="505" customFormat="1" ht="14.25" hidden="1"/>
    <row r="54247" s="505" customFormat="1" ht="14.25" hidden="1"/>
    <row r="54248" s="505" customFormat="1" ht="14.25" hidden="1"/>
    <row r="54249" s="505" customFormat="1" ht="14.25" hidden="1"/>
    <row r="54250" s="505" customFormat="1" ht="14.25" hidden="1"/>
    <row r="54251" s="505" customFormat="1" ht="14.25" hidden="1"/>
    <row r="54252" s="505" customFormat="1" ht="14.25" hidden="1"/>
    <row r="54253" s="505" customFormat="1" ht="14.25" hidden="1"/>
    <row r="54254" s="505" customFormat="1" ht="14.25" hidden="1"/>
    <row r="54255" s="505" customFormat="1" ht="14.25" hidden="1"/>
    <row r="54256" s="505" customFormat="1" ht="14.25" hidden="1"/>
    <row r="54257" s="505" customFormat="1" ht="14.25" hidden="1"/>
    <row r="54258" s="505" customFormat="1" ht="14.25" hidden="1"/>
    <row r="54259" s="505" customFormat="1" ht="14.25" hidden="1"/>
    <row r="54260" s="505" customFormat="1" ht="14.25" hidden="1"/>
    <row r="54261" s="505" customFormat="1" ht="14.25" hidden="1"/>
    <row r="54262" s="505" customFormat="1" ht="14.25" hidden="1"/>
    <row r="54263" s="505" customFormat="1" ht="14.25" hidden="1"/>
    <row r="54264" s="505" customFormat="1" ht="14.25" hidden="1"/>
    <row r="54265" s="505" customFormat="1" ht="14.25" hidden="1"/>
    <row r="54266" s="505" customFormat="1" ht="14.25" hidden="1"/>
    <row r="54267" s="505" customFormat="1" ht="14.25" hidden="1"/>
    <row r="54268" s="505" customFormat="1" ht="14.25" hidden="1"/>
    <row r="54269" s="505" customFormat="1" ht="14.25" hidden="1"/>
    <row r="54270" s="505" customFormat="1" ht="14.25" hidden="1"/>
    <row r="54271" s="505" customFormat="1" ht="14.25" hidden="1"/>
    <row r="54272" s="505" customFormat="1" ht="14.25" hidden="1"/>
    <row r="54273" s="505" customFormat="1" ht="14.25" hidden="1"/>
    <row r="54274" s="505" customFormat="1" ht="14.25" hidden="1"/>
    <row r="54275" s="505" customFormat="1" ht="14.25" hidden="1"/>
    <row r="54276" s="505" customFormat="1" ht="14.25" hidden="1"/>
    <row r="54277" s="505" customFormat="1" ht="14.25" hidden="1"/>
    <row r="54278" s="505" customFormat="1" ht="14.25" hidden="1"/>
    <row r="54279" s="505" customFormat="1" ht="14.25" hidden="1"/>
    <row r="54280" s="505" customFormat="1" ht="14.25" hidden="1"/>
    <row r="54281" s="505" customFormat="1" ht="14.25" hidden="1"/>
    <row r="54282" s="505" customFormat="1" ht="14.25" hidden="1"/>
    <row r="54283" s="505" customFormat="1" ht="14.25" hidden="1"/>
    <row r="54284" s="505" customFormat="1" ht="14.25" hidden="1"/>
    <row r="54285" s="505" customFormat="1" ht="14.25" hidden="1"/>
    <row r="54286" s="505" customFormat="1" ht="14.25" hidden="1"/>
    <row r="54287" s="505" customFormat="1" ht="14.25" hidden="1"/>
    <row r="54288" s="505" customFormat="1" ht="14.25" hidden="1"/>
    <row r="54289" s="505" customFormat="1" ht="14.25" hidden="1"/>
    <row r="54290" s="505" customFormat="1" ht="14.25" hidden="1"/>
    <row r="54291" s="505" customFormat="1" ht="14.25" hidden="1"/>
    <row r="54292" s="505" customFormat="1" ht="14.25" hidden="1"/>
    <row r="54293" s="505" customFormat="1" ht="14.25" hidden="1"/>
    <row r="54294" s="505" customFormat="1" ht="14.25" hidden="1"/>
    <row r="54295" s="505" customFormat="1" ht="14.25" hidden="1"/>
    <row r="54296" s="505" customFormat="1" ht="14.25" hidden="1"/>
    <row r="54297" s="505" customFormat="1" ht="14.25" hidden="1"/>
    <row r="54298" s="505" customFormat="1" ht="14.25" hidden="1"/>
    <row r="54299" s="505" customFormat="1" ht="14.25" hidden="1"/>
    <row r="54300" s="505" customFormat="1" ht="14.25" hidden="1"/>
    <row r="54301" s="505" customFormat="1" ht="14.25" hidden="1"/>
    <row r="54302" s="505" customFormat="1" ht="14.25" hidden="1"/>
    <row r="54303" s="505" customFormat="1" ht="14.25" hidden="1"/>
    <row r="54304" s="505" customFormat="1" ht="14.25" hidden="1"/>
    <row r="54305" s="505" customFormat="1" ht="14.25" hidden="1"/>
    <row r="54306" s="505" customFormat="1" ht="14.25" hidden="1"/>
    <row r="54307" s="505" customFormat="1" ht="14.25" hidden="1"/>
    <row r="54308" s="505" customFormat="1" ht="14.25" hidden="1"/>
    <row r="54309" s="505" customFormat="1" ht="14.25" hidden="1"/>
    <row r="54310" s="505" customFormat="1" ht="14.25" hidden="1"/>
    <row r="54311" s="505" customFormat="1" ht="14.25" hidden="1"/>
    <row r="54312" s="505" customFormat="1" ht="14.25" hidden="1"/>
    <row r="54313" s="505" customFormat="1" ht="14.25" hidden="1"/>
    <row r="54314" s="505" customFormat="1" ht="14.25" hidden="1"/>
    <row r="54315" s="505" customFormat="1" ht="14.25" hidden="1"/>
    <row r="54316" s="505" customFormat="1" ht="14.25" hidden="1"/>
    <row r="54317" s="505" customFormat="1" ht="14.25" hidden="1"/>
    <row r="54318" s="505" customFormat="1" ht="14.25" hidden="1"/>
    <row r="54319" s="505" customFormat="1" ht="14.25" hidden="1"/>
    <row r="54320" s="505" customFormat="1" ht="14.25" hidden="1"/>
    <row r="54321" s="505" customFormat="1" ht="14.25" hidden="1"/>
    <row r="54322" s="505" customFormat="1" ht="14.25" hidden="1"/>
    <row r="54323" s="505" customFormat="1" ht="14.25" hidden="1"/>
    <row r="54324" s="505" customFormat="1" ht="14.25" hidden="1"/>
    <row r="54325" s="505" customFormat="1" ht="14.25" hidden="1"/>
    <row r="54326" s="505" customFormat="1" ht="14.25" hidden="1"/>
    <row r="54327" s="505" customFormat="1" ht="14.25" hidden="1"/>
    <row r="54328" s="505" customFormat="1" ht="14.25" hidden="1"/>
    <row r="54329" s="505" customFormat="1" ht="14.25" hidden="1"/>
    <row r="54330" s="505" customFormat="1" ht="14.25" hidden="1"/>
    <row r="54331" s="505" customFormat="1" ht="14.25" hidden="1"/>
    <row r="54332" s="505" customFormat="1" ht="14.25" hidden="1"/>
    <row r="54333" s="505" customFormat="1" ht="14.25" hidden="1"/>
    <row r="54334" s="505" customFormat="1" ht="14.25" hidden="1"/>
    <row r="54335" s="505" customFormat="1" ht="14.25" hidden="1"/>
    <row r="54336" s="505" customFormat="1" ht="14.25" hidden="1"/>
    <row r="54337" s="505" customFormat="1" ht="14.25" hidden="1"/>
    <row r="54338" s="505" customFormat="1" ht="14.25" hidden="1"/>
    <row r="54339" s="505" customFormat="1" ht="14.25" hidden="1"/>
    <row r="54340" s="505" customFormat="1" ht="14.25" hidden="1"/>
    <row r="54341" s="505" customFormat="1" ht="14.25" hidden="1"/>
    <row r="54342" s="505" customFormat="1" ht="14.25" hidden="1"/>
    <row r="54343" s="505" customFormat="1" ht="14.25" hidden="1"/>
    <row r="54344" s="505" customFormat="1" ht="14.25" hidden="1"/>
    <row r="54345" s="505" customFormat="1" ht="14.25" hidden="1"/>
    <row r="54346" s="505" customFormat="1" ht="14.25" hidden="1"/>
    <row r="54347" s="505" customFormat="1" ht="14.25" hidden="1"/>
    <row r="54348" s="505" customFormat="1" ht="14.25" hidden="1"/>
    <row r="54349" s="505" customFormat="1" ht="14.25" hidden="1"/>
    <row r="54350" s="505" customFormat="1" ht="14.25" hidden="1"/>
    <row r="54351" s="505" customFormat="1" ht="14.25" hidden="1"/>
    <row r="54352" s="505" customFormat="1" ht="14.25" hidden="1"/>
    <row r="54353" s="505" customFormat="1" ht="14.25" hidden="1"/>
    <row r="54354" s="505" customFormat="1" ht="14.25" hidden="1"/>
    <row r="54355" s="505" customFormat="1" ht="14.25" hidden="1"/>
    <row r="54356" s="505" customFormat="1" ht="14.25" hidden="1"/>
    <row r="54357" s="505" customFormat="1" ht="14.25" hidden="1"/>
    <row r="54358" s="505" customFormat="1" ht="14.25" hidden="1"/>
    <row r="54359" s="505" customFormat="1" ht="14.25" hidden="1"/>
    <row r="54360" s="505" customFormat="1" ht="14.25" hidden="1"/>
    <row r="54361" s="505" customFormat="1" ht="14.25" hidden="1"/>
    <row r="54362" s="505" customFormat="1" ht="14.25" hidden="1"/>
    <row r="54363" s="505" customFormat="1" ht="14.25" hidden="1"/>
    <row r="54364" s="505" customFormat="1" ht="14.25" hidden="1"/>
    <row r="54365" s="505" customFormat="1" ht="14.25" hidden="1"/>
    <row r="54366" s="505" customFormat="1" ht="14.25" hidden="1"/>
    <row r="54367" s="505" customFormat="1" ht="14.25" hidden="1"/>
    <row r="54368" s="505" customFormat="1" ht="14.25" hidden="1"/>
    <row r="54369" s="505" customFormat="1" ht="14.25" hidden="1"/>
    <row r="54370" s="505" customFormat="1" ht="14.25" hidden="1"/>
    <row r="54371" s="505" customFormat="1" ht="14.25" hidden="1"/>
    <row r="54372" s="505" customFormat="1" ht="14.25" hidden="1"/>
    <row r="54373" s="505" customFormat="1" ht="14.25" hidden="1"/>
    <row r="54374" s="505" customFormat="1" ht="14.25" hidden="1"/>
    <row r="54375" s="505" customFormat="1" ht="14.25" hidden="1"/>
    <row r="54376" s="505" customFormat="1" ht="14.25" hidden="1"/>
    <row r="54377" s="505" customFormat="1" ht="14.25" hidden="1"/>
    <row r="54378" s="505" customFormat="1" ht="14.25" hidden="1"/>
    <row r="54379" s="505" customFormat="1" ht="14.25" hidden="1"/>
    <row r="54380" s="505" customFormat="1" ht="14.25" hidden="1"/>
    <row r="54381" s="505" customFormat="1" ht="14.25" hidden="1"/>
    <row r="54382" s="505" customFormat="1" ht="14.25" hidden="1"/>
    <row r="54383" s="505" customFormat="1" ht="14.25" hidden="1"/>
    <row r="54384" s="505" customFormat="1" ht="14.25" hidden="1"/>
    <row r="54385" s="505" customFormat="1" ht="14.25" hidden="1"/>
    <row r="54386" s="505" customFormat="1" ht="14.25" hidden="1"/>
    <row r="54387" s="505" customFormat="1" ht="14.25" hidden="1"/>
    <row r="54388" s="505" customFormat="1" ht="14.25" hidden="1"/>
    <row r="54389" s="505" customFormat="1" ht="14.25" hidden="1"/>
    <row r="54390" s="505" customFormat="1" ht="14.25" hidden="1"/>
    <row r="54391" s="505" customFormat="1" ht="14.25" hidden="1"/>
    <row r="54392" s="505" customFormat="1" ht="14.25" hidden="1"/>
    <row r="54393" s="505" customFormat="1" ht="14.25" hidden="1"/>
    <row r="54394" s="505" customFormat="1" ht="14.25" hidden="1"/>
    <row r="54395" s="505" customFormat="1" ht="14.25" hidden="1"/>
    <row r="54396" s="505" customFormat="1" ht="14.25" hidden="1"/>
    <row r="54397" s="505" customFormat="1" ht="14.25" hidden="1"/>
    <row r="54398" s="505" customFormat="1" ht="14.25" hidden="1"/>
    <row r="54399" s="505" customFormat="1" ht="14.25" hidden="1"/>
    <row r="54400" s="505" customFormat="1" ht="14.25" hidden="1"/>
    <row r="54401" s="505" customFormat="1" ht="14.25" hidden="1"/>
    <row r="54402" s="505" customFormat="1" ht="14.25" hidden="1"/>
    <row r="54403" s="505" customFormat="1" ht="14.25" hidden="1"/>
    <row r="54404" s="505" customFormat="1" ht="14.25" hidden="1"/>
    <row r="54405" s="505" customFormat="1" ht="14.25" hidden="1"/>
    <row r="54406" s="505" customFormat="1" ht="14.25" hidden="1"/>
    <row r="54407" s="505" customFormat="1" ht="14.25" hidden="1"/>
    <row r="54408" s="505" customFormat="1" ht="14.25" hidden="1"/>
    <row r="54409" s="505" customFormat="1" ht="14.25" hidden="1"/>
    <row r="54410" s="505" customFormat="1" ht="14.25" hidden="1"/>
    <row r="54411" s="505" customFormat="1" ht="14.25" hidden="1"/>
    <row r="54412" s="505" customFormat="1" ht="14.25" hidden="1"/>
    <row r="54413" s="505" customFormat="1" ht="14.25" hidden="1"/>
    <row r="54414" s="505" customFormat="1" ht="14.25" hidden="1"/>
    <row r="54415" s="505" customFormat="1" ht="14.25" hidden="1"/>
    <row r="54416" s="505" customFormat="1" ht="14.25" hidden="1"/>
    <row r="54417" s="505" customFormat="1" ht="14.25" hidden="1"/>
    <row r="54418" s="505" customFormat="1" ht="14.25" hidden="1"/>
    <row r="54419" s="505" customFormat="1" ht="14.25" hidden="1"/>
    <row r="54420" s="505" customFormat="1" ht="14.25" hidden="1"/>
    <row r="54421" s="505" customFormat="1" ht="14.25" hidden="1"/>
    <row r="54422" s="505" customFormat="1" ht="14.25" hidden="1"/>
    <row r="54423" s="505" customFormat="1" ht="14.25" hidden="1"/>
    <row r="54424" s="505" customFormat="1" ht="14.25" hidden="1"/>
    <row r="54425" s="505" customFormat="1" ht="14.25" hidden="1"/>
    <row r="54426" s="505" customFormat="1" ht="14.25" hidden="1"/>
    <row r="54427" s="505" customFormat="1" ht="14.25" hidden="1"/>
    <row r="54428" s="505" customFormat="1" ht="14.25" hidden="1"/>
    <row r="54429" s="505" customFormat="1" ht="14.25" hidden="1"/>
    <row r="54430" s="505" customFormat="1" ht="14.25" hidden="1"/>
    <row r="54431" s="505" customFormat="1" ht="14.25" hidden="1"/>
    <row r="54432" s="505" customFormat="1" ht="14.25" hidden="1"/>
    <row r="54433" s="505" customFormat="1" ht="14.25" hidden="1"/>
    <row r="54434" s="505" customFormat="1" ht="14.25" hidden="1"/>
    <row r="54435" s="505" customFormat="1" ht="14.25" hidden="1"/>
    <row r="54436" s="505" customFormat="1" ht="14.25" hidden="1"/>
    <row r="54437" s="505" customFormat="1" ht="14.25" hidden="1"/>
    <row r="54438" s="505" customFormat="1" ht="14.25" hidden="1"/>
    <row r="54439" s="505" customFormat="1" ht="14.25" hidden="1"/>
    <row r="54440" s="505" customFormat="1" ht="14.25" hidden="1"/>
    <row r="54441" s="505" customFormat="1" ht="14.25" hidden="1"/>
    <row r="54442" s="505" customFormat="1" ht="14.25" hidden="1"/>
    <row r="54443" s="505" customFormat="1" ht="14.25" hidden="1"/>
    <row r="54444" s="505" customFormat="1" ht="14.25" hidden="1"/>
    <row r="54445" s="505" customFormat="1" ht="14.25" hidden="1"/>
    <row r="54446" s="505" customFormat="1" ht="14.25" hidden="1"/>
    <row r="54447" s="505" customFormat="1" ht="14.25" hidden="1"/>
    <row r="54448" s="505" customFormat="1" ht="14.25" hidden="1"/>
    <row r="54449" s="505" customFormat="1" ht="14.25" hidden="1"/>
    <row r="54450" s="505" customFormat="1" ht="14.25" hidden="1"/>
    <row r="54451" s="505" customFormat="1" ht="14.25" hidden="1"/>
    <row r="54452" s="505" customFormat="1" ht="14.25" hidden="1"/>
    <row r="54453" s="505" customFormat="1" ht="14.25" hidden="1"/>
    <row r="54454" s="505" customFormat="1" ht="14.25" hidden="1"/>
    <row r="54455" s="505" customFormat="1" ht="14.25" hidden="1"/>
    <row r="54456" s="505" customFormat="1" ht="14.25" hidden="1"/>
    <row r="54457" s="505" customFormat="1" ht="14.25" hidden="1"/>
    <row r="54458" s="505" customFormat="1" ht="14.25" hidden="1"/>
    <row r="54459" s="505" customFormat="1" ht="14.25" hidden="1"/>
    <row r="54460" s="505" customFormat="1" ht="14.25" hidden="1"/>
    <row r="54461" s="505" customFormat="1" ht="14.25" hidden="1"/>
    <row r="54462" s="505" customFormat="1" ht="14.25" hidden="1"/>
    <row r="54463" s="505" customFormat="1" ht="14.25" hidden="1"/>
    <row r="54464" s="505" customFormat="1" ht="14.25" hidden="1"/>
    <row r="54465" s="505" customFormat="1" ht="14.25" hidden="1"/>
    <row r="54466" s="505" customFormat="1" ht="14.25" hidden="1"/>
    <row r="54467" s="505" customFormat="1" ht="14.25" hidden="1"/>
    <row r="54468" s="505" customFormat="1" ht="14.25" hidden="1"/>
    <row r="54469" s="505" customFormat="1" ht="14.25" hidden="1"/>
    <row r="54470" s="505" customFormat="1" ht="14.25" hidden="1"/>
    <row r="54471" s="505" customFormat="1" ht="14.25" hidden="1"/>
    <row r="54472" s="505" customFormat="1" ht="14.25" hidden="1"/>
    <row r="54473" s="505" customFormat="1" ht="14.25" hidden="1"/>
    <row r="54474" s="505" customFormat="1" ht="14.25" hidden="1"/>
    <row r="54475" s="505" customFormat="1" ht="14.25" hidden="1"/>
    <row r="54476" s="505" customFormat="1" ht="14.25" hidden="1"/>
    <row r="54477" s="505" customFormat="1" ht="14.25" hidden="1"/>
    <row r="54478" s="505" customFormat="1" ht="14.25" hidden="1"/>
    <row r="54479" s="505" customFormat="1" ht="14.25" hidden="1"/>
    <row r="54480" s="505" customFormat="1" ht="14.25" hidden="1"/>
    <row r="54481" s="505" customFormat="1" ht="14.25" hidden="1"/>
    <row r="54482" s="505" customFormat="1" ht="14.25" hidden="1"/>
    <row r="54483" s="505" customFormat="1" ht="14.25" hidden="1"/>
    <row r="54484" s="505" customFormat="1" ht="14.25" hidden="1"/>
    <row r="54485" s="505" customFormat="1" ht="14.25" hidden="1"/>
    <row r="54486" s="505" customFormat="1" ht="14.25" hidden="1"/>
    <row r="54487" s="505" customFormat="1" ht="14.25" hidden="1"/>
    <row r="54488" s="505" customFormat="1" ht="14.25" hidden="1"/>
    <row r="54489" s="505" customFormat="1" ht="14.25" hidden="1"/>
    <row r="54490" s="505" customFormat="1" ht="14.25" hidden="1"/>
    <row r="54491" s="505" customFormat="1" ht="14.25" hidden="1"/>
    <row r="54492" s="505" customFormat="1" ht="14.25" hidden="1"/>
    <row r="54493" s="505" customFormat="1" ht="14.25" hidden="1"/>
    <row r="54494" s="505" customFormat="1" ht="14.25" hidden="1"/>
    <row r="54495" s="505" customFormat="1" ht="14.25" hidden="1"/>
    <row r="54496" s="505" customFormat="1" ht="14.25" hidden="1"/>
    <row r="54497" s="505" customFormat="1" ht="14.25" hidden="1"/>
    <row r="54498" s="505" customFormat="1" ht="14.25" hidden="1"/>
    <row r="54499" s="505" customFormat="1" ht="14.25" hidden="1"/>
    <row r="54500" s="505" customFormat="1" ht="14.25" hidden="1"/>
    <row r="54501" s="505" customFormat="1" ht="14.25" hidden="1"/>
    <row r="54502" s="505" customFormat="1" ht="14.25" hidden="1"/>
    <row r="54503" s="505" customFormat="1" ht="14.25" hidden="1"/>
    <row r="54504" s="505" customFormat="1" ht="14.25" hidden="1"/>
    <row r="54505" s="505" customFormat="1" ht="14.25" hidden="1"/>
    <row r="54506" s="505" customFormat="1" ht="14.25" hidden="1"/>
    <row r="54507" s="505" customFormat="1" ht="14.25" hidden="1"/>
    <row r="54508" s="505" customFormat="1" ht="14.25" hidden="1"/>
    <row r="54509" s="505" customFormat="1" ht="14.25" hidden="1"/>
    <row r="54510" s="505" customFormat="1" ht="14.25" hidden="1"/>
    <row r="54511" s="505" customFormat="1" ht="14.25" hidden="1"/>
    <row r="54512" s="505" customFormat="1" ht="14.25" hidden="1"/>
    <row r="54513" s="505" customFormat="1" ht="14.25" hidden="1"/>
    <row r="54514" s="505" customFormat="1" ht="14.25" hidden="1"/>
    <row r="54515" s="505" customFormat="1" ht="14.25" hidden="1"/>
    <row r="54516" s="505" customFormat="1" ht="14.25" hidden="1"/>
    <row r="54517" s="505" customFormat="1" ht="14.25" hidden="1"/>
    <row r="54518" s="505" customFormat="1" ht="14.25" hidden="1"/>
    <row r="54519" s="505" customFormat="1" ht="14.25" hidden="1"/>
    <row r="54520" s="505" customFormat="1" ht="14.25" hidden="1"/>
    <row r="54521" s="505" customFormat="1" ht="14.25" hidden="1"/>
    <row r="54522" s="505" customFormat="1" ht="14.25" hidden="1"/>
    <row r="54523" s="505" customFormat="1" ht="14.25" hidden="1"/>
    <row r="54524" s="505" customFormat="1" ht="14.25" hidden="1"/>
    <row r="54525" s="505" customFormat="1" ht="14.25" hidden="1"/>
    <row r="54526" s="505" customFormat="1" ht="14.25" hidden="1"/>
    <row r="54527" s="505" customFormat="1" ht="14.25" hidden="1"/>
    <row r="54528" s="505" customFormat="1" ht="14.25" hidden="1"/>
    <row r="54529" s="505" customFormat="1" ht="14.25" hidden="1"/>
    <row r="54530" s="505" customFormat="1" ht="14.25" hidden="1"/>
    <row r="54531" s="505" customFormat="1" ht="14.25" hidden="1"/>
    <row r="54532" s="505" customFormat="1" ht="14.25" hidden="1"/>
    <row r="54533" s="505" customFormat="1" ht="14.25" hidden="1"/>
    <row r="54534" s="505" customFormat="1" ht="14.25" hidden="1"/>
    <row r="54535" s="505" customFormat="1" ht="14.25" hidden="1"/>
    <row r="54536" s="505" customFormat="1" ht="14.25" hidden="1"/>
    <row r="54537" s="505" customFormat="1" ht="14.25" hidden="1"/>
    <row r="54538" s="505" customFormat="1" ht="14.25" hidden="1"/>
    <row r="54539" s="505" customFormat="1" ht="14.25" hidden="1"/>
    <row r="54540" s="505" customFormat="1" ht="14.25" hidden="1"/>
    <row r="54541" s="505" customFormat="1" ht="14.25" hidden="1"/>
    <row r="54542" s="505" customFormat="1" ht="14.25" hidden="1"/>
    <row r="54543" s="505" customFormat="1" ht="14.25" hidden="1"/>
    <row r="54544" s="505" customFormat="1" ht="14.25" hidden="1"/>
    <row r="54545" s="505" customFormat="1" ht="14.25" hidden="1"/>
    <row r="54546" s="505" customFormat="1" ht="14.25" hidden="1"/>
    <row r="54547" s="505" customFormat="1" ht="14.25" hidden="1"/>
    <row r="54548" s="505" customFormat="1" ht="14.25" hidden="1"/>
    <row r="54549" s="505" customFormat="1" ht="14.25" hidden="1"/>
    <row r="54550" s="505" customFormat="1" ht="14.25" hidden="1"/>
    <row r="54551" s="505" customFormat="1" ht="14.25" hidden="1"/>
    <row r="54552" s="505" customFormat="1" ht="14.25" hidden="1"/>
    <row r="54553" s="505" customFormat="1" ht="14.25" hidden="1"/>
    <row r="54554" s="505" customFormat="1" ht="14.25" hidden="1"/>
    <row r="54555" s="505" customFormat="1" ht="14.25" hidden="1"/>
    <row r="54556" s="505" customFormat="1" ht="14.25" hidden="1"/>
    <row r="54557" s="505" customFormat="1" ht="14.25" hidden="1"/>
    <row r="54558" s="505" customFormat="1" ht="14.25" hidden="1"/>
    <row r="54559" s="505" customFormat="1" ht="14.25" hidden="1"/>
    <row r="54560" s="505" customFormat="1" ht="14.25" hidden="1"/>
    <row r="54561" s="505" customFormat="1" ht="14.25" hidden="1"/>
    <row r="54562" s="505" customFormat="1" ht="14.25" hidden="1"/>
    <row r="54563" s="505" customFormat="1" ht="14.25" hidden="1"/>
    <row r="54564" s="505" customFormat="1" ht="14.25" hidden="1"/>
    <row r="54565" s="505" customFormat="1" ht="14.25" hidden="1"/>
    <row r="54566" s="505" customFormat="1" ht="14.25" hidden="1"/>
    <row r="54567" s="505" customFormat="1" ht="14.25" hidden="1"/>
    <row r="54568" s="505" customFormat="1" ht="14.25" hidden="1"/>
    <row r="54569" s="505" customFormat="1" ht="14.25" hidden="1"/>
    <row r="54570" s="505" customFormat="1" ht="14.25" hidden="1"/>
    <row r="54571" s="505" customFormat="1" ht="14.25" hidden="1"/>
    <row r="54572" s="505" customFormat="1" ht="14.25" hidden="1"/>
    <row r="54573" s="505" customFormat="1" ht="14.25" hidden="1"/>
    <row r="54574" s="505" customFormat="1" ht="14.25" hidden="1"/>
    <row r="54575" s="505" customFormat="1" ht="14.25" hidden="1"/>
    <row r="54576" s="505" customFormat="1" ht="14.25" hidden="1"/>
    <row r="54577" s="505" customFormat="1" ht="14.25" hidden="1"/>
    <row r="54578" s="505" customFormat="1" ht="14.25" hidden="1"/>
    <row r="54579" s="505" customFormat="1" ht="14.25" hidden="1"/>
    <row r="54580" s="505" customFormat="1" ht="14.25" hidden="1"/>
    <row r="54581" s="505" customFormat="1" ht="14.25" hidden="1"/>
    <row r="54582" s="505" customFormat="1" ht="14.25" hidden="1"/>
    <row r="54583" s="505" customFormat="1" ht="14.25" hidden="1"/>
    <row r="54584" s="505" customFormat="1" ht="14.25" hidden="1"/>
    <row r="54585" s="505" customFormat="1" ht="14.25" hidden="1"/>
    <row r="54586" s="505" customFormat="1" ht="14.25" hidden="1"/>
    <row r="54587" s="505" customFormat="1" ht="14.25" hidden="1"/>
    <row r="54588" s="505" customFormat="1" ht="14.25" hidden="1"/>
    <row r="54589" s="505" customFormat="1" ht="14.25" hidden="1"/>
    <row r="54590" s="505" customFormat="1" ht="14.25" hidden="1"/>
    <row r="54591" s="505" customFormat="1" ht="14.25" hidden="1"/>
    <row r="54592" s="505" customFormat="1" ht="14.25" hidden="1"/>
    <row r="54593" s="505" customFormat="1" ht="14.25" hidden="1"/>
    <row r="54594" s="505" customFormat="1" ht="14.25" hidden="1"/>
    <row r="54595" s="505" customFormat="1" ht="14.25" hidden="1"/>
    <row r="54596" s="505" customFormat="1" ht="14.25" hidden="1"/>
    <row r="54597" s="505" customFormat="1" ht="14.25" hidden="1"/>
    <row r="54598" s="505" customFormat="1" ht="14.25" hidden="1"/>
    <row r="54599" s="505" customFormat="1" ht="14.25" hidden="1"/>
    <row r="54600" s="505" customFormat="1" ht="14.25" hidden="1"/>
    <row r="54601" s="505" customFormat="1" ht="14.25" hidden="1"/>
    <row r="54602" s="505" customFormat="1" ht="14.25" hidden="1"/>
    <row r="54603" s="505" customFormat="1" ht="14.25" hidden="1"/>
    <row r="54604" s="505" customFormat="1" ht="14.25" hidden="1"/>
    <row r="54605" s="505" customFormat="1" ht="14.25" hidden="1"/>
    <row r="54606" s="505" customFormat="1" ht="14.25" hidden="1"/>
    <row r="54607" s="505" customFormat="1" ht="14.25" hidden="1"/>
    <row r="54608" s="505" customFormat="1" ht="14.25" hidden="1"/>
    <row r="54609" s="505" customFormat="1" ht="14.25" hidden="1"/>
    <row r="54610" s="505" customFormat="1" ht="14.25" hidden="1"/>
    <row r="54611" s="505" customFormat="1" ht="14.25" hidden="1"/>
    <row r="54612" s="505" customFormat="1" ht="14.25" hidden="1"/>
    <row r="54613" s="505" customFormat="1" ht="14.25" hidden="1"/>
    <row r="54614" s="505" customFormat="1" ht="14.25" hidden="1"/>
    <row r="54615" s="505" customFormat="1" ht="14.25" hidden="1"/>
    <row r="54616" s="505" customFormat="1" ht="14.25" hidden="1"/>
    <row r="54617" s="505" customFormat="1" ht="14.25" hidden="1"/>
    <row r="54618" s="505" customFormat="1" ht="14.25" hidden="1"/>
    <row r="54619" s="505" customFormat="1" ht="14.25" hidden="1"/>
    <row r="54620" s="505" customFormat="1" ht="14.25" hidden="1"/>
    <row r="54621" s="505" customFormat="1" ht="14.25" hidden="1"/>
    <row r="54622" s="505" customFormat="1" ht="14.25" hidden="1"/>
    <row r="54623" s="505" customFormat="1" ht="14.25" hidden="1"/>
    <row r="54624" s="505" customFormat="1" ht="14.25" hidden="1"/>
    <row r="54625" s="505" customFormat="1" ht="14.25" hidden="1"/>
    <row r="54626" s="505" customFormat="1" ht="14.25" hidden="1"/>
    <row r="54627" s="505" customFormat="1" ht="14.25" hidden="1"/>
    <row r="54628" s="505" customFormat="1" ht="14.25" hidden="1"/>
    <row r="54629" s="505" customFormat="1" ht="14.25" hidden="1"/>
    <row r="54630" s="505" customFormat="1" ht="14.25" hidden="1"/>
    <row r="54631" s="505" customFormat="1" ht="14.25" hidden="1"/>
    <row r="54632" s="505" customFormat="1" ht="14.25" hidden="1"/>
    <row r="54633" s="505" customFormat="1" ht="14.25" hidden="1"/>
    <row r="54634" s="505" customFormat="1" ht="14.25" hidden="1"/>
    <row r="54635" s="505" customFormat="1" ht="14.25" hidden="1"/>
    <row r="54636" s="505" customFormat="1" ht="14.25" hidden="1"/>
    <row r="54637" s="505" customFormat="1" ht="14.25" hidden="1"/>
    <row r="54638" s="505" customFormat="1" ht="14.25" hidden="1"/>
    <row r="54639" s="505" customFormat="1" ht="14.25" hidden="1"/>
    <row r="54640" s="505" customFormat="1" ht="14.25" hidden="1"/>
    <row r="54641" s="505" customFormat="1" ht="14.25" hidden="1"/>
    <row r="54642" s="505" customFormat="1" ht="14.25" hidden="1"/>
    <row r="54643" s="505" customFormat="1" ht="14.25" hidden="1"/>
    <row r="54644" s="505" customFormat="1" ht="14.25" hidden="1"/>
    <row r="54645" s="505" customFormat="1" ht="14.25" hidden="1"/>
    <row r="54646" s="505" customFormat="1" ht="14.25" hidden="1"/>
    <row r="54647" s="505" customFormat="1" ht="14.25" hidden="1"/>
    <row r="54648" s="505" customFormat="1" ht="14.25" hidden="1"/>
    <row r="54649" s="505" customFormat="1" ht="14.25" hidden="1"/>
    <row r="54650" s="505" customFormat="1" ht="14.25" hidden="1"/>
    <row r="54651" s="505" customFormat="1" ht="14.25" hidden="1"/>
    <row r="54652" s="505" customFormat="1" ht="14.25" hidden="1"/>
    <row r="54653" s="505" customFormat="1" ht="14.25" hidden="1"/>
    <row r="54654" s="505" customFormat="1" ht="14.25" hidden="1"/>
    <row r="54655" s="505" customFormat="1" ht="14.25" hidden="1"/>
    <row r="54656" s="505" customFormat="1" ht="14.25" hidden="1"/>
    <row r="54657" s="505" customFormat="1" ht="14.25" hidden="1"/>
    <row r="54658" s="505" customFormat="1" ht="14.25" hidden="1"/>
    <row r="54659" s="505" customFormat="1" ht="14.25" hidden="1"/>
    <row r="54660" s="505" customFormat="1" ht="14.25" hidden="1"/>
    <row r="54661" s="505" customFormat="1" ht="14.25" hidden="1"/>
    <row r="54662" s="505" customFormat="1" ht="14.25" hidden="1"/>
    <row r="54663" s="505" customFormat="1" ht="14.25" hidden="1"/>
    <row r="54664" s="505" customFormat="1" ht="14.25" hidden="1"/>
    <row r="54665" s="505" customFormat="1" ht="14.25" hidden="1"/>
    <row r="54666" s="505" customFormat="1" ht="14.25" hidden="1"/>
    <row r="54667" s="505" customFormat="1" ht="14.25" hidden="1"/>
    <row r="54668" s="505" customFormat="1" ht="14.25" hidden="1"/>
    <row r="54669" s="505" customFormat="1" ht="14.25" hidden="1"/>
    <row r="54670" s="505" customFormat="1" ht="14.25" hidden="1"/>
    <row r="54671" s="505" customFormat="1" ht="14.25" hidden="1"/>
    <row r="54672" s="505" customFormat="1" ht="14.25" hidden="1"/>
    <row r="54673" s="505" customFormat="1" ht="14.25" hidden="1"/>
    <row r="54674" s="505" customFormat="1" ht="14.25" hidden="1"/>
    <row r="54675" s="505" customFormat="1" ht="14.25" hidden="1"/>
    <row r="54676" s="505" customFormat="1" ht="14.25" hidden="1"/>
    <row r="54677" s="505" customFormat="1" ht="14.25" hidden="1"/>
    <row r="54678" s="505" customFormat="1" ht="14.25" hidden="1"/>
    <row r="54679" s="505" customFormat="1" ht="14.25" hidden="1"/>
    <row r="54680" s="505" customFormat="1" ht="14.25" hidden="1"/>
    <row r="54681" s="505" customFormat="1" ht="14.25" hidden="1"/>
    <row r="54682" s="505" customFormat="1" ht="14.25" hidden="1"/>
    <row r="54683" s="505" customFormat="1" ht="14.25" hidden="1"/>
    <row r="54684" s="505" customFormat="1" ht="14.25" hidden="1"/>
    <row r="54685" s="505" customFormat="1" ht="14.25" hidden="1"/>
    <row r="54686" s="505" customFormat="1" ht="14.25" hidden="1"/>
    <row r="54687" s="505" customFormat="1" ht="14.25" hidden="1"/>
    <row r="54688" s="505" customFormat="1" ht="14.25" hidden="1"/>
    <row r="54689" s="505" customFormat="1" ht="14.25" hidden="1"/>
    <row r="54690" s="505" customFormat="1" ht="14.25" hidden="1"/>
    <row r="54691" s="505" customFormat="1" ht="14.25" hidden="1"/>
    <row r="54692" s="505" customFormat="1" ht="14.25" hidden="1"/>
    <row r="54693" s="505" customFormat="1" ht="14.25" hidden="1"/>
    <row r="54694" s="505" customFormat="1" ht="14.25" hidden="1"/>
    <row r="54695" s="505" customFormat="1" ht="14.25" hidden="1"/>
    <row r="54696" s="505" customFormat="1" ht="14.25" hidden="1"/>
    <row r="54697" s="505" customFormat="1" ht="14.25" hidden="1"/>
    <row r="54698" s="505" customFormat="1" ht="14.25" hidden="1"/>
    <row r="54699" s="505" customFormat="1" ht="14.25" hidden="1"/>
    <row r="54700" s="505" customFormat="1" ht="14.25" hidden="1"/>
    <row r="54701" s="505" customFormat="1" ht="14.25" hidden="1"/>
    <row r="54702" s="505" customFormat="1" ht="14.25" hidden="1"/>
    <row r="54703" s="505" customFormat="1" ht="14.25" hidden="1"/>
    <row r="54704" s="505" customFormat="1" ht="14.25" hidden="1"/>
    <row r="54705" s="505" customFormat="1" ht="14.25" hidden="1"/>
    <row r="54706" s="505" customFormat="1" ht="14.25" hidden="1"/>
    <row r="54707" s="505" customFormat="1" ht="14.25" hidden="1"/>
    <row r="54708" s="505" customFormat="1" ht="14.25" hidden="1"/>
    <row r="54709" s="505" customFormat="1" ht="14.25" hidden="1"/>
    <row r="54710" s="505" customFormat="1" ht="14.25" hidden="1"/>
    <row r="54711" s="505" customFormat="1" ht="14.25" hidden="1"/>
    <row r="54712" s="505" customFormat="1" ht="14.25" hidden="1"/>
    <row r="54713" s="505" customFormat="1" ht="14.25" hidden="1"/>
    <row r="54714" s="505" customFormat="1" ht="14.25" hidden="1"/>
    <row r="54715" s="505" customFormat="1" ht="14.25" hidden="1"/>
    <row r="54716" s="505" customFormat="1" ht="14.25" hidden="1"/>
    <row r="54717" s="505" customFormat="1" ht="14.25" hidden="1"/>
    <row r="54718" s="505" customFormat="1" ht="14.25" hidden="1"/>
    <row r="54719" s="505" customFormat="1" ht="14.25" hidden="1"/>
    <row r="54720" s="505" customFormat="1" ht="14.25" hidden="1"/>
    <row r="54721" s="505" customFormat="1" ht="14.25" hidden="1"/>
    <row r="54722" s="505" customFormat="1" ht="14.25" hidden="1"/>
    <row r="54723" s="505" customFormat="1" ht="14.25" hidden="1"/>
    <row r="54724" s="505" customFormat="1" ht="14.25" hidden="1"/>
    <row r="54725" s="505" customFormat="1" ht="14.25" hidden="1"/>
    <row r="54726" s="505" customFormat="1" ht="14.25" hidden="1"/>
    <row r="54727" s="505" customFormat="1" ht="14.25" hidden="1"/>
    <row r="54728" s="505" customFormat="1" ht="14.25" hidden="1"/>
    <row r="54729" s="505" customFormat="1" ht="14.25" hidden="1"/>
    <row r="54730" s="505" customFormat="1" ht="14.25" hidden="1"/>
    <row r="54731" s="505" customFormat="1" ht="14.25" hidden="1"/>
    <row r="54732" s="505" customFormat="1" ht="14.25" hidden="1"/>
    <row r="54733" s="505" customFormat="1" ht="14.25" hidden="1"/>
    <row r="54734" s="505" customFormat="1" ht="14.25" hidden="1"/>
    <row r="54735" s="505" customFormat="1" ht="14.25" hidden="1"/>
    <row r="54736" s="505" customFormat="1" ht="14.25" hidden="1"/>
    <row r="54737" s="505" customFormat="1" ht="14.25" hidden="1"/>
    <row r="54738" s="505" customFormat="1" ht="14.25" hidden="1"/>
    <row r="54739" s="505" customFormat="1" ht="14.25" hidden="1"/>
    <row r="54740" s="505" customFormat="1" ht="14.25" hidden="1"/>
    <row r="54741" s="505" customFormat="1" ht="14.25" hidden="1"/>
    <row r="54742" s="505" customFormat="1" ht="14.25" hidden="1"/>
    <row r="54743" s="505" customFormat="1" ht="14.25" hidden="1"/>
    <row r="54744" s="505" customFormat="1" ht="14.25" hidden="1"/>
    <row r="54745" s="505" customFormat="1" ht="14.25" hidden="1"/>
    <row r="54746" s="505" customFormat="1" ht="14.25" hidden="1"/>
    <row r="54747" s="505" customFormat="1" ht="14.25" hidden="1"/>
    <row r="54748" s="505" customFormat="1" ht="14.25" hidden="1"/>
    <row r="54749" s="505" customFormat="1" ht="14.25" hidden="1"/>
    <row r="54750" s="505" customFormat="1" ht="14.25" hidden="1"/>
    <row r="54751" s="505" customFormat="1" ht="14.25" hidden="1"/>
    <row r="54752" s="505" customFormat="1" ht="14.25" hidden="1"/>
    <row r="54753" s="505" customFormat="1" ht="14.25" hidden="1"/>
    <row r="54754" s="505" customFormat="1" ht="14.25" hidden="1"/>
    <row r="54755" s="505" customFormat="1" ht="14.25" hidden="1"/>
    <row r="54756" s="505" customFormat="1" ht="14.25" hidden="1"/>
    <row r="54757" s="505" customFormat="1" ht="14.25" hidden="1"/>
    <row r="54758" s="505" customFormat="1" ht="14.25" hidden="1"/>
    <row r="54759" s="505" customFormat="1" ht="14.25" hidden="1"/>
    <row r="54760" s="505" customFormat="1" ht="14.25" hidden="1"/>
    <row r="54761" s="505" customFormat="1" ht="14.25" hidden="1"/>
    <row r="54762" s="505" customFormat="1" ht="14.25" hidden="1"/>
    <row r="54763" s="505" customFormat="1" ht="14.25" hidden="1"/>
    <row r="54764" s="505" customFormat="1" ht="14.25" hidden="1"/>
    <row r="54765" s="505" customFormat="1" ht="14.25" hidden="1"/>
    <row r="54766" s="505" customFormat="1" ht="14.25" hidden="1"/>
    <row r="54767" s="505" customFormat="1" ht="14.25" hidden="1"/>
    <row r="54768" s="505" customFormat="1" ht="14.25" hidden="1"/>
    <row r="54769" s="505" customFormat="1" ht="14.25" hidden="1"/>
    <row r="54770" s="505" customFormat="1" ht="14.25" hidden="1"/>
    <row r="54771" s="505" customFormat="1" ht="14.25" hidden="1"/>
    <row r="54772" s="505" customFormat="1" ht="14.25" hidden="1"/>
    <row r="54773" s="505" customFormat="1" ht="14.25" hidden="1"/>
    <row r="54774" s="505" customFormat="1" ht="14.25" hidden="1"/>
    <row r="54775" s="505" customFormat="1" ht="14.25" hidden="1"/>
    <row r="54776" s="505" customFormat="1" ht="14.25" hidden="1"/>
    <row r="54777" s="505" customFormat="1" ht="14.25" hidden="1"/>
    <row r="54778" s="505" customFormat="1" ht="14.25" hidden="1"/>
    <row r="54779" s="505" customFormat="1" ht="14.25" hidden="1"/>
    <row r="54780" s="505" customFormat="1" ht="14.25" hidden="1"/>
    <row r="54781" s="505" customFormat="1" ht="14.25" hidden="1"/>
    <row r="54782" s="505" customFormat="1" ht="14.25" hidden="1"/>
    <row r="54783" s="505" customFormat="1" ht="14.25" hidden="1"/>
    <row r="54784" s="505" customFormat="1" ht="14.25" hidden="1"/>
    <row r="54785" s="505" customFormat="1" ht="14.25" hidden="1"/>
    <row r="54786" s="505" customFormat="1" ht="14.25" hidden="1"/>
    <row r="54787" s="505" customFormat="1" ht="14.25" hidden="1"/>
    <row r="54788" s="505" customFormat="1" ht="14.25" hidden="1"/>
    <row r="54789" s="505" customFormat="1" ht="14.25" hidden="1"/>
    <row r="54790" s="505" customFormat="1" ht="14.25" hidden="1"/>
    <row r="54791" s="505" customFormat="1" ht="14.25" hidden="1"/>
    <row r="54792" s="505" customFormat="1" ht="14.25" hidden="1"/>
    <row r="54793" s="505" customFormat="1" ht="14.25" hidden="1"/>
    <row r="54794" s="505" customFormat="1" ht="14.25" hidden="1"/>
    <row r="54795" s="505" customFormat="1" ht="14.25" hidden="1"/>
    <row r="54796" s="505" customFormat="1" ht="14.25" hidden="1"/>
    <row r="54797" s="505" customFormat="1" ht="14.25" hidden="1"/>
    <row r="54798" s="505" customFormat="1" ht="14.25" hidden="1"/>
    <row r="54799" s="505" customFormat="1" ht="14.25" hidden="1"/>
    <row r="54800" s="505" customFormat="1" ht="14.25" hidden="1"/>
    <row r="54801" s="505" customFormat="1" ht="14.25" hidden="1"/>
    <row r="54802" s="505" customFormat="1" ht="14.25" hidden="1"/>
    <row r="54803" s="505" customFormat="1" ht="14.25" hidden="1"/>
    <row r="54804" s="505" customFormat="1" ht="14.25" hidden="1"/>
    <row r="54805" s="505" customFormat="1" ht="14.25" hidden="1"/>
    <row r="54806" s="505" customFormat="1" ht="14.25" hidden="1"/>
    <row r="54807" s="505" customFormat="1" ht="14.25" hidden="1"/>
    <row r="54808" s="505" customFormat="1" ht="14.25" hidden="1"/>
    <row r="54809" s="505" customFormat="1" ht="14.25" hidden="1"/>
    <row r="54810" s="505" customFormat="1" ht="14.25" hidden="1"/>
    <row r="54811" s="505" customFormat="1" ht="14.25" hidden="1"/>
    <row r="54812" s="505" customFormat="1" ht="14.25" hidden="1"/>
    <row r="54813" s="505" customFormat="1" ht="14.25" hidden="1"/>
    <row r="54814" s="505" customFormat="1" ht="14.25" hidden="1"/>
    <row r="54815" s="505" customFormat="1" ht="14.25" hidden="1"/>
    <row r="54816" s="505" customFormat="1" ht="14.25" hidden="1"/>
    <row r="54817" s="505" customFormat="1" ht="14.25" hidden="1"/>
    <row r="54818" s="505" customFormat="1" ht="14.25" hidden="1"/>
    <row r="54819" s="505" customFormat="1" ht="14.25" hidden="1"/>
    <row r="54820" s="505" customFormat="1" ht="14.25" hidden="1"/>
    <row r="54821" s="505" customFormat="1" ht="14.25" hidden="1"/>
    <row r="54822" s="505" customFormat="1" ht="14.25" hidden="1"/>
    <row r="54823" s="505" customFormat="1" ht="14.25" hidden="1"/>
    <row r="54824" s="505" customFormat="1" ht="14.25" hidden="1"/>
    <row r="54825" s="505" customFormat="1" ht="14.25" hidden="1"/>
    <row r="54826" s="505" customFormat="1" ht="14.25" hidden="1"/>
    <row r="54827" s="505" customFormat="1" ht="14.25" hidden="1"/>
    <row r="54828" s="505" customFormat="1" ht="14.25" hidden="1"/>
    <row r="54829" s="505" customFormat="1" ht="14.25" hidden="1"/>
    <row r="54830" s="505" customFormat="1" ht="14.25" hidden="1"/>
    <row r="54831" s="505" customFormat="1" ht="14.25" hidden="1"/>
    <row r="54832" s="505" customFormat="1" ht="14.25" hidden="1"/>
    <row r="54833" s="505" customFormat="1" ht="14.25" hidden="1"/>
    <row r="54834" s="505" customFormat="1" ht="14.25" hidden="1"/>
    <row r="54835" s="505" customFormat="1" ht="14.25" hidden="1"/>
    <row r="54836" s="505" customFormat="1" ht="14.25" hidden="1"/>
    <row r="54837" s="505" customFormat="1" ht="14.25" hidden="1"/>
    <row r="54838" s="505" customFormat="1" ht="14.25" hidden="1"/>
    <row r="54839" s="505" customFormat="1" ht="14.25" hidden="1"/>
    <row r="54840" s="505" customFormat="1" ht="14.25" hidden="1"/>
    <row r="54841" s="505" customFormat="1" ht="14.25" hidden="1"/>
    <row r="54842" s="505" customFormat="1" ht="14.25" hidden="1"/>
    <row r="54843" s="505" customFormat="1" ht="14.25" hidden="1"/>
    <row r="54844" s="505" customFormat="1" ht="14.25" hidden="1"/>
    <row r="54845" s="505" customFormat="1" ht="14.25" hidden="1"/>
    <row r="54846" s="505" customFormat="1" ht="14.25" hidden="1"/>
    <row r="54847" s="505" customFormat="1" ht="14.25" hidden="1"/>
    <row r="54848" s="505" customFormat="1" ht="14.25" hidden="1"/>
    <row r="54849" s="505" customFormat="1" ht="14.25" hidden="1"/>
    <row r="54850" s="505" customFormat="1" ht="14.25" hidden="1"/>
    <row r="54851" s="505" customFormat="1" ht="14.25" hidden="1"/>
    <row r="54852" s="505" customFormat="1" ht="14.25" hidden="1"/>
    <row r="54853" s="505" customFormat="1" ht="14.25" hidden="1"/>
    <row r="54854" s="505" customFormat="1" ht="14.25" hidden="1"/>
    <row r="54855" s="505" customFormat="1" ht="14.25" hidden="1"/>
    <row r="54856" s="505" customFormat="1" ht="14.25" hidden="1"/>
    <row r="54857" s="505" customFormat="1" ht="14.25" hidden="1"/>
    <row r="54858" s="505" customFormat="1" ht="14.25" hidden="1"/>
    <row r="54859" s="505" customFormat="1" ht="14.25" hidden="1"/>
    <row r="54860" s="505" customFormat="1" ht="14.25" hidden="1"/>
    <row r="54861" s="505" customFormat="1" ht="14.25" hidden="1"/>
    <row r="54862" s="505" customFormat="1" ht="14.25" hidden="1"/>
    <row r="54863" s="505" customFormat="1" ht="14.25" hidden="1"/>
    <row r="54864" s="505" customFormat="1" ht="14.25" hidden="1"/>
    <row r="54865" s="505" customFormat="1" ht="14.25" hidden="1"/>
    <row r="54866" s="505" customFormat="1" ht="14.25" hidden="1"/>
    <row r="54867" s="505" customFormat="1" ht="14.25" hidden="1"/>
    <row r="54868" s="505" customFormat="1" ht="14.25" hidden="1"/>
    <row r="54869" s="505" customFormat="1" ht="14.25" hidden="1"/>
    <row r="54870" s="505" customFormat="1" ht="14.25" hidden="1"/>
    <row r="54871" s="505" customFormat="1" ht="14.25" hidden="1"/>
    <row r="54872" s="505" customFormat="1" ht="14.25" hidden="1"/>
    <row r="54873" s="505" customFormat="1" ht="14.25" hidden="1"/>
    <row r="54874" s="505" customFormat="1" ht="14.25" hidden="1"/>
    <row r="54875" s="505" customFormat="1" ht="14.25" hidden="1"/>
    <row r="54876" s="505" customFormat="1" ht="14.25" hidden="1"/>
    <row r="54877" s="505" customFormat="1" ht="14.25" hidden="1"/>
    <row r="54878" s="505" customFormat="1" ht="14.25" hidden="1"/>
    <row r="54879" s="505" customFormat="1" ht="14.25" hidden="1"/>
    <row r="54880" s="505" customFormat="1" ht="14.25" hidden="1"/>
    <row r="54881" s="505" customFormat="1" ht="14.25" hidden="1"/>
    <row r="54882" s="505" customFormat="1" ht="14.25" hidden="1"/>
    <row r="54883" s="505" customFormat="1" ht="14.25" hidden="1"/>
    <row r="54884" s="505" customFormat="1" ht="14.25" hidden="1"/>
    <row r="54885" s="505" customFormat="1" ht="14.25" hidden="1"/>
    <row r="54886" s="505" customFormat="1" ht="14.25" hidden="1"/>
    <row r="54887" s="505" customFormat="1" ht="14.25" hidden="1"/>
    <row r="54888" s="505" customFormat="1" ht="14.25" hidden="1"/>
    <row r="54889" s="505" customFormat="1" ht="14.25" hidden="1"/>
    <row r="54890" s="505" customFormat="1" ht="14.25" hidden="1"/>
    <row r="54891" s="505" customFormat="1" ht="14.25" hidden="1"/>
    <row r="54892" s="505" customFormat="1" ht="14.25" hidden="1"/>
    <row r="54893" s="505" customFormat="1" ht="14.25" hidden="1"/>
    <row r="54894" s="505" customFormat="1" ht="14.25" hidden="1"/>
    <row r="54895" s="505" customFormat="1" ht="14.25" hidden="1"/>
    <row r="54896" s="505" customFormat="1" ht="14.25" hidden="1"/>
    <row r="54897" s="505" customFormat="1" ht="14.25" hidden="1"/>
    <row r="54898" s="505" customFormat="1" ht="14.25" hidden="1"/>
    <row r="54899" s="505" customFormat="1" ht="14.25" hidden="1"/>
    <row r="54900" s="505" customFormat="1" ht="14.25" hidden="1"/>
    <row r="54901" s="505" customFormat="1" ht="14.25" hidden="1"/>
    <row r="54902" s="505" customFormat="1" ht="14.25" hidden="1"/>
    <row r="54903" s="505" customFormat="1" ht="14.25" hidden="1"/>
    <row r="54904" s="505" customFormat="1" ht="14.25" hidden="1"/>
    <row r="54905" s="505" customFormat="1" ht="14.25" hidden="1"/>
    <row r="54906" s="505" customFormat="1" ht="14.25" hidden="1"/>
    <row r="54907" s="505" customFormat="1" ht="14.25" hidden="1"/>
    <row r="54908" s="505" customFormat="1" ht="14.25" hidden="1"/>
    <row r="54909" s="505" customFormat="1" ht="14.25" hidden="1"/>
    <row r="54910" s="505" customFormat="1" ht="14.25" hidden="1"/>
    <row r="54911" s="505" customFormat="1" ht="14.25" hidden="1"/>
    <row r="54912" s="505" customFormat="1" ht="14.25" hidden="1"/>
    <row r="54913" s="505" customFormat="1" ht="14.25" hidden="1"/>
    <row r="54914" s="505" customFormat="1" ht="14.25" hidden="1"/>
    <row r="54915" s="505" customFormat="1" ht="14.25" hidden="1"/>
    <row r="54916" s="505" customFormat="1" ht="14.25" hidden="1"/>
    <row r="54917" s="505" customFormat="1" ht="14.25" hidden="1"/>
    <row r="54918" s="505" customFormat="1" ht="14.25" hidden="1"/>
    <row r="54919" s="505" customFormat="1" ht="14.25" hidden="1"/>
    <row r="54920" s="505" customFormat="1" ht="14.25" hidden="1"/>
    <row r="54921" s="505" customFormat="1" ht="14.25" hidden="1"/>
    <row r="54922" s="505" customFormat="1" ht="14.25" hidden="1"/>
    <row r="54923" s="505" customFormat="1" ht="14.25" hidden="1"/>
    <row r="54924" s="505" customFormat="1" ht="14.25" hidden="1"/>
    <row r="54925" s="505" customFormat="1" ht="14.25" hidden="1"/>
    <row r="54926" s="505" customFormat="1" ht="14.25" hidden="1"/>
    <row r="54927" s="505" customFormat="1" ht="14.25" hidden="1"/>
    <row r="54928" s="505" customFormat="1" ht="14.25" hidden="1"/>
    <row r="54929" s="505" customFormat="1" ht="14.25" hidden="1"/>
    <row r="54930" s="505" customFormat="1" ht="14.25" hidden="1"/>
    <row r="54931" s="505" customFormat="1" ht="14.25" hidden="1"/>
    <row r="54932" s="505" customFormat="1" ht="14.25" hidden="1"/>
    <row r="54933" s="505" customFormat="1" ht="14.25" hidden="1"/>
    <row r="54934" s="505" customFormat="1" ht="14.25" hidden="1"/>
    <row r="54935" s="505" customFormat="1" ht="14.25" hidden="1"/>
    <row r="54936" s="505" customFormat="1" ht="14.25" hidden="1"/>
    <row r="54937" s="505" customFormat="1" ht="14.25" hidden="1"/>
    <row r="54938" s="505" customFormat="1" ht="14.25" hidden="1"/>
    <row r="54939" s="505" customFormat="1" ht="14.25" hidden="1"/>
    <row r="54940" s="505" customFormat="1" ht="14.25" hidden="1"/>
    <row r="54941" s="505" customFormat="1" ht="14.25" hidden="1"/>
    <row r="54942" s="505" customFormat="1" ht="14.25" hidden="1"/>
    <row r="54943" s="505" customFormat="1" ht="14.25" hidden="1"/>
    <row r="54944" s="505" customFormat="1" ht="14.25" hidden="1"/>
    <row r="54945" s="505" customFormat="1" ht="14.25" hidden="1"/>
    <row r="54946" s="505" customFormat="1" ht="14.25" hidden="1"/>
    <row r="54947" s="505" customFormat="1" ht="14.25" hidden="1"/>
    <row r="54948" s="505" customFormat="1" ht="14.25" hidden="1"/>
    <row r="54949" s="505" customFormat="1" ht="14.25" hidden="1"/>
    <row r="54950" s="505" customFormat="1" ht="14.25" hidden="1"/>
    <row r="54951" s="505" customFormat="1" ht="14.25" hidden="1"/>
    <row r="54952" s="505" customFormat="1" ht="14.25" hidden="1"/>
    <row r="54953" s="505" customFormat="1" ht="14.25" hidden="1"/>
    <row r="54954" s="505" customFormat="1" ht="14.25" hidden="1"/>
    <row r="54955" s="505" customFormat="1" ht="14.25" hidden="1"/>
    <row r="54956" s="505" customFormat="1" ht="14.25" hidden="1"/>
    <row r="54957" s="505" customFormat="1" ht="14.25" hidden="1"/>
    <row r="54958" s="505" customFormat="1" ht="14.25" hidden="1"/>
    <row r="54959" s="505" customFormat="1" ht="14.25" hidden="1"/>
    <row r="54960" s="505" customFormat="1" ht="14.25" hidden="1"/>
    <row r="54961" s="505" customFormat="1" ht="14.25" hidden="1"/>
    <row r="54962" s="505" customFormat="1" ht="14.25" hidden="1"/>
    <row r="54963" s="505" customFormat="1" ht="14.25" hidden="1"/>
    <row r="54964" s="505" customFormat="1" ht="14.25" hidden="1"/>
    <row r="54965" s="505" customFormat="1" ht="14.25" hidden="1"/>
    <row r="54966" s="505" customFormat="1" ht="14.25" hidden="1"/>
    <row r="54967" s="505" customFormat="1" ht="14.25" hidden="1"/>
    <row r="54968" s="505" customFormat="1" ht="14.25" hidden="1"/>
    <row r="54969" s="505" customFormat="1" ht="14.25" hidden="1"/>
    <row r="54970" s="505" customFormat="1" ht="14.25" hidden="1"/>
    <row r="54971" s="505" customFormat="1" ht="14.25" hidden="1"/>
    <row r="54972" s="505" customFormat="1" ht="14.25" hidden="1"/>
    <row r="54973" s="505" customFormat="1" ht="14.25" hidden="1"/>
    <row r="54974" s="505" customFormat="1" ht="14.25" hidden="1"/>
    <row r="54975" s="505" customFormat="1" ht="14.25" hidden="1"/>
    <row r="54976" s="505" customFormat="1" ht="14.25" hidden="1"/>
    <row r="54977" s="505" customFormat="1" ht="14.25" hidden="1"/>
    <row r="54978" s="505" customFormat="1" ht="14.25" hidden="1"/>
    <row r="54979" s="505" customFormat="1" ht="14.25" hidden="1"/>
    <row r="54980" s="505" customFormat="1" ht="14.25" hidden="1"/>
    <row r="54981" s="505" customFormat="1" ht="14.25" hidden="1"/>
    <row r="54982" s="505" customFormat="1" ht="14.25" hidden="1"/>
    <row r="54983" s="505" customFormat="1" ht="14.25" hidden="1"/>
    <row r="54984" s="505" customFormat="1" ht="14.25" hidden="1"/>
    <row r="54985" s="505" customFormat="1" ht="14.25" hidden="1"/>
    <row r="54986" s="505" customFormat="1" ht="14.25" hidden="1"/>
    <row r="54987" s="505" customFormat="1" ht="14.25" hidden="1"/>
    <row r="54988" s="505" customFormat="1" ht="14.25" hidden="1"/>
    <row r="54989" s="505" customFormat="1" ht="14.25" hidden="1"/>
    <row r="54990" s="505" customFormat="1" ht="14.25" hidden="1"/>
    <row r="54991" s="505" customFormat="1" ht="14.25" hidden="1"/>
    <row r="54992" s="505" customFormat="1" ht="14.25" hidden="1"/>
    <row r="54993" s="505" customFormat="1" ht="14.25" hidden="1"/>
    <row r="54994" s="505" customFormat="1" ht="14.25" hidden="1"/>
    <row r="54995" s="505" customFormat="1" ht="14.25" hidden="1"/>
    <row r="54996" s="505" customFormat="1" ht="14.25" hidden="1"/>
    <row r="54997" s="505" customFormat="1" ht="14.25" hidden="1"/>
    <row r="54998" s="505" customFormat="1" ht="14.25" hidden="1"/>
    <row r="54999" s="505" customFormat="1" ht="14.25" hidden="1"/>
    <row r="55000" s="505" customFormat="1" ht="14.25" hidden="1"/>
    <row r="55001" s="505" customFormat="1" ht="14.25" hidden="1"/>
    <row r="55002" s="505" customFormat="1" ht="14.25" hidden="1"/>
    <row r="55003" s="505" customFormat="1" ht="14.25" hidden="1"/>
    <row r="55004" s="505" customFormat="1" ht="14.25" hidden="1"/>
    <row r="55005" s="505" customFormat="1" ht="14.25" hidden="1"/>
    <row r="55006" s="505" customFormat="1" ht="14.25" hidden="1"/>
    <row r="55007" s="505" customFormat="1" ht="14.25" hidden="1"/>
    <row r="55008" s="505" customFormat="1" ht="14.25" hidden="1"/>
    <row r="55009" s="505" customFormat="1" ht="14.25" hidden="1"/>
    <row r="55010" s="505" customFormat="1" ht="14.25" hidden="1"/>
    <row r="55011" s="505" customFormat="1" ht="14.25" hidden="1"/>
    <row r="55012" s="505" customFormat="1" ht="14.25" hidden="1"/>
    <row r="55013" s="505" customFormat="1" ht="14.25" hidden="1"/>
    <row r="55014" s="505" customFormat="1" ht="14.25" hidden="1"/>
    <row r="55015" s="505" customFormat="1" ht="14.25" hidden="1"/>
    <row r="55016" s="505" customFormat="1" ht="14.25" hidden="1"/>
    <row r="55017" s="505" customFormat="1" ht="14.25" hidden="1"/>
    <row r="55018" s="505" customFormat="1" ht="14.25" hidden="1"/>
    <row r="55019" s="505" customFormat="1" ht="14.25" hidden="1"/>
    <row r="55020" s="505" customFormat="1" ht="14.25" hidden="1"/>
    <row r="55021" s="505" customFormat="1" ht="14.25" hidden="1"/>
    <row r="55022" s="505" customFormat="1" ht="14.25" hidden="1"/>
    <row r="55023" s="505" customFormat="1" ht="14.25" hidden="1"/>
    <row r="55024" s="505" customFormat="1" ht="14.25" hidden="1"/>
    <row r="55025" s="505" customFormat="1" ht="14.25" hidden="1"/>
    <row r="55026" s="505" customFormat="1" ht="14.25" hidden="1"/>
    <row r="55027" s="505" customFormat="1" ht="14.25" hidden="1"/>
    <row r="55028" s="505" customFormat="1" ht="14.25" hidden="1"/>
    <row r="55029" s="505" customFormat="1" ht="14.25" hidden="1"/>
    <row r="55030" s="505" customFormat="1" ht="14.25" hidden="1"/>
    <row r="55031" s="505" customFormat="1" ht="14.25" hidden="1"/>
    <row r="55032" s="505" customFormat="1" ht="14.25" hidden="1"/>
    <row r="55033" s="505" customFormat="1" ht="14.25" hidden="1"/>
    <row r="55034" s="505" customFormat="1" ht="14.25" hidden="1"/>
    <row r="55035" s="505" customFormat="1" ht="14.25" hidden="1"/>
    <row r="55036" s="505" customFormat="1" ht="14.25" hidden="1"/>
    <row r="55037" s="505" customFormat="1" ht="14.25" hidden="1"/>
    <row r="55038" s="505" customFormat="1" ht="14.25" hidden="1"/>
    <row r="55039" s="505" customFormat="1" ht="14.25" hidden="1"/>
    <row r="55040" s="505" customFormat="1" ht="14.25" hidden="1"/>
    <row r="55041" s="505" customFormat="1" ht="14.25" hidden="1"/>
    <row r="55042" s="505" customFormat="1" ht="14.25" hidden="1"/>
    <row r="55043" s="505" customFormat="1" ht="14.25" hidden="1"/>
    <row r="55044" s="505" customFormat="1" ht="14.25" hidden="1"/>
    <row r="55045" s="505" customFormat="1" ht="14.25" hidden="1"/>
    <row r="55046" s="505" customFormat="1" ht="14.25" hidden="1"/>
    <row r="55047" s="505" customFormat="1" ht="14.25" hidden="1"/>
    <row r="55048" s="505" customFormat="1" ht="14.25" hidden="1"/>
    <row r="55049" s="505" customFormat="1" ht="14.25" hidden="1"/>
    <row r="55050" s="505" customFormat="1" ht="14.25" hidden="1"/>
    <row r="55051" s="505" customFormat="1" ht="14.25" hidden="1"/>
    <row r="55052" s="505" customFormat="1" ht="14.25" hidden="1"/>
    <row r="55053" s="505" customFormat="1" ht="14.25" hidden="1"/>
    <row r="55054" s="505" customFormat="1" ht="14.25" hidden="1"/>
    <row r="55055" s="505" customFormat="1" ht="14.25" hidden="1"/>
    <row r="55056" s="505" customFormat="1" ht="14.25" hidden="1"/>
    <row r="55057" s="505" customFormat="1" ht="14.25" hidden="1"/>
    <row r="55058" s="505" customFormat="1" ht="14.25" hidden="1"/>
    <row r="55059" s="505" customFormat="1" ht="14.25" hidden="1"/>
    <row r="55060" s="505" customFormat="1" ht="14.25" hidden="1"/>
    <row r="55061" s="505" customFormat="1" ht="14.25" hidden="1"/>
    <row r="55062" s="505" customFormat="1" ht="14.25" hidden="1"/>
    <row r="55063" s="505" customFormat="1" ht="14.25" hidden="1"/>
    <row r="55064" s="505" customFormat="1" ht="14.25" hidden="1"/>
    <row r="55065" s="505" customFormat="1" ht="14.25" hidden="1"/>
    <row r="55066" s="505" customFormat="1" ht="14.25" hidden="1"/>
    <row r="55067" s="505" customFormat="1" ht="14.25" hidden="1"/>
    <row r="55068" s="505" customFormat="1" ht="14.25" hidden="1"/>
    <row r="55069" s="505" customFormat="1" ht="14.25" hidden="1"/>
    <row r="55070" s="505" customFormat="1" ht="14.25" hidden="1"/>
    <row r="55071" s="505" customFormat="1" ht="14.25" hidden="1"/>
    <row r="55072" s="505" customFormat="1" ht="14.25" hidden="1"/>
    <row r="55073" s="505" customFormat="1" ht="14.25" hidden="1"/>
    <row r="55074" s="505" customFormat="1" ht="14.25" hidden="1"/>
    <row r="55075" s="505" customFormat="1" ht="14.25" hidden="1"/>
    <row r="55076" s="505" customFormat="1" ht="14.25" hidden="1"/>
    <row r="55077" s="505" customFormat="1" ht="14.25" hidden="1"/>
    <row r="55078" s="505" customFormat="1" ht="14.25" hidden="1"/>
    <row r="55079" s="505" customFormat="1" ht="14.25" hidden="1"/>
    <row r="55080" s="505" customFormat="1" ht="14.25" hidden="1"/>
    <row r="55081" s="505" customFormat="1" ht="14.25" hidden="1"/>
    <row r="55082" s="505" customFormat="1" ht="14.25" hidden="1"/>
    <row r="55083" s="505" customFormat="1" ht="14.25" hidden="1"/>
    <row r="55084" s="505" customFormat="1" ht="14.25" hidden="1"/>
    <row r="55085" s="505" customFormat="1" ht="14.25" hidden="1"/>
    <row r="55086" s="505" customFormat="1" ht="14.25" hidden="1"/>
    <row r="55087" s="505" customFormat="1" ht="14.25" hidden="1"/>
    <row r="55088" s="505" customFormat="1" ht="14.25" hidden="1"/>
    <row r="55089" s="505" customFormat="1" ht="14.25" hidden="1"/>
    <row r="55090" s="505" customFormat="1" ht="14.25" hidden="1"/>
    <row r="55091" s="505" customFormat="1" ht="14.25" hidden="1"/>
    <row r="55092" s="505" customFormat="1" ht="14.25" hidden="1"/>
    <row r="55093" s="505" customFormat="1" ht="14.25" hidden="1"/>
    <row r="55094" s="505" customFormat="1" ht="14.25" hidden="1"/>
    <row r="55095" s="505" customFormat="1" ht="14.25" hidden="1"/>
    <row r="55096" s="505" customFormat="1" ht="14.25" hidden="1"/>
    <row r="55097" s="505" customFormat="1" ht="14.25" hidden="1"/>
    <row r="55098" s="505" customFormat="1" ht="14.25" hidden="1"/>
    <row r="55099" s="505" customFormat="1" ht="14.25" hidden="1"/>
    <row r="55100" s="505" customFormat="1" ht="14.25" hidden="1"/>
    <row r="55101" s="505" customFormat="1" ht="14.25" hidden="1"/>
    <row r="55102" s="505" customFormat="1" ht="14.25" hidden="1"/>
    <row r="55103" s="505" customFormat="1" ht="14.25" hidden="1"/>
    <row r="55104" s="505" customFormat="1" ht="14.25" hidden="1"/>
    <row r="55105" s="505" customFormat="1" ht="14.25" hidden="1"/>
    <row r="55106" s="505" customFormat="1" ht="14.25" hidden="1"/>
    <row r="55107" s="505" customFormat="1" ht="14.25" hidden="1"/>
    <row r="55108" s="505" customFormat="1" ht="14.25" hidden="1"/>
    <row r="55109" s="505" customFormat="1" ht="14.25" hidden="1"/>
    <row r="55110" s="505" customFormat="1" ht="14.25" hidden="1"/>
    <row r="55111" s="505" customFormat="1" ht="14.25" hidden="1"/>
    <row r="55112" s="505" customFormat="1" ht="14.25" hidden="1"/>
    <row r="55113" s="505" customFormat="1" ht="14.25" hidden="1"/>
    <row r="55114" s="505" customFormat="1" ht="14.25" hidden="1"/>
    <row r="55115" s="505" customFormat="1" ht="14.25" hidden="1"/>
    <row r="55116" s="505" customFormat="1" ht="14.25" hidden="1"/>
    <row r="55117" s="505" customFormat="1" ht="14.25" hidden="1"/>
    <row r="55118" s="505" customFormat="1" ht="14.25" hidden="1"/>
    <row r="55119" s="505" customFormat="1" ht="14.25" hidden="1"/>
    <row r="55120" s="505" customFormat="1" ht="14.25" hidden="1"/>
    <row r="55121" s="505" customFormat="1" ht="14.25" hidden="1"/>
    <row r="55122" s="505" customFormat="1" ht="14.25" hidden="1"/>
    <row r="55123" s="505" customFormat="1" ht="14.25" hidden="1"/>
    <row r="55124" s="505" customFormat="1" ht="14.25" hidden="1"/>
    <row r="55125" s="505" customFormat="1" ht="14.25" hidden="1"/>
    <row r="55126" s="505" customFormat="1" ht="14.25" hidden="1"/>
    <row r="55127" s="505" customFormat="1" ht="14.25" hidden="1"/>
    <row r="55128" s="505" customFormat="1" ht="14.25" hidden="1"/>
    <row r="55129" s="505" customFormat="1" ht="14.25" hidden="1"/>
    <row r="55130" s="505" customFormat="1" ht="14.25" hidden="1"/>
    <row r="55131" s="505" customFormat="1" ht="14.25" hidden="1"/>
    <row r="55132" s="505" customFormat="1" ht="14.25" hidden="1"/>
    <row r="55133" s="505" customFormat="1" ht="14.25" hidden="1"/>
    <row r="55134" s="505" customFormat="1" ht="14.25" hidden="1"/>
    <row r="55135" s="505" customFormat="1" ht="14.25" hidden="1"/>
    <row r="55136" s="505" customFormat="1" ht="14.25" hidden="1"/>
    <row r="55137" s="505" customFormat="1" ht="14.25" hidden="1"/>
    <row r="55138" s="505" customFormat="1" ht="14.25" hidden="1"/>
    <row r="55139" s="505" customFormat="1" ht="14.25" hidden="1"/>
    <row r="55140" s="505" customFormat="1" ht="14.25" hidden="1"/>
    <row r="55141" s="505" customFormat="1" ht="14.25" hidden="1"/>
    <row r="55142" s="505" customFormat="1" ht="14.25" hidden="1"/>
    <row r="55143" s="505" customFormat="1" ht="14.25" hidden="1"/>
    <row r="55144" s="505" customFormat="1" ht="14.25" hidden="1"/>
    <row r="55145" s="505" customFormat="1" ht="14.25" hidden="1"/>
    <row r="55146" s="505" customFormat="1" ht="14.25" hidden="1"/>
    <row r="55147" s="505" customFormat="1" ht="14.25" hidden="1"/>
    <row r="55148" s="505" customFormat="1" ht="14.25" hidden="1"/>
    <row r="55149" s="505" customFormat="1" ht="14.25" hidden="1"/>
    <row r="55150" s="505" customFormat="1" ht="14.25" hidden="1"/>
    <row r="55151" s="505" customFormat="1" ht="14.25" hidden="1"/>
    <row r="55152" s="505" customFormat="1" ht="14.25" hidden="1"/>
    <row r="55153" s="505" customFormat="1" ht="14.25" hidden="1"/>
    <row r="55154" s="505" customFormat="1" ht="14.25" hidden="1"/>
    <row r="55155" s="505" customFormat="1" ht="14.25" hidden="1"/>
    <row r="55156" s="505" customFormat="1" ht="14.25" hidden="1"/>
    <row r="55157" s="505" customFormat="1" ht="14.25" hidden="1"/>
    <row r="55158" s="505" customFormat="1" ht="14.25" hidden="1"/>
    <row r="55159" s="505" customFormat="1" ht="14.25" hidden="1"/>
    <row r="55160" s="505" customFormat="1" ht="14.25" hidden="1"/>
    <row r="55161" s="505" customFormat="1" ht="14.25" hidden="1"/>
    <row r="55162" s="505" customFormat="1" ht="14.25" hidden="1"/>
    <row r="55163" s="505" customFormat="1" ht="14.25" hidden="1"/>
    <row r="55164" s="505" customFormat="1" ht="14.25" hidden="1"/>
    <row r="55165" s="505" customFormat="1" ht="14.25" hidden="1"/>
    <row r="55166" s="505" customFormat="1" ht="14.25" hidden="1"/>
    <row r="55167" s="505" customFormat="1" ht="14.25" hidden="1"/>
    <row r="55168" s="505" customFormat="1" ht="14.25" hidden="1"/>
    <row r="55169" s="505" customFormat="1" ht="14.25" hidden="1"/>
    <row r="55170" s="505" customFormat="1" ht="14.25" hidden="1"/>
    <row r="55171" s="505" customFormat="1" ht="14.25" hidden="1"/>
    <row r="55172" s="505" customFormat="1" ht="14.25" hidden="1"/>
    <row r="55173" s="505" customFormat="1" ht="14.25" hidden="1"/>
    <row r="55174" s="505" customFormat="1" ht="14.25" hidden="1"/>
    <row r="55175" s="505" customFormat="1" ht="14.25" hidden="1"/>
    <row r="55176" s="505" customFormat="1" ht="14.25" hidden="1"/>
    <row r="55177" s="505" customFormat="1" ht="14.25" hidden="1"/>
    <row r="55178" s="505" customFormat="1" ht="14.25" hidden="1"/>
    <row r="55179" s="505" customFormat="1" ht="14.25" hidden="1"/>
    <row r="55180" s="505" customFormat="1" ht="14.25" hidden="1"/>
    <row r="55181" s="505" customFormat="1" ht="14.25" hidden="1"/>
    <row r="55182" s="505" customFormat="1" ht="14.25" hidden="1"/>
    <row r="55183" s="505" customFormat="1" ht="14.25" hidden="1"/>
    <row r="55184" s="505" customFormat="1" ht="14.25" hidden="1"/>
    <row r="55185" s="505" customFormat="1" ht="14.25" hidden="1"/>
    <row r="55186" s="505" customFormat="1" ht="14.25" hidden="1"/>
    <row r="55187" s="505" customFormat="1" ht="14.25" hidden="1"/>
    <row r="55188" s="505" customFormat="1" ht="14.25" hidden="1"/>
    <row r="55189" s="505" customFormat="1" ht="14.25" hidden="1"/>
    <row r="55190" s="505" customFormat="1" ht="14.25" hidden="1"/>
    <row r="55191" s="505" customFormat="1" ht="14.25" hidden="1"/>
    <row r="55192" s="505" customFormat="1" ht="14.25" hidden="1"/>
    <row r="55193" s="505" customFormat="1" ht="14.25" hidden="1"/>
    <row r="55194" s="505" customFormat="1" ht="14.25" hidden="1"/>
    <row r="55195" s="505" customFormat="1" ht="14.25" hidden="1"/>
    <row r="55196" s="505" customFormat="1" ht="14.25" hidden="1"/>
    <row r="55197" s="505" customFormat="1" ht="14.25" hidden="1"/>
    <row r="55198" s="505" customFormat="1" ht="14.25" hidden="1"/>
    <row r="55199" s="505" customFormat="1" ht="14.25" hidden="1"/>
    <row r="55200" s="505" customFormat="1" ht="14.25" hidden="1"/>
    <row r="55201" s="505" customFormat="1" ht="14.25" hidden="1"/>
    <row r="55202" s="505" customFormat="1" ht="14.25" hidden="1"/>
    <row r="55203" s="505" customFormat="1" ht="14.25" hidden="1"/>
    <row r="55204" s="505" customFormat="1" ht="14.25" hidden="1"/>
    <row r="55205" s="505" customFormat="1" ht="14.25" hidden="1"/>
    <row r="55206" s="505" customFormat="1" ht="14.25" hidden="1"/>
    <row r="55207" s="505" customFormat="1" ht="14.25" hidden="1"/>
    <row r="55208" s="505" customFormat="1" ht="14.25" hidden="1"/>
    <row r="55209" s="505" customFormat="1" ht="14.25" hidden="1"/>
    <row r="55210" s="505" customFormat="1" ht="14.25" hidden="1"/>
    <row r="55211" s="505" customFormat="1" ht="14.25" hidden="1"/>
    <row r="55212" s="505" customFormat="1" ht="14.25" hidden="1"/>
    <row r="55213" s="505" customFormat="1" ht="14.25" hidden="1"/>
    <row r="55214" s="505" customFormat="1" ht="14.25" hidden="1"/>
    <row r="55215" s="505" customFormat="1" ht="14.25" hidden="1"/>
    <row r="55216" s="505" customFormat="1" ht="14.25" hidden="1"/>
    <row r="55217" s="505" customFormat="1" ht="14.25" hidden="1"/>
    <row r="55218" s="505" customFormat="1" ht="14.25" hidden="1"/>
    <row r="55219" s="505" customFormat="1" ht="14.25" hidden="1"/>
    <row r="55220" s="505" customFormat="1" ht="14.25" hidden="1"/>
    <row r="55221" s="505" customFormat="1" ht="14.25" hidden="1"/>
    <row r="55222" s="505" customFormat="1" ht="14.25" hidden="1"/>
    <row r="55223" s="505" customFormat="1" ht="14.25" hidden="1"/>
    <row r="55224" s="505" customFormat="1" ht="14.25" hidden="1"/>
    <row r="55225" s="505" customFormat="1" ht="14.25" hidden="1"/>
    <row r="55226" s="505" customFormat="1" ht="14.25" hidden="1"/>
    <row r="55227" s="505" customFormat="1" ht="14.25" hidden="1"/>
    <row r="55228" s="505" customFormat="1" ht="14.25" hidden="1"/>
    <row r="55229" s="505" customFormat="1" ht="14.25" hidden="1"/>
    <row r="55230" s="505" customFormat="1" ht="14.25" hidden="1"/>
    <row r="55231" s="505" customFormat="1" ht="14.25" hidden="1"/>
    <row r="55232" s="505" customFormat="1" ht="14.25" hidden="1"/>
    <row r="55233" s="505" customFormat="1" ht="14.25" hidden="1"/>
    <row r="55234" s="505" customFormat="1" ht="14.25" hidden="1"/>
    <row r="55235" s="505" customFormat="1" ht="14.25" hidden="1"/>
    <row r="55236" s="505" customFormat="1" ht="14.25" hidden="1"/>
    <row r="55237" s="505" customFormat="1" ht="14.25" hidden="1"/>
    <row r="55238" s="505" customFormat="1" ht="14.25" hidden="1"/>
    <row r="55239" s="505" customFormat="1" ht="14.25" hidden="1"/>
    <row r="55240" s="505" customFormat="1" ht="14.25" hidden="1"/>
    <row r="55241" s="505" customFormat="1" ht="14.25" hidden="1"/>
    <row r="55242" s="505" customFormat="1" ht="14.25" hidden="1"/>
    <row r="55243" s="505" customFormat="1" ht="14.25" hidden="1"/>
    <row r="55244" s="505" customFormat="1" ht="14.25" hidden="1"/>
    <row r="55245" s="505" customFormat="1" ht="14.25" hidden="1"/>
    <row r="55246" s="505" customFormat="1" ht="14.25" hidden="1"/>
    <row r="55247" s="505" customFormat="1" ht="14.25" hidden="1"/>
    <row r="55248" s="505" customFormat="1" ht="14.25" hidden="1"/>
    <row r="55249" s="505" customFormat="1" ht="14.25" hidden="1"/>
    <row r="55250" s="505" customFormat="1" ht="14.25" hidden="1"/>
    <row r="55251" s="505" customFormat="1" ht="14.25" hidden="1"/>
    <row r="55252" s="505" customFormat="1" ht="14.25" hidden="1"/>
    <row r="55253" s="505" customFormat="1" ht="14.25" hidden="1"/>
    <row r="55254" s="505" customFormat="1" ht="14.25" hidden="1"/>
    <row r="55255" s="505" customFormat="1" ht="14.25" hidden="1"/>
    <row r="55256" s="505" customFormat="1" ht="14.25" hidden="1"/>
    <row r="55257" s="505" customFormat="1" ht="14.25" hidden="1"/>
    <row r="55258" s="505" customFormat="1" ht="14.25" hidden="1"/>
    <row r="55259" s="505" customFormat="1" ht="14.25" hidden="1"/>
    <row r="55260" s="505" customFormat="1" ht="14.25" hidden="1"/>
    <row r="55261" s="505" customFormat="1" ht="14.25" hidden="1"/>
    <row r="55262" s="505" customFormat="1" ht="14.25" hidden="1"/>
    <row r="55263" s="505" customFormat="1" ht="14.25" hidden="1"/>
    <row r="55264" s="505" customFormat="1" ht="14.25" hidden="1"/>
    <row r="55265" s="505" customFormat="1" ht="14.25" hidden="1"/>
    <row r="55266" s="505" customFormat="1" ht="14.25" hidden="1"/>
    <row r="55267" s="505" customFormat="1" ht="14.25" hidden="1"/>
    <row r="55268" s="505" customFormat="1" ht="14.25" hidden="1"/>
    <row r="55269" s="505" customFormat="1" ht="14.25" hidden="1"/>
    <row r="55270" s="505" customFormat="1" ht="14.25" hidden="1"/>
    <row r="55271" s="505" customFormat="1" ht="14.25" hidden="1"/>
    <row r="55272" s="505" customFormat="1" ht="14.25" hidden="1"/>
    <row r="55273" s="505" customFormat="1" ht="14.25" hidden="1"/>
    <row r="55274" s="505" customFormat="1" ht="14.25" hidden="1"/>
    <row r="55275" s="505" customFormat="1" ht="14.25" hidden="1"/>
    <row r="55276" s="505" customFormat="1" ht="14.25" hidden="1"/>
    <row r="55277" s="505" customFormat="1" ht="14.25" hidden="1"/>
    <row r="55278" s="505" customFormat="1" ht="14.25" hidden="1"/>
    <row r="55279" s="505" customFormat="1" ht="14.25" hidden="1"/>
    <row r="55280" s="505" customFormat="1" ht="14.25" hidden="1"/>
    <row r="55281" s="505" customFormat="1" ht="14.25" hidden="1"/>
    <row r="55282" s="505" customFormat="1" ht="14.25" hidden="1"/>
    <row r="55283" s="505" customFormat="1" ht="14.25" hidden="1"/>
    <row r="55284" s="505" customFormat="1" ht="14.25" hidden="1"/>
    <row r="55285" s="505" customFormat="1" ht="14.25" hidden="1"/>
    <row r="55286" s="505" customFormat="1" ht="14.25" hidden="1"/>
    <row r="55287" s="505" customFormat="1" ht="14.25" hidden="1"/>
    <row r="55288" s="505" customFormat="1" ht="14.25" hidden="1"/>
    <row r="55289" s="505" customFormat="1" ht="14.25" hidden="1"/>
    <row r="55290" s="505" customFormat="1" ht="14.25" hidden="1"/>
    <row r="55291" s="505" customFormat="1" ht="14.25" hidden="1"/>
    <row r="55292" s="505" customFormat="1" ht="14.25" hidden="1"/>
    <row r="55293" s="505" customFormat="1" ht="14.25" hidden="1"/>
    <row r="55294" s="505" customFormat="1" ht="14.25" hidden="1"/>
    <row r="55295" s="505" customFormat="1" ht="14.25" hidden="1"/>
    <row r="55296" s="505" customFormat="1" ht="14.25" hidden="1"/>
    <row r="55297" s="505" customFormat="1" ht="14.25" hidden="1"/>
    <row r="55298" s="505" customFormat="1" ht="14.25" hidden="1"/>
    <row r="55299" s="505" customFormat="1" ht="14.25" hidden="1"/>
    <row r="55300" s="505" customFormat="1" ht="14.25" hidden="1"/>
    <row r="55301" s="505" customFormat="1" ht="14.25" hidden="1"/>
    <row r="55302" s="505" customFormat="1" ht="14.25" hidden="1"/>
    <row r="55303" s="505" customFormat="1" ht="14.25" hidden="1"/>
    <row r="55304" s="505" customFormat="1" ht="14.25" hidden="1"/>
    <row r="55305" s="505" customFormat="1" ht="14.25" hidden="1"/>
    <row r="55306" s="505" customFormat="1" ht="14.25" hidden="1"/>
    <row r="55307" s="505" customFormat="1" ht="14.25" hidden="1"/>
    <row r="55308" s="505" customFormat="1" ht="14.25" hidden="1"/>
    <row r="55309" s="505" customFormat="1" ht="14.25" hidden="1"/>
    <row r="55310" s="505" customFormat="1" ht="14.25" hidden="1"/>
    <row r="55311" s="505" customFormat="1" ht="14.25" hidden="1"/>
    <row r="55312" s="505" customFormat="1" ht="14.25" hidden="1"/>
    <row r="55313" s="505" customFormat="1" ht="14.25" hidden="1"/>
    <row r="55314" s="505" customFormat="1" ht="14.25" hidden="1"/>
    <row r="55315" s="505" customFormat="1" ht="14.25" hidden="1"/>
    <row r="55316" s="505" customFormat="1" ht="14.25" hidden="1"/>
    <row r="55317" s="505" customFormat="1" ht="14.25" hidden="1"/>
    <row r="55318" s="505" customFormat="1" ht="14.25" hidden="1"/>
    <row r="55319" s="505" customFormat="1" ht="14.25" hidden="1"/>
    <row r="55320" s="505" customFormat="1" ht="14.25" hidden="1"/>
    <row r="55321" s="505" customFormat="1" ht="14.25" hidden="1"/>
    <row r="55322" s="505" customFormat="1" ht="14.25" hidden="1"/>
    <row r="55323" s="505" customFormat="1" ht="14.25" hidden="1"/>
    <row r="55324" s="505" customFormat="1" ht="14.25" hidden="1"/>
    <row r="55325" s="505" customFormat="1" ht="14.25" hidden="1"/>
    <row r="55326" s="505" customFormat="1" ht="14.25" hidden="1"/>
    <row r="55327" s="505" customFormat="1" ht="14.25" hidden="1"/>
    <row r="55328" s="505" customFormat="1" ht="14.25" hidden="1"/>
    <row r="55329" s="505" customFormat="1" ht="14.25" hidden="1"/>
    <row r="55330" s="505" customFormat="1" ht="14.25" hidden="1"/>
    <row r="55331" s="505" customFormat="1" ht="14.25" hidden="1"/>
    <row r="55332" s="505" customFormat="1" ht="14.25" hidden="1"/>
    <row r="55333" s="505" customFormat="1" ht="14.25" hidden="1"/>
    <row r="55334" s="505" customFormat="1" ht="14.25" hidden="1"/>
    <row r="55335" s="505" customFormat="1" ht="14.25" hidden="1"/>
    <row r="55336" s="505" customFormat="1" ht="14.25" hidden="1"/>
    <row r="55337" s="505" customFormat="1" ht="14.25" hidden="1"/>
    <row r="55338" s="505" customFormat="1" ht="14.25" hidden="1"/>
    <row r="55339" s="505" customFormat="1" ht="14.25" hidden="1"/>
    <row r="55340" s="505" customFormat="1" ht="14.25" hidden="1"/>
    <row r="55341" s="505" customFormat="1" ht="14.25" hidden="1"/>
    <row r="55342" s="505" customFormat="1" ht="14.25" hidden="1"/>
    <row r="55343" s="505" customFormat="1" ht="14.25" hidden="1"/>
    <row r="55344" s="505" customFormat="1" ht="14.25" hidden="1"/>
    <row r="55345" s="505" customFormat="1" ht="14.25" hidden="1"/>
    <row r="55346" s="505" customFormat="1" ht="14.25" hidden="1"/>
    <row r="55347" s="505" customFormat="1" ht="14.25" hidden="1"/>
    <row r="55348" s="505" customFormat="1" ht="14.25" hidden="1"/>
    <row r="55349" s="505" customFormat="1" ht="14.25" hidden="1"/>
    <row r="55350" s="505" customFormat="1" ht="14.25" hidden="1"/>
    <row r="55351" s="505" customFormat="1" ht="14.25" hidden="1"/>
    <row r="55352" s="505" customFormat="1" ht="14.25" hidden="1"/>
    <row r="55353" s="505" customFormat="1" ht="14.25" hidden="1"/>
    <row r="55354" s="505" customFormat="1" ht="14.25" hidden="1"/>
    <row r="55355" s="505" customFormat="1" ht="14.25" hidden="1"/>
    <row r="55356" s="505" customFormat="1" ht="14.25" hidden="1"/>
    <row r="55357" s="505" customFormat="1" ht="14.25" hidden="1"/>
    <row r="55358" s="505" customFormat="1" ht="14.25" hidden="1"/>
    <row r="55359" s="505" customFormat="1" ht="14.25" hidden="1"/>
    <row r="55360" s="505" customFormat="1" ht="14.25" hidden="1"/>
    <row r="55361" s="505" customFormat="1" ht="14.25" hidden="1"/>
    <row r="55362" s="505" customFormat="1" ht="14.25" hidden="1"/>
    <row r="55363" s="505" customFormat="1" ht="14.25" hidden="1"/>
    <row r="55364" s="505" customFormat="1" ht="14.25" hidden="1"/>
    <row r="55365" s="505" customFormat="1" ht="14.25" hidden="1"/>
    <row r="55366" s="505" customFormat="1" ht="14.25" hidden="1"/>
    <row r="55367" s="505" customFormat="1" ht="14.25" hidden="1"/>
    <row r="55368" s="505" customFormat="1" ht="14.25" hidden="1"/>
    <row r="55369" s="505" customFormat="1" ht="14.25" hidden="1"/>
    <row r="55370" s="505" customFormat="1" ht="14.25" hidden="1"/>
    <row r="55371" s="505" customFormat="1" ht="14.25" hidden="1"/>
    <row r="55372" s="505" customFormat="1" ht="14.25" hidden="1"/>
    <row r="55373" s="505" customFormat="1" ht="14.25" hidden="1"/>
    <row r="55374" s="505" customFormat="1" ht="14.25" hidden="1"/>
    <row r="55375" s="505" customFormat="1" ht="14.25" hidden="1"/>
    <row r="55376" s="505" customFormat="1" ht="14.25" hidden="1"/>
    <row r="55377" s="505" customFormat="1" ht="14.25" hidden="1"/>
    <row r="55378" s="505" customFormat="1" ht="14.25" hidden="1"/>
    <row r="55379" s="505" customFormat="1" ht="14.25" hidden="1"/>
    <row r="55380" s="505" customFormat="1" ht="14.25" hidden="1"/>
    <row r="55381" s="505" customFormat="1" ht="14.25" hidden="1"/>
    <row r="55382" s="505" customFormat="1" ht="14.25" hidden="1"/>
    <row r="55383" s="505" customFormat="1" ht="14.25" hidden="1"/>
    <row r="55384" s="505" customFormat="1" ht="14.25" hidden="1"/>
    <row r="55385" s="505" customFormat="1" ht="14.25" hidden="1"/>
    <row r="55386" s="505" customFormat="1" ht="14.25" hidden="1"/>
    <row r="55387" s="505" customFormat="1" ht="14.25" hidden="1"/>
    <row r="55388" s="505" customFormat="1" ht="14.25" hidden="1"/>
    <row r="55389" s="505" customFormat="1" ht="14.25" hidden="1"/>
    <row r="55390" s="505" customFormat="1" ht="14.25" hidden="1"/>
    <row r="55391" s="505" customFormat="1" ht="14.25" hidden="1"/>
    <row r="55392" s="505" customFormat="1" ht="14.25" hidden="1"/>
    <row r="55393" s="505" customFormat="1" ht="14.25" hidden="1"/>
    <row r="55394" s="505" customFormat="1" ht="14.25" hidden="1"/>
    <row r="55395" s="505" customFormat="1" ht="14.25" hidden="1"/>
    <row r="55396" s="505" customFormat="1" ht="14.25" hidden="1"/>
    <row r="55397" s="505" customFormat="1" ht="14.25" hidden="1"/>
    <row r="55398" s="505" customFormat="1" ht="14.25" hidden="1"/>
    <row r="55399" s="505" customFormat="1" ht="14.25" hidden="1"/>
    <row r="55400" s="505" customFormat="1" ht="14.25" hidden="1"/>
    <row r="55401" s="505" customFormat="1" ht="14.25" hidden="1"/>
    <row r="55402" s="505" customFormat="1" ht="14.25" hidden="1"/>
    <row r="55403" s="505" customFormat="1" ht="14.25" hidden="1"/>
    <row r="55404" s="505" customFormat="1" ht="14.25" hidden="1"/>
    <row r="55405" s="505" customFormat="1" ht="14.25" hidden="1"/>
    <row r="55406" s="505" customFormat="1" ht="14.25" hidden="1"/>
    <row r="55407" s="505" customFormat="1" ht="14.25" hidden="1"/>
    <row r="55408" s="505" customFormat="1" ht="14.25" hidden="1"/>
    <row r="55409" s="505" customFormat="1" ht="14.25" hidden="1"/>
    <row r="55410" s="505" customFormat="1" ht="14.25" hidden="1"/>
    <row r="55411" s="505" customFormat="1" ht="14.25" hidden="1"/>
    <row r="55412" s="505" customFormat="1" ht="14.25" hidden="1"/>
    <row r="55413" s="505" customFormat="1" ht="14.25" hidden="1"/>
    <row r="55414" s="505" customFormat="1" ht="14.25" hidden="1"/>
    <row r="55415" s="505" customFormat="1" ht="14.25" hidden="1"/>
    <row r="55416" s="505" customFormat="1" ht="14.25" hidden="1"/>
    <row r="55417" s="505" customFormat="1" ht="14.25" hidden="1"/>
    <row r="55418" s="505" customFormat="1" ht="14.25" hidden="1"/>
    <row r="55419" s="505" customFormat="1" ht="14.25" hidden="1"/>
    <row r="55420" s="505" customFormat="1" ht="14.25" hidden="1"/>
    <row r="55421" s="505" customFormat="1" ht="14.25" hidden="1"/>
    <row r="55422" s="505" customFormat="1" ht="14.25" hidden="1"/>
    <row r="55423" s="505" customFormat="1" ht="14.25" hidden="1"/>
    <row r="55424" s="505" customFormat="1" ht="14.25" hidden="1"/>
    <row r="55425" s="505" customFormat="1" ht="14.25" hidden="1"/>
    <row r="55426" s="505" customFormat="1" ht="14.25" hidden="1"/>
    <row r="55427" s="505" customFormat="1" ht="14.25" hidden="1"/>
    <row r="55428" s="505" customFormat="1" ht="14.25" hidden="1"/>
    <row r="55429" s="505" customFormat="1" ht="14.25" hidden="1"/>
    <row r="55430" s="505" customFormat="1" ht="14.25" hidden="1"/>
    <row r="55431" s="505" customFormat="1" ht="14.25" hidden="1"/>
    <row r="55432" s="505" customFormat="1" ht="14.25" hidden="1"/>
    <row r="55433" s="505" customFormat="1" ht="14.25" hidden="1"/>
    <row r="55434" s="505" customFormat="1" ht="14.25" hidden="1"/>
    <row r="55435" s="505" customFormat="1" ht="14.25" hidden="1"/>
    <row r="55436" s="505" customFormat="1" ht="14.25" hidden="1"/>
    <row r="55437" s="505" customFormat="1" ht="14.25" hidden="1"/>
    <row r="55438" s="505" customFormat="1" ht="14.25" hidden="1"/>
    <row r="55439" s="505" customFormat="1" ht="14.25" hidden="1"/>
    <row r="55440" s="505" customFormat="1" ht="14.25" hidden="1"/>
    <row r="55441" s="505" customFormat="1" ht="14.25" hidden="1"/>
    <row r="55442" s="505" customFormat="1" ht="14.25" hidden="1"/>
    <row r="55443" s="505" customFormat="1" ht="14.25" hidden="1"/>
    <row r="55444" s="505" customFormat="1" ht="14.25" hidden="1"/>
    <row r="55445" s="505" customFormat="1" ht="14.25" hidden="1"/>
    <row r="55446" s="505" customFormat="1" ht="14.25" hidden="1"/>
    <row r="55447" s="505" customFormat="1" ht="14.25" hidden="1"/>
    <row r="55448" s="505" customFormat="1" ht="14.25" hidden="1"/>
    <row r="55449" s="505" customFormat="1" ht="14.25" hidden="1"/>
    <row r="55450" s="505" customFormat="1" ht="14.25" hidden="1"/>
    <row r="55451" s="505" customFormat="1" ht="14.25" hidden="1"/>
    <row r="55452" s="505" customFormat="1" ht="14.25" hidden="1"/>
    <row r="55453" s="505" customFormat="1" ht="14.25" hidden="1"/>
    <row r="55454" s="505" customFormat="1" ht="14.25" hidden="1"/>
    <row r="55455" s="505" customFormat="1" ht="14.25" hidden="1"/>
    <row r="55456" s="505" customFormat="1" ht="14.25" hidden="1"/>
    <row r="55457" s="505" customFormat="1" ht="14.25" hidden="1"/>
    <row r="55458" s="505" customFormat="1" ht="14.25" hidden="1"/>
    <row r="55459" s="505" customFormat="1" ht="14.25" hidden="1"/>
    <row r="55460" s="505" customFormat="1" ht="14.25" hidden="1"/>
    <row r="55461" s="505" customFormat="1" ht="14.25" hidden="1"/>
    <row r="55462" s="505" customFormat="1" ht="14.25" hidden="1"/>
    <row r="55463" s="505" customFormat="1" ht="14.25" hidden="1"/>
    <row r="55464" s="505" customFormat="1" ht="14.25" hidden="1"/>
    <row r="55465" s="505" customFormat="1" ht="14.25" hidden="1"/>
    <row r="55466" s="505" customFormat="1" ht="14.25" hidden="1"/>
    <row r="55467" s="505" customFormat="1" ht="14.25" hidden="1"/>
    <row r="55468" s="505" customFormat="1" ht="14.25" hidden="1"/>
    <row r="55469" s="505" customFormat="1" ht="14.25" hidden="1"/>
    <row r="55470" s="505" customFormat="1" ht="14.25" hidden="1"/>
    <row r="55471" s="505" customFormat="1" ht="14.25" hidden="1"/>
    <row r="55472" s="505" customFormat="1" ht="14.25" hidden="1"/>
    <row r="55473" s="505" customFormat="1" ht="14.25" hidden="1"/>
    <row r="55474" s="505" customFormat="1" ht="14.25" hidden="1"/>
    <row r="55475" s="505" customFormat="1" ht="14.25" hidden="1"/>
    <row r="55476" s="505" customFormat="1" ht="14.25" hidden="1"/>
    <row r="55477" s="505" customFormat="1" ht="14.25" hidden="1"/>
    <row r="55478" s="505" customFormat="1" ht="14.25" hidden="1"/>
    <row r="55479" s="505" customFormat="1" ht="14.25" hidden="1"/>
    <row r="55480" s="505" customFormat="1" ht="14.25" hidden="1"/>
    <row r="55481" s="505" customFormat="1" ht="14.25" hidden="1"/>
    <row r="55482" s="505" customFormat="1" ht="14.25" hidden="1"/>
    <row r="55483" s="505" customFormat="1" ht="14.25" hidden="1"/>
    <row r="55484" s="505" customFormat="1" ht="14.25" hidden="1"/>
    <row r="55485" s="505" customFormat="1" ht="14.25" hidden="1"/>
    <row r="55486" s="505" customFormat="1" ht="14.25" hidden="1"/>
    <row r="55487" s="505" customFormat="1" ht="14.25" hidden="1"/>
    <row r="55488" s="505" customFormat="1" ht="14.25" hidden="1"/>
    <row r="55489" s="505" customFormat="1" ht="14.25" hidden="1"/>
    <row r="55490" s="505" customFormat="1" ht="14.25" hidden="1"/>
    <row r="55491" s="505" customFormat="1" ht="14.25" hidden="1"/>
    <row r="55492" s="505" customFormat="1" ht="14.25" hidden="1"/>
    <row r="55493" s="505" customFormat="1" ht="14.25" hidden="1"/>
    <row r="55494" s="505" customFormat="1" ht="14.25" hidden="1"/>
    <row r="55495" s="505" customFormat="1" ht="14.25" hidden="1"/>
    <row r="55496" s="505" customFormat="1" ht="14.25" hidden="1"/>
    <row r="55497" s="505" customFormat="1" ht="14.25" hidden="1"/>
    <row r="55498" s="505" customFormat="1" ht="14.25" hidden="1"/>
    <row r="55499" s="505" customFormat="1" ht="14.25" hidden="1"/>
    <row r="55500" s="505" customFormat="1" ht="14.25" hidden="1"/>
    <row r="55501" s="505" customFormat="1" ht="14.25" hidden="1"/>
    <row r="55502" s="505" customFormat="1" ht="14.25" hidden="1"/>
    <row r="55503" s="505" customFormat="1" ht="14.25" hidden="1"/>
    <row r="55504" s="505" customFormat="1" ht="14.25" hidden="1"/>
    <row r="55505" s="505" customFormat="1" ht="14.25" hidden="1"/>
    <row r="55506" s="505" customFormat="1" ht="14.25" hidden="1"/>
    <row r="55507" s="505" customFormat="1" ht="14.25" hidden="1"/>
    <row r="55508" s="505" customFormat="1" ht="14.25" hidden="1"/>
    <row r="55509" s="505" customFormat="1" ht="14.25" hidden="1"/>
    <row r="55510" s="505" customFormat="1" ht="14.25" hidden="1"/>
    <row r="55511" s="505" customFormat="1" ht="14.25" hidden="1"/>
    <row r="55512" s="505" customFormat="1" ht="14.25" hidden="1"/>
    <row r="55513" s="505" customFormat="1" ht="14.25" hidden="1"/>
    <row r="55514" s="505" customFormat="1" ht="14.25" hidden="1"/>
    <row r="55515" s="505" customFormat="1" ht="14.25" hidden="1"/>
    <row r="55516" s="505" customFormat="1" ht="14.25" hidden="1"/>
    <row r="55517" s="505" customFormat="1" ht="14.25" hidden="1"/>
    <row r="55518" s="505" customFormat="1" ht="14.25" hidden="1"/>
    <row r="55519" s="505" customFormat="1" ht="14.25" hidden="1"/>
    <row r="55520" s="505" customFormat="1" ht="14.25" hidden="1"/>
    <row r="55521" s="505" customFormat="1" ht="14.25" hidden="1"/>
    <row r="55522" s="505" customFormat="1" ht="14.25" hidden="1"/>
    <row r="55523" s="505" customFormat="1" ht="14.25" hidden="1"/>
    <row r="55524" s="505" customFormat="1" ht="14.25" hidden="1"/>
    <row r="55525" s="505" customFormat="1" ht="14.25" hidden="1"/>
    <row r="55526" s="505" customFormat="1" ht="14.25" hidden="1"/>
    <row r="55527" s="505" customFormat="1" ht="14.25" hidden="1"/>
    <row r="55528" s="505" customFormat="1" ht="14.25" hidden="1"/>
    <row r="55529" s="505" customFormat="1" ht="14.25" hidden="1"/>
    <row r="55530" s="505" customFormat="1" ht="14.25" hidden="1"/>
    <row r="55531" s="505" customFormat="1" ht="14.25" hidden="1"/>
    <row r="55532" s="505" customFormat="1" ht="14.25" hidden="1"/>
    <row r="55533" s="505" customFormat="1" ht="14.25" hidden="1"/>
    <row r="55534" s="505" customFormat="1" ht="14.25" hidden="1"/>
    <row r="55535" s="505" customFormat="1" ht="14.25" hidden="1"/>
    <row r="55536" s="505" customFormat="1" ht="14.25" hidden="1"/>
    <row r="55537" s="505" customFormat="1" ht="14.25" hidden="1"/>
    <row r="55538" s="505" customFormat="1" ht="14.25" hidden="1"/>
    <row r="55539" s="505" customFormat="1" ht="14.25" hidden="1"/>
    <row r="55540" s="505" customFormat="1" ht="14.25" hidden="1"/>
    <row r="55541" s="505" customFormat="1" ht="14.25" hidden="1"/>
    <row r="55542" s="505" customFormat="1" ht="14.25" hidden="1"/>
    <row r="55543" s="505" customFormat="1" ht="14.25" hidden="1"/>
    <row r="55544" s="505" customFormat="1" ht="14.25" hidden="1"/>
    <row r="55545" s="505" customFormat="1" ht="14.25" hidden="1"/>
    <row r="55546" s="505" customFormat="1" ht="14.25" hidden="1"/>
    <row r="55547" s="505" customFormat="1" ht="14.25" hidden="1"/>
    <row r="55548" s="505" customFormat="1" ht="14.25" hidden="1"/>
    <row r="55549" s="505" customFormat="1" ht="14.25" hidden="1"/>
    <row r="55550" s="505" customFormat="1" ht="14.25" hidden="1"/>
    <row r="55551" s="505" customFormat="1" ht="14.25" hidden="1"/>
    <row r="55552" s="505" customFormat="1" ht="14.25" hidden="1"/>
    <row r="55553" s="505" customFormat="1" ht="14.25" hidden="1"/>
    <row r="55554" s="505" customFormat="1" ht="14.25" hidden="1"/>
    <row r="55555" s="505" customFormat="1" ht="14.25" hidden="1"/>
    <row r="55556" s="505" customFormat="1" ht="14.25" hidden="1"/>
    <row r="55557" s="505" customFormat="1" ht="14.25" hidden="1"/>
    <row r="55558" s="505" customFormat="1" ht="14.25" hidden="1"/>
    <row r="55559" s="505" customFormat="1" ht="14.25" hidden="1"/>
    <row r="55560" s="505" customFormat="1" ht="14.25" hidden="1"/>
    <row r="55561" s="505" customFormat="1" ht="14.25" hidden="1"/>
    <row r="55562" s="505" customFormat="1" ht="14.25" hidden="1"/>
    <row r="55563" s="505" customFormat="1" ht="14.25" hidden="1"/>
    <row r="55564" s="505" customFormat="1" ht="14.25" hidden="1"/>
    <row r="55565" s="505" customFormat="1" ht="14.25" hidden="1"/>
    <row r="55566" s="505" customFormat="1" ht="14.25" hidden="1"/>
    <row r="55567" s="505" customFormat="1" ht="14.25" hidden="1"/>
    <row r="55568" s="505" customFormat="1" ht="14.25" hidden="1"/>
    <row r="55569" s="505" customFormat="1" ht="14.25" hidden="1"/>
    <row r="55570" s="505" customFormat="1" ht="14.25" hidden="1"/>
    <row r="55571" s="505" customFormat="1" ht="14.25" hidden="1"/>
    <row r="55572" s="505" customFormat="1" ht="14.25" hidden="1"/>
    <row r="55573" s="505" customFormat="1" ht="14.25" hidden="1"/>
    <row r="55574" s="505" customFormat="1" ht="14.25" hidden="1"/>
    <row r="55575" s="505" customFormat="1" ht="14.25" hidden="1"/>
    <row r="55576" s="505" customFormat="1" ht="14.25" hidden="1"/>
    <row r="55577" s="505" customFormat="1" ht="14.25" hidden="1"/>
    <row r="55578" s="505" customFormat="1" ht="14.25" hidden="1"/>
    <row r="55579" s="505" customFormat="1" ht="14.25" hidden="1"/>
    <row r="55580" s="505" customFormat="1" ht="14.25" hidden="1"/>
    <row r="55581" s="505" customFormat="1" ht="14.25" hidden="1"/>
    <row r="55582" s="505" customFormat="1" ht="14.25" hidden="1"/>
    <row r="55583" s="505" customFormat="1" ht="14.25" hidden="1"/>
    <row r="55584" s="505" customFormat="1" ht="14.25" hidden="1"/>
    <row r="55585" s="505" customFormat="1" ht="14.25" hidden="1"/>
    <row r="55586" s="505" customFormat="1" ht="14.25" hidden="1"/>
    <row r="55587" s="505" customFormat="1" ht="14.25" hidden="1"/>
    <row r="55588" s="505" customFormat="1" ht="14.25" hidden="1"/>
    <row r="55589" s="505" customFormat="1" ht="14.25" hidden="1"/>
    <row r="55590" s="505" customFormat="1" ht="14.25" hidden="1"/>
    <row r="55591" s="505" customFormat="1" ht="14.25" hidden="1"/>
    <row r="55592" s="505" customFormat="1" ht="14.25" hidden="1"/>
    <row r="55593" s="505" customFormat="1" ht="14.25" hidden="1"/>
    <row r="55594" s="505" customFormat="1" ht="14.25" hidden="1"/>
    <row r="55595" s="505" customFormat="1" ht="14.25" hidden="1"/>
    <row r="55596" s="505" customFormat="1" ht="14.25" hidden="1"/>
    <row r="55597" s="505" customFormat="1" ht="14.25" hidden="1"/>
    <row r="55598" s="505" customFormat="1" ht="14.25" hidden="1"/>
    <row r="55599" s="505" customFormat="1" ht="14.25" hidden="1"/>
    <row r="55600" s="505" customFormat="1" ht="14.25" hidden="1"/>
    <row r="55601" s="505" customFormat="1" ht="14.25" hidden="1"/>
    <row r="55602" s="505" customFormat="1" ht="14.25" hidden="1"/>
    <row r="55603" s="505" customFormat="1" ht="14.25" hidden="1"/>
    <row r="55604" s="505" customFormat="1" ht="14.25" hidden="1"/>
    <row r="55605" s="505" customFormat="1" ht="14.25" hidden="1"/>
    <row r="55606" s="505" customFormat="1" ht="14.25" hidden="1"/>
    <row r="55607" s="505" customFormat="1" ht="14.25" hidden="1"/>
    <row r="55608" s="505" customFormat="1" ht="14.25" hidden="1"/>
    <row r="55609" s="505" customFormat="1" ht="14.25" hidden="1"/>
    <row r="55610" s="505" customFormat="1" ht="14.25" hidden="1"/>
    <row r="55611" s="505" customFormat="1" ht="14.25" hidden="1"/>
    <row r="55612" s="505" customFormat="1" ht="14.25" hidden="1"/>
    <row r="55613" s="505" customFormat="1" ht="14.25" hidden="1"/>
    <row r="55614" s="505" customFormat="1" ht="14.25" hidden="1"/>
    <row r="55615" s="505" customFormat="1" ht="14.25" hidden="1"/>
    <row r="55616" s="505" customFormat="1" ht="14.25" hidden="1"/>
    <row r="55617" s="505" customFormat="1" ht="14.25" hidden="1"/>
    <row r="55618" s="505" customFormat="1" ht="14.25" hidden="1"/>
    <row r="55619" s="505" customFormat="1" ht="14.25" hidden="1"/>
    <row r="55620" s="505" customFormat="1" ht="14.25" hidden="1"/>
    <row r="55621" s="505" customFormat="1" ht="14.25" hidden="1"/>
    <row r="55622" s="505" customFormat="1" ht="14.25" hidden="1"/>
    <row r="55623" s="505" customFormat="1" ht="14.25" hidden="1"/>
    <row r="55624" s="505" customFormat="1" ht="14.25" hidden="1"/>
    <row r="55625" s="505" customFormat="1" ht="14.25" hidden="1"/>
    <row r="55626" s="505" customFormat="1" ht="14.25" hidden="1"/>
    <row r="55627" s="505" customFormat="1" ht="14.25" hidden="1"/>
    <row r="55628" s="505" customFormat="1" ht="14.25" hidden="1"/>
    <row r="55629" s="505" customFormat="1" ht="14.25" hidden="1"/>
    <row r="55630" s="505" customFormat="1" ht="14.25" hidden="1"/>
    <row r="55631" s="505" customFormat="1" ht="14.25" hidden="1"/>
    <row r="55632" s="505" customFormat="1" ht="14.25" hidden="1"/>
    <row r="55633" s="505" customFormat="1" ht="14.25" hidden="1"/>
    <row r="55634" s="505" customFormat="1" ht="14.25" hidden="1"/>
    <row r="55635" s="505" customFormat="1" ht="14.25" hidden="1"/>
    <row r="55636" s="505" customFormat="1" ht="14.25" hidden="1"/>
    <row r="55637" s="505" customFormat="1" ht="14.25" hidden="1"/>
    <row r="55638" s="505" customFormat="1" ht="14.25" hidden="1"/>
    <row r="55639" s="505" customFormat="1" ht="14.25" hidden="1"/>
    <row r="55640" s="505" customFormat="1" ht="14.25" hidden="1"/>
    <row r="55641" s="505" customFormat="1" ht="14.25" hidden="1"/>
    <row r="55642" s="505" customFormat="1" ht="14.25" hidden="1"/>
    <row r="55643" s="505" customFormat="1" ht="14.25" hidden="1"/>
    <row r="55644" s="505" customFormat="1" ht="14.25" hidden="1"/>
    <row r="55645" s="505" customFormat="1" ht="14.25" hidden="1"/>
    <row r="55646" s="505" customFormat="1" ht="14.25" hidden="1"/>
    <row r="55647" s="505" customFormat="1" ht="14.25" hidden="1"/>
    <row r="55648" s="505" customFormat="1" ht="14.25" hidden="1"/>
    <row r="55649" s="505" customFormat="1" ht="14.25" hidden="1"/>
    <row r="55650" s="505" customFormat="1" ht="14.25" hidden="1"/>
    <row r="55651" s="505" customFormat="1" ht="14.25" hidden="1"/>
    <row r="55652" s="505" customFormat="1" ht="14.25" hidden="1"/>
    <row r="55653" s="505" customFormat="1" ht="14.25" hidden="1"/>
    <row r="55654" s="505" customFormat="1" ht="14.25" hidden="1"/>
    <row r="55655" s="505" customFormat="1" ht="14.25" hidden="1"/>
    <row r="55656" s="505" customFormat="1" ht="14.25" hidden="1"/>
    <row r="55657" s="505" customFormat="1" ht="14.25" hidden="1"/>
    <row r="55658" s="505" customFormat="1" ht="14.25" hidden="1"/>
    <row r="55659" s="505" customFormat="1" ht="14.25" hidden="1"/>
    <row r="55660" s="505" customFormat="1" ht="14.25" hidden="1"/>
    <row r="55661" s="505" customFormat="1" ht="14.25" hidden="1"/>
    <row r="55662" s="505" customFormat="1" ht="14.25" hidden="1"/>
    <row r="55663" s="505" customFormat="1" ht="14.25" hidden="1"/>
    <row r="55664" s="505" customFormat="1" ht="14.25" hidden="1"/>
    <row r="55665" s="505" customFormat="1" ht="14.25" hidden="1"/>
    <row r="55666" s="505" customFormat="1" ht="14.25" hidden="1"/>
    <row r="55667" s="505" customFormat="1" ht="14.25" hidden="1"/>
    <row r="55668" s="505" customFormat="1" ht="14.25" hidden="1"/>
    <row r="55669" s="505" customFormat="1" ht="14.25" hidden="1"/>
    <row r="55670" s="505" customFormat="1" ht="14.25" hidden="1"/>
    <row r="55671" s="505" customFormat="1" ht="14.25" hidden="1"/>
    <row r="55672" s="505" customFormat="1" ht="14.25" hidden="1"/>
    <row r="55673" s="505" customFormat="1" ht="14.25" hidden="1"/>
    <row r="55674" s="505" customFormat="1" ht="14.25" hidden="1"/>
    <row r="55675" s="505" customFormat="1" ht="14.25" hidden="1"/>
    <row r="55676" s="505" customFormat="1" ht="14.25" hidden="1"/>
    <row r="55677" s="505" customFormat="1" ht="14.25" hidden="1"/>
    <row r="55678" s="505" customFormat="1" ht="14.25" hidden="1"/>
    <row r="55679" s="505" customFormat="1" ht="14.25" hidden="1"/>
    <row r="55680" s="505" customFormat="1" ht="14.25" hidden="1"/>
    <row r="55681" s="505" customFormat="1" ht="14.25" hidden="1"/>
    <row r="55682" s="505" customFormat="1" ht="14.25" hidden="1"/>
    <row r="55683" s="505" customFormat="1" ht="14.25" hidden="1"/>
    <row r="55684" s="505" customFormat="1" ht="14.25" hidden="1"/>
    <row r="55685" s="505" customFormat="1" ht="14.25" hidden="1"/>
    <row r="55686" s="505" customFormat="1" ht="14.25" hidden="1"/>
    <row r="55687" s="505" customFormat="1" ht="14.25" hidden="1"/>
    <row r="55688" s="505" customFormat="1" ht="14.25" hidden="1"/>
    <row r="55689" s="505" customFormat="1" ht="14.25" hidden="1"/>
    <row r="55690" s="505" customFormat="1" ht="14.25" hidden="1"/>
    <row r="55691" s="505" customFormat="1" ht="14.25" hidden="1"/>
    <row r="55692" s="505" customFormat="1" ht="14.25" hidden="1"/>
    <row r="55693" s="505" customFormat="1" ht="14.25" hidden="1"/>
    <row r="55694" s="505" customFormat="1" ht="14.25" hidden="1"/>
    <row r="55695" s="505" customFormat="1" ht="14.25" hidden="1"/>
    <row r="55696" s="505" customFormat="1" ht="14.25" hidden="1"/>
    <row r="55697" s="505" customFormat="1" ht="14.25" hidden="1"/>
    <row r="55698" s="505" customFormat="1" ht="14.25" hidden="1"/>
    <row r="55699" s="505" customFormat="1" ht="14.25" hidden="1"/>
    <row r="55700" s="505" customFormat="1" ht="14.25" hidden="1"/>
    <row r="55701" s="505" customFormat="1" ht="14.25" hidden="1"/>
    <row r="55702" s="505" customFormat="1" ht="14.25" hidden="1"/>
    <row r="55703" s="505" customFormat="1" ht="14.25" hidden="1"/>
    <row r="55704" s="505" customFormat="1" ht="14.25" hidden="1"/>
    <row r="55705" s="505" customFormat="1" ht="14.25" hidden="1"/>
    <row r="55706" s="505" customFormat="1" ht="14.25" hidden="1"/>
    <row r="55707" s="505" customFormat="1" ht="14.25" hidden="1"/>
    <row r="55708" s="505" customFormat="1" ht="14.25" hidden="1"/>
    <row r="55709" s="505" customFormat="1" ht="14.25" hidden="1"/>
    <row r="55710" s="505" customFormat="1" ht="14.25" hidden="1"/>
    <row r="55711" s="505" customFormat="1" ht="14.25" hidden="1"/>
    <row r="55712" s="505" customFormat="1" ht="14.25" hidden="1"/>
    <row r="55713" s="505" customFormat="1" ht="14.25" hidden="1"/>
    <row r="55714" s="505" customFormat="1" ht="14.25" hidden="1"/>
    <row r="55715" s="505" customFormat="1" ht="14.25" hidden="1"/>
    <row r="55716" s="505" customFormat="1" ht="14.25" hidden="1"/>
    <row r="55717" s="505" customFormat="1" ht="14.25" hidden="1"/>
    <row r="55718" s="505" customFormat="1" ht="14.25" hidden="1"/>
    <row r="55719" s="505" customFormat="1" ht="14.25" hidden="1"/>
    <row r="55720" s="505" customFormat="1" ht="14.25" hidden="1"/>
    <row r="55721" s="505" customFormat="1" ht="14.25" hidden="1"/>
    <row r="55722" s="505" customFormat="1" ht="14.25" hidden="1"/>
    <row r="55723" s="505" customFormat="1" ht="14.25" hidden="1"/>
    <row r="55724" s="505" customFormat="1" ht="14.25" hidden="1"/>
    <row r="55725" s="505" customFormat="1" ht="14.25" hidden="1"/>
    <row r="55726" s="505" customFormat="1" ht="14.25" hidden="1"/>
    <row r="55727" s="505" customFormat="1" ht="14.25" hidden="1"/>
    <row r="55728" s="505" customFormat="1" ht="14.25" hidden="1"/>
    <row r="55729" s="505" customFormat="1" ht="14.25" hidden="1"/>
    <row r="55730" s="505" customFormat="1" ht="14.25" hidden="1"/>
    <row r="55731" s="505" customFormat="1" ht="14.25" hidden="1"/>
    <row r="55732" s="505" customFormat="1" ht="14.25" hidden="1"/>
    <row r="55733" s="505" customFormat="1" ht="14.25" hidden="1"/>
    <row r="55734" s="505" customFormat="1" ht="14.25" hidden="1"/>
    <row r="55735" s="505" customFormat="1" ht="14.25" hidden="1"/>
    <row r="55736" s="505" customFormat="1" ht="14.25" hidden="1"/>
    <row r="55737" s="505" customFormat="1" ht="14.25" hidden="1"/>
    <row r="55738" s="505" customFormat="1" ht="14.25" hidden="1"/>
    <row r="55739" s="505" customFormat="1" ht="14.25" hidden="1"/>
    <row r="55740" s="505" customFormat="1" ht="14.25" hidden="1"/>
    <row r="55741" s="505" customFormat="1" ht="14.25" hidden="1"/>
    <row r="55742" s="505" customFormat="1" ht="14.25" hidden="1"/>
    <row r="55743" s="505" customFormat="1" ht="14.25" hidden="1"/>
    <row r="55744" s="505" customFormat="1" ht="14.25" hidden="1"/>
    <row r="55745" s="505" customFormat="1" ht="14.25" hidden="1"/>
    <row r="55746" s="505" customFormat="1" ht="14.25" hidden="1"/>
    <row r="55747" s="505" customFormat="1" ht="14.25" hidden="1"/>
    <row r="55748" s="505" customFormat="1" ht="14.25" hidden="1"/>
    <row r="55749" s="505" customFormat="1" ht="14.25" hidden="1"/>
    <row r="55750" s="505" customFormat="1" ht="14.25" hidden="1"/>
    <row r="55751" s="505" customFormat="1" ht="14.25" hidden="1"/>
    <row r="55752" s="505" customFormat="1" ht="14.25" hidden="1"/>
    <row r="55753" s="505" customFormat="1" ht="14.25" hidden="1"/>
    <row r="55754" s="505" customFormat="1" ht="14.25" hidden="1"/>
    <row r="55755" s="505" customFormat="1" ht="14.25" hidden="1"/>
    <row r="55756" s="505" customFormat="1" ht="14.25" hidden="1"/>
    <row r="55757" s="505" customFormat="1" ht="14.25" hidden="1"/>
    <row r="55758" s="505" customFormat="1" ht="14.25" hidden="1"/>
    <row r="55759" s="505" customFormat="1" ht="14.25" hidden="1"/>
    <row r="55760" s="505" customFormat="1" ht="14.25" hidden="1"/>
    <row r="55761" s="505" customFormat="1" ht="14.25" hidden="1"/>
    <row r="55762" s="505" customFormat="1" ht="14.25" hidden="1"/>
    <row r="55763" s="505" customFormat="1" ht="14.25" hidden="1"/>
    <row r="55764" s="505" customFormat="1" ht="14.25" hidden="1"/>
    <row r="55765" s="505" customFormat="1" ht="14.25" hidden="1"/>
    <row r="55766" s="505" customFormat="1" ht="14.25" hidden="1"/>
    <row r="55767" s="505" customFormat="1" ht="14.25" hidden="1"/>
    <row r="55768" s="505" customFormat="1" ht="14.25" hidden="1"/>
    <row r="55769" s="505" customFormat="1" ht="14.25" hidden="1"/>
    <row r="55770" s="505" customFormat="1" ht="14.25" hidden="1"/>
    <row r="55771" s="505" customFormat="1" ht="14.25" hidden="1"/>
    <row r="55772" s="505" customFormat="1" ht="14.25" hidden="1"/>
    <row r="55773" s="505" customFormat="1" ht="14.25" hidden="1"/>
    <row r="55774" s="505" customFormat="1" ht="14.25" hidden="1"/>
    <row r="55775" s="505" customFormat="1" ht="14.25" hidden="1"/>
    <row r="55776" s="505" customFormat="1" ht="14.25" hidden="1"/>
    <row r="55777" s="505" customFormat="1" ht="14.25" hidden="1"/>
    <row r="55778" s="505" customFormat="1" ht="14.25" hidden="1"/>
    <row r="55779" s="505" customFormat="1" ht="14.25" hidden="1"/>
    <row r="55780" s="505" customFormat="1" ht="14.25" hidden="1"/>
    <row r="55781" s="505" customFormat="1" ht="14.25" hidden="1"/>
    <row r="55782" s="505" customFormat="1" ht="14.25" hidden="1"/>
    <row r="55783" s="505" customFormat="1" ht="14.25" hidden="1"/>
    <row r="55784" s="505" customFormat="1" ht="14.25" hidden="1"/>
    <row r="55785" s="505" customFormat="1" ht="14.25" hidden="1"/>
    <row r="55786" s="505" customFormat="1" ht="14.25" hidden="1"/>
    <row r="55787" s="505" customFormat="1" ht="14.25" hidden="1"/>
    <row r="55788" s="505" customFormat="1" ht="14.25" hidden="1"/>
    <row r="55789" s="505" customFormat="1" ht="14.25" hidden="1"/>
    <row r="55790" s="505" customFormat="1" ht="14.25" hidden="1"/>
    <row r="55791" s="505" customFormat="1" ht="14.25" hidden="1"/>
    <row r="55792" s="505" customFormat="1" ht="14.25" hidden="1"/>
    <row r="55793" s="505" customFormat="1" ht="14.25" hidden="1"/>
    <row r="55794" s="505" customFormat="1" ht="14.25" hidden="1"/>
    <row r="55795" s="505" customFormat="1" ht="14.25" hidden="1"/>
    <row r="55796" s="505" customFormat="1" ht="14.25" hidden="1"/>
    <row r="55797" s="505" customFormat="1" ht="14.25" hidden="1"/>
    <row r="55798" s="505" customFormat="1" ht="14.25" hidden="1"/>
    <row r="55799" s="505" customFormat="1" ht="14.25" hidden="1"/>
    <row r="55800" s="505" customFormat="1" ht="14.25" hidden="1"/>
    <row r="55801" s="505" customFormat="1" ht="14.25" hidden="1"/>
    <row r="55802" s="505" customFormat="1" ht="14.25" hidden="1"/>
    <row r="55803" s="505" customFormat="1" ht="14.25" hidden="1"/>
    <row r="55804" s="505" customFormat="1" ht="14.25" hidden="1"/>
    <row r="55805" s="505" customFormat="1" ht="14.25" hidden="1"/>
    <row r="55806" s="505" customFormat="1" ht="14.25" hidden="1"/>
    <row r="55807" s="505" customFormat="1" ht="14.25" hidden="1"/>
    <row r="55808" s="505" customFormat="1" ht="14.25" hidden="1"/>
    <row r="55809" s="505" customFormat="1" ht="14.25" hidden="1"/>
    <row r="55810" s="505" customFormat="1" ht="14.25" hidden="1"/>
    <row r="55811" s="505" customFormat="1" ht="14.25" hidden="1"/>
    <row r="55812" s="505" customFormat="1" ht="14.25" hidden="1"/>
    <row r="55813" s="505" customFormat="1" ht="14.25" hidden="1"/>
    <row r="55814" s="505" customFormat="1" ht="14.25" hidden="1"/>
    <row r="55815" s="505" customFormat="1" ht="14.25" hidden="1"/>
    <row r="55816" s="505" customFormat="1" ht="14.25" hidden="1"/>
    <row r="55817" s="505" customFormat="1" ht="14.25" hidden="1"/>
    <row r="55818" s="505" customFormat="1" ht="14.25" hidden="1"/>
    <row r="55819" s="505" customFormat="1" ht="14.25" hidden="1"/>
    <row r="55820" s="505" customFormat="1" ht="14.25" hidden="1"/>
    <row r="55821" s="505" customFormat="1" ht="14.25" hidden="1"/>
    <row r="55822" s="505" customFormat="1" ht="14.25" hidden="1"/>
    <row r="55823" s="505" customFormat="1" ht="14.25" hidden="1"/>
    <row r="55824" s="505" customFormat="1" ht="14.25" hidden="1"/>
    <row r="55825" s="505" customFormat="1" ht="14.25" hidden="1"/>
    <row r="55826" s="505" customFormat="1" ht="14.25" hidden="1"/>
    <row r="55827" s="505" customFormat="1" ht="14.25" hidden="1"/>
    <row r="55828" s="505" customFormat="1" ht="14.25" hidden="1"/>
    <row r="55829" s="505" customFormat="1" ht="14.25" hidden="1"/>
    <row r="55830" s="505" customFormat="1" ht="14.25" hidden="1"/>
    <row r="55831" s="505" customFormat="1" ht="14.25" hidden="1"/>
    <row r="55832" s="505" customFormat="1" ht="14.25" hidden="1"/>
    <row r="55833" s="505" customFormat="1" ht="14.25" hidden="1"/>
    <row r="55834" s="505" customFormat="1" ht="14.25" hidden="1"/>
    <row r="55835" s="505" customFormat="1" ht="14.25" hidden="1"/>
    <row r="55836" s="505" customFormat="1" ht="14.25" hidden="1"/>
    <row r="55837" s="505" customFormat="1" ht="14.25" hidden="1"/>
    <row r="55838" s="505" customFormat="1" ht="14.25" hidden="1"/>
    <row r="55839" s="505" customFormat="1" ht="14.25" hidden="1"/>
    <row r="55840" s="505" customFormat="1" ht="14.25" hidden="1"/>
    <row r="55841" s="505" customFormat="1" ht="14.25" hidden="1"/>
    <row r="55842" s="505" customFormat="1" ht="14.25" hidden="1"/>
    <row r="55843" s="505" customFormat="1" ht="14.25" hidden="1"/>
    <row r="55844" s="505" customFormat="1" ht="14.25" hidden="1"/>
    <row r="55845" s="505" customFormat="1" ht="14.25" hidden="1"/>
    <row r="55846" s="505" customFormat="1" ht="14.25" hidden="1"/>
    <row r="55847" s="505" customFormat="1" ht="14.25" hidden="1"/>
    <row r="55848" s="505" customFormat="1" ht="14.25" hidden="1"/>
    <row r="55849" s="505" customFormat="1" ht="14.25" hidden="1"/>
    <row r="55850" s="505" customFormat="1" ht="14.25" hidden="1"/>
    <row r="55851" s="505" customFormat="1" ht="14.25" hidden="1"/>
    <row r="55852" s="505" customFormat="1" ht="14.25" hidden="1"/>
    <row r="55853" s="505" customFormat="1" ht="14.25" hidden="1"/>
    <row r="55854" s="505" customFormat="1" ht="14.25" hidden="1"/>
    <row r="55855" s="505" customFormat="1" ht="14.25" hidden="1"/>
    <row r="55856" s="505" customFormat="1" ht="14.25" hidden="1"/>
    <row r="55857" s="505" customFormat="1" ht="14.25" hidden="1"/>
    <row r="55858" s="505" customFormat="1" ht="14.25" hidden="1"/>
    <row r="55859" s="505" customFormat="1" ht="14.25" hidden="1"/>
    <row r="55860" s="505" customFormat="1" ht="14.25" hidden="1"/>
    <row r="55861" s="505" customFormat="1" ht="14.25" hidden="1"/>
    <row r="55862" s="505" customFormat="1" ht="14.25" hidden="1"/>
    <row r="55863" s="505" customFormat="1" ht="14.25" hidden="1"/>
    <row r="55864" s="505" customFormat="1" ht="14.25" hidden="1"/>
    <row r="55865" s="505" customFormat="1" ht="14.25" hidden="1"/>
    <row r="55866" s="505" customFormat="1" ht="14.25" hidden="1"/>
    <row r="55867" s="505" customFormat="1" ht="14.25" hidden="1"/>
    <row r="55868" s="505" customFormat="1" ht="14.25" hidden="1"/>
    <row r="55869" s="505" customFormat="1" ht="14.25" hidden="1"/>
    <row r="55870" s="505" customFormat="1" ht="14.25" hidden="1"/>
    <row r="55871" s="505" customFormat="1" ht="14.25" hidden="1"/>
    <row r="55872" s="505" customFormat="1" ht="14.25" hidden="1"/>
    <row r="55873" s="505" customFormat="1" ht="14.25" hidden="1"/>
    <row r="55874" s="505" customFormat="1" ht="14.25" hidden="1"/>
    <row r="55875" s="505" customFormat="1" ht="14.25" hidden="1"/>
    <row r="55876" s="505" customFormat="1" ht="14.25" hidden="1"/>
    <row r="55877" s="505" customFormat="1" ht="14.25" hidden="1"/>
    <row r="55878" s="505" customFormat="1" ht="14.25" hidden="1"/>
    <row r="55879" s="505" customFormat="1" ht="14.25" hidden="1"/>
    <row r="55880" s="505" customFormat="1" ht="14.25" hidden="1"/>
    <row r="55881" s="505" customFormat="1" ht="14.25" hidden="1"/>
    <row r="55882" s="505" customFormat="1" ht="14.25" hidden="1"/>
    <row r="55883" s="505" customFormat="1" ht="14.25" hidden="1"/>
    <row r="55884" s="505" customFormat="1" ht="14.25" hidden="1"/>
    <row r="55885" s="505" customFormat="1" ht="14.25" hidden="1"/>
    <row r="55886" s="505" customFormat="1" ht="14.25" hidden="1"/>
    <row r="55887" s="505" customFormat="1" ht="14.25" hidden="1"/>
    <row r="55888" s="505" customFormat="1" ht="14.25" hidden="1"/>
    <row r="55889" s="505" customFormat="1" ht="14.25" hidden="1"/>
    <row r="55890" s="505" customFormat="1" ht="14.25" hidden="1"/>
    <row r="55891" s="505" customFormat="1" ht="14.25" hidden="1"/>
    <row r="55892" s="505" customFormat="1" ht="14.25" hidden="1"/>
    <row r="55893" s="505" customFormat="1" ht="14.25" hidden="1"/>
    <row r="55894" s="505" customFormat="1" ht="14.25" hidden="1"/>
    <row r="55895" s="505" customFormat="1" ht="14.25" hidden="1"/>
    <row r="55896" s="505" customFormat="1" ht="14.25" hidden="1"/>
    <row r="55897" s="505" customFormat="1" ht="14.25" hidden="1"/>
    <row r="55898" s="505" customFormat="1" ht="14.25" hidden="1"/>
    <row r="55899" s="505" customFormat="1" ht="14.25" hidden="1"/>
    <row r="55900" s="505" customFormat="1" ht="14.25" hidden="1"/>
    <row r="55901" s="505" customFormat="1" ht="14.25" hidden="1"/>
    <row r="55902" s="505" customFormat="1" ht="14.25" hidden="1"/>
    <row r="55903" s="505" customFormat="1" ht="14.25" hidden="1"/>
    <row r="55904" s="505" customFormat="1" ht="14.25" hidden="1"/>
    <row r="55905" s="505" customFormat="1" ht="14.25" hidden="1"/>
    <row r="55906" s="505" customFormat="1" ht="14.25" hidden="1"/>
    <row r="55907" s="505" customFormat="1" ht="14.25" hidden="1"/>
    <row r="55908" s="505" customFormat="1" ht="14.25" hidden="1"/>
    <row r="55909" s="505" customFormat="1" ht="14.25" hidden="1"/>
    <row r="55910" s="505" customFormat="1" ht="14.25" hidden="1"/>
    <row r="55911" s="505" customFormat="1" ht="14.25" hidden="1"/>
    <row r="55912" s="505" customFormat="1" ht="14.25" hidden="1"/>
    <row r="55913" s="505" customFormat="1" ht="14.25" hidden="1"/>
    <row r="55914" s="505" customFormat="1" ht="14.25" hidden="1"/>
    <row r="55915" s="505" customFormat="1" ht="14.25" hidden="1"/>
    <row r="55916" s="505" customFormat="1" ht="14.25" hidden="1"/>
    <row r="55917" s="505" customFormat="1" ht="14.25" hidden="1"/>
    <row r="55918" s="505" customFormat="1" ht="14.25" hidden="1"/>
    <row r="55919" s="505" customFormat="1" ht="14.25" hidden="1"/>
    <row r="55920" s="505" customFormat="1" ht="14.25" hidden="1"/>
    <row r="55921" s="505" customFormat="1" ht="14.25" hidden="1"/>
    <row r="55922" s="505" customFormat="1" ht="14.25" hidden="1"/>
    <row r="55923" s="505" customFormat="1" ht="14.25" hidden="1"/>
    <row r="55924" s="505" customFormat="1" ht="14.25" hidden="1"/>
    <row r="55925" s="505" customFormat="1" ht="14.25" hidden="1"/>
    <row r="55926" s="505" customFormat="1" ht="14.25" hidden="1"/>
    <row r="55927" s="505" customFormat="1" ht="14.25" hidden="1"/>
    <row r="55928" s="505" customFormat="1" ht="14.25" hidden="1"/>
    <row r="55929" s="505" customFormat="1" ht="14.25" hidden="1"/>
    <row r="55930" s="505" customFormat="1" ht="14.25" hidden="1"/>
    <row r="55931" s="505" customFormat="1" ht="14.25" hidden="1"/>
    <row r="55932" s="505" customFormat="1" ht="14.25" hidden="1"/>
    <row r="55933" s="505" customFormat="1" ht="14.25" hidden="1"/>
    <row r="55934" s="505" customFormat="1" ht="14.25" hidden="1"/>
    <row r="55935" s="505" customFormat="1" ht="14.25" hidden="1"/>
    <row r="55936" s="505" customFormat="1" ht="14.25" hidden="1"/>
    <row r="55937" s="505" customFormat="1" ht="14.25" hidden="1"/>
    <row r="55938" s="505" customFormat="1" ht="14.25" hidden="1"/>
    <row r="55939" s="505" customFormat="1" ht="14.25" hidden="1"/>
    <row r="55940" s="505" customFormat="1" ht="14.25" hidden="1"/>
    <row r="55941" s="505" customFormat="1" ht="14.25" hidden="1"/>
    <row r="55942" s="505" customFormat="1" ht="14.25" hidden="1"/>
    <row r="55943" s="505" customFormat="1" ht="14.25" hidden="1"/>
    <row r="55944" s="505" customFormat="1" ht="14.25" hidden="1"/>
    <row r="55945" s="505" customFormat="1" ht="14.25" hidden="1"/>
    <row r="55946" s="505" customFormat="1" ht="14.25" hidden="1"/>
    <row r="55947" s="505" customFormat="1" ht="14.25" hidden="1"/>
    <row r="55948" s="505" customFormat="1" ht="14.25" hidden="1"/>
    <row r="55949" s="505" customFormat="1" ht="14.25" hidden="1"/>
    <row r="55950" s="505" customFormat="1" ht="14.25" hidden="1"/>
    <row r="55951" s="505" customFormat="1" ht="14.25" hidden="1"/>
    <row r="55952" s="505" customFormat="1" ht="14.25" hidden="1"/>
    <row r="55953" s="505" customFormat="1" ht="14.25" hidden="1"/>
    <row r="55954" s="505" customFormat="1" ht="14.25" hidden="1"/>
    <row r="55955" s="505" customFormat="1" ht="14.25" hidden="1"/>
    <row r="55956" s="505" customFormat="1" ht="14.25" hidden="1"/>
    <row r="55957" s="505" customFormat="1" ht="14.25" hidden="1"/>
    <row r="55958" s="505" customFormat="1" ht="14.25" hidden="1"/>
    <row r="55959" s="505" customFormat="1" ht="14.25" hidden="1"/>
    <row r="55960" s="505" customFormat="1" ht="14.25" hidden="1"/>
    <row r="55961" s="505" customFormat="1" ht="14.25" hidden="1"/>
    <row r="55962" s="505" customFormat="1" ht="14.25" hidden="1"/>
    <row r="55963" s="505" customFormat="1" ht="14.25" hidden="1"/>
    <row r="55964" s="505" customFormat="1" ht="14.25" hidden="1"/>
    <row r="55965" s="505" customFormat="1" ht="14.25" hidden="1"/>
    <row r="55966" s="505" customFormat="1" ht="14.25" hidden="1"/>
    <row r="55967" s="505" customFormat="1" ht="14.25" hidden="1"/>
    <row r="55968" s="505" customFormat="1" ht="14.25" hidden="1"/>
    <row r="55969" s="505" customFormat="1" ht="14.25" hidden="1"/>
    <row r="55970" s="505" customFormat="1" ht="14.25" hidden="1"/>
    <row r="55971" s="505" customFormat="1" ht="14.25" hidden="1"/>
    <row r="55972" s="505" customFormat="1" ht="14.25" hidden="1"/>
    <row r="55973" s="505" customFormat="1" ht="14.25" hidden="1"/>
    <row r="55974" s="505" customFormat="1" ht="14.25" hidden="1"/>
    <row r="55975" s="505" customFormat="1" ht="14.25" hidden="1"/>
    <row r="55976" s="505" customFormat="1" ht="14.25" hidden="1"/>
    <row r="55977" s="505" customFormat="1" ht="14.25" hidden="1"/>
    <row r="55978" s="505" customFormat="1" ht="14.25" hidden="1"/>
    <row r="55979" s="505" customFormat="1" ht="14.25" hidden="1"/>
    <row r="55980" s="505" customFormat="1" ht="14.25" hidden="1"/>
    <row r="55981" s="505" customFormat="1" ht="14.25" hidden="1"/>
    <row r="55982" s="505" customFormat="1" ht="14.25" hidden="1"/>
    <row r="55983" s="505" customFormat="1" ht="14.25" hidden="1"/>
    <row r="55984" s="505" customFormat="1" ht="14.25" hidden="1"/>
    <row r="55985" s="505" customFormat="1" ht="14.25" hidden="1"/>
    <row r="55986" s="505" customFormat="1" ht="14.25" hidden="1"/>
    <row r="55987" s="505" customFormat="1" ht="14.25" hidden="1"/>
    <row r="55988" s="505" customFormat="1" ht="14.25" hidden="1"/>
    <row r="55989" s="505" customFormat="1" ht="14.25" hidden="1"/>
    <row r="55990" s="505" customFormat="1" ht="14.25" hidden="1"/>
    <row r="55991" s="505" customFormat="1" ht="14.25" hidden="1"/>
    <row r="55992" s="505" customFormat="1" ht="14.25" hidden="1"/>
    <row r="55993" s="505" customFormat="1" ht="14.25" hidden="1"/>
    <row r="55994" s="505" customFormat="1" ht="14.25" hidden="1"/>
    <row r="55995" s="505" customFormat="1" ht="14.25" hidden="1"/>
    <row r="55996" s="505" customFormat="1" ht="14.25" hidden="1"/>
    <row r="55997" s="505" customFormat="1" ht="14.25" hidden="1"/>
    <row r="55998" s="505" customFormat="1" ht="14.25" hidden="1"/>
    <row r="55999" s="505" customFormat="1" ht="14.25" hidden="1"/>
    <row r="56000" s="505" customFormat="1" ht="14.25" hidden="1"/>
    <row r="56001" s="505" customFormat="1" ht="14.25" hidden="1"/>
    <row r="56002" s="505" customFormat="1" ht="14.25" hidden="1"/>
    <row r="56003" s="505" customFormat="1" ht="14.25" hidden="1"/>
    <row r="56004" s="505" customFormat="1" ht="14.25" hidden="1"/>
    <row r="56005" s="505" customFormat="1" ht="14.25" hidden="1"/>
    <row r="56006" s="505" customFormat="1" ht="14.25" hidden="1"/>
    <row r="56007" s="505" customFormat="1" ht="14.25" hidden="1"/>
    <row r="56008" s="505" customFormat="1" ht="14.25" hidden="1"/>
    <row r="56009" s="505" customFormat="1" ht="14.25" hidden="1"/>
    <row r="56010" s="505" customFormat="1" ht="14.25" hidden="1"/>
    <row r="56011" s="505" customFormat="1" ht="14.25" hidden="1"/>
    <row r="56012" s="505" customFormat="1" ht="14.25" hidden="1"/>
    <row r="56013" s="505" customFormat="1" ht="14.25" hidden="1"/>
    <row r="56014" s="505" customFormat="1" ht="14.25" hidden="1"/>
    <row r="56015" s="505" customFormat="1" ht="14.25" hidden="1"/>
    <row r="56016" s="505" customFormat="1" ht="14.25" hidden="1"/>
    <row r="56017" s="505" customFormat="1" ht="14.25" hidden="1"/>
    <row r="56018" s="505" customFormat="1" ht="14.25" hidden="1"/>
    <row r="56019" s="505" customFormat="1" ht="14.25" hidden="1"/>
    <row r="56020" s="505" customFormat="1" ht="14.25" hidden="1"/>
    <row r="56021" s="505" customFormat="1" ht="14.25" hidden="1"/>
    <row r="56022" s="505" customFormat="1" ht="14.25" hidden="1"/>
    <row r="56023" s="505" customFormat="1" ht="14.25" hidden="1"/>
    <row r="56024" s="505" customFormat="1" ht="14.25" hidden="1"/>
    <row r="56025" s="505" customFormat="1" ht="14.25" hidden="1"/>
    <row r="56026" s="505" customFormat="1" ht="14.25" hidden="1"/>
    <row r="56027" s="505" customFormat="1" ht="14.25" hidden="1"/>
    <row r="56028" s="505" customFormat="1" ht="14.25" hidden="1"/>
    <row r="56029" s="505" customFormat="1" ht="14.25" hidden="1"/>
    <row r="56030" s="505" customFormat="1" ht="14.25" hidden="1"/>
    <row r="56031" s="505" customFormat="1" ht="14.25" hidden="1"/>
    <row r="56032" s="505" customFormat="1" ht="14.25" hidden="1"/>
    <row r="56033" s="505" customFormat="1" ht="14.25" hidden="1"/>
    <row r="56034" s="505" customFormat="1" ht="14.25" hidden="1"/>
    <row r="56035" s="505" customFormat="1" ht="14.25" hidden="1"/>
    <row r="56036" s="505" customFormat="1" ht="14.25" hidden="1"/>
    <row r="56037" s="505" customFormat="1" ht="14.25" hidden="1"/>
    <row r="56038" s="505" customFormat="1" ht="14.25" hidden="1"/>
    <row r="56039" s="505" customFormat="1" ht="14.25" hidden="1"/>
    <row r="56040" s="505" customFormat="1" ht="14.25" hidden="1"/>
    <row r="56041" s="505" customFormat="1" ht="14.25" hidden="1"/>
    <row r="56042" s="505" customFormat="1" ht="14.25" hidden="1"/>
    <row r="56043" s="505" customFormat="1" ht="14.25" hidden="1"/>
    <row r="56044" s="505" customFormat="1" ht="14.25" hidden="1"/>
    <row r="56045" s="505" customFormat="1" ht="14.25" hidden="1"/>
    <row r="56046" s="505" customFormat="1" ht="14.25" hidden="1"/>
    <row r="56047" s="505" customFormat="1" ht="14.25" hidden="1"/>
    <row r="56048" s="505" customFormat="1" ht="14.25" hidden="1"/>
    <row r="56049" s="505" customFormat="1" ht="14.25" hidden="1"/>
    <row r="56050" s="505" customFormat="1" ht="14.25" hidden="1"/>
    <row r="56051" s="505" customFormat="1" ht="14.25" hidden="1"/>
    <row r="56052" s="505" customFormat="1" ht="14.25" hidden="1"/>
    <row r="56053" s="505" customFormat="1" ht="14.25" hidden="1"/>
    <row r="56054" s="505" customFormat="1" ht="14.25" hidden="1"/>
    <row r="56055" s="505" customFormat="1" ht="14.25" hidden="1"/>
    <row r="56056" s="505" customFormat="1" ht="14.25" hidden="1"/>
    <row r="56057" s="505" customFormat="1" ht="14.25" hidden="1"/>
    <row r="56058" s="505" customFormat="1" ht="14.25" hidden="1"/>
    <row r="56059" s="505" customFormat="1" ht="14.25" hidden="1"/>
    <row r="56060" s="505" customFormat="1" ht="14.25" hidden="1"/>
    <row r="56061" s="505" customFormat="1" ht="14.25" hidden="1"/>
    <row r="56062" s="505" customFormat="1" ht="14.25" hidden="1"/>
    <row r="56063" s="505" customFormat="1" ht="14.25" hidden="1"/>
    <row r="56064" s="505" customFormat="1" ht="14.25" hidden="1"/>
    <row r="56065" s="505" customFormat="1" ht="14.25" hidden="1"/>
    <row r="56066" s="505" customFormat="1" ht="14.25" hidden="1"/>
    <row r="56067" s="505" customFormat="1" ht="14.25" hidden="1"/>
    <row r="56068" s="505" customFormat="1" ht="14.25" hidden="1"/>
    <row r="56069" s="505" customFormat="1" ht="14.25" hidden="1"/>
    <row r="56070" s="505" customFormat="1" ht="14.25" hidden="1"/>
    <row r="56071" s="505" customFormat="1" ht="14.25" hidden="1"/>
    <row r="56072" s="505" customFormat="1" ht="14.25" hidden="1"/>
    <row r="56073" s="505" customFormat="1" ht="14.25" hidden="1"/>
    <row r="56074" s="505" customFormat="1" ht="14.25" hidden="1"/>
    <row r="56075" s="505" customFormat="1" ht="14.25" hidden="1"/>
    <row r="56076" s="505" customFormat="1" ht="14.25" hidden="1"/>
    <row r="56077" s="505" customFormat="1" ht="14.25" hidden="1"/>
    <row r="56078" s="505" customFormat="1" ht="14.25" hidden="1"/>
    <row r="56079" s="505" customFormat="1" ht="14.25" hidden="1"/>
    <row r="56080" s="505" customFormat="1" ht="14.25" hidden="1"/>
    <row r="56081" s="505" customFormat="1" ht="14.25" hidden="1"/>
    <row r="56082" s="505" customFormat="1" ht="14.25" hidden="1"/>
    <row r="56083" s="505" customFormat="1" ht="14.25" hidden="1"/>
    <row r="56084" s="505" customFormat="1" ht="14.25" hidden="1"/>
    <row r="56085" s="505" customFormat="1" ht="14.25" hidden="1"/>
    <row r="56086" s="505" customFormat="1" ht="14.25" hidden="1"/>
    <row r="56087" s="505" customFormat="1" ht="14.25" hidden="1"/>
    <row r="56088" s="505" customFormat="1" ht="14.25" hidden="1"/>
    <row r="56089" s="505" customFormat="1" ht="14.25" hidden="1"/>
    <row r="56090" s="505" customFormat="1" ht="14.25" hidden="1"/>
    <row r="56091" s="505" customFormat="1" ht="14.25" hidden="1"/>
    <row r="56092" s="505" customFormat="1" ht="14.25" hidden="1"/>
    <row r="56093" s="505" customFormat="1" ht="14.25" hidden="1"/>
    <row r="56094" s="505" customFormat="1" ht="14.25" hidden="1"/>
    <row r="56095" s="505" customFormat="1" ht="14.25" hidden="1"/>
    <row r="56096" s="505" customFormat="1" ht="14.25" hidden="1"/>
    <row r="56097" s="505" customFormat="1" ht="14.25" hidden="1"/>
    <row r="56098" s="505" customFormat="1" ht="14.25" hidden="1"/>
    <row r="56099" s="505" customFormat="1" ht="14.25" hidden="1"/>
    <row r="56100" s="505" customFormat="1" ht="14.25" hidden="1"/>
    <row r="56101" s="505" customFormat="1" ht="14.25" hidden="1"/>
    <row r="56102" s="505" customFormat="1" ht="14.25" hidden="1"/>
    <row r="56103" s="505" customFormat="1" ht="14.25" hidden="1"/>
    <row r="56104" s="505" customFormat="1" ht="14.25" hidden="1"/>
    <row r="56105" s="505" customFormat="1" ht="14.25" hidden="1"/>
    <row r="56106" s="505" customFormat="1" ht="14.25" hidden="1"/>
    <row r="56107" s="505" customFormat="1" ht="14.25" hidden="1"/>
    <row r="56108" s="505" customFormat="1" ht="14.25" hidden="1"/>
    <row r="56109" s="505" customFormat="1" ht="14.25" hidden="1"/>
    <row r="56110" s="505" customFormat="1" ht="14.25" hidden="1"/>
    <row r="56111" s="505" customFormat="1" ht="14.25" hidden="1"/>
    <row r="56112" s="505" customFormat="1" ht="14.25" hidden="1"/>
    <row r="56113" s="505" customFormat="1" ht="14.25" hidden="1"/>
    <row r="56114" s="505" customFormat="1" ht="14.25" hidden="1"/>
    <row r="56115" s="505" customFormat="1" ht="14.25" hidden="1"/>
    <row r="56116" s="505" customFormat="1" ht="14.25" hidden="1"/>
    <row r="56117" s="505" customFormat="1" ht="14.25" hidden="1"/>
    <row r="56118" s="505" customFormat="1" ht="14.25" hidden="1"/>
    <row r="56119" s="505" customFormat="1" ht="14.25" hidden="1"/>
    <row r="56120" s="505" customFormat="1" ht="14.25" hidden="1"/>
    <row r="56121" s="505" customFormat="1" ht="14.25" hidden="1"/>
    <row r="56122" s="505" customFormat="1" ht="14.25" hidden="1"/>
    <row r="56123" s="505" customFormat="1" ht="14.25" hidden="1"/>
    <row r="56124" s="505" customFormat="1" ht="14.25" hidden="1"/>
    <row r="56125" s="505" customFormat="1" ht="14.25" hidden="1"/>
    <row r="56126" s="505" customFormat="1" ht="14.25" hidden="1"/>
    <row r="56127" s="505" customFormat="1" ht="14.25" hidden="1"/>
    <row r="56128" s="505" customFormat="1" ht="14.25" hidden="1"/>
    <row r="56129" s="505" customFormat="1" ht="14.25" hidden="1"/>
    <row r="56130" s="505" customFormat="1" ht="14.25" hidden="1"/>
    <row r="56131" s="505" customFormat="1" ht="14.25" hidden="1"/>
    <row r="56132" s="505" customFormat="1" ht="14.25" hidden="1"/>
    <row r="56133" s="505" customFormat="1" ht="14.25" hidden="1"/>
    <row r="56134" s="505" customFormat="1" ht="14.25" hidden="1"/>
    <row r="56135" s="505" customFormat="1" ht="14.25" hidden="1"/>
    <row r="56136" s="505" customFormat="1" ht="14.25" hidden="1"/>
    <row r="56137" s="505" customFormat="1" ht="14.25" hidden="1"/>
    <row r="56138" s="505" customFormat="1" ht="14.25" hidden="1"/>
    <row r="56139" s="505" customFormat="1" ht="14.25" hidden="1"/>
    <row r="56140" s="505" customFormat="1" ht="14.25" hidden="1"/>
    <row r="56141" s="505" customFormat="1" ht="14.25" hidden="1"/>
    <row r="56142" s="505" customFormat="1" ht="14.25" hidden="1"/>
    <row r="56143" s="505" customFormat="1" ht="14.25" hidden="1"/>
    <row r="56144" s="505" customFormat="1" ht="14.25" hidden="1"/>
    <row r="56145" s="505" customFormat="1" ht="14.25" hidden="1"/>
    <row r="56146" s="505" customFormat="1" ht="14.25" hidden="1"/>
    <row r="56147" s="505" customFormat="1" ht="14.25" hidden="1"/>
    <row r="56148" s="505" customFormat="1" ht="14.25" hidden="1"/>
    <row r="56149" s="505" customFormat="1" ht="14.25" hidden="1"/>
    <row r="56150" s="505" customFormat="1" ht="14.25" hidden="1"/>
    <row r="56151" s="505" customFormat="1" ht="14.25" hidden="1"/>
    <row r="56152" s="505" customFormat="1" ht="14.25" hidden="1"/>
    <row r="56153" s="505" customFormat="1" ht="14.25" hidden="1"/>
    <row r="56154" s="505" customFormat="1" ht="14.25" hidden="1"/>
    <row r="56155" s="505" customFormat="1" ht="14.25" hidden="1"/>
    <row r="56156" s="505" customFormat="1" ht="14.25" hidden="1"/>
    <row r="56157" s="505" customFormat="1" ht="14.25" hidden="1"/>
    <row r="56158" s="505" customFormat="1" ht="14.25" hidden="1"/>
    <row r="56159" s="505" customFormat="1" ht="14.25" hidden="1"/>
    <row r="56160" s="505" customFormat="1" ht="14.25" hidden="1"/>
    <row r="56161" s="505" customFormat="1" ht="14.25" hidden="1"/>
    <row r="56162" s="505" customFormat="1" ht="14.25" hidden="1"/>
    <row r="56163" s="505" customFormat="1" ht="14.25" hidden="1"/>
    <row r="56164" s="505" customFormat="1" ht="14.25" hidden="1"/>
    <row r="56165" s="505" customFormat="1" ht="14.25" hidden="1"/>
    <row r="56166" s="505" customFormat="1" ht="14.25" hidden="1"/>
    <row r="56167" s="505" customFormat="1" ht="14.25" hidden="1"/>
    <row r="56168" s="505" customFormat="1" ht="14.25" hidden="1"/>
    <row r="56169" s="505" customFormat="1" ht="14.25" hidden="1"/>
    <row r="56170" s="505" customFormat="1" ht="14.25" hidden="1"/>
    <row r="56171" s="505" customFormat="1" ht="14.25" hidden="1"/>
    <row r="56172" s="505" customFormat="1" ht="14.25" hidden="1"/>
    <row r="56173" s="505" customFormat="1" ht="14.25" hidden="1"/>
    <row r="56174" s="505" customFormat="1" ht="14.25" hidden="1"/>
    <row r="56175" s="505" customFormat="1" ht="14.25" hidden="1"/>
    <row r="56176" s="505" customFormat="1" ht="14.25" hidden="1"/>
    <row r="56177" s="505" customFormat="1" ht="14.25" hidden="1"/>
    <row r="56178" s="505" customFormat="1" ht="14.25" hidden="1"/>
    <row r="56179" s="505" customFormat="1" ht="14.25" hidden="1"/>
    <row r="56180" s="505" customFormat="1" ht="14.25" hidden="1"/>
    <row r="56181" s="505" customFormat="1" ht="14.25" hidden="1"/>
    <row r="56182" s="505" customFormat="1" ht="14.25" hidden="1"/>
    <row r="56183" s="505" customFormat="1" ht="14.25" hidden="1"/>
    <row r="56184" s="505" customFormat="1" ht="14.25" hidden="1"/>
    <row r="56185" s="505" customFormat="1" ht="14.25" hidden="1"/>
    <row r="56186" s="505" customFormat="1" ht="14.25" hidden="1"/>
    <row r="56187" s="505" customFormat="1" ht="14.25" hidden="1"/>
    <row r="56188" s="505" customFormat="1" ht="14.25" hidden="1"/>
    <row r="56189" s="505" customFormat="1" ht="14.25" hidden="1"/>
    <row r="56190" s="505" customFormat="1" ht="14.25" hidden="1"/>
    <row r="56191" s="505" customFormat="1" ht="14.25" hidden="1"/>
    <row r="56192" s="505" customFormat="1" ht="14.25" hidden="1"/>
    <row r="56193" s="505" customFormat="1" ht="14.25" hidden="1"/>
    <row r="56194" s="505" customFormat="1" ht="14.25" hidden="1"/>
    <row r="56195" s="505" customFormat="1" ht="14.25" hidden="1"/>
    <row r="56196" s="505" customFormat="1" ht="14.25" hidden="1"/>
    <row r="56197" s="505" customFormat="1" ht="14.25" hidden="1"/>
    <row r="56198" s="505" customFormat="1" ht="14.25" hidden="1"/>
    <row r="56199" s="505" customFormat="1" ht="14.25" hidden="1"/>
    <row r="56200" s="505" customFormat="1" ht="14.25" hidden="1"/>
    <row r="56201" s="505" customFormat="1" ht="14.25" hidden="1"/>
    <row r="56202" s="505" customFormat="1" ht="14.25" hidden="1"/>
    <row r="56203" s="505" customFormat="1" ht="14.25" hidden="1"/>
    <row r="56204" s="505" customFormat="1" ht="14.25" hidden="1"/>
    <row r="56205" s="505" customFormat="1" ht="14.25" hidden="1"/>
    <row r="56206" s="505" customFormat="1" ht="14.25" hidden="1"/>
    <row r="56207" s="505" customFormat="1" ht="14.25" hidden="1"/>
    <row r="56208" s="505" customFormat="1" ht="14.25" hidden="1"/>
    <row r="56209" s="505" customFormat="1" ht="14.25" hidden="1"/>
    <row r="56210" s="505" customFormat="1" ht="14.25" hidden="1"/>
    <row r="56211" s="505" customFormat="1" ht="14.25" hidden="1"/>
    <row r="56212" s="505" customFormat="1" ht="14.25" hidden="1"/>
    <row r="56213" s="505" customFormat="1" ht="14.25" hidden="1"/>
    <row r="56214" s="505" customFormat="1" ht="14.25" hidden="1"/>
    <row r="56215" s="505" customFormat="1" ht="14.25" hidden="1"/>
    <row r="56216" s="505" customFormat="1" ht="14.25" hidden="1"/>
    <row r="56217" s="505" customFormat="1" ht="14.25" hidden="1"/>
    <row r="56218" s="505" customFormat="1" ht="14.25" hidden="1"/>
    <row r="56219" s="505" customFormat="1" ht="14.25" hidden="1"/>
    <row r="56220" s="505" customFormat="1" ht="14.25" hidden="1"/>
    <row r="56221" s="505" customFormat="1" ht="14.25" hidden="1"/>
    <row r="56222" s="505" customFormat="1" ht="14.25" hidden="1"/>
    <row r="56223" s="505" customFormat="1" ht="14.25" hidden="1"/>
    <row r="56224" s="505" customFormat="1" ht="14.25" hidden="1"/>
    <row r="56225" s="505" customFormat="1" ht="14.25" hidden="1"/>
    <row r="56226" s="505" customFormat="1" ht="14.25" hidden="1"/>
    <row r="56227" s="505" customFormat="1" ht="14.25" hidden="1"/>
    <row r="56228" s="505" customFormat="1" ht="14.25" hidden="1"/>
    <row r="56229" s="505" customFormat="1" ht="14.25" hidden="1"/>
    <row r="56230" s="505" customFormat="1" ht="14.25" hidden="1"/>
    <row r="56231" s="505" customFormat="1" ht="14.25" hidden="1"/>
    <row r="56232" s="505" customFormat="1" ht="14.25" hidden="1"/>
    <row r="56233" s="505" customFormat="1" ht="14.25" hidden="1"/>
    <row r="56234" s="505" customFormat="1" ht="14.25" hidden="1"/>
    <row r="56235" s="505" customFormat="1" ht="14.25" hidden="1"/>
    <row r="56236" s="505" customFormat="1" ht="14.25" hidden="1"/>
    <row r="56237" s="505" customFormat="1" ht="14.25" hidden="1"/>
    <row r="56238" s="505" customFormat="1" ht="14.25" hidden="1"/>
    <row r="56239" s="505" customFormat="1" ht="14.25" hidden="1"/>
    <row r="56240" s="505" customFormat="1" ht="14.25" hidden="1"/>
    <row r="56241" s="505" customFormat="1" ht="14.25" hidden="1"/>
    <row r="56242" s="505" customFormat="1" ht="14.25" hidden="1"/>
    <row r="56243" s="505" customFormat="1" ht="14.25" hidden="1"/>
    <row r="56244" s="505" customFormat="1" ht="14.25" hidden="1"/>
    <row r="56245" s="505" customFormat="1" ht="14.25" hidden="1"/>
    <row r="56246" s="505" customFormat="1" ht="14.25" hidden="1"/>
    <row r="56247" s="505" customFormat="1" ht="14.25" hidden="1"/>
    <row r="56248" s="505" customFormat="1" ht="14.25" hidden="1"/>
    <row r="56249" s="505" customFormat="1" ht="14.25" hidden="1"/>
    <row r="56250" s="505" customFormat="1" ht="14.25" hidden="1"/>
    <row r="56251" s="505" customFormat="1" ht="14.25" hidden="1"/>
    <row r="56252" s="505" customFormat="1" ht="14.25" hidden="1"/>
    <row r="56253" s="505" customFormat="1" ht="14.25" hidden="1"/>
    <row r="56254" s="505" customFormat="1" ht="14.25" hidden="1"/>
    <row r="56255" s="505" customFormat="1" ht="14.25" hidden="1"/>
    <row r="56256" s="505" customFormat="1" ht="14.25" hidden="1"/>
    <row r="56257" s="505" customFormat="1" ht="14.25" hidden="1"/>
    <row r="56258" s="505" customFormat="1" ht="14.25" hidden="1"/>
    <row r="56259" s="505" customFormat="1" ht="14.25" hidden="1"/>
    <row r="56260" s="505" customFormat="1" ht="14.25" hidden="1"/>
    <row r="56261" s="505" customFormat="1" ht="14.25" hidden="1"/>
    <row r="56262" s="505" customFormat="1" ht="14.25" hidden="1"/>
    <row r="56263" s="505" customFormat="1" ht="14.25" hidden="1"/>
    <row r="56264" s="505" customFormat="1" ht="14.25" hidden="1"/>
    <row r="56265" s="505" customFormat="1" ht="14.25" hidden="1"/>
    <row r="56266" s="505" customFormat="1" ht="14.25" hidden="1"/>
    <row r="56267" s="505" customFormat="1" ht="14.25" hidden="1"/>
    <row r="56268" s="505" customFormat="1" ht="14.25" hidden="1"/>
    <row r="56269" s="505" customFormat="1" ht="14.25" hidden="1"/>
    <row r="56270" s="505" customFormat="1" ht="14.25" hidden="1"/>
    <row r="56271" s="505" customFormat="1" ht="14.25" hidden="1"/>
    <row r="56272" s="505" customFormat="1" ht="14.25" hidden="1"/>
    <row r="56273" s="505" customFormat="1" ht="14.25" hidden="1"/>
    <row r="56274" s="505" customFormat="1" ht="14.25" hidden="1"/>
    <row r="56275" s="505" customFormat="1" ht="14.25" hidden="1"/>
    <row r="56276" s="505" customFormat="1" ht="14.25" hidden="1"/>
    <row r="56277" s="505" customFormat="1" ht="14.25" hidden="1"/>
    <row r="56278" s="505" customFormat="1" ht="14.25" hidden="1"/>
    <row r="56279" s="505" customFormat="1" ht="14.25" hidden="1"/>
    <row r="56280" s="505" customFormat="1" ht="14.25" hidden="1"/>
    <row r="56281" s="505" customFormat="1" ht="14.25" hidden="1"/>
    <row r="56282" s="505" customFormat="1" ht="14.25" hidden="1"/>
    <row r="56283" s="505" customFormat="1" ht="14.25" hidden="1"/>
    <row r="56284" s="505" customFormat="1" ht="14.25" hidden="1"/>
    <row r="56285" s="505" customFormat="1" ht="14.25" hidden="1"/>
    <row r="56286" s="505" customFormat="1" ht="14.25" hidden="1"/>
    <row r="56287" s="505" customFormat="1" ht="14.25" hidden="1"/>
    <row r="56288" s="505" customFormat="1" ht="14.25" hidden="1"/>
    <row r="56289" s="505" customFormat="1" ht="14.25" hidden="1"/>
    <row r="56290" s="505" customFormat="1" ht="14.25" hidden="1"/>
    <row r="56291" s="505" customFormat="1" ht="14.25" hidden="1"/>
    <row r="56292" s="505" customFormat="1" ht="14.25" hidden="1"/>
    <row r="56293" s="505" customFormat="1" ht="14.25" hidden="1"/>
    <row r="56294" s="505" customFormat="1" ht="14.25" hidden="1"/>
    <row r="56295" s="505" customFormat="1" ht="14.25" hidden="1"/>
    <row r="56296" s="505" customFormat="1" ht="14.25" hidden="1"/>
    <row r="56297" s="505" customFormat="1" ht="14.25" hidden="1"/>
    <row r="56298" s="505" customFormat="1" ht="14.25" hidden="1"/>
    <row r="56299" s="505" customFormat="1" ht="14.25" hidden="1"/>
    <row r="56300" s="505" customFormat="1" ht="14.25" hidden="1"/>
    <row r="56301" s="505" customFormat="1" ht="14.25" hidden="1"/>
    <row r="56302" s="505" customFormat="1" ht="14.25" hidden="1"/>
    <row r="56303" s="505" customFormat="1" ht="14.25" hidden="1"/>
    <row r="56304" s="505" customFormat="1" ht="14.25" hidden="1"/>
    <row r="56305" s="505" customFormat="1" ht="14.25" hidden="1"/>
    <row r="56306" s="505" customFormat="1" ht="14.25" hidden="1"/>
    <row r="56307" s="505" customFormat="1" ht="14.25" hidden="1"/>
    <row r="56308" s="505" customFormat="1" ht="14.25" hidden="1"/>
    <row r="56309" s="505" customFormat="1" ht="14.25" hidden="1"/>
    <row r="56310" s="505" customFormat="1" ht="14.25" hidden="1"/>
    <row r="56311" s="505" customFormat="1" ht="14.25" hidden="1"/>
    <row r="56312" s="505" customFormat="1" ht="14.25" hidden="1"/>
    <row r="56313" s="505" customFormat="1" ht="14.25" hidden="1"/>
    <row r="56314" s="505" customFormat="1" ht="14.25" hidden="1"/>
    <row r="56315" s="505" customFormat="1" ht="14.25" hidden="1"/>
    <row r="56316" s="505" customFormat="1" ht="14.25" hidden="1"/>
    <row r="56317" s="505" customFormat="1" ht="14.25" hidden="1"/>
    <row r="56318" s="505" customFormat="1" ht="14.25" hidden="1"/>
    <row r="56319" s="505" customFormat="1" ht="14.25" hidden="1"/>
    <row r="56320" s="505" customFormat="1" ht="14.25" hidden="1"/>
    <row r="56321" s="505" customFormat="1" ht="14.25" hidden="1"/>
    <row r="56322" s="505" customFormat="1" ht="14.25" hidden="1"/>
    <row r="56323" s="505" customFormat="1" ht="14.25" hidden="1"/>
    <row r="56324" s="505" customFormat="1" ht="14.25" hidden="1"/>
    <row r="56325" s="505" customFormat="1" ht="14.25" hidden="1"/>
    <row r="56326" s="505" customFormat="1" ht="14.25" hidden="1"/>
    <row r="56327" s="505" customFormat="1" ht="14.25" hidden="1"/>
    <row r="56328" s="505" customFormat="1" ht="14.25" hidden="1"/>
    <row r="56329" s="505" customFormat="1" ht="14.25" hidden="1"/>
    <row r="56330" s="505" customFormat="1" ht="14.25" hidden="1"/>
    <row r="56331" s="505" customFormat="1" ht="14.25" hidden="1"/>
    <row r="56332" s="505" customFormat="1" ht="14.25" hidden="1"/>
    <row r="56333" s="505" customFormat="1" ht="14.25" hidden="1"/>
    <row r="56334" s="505" customFormat="1" ht="14.25" hidden="1"/>
    <row r="56335" s="505" customFormat="1" ht="14.25" hidden="1"/>
    <row r="56336" s="505" customFormat="1" ht="14.25" hidden="1"/>
    <row r="56337" s="505" customFormat="1" ht="14.25" hidden="1"/>
    <row r="56338" s="505" customFormat="1" ht="14.25" hidden="1"/>
    <row r="56339" s="505" customFormat="1" ht="14.25" hidden="1"/>
    <row r="56340" s="505" customFormat="1" ht="14.25" hidden="1"/>
    <row r="56341" s="505" customFormat="1" ht="14.25" hidden="1"/>
    <row r="56342" s="505" customFormat="1" ht="14.25" hidden="1"/>
    <row r="56343" s="505" customFormat="1" ht="14.25" hidden="1"/>
    <row r="56344" s="505" customFormat="1" ht="14.25" hidden="1"/>
    <row r="56345" s="505" customFormat="1" ht="14.25" hidden="1"/>
    <row r="56346" s="505" customFormat="1" ht="14.25" hidden="1"/>
    <row r="56347" s="505" customFormat="1" ht="14.25" hidden="1"/>
    <row r="56348" s="505" customFormat="1" ht="14.25" hidden="1"/>
    <row r="56349" s="505" customFormat="1" ht="14.25" hidden="1"/>
    <row r="56350" s="505" customFormat="1" ht="14.25" hidden="1"/>
    <row r="56351" s="505" customFormat="1" ht="14.25" hidden="1"/>
    <row r="56352" s="505" customFormat="1" ht="14.25" hidden="1"/>
    <row r="56353" s="505" customFormat="1" ht="14.25" hidden="1"/>
    <row r="56354" s="505" customFormat="1" ht="14.25" hidden="1"/>
    <row r="56355" s="505" customFormat="1" ht="14.25" hidden="1"/>
    <row r="56356" s="505" customFormat="1" ht="14.25" hidden="1"/>
    <row r="56357" s="505" customFormat="1" ht="14.25" hidden="1"/>
    <row r="56358" s="505" customFormat="1" ht="14.25" hidden="1"/>
    <row r="56359" s="505" customFormat="1" ht="14.25" hidden="1"/>
    <row r="56360" s="505" customFormat="1" ht="14.25" hidden="1"/>
    <row r="56361" s="505" customFormat="1" ht="14.25" hidden="1"/>
    <row r="56362" s="505" customFormat="1" ht="14.25" hidden="1"/>
    <row r="56363" s="505" customFormat="1" ht="14.25" hidden="1"/>
    <row r="56364" s="505" customFormat="1" ht="14.25" hidden="1"/>
    <row r="56365" s="505" customFormat="1" ht="14.25" hidden="1"/>
    <row r="56366" s="505" customFormat="1" ht="14.25" hidden="1"/>
    <row r="56367" s="505" customFormat="1" ht="14.25" hidden="1"/>
    <row r="56368" s="505" customFormat="1" ht="14.25" hidden="1"/>
    <row r="56369" s="505" customFormat="1" ht="14.25" hidden="1"/>
    <row r="56370" s="505" customFormat="1" ht="14.25" hidden="1"/>
    <row r="56371" s="505" customFormat="1" ht="14.25" hidden="1"/>
    <row r="56372" s="505" customFormat="1" ht="14.25" hidden="1"/>
    <row r="56373" s="505" customFormat="1" ht="14.25" hidden="1"/>
    <row r="56374" s="505" customFormat="1" ht="14.25" hidden="1"/>
    <row r="56375" s="505" customFormat="1" ht="14.25" hidden="1"/>
    <row r="56376" s="505" customFormat="1" ht="14.25" hidden="1"/>
    <row r="56377" s="505" customFormat="1" ht="14.25" hidden="1"/>
    <row r="56378" s="505" customFormat="1" ht="14.25" hidden="1"/>
    <row r="56379" s="505" customFormat="1" ht="14.25" hidden="1"/>
    <row r="56380" s="505" customFormat="1" ht="14.25" hidden="1"/>
    <row r="56381" s="505" customFormat="1" ht="14.25" hidden="1"/>
    <row r="56382" s="505" customFormat="1" ht="14.25" hidden="1"/>
    <row r="56383" s="505" customFormat="1" ht="14.25" hidden="1"/>
    <row r="56384" s="505" customFormat="1" ht="14.25" hidden="1"/>
    <row r="56385" s="505" customFormat="1" ht="14.25" hidden="1"/>
    <row r="56386" s="505" customFormat="1" ht="14.25" hidden="1"/>
    <row r="56387" s="505" customFormat="1" ht="14.25" hidden="1"/>
    <row r="56388" s="505" customFormat="1" ht="14.25" hidden="1"/>
    <row r="56389" s="505" customFormat="1" ht="14.25" hidden="1"/>
    <row r="56390" s="505" customFormat="1" ht="14.25" hidden="1"/>
    <row r="56391" s="505" customFormat="1" ht="14.25" hidden="1"/>
    <row r="56392" s="505" customFormat="1" ht="14.25" hidden="1"/>
    <row r="56393" s="505" customFormat="1" ht="14.25" hidden="1"/>
    <row r="56394" s="505" customFormat="1" ht="14.25" hidden="1"/>
    <row r="56395" s="505" customFormat="1" ht="14.25" hidden="1"/>
    <row r="56396" s="505" customFormat="1" ht="14.25" hidden="1"/>
    <row r="56397" s="505" customFormat="1" ht="14.25" hidden="1"/>
    <row r="56398" s="505" customFormat="1" ht="14.25" hidden="1"/>
    <row r="56399" s="505" customFormat="1" ht="14.25" hidden="1"/>
    <row r="56400" s="505" customFormat="1" ht="14.25" hidden="1"/>
    <row r="56401" s="505" customFormat="1" ht="14.25" hidden="1"/>
    <row r="56402" s="505" customFormat="1" ht="14.25" hidden="1"/>
    <row r="56403" s="505" customFormat="1" ht="14.25" hidden="1"/>
    <row r="56404" s="505" customFormat="1" ht="14.25" hidden="1"/>
    <row r="56405" s="505" customFormat="1" ht="14.25" hidden="1"/>
    <row r="56406" s="505" customFormat="1" ht="14.25" hidden="1"/>
    <row r="56407" s="505" customFormat="1" ht="14.25" hidden="1"/>
    <row r="56408" s="505" customFormat="1" ht="14.25" hidden="1"/>
    <row r="56409" s="505" customFormat="1" ht="14.25" hidden="1"/>
    <row r="56410" s="505" customFormat="1" ht="14.25" hidden="1"/>
    <row r="56411" s="505" customFormat="1" ht="14.25" hidden="1"/>
    <row r="56412" s="505" customFormat="1" ht="14.25" hidden="1"/>
    <row r="56413" s="505" customFormat="1" ht="14.25" hidden="1"/>
    <row r="56414" s="505" customFormat="1" ht="14.25" hidden="1"/>
    <row r="56415" s="505" customFormat="1" ht="14.25" hidden="1"/>
    <row r="56416" s="505" customFormat="1" ht="14.25" hidden="1"/>
    <row r="56417" s="505" customFormat="1" ht="14.25" hidden="1"/>
    <row r="56418" s="505" customFormat="1" ht="14.25" hidden="1"/>
    <row r="56419" s="505" customFormat="1" ht="14.25" hidden="1"/>
    <row r="56420" s="505" customFormat="1" ht="14.25" hidden="1"/>
    <row r="56421" s="505" customFormat="1" ht="14.25" hidden="1"/>
    <row r="56422" s="505" customFormat="1" ht="14.25" hidden="1"/>
    <row r="56423" s="505" customFormat="1" ht="14.25" hidden="1"/>
    <row r="56424" s="505" customFormat="1" ht="14.25" hidden="1"/>
    <row r="56425" s="505" customFormat="1" ht="14.25" hidden="1"/>
    <row r="56426" s="505" customFormat="1" ht="14.25" hidden="1"/>
    <row r="56427" s="505" customFormat="1" ht="14.25" hidden="1"/>
    <row r="56428" s="505" customFormat="1" ht="14.25" hidden="1"/>
    <row r="56429" s="505" customFormat="1" ht="14.25" hidden="1"/>
    <row r="56430" s="505" customFormat="1" ht="14.25" hidden="1"/>
    <row r="56431" s="505" customFormat="1" ht="14.25" hidden="1"/>
    <row r="56432" s="505" customFormat="1" ht="14.25" hidden="1"/>
    <row r="56433" s="505" customFormat="1" ht="14.25" hidden="1"/>
    <row r="56434" s="505" customFormat="1" ht="14.25" hidden="1"/>
    <row r="56435" s="505" customFormat="1" ht="14.25" hidden="1"/>
    <row r="56436" s="505" customFormat="1" ht="14.25" hidden="1"/>
    <row r="56437" s="505" customFormat="1" ht="14.25" hidden="1"/>
    <row r="56438" s="505" customFormat="1" ht="14.25" hidden="1"/>
    <row r="56439" s="505" customFormat="1" ht="14.25" hidden="1"/>
    <row r="56440" s="505" customFormat="1" ht="14.25" hidden="1"/>
    <row r="56441" s="505" customFormat="1" ht="14.25" hidden="1"/>
    <row r="56442" s="505" customFormat="1" ht="14.25" hidden="1"/>
    <row r="56443" s="505" customFormat="1" ht="14.25" hidden="1"/>
    <row r="56444" s="505" customFormat="1" ht="14.25" hidden="1"/>
    <row r="56445" s="505" customFormat="1" ht="14.25" hidden="1"/>
    <row r="56446" s="505" customFormat="1" ht="14.25" hidden="1"/>
    <row r="56447" s="505" customFormat="1" ht="14.25" hidden="1"/>
    <row r="56448" s="505" customFormat="1" ht="14.25" hidden="1"/>
    <row r="56449" s="505" customFormat="1" ht="14.25" hidden="1"/>
    <row r="56450" s="505" customFormat="1" ht="14.25" hidden="1"/>
    <row r="56451" s="505" customFormat="1" ht="14.25" hidden="1"/>
    <row r="56452" s="505" customFormat="1" ht="14.25" hidden="1"/>
    <row r="56453" s="505" customFormat="1" ht="14.25" hidden="1"/>
    <row r="56454" s="505" customFormat="1" ht="14.25" hidden="1"/>
    <row r="56455" s="505" customFormat="1" ht="14.25" hidden="1"/>
    <row r="56456" s="505" customFormat="1" ht="14.25" hidden="1"/>
    <row r="56457" s="505" customFormat="1" ht="14.25" hidden="1"/>
    <row r="56458" s="505" customFormat="1" ht="14.25" hidden="1"/>
    <row r="56459" s="505" customFormat="1" ht="14.25" hidden="1"/>
    <row r="56460" s="505" customFormat="1" ht="14.25" hidden="1"/>
    <row r="56461" s="505" customFormat="1" ht="14.25" hidden="1"/>
    <row r="56462" s="505" customFormat="1" ht="14.25" hidden="1"/>
    <row r="56463" s="505" customFormat="1" ht="14.25" hidden="1"/>
    <row r="56464" s="505" customFormat="1" ht="14.25" hidden="1"/>
    <row r="56465" s="505" customFormat="1" ht="14.25" hidden="1"/>
    <row r="56466" s="505" customFormat="1" ht="14.25" hidden="1"/>
    <row r="56467" s="505" customFormat="1" ht="14.25" hidden="1"/>
    <row r="56468" s="505" customFormat="1" ht="14.25" hidden="1"/>
    <row r="56469" s="505" customFormat="1" ht="14.25" hidden="1"/>
    <row r="56470" s="505" customFormat="1" ht="14.25" hidden="1"/>
    <row r="56471" s="505" customFormat="1" ht="14.25" hidden="1"/>
    <row r="56472" s="505" customFormat="1" ht="14.25" hidden="1"/>
    <row r="56473" s="505" customFormat="1" ht="14.25" hidden="1"/>
    <row r="56474" s="505" customFormat="1" ht="14.25" hidden="1"/>
    <row r="56475" s="505" customFormat="1" ht="14.25" hidden="1"/>
    <row r="56476" s="505" customFormat="1" ht="14.25" hidden="1"/>
    <row r="56477" s="505" customFormat="1" ht="14.25" hidden="1"/>
    <row r="56478" s="505" customFormat="1" ht="14.25" hidden="1"/>
    <row r="56479" s="505" customFormat="1" ht="14.25" hidden="1"/>
    <row r="56480" s="505" customFormat="1" ht="14.25" hidden="1"/>
    <row r="56481" s="505" customFormat="1" ht="14.25" hidden="1"/>
    <row r="56482" s="505" customFormat="1" ht="14.25" hidden="1"/>
    <row r="56483" s="505" customFormat="1" ht="14.25" hidden="1"/>
    <row r="56484" s="505" customFormat="1" ht="14.25" hidden="1"/>
    <row r="56485" s="505" customFormat="1" ht="14.25" hidden="1"/>
    <row r="56486" s="505" customFormat="1" ht="14.25" hidden="1"/>
    <row r="56487" s="505" customFormat="1" ht="14.25" hidden="1"/>
    <row r="56488" s="505" customFormat="1" ht="14.25" hidden="1"/>
    <row r="56489" s="505" customFormat="1" ht="14.25" hidden="1"/>
    <row r="56490" s="505" customFormat="1" ht="14.25" hidden="1"/>
    <row r="56491" s="505" customFormat="1" ht="14.25" hidden="1"/>
    <row r="56492" s="505" customFormat="1" ht="14.25" hidden="1"/>
    <row r="56493" s="505" customFormat="1" ht="14.25" hidden="1"/>
    <row r="56494" s="505" customFormat="1" ht="14.25" hidden="1"/>
    <row r="56495" s="505" customFormat="1" ht="14.25" hidden="1"/>
    <row r="56496" s="505" customFormat="1" ht="14.25" hidden="1"/>
    <row r="56497" s="505" customFormat="1" ht="14.25" hidden="1"/>
    <row r="56498" s="505" customFormat="1" ht="14.25" hidden="1"/>
    <row r="56499" s="505" customFormat="1" ht="14.25" hidden="1"/>
    <row r="56500" s="505" customFormat="1" ht="14.25" hidden="1"/>
    <row r="56501" s="505" customFormat="1" ht="14.25" hidden="1"/>
    <row r="56502" s="505" customFormat="1" ht="14.25" hidden="1"/>
    <row r="56503" s="505" customFormat="1" ht="14.25" hidden="1"/>
    <row r="56504" s="505" customFormat="1" ht="14.25" hidden="1"/>
    <row r="56505" s="505" customFormat="1" ht="14.25" hidden="1"/>
    <row r="56506" s="505" customFormat="1" ht="14.25" hidden="1"/>
    <row r="56507" s="505" customFormat="1" ht="14.25" hidden="1"/>
    <row r="56508" s="505" customFormat="1" ht="14.25" hidden="1"/>
    <row r="56509" s="505" customFormat="1" ht="14.25" hidden="1"/>
    <row r="56510" s="505" customFormat="1" ht="14.25" hidden="1"/>
    <row r="56511" s="505" customFormat="1" ht="14.25" hidden="1"/>
    <row r="56512" s="505" customFormat="1" ht="14.25" hidden="1"/>
    <row r="56513" s="505" customFormat="1" ht="14.25" hidden="1"/>
    <row r="56514" s="505" customFormat="1" ht="14.25" hidden="1"/>
    <row r="56515" s="505" customFormat="1" ht="14.25" hidden="1"/>
    <row r="56516" s="505" customFormat="1" ht="14.25" hidden="1"/>
    <row r="56517" s="505" customFormat="1" ht="14.25" hidden="1"/>
    <row r="56518" s="505" customFormat="1" ht="14.25" hidden="1"/>
    <row r="56519" s="505" customFormat="1" ht="14.25" hidden="1"/>
    <row r="56520" s="505" customFormat="1" ht="14.25" hidden="1"/>
    <row r="56521" s="505" customFormat="1" ht="14.25" hidden="1"/>
    <row r="56522" s="505" customFormat="1" ht="14.25" hidden="1"/>
    <row r="56523" s="505" customFormat="1" ht="14.25" hidden="1"/>
    <row r="56524" s="505" customFormat="1" ht="14.25" hidden="1"/>
    <row r="56525" s="505" customFormat="1" ht="14.25" hidden="1"/>
    <row r="56526" s="505" customFormat="1" ht="14.25" hidden="1"/>
    <row r="56527" s="505" customFormat="1" ht="14.25" hidden="1"/>
    <row r="56528" s="505" customFormat="1" ht="14.25" hidden="1"/>
    <row r="56529" s="505" customFormat="1" ht="14.25" hidden="1"/>
    <row r="56530" s="505" customFormat="1" ht="14.25" hidden="1"/>
    <row r="56531" s="505" customFormat="1" ht="14.25" hidden="1"/>
    <row r="56532" s="505" customFormat="1" ht="14.25" hidden="1"/>
    <row r="56533" s="505" customFormat="1" ht="14.25" hidden="1"/>
    <row r="56534" s="505" customFormat="1" ht="14.25" hidden="1"/>
    <row r="56535" s="505" customFormat="1" ht="14.25" hidden="1"/>
    <row r="56536" s="505" customFormat="1" ht="14.25" hidden="1"/>
    <row r="56537" s="505" customFormat="1" ht="14.25" hidden="1"/>
    <row r="56538" s="505" customFormat="1" ht="14.25" hidden="1"/>
    <row r="56539" s="505" customFormat="1" ht="14.25" hidden="1"/>
    <row r="56540" s="505" customFormat="1" ht="14.25" hidden="1"/>
    <row r="56541" s="505" customFormat="1" ht="14.25" hidden="1"/>
    <row r="56542" s="505" customFormat="1" ht="14.25" hidden="1"/>
    <row r="56543" s="505" customFormat="1" ht="14.25" hidden="1"/>
    <row r="56544" s="505" customFormat="1" ht="14.25" hidden="1"/>
    <row r="56545" s="505" customFormat="1" ht="14.25" hidden="1"/>
    <row r="56546" s="505" customFormat="1" ht="14.25" hidden="1"/>
    <row r="56547" s="505" customFormat="1" ht="14.25" hidden="1"/>
    <row r="56548" s="505" customFormat="1" ht="14.25" hidden="1"/>
    <row r="56549" s="505" customFormat="1" ht="14.25" hidden="1"/>
    <row r="56550" s="505" customFormat="1" ht="14.25" hidden="1"/>
    <row r="56551" s="505" customFormat="1" ht="14.25" hidden="1"/>
    <row r="56552" s="505" customFormat="1" ht="14.25" hidden="1"/>
    <row r="56553" s="505" customFormat="1" ht="14.25" hidden="1"/>
    <row r="56554" s="505" customFormat="1" ht="14.25" hidden="1"/>
    <row r="56555" s="505" customFormat="1" ht="14.25" hidden="1"/>
    <row r="56556" s="505" customFormat="1" ht="14.25" hidden="1"/>
    <row r="56557" s="505" customFormat="1" ht="14.25" hidden="1"/>
    <row r="56558" s="505" customFormat="1" ht="14.25" hidden="1"/>
    <row r="56559" s="505" customFormat="1" ht="14.25" hidden="1"/>
    <row r="56560" s="505" customFormat="1" ht="14.25" hidden="1"/>
    <row r="56561" s="505" customFormat="1" ht="14.25" hidden="1"/>
    <row r="56562" s="505" customFormat="1" ht="14.25" hidden="1"/>
    <row r="56563" s="505" customFormat="1" ht="14.25" hidden="1"/>
    <row r="56564" s="505" customFormat="1" ht="14.25" hidden="1"/>
    <row r="56565" s="505" customFormat="1" ht="14.25" hidden="1"/>
    <row r="56566" s="505" customFormat="1" ht="14.25" hidden="1"/>
    <row r="56567" s="505" customFormat="1" ht="14.25" hidden="1"/>
    <row r="56568" s="505" customFormat="1" ht="14.25" hidden="1"/>
    <row r="56569" s="505" customFormat="1" ht="14.25" hidden="1"/>
    <row r="56570" s="505" customFormat="1" ht="14.25" hidden="1"/>
    <row r="56571" s="505" customFormat="1" ht="14.25" hidden="1"/>
    <row r="56572" s="505" customFormat="1" ht="14.25" hidden="1"/>
    <row r="56573" s="505" customFormat="1" ht="14.25" hidden="1"/>
    <row r="56574" s="505" customFormat="1" ht="14.25" hidden="1"/>
    <row r="56575" s="505" customFormat="1" ht="14.25" hidden="1"/>
    <row r="56576" s="505" customFormat="1" ht="14.25" hidden="1"/>
    <row r="56577" s="505" customFormat="1" ht="14.25" hidden="1"/>
    <row r="56578" s="505" customFormat="1" ht="14.25" hidden="1"/>
    <row r="56579" s="505" customFormat="1" ht="14.25" hidden="1"/>
    <row r="56580" s="505" customFormat="1" ht="14.25" hidden="1"/>
    <row r="56581" s="505" customFormat="1" ht="14.25" hidden="1"/>
    <row r="56582" s="505" customFormat="1" ht="14.25" hidden="1"/>
    <row r="56583" s="505" customFormat="1" ht="14.25" hidden="1"/>
    <row r="56584" s="505" customFormat="1" ht="14.25" hidden="1"/>
    <row r="56585" s="505" customFormat="1" ht="14.25" hidden="1"/>
    <row r="56586" s="505" customFormat="1" ht="14.25" hidden="1"/>
    <row r="56587" s="505" customFormat="1" ht="14.25" hidden="1"/>
    <row r="56588" s="505" customFormat="1" ht="14.25" hidden="1"/>
    <row r="56589" s="505" customFormat="1" ht="14.25" hidden="1"/>
    <row r="56590" s="505" customFormat="1" ht="14.25" hidden="1"/>
    <row r="56591" s="505" customFormat="1" ht="14.25" hidden="1"/>
    <row r="56592" s="505" customFormat="1" ht="14.25" hidden="1"/>
    <row r="56593" s="505" customFormat="1" ht="14.25" hidden="1"/>
    <row r="56594" s="505" customFormat="1" ht="14.25" hidden="1"/>
    <row r="56595" s="505" customFormat="1" ht="14.25" hidden="1"/>
    <row r="56596" s="505" customFormat="1" ht="14.25" hidden="1"/>
    <row r="56597" s="505" customFormat="1" ht="14.25" hidden="1"/>
    <row r="56598" s="505" customFormat="1" ht="14.25" hidden="1"/>
    <row r="56599" s="505" customFormat="1" ht="14.25" hidden="1"/>
    <row r="56600" s="505" customFormat="1" ht="14.25" hidden="1"/>
    <row r="56601" s="505" customFormat="1" ht="14.25" hidden="1"/>
    <row r="56602" s="505" customFormat="1" ht="14.25" hidden="1"/>
    <row r="56603" s="505" customFormat="1" ht="14.25" hidden="1"/>
    <row r="56604" s="505" customFormat="1" ht="14.25" hidden="1"/>
    <row r="56605" s="505" customFormat="1" ht="14.25" hidden="1"/>
    <row r="56606" s="505" customFormat="1" ht="14.25" hidden="1"/>
    <row r="56607" s="505" customFormat="1" ht="14.25" hidden="1"/>
    <row r="56608" s="505" customFormat="1" ht="14.25" hidden="1"/>
    <row r="56609" s="505" customFormat="1" ht="14.25" hidden="1"/>
    <row r="56610" s="505" customFormat="1" ht="14.25" hidden="1"/>
    <row r="56611" s="505" customFormat="1" ht="14.25" hidden="1"/>
    <row r="56612" s="505" customFormat="1" ht="14.25" hidden="1"/>
    <row r="56613" s="505" customFormat="1" ht="14.25" hidden="1"/>
    <row r="56614" s="505" customFormat="1" ht="14.25" hidden="1"/>
    <row r="56615" s="505" customFormat="1" ht="14.25" hidden="1"/>
    <row r="56616" s="505" customFormat="1" ht="14.25" hidden="1"/>
    <row r="56617" s="505" customFormat="1" ht="14.25" hidden="1"/>
    <row r="56618" s="505" customFormat="1" ht="14.25" hidden="1"/>
    <row r="56619" s="505" customFormat="1" ht="14.25" hidden="1"/>
    <row r="56620" s="505" customFormat="1" ht="14.25" hidden="1"/>
    <row r="56621" s="505" customFormat="1" ht="14.25" hidden="1"/>
    <row r="56622" s="505" customFormat="1" ht="14.25" hidden="1"/>
    <row r="56623" s="505" customFormat="1" ht="14.25" hidden="1"/>
    <row r="56624" s="505" customFormat="1" ht="14.25" hidden="1"/>
    <row r="56625" s="505" customFormat="1" ht="14.25" hidden="1"/>
    <row r="56626" s="505" customFormat="1" ht="14.25" hidden="1"/>
    <row r="56627" s="505" customFormat="1" ht="14.25" hidden="1"/>
    <row r="56628" s="505" customFormat="1" ht="14.25" hidden="1"/>
    <row r="56629" s="505" customFormat="1" ht="14.25" hidden="1"/>
    <row r="56630" s="505" customFormat="1" ht="14.25" hidden="1"/>
    <row r="56631" s="505" customFormat="1" ht="14.25" hidden="1"/>
    <row r="56632" s="505" customFormat="1" ht="14.25" hidden="1"/>
    <row r="56633" s="505" customFormat="1" ht="14.25" hidden="1"/>
    <row r="56634" s="505" customFormat="1" ht="14.25" hidden="1"/>
    <row r="56635" s="505" customFormat="1" ht="14.25" hidden="1"/>
    <row r="56636" s="505" customFormat="1" ht="14.25" hidden="1"/>
    <row r="56637" s="505" customFormat="1" ht="14.25" hidden="1"/>
    <row r="56638" s="505" customFormat="1" ht="14.25" hidden="1"/>
    <row r="56639" s="505" customFormat="1" ht="14.25" hidden="1"/>
    <row r="56640" s="505" customFormat="1" ht="14.25" hidden="1"/>
    <row r="56641" s="505" customFormat="1" ht="14.25" hidden="1"/>
    <row r="56642" s="505" customFormat="1" ht="14.25" hidden="1"/>
    <row r="56643" s="505" customFormat="1" ht="14.25" hidden="1"/>
    <row r="56644" s="505" customFormat="1" ht="14.25" hidden="1"/>
    <row r="56645" s="505" customFormat="1" ht="14.25" hidden="1"/>
    <row r="56646" s="505" customFormat="1" ht="14.25" hidden="1"/>
    <row r="56647" s="505" customFormat="1" ht="14.25" hidden="1"/>
    <row r="56648" s="505" customFormat="1" ht="14.25" hidden="1"/>
    <row r="56649" s="505" customFormat="1" ht="14.25" hidden="1"/>
    <row r="56650" s="505" customFormat="1" ht="14.25" hidden="1"/>
    <row r="56651" s="505" customFormat="1" ht="14.25" hidden="1"/>
    <row r="56652" s="505" customFormat="1" ht="14.25" hidden="1"/>
    <row r="56653" s="505" customFormat="1" ht="14.25" hidden="1"/>
    <row r="56654" s="505" customFormat="1" ht="14.25" hidden="1"/>
    <row r="56655" s="505" customFormat="1" ht="14.25" hidden="1"/>
    <row r="56656" s="505" customFormat="1" ht="14.25" hidden="1"/>
    <row r="56657" s="505" customFormat="1" ht="14.25" hidden="1"/>
    <row r="56658" s="505" customFormat="1" ht="14.25" hidden="1"/>
    <row r="56659" s="505" customFormat="1" ht="14.25" hidden="1"/>
    <row r="56660" s="505" customFormat="1" ht="14.25" hidden="1"/>
    <row r="56661" s="505" customFormat="1" ht="14.25" hidden="1"/>
    <row r="56662" s="505" customFormat="1" ht="14.25" hidden="1"/>
    <row r="56663" s="505" customFormat="1" ht="14.25" hidden="1"/>
    <row r="56664" s="505" customFormat="1" ht="14.25" hidden="1"/>
    <row r="56665" s="505" customFormat="1" ht="14.25" hidden="1"/>
    <row r="56666" s="505" customFormat="1" ht="14.25" hidden="1"/>
    <row r="56667" s="505" customFormat="1" ht="14.25" hidden="1"/>
    <row r="56668" s="505" customFormat="1" ht="14.25" hidden="1"/>
    <row r="56669" s="505" customFormat="1" ht="14.25" hidden="1"/>
    <row r="56670" s="505" customFormat="1" ht="14.25" hidden="1"/>
    <row r="56671" s="505" customFormat="1" ht="14.25" hidden="1"/>
    <row r="56672" s="505" customFormat="1" ht="14.25" hidden="1"/>
    <row r="56673" s="505" customFormat="1" ht="14.25" hidden="1"/>
    <row r="56674" s="505" customFormat="1" ht="14.25" hidden="1"/>
    <row r="56675" s="505" customFormat="1" ht="14.25" hidden="1"/>
    <row r="56676" s="505" customFormat="1" ht="14.25" hidden="1"/>
    <row r="56677" s="505" customFormat="1" ht="14.25" hidden="1"/>
    <row r="56678" s="505" customFormat="1" ht="14.25" hidden="1"/>
    <row r="56679" s="505" customFormat="1" ht="14.25" hidden="1"/>
    <row r="56680" s="505" customFormat="1" ht="14.25" hidden="1"/>
    <row r="56681" s="505" customFormat="1" ht="14.25" hidden="1"/>
    <row r="56682" s="505" customFormat="1" ht="14.25" hidden="1"/>
    <row r="56683" s="505" customFormat="1" ht="14.25" hidden="1"/>
    <row r="56684" s="505" customFormat="1" ht="14.25" hidden="1"/>
    <row r="56685" s="505" customFormat="1" ht="14.25" hidden="1"/>
    <row r="56686" s="505" customFormat="1" ht="14.25" hidden="1"/>
    <row r="56687" s="505" customFormat="1" ht="14.25" hidden="1"/>
    <row r="56688" s="505" customFormat="1" ht="14.25" hidden="1"/>
    <row r="56689" s="505" customFormat="1" ht="14.25" hidden="1"/>
    <row r="56690" s="505" customFormat="1" ht="14.25" hidden="1"/>
    <row r="56691" s="505" customFormat="1" ht="14.25" hidden="1"/>
    <row r="56692" s="505" customFormat="1" ht="14.25" hidden="1"/>
    <row r="56693" s="505" customFormat="1" ht="14.25" hidden="1"/>
    <row r="56694" s="505" customFormat="1" ht="14.25" hidden="1"/>
    <row r="56695" s="505" customFormat="1" ht="14.25" hidden="1"/>
    <row r="56696" s="505" customFormat="1" ht="14.25" hidden="1"/>
    <row r="56697" s="505" customFormat="1" ht="14.25" hidden="1"/>
    <row r="56698" s="505" customFormat="1" ht="14.25" hidden="1"/>
    <row r="56699" s="505" customFormat="1" ht="14.25" hidden="1"/>
    <row r="56700" s="505" customFormat="1" ht="14.25" hidden="1"/>
    <row r="56701" s="505" customFormat="1" ht="14.25" hidden="1"/>
    <row r="56702" s="505" customFormat="1" ht="14.25" hidden="1"/>
    <row r="56703" s="505" customFormat="1" ht="14.25" hidden="1"/>
    <row r="56704" s="505" customFormat="1" ht="14.25" hidden="1"/>
    <row r="56705" s="505" customFormat="1" ht="14.25" hidden="1"/>
    <row r="56706" s="505" customFormat="1" ht="14.25" hidden="1"/>
    <row r="56707" s="505" customFormat="1" ht="14.25" hidden="1"/>
    <row r="56708" s="505" customFormat="1" ht="14.25" hidden="1"/>
    <row r="56709" s="505" customFormat="1" ht="14.25" hidden="1"/>
    <row r="56710" s="505" customFormat="1" ht="14.25" hidden="1"/>
    <row r="56711" s="505" customFormat="1" ht="14.25" hidden="1"/>
    <row r="56712" s="505" customFormat="1" ht="14.25" hidden="1"/>
    <row r="56713" s="505" customFormat="1" ht="14.25" hidden="1"/>
    <row r="56714" s="505" customFormat="1" ht="14.25" hidden="1"/>
    <row r="56715" s="505" customFormat="1" ht="14.25" hidden="1"/>
    <row r="56716" s="505" customFormat="1" ht="14.25" hidden="1"/>
    <row r="56717" s="505" customFormat="1" ht="14.25" hidden="1"/>
    <row r="56718" s="505" customFormat="1" ht="14.25" hidden="1"/>
    <row r="56719" s="505" customFormat="1" ht="14.25" hidden="1"/>
    <row r="56720" s="505" customFormat="1" ht="14.25" hidden="1"/>
    <row r="56721" s="505" customFormat="1" ht="14.25" hidden="1"/>
    <row r="56722" s="505" customFormat="1" ht="14.25" hidden="1"/>
    <row r="56723" s="505" customFormat="1" ht="14.25" hidden="1"/>
    <row r="56724" s="505" customFormat="1" ht="14.25" hidden="1"/>
    <row r="56725" s="505" customFormat="1" ht="14.25" hidden="1"/>
    <row r="56726" s="505" customFormat="1" ht="14.25" hidden="1"/>
    <row r="56727" s="505" customFormat="1" ht="14.25" hidden="1"/>
    <row r="56728" s="505" customFormat="1" ht="14.25" hidden="1"/>
    <row r="56729" s="505" customFormat="1" ht="14.25" hidden="1"/>
    <row r="56730" s="505" customFormat="1" ht="14.25" hidden="1"/>
    <row r="56731" s="505" customFormat="1" ht="14.25" hidden="1"/>
    <row r="56732" s="505" customFormat="1" ht="14.25" hidden="1"/>
    <row r="56733" s="505" customFormat="1" ht="14.25" hidden="1"/>
    <row r="56734" s="505" customFormat="1" ht="14.25" hidden="1"/>
    <row r="56735" s="505" customFormat="1" ht="14.25" hidden="1"/>
    <row r="56736" s="505" customFormat="1" ht="14.25" hidden="1"/>
    <row r="56737" s="505" customFormat="1" ht="14.25" hidden="1"/>
    <row r="56738" s="505" customFormat="1" ht="14.25" hidden="1"/>
    <row r="56739" s="505" customFormat="1" ht="14.25" hidden="1"/>
    <row r="56740" s="505" customFormat="1" ht="14.25" hidden="1"/>
    <row r="56741" s="505" customFormat="1" ht="14.25" hidden="1"/>
    <row r="56742" s="505" customFormat="1" ht="14.25" hidden="1"/>
    <row r="56743" s="505" customFormat="1" ht="14.25" hidden="1"/>
    <row r="56744" s="505" customFormat="1" ht="14.25" hidden="1"/>
    <row r="56745" s="505" customFormat="1" ht="14.25" hidden="1"/>
    <row r="56746" s="505" customFormat="1" ht="14.25" hidden="1"/>
    <row r="56747" s="505" customFormat="1" ht="14.25" hidden="1"/>
    <row r="56748" s="505" customFormat="1" ht="14.25" hidden="1"/>
    <row r="56749" s="505" customFormat="1" ht="14.25" hidden="1"/>
    <row r="56750" s="505" customFormat="1" ht="14.25" hidden="1"/>
    <row r="56751" s="505" customFormat="1" ht="14.25" hidden="1"/>
    <row r="56752" s="505" customFormat="1" ht="14.25" hidden="1"/>
    <row r="56753" s="505" customFormat="1" ht="14.25" hidden="1"/>
    <row r="56754" s="505" customFormat="1" ht="14.25" hidden="1"/>
    <row r="56755" s="505" customFormat="1" ht="14.25" hidden="1"/>
    <row r="56756" s="505" customFormat="1" ht="14.25" hidden="1"/>
    <row r="56757" s="505" customFormat="1" ht="14.25" hidden="1"/>
    <row r="56758" s="505" customFormat="1" ht="14.25" hidden="1"/>
    <row r="56759" s="505" customFormat="1" ht="14.25" hidden="1"/>
    <row r="56760" s="505" customFormat="1" ht="14.25" hidden="1"/>
    <row r="56761" s="505" customFormat="1" ht="14.25" hidden="1"/>
    <row r="56762" s="505" customFormat="1" ht="14.25" hidden="1"/>
    <row r="56763" s="505" customFormat="1" ht="14.25" hidden="1"/>
    <row r="56764" s="505" customFormat="1" ht="14.25" hidden="1"/>
    <row r="56765" s="505" customFormat="1" ht="14.25" hidden="1"/>
    <row r="56766" s="505" customFormat="1" ht="14.25" hidden="1"/>
    <row r="56767" s="505" customFormat="1" ht="14.25" hidden="1"/>
    <row r="56768" s="505" customFormat="1" ht="14.25" hidden="1"/>
    <row r="56769" s="505" customFormat="1" ht="14.25" hidden="1"/>
    <row r="56770" s="505" customFormat="1" ht="14.25" hidden="1"/>
    <row r="56771" s="505" customFormat="1" ht="14.25" hidden="1"/>
    <row r="56772" s="505" customFormat="1" ht="14.25" hidden="1"/>
    <row r="56773" s="505" customFormat="1" ht="14.25" hidden="1"/>
    <row r="56774" s="505" customFormat="1" ht="14.25" hidden="1"/>
    <row r="56775" s="505" customFormat="1" ht="14.25" hidden="1"/>
    <row r="56776" s="505" customFormat="1" ht="14.25" hidden="1"/>
    <row r="56777" s="505" customFormat="1" ht="14.25" hidden="1"/>
    <row r="56778" s="505" customFormat="1" ht="14.25" hidden="1"/>
    <row r="56779" s="505" customFormat="1" ht="14.25" hidden="1"/>
    <row r="56780" s="505" customFormat="1" ht="14.25" hidden="1"/>
    <row r="56781" s="505" customFormat="1" ht="14.25" hidden="1"/>
    <row r="56782" s="505" customFormat="1" ht="14.25" hidden="1"/>
    <row r="56783" s="505" customFormat="1" ht="14.25" hidden="1"/>
    <row r="56784" s="505" customFormat="1" ht="14.25" hidden="1"/>
    <row r="56785" s="505" customFormat="1" ht="14.25" hidden="1"/>
    <row r="56786" s="505" customFormat="1" ht="14.25" hidden="1"/>
    <row r="56787" s="505" customFormat="1" ht="14.25" hidden="1"/>
    <row r="56788" s="505" customFormat="1" ht="14.25" hidden="1"/>
    <row r="56789" s="505" customFormat="1" ht="14.25" hidden="1"/>
    <row r="56790" s="505" customFormat="1" ht="14.25" hidden="1"/>
    <row r="56791" s="505" customFormat="1" ht="14.25" hidden="1"/>
    <row r="56792" s="505" customFormat="1" ht="14.25" hidden="1"/>
    <row r="56793" s="505" customFormat="1" ht="14.25" hidden="1"/>
    <row r="56794" s="505" customFormat="1" ht="14.25" hidden="1"/>
    <row r="56795" s="505" customFormat="1" ht="14.25" hidden="1"/>
    <row r="56796" s="505" customFormat="1" ht="14.25" hidden="1"/>
    <row r="56797" s="505" customFormat="1" ht="14.25" hidden="1"/>
    <row r="56798" s="505" customFormat="1" ht="14.25" hidden="1"/>
    <row r="56799" s="505" customFormat="1" ht="14.25" hidden="1"/>
    <row r="56800" s="505" customFormat="1" ht="14.25" hidden="1"/>
    <row r="56801" s="505" customFormat="1" ht="14.25" hidden="1"/>
    <row r="56802" s="505" customFormat="1" ht="14.25" hidden="1"/>
    <row r="56803" s="505" customFormat="1" ht="14.25" hidden="1"/>
    <row r="56804" s="505" customFormat="1" ht="14.25" hidden="1"/>
    <row r="56805" s="505" customFormat="1" ht="14.25" hidden="1"/>
    <row r="56806" s="505" customFormat="1" ht="14.25" hidden="1"/>
    <row r="56807" s="505" customFormat="1" ht="14.25" hidden="1"/>
    <row r="56808" s="505" customFormat="1" ht="14.25" hidden="1"/>
    <row r="56809" s="505" customFormat="1" ht="14.25" hidden="1"/>
    <row r="56810" s="505" customFormat="1" ht="14.25" hidden="1"/>
    <row r="56811" s="505" customFormat="1" ht="14.25" hidden="1"/>
    <row r="56812" s="505" customFormat="1" ht="14.25" hidden="1"/>
    <row r="56813" s="505" customFormat="1" ht="14.25" hidden="1"/>
    <row r="56814" s="505" customFormat="1" ht="14.25" hidden="1"/>
    <row r="56815" s="505" customFormat="1" ht="14.25" hidden="1"/>
    <row r="56816" s="505" customFormat="1" ht="14.25" hidden="1"/>
    <row r="56817" s="505" customFormat="1" ht="14.25" hidden="1"/>
    <row r="56818" s="505" customFormat="1" ht="14.25" hidden="1"/>
    <row r="56819" s="505" customFormat="1" ht="14.25" hidden="1"/>
    <row r="56820" s="505" customFormat="1" ht="14.25" hidden="1"/>
    <row r="56821" s="505" customFormat="1" ht="14.25" hidden="1"/>
    <row r="56822" s="505" customFormat="1" ht="14.25" hidden="1"/>
    <row r="56823" s="505" customFormat="1" ht="14.25" hidden="1"/>
    <row r="56824" s="505" customFormat="1" ht="14.25" hidden="1"/>
    <row r="56825" s="505" customFormat="1" ht="14.25" hidden="1"/>
    <row r="56826" s="505" customFormat="1" ht="14.25" hidden="1"/>
    <row r="56827" s="505" customFormat="1" ht="14.25" hidden="1"/>
    <row r="56828" s="505" customFormat="1" ht="14.25" hidden="1"/>
    <row r="56829" s="505" customFormat="1" ht="14.25" hidden="1"/>
    <row r="56830" s="505" customFormat="1" ht="14.25" hidden="1"/>
    <row r="56831" s="505" customFormat="1" ht="14.25" hidden="1"/>
    <row r="56832" s="505" customFormat="1" ht="14.25" hidden="1"/>
    <row r="56833" s="505" customFormat="1" ht="14.25" hidden="1"/>
    <row r="56834" s="505" customFormat="1" ht="14.25" hidden="1"/>
    <row r="56835" s="505" customFormat="1" ht="14.25" hidden="1"/>
    <row r="56836" s="505" customFormat="1" ht="14.25" hidden="1"/>
    <row r="56837" s="505" customFormat="1" ht="14.25" hidden="1"/>
    <row r="56838" s="505" customFormat="1" ht="14.25" hidden="1"/>
    <row r="56839" s="505" customFormat="1" ht="14.25" hidden="1"/>
    <row r="56840" s="505" customFormat="1" ht="14.25" hidden="1"/>
    <row r="56841" s="505" customFormat="1" ht="14.25" hidden="1"/>
    <row r="56842" s="505" customFormat="1" ht="14.25" hidden="1"/>
    <row r="56843" s="505" customFormat="1" ht="14.25" hidden="1"/>
    <row r="56844" s="505" customFormat="1" ht="14.25" hidden="1"/>
    <row r="56845" s="505" customFormat="1" ht="14.25" hidden="1"/>
    <row r="56846" s="505" customFormat="1" ht="14.25" hidden="1"/>
    <row r="56847" s="505" customFormat="1" ht="14.25" hidden="1"/>
    <row r="56848" s="505" customFormat="1" ht="14.25" hidden="1"/>
    <row r="56849" s="505" customFormat="1" ht="14.25" hidden="1"/>
    <row r="56850" s="505" customFormat="1" ht="14.25" hidden="1"/>
    <row r="56851" s="505" customFormat="1" ht="14.25" hidden="1"/>
    <row r="56852" s="505" customFormat="1" ht="14.25" hidden="1"/>
    <row r="56853" s="505" customFormat="1" ht="14.25" hidden="1"/>
    <row r="56854" s="505" customFormat="1" ht="14.25" hidden="1"/>
    <row r="56855" s="505" customFormat="1" ht="14.25" hidden="1"/>
    <row r="56856" s="505" customFormat="1" ht="14.25" hidden="1"/>
    <row r="56857" s="505" customFormat="1" ht="14.25" hidden="1"/>
    <row r="56858" s="505" customFormat="1" ht="14.25" hidden="1"/>
    <row r="56859" s="505" customFormat="1" ht="14.25" hidden="1"/>
    <row r="56860" s="505" customFormat="1" ht="14.25" hidden="1"/>
    <row r="56861" s="505" customFormat="1" ht="14.25" hidden="1"/>
    <row r="56862" s="505" customFormat="1" ht="14.25" hidden="1"/>
    <row r="56863" s="505" customFormat="1" ht="14.25" hidden="1"/>
    <row r="56864" s="505" customFormat="1" ht="14.25" hidden="1"/>
    <row r="56865" s="505" customFormat="1" ht="14.25" hidden="1"/>
    <row r="56866" s="505" customFormat="1" ht="14.25" hidden="1"/>
    <row r="56867" s="505" customFormat="1" ht="14.25" hidden="1"/>
    <row r="56868" s="505" customFormat="1" ht="14.25" hidden="1"/>
    <row r="56869" s="505" customFormat="1" ht="14.25" hidden="1"/>
    <row r="56870" s="505" customFormat="1" ht="14.25" hidden="1"/>
    <row r="56871" s="505" customFormat="1" ht="14.25" hidden="1"/>
    <row r="56872" s="505" customFormat="1" ht="14.25" hidden="1"/>
    <row r="56873" s="505" customFormat="1" ht="14.25" hidden="1"/>
    <row r="56874" s="505" customFormat="1" ht="14.25" hidden="1"/>
    <row r="56875" s="505" customFormat="1" ht="14.25" hidden="1"/>
    <row r="56876" s="505" customFormat="1" ht="14.25" hidden="1"/>
    <row r="56877" s="505" customFormat="1" ht="14.25" hidden="1"/>
    <row r="56878" s="505" customFormat="1" ht="14.25" hidden="1"/>
    <row r="56879" s="505" customFormat="1" ht="14.25" hidden="1"/>
    <row r="56880" s="505" customFormat="1" ht="14.25" hidden="1"/>
    <row r="56881" s="505" customFormat="1" ht="14.25" hidden="1"/>
    <row r="56882" s="505" customFormat="1" ht="14.25" hidden="1"/>
    <row r="56883" s="505" customFormat="1" ht="14.25" hidden="1"/>
    <row r="56884" s="505" customFormat="1" ht="14.25" hidden="1"/>
    <row r="56885" s="505" customFormat="1" ht="14.25" hidden="1"/>
    <row r="56886" s="505" customFormat="1" ht="14.25" hidden="1"/>
    <row r="56887" s="505" customFormat="1" ht="14.25" hidden="1"/>
    <row r="56888" s="505" customFormat="1" ht="14.25" hidden="1"/>
    <row r="56889" s="505" customFormat="1" ht="14.25" hidden="1"/>
    <row r="56890" s="505" customFormat="1" ht="14.25" hidden="1"/>
    <row r="56891" s="505" customFormat="1" ht="14.25" hidden="1"/>
    <row r="56892" s="505" customFormat="1" ht="14.25" hidden="1"/>
    <row r="56893" s="505" customFormat="1" ht="14.25" hidden="1"/>
    <row r="56894" s="505" customFormat="1" ht="14.25" hidden="1"/>
    <row r="56895" s="505" customFormat="1" ht="14.25" hidden="1"/>
    <row r="56896" s="505" customFormat="1" ht="14.25" hidden="1"/>
    <row r="56897" s="505" customFormat="1" ht="14.25" hidden="1"/>
    <row r="56898" s="505" customFormat="1" ht="14.25" hidden="1"/>
    <row r="56899" s="505" customFormat="1" ht="14.25" hidden="1"/>
    <row r="56900" s="505" customFormat="1" ht="14.25" hidden="1"/>
    <row r="56901" s="505" customFormat="1" ht="14.25" hidden="1"/>
    <row r="56902" s="505" customFormat="1" ht="14.25" hidden="1"/>
    <row r="56903" s="505" customFormat="1" ht="14.25" hidden="1"/>
    <row r="56904" s="505" customFormat="1" ht="14.25" hidden="1"/>
    <row r="56905" s="505" customFormat="1" ht="14.25" hidden="1"/>
    <row r="56906" s="505" customFormat="1" ht="14.25" hidden="1"/>
    <row r="56907" s="505" customFormat="1" ht="14.25" hidden="1"/>
    <row r="56908" s="505" customFormat="1" ht="14.25" hidden="1"/>
    <row r="56909" s="505" customFormat="1" ht="14.25" hidden="1"/>
    <row r="56910" s="505" customFormat="1" ht="14.25" hidden="1"/>
    <row r="56911" s="505" customFormat="1" ht="14.25" hidden="1"/>
    <row r="56912" s="505" customFormat="1" ht="14.25" hidden="1"/>
    <row r="56913" s="505" customFormat="1" ht="14.25" hidden="1"/>
    <row r="56914" s="505" customFormat="1" ht="14.25" hidden="1"/>
    <row r="56915" s="505" customFormat="1" ht="14.25" hidden="1"/>
    <row r="56916" s="505" customFormat="1" ht="14.25" hidden="1"/>
    <row r="56917" s="505" customFormat="1" ht="14.25" hidden="1"/>
    <row r="56918" s="505" customFormat="1" ht="14.25" hidden="1"/>
    <row r="56919" s="505" customFormat="1" ht="14.25" hidden="1"/>
    <row r="56920" s="505" customFormat="1" ht="14.25" hidden="1"/>
    <row r="56921" s="505" customFormat="1" ht="14.25" hidden="1"/>
    <row r="56922" s="505" customFormat="1" ht="14.25" hidden="1"/>
    <row r="56923" s="505" customFormat="1" ht="14.25" hidden="1"/>
    <row r="56924" s="505" customFormat="1" ht="14.25" hidden="1"/>
    <row r="56925" s="505" customFormat="1" ht="14.25" hidden="1"/>
    <row r="56926" s="505" customFormat="1" ht="14.25" hidden="1"/>
    <row r="56927" s="505" customFormat="1" ht="14.25" hidden="1"/>
    <row r="56928" s="505" customFormat="1" ht="14.25" hidden="1"/>
    <row r="56929" s="505" customFormat="1" ht="14.25" hidden="1"/>
    <row r="56930" s="505" customFormat="1" ht="14.25" hidden="1"/>
    <row r="56931" s="505" customFormat="1" ht="14.25" hidden="1"/>
    <row r="56932" s="505" customFormat="1" ht="14.25" hidden="1"/>
    <row r="56933" s="505" customFormat="1" ht="14.25" hidden="1"/>
    <row r="56934" s="505" customFormat="1" ht="14.25" hidden="1"/>
    <row r="56935" s="505" customFormat="1" ht="14.25" hidden="1"/>
    <row r="56936" s="505" customFormat="1" ht="14.25" hidden="1"/>
    <row r="56937" s="505" customFormat="1" ht="14.25" hidden="1"/>
    <row r="56938" s="505" customFormat="1" ht="14.25" hidden="1"/>
    <row r="56939" s="505" customFormat="1" ht="14.25" hidden="1"/>
    <row r="56940" s="505" customFormat="1" ht="14.25" hidden="1"/>
    <row r="56941" s="505" customFormat="1" ht="14.25" hidden="1"/>
    <row r="56942" s="505" customFormat="1" ht="14.25" hidden="1"/>
    <row r="56943" s="505" customFormat="1" ht="14.25" hidden="1"/>
    <row r="56944" s="505" customFormat="1" ht="14.25" hidden="1"/>
    <row r="56945" s="505" customFormat="1" ht="14.25" hidden="1"/>
    <row r="56946" s="505" customFormat="1" ht="14.25" hidden="1"/>
    <row r="56947" s="505" customFormat="1" ht="14.25" hidden="1"/>
    <row r="56948" s="505" customFormat="1" ht="14.25" hidden="1"/>
    <row r="56949" s="505" customFormat="1" ht="14.25" hidden="1"/>
    <row r="56950" s="505" customFormat="1" ht="14.25" hidden="1"/>
    <row r="56951" s="505" customFormat="1" ht="14.25" hidden="1"/>
    <row r="56952" s="505" customFormat="1" ht="14.25" hidden="1"/>
    <row r="56953" s="505" customFormat="1" ht="14.25" hidden="1"/>
    <row r="56954" s="505" customFormat="1" ht="14.25" hidden="1"/>
    <row r="56955" s="505" customFormat="1" ht="14.25" hidden="1"/>
    <row r="56956" s="505" customFormat="1" ht="14.25" hidden="1"/>
    <row r="56957" s="505" customFormat="1" ht="14.25" hidden="1"/>
    <row r="56958" s="505" customFormat="1" ht="14.25" hidden="1"/>
    <row r="56959" s="505" customFormat="1" ht="14.25" hidden="1"/>
    <row r="56960" s="505" customFormat="1" ht="14.25" hidden="1"/>
    <row r="56961" s="505" customFormat="1" ht="14.25" hidden="1"/>
    <row r="56962" s="505" customFormat="1" ht="14.25" hidden="1"/>
    <row r="56963" s="505" customFormat="1" ht="14.25" hidden="1"/>
    <row r="56964" s="505" customFormat="1" ht="14.25" hidden="1"/>
    <row r="56965" s="505" customFormat="1" ht="14.25" hidden="1"/>
    <row r="56966" s="505" customFormat="1" ht="14.25" hidden="1"/>
    <row r="56967" s="505" customFormat="1" ht="14.25" hidden="1"/>
    <row r="56968" s="505" customFormat="1" ht="14.25" hidden="1"/>
    <row r="56969" s="505" customFormat="1" ht="14.25" hidden="1"/>
    <row r="56970" s="505" customFormat="1" ht="14.25" hidden="1"/>
    <row r="56971" s="505" customFormat="1" ht="14.25" hidden="1"/>
    <row r="56972" s="505" customFormat="1" ht="14.25" hidden="1"/>
    <row r="56973" s="505" customFormat="1" ht="14.25" hidden="1"/>
    <row r="56974" s="505" customFormat="1" ht="14.25" hidden="1"/>
    <row r="56975" s="505" customFormat="1" ht="14.25" hidden="1"/>
    <row r="56976" s="505" customFormat="1" ht="14.25" hidden="1"/>
    <row r="56977" s="505" customFormat="1" ht="14.25" hidden="1"/>
    <row r="56978" s="505" customFormat="1" ht="14.25" hidden="1"/>
    <row r="56979" s="505" customFormat="1" ht="14.25" hidden="1"/>
    <row r="56980" s="505" customFormat="1" ht="14.25" hidden="1"/>
    <row r="56981" s="505" customFormat="1" ht="14.25" hidden="1"/>
    <row r="56982" s="505" customFormat="1" ht="14.25" hidden="1"/>
    <row r="56983" s="505" customFormat="1" ht="14.25" hidden="1"/>
    <row r="56984" s="505" customFormat="1" ht="14.25" hidden="1"/>
    <row r="56985" s="505" customFormat="1" ht="14.25" hidden="1"/>
    <row r="56986" s="505" customFormat="1" ht="14.25" hidden="1"/>
    <row r="56987" s="505" customFormat="1" ht="14.25" hidden="1"/>
    <row r="56988" s="505" customFormat="1" ht="14.25" hidden="1"/>
    <row r="56989" s="505" customFormat="1" ht="14.25" hidden="1"/>
    <row r="56990" s="505" customFormat="1" ht="14.25" hidden="1"/>
    <row r="56991" s="505" customFormat="1" ht="14.25" hidden="1"/>
    <row r="56992" s="505" customFormat="1" ht="14.25" hidden="1"/>
    <row r="56993" s="505" customFormat="1" ht="14.25" hidden="1"/>
    <row r="56994" s="505" customFormat="1" ht="14.25" hidden="1"/>
    <row r="56995" s="505" customFormat="1" ht="14.25" hidden="1"/>
    <row r="56996" s="505" customFormat="1" ht="14.25" hidden="1"/>
    <row r="56997" s="505" customFormat="1" ht="14.25" hidden="1"/>
    <row r="56998" s="505" customFormat="1" ht="14.25" hidden="1"/>
    <row r="56999" s="505" customFormat="1" ht="14.25" hidden="1"/>
    <row r="57000" s="505" customFormat="1" ht="14.25" hidden="1"/>
    <row r="57001" s="505" customFormat="1" ht="14.25" hidden="1"/>
    <row r="57002" s="505" customFormat="1" ht="14.25" hidden="1"/>
    <row r="57003" s="505" customFormat="1" ht="14.25" hidden="1"/>
    <row r="57004" s="505" customFormat="1" ht="14.25" hidden="1"/>
    <row r="57005" s="505" customFormat="1" ht="14.25" hidden="1"/>
    <row r="57006" s="505" customFormat="1" ht="14.25" hidden="1"/>
    <row r="57007" s="505" customFormat="1" ht="14.25" hidden="1"/>
    <row r="57008" s="505" customFormat="1" ht="14.25" hidden="1"/>
    <row r="57009" s="505" customFormat="1" ht="14.25" hidden="1"/>
    <row r="57010" s="505" customFormat="1" ht="14.25" hidden="1"/>
    <row r="57011" s="505" customFormat="1" ht="14.25" hidden="1"/>
    <row r="57012" s="505" customFormat="1" ht="14.25" hidden="1"/>
    <row r="57013" s="505" customFormat="1" ht="14.25" hidden="1"/>
    <row r="57014" s="505" customFormat="1" ht="14.25" hidden="1"/>
    <row r="57015" s="505" customFormat="1" ht="14.25" hidden="1"/>
    <row r="57016" s="505" customFormat="1" ht="14.25" hidden="1"/>
    <row r="57017" s="505" customFormat="1" ht="14.25" hidden="1"/>
    <row r="57018" s="505" customFormat="1" ht="14.25" hidden="1"/>
    <row r="57019" s="505" customFormat="1" ht="14.25" hidden="1"/>
    <row r="57020" s="505" customFormat="1" ht="14.25" hidden="1"/>
    <row r="57021" s="505" customFormat="1" ht="14.25" hidden="1"/>
    <row r="57022" s="505" customFormat="1" ht="14.25" hidden="1"/>
    <row r="57023" s="505" customFormat="1" ht="14.25" hidden="1"/>
    <row r="57024" s="505" customFormat="1" ht="14.25" hidden="1"/>
    <row r="57025" s="505" customFormat="1" ht="14.25" hidden="1"/>
    <row r="57026" s="505" customFormat="1" ht="14.25" hidden="1"/>
    <row r="57027" s="505" customFormat="1" ht="14.25" hidden="1"/>
    <row r="57028" s="505" customFormat="1" ht="14.25" hidden="1"/>
    <row r="57029" s="505" customFormat="1" ht="14.25" hidden="1"/>
    <row r="57030" s="505" customFormat="1" ht="14.25" hidden="1"/>
    <row r="57031" s="505" customFormat="1" ht="14.25" hidden="1"/>
    <row r="57032" s="505" customFormat="1" ht="14.25" hidden="1"/>
    <row r="57033" s="505" customFormat="1" ht="14.25" hidden="1"/>
    <row r="57034" s="505" customFormat="1" ht="14.25" hidden="1"/>
    <row r="57035" s="505" customFormat="1" ht="14.25" hidden="1"/>
    <row r="57036" s="505" customFormat="1" ht="14.25" hidden="1"/>
    <row r="57037" s="505" customFormat="1" ht="14.25" hidden="1"/>
    <row r="57038" s="505" customFormat="1" ht="14.25" hidden="1"/>
    <row r="57039" s="505" customFormat="1" ht="14.25" hidden="1"/>
    <row r="57040" s="505" customFormat="1" ht="14.25" hidden="1"/>
    <row r="57041" s="505" customFormat="1" ht="14.25" hidden="1"/>
    <row r="57042" s="505" customFormat="1" ht="14.25" hidden="1"/>
    <row r="57043" s="505" customFormat="1" ht="14.25" hidden="1"/>
    <row r="57044" s="505" customFormat="1" ht="14.25" hidden="1"/>
    <row r="57045" s="505" customFormat="1" ht="14.25" hidden="1"/>
    <row r="57046" s="505" customFormat="1" ht="14.25" hidden="1"/>
    <row r="57047" s="505" customFormat="1" ht="14.25" hidden="1"/>
    <row r="57048" s="505" customFormat="1" ht="14.25" hidden="1"/>
    <row r="57049" s="505" customFormat="1" ht="14.25" hidden="1"/>
    <row r="57050" s="505" customFormat="1" ht="14.25" hidden="1"/>
    <row r="57051" s="505" customFormat="1" ht="14.25" hidden="1"/>
    <row r="57052" s="505" customFormat="1" ht="14.25" hidden="1"/>
    <row r="57053" s="505" customFormat="1" ht="14.25" hidden="1"/>
    <row r="57054" s="505" customFormat="1" ht="14.25" hidden="1"/>
    <row r="57055" s="505" customFormat="1" ht="14.25" hidden="1"/>
    <row r="57056" s="505" customFormat="1" ht="14.25" hidden="1"/>
    <row r="57057" s="505" customFormat="1" ht="14.25" hidden="1"/>
    <row r="57058" s="505" customFormat="1" ht="14.25" hidden="1"/>
    <row r="57059" s="505" customFormat="1" ht="14.25" hidden="1"/>
    <row r="57060" s="505" customFormat="1" ht="14.25" hidden="1"/>
    <row r="57061" s="505" customFormat="1" ht="14.25" hidden="1"/>
    <row r="57062" s="505" customFormat="1" ht="14.25" hidden="1"/>
    <row r="57063" s="505" customFormat="1" ht="14.25" hidden="1"/>
    <row r="57064" s="505" customFormat="1" ht="14.25" hidden="1"/>
    <row r="57065" s="505" customFormat="1" ht="14.25" hidden="1"/>
    <row r="57066" s="505" customFormat="1" ht="14.25" hidden="1"/>
    <row r="57067" s="505" customFormat="1" ht="14.25" hidden="1"/>
    <row r="57068" s="505" customFormat="1" ht="14.25" hidden="1"/>
    <row r="57069" s="505" customFormat="1" ht="14.25" hidden="1"/>
    <row r="57070" s="505" customFormat="1" ht="14.25" hidden="1"/>
    <row r="57071" s="505" customFormat="1" ht="14.25" hidden="1"/>
    <row r="57072" s="505" customFormat="1" ht="14.25" hidden="1"/>
    <row r="57073" s="505" customFormat="1" ht="14.25" hidden="1"/>
    <row r="57074" s="505" customFormat="1" ht="14.25" hidden="1"/>
    <row r="57075" s="505" customFormat="1" ht="14.25" hidden="1"/>
    <row r="57076" s="505" customFormat="1" ht="14.25" hidden="1"/>
    <row r="57077" s="505" customFormat="1" ht="14.25" hidden="1"/>
    <row r="57078" s="505" customFormat="1" ht="14.25" hidden="1"/>
    <row r="57079" s="505" customFormat="1" ht="14.25" hidden="1"/>
    <row r="57080" s="505" customFormat="1" ht="14.25" hidden="1"/>
    <row r="57081" s="505" customFormat="1" ht="14.25" hidden="1"/>
    <row r="57082" s="505" customFormat="1" ht="14.25" hidden="1"/>
    <row r="57083" s="505" customFormat="1" ht="14.25" hidden="1"/>
    <row r="57084" s="505" customFormat="1" ht="14.25" hidden="1"/>
    <row r="57085" s="505" customFormat="1" ht="14.25" hidden="1"/>
    <row r="57086" s="505" customFormat="1" ht="14.25" hidden="1"/>
    <row r="57087" s="505" customFormat="1" ht="14.25" hidden="1"/>
    <row r="57088" s="505" customFormat="1" ht="14.25" hidden="1"/>
    <row r="57089" s="505" customFormat="1" ht="14.25" hidden="1"/>
    <row r="57090" s="505" customFormat="1" ht="14.25" hidden="1"/>
    <row r="57091" s="505" customFormat="1" ht="14.25" hidden="1"/>
    <row r="57092" s="505" customFormat="1" ht="14.25" hidden="1"/>
    <row r="57093" s="505" customFormat="1" ht="14.25" hidden="1"/>
    <row r="57094" s="505" customFormat="1" ht="14.25" hidden="1"/>
    <row r="57095" s="505" customFormat="1" ht="14.25" hidden="1"/>
    <row r="57096" s="505" customFormat="1" ht="14.25" hidden="1"/>
    <row r="57097" s="505" customFormat="1" ht="14.25" hidden="1"/>
    <row r="57098" s="505" customFormat="1" ht="14.25" hidden="1"/>
    <row r="57099" s="505" customFormat="1" ht="14.25" hidden="1"/>
    <row r="57100" s="505" customFormat="1" ht="14.25" hidden="1"/>
    <row r="57101" s="505" customFormat="1" ht="14.25" hidden="1"/>
    <row r="57102" s="505" customFormat="1" ht="14.25" hidden="1"/>
    <row r="57103" s="505" customFormat="1" ht="14.25" hidden="1"/>
    <row r="57104" s="505" customFormat="1" ht="14.25" hidden="1"/>
    <row r="57105" s="505" customFormat="1" ht="14.25" hidden="1"/>
    <row r="57106" s="505" customFormat="1" ht="14.25" hidden="1"/>
    <row r="57107" s="505" customFormat="1" ht="14.25" hidden="1"/>
    <row r="57108" s="505" customFormat="1" ht="14.25" hidden="1"/>
    <row r="57109" s="505" customFormat="1" ht="14.25" hidden="1"/>
    <row r="57110" s="505" customFormat="1" ht="14.25" hidden="1"/>
    <row r="57111" s="505" customFormat="1" ht="14.25" hidden="1"/>
    <row r="57112" s="505" customFormat="1" ht="14.25" hidden="1"/>
    <row r="57113" s="505" customFormat="1" ht="14.25" hidden="1"/>
    <row r="57114" s="505" customFormat="1" ht="14.25" hidden="1"/>
    <row r="57115" s="505" customFormat="1" ht="14.25" hidden="1"/>
    <row r="57116" s="505" customFormat="1" ht="14.25" hidden="1"/>
    <row r="57117" s="505" customFormat="1" ht="14.25" hidden="1"/>
    <row r="57118" s="505" customFormat="1" ht="14.25" hidden="1"/>
    <row r="57119" s="505" customFormat="1" ht="14.25" hidden="1"/>
    <row r="57120" s="505" customFormat="1" ht="14.25" hidden="1"/>
    <row r="57121" s="505" customFormat="1" ht="14.25" hidden="1"/>
    <row r="57122" s="505" customFormat="1" ht="14.25" hidden="1"/>
    <row r="57123" s="505" customFormat="1" ht="14.25" hidden="1"/>
    <row r="57124" s="505" customFormat="1" ht="14.25" hidden="1"/>
    <row r="57125" s="505" customFormat="1" ht="14.25" hidden="1"/>
    <row r="57126" s="505" customFormat="1" ht="14.25" hidden="1"/>
    <row r="57127" s="505" customFormat="1" ht="14.25" hidden="1"/>
    <row r="57128" s="505" customFormat="1" ht="14.25" hidden="1"/>
    <row r="57129" s="505" customFormat="1" ht="14.25" hidden="1"/>
    <row r="57130" s="505" customFormat="1" ht="14.25" hidden="1"/>
    <row r="57131" s="505" customFormat="1" ht="14.25" hidden="1"/>
    <row r="57132" s="505" customFormat="1" ht="14.25" hidden="1"/>
    <row r="57133" s="505" customFormat="1" ht="14.25" hidden="1"/>
    <row r="57134" s="505" customFormat="1" ht="14.25" hidden="1"/>
    <row r="57135" s="505" customFormat="1" ht="14.25" hidden="1"/>
    <row r="57136" s="505" customFormat="1" ht="14.25" hidden="1"/>
    <row r="57137" s="505" customFormat="1" ht="14.25" hidden="1"/>
    <row r="57138" s="505" customFormat="1" ht="14.25" hidden="1"/>
    <row r="57139" s="505" customFormat="1" ht="14.25" hidden="1"/>
    <row r="57140" s="505" customFormat="1" ht="14.25" hidden="1"/>
    <row r="57141" s="505" customFormat="1" ht="14.25" hidden="1"/>
    <row r="57142" s="505" customFormat="1" ht="14.25" hidden="1"/>
    <row r="57143" s="505" customFormat="1" ht="14.25" hidden="1"/>
    <row r="57144" s="505" customFormat="1" ht="14.25" hidden="1"/>
    <row r="57145" s="505" customFormat="1" ht="14.25" hidden="1"/>
    <row r="57146" s="505" customFormat="1" ht="14.25" hidden="1"/>
    <row r="57147" s="505" customFormat="1" ht="14.25" hidden="1"/>
    <row r="57148" s="505" customFormat="1" ht="14.25" hidden="1"/>
    <row r="57149" s="505" customFormat="1" ht="14.25" hidden="1"/>
    <row r="57150" s="505" customFormat="1" ht="14.25" hidden="1"/>
    <row r="57151" s="505" customFormat="1" ht="14.25" hidden="1"/>
    <row r="57152" s="505" customFormat="1" ht="14.25" hidden="1"/>
    <row r="57153" s="505" customFormat="1" ht="14.25" hidden="1"/>
    <row r="57154" s="505" customFormat="1" ht="14.25" hidden="1"/>
    <row r="57155" s="505" customFormat="1" ht="14.25" hidden="1"/>
    <row r="57156" s="505" customFormat="1" ht="14.25" hidden="1"/>
    <row r="57157" s="505" customFormat="1" ht="14.25" hidden="1"/>
    <row r="57158" s="505" customFormat="1" ht="14.25" hidden="1"/>
    <row r="57159" s="505" customFormat="1" ht="14.25" hidden="1"/>
    <row r="57160" s="505" customFormat="1" ht="14.25" hidden="1"/>
    <row r="57161" s="505" customFormat="1" ht="14.25" hidden="1"/>
    <row r="57162" s="505" customFormat="1" ht="14.25" hidden="1"/>
    <row r="57163" s="505" customFormat="1" ht="14.25" hidden="1"/>
    <row r="57164" s="505" customFormat="1" ht="14.25" hidden="1"/>
    <row r="57165" s="505" customFormat="1" ht="14.25" hidden="1"/>
    <row r="57166" s="505" customFormat="1" ht="14.25" hidden="1"/>
    <row r="57167" s="505" customFormat="1" ht="14.25" hidden="1"/>
    <row r="57168" s="505" customFormat="1" ht="14.25" hidden="1"/>
    <row r="57169" s="505" customFormat="1" ht="14.25" hidden="1"/>
    <row r="57170" s="505" customFormat="1" ht="14.25" hidden="1"/>
    <row r="57171" s="505" customFormat="1" ht="14.25" hidden="1"/>
    <row r="57172" s="505" customFormat="1" ht="14.25" hidden="1"/>
    <row r="57173" s="505" customFormat="1" ht="14.25" hidden="1"/>
    <row r="57174" s="505" customFormat="1" ht="14.25" hidden="1"/>
    <row r="57175" s="505" customFormat="1" ht="14.25" hidden="1"/>
    <row r="57176" s="505" customFormat="1" ht="14.25" hidden="1"/>
    <row r="57177" s="505" customFormat="1" ht="14.25" hidden="1"/>
    <row r="57178" s="505" customFormat="1" ht="14.25" hidden="1"/>
    <row r="57179" s="505" customFormat="1" ht="14.25" hidden="1"/>
    <row r="57180" s="505" customFormat="1" ht="14.25" hidden="1"/>
    <row r="57181" s="505" customFormat="1" ht="14.25" hidden="1"/>
    <row r="57182" s="505" customFormat="1" ht="14.25" hidden="1"/>
    <row r="57183" s="505" customFormat="1" ht="14.25" hidden="1"/>
    <row r="57184" s="505" customFormat="1" ht="14.25" hidden="1"/>
    <row r="57185" s="505" customFormat="1" ht="14.25" hidden="1"/>
    <row r="57186" s="505" customFormat="1" ht="14.25" hidden="1"/>
    <row r="57187" s="505" customFormat="1" ht="14.25" hidden="1"/>
    <row r="57188" s="505" customFormat="1" ht="14.25" hidden="1"/>
    <row r="57189" s="505" customFormat="1" ht="14.25" hidden="1"/>
    <row r="57190" s="505" customFormat="1" ht="14.25" hidden="1"/>
    <row r="57191" s="505" customFormat="1" ht="14.25" hidden="1"/>
    <row r="57192" s="505" customFormat="1" ht="14.25" hidden="1"/>
    <row r="57193" s="505" customFormat="1" ht="14.25" hidden="1"/>
    <row r="57194" s="505" customFormat="1" ht="14.25" hidden="1"/>
    <row r="57195" s="505" customFormat="1" ht="14.25" hidden="1"/>
    <row r="57196" s="505" customFormat="1" ht="14.25" hidden="1"/>
    <row r="57197" s="505" customFormat="1" ht="14.25" hidden="1"/>
    <row r="57198" s="505" customFormat="1" ht="14.25" hidden="1"/>
    <row r="57199" s="505" customFormat="1" ht="14.25" hidden="1"/>
    <row r="57200" s="505" customFormat="1" ht="14.25" hidden="1"/>
    <row r="57201" s="505" customFormat="1" ht="14.25" hidden="1"/>
    <row r="57202" s="505" customFormat="1" ht="14.25" hidden="1"/>
    <row r="57203" s="505" customFormat="1" ht="14.25" hidden="1"/>
    <row r="57204" s="505" customFormat="1" ht="14.25" hidden="1"/>
    <row r="57205" s="505" customFormat="1" ht="14.25" hidden="1"/>
    <row r="57206" s="505" customFormat="1" ht="14.25" hidden="1"/>
    <row r="57207" s="505" customFormat="1" ht="14.25" hidden="1"/>
    <row r="57208" s="505" customFormat="1" ht="14.25" hidden="1"/>
    <row r="57209" s="505" customFormat="1" ht="14.25" hidden="1"/>
    <row r="57210" s="505" customFormat="1" ht="14.25" hidden="1"/>
    <row r="57211" s="505" customFormat="1" ht="14.25" hidden="1"/>
    <row r="57212" s="505" customFormat="1" ht="14.25" hidden="1"/>
    <row r="57213" s="505" customFormat="1" ht="14.25" hidden="1"/>
    <row r="57214" s="505" customFormat="1" ht="14.25" hidden="1"/>
    <row r="57215" s="505" customFormat="1" ht="14.25" hidden="1"/>
    <row r="57216" s="505" customFormat="1" ht="14.25" hidden="1"/>
    <row r="57217" s="505" customFormat="1" ht="14.25" hidden="1"/>
    <row r="57218" s="505" customFormat="1" ht="14.25" hidden="1"/>
    <row r="57219" s="505" customFormat="1" ht="14.25" hidden="1"/>
    <row r="57220" s="505" customFormat="1" ht="14.25" hidden="1"/>
    <row r="57221" s="505" customFormat="1" ht="14.25" hidden="1"/>
    <row r="57222" s="505" customFormat="1" ht="14.25" hidden="1"/>
    <row r="57223" s="505" customFormat="1" ht="14.25" hidden="1"/>
    <row r="57224" s="505" customFormat="1" ht="14.25" hidden="1"/>
    <row r="57225" s="505" customFormat="1" ht="14.25" hidden="1"/>
    <row r="57226" s="505" customFormat="1" ht="14.25" hidden="1"/>
    <row r="57227" s="505" customFormat="1" ht="14.25" hidden="1"/>
    <row r="57228" s="505" customFormat="1" ht="14.25" hidden="1"/>
    <row r="57229" s="505" customFormat="1" ht="14.25" hidden="1"/>
    <row r="57230" s="505" customFormat="1" ht="14.25" hidden="1"/>
    <row r="57231" s="505" customFormat="1" ht="14.25" hidden="1"/>
    <row r="57232" s="505" customFormat="1" ht="14.25" hidden="1"/>
    <row r="57233" s="505" customFormat="1" ht="14.25" hidden="1"/>
    <row r="57234" s="505" customFormat="1" ht="14.25" hidden="1"/>
    <row r="57235" s="505" customFormat="1" ht="14.25" hidden="1"/>
    <row r="57236" s="505" customFormat="1" ht="14.25" hidden="1"/>
    <row r="57237" s="505" customFormat="1" ht="14.25" hidden="1"/>
    <row r="57238" s="505" customFormat="1" ht="14.25" hidden="1"/>
    <row r="57239" s="505" customFormat="1" ht="14.25" hidden="1"/>
    <row r="57240" s="505" customFormat="1" ht="14.25" hidden="1"/>
    <row r="57241" s="505" customFormat="1" ht="14.25" hidden="1"/>
    <row r="57242" s="505" customFormat="1" ht="14.25" hidden="1"/>
    <row r="57243" s="505" customFormat="1" ht="14.25" hidden="1"/>
    <row r="57244" s="505" customFormat="1" ht="14.25" hidden="1"/>
    <row r="57245" s="505" customFormat="1" ht="14.25" hidden="1"/>
    <row r="57246" s="505" customFormat="1" ht="14.25" hidden="1"/>
    <row r="57247" s="505" customFormat="1" ht="14.25" hidden="1"/>
    <row r="57248" s="505" customFormat="1" ht="14.25" hidden="1"/>
    <row r="57249" s="505" customFormat="1" ht="14.25" hidden="1"/>
    <row r="57250" s="505" customFormat="1" ht="14.25" hidden="1"/>
    <row r="57251" s="505" customFormat="1" ht="14.25" hidden="1"/>
    <row r="57252" s="505" customFormat="1" ht="14.25" hidden="1"/>
    <row r="57253" s="505" customFormat="1" ht="14.25" hidden="1"/>
    <row r="57254" s="505" customFormat="1" ht="14.25" hidden="1"/>
    <row r="57255" s="505" customFormat="1" ht="14.25" hidden="1"/>
    <row r="57256" s="505" customFormat="1" ht="14.25" hidden="1"/>
    <row r="57257" s="505" customFormat="1" ht="14.25" hidden="1"/>
    <row r="57258" s="505" customFormat="1" ht="14.25" hidden="1"/>
    <row r="57259" s="505" customFormat="1" ht="14.25" hidden="1"/>
    <row r="57260" s="505" customFormat="1" ht="14.25" hidden="1"/>
    <row r="57261" s="505" customFormat="1" ht="14.25" hidden="1"/>
    <row r="57262" s="505" customFormat="1" ht="14.25" hidden="1"/>
    <row r="57263" s="505" customFormat="1" ht="14.25" hidden="1"/>
    <row r="57264" s="505" customFormat="1" ht="14.25" hidden="1"/>
    <row r="57265" s="505" customFormat="1" ht="14.25" hidden="1"/>
    <row r="57266" s="505" customFormat="1" ht="14.25" hidden="1"/>
    <row r="57267" s="505" customFormat="1" ht="14.25" hidden="1"/>
    <row r="57268" s="505" customFormat="1" ht="14.25" hidden="1"/>
    <row r="57269" s="505" customFormat="1" ht="14.25" hidden="1"/>
    <row r="57270" s="505" customFormat="1" ht="14.25" hidden="1"/>
    <row r="57271" s="505" customFormat="1" ht="14.25" hidden="1"/>
    <row r="57272" s="505" customFormat="1" ht="14.25" hidden="1"/>
    <row r="57273" s="505" customFormat="1" ht="14.25" hidden="1"/>
    <row r="57274" s="505" customFormat="1" ht="14.25" hidden="1"/>
    <row r="57275" s="505" customFormat="1" ht="14.25" hidden="1"/>
    <row r="57276" s="505" customFormat="1" ht="14.25" hidden="1"/>
    <row r="57277" s="505" customFormat="1" ht="14.25" hidden="1"/>
    <row r="57278" s="505" customFormat="1" ht="14.25" hidden="1"/>
    <row r="57279" s="505" customFormat="1" ht="14.25" hidden="1"/>
    <row r="57280" s="505" customFormat="1" ht="14.25" hidden="1"/>
    <row r="57281" s="505" customFormat="1" ht="14.25" hidden="1"/>
    <row r="57282" s="505" customFormat="1" ht="14.25" hidden="1"/>
    <row r="57283" s="505" customFormat="1" ht="14.25" hidden="1"/>
    <row r="57284" s="505" customFormat="1" ht="14.25" hidden="1"/>
    <row r="57285" s="505" customFormat="1" ht="14.25" hidden="1"/>
    <row r="57286" s="505" customFormat="1" ht="14.25" hidden="1"/>
    <row r="57287" s="505" customFormat="1" ht="14.25" hidden="1"/>
    <row r="57288" s="505" customFormat="1" ht="14.25" hidden="1"/>
    <row r="57289" s="505" customFormat="1" ht="14.25" hidden="1"/>
    <row r="57290" s="505" customFormat="1" ht="14.25" hidden="1"/>
    <row r="57291" s="505" customFormat="1" ht="14.25" hidden="1"/>
    <row r="57292" s="505" customFormat="1" ht="14.25" hidden="1"/>
    <row r="57293" s="505" customFormat="1" ht="14.25" hidden="1"/>
    <row r="57294" s="505" customFormat="1" ht="14.25" hidden="1"/>
    <row r="57295" s="505" customFormat="1" ht="14.25" hidden="1"/>
    <row r="57296" s="505" customFormat="1" ht="14.25" hidden="1"/>
    <row r="57297" s="505" customFormat="1" ht="14.25" hidden="1"/>
    <row r="57298" s="505" customFormat="1" ht="14.25" hidden="1"/>
    <row r="57299" s="505" customFormat="1" ht="14.25" hidden="1"/>
    <row r="57300" s="505" customFormat="1" ht="14.25" hidden="1"/>
    <row r="57301" s="505" customFormat="1" ht="14.25" hidden="1"/>
    <row r="57302" s="505" customFormat="1" ht="14.25" hidden="1"/>
    <row r="57303" s="505" customFormat="1" ht="14.25" hidden="1"/>
    <row r="57304" s="505" customFormat="1" ht="14.25" hidden="1"/>
    <row r="57305" s="505" customFormat="1" ht="14.25" hidden="1"/>
    <row r="57306" s="505" customFormat="1" ht="14.25" hidden="1"/>
    <row r="57307" s="505" customFormat="1" ht="14.25" hidden="1"/>
    <row r="57308" s="505" customFormat="1" ht="14.25" hidden="1"/>
    <row r="57309" s="505" customFormat="1" ht="14.25" hidden="1"/>
    <row r="57310" s="505" customFormat="1" ht="14.25" hidden="1"/>
    <row r="57311" s="505" customFormat="1" ht="14.25" hidden="1"/>
    <row r="57312" s="505" customFormat="1" ht="14.25" hidden="1"/>
    <row r="57313" s="505" customFormat="1" ht="14.25" hidden="1"/>
    <row r="57314" s="505" customFormat="1" ht="14.25" hidden="1"/>
    <row r="57315" s="505" customFormat="1" ht="14.25" hidden="1"/>
    <row r="57316" s="505" customFormat="1" ht="14.25" hidden="1"/>
    <row r="57317" s="505" customFormat="1" ht="14.25" hidden="1"/>
    <row r="57318" s="505" customFormat="1" ht="14.25" hidden="1"/>
    <row r="57319" s="505" customFormat="1" ht="14.25" hidden="1"/>
    <row r="57320" s="505" customFormat="1" ht="14.25" hidden="1"/>
    <row r="57321" s="505" customFormat="1" ht="14.25" hidden="1"/>
    <row r="57322" s="505" customFormat="1" ht="14.25" hidden="1"/>
    <row r="57323" s="505" customFormat="1" ht="14.25" hidden="1"/>
    <row r="57324" s="505" customFormat="1" ht="14.25" hidden="1"/>
    <row r="57325" s="505" customFormat="1" ht="14.25" hidden="1"/>
    <row r="57326" s="505" customFormat="1" ht="14.25" hidden="1"/>
    <row r="57327" s="505" customFormat="1" ht="14.25" hidden="1"/>
    <row r="57328" s="505" customFormat="1" ht="14.25" hidden="1"/>
    <row r="57329" s="505" customFormat="1" ht="14.25" hidden="1"/>
    <row r="57330" s="505" customFormat="1" ht="14.25" hidden="1"/>
    <row r="57331" s="505" customFormat="1" ht="14.25" hidden="1"/>
    <row r="57332" s="505" customFormat="1" ht="14.25" hidden="1"/>
    <row r="57333" s="505" customFormat="1" ht="14.25" hidden="1"/>
    <row r="57334" s="505" customFormat="1" ht="14.25" hidden="1"/>
    <row r="57335" s="505" customFormat="1" ht="14.25" hidden="1"/>
    <row r="57336" s="505" customFormat="1" ht="14.25" hidden="1"/>
    <row r="57337" s="505" customFormat="1" ht="14.25" hidden="1"/>
    <row r="57338" s="505" customFormat="1" ht="14.25" hidden="1"/>
    <row r="57339" s="505" customFormat="1" ht="14.25" hidden="1"/>
    <row r="57340" s="505" customFormat="1" ht="14.25" hidden="1"/>
    <row r="57341" s="505" customFormat="1" ht="14.25" hidden="1"/>
    <row r="57342" s="505" customFormat="1" ht="14.25" hidden="1"/>
    <row r="57343" s="505" customFormat="1" ht="14.25" hidden="1"/>
    <row r="57344" s="505" customFormat="1" ht="14.25" hidden="1"/>
    <row r="57345" s="505" customFormat="1" ht="14.25" hidden="1"/>
    <row r="57346" s="505" customFormat="1" ht="14.25" hidden="1"/>
    <row r="57347" s="505" customFormat="1" ht="14.25" hidden="1"/>
    <row r="57348" s="505" customFormat="1" ht="14.25" hidden="1"/>
    <row r="57349" s="505" customFormat="1" ht="14.25" hidden="1"/>
    <row r="57350" s="505" customFormat="1" ht="14.25" hidden="1"/>
    <row r="57351" s="505" customFormat="1" ht="14.25" hidden="1"/>
    <row r="57352" s="505" customFormat="1" ht="14.25" hidden="1"/>
    <row r="57353" s="505" customFormat="1" ht="14.25" hidden="1"/>
    <row r="57354" s="505" customFormat="1" ht="14.25" hidden="1"/>
    <row r="57355" s="505" customFormat="1" ht="14.25" hidden="1"/>
    <row r="57356" s="505" customFormat="1" ht="14.25" hidden="1"/>
    <row r="57357" s="505" customFormat="1" ht="14.25" hidden="1"/>
    <row r="57358" s="505" customFormat="1" ht="14.25" hidden="1"/>
    <row r="57359" s="505" customFormat="1" ht="14.25" hidden="1"/>
    <row r="57360" s="505" customFormat="1" ht="14.25" hidden="1"/>
    <row r="57361" s="505" customFormat="1" ht="14.25" hidden="1"/>
    <row r="57362" s="505" customFormat="1" ht="14.25" hidden="1"/>
    <row r="57363" s="505" customFormat="1" ht="14.25" hidden="1"/>
    <row r="57364" s="505" customFormat="1" ht="14.25" hidden="1"/>
    <row r="57365" s="505" customFormat="1" ht="14.25" hidden="1"/>
    <row r="57366" s="505" customFormat="1" ht="14.25" hidden="1"/>
    <row r="57367" s="505" customFormat="1" ht="14.25" hidden="1"/>
    <row r="57368" s="505" customFormat="1" ht="14.25" hidden="1"/>
    <row r="57369" s="505" customFormat="1" ht="14.25" hidden="1"/>
    <row r="57370" s="505" customFormat="1" ht="14.25" hidden="1"/>
    <row r="57371" s="505" customFormat="1" ht="14.25" hidden="1"/>
    <row r="57372" s="505" customFormat="1" ht="14.25" hidden="1"/>
    <row r="57373" s="505" customFormat="1" ht="14.25" hidden="1"/>
    <row r="57374" s="505" customFormat="1" ht="14.25" hidden="1"/>
    <row r="57375" s="505" customFormat="1" ht="14.25" hidden="1"/>
    <row r="57376" s="505" customFormat="1" ht="14.25" hidden="1"/>
    <row r="57377" s="505" customFormat="1" ht="14.25" hidden="1"/>
    <row r="57378" s="505" customFormat="1" ht="14.25" hidden="1"/>
    <row r="57379" s="505" customFormat="1" ht="14.25" hidden="1"/>
    <row r="57380" s="505" customFormat="1" ht="14.25" hidden="1"/>
    <row r="57381" s="505" customFormat="1" ht="14.25" hidden="1"/>
    <row r="57382" s="505" customFormat="1" ht="14.25" hidden="1"/>
    <row r="57383" s="505" customFormat="1" ht="14.25" hidden="1"/>
    <row r="57384" s="505" customFormat="1" ht="14.25" hidden="1"/>
    <row r="57385" s="505" customFormat="1" ht="14.25" hidden="1"/>
    <row r="57386" s="505" customFormat="1" ht="14.25" hidden="1"/>
    <row r="57387" s="505" customFormat="1" ht="14.25" hidden="1"/>
    <row r="57388" s="505" customFormat="1" ht="14.25" hidden="1"/>
    <row r="57389" s="505" customFormat="1" ht="14.25" hidden="1"/>
    <row r="57390" s="505" customFormat="1" ht="14.25" hidden="1"/>
    <row r="57391" s="505" customFormat="1" ht="14.25" hidden="1"/>
    <row r="57392" s="505" customFormat="1" ht="14.25" hidden="1"/>
    <row r="57393" s="505" customFormat="1" ht="14.25" hidden="1"/>
    <row r="57394" s="505" customFormat="1" ht="14.25" hidden="1"/>
    <row r="57395" s="505" customFormat="1" ht="14.25" hidden="1"/>
    <row r="57396" s="505" customFormat="1" ht="14.25" hidden="1"/>
    <row r="57397" s="505" customFormat="1" ht="14.25" hidden="1"/>
    <row r="57398" s="505" customFormat="1" ht="14.25" hidden="1"/>
    <row r="57399" s="505" customFormat="1" ht="14.25" hidden="1"/>
    <row r="57400" s="505" customFormat="1" ht="14.25" hidden="1"/>
    <row r="57401" s="505" customFormat="1" ht="14.25" hidden="1"/>
    <row r="57402" s="505" customFormat="1" ht="14.25" hidden="1"/>
    <row r="57403" s="505" customFormat="1" ht="14.25" hidden="1"/>
    <row r="57404" s="505" customFormat="1" ht="14.25" hidden="1"/>
    <row r="57405" s="505" customFormat="1" ht="14.25" hidden="1"/>
    <row r="57406" s="505" customFormat="1" ht="14.25" hidden="1"/>
    <row r="57407" s="505" customFormat="1" ht="14.25" hidden="1"/>
    <row r="57408" s="505" customFormat="1" ht="14.25" hidden="1"/>
    <row r="57409" s="505" customFormat="1" ht="14.25" hidden="1"/>
    <row r="57410" s="505" customFormat="1" ht="14.25" hidden="1"/>
    <row r="57411" s="505" customFormat="1" ht="14.25" hidden="1"/>
    <row r="57412" s="505" customFormat="1" ht="14.25" hidden="1"/>
    <row r="57413" s="505" customFormat="1" ht="14.25" hidden="1"/>
    <row r="57414" s="505" customFormat="1" ht="14.25" hidden="1"/>
    <row r="57415" s="505" customFormat="1" ht="14.25" hidden="1"/>
    <row r="57416" s="505" customFormat="1" ht="14.25" hidden="1"/>
    <row r="57417" s="505" customFormat="1" ht="14.25" hidden="1"/>
    <row r="57418" s="505" customFormat="1" ht="14.25" hidden="1"/>
    <row r="57419" s="505" customFormat="1" ht="14.25" hidden="1"/>
    <row r="57420" s="505" customFormat="1" ht="14.25" hidden="1"/>
    <row r="57421" s="505" customFormat="1" ht="14.25" hidden="1"/>
    <row r="57422" s="505" customFormat="1" ht="14.25" hidden="1"/>
    <row r="57423" s="505" customFormat="1" ht="14.25" hidden="1"/>
    <row r="57424" s="505" customFormat="1" ht="14.25" hidden="1"/>
    <row r="57425" s="505" customFormat="1" ht="14.25" hidden="1"/>
    <row r="57426" s="505" customFormat="1" ht="14.25" hidden="1"/>
    <row r="57427" s="505" customFormat="1" ht="14.25" hidden="1"/>
    <row r="57428" s="505" customFormat="1" ht="14.25" hidden="1"/>
    <row r="57429" s="505" customFormat="1" ht="14.25" hidden="1"/>
    <row r="57430" s="505" customFormat="1" ht="14.25" hidden="1"/>
    <row r="57431" s="505" customFormat="1" ht="14.25" hidden="1"/>
    <row r="57432" s="505" customFormat="1" ht="14.25" hidden="1"/>
    <row r="57433" s="505" customFormat="1" ht="14.25" hidden="1"/>
    <row r="57434" s="505" customFormat="1" ht="14.25" hidden="1"/>
    <row r="57435" s="505" customFormat="1" ht="14.25" hidden="1"/>
    <row r="57436" s="505" customFormat="1" ht="14.25" hidden="1"/>
    <row r="57437" s="505" customFormat="1" ht="14.25" hidden="1"/>
    <row r="57438" s="505" customFormat="1" ht="14.25" hidden="1"/>
    <row r="57439" s="505" customFormat="1" ht="14.25" hidden="1"/>
    <row r="57440" s="505" customFormat="1" ht="14.25" hidden="1"/>
    <row r="57441" s="505" customFormat="1" ht="14.25" hidden="1"/>
    <row r="57442" s="505" customFormat="1" ht="14.25" hidden="1"/>
    <row r="57443" s="505" customFormat="1" ht="14.25" hidden="1"/>
    <row r="57444" s="505" customFormat="1" ht="14.25" hidden="1"/>
    <row r="57445" s="505" customFormat="1" ht="14.25" hidden="1"/>
    <row r="57446" s="505" customFormat="1" ht="14.25" hidden="1"/>
    <row r="57447" s="505" customFormat="1" ht="14.25" hidden="1"/>
    <row r="57448" s="505" customFormat="1" ht="14.25" hidden="1"/>
    <row r="57449" s="505" customFormat="1" ht="14.25" hidden="1"/>
    <row r="57450" s="505" customFormat="1" ht="14.25" hidden="1"/>
    <row r="57451" s="505" customFormat="1" ht="14.25" hidden="1"/>
    <row r="57452" s="505" customFormat="1" ht="14.25" hidden="1"/>
    <row r="57453" s="505" customFormat="1" ht="14.25" hidden="1"/>
    <row r="57454" s="505" customFormat="1" ht="14.25" hidden="1"/>
    <row r="57455" s="505" customFormat="1" ht="14.25" hidden="1"/>
    <row r="57456" s="505" customFormat="1" ht="14.25" hidden="1"/>
    <row r="57457" s="505" customFormat="1" ht="14.25" hidden="1"/>
    <row r="57458" s="505" customFormat="1" ht="14.25" hidden="1"/>
    <row r="57459" s="505" customFormat="1" ht="14.25" hidden="1"/>
    <row r="57460" s="505" customFormat="1" ht="14.25" hidden="1"/>
    <row r="57461" s="505" customFormat="1" ht="14.25" hidden="1"/>
    <row r="57462" s="505" customFormat="1" ht="14.25" hidden="1"/>
    <row r="57463" s="505" customFormat="1" ht="14.25" hidden="1"/>
    <row r="57464" s="505" customFormat="1" ht="14.25" hidden="1"/>
    <row r="57465" s="505" customFormat="1" ht="14.25" hidden="1"/>
    <row r="57466" s="505" customFormat="1" ht="14.25" hidden="1"/>
    <row r="57467" s="505" customFormat="1" ht="14.25" hidden="1"/>
    <row r="57468" s="505" customFormat="1" ht="14.25" hidden="1"/>
    <row r="57469" s="505" customFormat="1" ht="14.25" hidden="1"/>
    <row r="57470" s="505" customFormat="1" ht="14.25" hidden="1"/>
    <row r="57471" s="505" customFormat="1" ht="14.25" hidden="1"/>
    <row r="57472" s="505" customFormat="1" ht="14.25" hidden="1"/>
    <row r="57473" s="505" customFormat="1" ht="14.25" hidden="1"/>
    <row r="57474" s="505" customFormat="1" ht="14.25" hidden="1"/>
    <row r="57475" s="505" customFormat="1" ht="14.25" hidden="1"/>
    <row r="57476" s="505" customFormat="1" ht="14.25" hidden="1"/>
    <row r="57477" s="505" customFormat="1" ht="14.25" hidden="1"/>
    <row r="57478" s="505" customFormat="1" ht="14.25" hidden="1"/>
    <row r="57479" s="505" customFormat="1" ht="14.25" hidden="1"/>
    <row r="57480" s="505" customFormat="1" ht="14.25" hidden="1"/>
    <row r="57481" s="505" customFormat="1" ht="14.25" hidden="1"/>
    <row r="57482" s="505" customFormat="1" ht="14.25" hidden="1"/>
    <row r="57483" s="505" customFormat="1" ht="14.25" hidden="1"/>
    <row r="57484" s="505" customFormat="1" ht="14.25" hidden="1"/>
    <row r="57485" s="505" customFormat="1" ht="14.25" hidden="1"/>
    <row r="57486" s="505" customFormat="1" ht="14.25" hidden="1"/>
    <row r="57487" s="505" customFormat="1" ht="14.25" hidden="1"/>
    <row r="57488" s="505" customFormat="1" ht="14.25" hidden="1"/>
    <row r="57489" s="505" customFormat="1" ht="14.25" hidden="1"/>
    <row r="57490" s="505" customFormat="1" ht="14.25" hidden="1"/>
    <row r="57491" s="505" customFormat="1" ht="14.25" hidden="1"/>
    <row r="57492" s="505" customFormat="1" ht="14.25" hidden="1"/>
    <row r="57493" s="505" customFormat="1" ht="14.25" hidden="1"/>
    <row r="57494" s="505" customFormat="1" ht="14.25" hidden="1"/>
    <row r="57495" s="505" customFormat="1" ht="14.25" hidden="1"/>
    <row r="57496" s="505" customFormat="1" ht="14.25" hidden="1"/>
    <row r="57497" s="505" customFormat="1" ht="14.25" hidden="1"/>
    <row r="57498" s="505" customFormat="1" ht="14.25" hidden="1"/>
    <row r="57499" s="505" customFormat="1" ht="14.25" hidden="1"/>
    <row r="57500" s="505" customFormat="1" ht="14.25" hidden="1"/>
    <row r="57501" s="505" customFormat="1" ht="14.25" hidden="1"/>
    <row r="57502" s="505" customFormat="1" ht="14.25" hidden="1"/>
    <row r="57503" s="505" customFormat="1" ht="14.25" hidden="1"/>
    <row r="57504" s="505" customFormat="1" ht="14.25" hidden="1"/>
    <row r="57505" s="505" customFormat="1" ht="14.25" hidden="1"/>
    <row r="57506" s="505" customFormat="1" ht="14.25" hidden="1"/>
    <row r="57507" s="505" customFormat="1" ht="14.25" hidden="1"/>
    <row r="57508" s="505" customFormat="1" ht="14.25" hidden="1"/>
    <row r="57509" s="505" customFormat="1" ht="14.25" hidden="1"/>
    <row r="57510" s="505" customFormat="1" ht="14.25" hidden="1"/>
    <row r="57511" s="505" customFormat="1" ht="14.25" hidden="1"/>
    <row r="57512" s="505" customFormat="1" ht="14.25" hidden="1"/>
    <row r="57513" s="505" customFormat="1" ht="14.25" hidden="1"/>
    <row r="57514" s="505" customFormat="1" ht="14.25" hidden="1"/>
    <row r="57515" s="505" customFormat="1" ht="14.25" hidden="1"/>
    <row r="57516" s="505" customFormat="1" ht="14.25" hidden="1"/>
    <row r="57517" s="505" customFormat="1" ht="14.25" hidden="1"/>
    <row r="57518" s="505" customFormat="1" ht="14.25" hidden="1"/>
    <row r="57519" s="505" customFormat="1" ht="14.25" hidden="1"/>
    <row r="57520" s="505" customFormat="1" ht="14.25" hidden="1"/>
    <row r="57521" s="505" customFormat="1" ht="14.25" hidden="1"/>
    <row r="57522" s="505" customFormat="1" ht="14.25" hidden="1"/>
    <row r="57523" s="505" customFormat="1" ht="14.25" hidden="1"/>
    <row r="57524" s="505" customFormat="1" ht="14.25" hidden="1"/>
    <row r="57525" s="505" customFormat="1" ht="14.25" hidden="1"/>
    <row r="57526" s="505" customFormat="1" ht="14.25" hidden="1"/>
    <row r="57527" s="505" customFormat="1" ht="14.25" hidden="1"/>
    <row r="57528" s="505" customFormat="1" ht="14.25" hidden="1"/>
    <row r="57529" s="505" customFormat="1" ht="14.25" hidden="1"/>
    <row r="57530" s="505" customFormat="1" ht="14.25" hidden="1"/>
    <row r="57531" s="505" customFormat="1" ht="14.25" hidden="1"/>
    <row r="57532" s="505" customFormat="1" ht="14.25" hidden="1"/>
    <row r="57533" s="505" customFormat="1" ht="14.25" hidden="1"/>
    <row r="57534" s="505" customFormat="1" ht="14.25" hidden="1"/>
    <row r="57535" s="505" customFormat="1" ht="14.25" hidden="1"/>
    <row r="57536" s="505" customFormat="1" ht="14.25" hidden="1"/>
    <row r="57537" s="505" customFormat="1" ht="14.25" hidden="1"/>
    <row r="57538" s="505" customFormat="1" ht="14.25" hidden="1"/>
    <row r="57539" s="505" customFormat="1" ht="14.25" hidden="1"/>
    <row r="57540" s="505" customFormat="1" ht="14.25" hidden="1"/>
    <row r="57541" s="505" customFormat="1" ht="14.25" hidden="1"/>
    <row r="57542" s="505" customFormat="1" ht="14.25" hidden="1"/>
    <row r="57543" s="505" customFormat="1" ht="14.25" hidden="1"/>
    <row r="57544" s="505" customFormat="1" ht="14.25" hidden="1"/>
    <row r="57545" s="505" customFormat="1" ht="14.25" hidden="1"/>
    <row r="57546" s="505" customFormat="1" ht="14.25" hidden="1"/>
    <row r="57547" s="505" customFormat="1" ht="14.25" hidden="1"/>
    <row r="57548" s="505" customFormat="1" ht="14.25" hidden="1"/>
    <row r="57549" s="505" customFormat="1" ht="14.25" hidden="1"/>
    <row r="57550" s="505" customFormat="1" ht="14.25" hidden="1"/>
    <row r="57551" s="505" customFormat="1" ht="14.25" hidden="1"/>
    <row r="57552" s="505" customFormat="1" ht="14.25" hidden="1"/>
    <row r="57553" s="505" customFormat="1" ht="14.25" hidden="1"/>
    <row r="57554" s="505" customFormat="1" ht="14.25" hidden="1"/>
    <row r="57555" s="505" customFormat="1" ht="14.25" hidden="1"/>
    <row r="57556" s="505" customFormat="1" ht="14.25" hidden="1"/>
    <row r="57557" s="505" customFormat="1" ht="14.25" hidden="1"/>
    <row r="57558" s="505" customFormat="1" ht="14.25" hidden="1"/>
    <row r="57559" s="505" customFormat="1" ht="14.25" hidden="1"/>
    <row r="57560" s="505" customFormat="1" ht="14.25" hidden="1"/>
    <row r="57561" s="505" customFormat="1" ht="14.25" hidden="1"/>
    <row r="57562" s="505" customFormat="1" ht="14.25" hidden="1"/>
    <row r="57563" s="505" customFormat="1" ht="14.25" hidden="1"/>
    <row r="57564" s="505" customFormat="1" ht="14.25" hidden="1"/>
    <row r="57565" s="505" customFormat="1" ht="14.25" hidden="1"/>
    <row r="57566" s="505" customFormat="1" ht="14.25" hidden="1"/>
    <row r="57567" s="505" customFormat="1" ht="14.25" hidden="1"/>
    <row r="57568" s="505" customFormat="1" ht="14.25" hidden="1"/>
    <row r="57569" s="505" customFormat="1" ht="14.25" hidden="1"/>
    <row r="57570" s="505" customFormat="1" ht="14.25" hidden="1"/>
    <row r="57571" s="505" customFormat="1" ht="14.25" hidden="1"/>
    <row r="57572" s="505" customFormat="1" ht="14.25" hidden="1"/>
    <row r="57573" s="505" customFormat="1" ht="14.25" hidden="1"/>
    <row r="57574" s="505" customFormat="1" ht="14.25" hidden="1"/>
    <row r="57575" s="505" customFormat="1" ht="14.25" hidden="1"/>
    <row r="57576" s="505" customFormat="1" ht="14.25" hidden="1"/>
    <row r="57577" s="505" customFormat="1" ht="14.25" hidden="1"/>
    <row r="57578" s="505" customFormat="1" ht="14.25" hidden="1"/>
    <row r="57579" s="505" customFormat="1" ht="14.25" hidden="1"/>
    <row r="57580" s="505" customFormat="1" ht="14.25" hidden="1"/>
    <row r="57581" s="505" customFormat="1" ht="14.25" hidden="1"/>
    <row r="57582" s="505" customFormat="1" ht="14.25" hidden="1"/>
    <row r="57583" s="505" customFormat="1" ht="14.25" hidden="1"/>
    <row r="57584" s="505" customFormat="1" ht="14.25" hidden="1"/>
    <row r="57585" s="505" customFormat="1" ht="14.25" hidden="1"/>
    <row r="57586" s="505" customFormat="1" ht="14.25" hidden="1"/>
    <row r="57587" s="505" customFormat="1" ht="14.25" hidden="1"/>
    <row r="57588" s="505" customFormat="1" ht="14.25" hidden="1"/>
    <row r="57589" s="505" customFormat="1" ht="14.25" hidden="1"/>
    <row r="57590" s="505" customFormat="1" ht="14.25" hidden="1"/>
    <row r="57591" s="505" customFormat="1" ht="14.25" hidden="1"/>
    <row r="57592" s="505" customFormat="1" ht="14.25" hidden="1"/>
    <row r="57593" s="505" customFormat="1" ht="14.25" hidden="1"/>
    <row r="57594" s="505" customFormat="1" ht="14.25" hidden="1"/>
    <row r="57595" s="505" customFormat="1" ht="14.25" hidden="1"/>
    <row r="57596" s="505" customFormat="1" ht="14.25" hidden="1"/>
    <row r="57597" s="505" customFormat="1" ht="14.25" hidden="1"/>
    <row r="57598" s="505" customFormat="1" ht="14.25" hidden="1"/>
    <row r="57599" s="505" customFormat="1" ht="14.25" hidden="1"/>
    <row r="57600" s="505" customFormat="1" ht="14.25" hidden="1"/>
    <row r="57601" s="505" customFormat="1" ht="14.25" hidden="1"/>
    <row r="57602" s="505" customFormat="1" ht="14.25" hidden="1"/>
    <row r="57603" s="505" customFormat="1" ht="14.25" hidden="1"/>
    <row r="57604" s="505" customFormat="1" ht="14.25" hidden="1"/>
    <row r="57605" s="505" customFormat="1" ht="14.25" hidden="1"/>
    <row r="57606" s="505" customFormat="1" ht="14.25" hidden="1"/>
    <row r="57607" s="505" customFormat="1" ht="14.25" hidden="1"/>
    <row r="57608" s="505" customFormat="1" ht="14.25" hidden="1"/>
    <row r="57609" s="505" customFormat="1" ht="14.25" hidden="1"/>
    <row r="57610" s="505" customFormat="1" ht="14.25" hidden="1"/>
    <row r="57611" s="505" customFormat="1" ht="14.25" hidden="1"/>
    <row r="57612" s="505" customFormat="1" ht="14.25" hidden="1"/>
    <row r="57613" s="505" customFormat="1" ht="14.25" hidden="1"/>
    <row r="57614" s="505" customFormat="1" ht="14.25" hidden="1"/>
    <row r="57615" s="505" customFormat="1" ht="14.25" hidden="1"/>
    <row r="57616" s="505" customFormat="1" ht="14.25" hidden="1"/>
    <row r="57617" s="505" customFormat="1" ht="14.25" hidden="1"/>
    <row r="57618" s="505" customFormat="1" ht="14.25" hidden="1"/>
    <row r="57619" s="505" customFormat="1" ht="14.25" hidden="1"/>
    <row r="57620" s="505" customFormat="1" ht="14.25" hidden="1"/>
    <row r="57621" s="505" customFormat="1" ht="14.25" hidden="1"/>
    <row r="57622" s="505" customFormat="1" ht="14.25" hidden="1"/>
    <row r="57623" s="505" customFormat="1" ht="14.25" hidden="1"/>
    <row r="57624" s="505" customFormat="1" ht="14.25" hidden="1"/>
    <row r="57625" s="505" customFormat="1" ht="14.25" hidden="1"/>
    <row r="57626" s="505" customFormat="1" ht="14.25" hidden="1"/>
    <row r="57627" s="505" customFormat="1" ht="14.25" hidden="1"/>
    <row r="57628" s="505" customFormat="1" ht="14.25" hidden="1"/>
    <row r="57629" s="505" customFormat="1" ht="14.25" hidden="1"/>
    <row r="57630" s="505" customFormat="1" ht="14.25" hidden="1"/>
    <row r="57631" s="505" customFormat="1" ht="14.25" hidden="1"/>
    <row r="57632" s="505" customFormat="1" ht="14.25" hidden="1"/>
    <row r="57633" s="505" customFormat="1" ht="14.25" hidden="1"/>
    <row r="57634" s="505" customFormat="1" ht="14.25" hidden="1"/>
    <row r="57635" s="505" customFormat="1" ht="14.25" hidden="1"/>
    <row r="57636" s="505" customFormat="1" ht="14.25" hidden="1"/>
    <row r="57637" s="505" customFormat="1" ht="14.25" hidden="1"/>
    <row r="57638" s="505" customFormat="1" ht="14.25" hidden="1"/>
    <row r="57639" s="505" customFormat="1" ht="14.25" hidden="1"/>
    <row r="57640" s="505" customFormat="1" ht="14.25" hidden="1"/>
    <row r="57641" s="505" customFormat="1" ht="14.25" hidden="1"/>
    <row r="57642" s="505" customFormat="1" ht="14.25" hidden="1"/>
    <row r="57643" s="505" customFormat="1" ht="14.25" hidden="1"/>
    <row r="57644" s="505" customFormat="1" ht="14.25" hidden="1"/>
    <row r="57645" s="505" customFormat="1" ht="14.25" hidden="1"/>
    <row r="57646" s="505" customFormat="1" ht="14.25" hidden="1"/>
    <row r="57647" s="505" customFormat="1" ht="14.25" hidden="1"/>
    <row r="57648" s="505" customFormat="1" ht="14.25" hidden="1"/>
    <row r="57649" s="505" customFormat="1" ht="14.25" hidden="1"/>
    <row r="57650" s="505" customFormat="1" ht="14.25" hidden="1"/>
    <row r="57651" s="505" customFormat="1" ht="14.25" hidden="1"/>
    <row r="57652" s="505" customFormat="1" ht="14.25" hidden="1"/>
    <row r="57653" s="505" customFormat="1" ht="14.25" hidden="1"/>
    <row r="57654" s="505" customFormat="1" ht="14.25" hidden="1"/>
    <row r="57655" s="505" customFormat="1" ht="14.25" hidden="1"/>
    <row r="57656" s="505" customFormat="1" ht="14.25" hidden="1"/>
    <row r="57657" s="505" customFormat="1" ht="14.25" hidden="1"/>
    <row r="57658" s="505" customFormat="1" ht="14.25" hidden="1"/>
    <row r="57659" s="505" customFormat="1" ht="14.25" hidden="1"/>
    <row r="57660" s="505" customFormat="1" ht="14.25" hidden="1"/>
    <row r="57661" s="505" customFormat="1" ht="14.25" hidden="1"/>
    <row r="57662" s="505" customFormat="1" ht="14.25" hidden="1"/>
    <row r="57663" s="505" customFormat="1" ht="14.25" hidden="1"/>
    <row r="57664" s="505" customFormat="1" ht="14.25" hidden="1"/>
    <row r="57665" s="505" customFormat="1" ht="14.25" hidden="1"/>
    <row r="57666" s="505" customFormat="1" ht="14.25" hidden="1"/>
    <row r="57667" s="505" customFormat="1" ht="14.25" hidden="1"/>
    <row r="57668" s="505" customFormat="1" ht="14.25" hidden="1"/>
    <row r="57669" s="505" customFormat="1" ht="14.25" hidden="1"/>
    <row r="57670" s="505" customFormat="1" ht="14.25" hidden="1"/>
    <row r="57671" s="505" customFormat="1" ht="14.25" hidden="1"/>
    <row r="57672" s="505" customFormat="1" ht="14.25" hidden="1"/>
    <row r="57673" s="505" customFormat="1" ht="14.25" hidden="1"/>
    <row r="57674" s="505" customFormat="1" ht="14.25" hidden="1"/>
    <row r="57675" s="505" customFormat="1" ht="14.25" hidden="1"/>
    <row r="57676" s="505" customFormat="1" ht="14.25" hidden="1"/>
    <row r="57677" s="505" customFormat="1" ht="14.25" hidden="1"/>
    <row r="57678" s="505" customFormat="1" ht="14.25" hidden="1"/>
    <row r="57679" s="505" customFormat="1" ht="14.25" hidden="1"/>
    <row r="57680" s="505" customFormat="1" ht="14.25" hidden="1"/>
    <row r="57681" s="505" customFormat="1" ht="14.25" hidden="1"/>
    <row r="57682" s="505" customFormat="1" ht="14.25" hidden="1"/>
    <row r="57683" s="505" customFormat="1" ht="14.25" hidden="1"/>
    <row r="57684" s="505" customFormat="1" ht="14.25" hidden="1"/>
    <row r="57685" s="505" customFormat="1" ht="14.25" hidden="1"/>
    <row r="57686" s="505" customFormat="1" ht="14.25" hidden="1"/>
    <row r="57687" s="505" customFormat="1" ht="14.25" hidden="1"/>
    <row r="57688" s="505" customFormat="1" ht="14.25" hidden="1"/>
    <row r="57689" s="505" customFormat="1" ht="14.25" hidden="1"/>
    <row r="57690" s="505" customFormat="1" ht="14.25" hidden="1"/>
    <row r="57691" s="505" customFormat="1" ht="14.25" hidden="1"/>
    <row r="57692" s="505" customFormat="1" ht="14.25" hidden="1"/>
    <row r="57693" s="505" customFormat="1" ht="14.25" hidden="1"/>
    <row r="57694" s="505" customFormat="1" ht="14.25" hidden="1"/>
    <row r="57695" s="505" customFormat="1" ht="14.25" hidden="1"/>
    <row r="57696" s="505" customFormat="1" ht="14.25" hidden="1"/>
    <row r="57697" s="505" customFormat="1" ht="14.25" hidden="1"/>
    <row r="57698" s="505" customFormat="1" ht="14.25" hidden="1"/>
    <row r="57699" s="505" customFormat="1" ht="14.25" hidden="1"/>
    <row r="57700" s="505" customFormat="1" ht="14.25" hidden="1"/>
    <row r="57701" s="505" customFormat="1" ht="14.25" hidden="1"/>
    <row r="57702" s="505" customFormat="1" ht="14.25" hidden="1"/>
    <row r="57703" s="505" customFormat="1" ht="14.25" hidden="1"/>
    <row r="57704" s="505" customFormat="1" ht="14.25" hidden="1"/>
    <row r="57705" s="505" customFormat="1" ht="14.25" hidden="1"/>
    <row r="57706" s="505" customFormat="1" ht="14.25" hidden="1"/>
    <row r="57707" s="505" customFormat="1" ht="14.25" hidden="1"/>
    <row r="57708" s="505" customFormat="1" ht="14.25" hidden="1"/>
    <row r="57709" s="505" customFormat="1" ht="14.25" hidden="1"/>
    <row r="57710" s="505" customFormat="1" ht="14.25" hidden="1"/>
    <row r="57711" s="505" customFormat="1" ht="14.25" hidden="1"/>
    <row r="57712" s="505" customFormat="1" ht="14.25" hidden="1"/>
    <row r="57713" s="505" customFormat="1" ht="14.25" hidden="1"/>
    <row r="57714" s="505" customFormat="1" ht="14.25" hidden="1"/>
    <row r="57715" s="505" customFormat="1" ht="14.25" hidden="1"/>
    <row r="57716" s="505" customFormat="1" ht="14.25" hidden="1"/>
    <row r="57717" s="505" customFormat="1" ht="14.25" hidden="1"/>
    <row r="57718" s="505" customFormat="1" ht="14.25" hidden="1"/>
    <row r="57719" s="505" customFormat="1" ht="14.25" hidden="1"/>
    <row r="57720" s="505" customFormat="1" ht="14.25" hidden="1"/>
    <row r="57721" s="505" customFormat="1" ht="14.25" hidden="1"/>
    <row r="57722" s="505" customFormat="1" ht="14.25" hidden="1"/>
    <row r="57723" s="505" customFormat="1" ht="14.25" hidden="1"/>
    <row r="57724" s="505" customFormat="1" ht="14.25" hidden="1"/>
    <row r="57725" s="505" customFormat="1" ht="14.25" hidden="1"/>
    <row r="57726" s="505" customFormat="1" ht="14.25" hidden="1"/>
    <row r="57727" s="505" customFormat="1" ht="14.25" hidden="1"/>
    <row r="57728" s="505" customFormat="1" ht="14.25" hidden="1"/>
    <row r="57729" s="505" customFormat="1" ht="14.25" hidden="1"/>
    <row r="57730" s="505" customFormat="1" ht="14.25" hidden="1"/>
    <row r="57731" s="505" customFormat="1" ht="14.25" hidden="1"/>
    <row r="57732" s="505" customFormat="1" ht="14.25" hidden="1"/>
    <row r="57733" s="505" customFormat="1" ht="14.25" hidden="1"/>
    <row r="57734" s="505" customFormat="1" ht="14.25" hidden="1"/>
    <row r="57735" s="505" customFormat="1" ht="14.25" hidden="1"/>
    <row r="57736" s="505" customFormat="1" ht="14.25" hidden="1"/>
    <row r="57737" s="505" customFormat="1" ht="14.25" hidden="1"/>
    <row r="57738" s="505" customFormat="1" ht="14.25" hidden="1"/>
    <row r="57739" s="505" customFormat="1" ht="14.25" hidden="1"/>
    <row r="57740" s="505" customFormat="1" ht="14.25" hidden="1"/>
    <row r="57741" s="505" customFormat="1" ht="14.25" hidden="1"/>
    <row r="57742" s="505" customFormat="1" ht="14.25" hidden="1"/>
    <row r="57743" s="505" customFormat="1" ht="14.25" hidden="1"/>
    <row r="57744" s="505" customFormat="1" ht="14.25" hidden="1"/>
    <row r="57745" s="505" customFormat="1" ht="14.25" hidden="1"/>
    <row r="57746" s="505" customFormat="1" ht="14.25" hidden="1"/>
    <row r="57747" s="505" customFormat="1" ht="14.25" hidden="1"/>
    <row r="57748" s="505" customFormat="1" ht="14.25" hidden="1"/>
    <row r="57749" s="505" customFormat="1" ht="14.25" hidden="1"/>
    <row r="57750" s="505" customFormat="1" ht="14.25" hidden="1"/>
    <row r="57751" s="505" customFormat="1" ht="14.25" hidden="1"/>
    <row r="57752" s="505" customFormat="1" ht="14.25" hidden="1"/>
    <row r="57753" s="505" customFormat="1" ht="14.25" hidden="1"/>
    <row r="57754" s="505" customFormat="1" ht="14.25" hidden="1"/>
    <row r="57755" s="505" customFormat="1" ht="14.25" hidden="1"/>
    <row r="57756" s="505" customFormat="1" ht="14.25" hidden="1"/>
    <row r="57757" s="505" customFormat="1" ht="14.25" hidden="1"/>
    <row r="57758" s="505" customFormat="1" ht="14.25" hidden="1"/>
    <row r="57759" s="505" customFormat="1" ht="14.25" hidden="1"/>
    <row r="57760" s="505" customFormat="1" ht="14.25" hidden="1"/>
    <row r="57761" s="505" customFormat="1" ht="14.25" hidden="1"/>
    <row r="57762" s="505" customFormat="1" ht="14.25" hidden="1"/>
    <row r="57763" s="505" customFormat="1" ht="14.25" hidden="1"/>
    <row r="57764" s="505" customFormat="1" ht="14.25" hidden="1"/>
    <row r="57765" s="505" customFormat="1" ht="14.25" hidden="1"/>
    <row r="57766" s="505" customFormat="1" ht="14.25" hidden="1"/>
    <row r="57767" s="505" customFormat="1" ht="14.25" hidden="1"/>
    <row r="57768" s="505" customFormat="1" ht="14.25" hidden="1"/>
    <row r="57769" s="505" customFormat="1" ht="14.25" hidden="1"/>
    <row r="57770" s="505" customFormat="1" ht="14.25" hidden="1"/>
    <row r="57771" s="505" customFormat="1" ht="14.25" hidden="1"/>
    <row r="57772" s="505" customFormat="1" ht="14.25" hidden="1"/>
    <row r="57773" s="505" customFormat="1" ht="14.25" hidden="1"/>
    <row r="57774" s="505" customFormat="1" ht="14.25" hidden="1"/>
    <row r="57775" s="505" customFormat="1" ht="14.25" hidden="1"/>
    <row r="57776" s="505" customFormat="1" ht="14.25" hidden="1"/>
    <row r="57777" s="505" customFormat="1" ht="14.25" hidden="1"/>
    <row r="57778" s="505" customFormat="1" ht="14.25" hidden="1"/>
    <row r="57779" s="505" customFormat="1" ht="14.25" hidden="1"/>
    <row r="57780" s="505" customFormat="1" ht="14.25" hidden="1"/>
    <row r="57781" s="505" customFormat="1" ht="14.25" hidden="1"/>
    <row r="57782" s="505" customFormat="1" ht="14.25" hidden="1"/>
    <row r="57783" s="505" customFormat="1" ht="14.25" hidden="1"/>
    <row r="57784" s="505" customFormat="1" ht="14.25" hidden="1"/>
    <row r="57785" s="505" customFormat="1" ht="14.25" hidden="1"/>
    <row r="57786" s="505" customFormat="1" ht="14.25" hidden="1"/>
    <row r="57787" s="505" customFormat="1" ht="14.25" hidden="1"/>
    <row r="57788" s="505" customFormat="1" ht="14.25" hidden="1"/>
    <row r="57789" s="505" customFormat="1" ht="14.25" hidden="1"/>
    <row r="57790" s="505" customFormat="1" ht="14.25" hidden="1"/>
    <row r="57791" s="505" customFormat="1" ht="14.25" hidden="1"/>
    <row r="57792" s="505" customFormat="1" ht="14.25" hidden="1"/>
    <row r="57793" s="505" customFormat="1" ht="14.25" hidden="1"/>
    <row r="57794" s="505" customFormat="1" ht="14.25" hidden="1"/>
    <row r="57795" s="505" customFormat="1" ht="14.25" hidden="1"/>
    <row r="57796" s="505" customFormat="1" ht="14.25" hidden="1"/>
    <row r="57797" s="505" customFormat="1" ht="14.25" hidden="1"/>
    <row r="57798" s="505" customFormat="1" ht="14.25" hidden="1"/>
    <row r="57799" s="505" customFormat="1" ht="14.25" hidden="1"/>
    <row r="57800" s="505" customFormat="1" ht="14.25" hidden="1"/>
    <row r="57801" s="505" customFormat="1" ht="14.25" hidden="1"/>
    <row r="57802" s="505" customFormat="1" ht="14.25" hidden="1"/>
    <row r="57803" s="505" customFormat="1" ht="14.25" hidden="1"/>
    <row r="57804" s="505" customFormat="1" ht="14.25" hidden="1"/>
    <row r="57805" s="505" customFormat="1" ht="14.25" hidden="1"/>
    <row r="57806" s="505" customFormat="1" ht="14.25" hidden="1"/>
    <row r="57807" s="505" customFormat="1" ht="14.25" hidden="1"/>
    <row r="57808" s="505" customFormat="1" ht="14.25" hidden="1"/>
    <row r="57809" s="505" customFormat="1" ht="14.25" hidden="1"/>
    <row r="57810" s="505" customFormat="1" ht="14.25" hidden="1"/>
    <row r="57811" s="505" customFormat="1" ht="14.25" hidden="1"/>
    <row r="57812" s="505" customFormat="1" ht="14.25" hidden="1"/>
    <row r="57813" s="505" customFormat="1" ht="14.25" hidden="1"/>
    <row r="57814" s="505" customFormat="1" ht="14.25" hidden="1"/>
    <row r="57815" s="505" customFormat="1" ht="14.25" hidden="1"/>
    <row r="57816" s="505" customFormat="1" ht="14.25" hidden="1"/>
    <row r="57817" s="505" customFormat="1" ht="14.25" hidden="1"/>
    <row r="57818" s="505" customFormat="1" ht="14.25" hidden="1"/>
    <row r="57819" s="505" customFormat="1" ht="14.25" hidden="1"/>
    <row r="57820" s="505" customFormat="1" ht="14.25" hidden="1"/>
    <row r="57821" s="505" customFormat="1" ht="14.25" hidden="1"/>
    <row r="57822" s="505" customFormat="1" ht="14.25" hidden="1"/>
    <row r="57823" s="505" customFormat="1" ht="14.25" hidden="1"/>
    <row r="57824" s="505" customFormat="1" ht="14.25" hidden="1"/>
    <row r="57825" s="505" customFormat="1" ht="14.25" hidden="1"/>
    <row r="57826" s="505" customFormat="1" ht="14.25" hidden="1"/>
    <row r="57827" s="505" customFormat="1" ht="14.25" hidden="1"/>
    <row r="57828" s="505" customFormat="1" ht="14.25" hidden="1"/>
    <row r="57829" s="505" customFormat="1" ht="14.25" hidden="1"/>
    <row r="57830" s="505" customFormat="1" ht="14.25" hidden="1"/>
    <row r="57831" s="505" customFormat="1" ht="14.25" hidden="1"/>
    <row r="57832" s="505" customFormat="1" ht="14.25" hidden="1"/>
    <row r="57833" s="505" customFormat="1" ht="14.25" hidden="1"/>
    <row r="57834" s="505" customFormat="1" ht="14.25" hidden="1"/>
    <row r="57835" s="505" customFormat="1" ht="14.25" hidden="1"/>
    <row r="57836" s="505" customFormat="1" ht="14.25" hidden="1"/>
    <row r="57837" s="505" customFormat="1" ht="14.25" hidden="1"/>
    <row r="57838" s="505" customFormat="1" ht="14.25" hidden="1"/>
    <row r="57839" s="505" customFormat="1" ht="14.25" hidden="1"/>
    <row r="57840" s="505" customFormat="1" ht="14.25" hidden="1"/>
    <row r="57841" s="505" customFormat="1" ht="14.25" hidden="1"/>
    <row r="57842" s="505" customFormat="1" ht="14.25" hidden="1"/>
    <row r="57843" s="505" customFormat="1" ht="14.25" hidden="1"/>
    <row r="57844" s="505" customFormat="1" ht="14.25" hidden="1"/>
    <row r="57845" s="505" customFormat="1" ht="14.25" hidden="1"/>
    <row r="57846" s="505" customFormat="1" ht="14.25" hidden="1"/>
    <row r="57847" s="505" customFormat="1" ht="14.25" hidden="1"/>
    <row r="57848" s="505" customFormat="1" ht="14.25" hidden="1"/>
    <row r="57849" s="505" customFormat="1" ht="14.25" hidden="1"/>
    <row r="57850" s="505" customFormat="1" ht="14.25" hidden="1"/>
    <row r="57851" s="505" customFormat="1" ht="14.25" hidden="1"/>
    <row r="57852" s="505" customFormat="1" ht="14.25" hidden="1"/>
    <row r="57853" s="505" customFormat="1" ht="14.25" hidden="1"/>
    <row r="57854" s="505" customFormat="1" ht="14.25" hidden="1"/>
    <row r="57855" s="505" customFormat="1" ht="14.25" hidden="1"/>
    <row r="57856" s="505" customFormat="1" ht="14.25" hidden="1"/>
    <row r="57857" s="505" customFormat="1" ht="14.25" hidden="1"/>
    <row r="57858" s="505" customFormat="1" ht="14.25" hidden="1"/>
    <row r="57859" s="505" customFormat="1" ht="14.25" hidden="1"/>
    <row r="57860" s="505" customFormat="1" ht="14.25" hidden="1"/>
    <row r="57861" s="505" customFormat="1" ht="14.25" hidden="1"/>
    <row r="57862" s="505" customFormat="1" ht="14.25" hidden="1"/>
    <row r="57863" s="505" customFormat="1" ht="14.25" hidden="1"/>
    <row r="57864" s="505" customFormat="1" ht="14.25" hidden="1"/>
    <row r="57865" s="505" customFormat="1" ht="14.25" hidden="1"/>
    <row r="57866" s="505" customFormat="1" ht="14.25" hidden="1"/>
    <row r="57867" s="505" customFormat="1" ht="14.25" hidden="1"/>
    <row r="57868" s="505" customFormat="1" ht="14.25" hidden="1"/>
    <row r="57869" s="505" customFormat="1" ht="14.25" hidden="1"/>
    <row r="57870" s="505" customFormat="1" ht="14.25" hidden="1"/>
    <row r="57871" s="505" customFormat="1" ht="14.25" hidden="1"/>
    <row r="57872" s="505" customFormat="1" ht="14.25" hidden="1"/>
    <row r="57873" s="505" customFormat="1" ht="14.25" hidden="1"/>
    <row r="57874" s="505" customFormat="1" ht="14.25" hidden="1"/>
    <row r="57875" s="505" customFormat="1" ht="14.25" hidden="1"/>
    <row r="57876" s="505" customFormat="1" ht="14.25" hidden="1"/>
    <row r="57877" s="505" customFormat="1" ht="14.25" hidden="1"/>
    <row r="57878" s="505" customFormat="1" ht="14.25" hidden="1"/>
    <row r="57879" s="505" customFormat="1" ht="14.25" hidden="1"/>
    <row r="57880" s="505" customFormat="1" ht="14.25" hidden="1"/>
    <row r="57881" s="505" customFormat="1" ht="14.25" hidden="1"/>
    <row r="57882" s="505" customFormat="1" ht="14.25" hidden="1"/>
    <row r="57883" s="505" customFormat="1" ht="14.25" hidden="1"/>
    <row r="57884" s="505" customFormat="1" ht="14.25" hidden="1"/>
    <row r="57885" s="505" customFormat="1" ht="14.25" hidden="1"/>
    <row r="57886" s="505" customFormat="1" ht="14.25" hidden="1"/>
    <row r="57887" s="505" customFormat="1" ht="14.25" hidden="1"/>
    <row r="57888" s="505" customFormat="1" ht="14.25" hidden="1"/>
    <row r="57889" s="505" customFormat="1" ht="14.25" hidden="1"/>
    <row r="57890" s="505" customFormat="1" ht="14.25" hidden="1"/>
    <row r="57891" s="505" customFormat="1" ht="14.25" hidden="1"/>
    <row r="57892" s="505" customFormat="1" ht="14.25" hidden="1"/>
    <row r="57893" s="505" customFormat="1" ht="14.25" hidden="1"/>
    <row r="57894" s="505" customFormat="1" ht="14.25" hidden="1"/>
    <row r="57895" s="505" customFormat="1" ht="14.25" hidden="1"/>
    <row r="57896" s="505" customFormat="1" ht="14.25" hidden="1"/>
    <row r="57897" s="505" customFormat="1" ht="14.25" hidden="1"/>
    <row r="57898" s="505" customFormat="1" ht="14.25" hidden="1"/>
    <row r="57899" s="505" customFormat="1" ht="14.25" hidden="1"/>
    <row r="57900" s="505" customFormat="1" ht="14.25" hidden="1"/>
    <row r="57901" s="505" customFormat="1" ht="14.25" hidden="1"/>
    <row r="57902" s="505" customFormat="1" ht="14.25" hidden="1"/>
    <row r="57903" s="505" customFormat="1" ht="14.25" hidden="1"/>
    <row r="57904" s="505" customFormat="1" ht="14.25" hidden="1"/>
    <row r="57905" s="505" customFormat="1" ht="14.25" hidden="1"/>
    <row r="57906" s="505" customFormat="1" ht="14.25" hidden="1"/>
    <row r="57907" s="505" customFormat="1" ht="14.25" hidden="1"/>
    <row r="57908" s="505" customFormat="1" ht="14.25" hidden="1"/>
    <row r="57909" s="505" customFormat="1" ht="14.25" hidden="1"/>
    <row r="57910" s="505" customFormat="1" ht="14.25" hidden="1"/>
    <row r="57911" s="505" customFormat="1" ht="14.25" hidden="1"/>
    <row r="57912" s="505" customFormat="1" ht="14.25" hidden="1"/>
    <row r="57913" s="505" customFormat="1" ht="14.25" hidden="1"/>
    <row r="57914" s="505" customFormat="1" ht="14.25" hidden="1"/>
    <row r="57915" s="505" customFormat="1" ht="14.25" hidden="1"/>
    <row r="57916" s="505" customFormat="1" ht="14.25" hidden="1"/>
    <row r="57917" s="505" customFormat="1" ht="14.25" hidden="1"/>
    <row r="57918" s="505" customFormat="1" ht="14.25" hidden="1"/>
    <row r="57919" s="505" customFormat="1" ht="14.25" hidden="1"/>
    <row r="57920" s="505" customFormat="1" ht="14.25" hidden="1"/>
    <row r="57921" s="505" customFormat="1" ht="14.25" hidden="1"/>
    <row r="57922" s="505" customFormat="1" ht="14.25" hidden="1"/>
    <row r="57923" s="505" customFormat="1" ht="14.25" hidden="1"/>
    <row r="57924" s="505" customFormat="1" ht="14.25" hidden="1"/>
    <row r="57925" s="505" customFormat="1" ht="14.25" hidden="1"/>
    <row r="57926" s="505" customFormat="1" ht="14.25" hidden="1"/>
    <row r="57927" s="505" customFormat="1" ht="14.25" hidden="1"/>
    <row r="57928" s="505" customFormat="1" ht="14.25" hidden="1"/>
    <row r="57929" s="505" customFormat="1" ht="14.25" hidden="1"/>
    <row r="57930" s="505" customFormat="1" ht="14.25" hidden="1"/>
    <row r="57931" s="505" customFormat="1" ht="14.25" hidden="1"/>
    <row r="57932" s="505" customFormat="1" ht="14.25" hidden="1"/>
    <row r="57933" s="505" customFormat="1" ht="14.25" hidden="1"/>
    <row r="57934" s="505" customFormat="1" ht="14.25" hidden="1"/>
    <row r="57935" s="505" customFormat="1" ht="14.25" hidden="1"/>
    <row r="57936" s="505" customFormat="1" ht="14.25" hidden="1"/>
    <row r="57937" s="505" customFormat="1" ht="14.25" hidden="1"/>
    <row r="57938" s="505" customFormat="1" ht="14.25" hidden="1"/>
    <row r="57939" s="505" customFormat="1" ht="14.25" hidden="1"/>
    <row r="57940" s="505" customFormat="1" ht="14.25" hidden="1"/>
    <row r="57941" s="505" customFormat="1" ht="14.25" hidden="1"/>
    <row r="57942" s="505" customFormat="1" ht="14.25" hidden="1"/>
    <row r="57943" s="505" customFormat="1" ht="14.25" hidden="1"/>
    <row r="57944" s="505" customFormat="1" ht="14.25" hidden="1"/>
    <row r="57945" s="505" customFormat="1" ht="14.25" hidden="1"/>
    <row r="57946" s="505" customFormat="1" ht="14.25" hidden="1"/>
    <row r="57947" s="505" customFormat="1" ht="14.25" hidden="1"/>
    <row r="57948" s="505" customFormat="1" ht="14.25" hidden="1"/>
    <row r="57949" s="505" customFormat="1" ht="14.25" hidden="1"/>
    <row r="57950" s="505" customFormat="1" ht="14.25" hidden="1"/>
    <row r="57951" s="505" customFormat="1" ht="14.25" hidden="1"/>
    <row r="57952" s="505" customFormat="1" ht="14.25" hidden="1"/>
    <row r="57953" s="505" customFormat="1" ht="14.25" hidden="1"/>
    <row r="57954" s="505" customFormat="1" ht="14.25" hidden="1"/>
    <row r="57955" s="505" customFormat="1" ht="14.25" hidden="1"/>
    <row r="57956" s="505" customFormat="1" ht="14.25" hidden="1"/>
    <row r="57957" s="505" customFormat="1" ht="14.25" hidden="1"/>
    <row r="57958" s="505" customFormat="1" ht="14.25" hidden="1"/>
    <row r="57959" s="505" customFormat="1" ht="14.25" hidden="1"/>
    <row r="57960" s="505" customFormat="1" ht="14.25" hidden="1"/>
    <row r="57961" s="505" customFormat="1" ht="14.25" hidden="1"/>
    <row r="57962" s="505" customFormat="1" ht="14.25" hidden="1"/>
    <row r="57963" s="505" customFormat="1" ht="14.25" hidden="1"/>
    <row r="57964" s="505" customFormat="1" ht="14.25" hidden="1"/>
    <row r="57965" s="505" customFormat="1" ht="14.25" hidden="1"/>
    <row r="57966" s="505" customFormat="1" ht="14.25" hidden="1"/>
    <row r="57967" s="505" customFormat="1" ht="14.25" hidden="1"/>
    <row r="57968" s="505" customFormat="1" ht="14.25" hidden="1"/>
    <row r="57969" s="505" customFormat="1" ht="14.25" hidden="1"/>
    <row r="57970" s="505" customFormat="1" ht="14.25" hidden="1"/>
    <row r="57971" s="505" customFormat="1" ht="14.25" hidden="1"/>
    <row r="57972" s="505" customFormat="1" ht="14.25" hidden="1"/>
    <row r="57973" s="505" customFormat="1" ht="14.25" hidden="1"/>
    <row r="57974" s="505" customFormat="1" ht="14.25" hidden="1"/>
    <row r="57975" s="505" customFormat="1" ht="14.25" hidden="1"/>
    <row r="57976" s="505" customFormat="1" ht="14.25" hidden="1"/>
    <row r="57977" s="505" customFormat="1" ht="14.25" hidden="1"/>
    <row r="57978" s="505" customFormat="1" ht="14.25" hidden="1"/>
    <row r="57979" s="505" customFormat="1" ht="14.25" hidden="1"/>
    <row r="57980" s="505" customFormat="1" ht="14.25" hidden="1"/>
    <row r="57981" s="505" customFormat="1" ht="14.25" hidden="1"/>
    <row r="57982" s="505" customFormat="1" ht="14.25" hidden="1"/>
    <row r="57983" s="505" customFormat="1" ht="14.25" hidden="1"/>
    <row r="57984" s="505" customFormat="1" ht="14.25" hidden="1"/>
    <row r="57985" s="505" customFormat="1" ht="14.25" hidden="1"/>
    <row r="57986" s="505" customFormat="1" ht="14.25" hidden="1"/>
    <row r="57987" s="505" customFormat="1" ht="14.25" hidden="1"/>
    <row r="57988" s="505" customFormat="1" ht="14.25" hidden="1"/>
    <row r="57989" s="505" customFormat="1" ht="14.25" hidden="1"/>
    <row r="57990" s="505" customFormat="1" ht="14.25" hidden="1"/>
    <row r="57991" s="505" customFormat="1" ht="14.25" hidden="1"/>
    <row r="57992" s="505" customFormat="1" ht="14.25" hidden="1"/>
    <row r="57993" s="505" customFormat="1" ht="14.25" hidden="1"/>
    <row r="57994" s="505" customFormat="1" ht="14.25" hidden="1"/>
    <row r="57995" s="505" customFormat="1" ht="14.25" hidden="1"/>
    <row r="57996" s="505" customFormat="1" ht="14.25" hidden="1"/>
    <row r="57997" s="505" customFormat="1" ht="14.25" hidden="1"/>
    <row r="57998" s="505" customFormat="1" ht="14.25" hidden="1"/>
    <row r="57999" s="505" customFormat="1" ht="14.25" hidden="1"/>
    <row r="58000" s="505" customFormat="1" ht="14.25" hidden="1"/>
    <row r="58001" s="505" customFormat="1" ht="14.25" hidden="1"/>
    <row r="58002" s="505" customFormat="1" ht="14.25" hidden="1"/>
    <row r="58003" s="505" customFormat="1" ht="14.25" hidden="1"/>
    <row r="58004" s="505" customFormat="1" ht="14.25" hidden="1"/>
    <row r="58005" s="505" customFormat="1" ht="14.25" hidden="1"/>
    <row r="58006" s="505" customFormat="1" ht="14.25" hidden="1"/>
    <row r="58007" s="505" customFormat="1" ht="14.25" hidden="1"/>
    <row r="58008" s="505" customFormat="1" ht="14.25" hidden="1"/>
    <row r="58009" s="505" customFormat="1" ht="14.25" hidden="1"/>
    <row r="58010" s="505" customFormat="1" ht="14.25" hidden="1"/>
    <row r="58011" s="505" customFormat="1" ht="14.25" hidden="1"/>
    <row r="58012" s="505" customFormat="1" ht="14.25" hidden="1"/>
    <row r="58013" s="505" customFormat="1" ht="14.25" hidden="1"/>
    <row r="58014" s="505" customFormat="1" ht="14.25" hidden="1"/>
    <row r="58015" s="505" customFormat="1" ht="14.25" hidden="1"/>
    <row r="58016" s="505" customFormat="1" ht="14.25" hidden="1"/>
    <row r="58017" s="505" customFormat="1" ht="14.25" hidden="1"/>
    <row r="58018" s="505" customFormat="1" ht="14.25" hidden="1"/>
    <row r="58019" s="505" customFormat="1" ht="14.25" hidden="1"/>
    <row r="58020" s="505" customFormat="1" ht="14.25" hidden="1"/>
    <row r="58021" s="505" customFormat="1" ht="14.25" hidden="1"/>
    <row r="58022" s="505" customFormat="1" ht="14.25" hidden="1"/>
    <row r="58023" s="505" customFormat="1" ht="14.25" hidden="1"/>
    <row r="58024" s="505" customFormat="1" ht="14.25" hidden="1"/>
    <row r="58025" s="505" customFormat="1" ht="14.25" hidden="1"/>
    <row r="58026" s="505" customFormat="1" ht="14.25" hidden="1"/>
    <row r="58027" s="505" customFormat="1" ht="14.25" hidden="1"/>
    <row r="58028" s="505" customFormat="1" ht="14.25" hidden="1"/>
    <row r="58029" s="505" customFormat="1" ht="14.25" hidden="1"/>
    <row r="58030" s="505" customFormat="1" ht="14.25" hidden="1"/>
    <row r="58031" s="505" customFormat="1" ht="14.25" hidden="1"/>
    <row r="58032" s="505" customFormat="1" ht="14.25" hidden="1"/>
    <row r="58033" s="505" customFormat="1" ht="14.25" hidden="1"/>
    <row r="58034" s="505" customFormat="1" ht="14.25" hidden="1"/>
    <row r="58035" s="505" customFormat="1" ht="14.25" hidden="1"/>
    <row r="58036" s="505" customFormat="1" ht="14.25" hidden="1"/>
    <row r="58037" s="505" customFormat="1" ht="14.25" hidden="1"/>
    <row r="58038" s="505" customFormat="1" ht="14.25" hidden="1"/>
    <row r="58039" s="505" customFormat="1" ht="14.25" hidden="1"/>
    <row r="58040" s="505" customFormat="1" ht="14.25" hidden="1"/>
    <row r="58041" s="505" customFormat="1" ht="14.25" hidden="1"/>
    <row r="58042" s="505" customFormat="1" ht="14.25" hidden="1"/>
    <row r="58043" s="505" customFormat="1" ht="14.25" hidden="1"/>
    <row r="58044" s="505" customFormat="1" ht="14.25" hidden="1"/>
    <row r="58045" s="505" customFormat="1" ht="14.25" hidden="1"/>
    <row r="58046" s="505" customFormat="1" ht="14.25" hidden="1"/>
    <row r="58047" s="505" customFormat="1" ht="14.25" hidden="1"/>
    <row r="58048" s="505" customFormat="1" ht="14.25" hidden="1"/>
    <row r="58049" s="505" customFormat="1" ht="14.25" hidden="1"/>
    <row r="58050" s="505" customFormat="1" ht="14.25" hidden="1"/>
    <row r="58051" s="505" customFormat="1" ht="14.25" hidden="1"/>
    <row r="58052" s="505" customFormat="1" ht="14.25" hidden="1"/>
    <row r="58053" s="505" customFormat="1" ht="14.25" hidden="1"/>
    <row r="58054" s="505" customFormat="1" ht="14.25" hidden="1"/>
    <row r="58055" s="505" customFormat="1" ht="14.25" hidden="1"/>
    <row r="58056" s="505" customFormat="1" ht="14.25" hidden="1"/>
    <row r="58057" s="505" customFormat="1" ht="14.25" hidden="1"/>
    <row r="58058" s="505" customFormat="1" ht="14.25" hidden="1"/>
    <row r="58059" s="505" customFormat="1" ht="14.25" hidden="1"/>
    <row r="58060" s="505" customFormat="1" ht="14.25" hidden="1"/>
    <row r="58061" s="505" customFormat="1" ht="14.25" hidden="1"/>
    <row r="58062" s="505" customFormat="1" ht="14.25" hidden="1"/>
    <row r="58063" s="505" customFormat="1" ht="14.25" hidden="1"/>
    <row r="58064" s="505" customFormat="1" ht="14.25" hidden="1"/>
    <row r="58065" s="505" customFormat="1" ht="14.25" hidden="1"/>
    <row r="58066" s="505" customFormat="1" ht="14.25" hidden="1"/>
    <row r="58067" s="505" customFormat="1" ht="14.25" hidden="1"/>
    <row r="58068" s="505" customFormat="1" ht="14.25" hidden="1"/>
    <row r="58069" s="505" customFormat="1" ht="14.25" hidden="1"/>
    <row r="58070" s="505" customFormat="1" ht="14.25" hidden="1"/>
    <row r="58071" s="505" customFormat="1" ht="14.25" hidden="1"/>
    <row r="58072" s="505" customFormat="1" ht="14.25" hidden="1"/>
    <row r="58073" s="505" customFormat="1" ht="14.25" hidden="1"/>
    <row r="58074" s="505" customFormat="1" ht="14.25" hidden="1"/>
    <row r="58075" s="505" customFormat="1" ht="14.25" hidden="1"/>
    <row r="58076" s="505" customFormat="1" ht="14.25" hidden="1"/>
    <row r="58077" s="505" customFormat="1" ht="14.25" hidden="1"/>
    <row r="58078" s="505" customFormat="1" ht="14.25" hidden="1"/>
    <row r="58079" s="505" customFormat="1" ht="14.25" hidden="1"/>
    <row r="58080" s="505" customFormat="1" ht="14.25" hidden="1"/>
    <row r="58081" s="505" customFormat="1" ht="14.25" hidden="1"/>
    <row r="58082" s="505" customFormat="1" ht="14.25" hidden="1"/>
    <row r="58083" s="505" customFormat="1" ht="14.25" hidden="1"/>
    <row r="58084" s="505" customFormat="1" ht="14.25" hidden="1"/>
    <row r="58085" s="505" customFormat="1" ht="14.25" hidden="1"/>
    <row r="58086" s="505" customFormat="1" ht="14.25" hidden="1"/>
    <row r="58087" s="505" customFormat="1" ht="14.25" hidden="1"/>
    <row r="58088" s="505" customFormat="1" ht="14.25" hidden="1"/>
    <row r="58089" s="505" customFormat="1" ht="14.25" hidden="1"/>
    <row r="58090" s="505" customFormat="1" ht="14.25" hidden="1"/>
    <row r="58091" s="505" customFormat="1" ht="14.25" hidden="1"/>
    <row r="58092" s="505" customFormat="1" ht="14.25" hidden="1"/>
    <row r="58093" s="505" customFormat="1" ht="14.25" hidden="1"/>
    <row r="58094" s="505" customFormat="1" ht="14.25" hidden="1"/>
    <row r="58095" s="505" customFormat="1" ht="14.25" hidden="1"/>
    <row r="58096" s="505" customFormat="1" ht="14.25" hidden="1"/>
    <row r="58097" s="505" customFormat="1" ht="14.25" hidden="1"/>
    <row r="58098" s="505" customFormat="1" ht="14.25" hidden="1"/>
    <row r="58099" s="505" customFormat="1" ht="14.25" hidden="1"/>
    <row r="58100" s="505" customFormat="1" ht="14.25" hidden="1"/>
    <row r="58101" s="505" customFormat="1" ht="14.25" hidden="1"/>
    <row r="58102" s="505" customFormat="1" ht="14.25" hidden="1"/>
    <row r="58103" s="505" customFormat="1" ht="14.25" hidden="1"/>
    <row r="58104" s="505" customFormat="1" ht="14.25" hidden="1"/>
    <row r="58105" s="505" customFormat="1" ht="14.25" hidden="1"/>
    <row r="58106" s="505" customFormat="1" ht="14.25" hidden="1"/>
    <row r="58107" s="505" customFormat="1" ht="14.25" hidden="1"/>
    <row r="58108" s="505" customFormat="1" ht="14.25" hidden="1"/>
    <row r="58109" s="505" customFormat="1" ht="14.25" hidden="1"/>
    <row r="58110" s="505" customFormat="1" ht="14.25" hidden="1"/>
    <row r="58111" s="505" customFormat="1" ht="14.25" hidden="1"/>
    <row r="58112" s="505" customFormat="1" ht="14.25" hidden="1"/>
    <row r="58113" s="505" customFormat="1" ht="14.25" hidden="1"/>
    <row r="58114" s="505" customFormat="1" ht="14.25" hidden="1"/>
    <row r="58115" s="505" customFormat="1" ht="14.25" hidden="1"/>
    <row r="58116" s="505" customFormat="1" ht="14.25" hidden="1"/>
    <row r="58117" s="505" customFormat="1" ht="14.25" hidden="1"/>
    <row r="58118" s="505" customFormat="1" ht="14.25" hidden="1"/>
    <row r="58119" s="505" customFormat="1" ht="14.25" hidden="1"/>
    <row r="58120" s="505" customFormat="1" ht="14.25" hidden="1"/>
    <row r="58121" s="505" customFormat="1" ht="14.25" hidden="1"/>
    <row r="58122" s="505" customFormat="1" ht="14.25" hidden="1"/>
    <row r="58123" s="505" customFormat="1" ht="14.25" hidden="1"/>
    <row r="58124" s="505" customFormat="1" ht="14.25" hidden="1"/>
    <row r="58125" s="505" customFormat="1" ht="14.25" hidden="1"/>
    <row r="58126" s="505" customFormat="1" ht="14.25" hidden="1"/>
    <row r="58127" s="505" customFormat="1" ht="14.25" hidden="1"/>
    <row r="58128" s="505" customFormat="1" ht="14.25" hidden="1"/>
    <row r="58129" s="505" customFormat="1" ht="14.25" hidden="1"/>
    <row r="58130" s="505" customFormat="1" ht="14.25" hidden="1"/>
    <row r="58131" s="505" customFormat="1" ht="14.25" hidden="1"/>
    <row r="58132" s="505" customFormat="1" ht="14.25" hidden="1"/>
    <row r="58133" s="505" customFormat="1" ht="14.25" hidden="1"/>
    <row r="58134" s="505" customFormat="1" ht="14.25" hidden="1"/>
    <row r="58135" s="505" customFormat="1" ht="14.25" hidden="1"/>
    <row r="58136" s="505" customFormat="1" ht="14.25" hidden="1"/>
    <row r="58137" s="505" customFormat="1" ht="14.25" hidden="1"/>
    <row r="58138" s="505" customFormat="1" ht="14.25" hidden="1"/>
    <row r="58139" s="505" customFormat="1" ht="14.25" hidden="1"/>
    <row r="58140" s="505" customFormat="1" ht="14.25" hidden="1"/>
    <row r="58141" s="505" customFormat="1" ht="14.25" hidden="1"/>
    <row r="58142" s="505" customFormat="1" ht="14.25" hidden="1"/>
    <row r="58143" s="505" customFormat="1" ht="14.25" hidden="1"/>
    <row r="58144" s="505" customFormat="1" ht="14.25" hidden="1"/>
    <row r="58145" s="505" customFormat="1" ht="14.25" hidden="1"/>
    <row r="58146" s="505" customFormat="1" ht="14.25" hidden="1"/>
    <row r="58147" s="505" customFormat="1" ht="14.25" hidden="1"/>
    <row r="58148" s="505" customFormat="1" ht="14.25" hidden="1"/>
    <row r="58149" s="505" customFormat="1" ht="14.25" hidden="1"/>
    <row r="58150" s="505" customFormat="1" ht="14.25" hidden="1"/>
    <row r="58151" s="505" customFormat="1" ht="14.25" hidden="1"/>
    <row r="58152" s="505" customFormat="1" ht="14.25" hidden="1"/>
    <row r="58153" s="505" customFormat="1" ht="14.25" hidden="1"/>
    <row r="58154" s="505" customFormat="1" ht="14.25" hidden="1"/>
    <row r="58155" s="505" customFormat="1" ht="14.25" hidden="1"/>
    <row r="58156" s="505" customFormat="1" ht="14.25" hidden="1"/>
    <row r="58157" s="505" customFormat="1" ht="14.25" hidden="1"/>
    <row r="58158" s="505" customFormat="1" ht="14.25" hidden="1"/>
    <row r="58159" s="505" customFormat="1" ht="14.25" hidden="1"/>
    <row r="58160" s="505" customFormat="1" ht="14.25" hidden="1"/>
    <row r="58161" s="505" customFormat="1" ht="14.25" hidden="1"/>
    <row r="58162" s="505" customFormat="1" ht="14.25" hidden="1"/>
    <row r="58163" s="505" customFormat="1" ht="14.25" hidden="1"/>
    <row r="58164" s="505" customFormat="1" ht="14.25" hidden="1"/>
    <row r="58165" s="505" customFormat="1" ht="14.25" hidden="1"/>
    <row r="58166" s="505" customFormat="1" ht="14.25" hidden="1"/>
    <row r="58167" s="505" customFormat="1" ht="14.25" hidden="1"/>
    <row r="58168" s="505" customFormat="1" ht="14.25" hidden="1"/>
    <row r="58169" s="505" customFormat="1" ht="14.25" hidden="1"/>
    <row r="58170" s="505" customFormat="1" ht="14.25" hidden="1"/>
    <row r="58171" s="505" customFormat="1" ht="14.25" hidden="1"/>
    <row r="58172" s="505" customFormat="1" ht="14.25" hidden="1"/>
    <row r="58173" s="505" customFormat="1" ht="14.25" hidden="1"/>
    <row r="58174" s="505" customFormat="1" ht="14.25" hidden="1"/>
    <row r="58175" s="505" customFormat="1" ht="14.25" hidden="1"/>
    <row r="58176" s="505" customFormat="1" ht="14.25" hidden="1"/>
    <row r="58177" s="505" customFormat="1" ht="14.25" hidden="1"/>
    <row r="58178" s="505" customFormat="1" ht="14.25" hidden="1"/>
    <row r="58179" s="505" customFormat="1" ht="14.25" hidden="1"/>
    <row r="58180" s="505" customFormat="1" ht="14.25" hidden="1"/>
    <row r="58181" s="505" customFormat="1" ht="14.25" hidden="1"/>
    <row r="58182" s="505" customFormat="1" ht="14.25" hidden="1"/>
    <row r="58183" s="505" customFormat="1" ht="14.25" hidden="1"/>
    <row r="58184" s="505" customFormat="1" ht="14.25" hidden="1"/>
    <row r="58185" s="505" customFormat="1" ht="14.25" hidden="1"/>
    <row r="58186" s="505" customFormat="1" ht="14.25" hidden="1"/>
    <row r="58187" s="505" customFormat="1" ht="14.25" hidden="1"/>
    <row r="58188" s="505" customFormat="1" ht="14.25" hidden="1"/>
    <row r="58189" s="505" customFormat="1" ht="14.25" hidden="1"/>
    <row r="58190" s="505" customFormat="1" ht="14.25" hidden="1"/>
    <row r="58191" s="505" customFormat="1" ht="14.25" hidden="1"/>
    <row r="58192" s="505" customFormat="1" ht="14.25" hidden="1"/>
    <row r="58193" s="505" customFormat="1" ht="14.25" hidden="1"/>
    <row r="58194" s="505" customFormat="1" ht="14.25" hidden="1"/>
    <row r="58195" s="505" customFormat="1" ht="14.25" hidden="1"/>
    <row r="58196" s="505" customFormat="1" ht="14.25" hidden="1"/>
    <row r="58197" s="505" customFormat="1" ht="14.25" hidden="1"/>
    <row r="58198" s="505" customFormat="1" ht="14.25" hidden="1"/>
    <row r="58199" s="505" customFormat="1" ht="14.25" hidden="1"/>
    <row r="58200" s="505" customFormat="1" ht="14.25" hidden="1"/>
    <row r="58201" s="505" customFormat="1" ht="14.25" hidden="1"/>
    <row r="58202" s="505" customFormat="1" ht="14.25" hidden="1"/>
    <row r="58203" s="505" customFormat="1" ht="14.25" hidden="1"/>
    <row r="58204" s="505" customFormat="1" ht="14.25" hidden="1"/>
    <row r="58205" s="505" customFormat="1" ht="14.25" hidden="1"/>
    <row r="58206" s="505" customFormat="1" ht="14.25" hidden="1"/>
    <row r="58207" s="505" customFormat="1" ht="14.25" hidden="1"/>
    <row r="58208" s="505" customFormat="1" ht="14.25" hidden="1"/>
    <row r="58209" s="505" customFormat="1" ht="14.25" hidden="1"/>
    <row r="58210" s="505" customFormat="1" ht="14.25" hidden="1"/>
    <row r="58211" s="505" customFormat="1" ht="14.25" hidden="1"/>
    <row r="58212" s="505" customFormat="1" ht="14.25" hidden="1"/>
    <row r="58213" s="505" customFormat="1" ht="14.25" hidden="1"/>
    <row r="58214" s="505" customFormat="1" ht="14.25" hidden="1"/>
    <row r="58215" s="505" customFormat="1" ht="14.25" hidden="1"/>
    <row r="58216" s="505" customFormat="1" ht="14.25" hidden="1"/>
    <row r="58217" s="505" customFormat="1" ht="14.25" hidden="1"/>
    <row r="58218" s="505" customFormat="1" ht="14.25" hidden="1"/>
    <row r="58219" s="505" customFormat="1" ht="14.25" hidden="1"/>
    <row r="58220" s="505" customFormat="1" ht="14.25" hidden="1"/>
    <row r="58221" s="505" customFormat="1" ht="14.25" hidden="1"/>
    <row r="58222" s="505" customFormat="1" ht="14.25" hidden="1"/>
    <row r="58223" s="505" customFormat="1" ht="14.25" hidden="1"/>
    <row r="58224" s="505" customFormat="1" ht="14.25" hidden="1"/>
    <row r="58225" s="505" customFormat="1" ht="14.25" hidden="1"/>
    <row r="58226" s="505" customFormat="1" ht="14.25" hidden="1"/>
    <row r="58227" s="505" customFormat="1" ht="14.25" hidden="1"/>
    <row r="58228" s="505" customFormat="1" ht="14.25" hidden="1"/>
    <row r="58229" s="505" customFormat="1" ht="14.25" hidden="1"/>
    <row r="58230" s="505" customFormat="1" ht="14.25" hidden="1"/>
    <row r="58231" s="505" customFormat="1" ht="14.25" hidden="1"/>
    <row r="58232" s="505" customFormat="1" ht="14.25" hidden="1"/>
    <row r="58233" s="505" customFormat="1" ht="14.25" hidden="1"/>
    <row r="58234" s="505" customFormat="1" ht="14.25" hidden="1"/>
    <row r="58235" s="505" customFormat="1" ht="14.25" hidden="1"/>
    <row r="58236" s="505" customFormat="1" ht="14.25" hidden="1"/>
    <row r="58237" s="505" customFormat="1" ht="14.25" hidden="1"/>
    <row r="58238" s="505" customFormat="1" ht="14.25" hidden="1"/>
    <row r="58239" s="505" customFormat="1" ht="14.25" hidden="1"/>
    <row r="58240" s="505" customFormat="1" ht="14.25" hidden="1"/>
    <row r="58241" s="505" customFormat="1" ht="14.25" hidden="1"/>
    <row r="58242" s="505" customFormat="1" ht="14.25" hidden="1"/>
    <row r="58243" s="505" customFormat="1" ht="14.25" hidden="1"/>
    <row r="58244" s="505" customFormat="1" ht="14.25" hidden="1"/>
    <row r="58245" s="505" customFormat="1" ht="14.25" hidden="1"/>
    <row r="58246" s="505" customFormat="1" ht="14.25" hidden="1"/>
    <row r="58247" s="505" customFormat="1" ht="14.25" hidden="1"/>
    <row r="58248" s="505" customFormat="1" ht="14.25" hidden="1"/>
    <row r="58249" s="505" customFormat="1" ht="14.25" hidden="1"/>
    <row r="58250" s="505" customFormat="1" ht="14.25" hidden="1"/>
    <row r="58251" s="505" customFormat="1" ht="14.25" hidden="1"/>
    <row r="58252" s="505" customFormat="1" ht="14.25" hidden="1"/>
    <row r="58253" s="505" customFormat="1" ht="14.25" hidden="1"/>
    <row r="58254" s="505" customFormat="1" ht="14.25" hidden="1"/>
    <row r="58255" s="505" customFormat="1" ht="14.25" hidden="1"/>
    <row r="58256" s="505" customFormat="1" ht="14.25" hidden="1"/>
    <row r="58257" s="505" customFormat="1" ht="14.25" hidden="1"/>
    <row r="58258" s="505" customFormat="1" ht="14.25" hidden="1"/>
    <row r="58259" s="505" customFormat="1" ht="14.25" hidden="1"/>
    <row r="58260" s="505" customFormat="1" ht="14.25" hidden="1"/>
    <row r="58261" s="505" customFormat="1" ht="14.25" hidden="1"/>
    <row r="58262" s="505" customFormat="1" ht="14.25" hidden="1"/>
    <row r="58263" s="505" customFormat="1" ht="14.25" hidden="1"/>
    <row r="58264" s="505" customFormat="1" ht="14.25" hidden="1"/>
    <row r="58265" s="505" customFormat="1" ht="14.25" hidden="1"/>
    <row r="58266" s="505" customFormat="1" ht="14.25" hidden="1"/>
    <row r="58267" s="505" customFormat="1" ht="14.25" hidden="1"/>
    <row r="58268" s="505" customFormat="1" ht="14.25" hidden="1"/>
    <row r="58269" s="505" customFormat="1" ht="14.25" hidden="1"/>
    <row r="58270" s="505" customFormat="1" ht="14.25" hidden="1"/>
    <row r="58271" s="505" customFormat="1" ht="14.25" hidden="1"/>
    <row r="58272" s="505" customFormat="1" ht="14.25" hidden="1"/>
    <row r="58273" s="505" customFormat="1" ht="14.25" hidden="1"/>
    <row r="58274" s="505" customFormat="1" ht="14.25" hidden="1"/>
    <row r="58275" s="505" customFormat="1" ht="14.25" hidden="1"/>
    <row r="58276" s="505" customFormat="1" ht="14.25" hidden="1"/>
    <row r="58277" s="505" customFormat="1" ht="14.25" hidden="1"/>
    <row r="58278" s="505" customFormat="1" ht="14.25" hidden="1"/>
    <row r="58279" s="505" customFormat="1" ht="14.25" hidden="1"/>
    <row r="58280" s="505" customFormat="1" ht="14.25" hidden="1"/>
    <row r="58281" s="505" customFormat="1" ht="14.25" hidden="1"/>
    <row r="58282" s="505" customFormat="1" ht="14.25" hidden="1"/>
    <row r="58283" s="505" customFormat="1" ht="14.25" hidden="1"/>
    <row r="58284" s="505" customFormat="1" ht="14.25" hidden="1"/>
    <row r="58285" s="505" customFormat="1" ht="14.25" hidden="1"/>
    <row r="58286" s="505" customFormat="1" ht="14.25" hidden="1"/>
    <row r="58287" s="505" customFormat="1" ht="14.25" hidden="1"/>
    <row r="58288" s="505" customFormat="1" ht="14.25" hidden="1"/>
    <row r="58289" s="505" customFormat="1" ht="14.25" hidden="1"/>
    <row r="58290" s="505" customFormat="1" ht="14.25" hidden="1"/>
    <row r="58291" s="505" customFormat="1" ht="14.25" hidden="1"/>
    <row r="58292" s="505" customFormat="1" ht="14.25" hidden="1"/>
    <row r="58293" s="505" customFormat="1" ht="14.25" hidden="1"/>
    <row r="58294" s="505" customFormat="1" ht="14.25" hidden="1"/>
    <row r="58295" s="505" customFormat="1" ht="14.25" hidden="1"/>
    <row r="58296" s="505" customFormat="1" ht="14.25" hidden="1"/>
    <row r="58297" s="505" customFormat="1" ht="14.25" hidden="1"/>
    <row r="58298" s="505" customFormat="1" ht="14.25" hidden="1"/>
    <row r="58299" s="505" customFormat="1" ht="14.25" hidden="1"/>
    <row r="58300" s="505" customFormat="1" ht="14.25" hidden="1"/>
    <row r="58301" s="505" customFormat="1" ht="14.25" hidden="1"/>
    <row r="58302" s="505" customFormat="1" ht="14.25" hidden="1"/>
    <row r="58303" s="505" customFormat="1" ht="14.25" hidden="1"/>
    <row r="58304" s="505" customFormat="1" ht="14.25" hidden="1"/>
    <row r="58305" s="505" customFormat="1" ht="14.25" hidden="1"/>
    <row r="58306" s="505" customFormat="1" ht="14.25" hidden="1"/>
    <row r="58307" s="505" customFormat="1" ht="14.25" hidden="1"/>
    <row r="58308" s="505" customFormat="1" ht="14.25" hidden="1"/>
    <row r="58309" s="505" customFormat="1" ht="14.25" hidden="1"/>
    <row r="58310" s="505" customFormat="1" ht="14.25" hidden="1"/>
    <row r="58311" s="505" customFormat="1" ht="14.25" hidden="1"/>
    <row r="58312" s="505" customFormat="1" ht="14.25" hidden="1"/>
    <row r="58313" s="505" customFormat="1" ht="14.25" hidden="1"/>
    <row r="58314" s="505" customFormat="1" ht="14.25" hidden="1"/>
    <row r="58315" s="505" customFormat="1" ht="14.25" hidden="1"/>
    <row r="58316" s="505" customFormat="1" ht="14.25" hidden="1"/>
    <row r="58317" s="505" customFormat="1" ht="14.25" hidden="1"/>
    <row r="58318" s="505" customFormat="1" ht="14.25" hidden="1"/>
    <row r="58319" s="505" customFormat="1" ht="14.25" hidden="1"/>
    <row r="58320" s="505" customFormat="1" ht="14.25" hidden="1"/>
    <row r="58321" s="505" customFormat="1" ht="14.25" hidden="1"/>
    <row r="58322" s="505" customFormat="1" ht="14.25" hidden="1"/>
    <row r="58323" s="505" customFormat="1" ht="14.25" hidden="1"/>
    <row r="58324" s="505" customFormat="1" ht="14.25" hidden="1"/>
    <row r="58325" s="505" customFormat="1" ht="14.25" hidden="1"/>
    <row r="58326" s="505" customFormat="1" ht="14.25" hidden="1"/>
    <row r="58327" s="505" customFormat="1" ht="14.25" hidden="1"/>
    <row r="58328" s="505" customFormat="1" ht="14.25" hidden="1"/>
    <row r="58329" s="505" customFormat="1" ht="14.25" hidden="1"/>
    <row r="58330" s="505" customFormat="1" ht="14.25" hidden="1"/>
    <row r="58331" s="505" customFormat="1" ht="14.25" hidden="1"/>
    <row r="58332" s="505" customFormat="1" ht="14.25" hidden="1"/>
    <row r="58333" s="505" customFormat="1" ht="14.25" hidden="1"/>
    <row r="58334" s="505" customFormat="1" ht="14.25" hidden="1"/>
    <row r="58335" s="505" customFormat="1" ht="14.25" hidden="1"/>
    <row r="58336" s="505" customFormat="1" ht="14.25" hidden="1"/>
    <row r="58337" s="505" customFormat="1" ht="14.25" hidden="1"/>
    <row r="58338" s="505" customFormat="1" ht="14.25" hidden="1"/>
    <row r="58339" s="505" customFormat="1" ht="14.25" hidden="1"/>
    <row r="58340" s="505" customFormat="1" ht="14.25" hidden="1"/>
    <row r="58341" s="505" customFormat="1" ht="14.25" hidden="1"/>
    <row r="58342" s="505" customFormat="1" ht="14.25" hidden="1"/>
    <row r="58343" s="505" customFormat="1" ht="14.25" hidden="1"/>
    <row r="58344" s="505" customFormat="1" ht="14.25" hidden="1"/>
    <row r="58345" s="505" customFormat="1" ht="14.25" hidden="1"/>
    <row r="58346" s="505" customFormat="1" ht="14.25" hidden="1"/>
    <row r="58347" s="505" customFormat="1" ht="14.25" hidden="1"/>
    <row r="58348" s="505" customFormat="1" ht="14.25" hidden="1"/>
    <row r="58349" s="505" customFormat="1" ht="14.25" hidden="1"/>
    <row r="58350" s="505" customFormat="1" ht="14.25" hidden="1"/>
    <row r="58351" s="505" customFormat="1" ht="14.25" hidden="1"/>
    <row r="58352" s="505" customFormat="1" ht="14.25" hidden="1"/>
    <row r="58353" s="505" customFormat="1" ht="14.25" hidden="1"/>
    <row r="58354" s="505" customFormat="1" ht="14.25" hidden="1"/>
    <row r="58355" s="505" customFormat="1" ht="14.25" hidden="1"/>
    <row r="58356" s="505" customFormat="1" ht="14.25" hidden="1"/>
    <row r="58357" s="505" customFormat="1" ht="14.25" hidden="1"/>
    <row r="58358" s="505" customFormat="1" ht="14.25" hidden="1"/>
    <row r="58359" s="505" customFormat="1" ht="14.25" hidden="1"/>
    <row r="58360" s="505" customFormat="1" ht="14.25" hidden="1"/>
    <row r="58361" s="505" customFormat="1" ht="14.25" hidden="1"/>
    <row r="58362" s="505" customFormat="1" ht="14.25" hidden="1"/>
    <row r="58363" s="505" customFormat="1" ht="14.25" hidden="1"/>
    <row r="58364" s="505" customFormat="1" ht="14.25" hidden="1"/>
    <row r="58365" s="505" customFormat="1" ht="14.25" hidden="1"/>
    <row r="58366" s="505" customFormat="1" ht="14.25" hidden="1"/>
    <row r="58367" s="505" customFormat="1" ht="14.25" hidden="1"/>
    <row r="58368" s="505" customFormat="1" ht="14.25" hidden="1"/>
    <row r="58369" s="505" customFormat="1" ht="14.25" hidden="1"/>
    <row r="58370" s="505" customFormat="1" ht="14.25" hidden="1"/>
    <row r="58371" s="505" customFormat="1" ht="14.25" hidden="1"/>
    <row r="58372" s="505" customFormat="1" ht="14.25" hidden="1"/>
    <row r="58373" s="505" customFormat="1" ht="14.25" hidden="1"/>
    <row r="58374" s="505" customFormat="1" ht="14.25" hidden="1"/>
    <row r="58375" s="505" customFormat="1" ht="14.25" hidden="1"/>
    <row r="58376" s="505" customFormat="1" ht="14.25" hidden="1"/>
    <row r="58377" s="505" customFormat="1" ht="14.25" hidden="1"/>
    <row r="58378" s="505" customFormat="1" ht="14.25" hidden="1"/>
    <row r="58379" s="505" customFormat="1" ht="14.25" hidden="1"/>
    <row r="58380" s="505" customFormat="1" ht="14.25" hidden="1"/>
    <row r="58381" s="505" customFormat="1" ht="14.25" hidden="1"/>
    <row r="58382" s="505" customFormat="1" ht="14.25" hidden="1"/>
    <row r="58383" s="505" customFormat="1" ht="14.25" hidden="1"/>
    <row r="58384" s="505" customFormat="1" ht="14.25" hidden="1"/>
    <row r="58385" s="505" customFormat="1" ht="14.25" hidden="1"/>
    <row r="58386" s="505" customFormat="1" ht="14.25" hidden="1"/>
    <row r="58387" s="505" customFormat="1" ht="14.25" hidden="1"/>
    <row r="58388" s="505" customFormat="1" ht="14.25" hidden="1"/>
    <row r="58389" s="505" customFormat="1" ht="14.25" hidden="1"/>
    <row r="58390" s="505" customFormat="1" ht="14.25" hidden="1"/>
    <row r="58391" s="505" customFormat="1" ht="14.25" hidden="1"/>
    <row r="58392" s="505" customFormat="1" ht="14.25" hidden="1"/>
    <row r="58393" s="505" customFormat="1" ht="14.25" hidden="1"/>
    <row r="58394" s="505" customFormat="1" ht="14.25" hidden="1"/>
    <row r="58395" s="505" customFormat="1" ht="14.25" hidden="1"/>
    <row r="58396" s="505" customFormat="1" ht="14.25" hidden="1"/>
    <row r="58397" s="505" customFormat="1" ht="14.25" hidden="1"/>
    <row r="58398" s="505" customFormat="1" ht="14.25" hidden="1"/>
    <row r="58399" s="505" customFormat="1" ht="14.25" hidden="1"/>
    <row r="58400" s="505" customFormat="1" ht="14.25" hidden="1"/>
    <row r="58401" s="505" customFormat="1" ht="14.25" hidden="1"/>
    <row r="58402" s="505" customFormat="1" ht="14.25" hidden="1"/>
    <row r="58403" s="505" customFormat="1" ht="14.25" hidden="1"/>
    <row r="58404" s="505" customFormat="1" ht="14.25" hidden="1"/>
    <row r="58405" s="505" customFormat="1" ht="14.25" hidden="1"/>
    <row r="58406" s="505" customFormat="1" ht="14.25" hidden="1"/>
    <row r="58407" s="505" customFormat="1" ht="14.25" hidden="1"/>
    <row r="58408" s="505" customFormat="1" ht="14.25" hidden="1"/>
    <row r="58409" s="505" customFormat="1" ht="14.25" hidden="1"/>
    <row r="58410" s="505" customFormat="1" ht="14.25" hidden="1"/>
    <row r="58411" s="505" customFormat="1" ht="14.25" hidden="1"/>
    <row r="58412" s="505" customFormat="1" ht="14.25" hidden="1"/>
    <row r="58413" s="505" customFormat="1" ht="14.25" hidden="1"/>
    <row r="58414" s="505" customFormat="1" ht="14.25" hidden="1"/>
    <row r="58415" s="505" customFormat="1" ht="14.25" hidden="1"/>
    <row r="58416" s="505" customFormat="1" ht="14.25" hidden="1"/>
    <row r="58417" s="505" customFormat="1" ht="14.25" hidden="1"/>
    <row r="58418" s="505" customFormat="1" ht="14.25" hidden="1"/>
    <row r="58419" s="505" customFormat="1" ht="14.25" hidden="1"/>
    <row r="58420" s="505" customFormat="1" ht="14.25" hidden="1"/>
    <row r="58421" s="505" customFormat="1" ht="14.25" hidden="1"/>
    <row r="58422" s="505" customFormat="1" ht="14.25" hidden="1"/>
    <row r="58423" s="505" customFormat="1" ht="14.25" hidden="1"/>
    <row r="58424" s="505" customFormat="1" ht="14.25" hidden="1"/>
    <row r="58425" s="505" customFormat="1" ht="14.25" hidden="1"/>
    <row r="58426" s="505" customFormat="1" ht="14.25" hidden="1"/>
    <row r="58427" s="505" customFormat="1" ht="14.25" hidden="1"/>
    <row r="58428" s="505" customFormat="1" ht="14.25" hidden="1"/>
    <row r="58429" s="505" customFormat="1" ht="14.25" hidden="1"/>
    <row r="58430" s="505" customFormat="1" ht="14.25" hidden="1"/>
    <row r="58431" s="505" customFormat="1" ht="14.25" hidden="1"/>
    <row r="58432" s="505" customFormat="1" ht="14.25" hidden="1"/>
    <row r="58433" s="505" customFormat="1" ht="14.25" hidden="1"/>
    <row r="58434" s="505" customFormat="1" ht="14.25" hidden="1"/>
    <row r="58435" s="505" customFormat="1" ht="14.25" hidden="1"/>
    <row r="58436" s="505" customFormat="1" ht="14.25" hidden="1"/>
    <row r="58437" s="505" customFormat="1" ht="14.25" hidden="1"/>
    <row r="58438" s="505" customFormat="1" ht="14.25" hidden="1"/>
    <row r="58439" s="505" customFormat="1" ht="14.25" hidden="1"/>
    <row r="58440" s="505" customFormat="1" ht="14.25" hidden="1"/>
    <row r="58441" s="505" customFormat="1" ht="14.25" hidden="1"/>
    <row r="58442" s="505" customFormat="1" ht="14.25" hidden="1"/>
    <row r="58443" s="505" customFormat="1" ht="14.25" hidden="1"/>
    <row r="58444" s="505" customFormat="1" ht="14.25" hidden="1"/>
    <row r="58445" s="505" customFormat="1" ht="14.25" hidden="1"/>
    <row r="58446" s="505" customFormat="1" ht="14.25" hidden="1"/>
    <row r="58447" s="505" customFormat="1" ht="14.25" hidden="1"/>
    <row r="58448" s="505" customFormat="1" ht="14.25" hidden="1"/>
    <row r="58449" s="505" customFormat="1" ht="14.25" hidden="1"/>
    <row r="58450" s="505" customFormat="1" ht="14.25" hidden="1"/>
    <row r="58451" s="505" customFormat="1" ht="14.25" hidden="1"/>
    <row r="58452" s="505" customFormat="1" ht="14.25" hidden="1"/>
    <row r="58453" s="505" customFormat="1" ht="14.25" hidden="1"/>
    <row r="58454" s="505" customFormat="1" ht="14.25" hidden="1"/>
    <row r="58455" s="505" customFormat="1" ht="14.25" hidden="1"/>
    <row r="58456" s="505" customFormat="1" ht="14.25" hidden="1"/>
    <row r="58457" s="505" customFormat="1" ht="14.25" hidden="1"/>
    <row r="58458" s="505" customFormat="1" ht="14.25" hidden="1"/>
    <row r="58459" s="505" customFormat="1" ht="14.25" hidden="1"/>
    <row r="58460" s="505" customFormat="1" ht="14.25" hidden="1"/>
    <row r="58461" s="505" customFormat="1" ht="14.25" hidden="1"/>
    <row r="58462" s="505" customFormat="1" ht="14.25" hidden="1"/>
    <row r="58463" s="505" customFormat="1" ht="14.25" hidden="1"/>
    <row r="58464" s="505" customFormat="1" ht="14.25" hidden="1"/>
    <row r="58465" s="505" customFormat="1" ht="14.25" hidden="1"/>
    <row r="58466" s="505" customFormat="1" ht="14.25" hidden="1"/>
    <row r="58467" s="505" customFormat="1" ht="14.25" hidden="1"/>
    <row r="58468" s="505" customFormat="1" ht="14.25" hidden="1"/>
    <row r="58469" s="505" customFormat="1" ht="14.25" hidden="1"/>
    <row r="58470" s="505" customFormat="1" ht="14.25" hidden="1"/>
    <row r="58471" s="505" customFormat="1" ht="14.25" hidden="1"/>
    <row r="58472" s="505" customFormat="1" ht="14.25" hidden="1"/>
    <row r="58473" s="505" customFormat="1" ht="14.25" hidden="1"/>
    <row r="58474" s="505" customFormat="1" ht="14.25" hidden="1"/>
    <row r="58475" s="505" customFormat="1" ht="14.25" hidden="1"/>
    <row r="58476" s="505" customFormat="1" ht="14.25" hidden="1"/>
    <row r="58477" s="505" customFormat="1" ht="14.25" hidden="1"/>
    <row r="58478" s="505" customFormat="1" ht="14.25" hidden="1"/>
    <row r="58479" s="505" customFormat="1" ht="14.25" hidden="1"/>
    <row r="58480" s="505" customFormat="1" ht="14.25" hidden="1"/>
    <row r="58481" s="505" customFormat="1" ht="14.25" hidden="1"/>
    <row r="58482" s="505" customFormat="1" ht="14.25" hidden="1"/>
    <row r="58483" s="505" customFormat="1" ht="14.25" hidden="1"/>
    <row r="58484" s="505" customFormat="1" ht="14.25" hidden="1"/>
    <row r="58485" s="505" customFormat="1" ht="14.25" hidden="1"/>
    <row r="58486" s="505" customFormat="1" ht="14.25" hidden="1"/>
    <row r="58487" s="505" customFormat="1" ht="14.25" hidden="1"/>
    <row r="58488" s="505" customFormat="1" ht="14.25" hidden="1"/>
    <row r="58489" s="505" customFormat="1" ht="14.25" hidden="1"/>
    <row r="58490" s="505" customFormat="1" ht="14.25" hidden="1"/>
    <row r="58491" s="505" customFormat="1" ht="14.25" hidden="1"/>
    <row r="58492" s="505" customFormat="1" ht="14.25" hidden="1"/>
    <row r="58493" s="505" customFormat="1" ht="14.25" hidden="1"/>
    <row r="58494" s="505" customFormat="1" ht="14.25" hidden="1"/>
    <row r="58495" s="505" customFormat="1" ht="14.25" hidden="1"/>
    <row r="58496" s="505" customFormat="1" ht="14.25" hidden="1"/>
    <row r="58497" s="505" customFormat="1" ht="14.25" hidden="1"/>
    <row r="58498" s="505" customFormat="1" ht="14.25" hidden="1"/>
    <row r="58499" s="505" customFormat="1" ht="14.25" hidden="1"/>
    <row r="58500" s="505" customFormat="1" ht="14.25" hidden="1"/>
    <row r="58501" s="505" customFormat="1" ht="14.25" hidden="1"/>
    <row r="58502" s="505" customFormat="1" ht="14.25" hidden="1"/>
    <row r="58503" s="505" customFormat="1" ht="14.25" hidden="1"/>
    <row r="58504" s="505" customFormat="1" ht="14.25" hidden="1"/>
    <row r="58505" s="505" customFormat="1" ht="14.25" hidden="1"/>
    <row r="58506" s="505" customFormat="1" ht="14.25" hidden="1"/>
    <row r="58507" s="505" customFormat="1" ht="14.25" hidden="1"/>
    <row r="58508" s="505" customFormat="1" ht="14.25" hidden="1"/>
    <row r="58509" s="505" customFormat="1" ht="14.25" hidden="1"/>
    <row r="58510" s="505" customFormat="1" ht="14.25" hidden="1"/>
    <row r="58511" s="505" customFormat="1" ht="14.25" hidden="1"/>
    <row r="58512" s="505" customFormat="1" ht="14.25" hidden="1"/>
    <row r="58513" s="505" customFormat="1" ht="14.25" hidden="1"/>
    <row r="58514" s="505" customFormat="1" ht="14.25" hidden="1"/>
    <row r="58515" s="505" customFormat="1" ht="14.25" hidden="1"/>
    <row r="58516" s="505" customFormat="1" ht="14.25" hidden="1"/>
    <row r="58517" s="505" customFormat="1" ht="14.25" hidden="1"/>
    <row r="58518" s="505" customFormat="1" ht="14.25" hidden="1"/>
    <row r="58519" s="505" customFormat="1" ht="14.25" hidden="1"/>
    <row r="58520" s="505" customFormat="1" ht="14.25" hidden="1"/>
    <row r="58521" s="505" customFormat="1" ht="14.25" hidden="1"/>
    <row r="58522" s="505" customFormat="1" ht="14.25" hidden="1"/>
    <row r="58523" s="505" customFormat="1" ht="14.25" hidden="1"/>
    <row r="58524" s="505" customFormat="1" ht="14.25" hidden="1"/>
    <row r="58525" s="505" customFormat="1" ht="14.25" hidden="1"/>
    <row r="58526" s="505" customFormat="1" ht="14.25" hidden="1"/>
    <row r="58527" s="505" customFormat="1" ht="14.25" hidden="1"/>
    <row r="58528" s="505" customFormat="1" ht="14.25" hidden="1"/>
    <row r="58529" s="505" customFormat="1" ht="14.25" hidden="1"/>
    <row r="58530" s="505" customFormat="1" ht="14.25" hidden="1"/>
    <row r="58531" s="505" customFormat="1" ht="14.25" hidden="1"/>
    <row r="58532" s="505" customFormat="1" ht="14.25" hidden="1"/>
    <row r="58533" s="505" customFormat="1" ht="14.25" hidden="1"/>
    <row r="58534" s="505" customFormat="1" ht="14.25" hidden="1"/>
    <row r="58535" s="505" customFormat="1" ht="14.25" hidden="1"/>
    <row r="58536" s="505" customFormat="1" ht="14.25" hidden="1"/>
    <row r="58537" s="505" customFormat="1" ht="14.25" hidden="1"/>
    <row r="58538" s="505" customFormat="1" ht="14.25" hidden="1"/>
    <row r="58539" s="505" customFormat="1" ht="14.25" hidden="1"/>
    <row r="58540" s="505" customFormat="1" ht="14.25" hidden="1"/>
    <row r="58541" s="505" customFormat="1" ht="14.25" hidden="1"/>
    <row r="58542" s="505" customFormat="1" ht="14.25" hidden="1"/>
    <row r="58543" s="505" customFormat="1" ht="14.25" hidden="1"/>
    <row r="58544" s="505" customFormat="1" ht="14.25" hidden="1"/>
    <row r="58545" s="505" customFormat="1" ht="14.25" hidden="1"/>
    <row r="58546" s="505" customFormat="1" ht="14.25" hidden="1"/>
    <row r="58547" s="505" customFormat="1" ht="14.25" hidden="1"/>
    <row r="58548" s="505" customFormat="1" ht="14.25" hidden="1"/>
    <row r="58549" s="505" customFormat="1" ht="14.25" hidden="1"/>
    <row r="58550" s="505" customFormat="1" ht="14.25" hidden="1"/>
    <row r="58551" s="505" customFormat="1" ht="14.25" hidden="1"/>
    <row r="58552" s="505" customFormat="1" ht="14.25" hidden="1"/>
    <row r="58553" s="505" customFormat="1" ht="14.25" hidden="1"/>
    <row r="58554" s="505" customFormat="1" ht="14.25" hidden="1"/>
    <row r="58555" s="505" customFormat="1" ht="14.25" hidden="1"/>
    <row r="58556" s="505" customFormat="1" ht="14.25" hidden="1"/>
    <row r="58557" s="505" customFormat="1" ht="14.25" hidden="1"/>
    <row r="58558" s="505" customFormat="1" ht="14.25" hidden="1"/>
    <row r="58559" s="505" customFormat="1" ht="14.25" hidden="1"/>
    <row r="58560" s="505" customFormat="1" ht="14.25" hidden="1"/>
    <row r="58561" s="505" customFormat="1" ht="14.25" hidden="1"/>
    <row r="58562" s="505" customFormat="1" ht="14.25" hidden="1"/>
    <row r="58563" s="505" customFormat="1" ht="14.25" hidden="1"/>
    <row r="58564" s="505" customFormat="1" ht="14.25" hidden="1"/>
    <row r="58565" s="505" customFormat="1" ht="14.25" hidden="1"/>
    <row r="58566" s="505" customFormat="1" ht="14.25" hidden="1"/>
    <row r="58567" s="505" customFormat="1" ht="14.25" hidden="1"/>
    <row r="58568" s="505" customFormat="1" ht="14.25" hidden="1"/>
    <row r="58569" s="505" customFormat="1" ht="14.25" hidden="1"/>
    <row r="58570" s="505" customFormat="1" ht="14.25" hidden="1"/>
    <row r="58571" s="505" customFormat="1" ht="14.25" hidden="1"/>
    <row r="58572" s="505" customFormat="1" ht="14.25" hidden="1"/>
    <row r="58573" s="505" customFormat="1" ht="14.25" hidden="1"/>
    <row r="58574" s="505" customFormat="1" ht="14.25" hidden="1"/>
    <row r="58575" s="505" customFormat="1" ht="14.25" hidden="1"/>
    <row r="58576" s="505" customFormat="1" ht="14.25" hidden="1"/>
    <row r="58577" s="505" customFormat="1" ht="14.25" hidden="1"/>
    <row r="58578" s="505" customFormat="1" ht="14.25" hidden="1"/>
    <row r="58579" s="505" customFormat="1" ht="14.25" hidden="1"/>
    <row r="58580" s="505" customFormat="1" ht="14.25" hidden="1"/>
    <row r="58581" s="505" customFormat="1" ht="14.25" hidden="1"/>
    <row r="58582" s="505" customFormat="1" ht="14.25" hidden="1"/>
    <row r="58583" s="505" customFormat="1" ht="14.25" hidden="1"/>
    <row r="58584" s="505" customFormat="1" ht="14.25" hidden="1"/>
    <row r="58585" s="505" customFormat="1" ht="14.25" hidden="1"/>
    <row r="58586" s="505" customFormat="1" ht="14.25" hidden="1"/>
    <row r="58587" s="505" customFormat="1" ht="14.25" hidden="1"/>
    <row r="58588" s="505" customFormat="1" ht="14.25" hidden="1"/>
    <row r="58589" s="505" customFormat="1" ht="14.25" hidden="1"/>
    <row r="58590" s="505" customFormat="1" ht="14.25" hidden="1"/>
    <row r="58591" s="505" customFormat="1" ht="14.25" hidden="1"/>
    <row r="58592" s="505" customFormat="1" ht="14.25" hidden="1"/>
    <row r="58593" s="505" customFormat="1" ht="14.25" hidden="1"/>
    <row r="58594" s="505" customFormat="1" ht="14.25" hidden="1"/>
    <row r="58595" s="505" customFormat="1" ht="14.25" hidden="1"/>
    <row r="58596" s="505" customFormat="1" ht="14.25" hidden="1"/>
    <row r="58597" s="505" customFormat="1" ht="14.25" hidden="1"/>
    <row r="58598" s="505" customFormat="1" ht="14.25" hidden="1"/>
    <row r="58599" s="505" customFormat="1" ht="14.25" hidden="1"/>
    <row r="58600" s="505" customFormat="1" ht="14.25" hidden="1"/>
    <row r="58601" s="505" customFormat="1" ht="14.25" hidden="1"/>
    <row r="58602" s="505" customFormat="1" ht="14.25" hidden="1"/>
    <row r="58603" s="505" customFormat="1" ht="14.25" hidden="1"/>
    <row r="58604" s="505" customFormat="1" ht="14.25" hidden="1"/>
    <row r="58605" s="505" customFormat="1" ht="14.25" hidden="1"/>
    <row r="58606" s="505" customFormat="1" ht="14.25" hidden="1"/>
    <row r="58607" s="505" customFormat="1" ht="14.25" hidden="1"/>
    <row r="58608" s="505" customFormat="1" ht="14.25" hidden="1"/>
    <row r="58609" s="505" customFormat="1" ht="14.25" hidden="1"/>
    <row r="58610" s="505" customFormat="1" ht="14.25" hidden="1"/>
    <row r="58611" s="505" customFormat="1" ht="14.25" hidden="1"/>
    <row r="58612" s="505" customFormat="1" ht="14.25" hidden="1"/>
    <row r="58613" s="505" customFormat="1" ht="14.25" hidden="1"/>
    <row r="58614" s="505" customFormat="1" ht="14.25" hidden="1"/>
    <row r="58615" s="505" customFormat="1" ht="14.25" hidden="1"/>
    <row r="58616" s="505" customFormat="1" ht="14.25" hidden="1"/>
    <row r="58617" s="505" customFormat="1" ht="14.25" hidden="1"/>
    <row r="58618" s="505" customFormat="1" ht="14.25" hidden="1"/>
    <row r="58619" s="505" customFormat="1" ht="14.25" hidden="1"/>
    <row r="58620" s="505" customFormat="1" ht="14.25" hidden="1"/>
    <row r="58621" s="505" customFormat="1" ht="14.25" hidden="1"/>
    <row r="58622" s="505" customFormat="1" ht="14.25" hidden="1"/>
    <row r="58623" s="505" customFormat="1" ht="14.25" hidden="1"/>
    <row r="58624" s="505" customFormat="1" ht="14.25" hidden="1"/>
    <row r="58625" s="505" customFormat="1" ht="14.25" hidden="1"/>
    <row r="58626" s="505" customFormat="1" ht="14.25" hidden="1"/>
    <row r="58627" s="505" customFormat="1" ht="14.25" hidden="1"/>
    <row r="58628" s="505" customFormat="1" ht="14.25" hidden="1"/>
    <row r="58629" s="505" customFormat="1" ht="14.25" hidden="1"/>
    <row r="58630" s="505" customFormat="1" ht="14.25" hidden="1"/>
    <row r="58631" s="505" customFormat="1" ht="14.25" hidden="1"/>
    <row r="58632" s="505" customFormat="1" ht="14.25" hidden="1"/>
    <row r="58633" s="505" customFormat="1" ht="14.25" hidden="1"/>
    <row r="58634" s="505" customFormat="1" ht="14.25" hidden="1"/>
    <row r="58635" s="505" customFormat="1" ht="14.25" hidden="1"/>
    <row r="58636" s="505" customFormat="1" ht="14.25" hidden="1"/>
    <row r="58637" s="505" customFormat="1" ht="14.25" hidden="1"/>
    <row r="58638" s="505" customFormat="1" ht="14.25" hidden="1"/>
    <row r="58639" s="505" customFormat="1" ht="14.25" hidden="1"/>
    <row r="58640" s="505" customFormat="1" ht="14.25" hidden="1"/>
    <row r="58641" s="505" customFormat="1" ht="14.25" hidden="1"/>
    <row r="58642" s="505" customFormat="1" ht="14.25" hidden="1"/>
    <row r="58643" s="505" customFormat="1" ht="14.25" hidden="1"/>
    <row r="58644" s="505" customFormat="1" ht="14.25" hidden="1"/>
    <row r="58645" s="505" customFormat="1" ht="14.25" hidden="1"/>
    <row r="58646" s="505" customFormat="1" ht="14.25" hidden="1"/>
    <row r="58647" s="505" customFormat="1" ht="14.25" hidden="1"/>
    <row r="58648" s="505" customFormat="1" ht="14.25" hidden="1"/>
    <row r="58649" s="505" customFormat="1" ht="14.25" hidden="1"/>
    <row r="58650" s="505" customFormat="1" ht="14.25" hidden="1"/>
    <row r="58651" s="505" customFormat="1" ht="14.25" hidden="1"/>
    <row r="58652" s="505" customFormat="1" ht="14.25" hidden="1"/>
    <row r="58653" s="505" customFormat="1" ht="14.25" hidden="1"/>
    <row r="58654" s="505" customFormat="1" ht="14.25" hidden="1"/>
    <row r="58655" s="505" customFormat="1" ht="14.25" hidden="1"/>
    <row r="58656" s="505" customFormat="1" ht="14.25" hidden="1"/>
    <row r="58657" s="505" customFormat="1" ht="14.25" hidden="1"/>
    <row r="58658" s="505" customFormat="1" ht="14.25" hidden="1"/>
    <row r="58659" s="505" customFormat="1" ht="14.25" hidden="1"/>
    <row r="58660" s="505" customFormat="1" ht="14.25" hidden="1"/>
    <row r="58661" s="505" customFormat="1" ht="14.25" hidden="1"/>
    <row r="58662" s="505" customFormat="1" ht="14.25" hidden="1"/>
    <row r="58663" s="505" customFormat="1" ht="14.25" hidden="1"/>
    <row r="58664" s="505" customFormat="1" ht="14.25" hidden="1"/>
    <row r="58665" s="505" customFormat="1" ht="14.25" hidden="1"/>
    <row r="58666" s="505" customFormat="1" ht="14.25" hidden="1"/>
    <row r="58667" s="505" customFormat="1" ht="14.25" hidden="1"/>
    <row r="58668" s="505" customFormat="1" ht="14.25" hidden="1"/>
    <row r="58669" s="505" customFormat="1" ht="14.25" hidden="1"/>
    <row r="58670" s="505" customFormat="1" ht="14.25" hidden="1"/>
    <row r="58671" s="505" customFormat="1" ht="14.25" hidden="1"/>
    <row r="58672" s="505" customFormat="1" ht="14.25" hidden="1"/>
    <row r="58673" s="505" customFormat="1" ht="14.25" hidden="1"/>
    <row r="58674" s="505" customFormat="1" ht="14.25" hidden="1"/>
    <row r="58675" s="505" customFormat="1" ht="14.25" hidden="1"/>
    <row r="58676" s="505" customFormat="1" ht="14.25" hidden="1"/>
    <row r="58677" s="505" customFormat="1" ht="14.25" hidden="1"/>
    <row r="58678" s="505" customFormat="1" ht="14.25" hidden="1"/>
    <row r="58679" s="505" customFormat="1" ht="14.25" hidden="1"/>
    <row r="58680" s="505" customFormat="1" ht="14.25" hidden="1"/>
    <row r="58681" s="505" customFormat="1" ht="14.25" hidden="1"/>
    <row r="58682" s="505" customFormat="1" ht="14.25" hidden="1"/>
    <row r="58683" s="505" customFormat="1" ht="14.25" hidden="1"/>
    <row r="58684" s="505" customFormat="1" ht="14.25" hidden="1"/>
    <row r="58685" s="505" customFormat="1" ht="14.25" hidden="1"/>
    <row r="58686" s="505" customFormat="1" ht="14.25" hidden="1"/>
    <row r="58687" s="505" customFormat="1" ht="14.25" hidden="1"/>
    <row r="58688" s="505" customFormat="1" ht="14.25" hidden="1"/>
    <row r="58689" s="505" customFormat="1" ht="14.25" hidden="1"/>
    <row r="58690" s="505" customFormat="1" ht="14.25" hidden="1"/>
    <row r="58691" s="505" customFormat="1" ht="14.25" hidden="1"/>
    <row r="58692" s="505" customFormat="1" ht="14.25" hidden="1"/>
    <row r="58693" s="505" customFormat="1" ht="14.25" hidden="1"/>
    <row r="58694" s="505" customFormat="1" ht="14.25" hidden="1"/>
    <row r="58695" s="505" customFormat="1" ht="14.25" hidden="1"/>
    <row r="58696" s="505" customFormat="1" ht="14.25" hidden="1"/>
    <row r="58697" s="505" customFormat="1" ht="14.25" hidden="1"/>
    <row r="58698" s="505" customFormat="1" ht="14.25" hidden="1"/>
    <row r="58699" s="505" customFormat="1" ht="14.25" hidden="1"/>
    <row r="58700" s="505" customFormat="1" ht="14.25" hidden="1"/>
    <row r="58701" s="505" customFormat="1" ht="14.25" hidden="1"/>
    <row r="58702" s="505" customFormat="1" ht="14.25" hidden="1"/>
    <row r="58703" s="505" customFormat="1" ht="14.25" hidden="1"/>
    <row r="58704" s="505" customFormat="1" ht="14.25" hidden="1"/>
    <row r="58705" s="505" customFormat="1" ht="14.25" hidden="1"/>
    <row r="58706" s="505" customFormat="1" ht="14.25" hidden="1"/>
    <row r="58707" s="505" customFormat="1" ht="14.25" hidden="1"/>
    <row r="58708" s="505" customFormat="1" ht="14.25" hidden="1"/>
    <row r="58709" s="505" customFormat="1" ht="14.25" hidden="1"/>
    <row r="58710" s="505" customFormat="1" ht="14.25" hidden="1"/>
    <row r="58711" s="505" customFormat="1" ht="14.25" hidden="1"/>
    <row r="58712" s="505" customFormat="1" ht="14.25" hidden="1"/>
    <row r="58713" s="505" customFormat="1" ht="14.25" hidden="1"/>
    <row r="58714" s="505" customFormat="1" ht="14.25" hidden="1"/>
    <row r="58715" s="505" customFormat="1" ht="14.25" hidden="1"/>
    <row r="58716" s="505" customFormat="1" ht="14.25" hidden="1"/>
    <row r="58717" s="505" customFormat="1" ht="14.25" hidden="1"/>
    <row r="58718" s="505" customFormat="1" ht="14.25" hidden="1"/>
    <row r="58719" s="505" customFormat="1" ht="14.25" hidden="1"/>
    <row r="58720" s="505" customFormat="1" ht="14.25" hidden="1"/>
    <row r="58721" s="505" customFormat="1" ht="14.25" hidden="1"/>
    <row r="58722" s="505" customFormat="1" ht="14.25" hidden="1"/>
    <row r="58723" s="505" customFormat="1" ht="14.25" hidden="1"/>
    <row r="58724" s="505" customFormat="1" ht="14.25" hidden="1"/>
    <row r="58725" s="505" customFormat="1" ht="14.25" hidden="1"/>
    <row r="58726" s="505" customFormat="1" ht="14.25" hidden="1"/>
    <row r="58727" s="505" customFormat="1" ht="14.25" hidden="1"/>
    <row r="58728" s="505" customFormat="1" ht="14.25" hidden="1"/>
    <row r="58729" s="505" customFormat="1" ht="14.25" hidden="1"/>
    <row r="58730" s="505" customFormat="1" ht="14.25" hidden="1"/>
    <row r="58731" s="505" customFormat="1" ht="14.25" hidden="1"/>
    <row r="58732" s="505" customFormat="1" ht="14.25" hidden="1"/>
    <row r="58733" s="505" customFormat="1" ht="14.25" hidden="1"/>
    <row r="58734" s="505" customFormat="1" ht="14.25" hidden="1"/>
    <row r="58735" s="505" customFormat="1" ht="14.25" hidden="1"/>
    <row r="58736" s="505" customFormat="1" ht="14.25" hidden="1"/>
    <row r="58737" s="505" customFormat="1" ht="14.25" hidden="1"/>
    <row r="58738" s="505" customFormat="1" ht="14.25" hidden="1"/>
    <row r="58739" s="505" customFormat="1" ht="14.25" hidden="1"/>
    <row r="58740" s="505" customFormat="1" ht="14.25" hidden="1"/>
    <row r="58741" s="505" customFormat="1" ht="14.25" hidden="1"/>
    <row r="58742" s="505" customFormat="1" ht="14.25" hidden="1"/>
    <row r="58743" s="505" customFormat="1" ht="14.25" hidden="1"/>
    <row r="58744" s="505" customFormat="1" ht="14.25" hidden="1"/>
    <row r="58745" s="505" customFormat="1" ht="14.25" hidden="1"/>
    <row r="58746" s="505" customFormat="1" ht="14.25" hidden="1"/>
    <row r="58747" s="505" customFormat="1" ht="14.25" hidden="1"/>
    <row r="58748" s="505" customFormat="1" ht="14.25" hidden="1"/>
    <row r="58749" s="505" customFormat="1" ht="14.25" hidden="1"/>
    <row r="58750" s="505" customFormat="1" ht="14.25" hidden="1"/>
    <row r="58751" s="505" customFormat="1" ht="14.25" hidden="1"/>
    <row r="58752" s="505" customFormat="1" ht="14.25" hidden="1"/>
    <row r="58753" s="505" customFormat="1" ht="14.25" hidden="1"/>
    <row r="58754" s="505" customFormat="1" ht="14.25" hidden="1"/>
    <row r="58755" s="505" customFormat="1" ht="14.25" hidden="1"/>
    <row r="58756" s="505" customFormat="1" ht="14.25" hidden="1"/>
    <row r="58757" s="505" customFormat="1" ht="14.25" hidden="1"/>
    <row r="58758" s="505" customFormat="1" ht="14.25" hidden="1"/>
    <row r="58759" s="505" customFormat="1" ht="14.25" hidden="1"/>
    <row r="58760" s="505" customFormat="1" ht="14.25" hidden="1"/>
    <row r="58761" s="505" customFormat="1" ht="14.25" hidden="1"/>
    <row r="58762" s="505" customFormat="1" ht="14.25" hidden="1"/>
    <row r="58763" s="505" customFormat="1" ht="14.25" hidden="1"/>
    <row r="58764" s="505" customFormat="1" ht="14.25" hidden="1"/>
    <row r="58765" s="505" customFormat="1" ht="14.25" hidden="1"/>
    <row r="58766" s="505" customFormat="1" ht="14.25" hidden="1"/>
    <row r="58767" s="505" customFormat="1" ht="14.25" hidden="1"/>
    <row r="58768" s="505" customFormat="1" ht="14.25" hidden="1"/>
    <row r="58769" s="505" customFormat="1" ht="14.25" hidden="1"/>
    <row r="58770" s="505" customFormat="1" ht="14.25" hidden="1"/>
    <row r="58771" s="505" customFormat="1" ht="14.25" hidden="1"/>
    <row r="58772" s="505" customFormat="1" ht="14.25" hidden="1"/>
    <row r="58773" s="505" customFormat="1" ht="14.25" hidden="1"/>
    <row r="58774" s="505" customFormat="1" ht="14.25" hidden="1"/>
    <row r="58775" s="505" customFormat="1" ht="14.25" hidden="1"/>
    <row r="58776" s="505" customFormat="1" ht="14.25" hidden="1"/>
    <row r="58777" s="505" customFormat="1" ht="14.25" hidden="1"/>
    <row r="58778" s="505" customFormat="1" ht="14.25" hidden="1"/>
    <row r="58779" s="505" customFormat="1" ht="14.25" hidden="1"/>
    <row r="58780" s="505" customFormat="1" ht="14.25" hidden="1"/>
    <row r="58781" s="505" customFormat="1" ht="14.25" hidden="1"/>
    <row r="58782" s="505" customFormat="1" ht="14.25" hidden="1"/>
    <row r="58783" s="505" customFormat="1" ht="14.25" hidden="1"/>
    <row r="58784" s="505" customFormat="1" ht="14.25" hidden="1"/>
    <row r="58785" s="505" customFormat="1" ht="14.25" hidden="1"/>
    <row r="58786" s="505" customFormat="1" ht="14.25" hidden="1"/>
    <row r="58787" s="505" customFormat="1" ht="14.25" hidden="1"/>
    <row r="58788" s="505" customFormat="1" ht="14.25" hidden="1"/>
    <row r="58789" s="505" customFormat="1" ht="14.25" hidden="1"/>
    <row r="58790" s="505" customFormat="1" ht="14.25" hidden="1"/>
    <row r="58791" s="505" customFormat="1" ht="14.25" hidden="1"/>
    <row r="58792" s="505" customFormat="1" ht="14.25" hidden="1"/>
    <row r="58793" s="505" customFormat="1" ht="14.25" hidden="1"/>
    <row r="58794" s="505" customFormat="1" ht="14.25" hidden="1"/>
    <row r="58795" s="505" customFormat="1" ht="14.25" hidden="1"/>
    <row r="58796" s="505" customFormat="1" ht="14.25" hidden="1"/>
    <row r="58797" s="505" customFormat="1" ht="14.25" hidden="1"/>
    <row r="58798" s="505" customFormat="1" ht="14.25" hidden="1"/>
    <row r="58799" s="505" customFormat="1" ht="14.25" hidden="1"/>
    <row r="58800" s="505" customFormat="1" ht="14.25" hidden="1"/>
    <row r="58801" s="505" customFormat="1" ht="14.25" hidden="1"/>
    <row r="58802" s="505" customFormat="1" ht="14.25" hidden="1"/>
    <row r="58803" s="505" customFormat="1" ht="14.25" hidden="1"/>
    <row r="58804" s="505" customFormat="1" ht="14.25" hidden="1"/>
    <row r="58805" s="505" customFormat="1" ht="14.25" hidden="1"/>
    <row r="58806" s="505" customFormat="1" ht="14.25" hidden="1"/>
    <row r="58807" s="505" customFormat="1" ht="14.25" hidden="1"/>
    <row r="58808" s="505" customFormat="1" ht="14.25" hidden="1"/>
    <row r="58809" s="505" customFormat="1" ht="14.25" hidden="1"/>
    <row r="58810" s="505" customFormat="1" ht="14.25" hidden="1"/>
    <row r="58811" s="505" customFormat="1" ht="14.25" hidden="1"/>
    <row r="58812" s="505" customFormat="1" ht="14.25" hidden="1"/>
    <row r="58813" s="505" customFormat="1" ht="14.25" hidden="1"/>
    <row r="58814" s="505" customFormat="1" ht="14.25" hidden="1"/>
    <row r="58815" s="505" customFormat="1" ht="14.25" hidden="1"/>
    <row r="58816" s="505" customFormat="1" ht="14.25" hidden="1"/>
    <row r="58817" s="505" customFormat="1" ht="14.25" hidden="1"/>
    <row r="58818" s="505" customFormat="1" ht="14.25" hidden="1"/>
    <row r="58819" s="505" customFormat="1" ht="14.25" hidden="1"/>
    <row r="58820" s="505" customFormat="1" ht="14.25" hidden="1"/>
    <row r="58821" s="505" customFormat="1" ht="14.25" hidden="1"/>
    <row r="58822" s="505" customFormat="1" ht="14.25" hidden="1"/>
    <row r="58823" s="505" customFormat="1" ht="14.25" hidden="1"/>
    <row r="58824" s="505" customFormat="1" ht="14.25" hidden="1"/>
    <row r="58825" s="505" customFormat="1" ht="14.25" hidden="1"/>
    <row r="58826" s="505" customFormat="1" ht="14.25" hidden="1"/>
    <row r="58827" s="505" customFormat="1" ht="14.25" hidden="1"/>
    <row r="58828" s="505" customFormat="1" ht="14.25" hidden="1"/>
    <row r="58829" s="505" customFormat="1" ht="14.25" hidden="1"/>
    <row r="58830" s="505" customFormat="1" ht="14.25" hidden="1"/>
    <row r="58831" s="505" customFormat="1" ht="14.25" hidden="1"/>
    <row r="58832" s="505" customFormat="1" ht="14.25" hidden="1"/>
    <row r="58833" s="505" customFormat="1" ht="14.25" hidden="1"/>
    <row r="58834" s="505" customFormat="1" ht="14.25" hidden="1"/>
    <row r="58835" s="505" customFormat="1" ht="14.25" hidden="1"/>
    <row r="58836" s="505" customFormat="1" ht="14.25" hidden="1"/>
    <row r="58837" s="505" customFormat="1" ht="14.25" hidden="1"/>
    <row r="58838" s="505" customFormat="1" ht="14.25" hidden="1"/>
    <row r="58839" s="505" customFormat="1" ht="14.25" hidden="1"/>
    <row r="58840" s="505" customFormat="1" ht="14.25" hidden="1"/>
    <row r="58841" s="505" customFormat="1" ht="14.25" hidden="1"/>
    <row r="58842" s="505" customFormat="1" ht="14.25" hidden="1"/>
    <row r="58843" s="505" customFormat="1" ht="14.25" hidden="1"/>
    <row r="58844" s="505" customFormat="1" ht="14.25" hidden="1"/>
    <row r="58845" s="505" customFormat="1" ht="14.25" hidden="1"/>
    <row r="58846" s="505" customFormat="1" ht="14.25" hidden="1"/>
    <row r="58847" s="505" customFormat="1" ht="14.25" hidden="1"/>
    <row r="58848" s="505" customFormat="1" ht="14.25" hidden="1"/>
    <row r="58849" s="505" customFormat="1" ht="14.25" hidden="1"/>
    <row r="58850" s="505" customFormat="1" ht="14.25" hidden="1"/>
    <row r="58851" s="505" customFormat="1" ht="14.25" hidden="1"/>
    <row r="58852" s="505" customFormat="1" ht="14.25" hidden="1"/>
    <row r="58853" s="505" customFormat="1" ht="14.25" hidden="1"/>
    <row r="58854" s="505" customFormat="1" ht="14.25" hidden="1"/>
    <row r="58855" s="505" customFormat="1" ht="14.25" hidden="1"/>
    <row r="58856" s="505" customFormat="1" ht="14.25" hidden="1"/>
    <row r="58857" s="505" customFormat="1" ht="14.25" hidden="1"/>
    <row r="58858" s="505" customFormat="1" ht="14.25" hidden="1"/>
    <row r="58859" s="505" customFormat="1" ht="14.25" hidden="1"/>
    <row r="58860" s="505" customFormat="1" ht="14.25" hidden="1"/>
    <row r="58861" s="505" customFormat="1" ht="14.25" hidden="1"/>
    <row r="58862" s="505" customFormat="1" ht="14.25" hidden="1"/>
    <row r="58863" s="505" customFormat="1" ht="14.25" hidden="1"/>
    <row r="58864" s="505" customFormat="1" ht="14.25" hidden="1"/>
    <row r="58865" s="505" customFormat="1" ht="14.25" hidden="1"/>
    <row r="58866" s="505" customFormat="1" ht="14.25" hidden="1"/>
    <row r="58867" s="505" customFormat="1" ht="14.25" hidden="1"/>
    <row r="58868" s="505" customFormat="1" ht="14.25" hidden="1"/>
    <row r="58869" s="505" customFormat="1" ht="14.25" hidden="1"/>
    <row r="58870" s="505" customFormat="1" ht="14.25" hidden="1"/>
    <row r="58871" s="505" customFormat="1" ht="14.25" hidden="1"/>
    <row r="58872" s="505" customFormat="1" ht="14.25" hidden="1"/>
    <row r="58873" s="505" customFormat="1" ht="14.25" hidden="1"/>
    <row r="58874" s="505" customFormat="1" ht="14.25" hidden="1"/>
    <row r="58875" s="505" customFormat="1" ht="14.25" hidden="1"/>
    <row r="58876" s="505" customFormat="1" ht="14.25" hidden="1"/>
    <row r="58877" s="505" customFormat="1" ht="14.25" hidden="1"/>
    <row r="58878" s="505" customFormat="1" ht="14.25" hidden="1"/>
    <row r="58879" s="505" customFormat="1" ht="14.25" hidden="1"/>
    <row r="58880" s="505" customFormat="1" ht="14.25" hidden="1"/>
    <row r="58881" s="505" customFormat="1" ht="14.25" hidden="1"/>
    <row r="58882" s="505" customFormat="1" ht="14.25" hidden="1"/>
    <row r="58883" s="505" customFormat="1" ht="14.25" hidden="1"/>
    <row r="58884" s="505" customFormat="1" ht="14.25" hidden="1"/>
    <row r="58885" s="505" customFormat="1" ht="14.25" hidden="1"/>
    <row r="58886" s="505" customFormat="1" ht="14.25" hidden="1"/>
    <row r="58887" s="505" customFormat="1" ht="14.25" hidden="1"/>
    <row r="58888" s="505" customFormat="1" ht="14.25" hidden="1"/>
    <row r="58889" s="505" customFormat="1" ht="14.25" hidden="1"/>
    <row r="58890" s="505" customFormat="1" ht="14.25" hidden="1"/>
    <row r="58891" s="505" customFormat="1" ht="14.25" hidden="1"/>
    <row r="58892" s="505" customFormat="1" ht="14.25" hidden="1"/>
    <row r="58893" s="505" customFormat="1" ht="14.25" hidden="1"/>
    <row r="58894" s="505" customFormat="1" ht="14.25" hidden="1"/>
    <row r="58895" s="505" customFormat="1" ht="14.25" hidden="1"/>
    <row r="58896" s="505" customFormat="1" ht="14.25" hidden="1"/>
    <row r="58897" s="505" customFormat="1" ht="14.25" hidden="1"/>
    <row r="58898" s="505" customFormat="1" ht="14.25" hidden="1"/>
    <row r="58899" s="505" customFormat="1" ht="14.25" hidden="1"/>
    <row r="58900" s="505" customFormat="1" ht="14.25" hidden="1"/>
    <row r="58901" s="505" customFormat="1" ht="14.25" hidden="1"/>
    <row r="58902" s="505" customFormat="1" ht="14.25" hidden="1"/>
    <row r="58903" s="505" customFormat="1" ht="14.25" hidden="1"/>
    <row r="58904" s="505" customFormat="1" ht="14.25" hidden="1"/>
    <row r="58905" s="505" customFormat="1" ht="14.25" hidden="1"/>
    <row r="58906" s="505" customFormat="1" ht="14.25" hidden="1"/>
    <row r="58907" s="505" customFormat="1" ht="14.25" hidden="1"/>
    <row r="58908" s="505" customFormat="1" ht="14.25" hidden="1"/>
    <row r="58909" s="505" customFormat="1" ht="14.25" hidden="1"/>
    <row r="58910" s="505" customFormat="1" ht="14.25" hidden="1"/>
    <row r="58911" s="505" customFormat="1" ht="14.25" hidden="1"/>
    <row r="58912" s="505" customFormat="1" ht="14.25" hidden="1"/>
    <row r="58913" s="505" customFormat="1" ht="14.25" hidden="1"/>
    <row r="58914" s="505" customFormat="1" ht="14.25" hidden="1"/>
    <row r="58915" s="505" customFormat="1" ht="14.25" hidden="1"/>
    <row r="58916" s="505" customFormat="1" ht="14.25" hidden="1"/>
    <row r="58917" s="505" customFormat="1" ht="14.25" hidden="1"/>
    <row r="58918" s="505" customFormat="1" ht="14.25" hidden="1"/>
    <row r="58919" s="505" customFormat="1" ht="14.25" hidden="1"/>
    <row r="58920" s="505" customFormat="1" ht="14.25" hidden="1"/>
    <row r="58921" s="505" customFormat="1" ht="14.25" hidden="1"/>
    <row r="58922" s="505" customFormat="1" ht="14.25" hidden="1"/>
    <row r="58923" s="505" customFormat="1" ht="14.25" hidden="1"/>
    <row r="58924" s="505" customFormat="1" ht="14.25" hidden="1"/>
    <row r="58925" s="505" customFormat="1" ht="14.25" hidden="1"/>
    <row r="58926" s="505" customFormat="1" ht="14.25" hidden="1"/>
    <row r="58927" s="505" customFormat="1" ht="14.25" hidden="1"/>
    <row r="58928" s="505" customFormat="1" ht="14.25" hidden="1"/>
    <row r="58929" s="505" customFormat="1" ht="14.25" hidden="1"/>
    <row r="58930" s="505" customFormat="1" ht="14.25" hidden="1"/>
    <row r="58931" s="505" customFormat="1" ht="14.25" hidden="1"/>
    <row r="58932" s="505" customFormat="1" ht="14.25" hidden="1"/>
    <row r="58933" s="505" customFormat="1" ht="14.25" hidden="1"/>
    <row r="58934" s="505" customFormat="1" ht="14.25" hidden="1"/>
    <row r="58935" s="505" customFormat="1" ht="14.25" hidden="1"/>
    <row r="58936" s="505" customFormat="1" ht="14.25" hidden="1"/>
    <row r="58937" s="505" customFormat="1" ht="14.25" hidden="1"/>
    <row r="58938" s="505" customFormat="1" ht="14.25" hidden="1"/>
    <row r="58939" s="505" customFormat="1" ht="14.25" hidden="1"/>
    <row r="58940" s="505" customFormat="1" ht="14.25" hidden="1"/>
    <row r="58941" s="505" customFormat="1" ht="14.25" hidden="1"/>
    <row r="58942" s="505" customFormat="1" ht="14.25" hidden="1"/>
    <row r="58943" s="505" customFormat="1" ht="14.25" hidden="1"/>
    <row r="58944" s="505" customFormat="1" ht="14.25" hidden="1"/>
    <row r="58945" s="505" customFormat="1" ht="14.25" hidden="1"/>
    <row r="58946" s="505" customFormat="1" ht="14.25" hidden="1"/>
    <row r="58947" s="505" customFormat="1" ht="14.25" hidden="1"/>
    <row r="58948" s="505" customFormat="1" ht="14.25" hidden="1"/>
    <row r="58949" s="505" customFormat="1" ht="14.25" hidden="1"/>
    <row r="58950" s="505" customFormat="1" ht="14.25" hidden="1"/>
    <row r="58951" s="505" customFormat="1" ht="14.25" hidden="1"/>
    <row r="58952" s="505" customFormat="1" ht="14.25" hidden="1"/>
    <row r="58953" s="505" customFormat="1" ht="14.25" hidden="1"/>
    <row r="58954" s="505" customFormat="1" ht="14.25" hidden="1"/>
    <row r="58955" s="505" customFormat="1" ht="14.25" hidden="1"/>
    <row r="58956" s="505" customFormat="1" ht="14.25" hidden="1"/>
    <row r="58957" s="505" customFormat="1" ht="14.25" hidden="1"/>
    <row r="58958" s="505" customFormat="1" ht="14.25" hidden="1"/>
    <row r="58959" s="505" customFormat="1" ht="14.25" hidden="1"/>
    <row r="58960" s="505" customFormat="1" ht="14.25" hidden="1"/>
    <row r="58961" s="505" customFormat="1" ht="14.25" hidden="1"/>
    <row r="58962" s="505" customFormat="1" ht="14.25" hidden="1"/>
    <row r="58963" s="505" customFormat="1" ht="14.25" hidden="1"/>
    <row r="58964" s="505" customFormat="1" ht="14.25" hidden="1"/>
    <row r="58965" s="505" customFormat="1" ht="14.25" hidden="1"/>
    <row r="58966" s="505" customFormat="1" ht="14.25" hidden="1"/>
    <row r="58967" s="505" customFormat="1" ht="14.25" hidden="1"/>
    <row r="58968" s="505" customFormat="1" ht="14.25" hidden="1"/>
    <row r="58969" s="505" customFormat="1" ht="14.25" hidden="1"/>
    <row r="58970" s="505" customFormat="1" ht="14.25" hidden="1"/>
    <row r="58971" s="505" customFormat="1" ht="14.25" hidden="1"/>
    <row r="58972" s="505" customFormat="1" ht="14.25" hidden="1"/>
    <row r="58973" s="505" customFormat="1" ht="14.25" hidden="1"/>
    <row r="58974" s="505" customFormat="1" ht="14.25" hidden="1"/>
    <row r="58975" s="505" customFormat="1" ht="14.25" hidden="1"/>
    <row r="58976" s="505" customFormat="1" ht="14.25" hidden="1"/>
    <row r="58977" s="505" customFormat="1" ht="14.25" hidden="1"/>
    <row r="58978" s="505" customFormat="1" ht="14.25" hidden="1"/>
    <row r="58979" s="505" customFormat="1" ht="14.25" hidden="1"/>
    <row r="58980" s="505" customFormat="1" ht="14.25" hidden="1"/>
    <row r="58981" s="505" customFormat="1" ht="14.25" hidden="1"/>
    <row r="58982" s="505" customFormat="1" ht="14.25" hidden="1"/>
    <row r="58983" s="505" customFormat="1" ht="14.25" hidden="1"/>
    <row r="58984" s="505" customFormat="1" ht="14.25" hidden="1"/>
    <row r="58985" s="505" customFormat="1" ht="14.25" hidden="1"/>
    <row r="58986" s="505" customFormat="1" ht="14.25" hidden="1"/>
    <row r="58987" s="505" customFormat="1" ht="14.25" hidden="1"/>
    <row r="58988" s="505" customFormat="1" ht="14.25" hidden="1"/>
    <row r="58989" s="505" customFormat="1" ht="14.25" hidden="1"/>
    <row r="58990" s="505" customFormat="1" ht="14.25" hidden="1"/>
    <row r="58991" s="505" customFormat="1" ht="14.25" hidden="1"/>
    <row r="58992" s="505" customFormat="1" ht="14.25" hidden="1"/>
    <row r="58993" s="505" customFormat="1" ht="14.25" hidden="1"/>
    <row r="58994" s="505" customFormat="1" ht="14.25" hidden="1"/>
    <row r="58995" s="505" customFormat="1" ht="14.25" hidden="1"/>
    <row r="58996" s="505" customFormat="1" ht="14.25" hidden="1"/>
    <row r="58997" s="505" customFormat="1" ht="14.25" hidden="1"/>
    <row r="58998" s="505" customFormat="1" ht="14.25" hidden="1"/>
    <row r="58999" s="505" customFormat="1" ht="14.25" hidden="1"/>
    <row r="59000" s="505" customFormat="1" ht="14.25" hidden="1"/>
    <row r="59001" s="505" customFormat="1" ht="14.25" hidden="1"/>
    <row r="59002" s="505" customFormat="1" ht="14.25" hidden="1"/>
    <row r="59003" s="505" customFormat="1" ht="14.25" hidden="1"/>
    <row r="59004" s="505" customFormat="1" ht="14.25" hidden="1"/>
    <row r="59005" s="505" customFormat="1" ht="14.25" hidden="1"/>
    <row r="59006" s="505" customFormat="1" ht="14.25" hidden="1"/>
    <row r="59007" s="505" customFormat="1" ht="14.25" hidden="1"/>
    <row r="59008" s="505" customFormat="1" ht="14.25" hidden="1"/>
    <row r="59009" s="505" customFormat="1" ht="14.25" hidden="1"/>
    <row r="59010" s="505" customFormat="1" ht="14.25" hidden="1"/>
    <row r="59011" s="505" customFormat="1" ht="14.25" hidden="1"/>
    <row r="59012" s="505" customFormat="1" ht="14.25" hidden="1"/>
    <row r="59013" s="505" customFormat="1" ht="14.25" hidden="1"/>
    <row r="59014" s="505" customFormat="1" ht="14.25" hidden="1"/>
    <row r="59015" s="505" customFormat="1" ht="14.25" hidden="1"/>
    <row r="59016" s="505" customFormat="1" ht="14.25" hidden="1"/>
    <row r="59017" s="505" customFormat="1" ht="14.25" hidden="1"/>
    <row r="59018" s="505" customFormat="1" ht="14.25" hidden="1"/>
    <row r="59019" s="505" customFormat="1" ht="14.25" hidden="1"/>
    <row r="59020" s="505" customFormat="1" ht="14.25" hidden="1"/>
    <row r="59021" s="505" customFormat="1" ht="14.25" hidden="1"/>
    <row r="59022" s="505" customFormat="1" ht="14.25" hidden="1"/>
    <row r="59023" s="505" customFormat="1" ht="14.25" hidden="1"/>
    <row r="59024" s="505" customFormat="1" ht="14.25" hidden="1"/>
    <row r="59025" s="505" customFormat="1" ht="14.25" hidden="1"/>
    <row r="59026" s="505" customFormat="1" ht="14.25" hidden="1"/>
    <row r="59027" s="505" customFormat="1" ht="14.25" hidden="1"/>
    <row r="59028" s="505" customFormat="1" ht="14.25" hidden="1"/>
    <row r="59029" s="505" customFormat="1" ht="14.25" hidden="1"/>
    <row r="59030" s="505" customFormat="1" ht="14.25" hidden="1"/>
    <row r="59031" s="505" customFormat="1" ht="14.25" hidden="1"/>
    <row r="59032" s="505" customFormat="1" ht="14.25" hidden="1"/>
    <row r="59033" s="505" customFormat="1" ht="14.25" hidden="1"/>
    <row r="59034" s="505" customFormat="1" ht="14.25" hidden="1"/>
    <row r="59035" s="505" customFormat="1" ht="14.25" hidden="1"/>
    <row r="59036" s="505" customFormat="1" ht="14.25" hidden="1"/>
    <row r="59037" s="505" customFormat="1" ht="14.25" hidden="1"/>
    <row r="59038" s="505" customFormat="1" ht="14.25" hidden="1"/>
    <row r="59039" s="505" customFormat="1" ht="14.25" hidden="1"/>
    <row r="59040" s="505" customFormat="1" ht="14.25" hidden="1"/>
    <row r="59041" s="505" customFormat="1" ht="14.25" hidden="1"/>
    <row r="59042" s="505" customFormat="1" ht="14.25" hidden="1"/>
    <row r="59043" s="505" customFormat="1" ht="14.25" hidden="1"/>
    <row r="59044" s="505" customFormat="1" ht="14.25" hidden="1"/>
    <row r="59045" s="505" customFormat="1" ht="14.25" hidden="1"/>
    <row r="59046" s="505" customFormat="1" ht="14.25" hidden="1"/>
    <row r="59047" s="505" customFormat="1" ht="14.25" hidden="1"/>
    <row r="59048" s="505" customFormat="1" ht="14.25" hidden="1"/>
    <row r="59049" s="505" customFormat="1" ht="14.25" hidden="1"/>
    <row r="59050" s="505" customFormat="1" ht="14.25" hidden="1"/>
    <row r="59051" s="505" customFormat="1" ht="14.25" hidden="1"/>
    <row r="59052" s="505" customFormat="1" ht="14.25" hidden="1"/>
    <row r="59053" s="505" customFormat="1" ht="14.25" hidden="1"/>
    <row r="59054" s="505" customFormat="1" ht="14.25" hidden="1"/>
    <row r="59055" s="505" customFormat="1" ht="14.25" hidden="1"/>
    <row r="59056" s="505" customFormat="1" ht="14.25" hidden="1"/>
    <row r="59057" s="505" customFormat="1" ht="14.25" hidden="1"/>
    <row r="59058" s="505" customFormat="1" ht="14.25" hidden="1"/>
    <row r="59059" s="505" customFormat="1" ht="14.25" hidden="1"/>
    <row r="59060" s="505" customFormat="1" ht="14.25" hidden="1"/>
    <row r="59061" s="505" customFormat="1" ht="14.25" hidden="1"/>
    <row r="59062" s="505" customFormat="1" ht="14.25" hidden="1"/>
    <row r="59063" s="505" customFormat="1" ht="14.25" hidden="1"/>
    <row r="59064" s="505" customFormat="1" ht="14.25" hidden="1"/>
    <row r="59065" s="505" customFormat="1" ht="14.25" hidden="1"/>
    <row r="59066" s="505" customFormat="1" ht="14.25" hidden="1"/>
    <row r="59067" s="505" customFormat="1" ht="14.25" hidden="1"/>
    <row r="59068" s="505" customFormat="1" ht="14.25" hidden="1"/>
    <row r="59069" s="505" customFormat="1" ht="14.25" hidden="1"/>
    <row r="59070" s="505" customFormat="1" ht="14.25" hidden="1"/>
    <row r="59071" s="505" customFormat="1" ht="14.25" hidden="1"/>
    <row r="59072" s="505" customFormat="1" ht="14.25" hidden="1"/>
    <row r="59073" s="505" customFormat="1" ht="14.25" hidden="1"/>
    <row r="59074" s="505" customFormat="1" ht="14.25" hidden="1"/>
    <row r="59075" s="505" customFormat="1" ht="14.25" hidden="1"/>
    <row r="59076" s="505" customFormat="1" ht="14.25" hidden="1"/>
    <row r="59077" s="505" customFormat="1" ht="14.25" hidden="1"/>
    <row r="59078" s="505" customFormat="1" ht="14.25" hidden="1"/>
    <row r="59079" s="505" customFormat="1" ht="14.25" hidden="1"/>
    <row r="59080" s="505" customFormat="1" ht="14.25" hidden="1"/>
    <row r="59081" s="505" customFormat="1" ht="14.25" hidden="1"/>
    <row r="59082" s="505" customFormat="1" ht="14.25" hidden="1"/>
    <row r="59083" s="505" customFormat="1" ht="14.25" hidden="1"/>
    <row r="59084" s="505" customFormat="1" ht="14.25" hidden="1"/>
    <row r="59085" s="505" customFormat="1" ht="14.25" hidden="1"/>
    <row r="59086" s="505" customFormat="1" ht="14.25" hidden="1"/>
    <row r="59087" s="505" customFormat="1" ht="14.25" hidden="1"/>
    <row r="59088" s="505" customFormat="1" ht="14.25" hidden="1"/>
    <row r="59089" s="505" customFormat="1" ht="14.25" hidden="1"/>
    <row r="59090" s="505" customFormat="1" ht="14.25" hidden="1"/>
    <row r="59091" s="505" customFormat="1" ht="14.25" hidden="1"/>
    <row r="59092" s="505" customFormat="1" ht="14.25" hidden="1"/>
    <row r="59093" s="505" customFormat="1" ht="14.25" hidden="1"/>
    <row r="59094" s="505" customFormat="1" ht="14.25" hidden="1"/>
    <row r="59095" s="505" customFormat="1" ht="14.25" hidden="1"/>
    <row r="59096" s="505" customFormat="1" ht="14.25" hidden="1"/>
    <row r="59097" s="505" customFormat="1" ht="14.25" hidden="1"/>
    <row r="59098" s="505" customFormat="1" ht="14.25" hidden="1"/>
    <row r="59099" s="505" customFormat="1" ht="14.25" hidden="1"/>
    <row r="59100" s="505" customFormat="1" ht="14.25" hidden="1"/>
    <row r="59101" s="505" customFormat="1" ht="14.25" hidden="1"/>
    <row r="59102" s="505" customFormat="1" ht="14.25" hidden="1"/>
    <row r="59103" s="505" customFormat="1" ht="14.25" hidden="1"/>
    <row r="59104" s="505" customFormat="1" ht="14.25" hidden="1"/>
    <row r="59105" s="505" customFormat="1" ht="14.25" hidden="1"/>
    <row r="59106" s="505" customFormat="1" ht="14.25" hidden="1"/>
    <row r="59107" s="505" customFormat="1" ht="14.25" hidden="1"/>
    <row r="59108" s="505" customFormat="1" ht="14.25" hidden="1"/>
    <row r="59109" s="505" customFormat="1" ht="14.25" hidden="1"/>
    <row r="59110" s="505" customFormat="1" ht="14.25" hidden="1"/>
    <row r="59111" s="505" customFormat="1" ht="14.25" hidden="1"/>
    <row r="59112" s="505" customFormat="1" ht="14.25" hidden="1"/>
    <row r="59113" s="505" customFormat="1" ht="14.25" hidden="1"/>
    <row r="59114" s="505" customFormat="1" ht="14.25" hidden="1"/>
    <row r="59115" s="505" customFormat="1" ht="14.25" hidden="1"/>
    <row r="59116" s="505" customFormat="1" ht="14.25" hidden="1"/>
    <row r="59117" s="505" customFormat="1" ht="14.25" hidden="1"/>
    <row r="59118" s="505" customFormat="1" ht="14.25" hidden="1"/>
    <row r="59119" s="505" customFormat="1" ht="14.25" hidden="1"/>
    <row r="59120" s="505" customFormat="1" ht="14.25" hidden="1"/>
    <row r="59121" s="505" customFormat="1" ht="14.25" hidden="1"/>
    <row r="59122" s="505" customFormat="1" ht="14.25" hidden="1"/>
    <row r="59123" s="505" customFormat="1" ht="14.25" hidden="1"/>
    <row r="59124" s="505" customFormat="1" ht="14.25" hidden="1"/>
    <row r="59125" s="505" customFormat="1" ht="14.25" hidden="1"/>
    <row r="59126" s="505" customFormat="1" ht="14.25" hidden="1"/>
    <row r="59127" s="505" customFormat="1" ht="14.25" hidden="1"/>
    <row r="59128" s="505" customFormat="1" ht="14.25" hidden="1"/>
    <row r="59129" s="505" customFormat="1" ht="14.25" hidden="1"/>
    <row r="59130" s="505" customFormat="1" ht="14.25" hidden="1"/>
    <row r="59131" s="505" customFormat="1" ht="14.25" hidden="1"/>
    <row r="59132" s="505" customFormat="1" ht="14.25" hidden="1"/>
    <row r="59133" s="505" customFormat="1" ht="14.25" hidden="1"/>
    <row r="59134" s="505" customFormat="1" ht="14.25" hidden="1"/>
    <row r="59135" s="505" customFormat="1" ht="14.25" hidden="1"/>
    <row r="59136" s="505" customFormat="1" ht="14.25" hidden="1"/>
    <row r="59137" s="505" customFormat="1" ht="14.25" hidden="1"/>
    <row r="59138" s="505" customFormat="1" ht="14.25" hidden="1"/>
    <row r="59139" s="505" customFormat="1" ht="14.25" hidden="1"/>
    <row r="59140" s="505" customFormat="1" ht="14.25" hidden="1"/>
    <row r="59141" s="505" customFormat="1" ht="14.25" hidden="1"/>
    <row r="59142" s="505" customFormat="1" ht="14.25" hidden="1"/>
    <row r="59143" s="505" customFormat="1" ht="14.25" hidden="1"/>
    <row r="59144" s="505" customFormat="1" ht="14.25" hidden="1"/>
    <row r="59145" s="505" customFormat="1" ht="14.25" hidden="1"/>
    <row r="59146" s="505" customFormat="1" ht="14.25" hidden="1"/>
    <row r="59147" s="505" customFormat="1" ht="14.25" hidden="1"/>
    <row r="59148" s="505" customFormat="1" ht="14.25" hidden="1"/>
    <row r="59149" s="505" customFormat="1" ht="14.25" hidden="1"/>
    <row r="59150" s="505" customFormat="1" ht="14.25" hidden="1"/>
    <row r="59151" s="505" customFormat="1" ht="14.25" hidden="1"/>
    <row r="59152" s="505" customFormat="1" ht="14.25" hidden="1"/>
    <row r="59153" s="505" customFormat="1" ht="14.25" hidden="1"/>
    <row r="59154" s="505" customFormat="1" ht="14.25" hidden="1"/>
    <row r="59155" s="505" customFormat="1" ht="14.25" hidden="1"/>
    <row r="59156" s="505" customFormat="1" ht="14.25" hidden="1"/>
    <row r="59157" s="505" customFormat="1" ht="14.25" hidden="1"/>
    <row r="59158" s="505" customFormat="1" ht="14.25" hidden="1"/>
    <row r="59159" s="505" customFormat="1" ht="14.25" hidden="1"/>
    <row r="59160" s="505" customFormat="1" ht="14.25" hidden="1"/>
    <row r="59161" s="505" customFormat="1" ht="14.25" hidden="1"/>
    <row r="59162" s="505" customFormat="1" ht="14.25" hidden="1"/>
    <row r="59163" s="505" customFormat="1" ht="14.25" hidden="1"/>
    <row r="59164" s="505" customFormat="1" ht="14.25" hidden="1"/>
    <row r="59165" s="505" customFormat="1" ht="14.25" hidden="1"/>
    <row r="59166" s="505" customFormat="1" ht="14.25" hidden="1"/>
    <row r="59167" s="505" customFormat="1" ht="14.25" hidden="1"/>
    <row r="59168" s="505" customFormat="1" ht="14.25" hidden="1"/>
    <row r="59169" s="505" customFormat="1" ht="14.25" hidden="1"/>
    <row r="59170" s="505" customFormat="1" ht="14.25" hidden="1"/>
    <row r="59171" s="505" customFormat="1" ht="14.25" hidden="1"/>
    <row r="59172" s="505" customFormat="1" ht="14.25" hidden="1"/>
    <row r="59173" s="505" customFormat="1" ht="14.25" hidden="1"/>
    <row r="59174" s="505" customFormat="1" ht="14.25" hidden="1"/>
    <row r="59175" s="505" customFormat="1" ht="14.25" hidden="1"/>
    <row r="59176" s="505" customFormat="1" ht="14.25" hidden="1"/>
    <row r="59177" s="505" customFormat="1" ht="14.25" hidden="1"/>
    <row r="59178" s="505" customFormat="1" ht="14.25" hidden="1"/>
    <row r="59179" s="505" customFormat="1" ht="14.25" hidden="1"/>
    <row r="59180" s="505" customFormat="1" ht="14.25" hidden="1"/>
    <row r="59181" s="505" customFormat="1" ht="14.25" hidden="1"/>
    <row r="59182" s="505" customFormat="1" ht="14.25" hidden="1"/>
    <row r="59183" s="505" customFormat="1" ht="14.25" hidden="1"/>
    <row r="59184" s="505" customFormat="1" ht="14.25" hidden="1"/>
    <row r="59185" s="505" customFormat="1" ht="14.25" hidden="1"/>
    <row r="59186" s="505" customFormat="1" ht="14.25" hidden="1"/>
    <row r="59187" s="505" customFormat="1" ht="14.25" hidden="1"/>
    <row r="59188" s="505" customFormat="1" ht="14.25" hidden="1"/>
    <row r="59189" s="505" customFormat="1" ht="14.25" hidden="1"/>
    <row r="59190" s="505" customFormat="1" ht="14.25" hidden="1"/>
    <row r="59191" s="505" customFormat="1" ht="14.25" hidden="1"/>
    <row r="59192" s="505" customFormat="1" ht="14.25" hidden="1"/>
    <row r="59193" s="505" customFormat="1" ht="14.25" hidden="1"/>
    <row r="59194" s="505" customFormat="1" ht="14.25" hidden="1"/>
    <row r="59195" s="505" customFormat="1" ht="14.25" hidden="1"/>
    <row r="59196" s="505" customFormat="1" ht="14.25" hidden="1"/>
    <row r="59197" s="505" customFormat="1" ht="14.25" hidden="1"/>
    <row r="59198" s="505" customFormat="1" ht="14.25" hidden="1"/>
    <row r="59199" s="505" customFormat="1" ht="14.25" hidden="1"/>
    <row r="59200" s="505" customFormat="1" ht="14.25" hidden="1"/>
    <row r="59201" s="505" customFormat="1" ht="14.25" hidden="1"/>
    <row r="59202" s="505" customFormat="1" ht="14.25" hidden="1"/>
    <row r="59203" s="505" customFormat="1" ht="14.25" hidden="1"/>
    <row r="59204" s="505" customFormat="1" ht="14.25" hidden="1"/>
    <row r="59205" s="505" customFormat="1" ht="14.25" hidden="1"/>
    <row r="59206" s="505" customFormat="1" ht="14.25" hidden="1"/>
    <row r="59207" s="505" customFormat="1" ht="14.25" hidden="1"/>
    <row r="59208" s="505" customFormat="1" ht="14.25" hidden="1"/>
    <row r="59209" s="505" customFormat="1" ht="14.25" hidden="1"/>
    <row r="59210" s="505" customFormat="1" ht="14.25" hidden="1"/>
    <row r="59211" s="505" customFormat="1" ht="14.25" hidden="1"/>
    <row r="59212" s="505" customFormat="1" ht="14.25" hidden="1"/>
    <row r="59213" s="505" customFormat="1" ht="14.25" hidden="1"/>
    <row r="59214" s="505" customFormat="1" ht="14.25" hidden="1"/>
    <row r="59215" s="505" customFormat="1" ht="14.25" hidden="1"/>
    <row r="59216" s="505" customFormat="1" ht="14.25" hidden="1"/>
    <row r="59217" s="505" customFormat="1" ht="14.25" hidden="1"/>
    <row r="59218" s="505" customFormat="1" ht="14.25" hidden="1"/>
    <row r="59219" s="505" customFormat="1" ht="14.25" hidden="1"/>
    <row r="59220" s="505" customFormat="1" ht="14.25" hidden="1"/>
    <row r="59221" s="505" customFormat="1" ht="14.25" hidden="1"/>
    <row r="59222" s="505" customFormat="1" ht="14.25" hidden="1"/>
    <row r="59223" s="505" customFormat="1" ht="14.25" hidden="1"/>
    <row r="59224" s="505" customFormat="1" ht="14.25" hidden="1"/>
    <row r="59225" s="505" customFormat="1" ht="14.25" hidden="1"/>
    <row r="59226" s="505" customFormat="1" ht="14.25" hidden="1"/>
    <row r="59227" s="505" customFormat="1" ht="14.25" hidden="1"/>
    <row r="59228" s="505" customFormat="1" ht="14.25" hidden="1"/>
    <row r="59229" s="505" customFormat="1" ht="14.25" hidden="1"/>
    <row r="59230" s="505" customFormat="1" ht="14.25" hidden="1"/>
    <row r="59231" s="505" customFormat="1" ht="14.25" hidden="1"/>
    <row r="59232" s="505" customFormat="1" ht="14.25" hidden="1"/>
    <row r="59233" s="505" customFormat="1" ht="14.25" hidden="1"/>
    <row r="59234" s="505" customFormat="1" ht="14.25" hidden="1"/>
    <row r="59235" s="505" customFormat="1" ht="14.25" hidden="1"/>
    <row r="59236" s="505" customFormat="1" ht="14.25" hidden="1"/>
    <row r="59237" s="505" customFormat="1" ht="14.25" hidden="1"/>
    <row r="59238" s="505" customFormat="1" ht="14.25" hidden="1"/>
    <row r="59239" s="505" customFormat="1" ht="14.25" hidden="1"/>
    <row r="59240" s="505" customFormat="1" ht="14.25" hidden="1"/>
    <row r="59241" s="505" customFormat="1" ht="14.25" hidden="1"/>
    <row r="59242" s="505" customFormat="1" ht="14.25" hidden="1"/>
    <row r="59243" s="505" customFormat="1" ht="14.25" hidden="1"/>
    <row r="59244" s="505" customFormat="1" ht="14.25" hidden="1"/>
    <row r="59245" s="505" customFormat="1" ht="14.25" hidden="1"/>
    <row r="59246" s="505" customFormat="1" ht="14.25" hidden="1"/>
    <row r="59247" s="505" customFormat="1" ht="14.25" hidden="1"/>
    <row r="59248" s="505" customFormat="1" ht="14.25" hidden="1"/>
    <row r="59249" s="505" customFormat="1" ht="14.25" hidden="1"/>
    <row r="59250" s="505" customFormat="1" ht="14.25" hidden="1"/>
    <row r="59251" s="505" customFormat="1" ht="14.25" hidden="1"/>
    <row r="59252" s="505" customFormat="1" ht="14.25" hidden="1"/>
    <row r="59253" s="505" customFormat="1" ht="14.25" hidden="1"/>
    <row r="59254" s="505" customFormat="1" ht="14.25" hidden="1"/>
    <row r="59255" s="505" customFormat="1" ht="14.25" hidden="1"/>
    <row r="59256" s="505" customFormat="1" ht="14.25" hidden="1"/>
    <row r="59257" s="505" customFormat="1" ht="14.25" hidden="1"/>
    <row r="59258" s="505" customFormat="1" ht="14.25" hidden="1"/>
    <row r="59259" s="505" customFormat="1" ht="14.25" hidden="1"/>
    <row r="59260" s="505" customFormat="1" ht="14.25" hidden="1"/>
    <row r="59261" s="505" customFormat="1" ht="14.25" hidden="1"/>
    <row r="59262" s="505" customFormat="1" ht="14.25" hidden="1"/>
    <row r="59263" s="505" customFormat="1" ht="14.25" hidden="1"/>
    <row r="59264" s="505" customFormat="1" ht="14.25" hidden="1"/>
    <row r="59265" s="505" customFormat="1" ht="14.25" hidden="1"/>
    <row r="59266" s="505" customFormat="1" ht="14.25" hidden="1"/>
    <row r="59267" s="505" customFormat="1" ht="14.25" hidden="1"/>
    <row r="59268" s="505" customFormat="1" ht="14.25" hidden="1"/>
    <row r="59269" s="505" customFormat="1" ht="14.25" hidden="1"/>
    <row r="59270" s="505" customFormat="1" ht="14.25" hidden="1"/>
    <row r="59271" s="505" customFormat="1" ht="14.25" hidden="1"/>
    <row r="59272" s="505" customFormat="1" ht="14.25" hidden="1"/>
    <row r="59273" s="505" customFormat="1" ht="14.25" hidden="1"/>
    <row r="59274" s="505" customFormat="1" ht="14.25" hidden="1"/>
    <row r="59275" s="505" customFormat="1" ht="14.25" hidden="1"/>
    <row r="59276" s="505" customFormat="1" ht="14.25" hidden="1"/>
    <row r="59277" s="505" customFormat="1" ht="14.25" hidden="1"/>
    <row r="59278" s="505" customFormat="1" ht="14.25" hidden="1"/>
    <row r="59279" s="505" customFormat="1" ht="14.25" hidden="1"/>
    <row r="59280" s="505" customFormat="1" ht="14.25" hidden="1"/>
    <row r="59281" s="505" customFormat="1" ht="14.25" hidden="1"/>
    <row r="59282" s="505" customFormat="1" ht="14.25" hidden="1"/>
    <row r="59283" s="505" customFormat="1" ht="14.25" hidden="1"/>
    <row r="59284" s="505" customFormat="1" ht="14.25" hidden="1"/>
    <row r="59285" s="505" customFormat="1" ht="14.25" hidden="1"/>
    <row r="59286" s="505" customFormat="1" ht="14.25" hidden="1"/>
    <row r="59287" s="505" customFormat="1" ht="14.25" hidden="1"/>
    <row r="59288" s="505" customFormat="1" ht="14.25" hidden="1"/>
    <row r="59289" s="505" customFormat="1" ht="14.25" hidden="1"/>
    <row r="59290" s="505" customFormat="1" ht="14.25" hidden="1"/>
    <row r="59291" s="505" customFormat="1" ht="14.25" hidden="1"/>
    <row r="59292" s="505" customFormat="1" ht="14.25" hidden="1"/>
    <row r="59293" s="505" customFormat="1" ht="14.25" hidden="1"/>
    <row r="59294" s="505" customFormat="1" ht="14.25" hidden="1"/>
    <row r="59295" s="505" customFormat="1" ht="14.25" hidden="1"/>
    <row r="59296" s="505" customFormat="1" ht="14.25" hidden="1"/>
    <row r="59297" s="505" customFormat="1" ht="14.25" hidden="1"/>
    <row r="59298" s="505" customFormat="1" ht="14.25" hidden="1"/>
    <row r="59299" s="505" customFormat="1" ht="14.25" hidden="1"/>
    <row r="59300" s="505" customFormat="1" ht="14.25" hidden="1"/>
    <row r="59301" s="505" customFormat="1" ht="14.25" hidden="1"/>
    <row r="59302" s="505" customFormat="1" ht="14.25" hidden="1"/>
    <row r="59303" s="505" customFormat="1" ht="14.25" hidden="1"/>
    <row r="59304" s="505" customFormat="1" ht="14.25" hidden="1"/>
    <row r="59305" s="505" customFormat="1" ht="14.25" hidden="1"/>
    <row r="59306" s="505" customFormat="1" ht="14.25" hidden="1"/>
    <row r="59307" s="505" customFormat="1" ht="14.25" hidden="1"/>
    <row r="59308" s="505" customFormat="1" ht="14.25" hidden="1"/>
    <row r="59309" s="505" customFormat="1" ht="14.25" hidden="1"/>
    <row r="59310" s="505" customFormat="1" ht="14.25" hidden="1"/>
    <row r="59311" s="505" customFormat="1" ht="14.25" hidden="1"/>
    <row r="59312" s="505" customFormat="1" ht="14.25" hidden="1"/>
    <row r="59313" s="505" customFormat="1" ht="14.25" hidden="1"/>
    <row r="59314" s="505" customFormat="1" ht="14.25" hidden="1"/>
    <row r="59315" s="505" customFormat="1" ht="14.25" hidden="1"/>
    <row r="59316" s="505" customFormat="1" ht="14.25" hidden="1"/>
    <row r="59317" s="505" customFormat="1" ht="14.25" hidden="1"/>
    <row r="59318" s="505" customFormat="1" ht="14.25" hidden="1"/>
    <row r="59319" s="505" customFormat="1" ht="14.25" hidden="1"/>
    <row r="59320" s="505" customFormat="1" ht="14.25" hidden="1"/>
    <row r="59321" s="505" customFormat="1" ht="14.25" hidden="1"/>
    <row r="59322" s="505" customFormat="1" ht="14.25" hidden="1"/>
    <row r="59323" s="505" customFormat="1" ht="14.25" hidden="1"/>
    <row r="59324" s="505" customFormat="1" ht="14.25" hidden="1"/>
    <row r="59325" s="505" customFormat="1" ht="14.25" hidden="1"/>
    <row r="59326" s="505" customFormat="1" ht="14.25" hidden="1"/>
    <row r="59327" s="505" customFormat="1" ht="14.25" hidden="1"/>
    <row r="59328" s="505" customFormat="1" ht="14.25" hidden="1"/>
    <row r="59329" s="505" customFormat="1" ht="14.25" hidden="1"/>
    <row r="59330" s="505" customFormat="1" ht="14.25" hidden="1"/>
    <row r="59331" s="505" customFormat="1" ht="14.25" hidden="1"/>
    <row r="59332" s="505" customFormat="1" ht="14.25" hidden="1"/>
    <row r="59333" s="505" customFormat="1" ht="14.25" hidden="1"/>
    <row r="59334" s="505" customFormat="1" ht="14.25" hidden="1"/>
    <row r="59335" s="505" customFormat="1" ht="14.25" hidden="1"/>
    <row r="59336" s="505" customFormat="1" ht="14.25" hidden="1"/>
    <row r="59337" s="505" customFormat="1" ht="14.25" hidden="1"/>
    <row r="59338" s="505" customFormat="1" ht="14.25" hidden="1"/>
    <row r="59339" s="505" customFormat="1" ht="14.25" hidden="1"/>
    <row r="59340" s="505" customFormat="1" ht="14.25" hidden="1"/>
    <row r="59341" s="505" customFormat="1" ht="14.25" hidden="1"/>
    <row r="59342" s="505" customFormat="1" ht="14.25" hidden="1"/>
    <row r="59343" s="505" customFormat="1" ht="14.25" hidden="1"/>
    <row r="59344" s="505" customFormat="1" ht="14.25" hidden="1"/>
    <row r="59345" s="505" customFormat="1" ht="14.25" hidden="1"/>
    <row r="59346" s="505" customFormat="1" ht="14.25" hidden="1"/>
    <row r="59347" s="505" customFormat="1" ht="14.25" hidden="1"/>
    <row r="59348" s="505" customFormat="1" ht="14.25" hidden="1"/>
    <row r="59349" s="505" customFormat="1" ht="14.25" hidden="1"/>
    <row r="59350" s="505" customFormat="1" ht="14.25" hidden="1"/>
    <row r="59351" s="505" customFormat="1" ht="14.25" hidden="1"/>
    <row r="59352" s="505" customFormat="1" ht="14.25" hidden="1"/>
    <row r="59353" s="505" customFormat="1" ht="14.25" hidden="1"/>
    <row r="59354" s="505" customFormat="1" ht="14.25" hidden="1"/>
    <row r="59355" s="505" customFormat="1" ht="14.25" hidden="1"/>
    <row r="59356" s="505" customFormat="1" ht="14.25" hidden="1"/>
    <row r="59357" s="505" customFormat="1" ht="14.25" hidden="1"/>
    <row r="59358" s="505" customFormat="1" ht="14.25" hidden="1"/>
    <row r="59359" s="505" customFormat="1" ht="14.25" hidden="1"/>
    <row r="59360" s="505" customFormat="1" ht="14.25" hidden="1"/>
    <row r="59361" s="505" customFormat="1" ht="14.25" hidden="1"/>
    <row r="59362" s="505" customFormat="1" ht="14.25" hidden="1"/>
    <row r="59363" s="505" customFormat="1" ht="14.25" hidden="1"/>
    <row r="59364" s="505" customFormat="1" ht="14.25" hidden="1"/>
    <row r="59365" s="505" customFormat="1" ht="14.25" hidden="1"/>
    <row r="59366" s="505" customFormat="1" ht="14.25" hidden="1"/>
    <row r="59367" s="505" customFormat="1" ht="14.25" hidden="1"/>
    <row r="59368" s="505" customFormat="1" ht="14.25" hidden="1"/>
    <row r="59369" s="505" customFormat="1" ht="14.25" hidden="1"/>
    <row r="59370" s="505" customFormat="1" ht="14.25" hidden="1"/>
    <row r="59371" s="505" customFormat="1" ht="14.25" hidden="1"/>
    <row r="59372" s="505" customFormat="1" ht="14.25" hidden="1"/>
    <row r="59373" s="505" customFormat="1" ht="14.25" hidden="1"/>
    <row r="59374" s="505" customFormat="1" ht="14.25" hidden="1"/>
    <row r="59375" s="505" customFormat="1" ht="14.25" hidden="1"/>
    <row r="59376" s="505" customFormat="1" ht="14.25" hidden="1"/>
    <row r="59377" s="505" customFormat="1" ht="14.25" hidden="1"/>
    <row r="59378" s="505" customFormat="1" ht="14.25" hidden="1"/>
    <row r="59379" s="505" customFormat="1" ht="14.25" hidden="1"/>
    <row r="59380" s="505" customFormat="1" ht="14.25" hidden="1"/>
    <row r="59381" s="505" customFormat="1" ht="14.25" hidden="1"/>
    <row r="59382" s="505" customFormat="1" ht="14.25" hidden="1"/>
    <row r="59383" s="505" customFormat="1" ht="14.25" hidden="1"/>
    <row r="59384" s="505" customFormat="1" ht="14.25" hidden="1"/>
    <row r="59385" s="505" customFormat="1" ht="14.25" hidden="1"/>
    <row r="59386" s="505" customFormat="1" ht="14.25" hidden="1"/>
    <row r="59387" s="505" customFormat="1" ht="14.25" hidden="1"/>
    <row r="59388" s="505" customFormat="1" ht="14.25" hidden="1"/>
    <row r="59389" s="505" customFormat="1" ht="14.25" hidden="1"/>
    <row r="59390" s="505" customFormat="1" ht="14.25" hidden="1"/>
    <row r="59391" s="505" customFormat="1" ht="14.25" hidden="1"/>
    <row r="59392" s="505" customFormat="1" ht="14.25" hidden="1"/>
    <row r="59393" s="505" customFormat="1" ht="14.25" hidden="1"/>
    <row r="59394" s="505" customFormat="1" ht="14.25" hidden="1"/>
    <row r="59395" s="505" customFormat="1" ht="14.25" hidden="1"/>
    <row r="59396" s="505" customFormat="1" ht="14.25" hidden="1"/>
    <row r="59397" s="505" customFormat="1" ht="14.25" hidden="1"/>
    <row r="59398" s="505" customFormat="1" ht="14.25" hidden="1"/>
    <row r="59399" s="505" customFormat="1" ht="14.25" hidden="1"/>
    <row r="59400" s="505" customFormat="1" ht="14.25" hidden="1"/>
    <row r="59401" s="505" customFormat="1" ht="14.25" hidden="1"/>
    <row r="59402" s="505" customFormat="1" ht="14.25" hidden="1"/>
    <row r="59403" s="505" customFormat="1" ht="14.25" hidden="1"/>
    <row r="59404" s="505" customFormat="1" ht="14.25" hidden="1"/>
    <row r="59405" s="505" customFormat="1" ht="14.25" hidden="1"/>
    <row r="59406" s="505" customFormat="1" ht="14.25" hidden="1"/>
    <row r="59407" s="505" customFormat="1" ht="14.25" hidden="1"/>
    <row r="59408" s="505" customFormat="1" ht="14.25" hidden="1"/>
    <row r="59409" s="505" customFormat="1" ht="14.25" hidden="1"/>
    <row r="59410" s="505" customFormat="1" ht="14.25" hidden="1"/>
    <row r="59411" s="505" customFormat="1" ht="14.25" hidden="1"/>
    <row r="59412" s="505" customFormat="1" ht="14.25" hidden="1"/>
    <row r="59413" s="505" customFormat="1" ht="14.25" hidden="1"/>
    <row r="59414" s="505" customFormat="1" ht="14.25" hidden="1"/>
    <row r="59415" s="505" customFormat="1" ht="14.25" hidden="1"/>
    <row r="59416" s="505" customFormat="1" ht="14.25" hidden="1"/>
    <row r="59417" s="505" customFormat="1" ht="14.25" hidden="1"/>
    <row r="59418" s="505" customFormat="1" ht="14.25" hidden="1"/>
    <row r="59419" s="505" customFormat="1" ht="14.25" hidden="1"/>
    <row r="59420" s="505" customFormat="1" ht="14.25" hidden="1"/>
    <row r="59421" s="505" customFormat="1" ht="14.25" hidden="1"/>
    <row r="59422" s="505" customFormat="1" ht="14.25" hidden="1"/>
    <row r="59423" s="505" customFormat="1" ht="14.25" hidden="1"/>
    <row r="59424" s="505" customFormat="1" ht="14.25" hidden="1"/>
    <row r="59425" s="505" customFormat="1" ht="14.25" hidden="1"/>
    <row r="59426" s="505" customFormat="1" ht="14.25" hidden="1"/>
    <row r="59427" s="505" customFormat="1" ht="14.25" hidden="1"/>
    <row r="59428" s="505" customFormat="1" ht="14.25" hidden="1"/>
    <row r="59429" s="505" customFormat="1" ht="14.25" hidden="1"/>
    <row r="59430" s="505" customFormat="1" ht="14.25" hidden="1"/>
    <row r="59431" s="505" customFormat="1" ht="14.25" hidden="1"/>
    <row r="59432" s="505" customFormat="1" ht="14.25" hidden="1"/>
    <row r="59433" s="505" customFormat="1" ht="14.25" hidden="1"/>
    <row r="59434" s="505" customFormat="1" ht="14.25" hidden="1"/>
    <row r="59435" s="505" customFormat="1" ht="14.25" hidden="1"/>
    <row r="59436" s="505" customFormat="1" ht="14.25" hidden="1"/>
    <row r="59437" s="505" customFormat="1" ht="14.25" hidden="1"/>
    <row r="59438" s="505" customFormat="1" ht="14.25" hidden="1"/>
    <row r="59439" s="505" customFormat="1" ht="14.25" hidden="1"/>
    <row r="59440" s="505" customFormat="1" ht="14.25" hidden="1"/>
    <row r="59441" s="505" customFormat="1" ht="14.25" hidden="1"/>
    <row r="59442" s="505" customFormat="1" ht="14.25" hidden="1"/>
    <row r="59443" s="505" customFormat="1" ht="14.25" hidden="1"/>
    <row r="59444" s="505" customFormat="1" ht="14.25" hidden="1"/>
    <row r="59445" s="505" customFormat="1" ht="14.25" hidden="1"/>
    <row r="59446" s="505" customFormat="1" ht="14.25" hidden="1"/>
    <row r="59447" s="505" customFormat="1" ht="14.25" hidden="1"/>
    <row r="59448" s="505" customFormat="1" ht="14.25" hidden="1"/>
    <row r="59449" s="505" customFormat="1" ht="14.25" hidden="1"/>
    <row r="59450" s="505" customFormat="1" ht="14.25" hidden="1"/>
    <row r="59451" s="505" customFormat="1" ht="14.25" hidden="1"/>
    <row r="59452" s="505" customFormat="1" ht="14.25" hidden="1"/>
    <row r="59453" s="505" customFormat="1" ht="14.25" hidden="1"/>
    <row r="59454" s="505" customFormat="1" ht="14.25" hidden="1"/>
    <row r="59455" s="505" customFormat="1" ht="14.25" hidden="1"/>
    <row r="59456" s="505" customFormat="1" ht="14.25" hidden="1"/>
    <row r="59457" s="505" customFormat="1" ht="14.25" hidden="1"/>
    <row r="59458" s="505" customFormat="1" ht="14.25" hidden="1"/>
    <row r="59459" s="505" customFormat="1" ht="14.25" hidden="1"/>
    <row r="59460" s="505" customFormat="1" ht="14.25" hidden="1"/>
    <row r="59461" s="505" customFormat="1" ht="14.25" hidden="1"/>
    <row r="59462" s="505" customFormat="1" ht="14.25" hidden="1"/>
    <row r="59463" s="505" customFormat="1" ht="14.25" hidden="1"/>
    <row r="59464" s="505" customFormat="1" ht="14.25" hidden="1"/>
    <row r="59465" s="505" customFormat="1" ht="14.25" hidden="1"/>
    <row r="59466" s="505" customFormat="1" ht="14.25" hidden="1"/>
    <row r="59467" s="505" customFormat="1" ht="14.25" hidden="1"/>
    <row r="59468" s="505" customFormat="1" ht="14.25" hidden="1"/>
    <row r="59469" s="505" customFormat="1" ht="14.25" hidden="1"/>
    <row r="59470" s="505" customFormat="1" ht="14.25" hidden="1"/>
    <row r="59471" s="505" customFormat="1" ht="14.25" hidden="1"/>
    <row r="59472" s="505" customFormat="1" ht="14.25" hidden="1"/>
    <row r="59473" s="505" customFormat="1" ht="14.25" hidden="1"/>
    <row r="59474" s="505" customFormat="1" ht="14.25" hidden="1"/>
    <row r="59475" s="505" customFormat="1" ht="14.25" hidden="1"/>
    <row r="59476" s="505" customFormat="1" ht="14.25" hidden="1"/>
    <row r="59477" s="505" customFormat="1" ht="14.25" hidden="1"/>
    <row r="59478" s="505" customFormat="1" ht="14.25" hidden="1"/>
    <row r="59479" s="505" customFormat="1" ht="14.25" hidden="1"/>
    <row r="59480" s="505" customFormat="1" ht="14.25" hidden="1"/>
    <row r="59481" s="505" customFormat="1" ht="14.25" hidden="1"/>
    <row r="59482" s="505" customFormat="1" ht="14.25" hidden="1"/>
    <row r="59483" s="505" customFormat="1" ht="14.25" hidden="1"/>
    <row r="59484" s="505" customFormat="1" ht="14.25" hidden="1"/>
    <row r="59485" s="505" customFormat="1" ht="14.25" hidden="1"/>
    <row r="59486" s="505" customFormat="1" ht="14.25" hidden="1"/>
    <row r="59487" s="505" customFormat="1" ht="14.25" hidden="1"/>
    <row r="59488" s="505" customFormat="1" ht="14.25" hidden="1"/>
    <row r="59489" s="505" customFormat="1" ht="14.25" hidden="1"/>
    <row r="59490" s="505" customFormat="1" ht="14.25" hidden="1"/>
    <row r="59491" s="505" customFormat="1" ht="14.25" hidden="1"/>
    <row r="59492" s="505" customFormat="1" ht="14.25" hidden="1"/>
    <row r="59493" s="505" customFormat="1" ht="14.25" hidden="1"/>
    <row r="59494" s="505" customFormat="1" ht="14.25" hidden="1"/>
    <row r="59495" s="505" customFormat="1" ht="14.25" hidden="1"/>
    <row r="59496" s="505" customFormat="1" ht="14.25" hidden="1"/>
    <row r="59497" s="505" customFormat="1" ht="14.25" hidden="1"/>
    <row r="59498" s="505" customFormat="1" ht="14.25" hidden="1"/>
    <row r="59499" s="505" customFormat="1" ht="14.25" hidden="1"/>
    <row r="59500" s="505" customFormat="1" ht="14.25" hidden="1"/>
    <row r="59501" s="505" customFormat="1" ht="14.25" hidden="1"/>
    <row r="59502" s="505" customFormat="1" ht="14.25" hidden="1"/>
    <row r="59503" s="505" customFormat="1" ht="14.25" hidden="1"/>
    <row r="59504" s="505" customFormat="1" ht="14.25" hidden="1"/>
    <row r="59505" s="505" customFormat="1" ht="14.25" hidden="1"/>
    <row r="59506" s="505" customFormat="1" ht="14.25" hidden="1"/>
    <row r="59507" s="505" customFormat="1" ht="14.25" hidden="1"/>
    <row r="59508" s="505" customFormat="1" ht="14.25" hidden="1"/>
    <row r="59509" s="505" customFormat="1" ht="14.25" hidden="1"/>
    <row r="59510" s="505" customFormat="1" ht="14.25" hidden="1"/>
    <row r="59511" s="505" customFormat="1" ht="14.25" hidden="1"/>
    <row r="59512" s="505" customFormat="1" ht="14.25" hidden="1"/>
    <row r="59513" s="505" customFormat="1" ht="14.25" hidden="1"/>
    <row r="59514" s="505" customFormat="1" ht="14.25" hidden="1"/>
    <row r="59515" s="505" customFormat="1" ht="14.25" hidden="1"/>
    <row r="59516" s="505" customFormat="1" ht="14.25" hidden="1"/>
    <row r="59517" s="505" customFormat="1" ht="14.25" hidden="1"/>
    <row r="59518" s="505" customFormat="1" ht="14.25" hidden="1"/>
    <row r="59519" s="505" customFormat="1" ht="14.25" hidden="1"/>
    <row r="59520" s="505" customFormat="1" ht="14.25" hidden="1"/>
    <row r="59521" s="505" customFormat="1" ht="14.25" hidden="1"/>
    <row r="59522" s="505" customFormat="1" ht="14.25" hidden="1"/>
    <row r="59523" s="505" customFormat="1" ht="14.25" hidden="1"/>
    <row r="59524" s="505" customFormat="1" ht="14.25" hidden="1"/>
    <row r="59525" s="505" customFormat="1" ht="14.25" hidden="1"/>
    <row r="59526" s="505" customFormat="1" ht="14.25" hidden="1"/>
    <row r="59527" s="505" customFormat="1" ht="14.25" hidden="1"/>
    <row r="59528" s="505" customFormat="1" ht="14.25" hidden="1"/>
    <row r="59529" s="505" customFormat="1" ht="14.25" hidden="1"/>
    <row r="59530" s="505" customFormat="1" ht="14.25" hidden="1"/>
    <row r="59531" s="505" customFormat="1" ht="14.25" hidden="1"/>
    <row r="59532" s="505" customFormat="1" ht="14.25" hidden="1"/>
    <row r="59533" s="505" customFormat="1" ht="14.25" hidden="1"/>
    <row r="59534" s="505" customFormat="1" ht="14.25" hidden="1"/>
    <row r="59535" s="505" customFormat="1" ht="14.25" hidden="1"/>
    <row r="59536" s="505" customFormat="1" ht="14.25" hidden="1"/>
    <row r="59537" s="505" customFormat="1" ht="14.25" hidden="1"/>
    <row r="59538" s="505" customFormat="1" ht="14.25" hidden="1"/>
    <row r="59539" s="505" customFormat="1" ht="14.25" hidden="1"/>
    <row r="59540" s="505" customFormat="1" ht="14.25" hidden="1"/>
    <row r="59541" s="505" customFormat="1" ht="14.25" hidden="1"/>
    <row r="59542" s="505" customFormat="1" ht="14.25" hidden="1"/>
    <row r="59543" s="505" customFormat="1" ht="14.25" hidden="1"/>
    <row r="59544" s="505" customFormat="1" ht="14.25" hidden="1"/>
    <row r="59545" s="505" customFormat="1" ht="14.25" hidden="1"/>
    <row r="59546" s="505" customFormat="1" ht="14.25" hidden="1"/>
    <row r="59547" s="505" customFormat="1" ht="14.25" hidden="1"/>
    <row r="59548" s="505" customFormat="1" ht="14.25" hidden="1"/>
    <row r="59549" s="505" customFormat="1" ht="14.25" hidden="1"/>
    <row r="59550" s="505" customFormat="1" ht="14.25" hidden="1"/>
    <row r="59551" s="505" customFormat="1" ht="14.25" hidden="1"/>
    <row r="59552" s="505" customFormat="1" ht="14.25" hidden="1"/>
    <row r="59553" s="505" customFormat="1" ht="14.25" hidden="1"/>
    <row r="59554" s="505" customFormat="1" ht="14.25" hidden="1"/>
    <row r="59555" s="505" customFormat="1" ht="14.25" hidden="1"/>
    <row r="59556" s="505" customFormat="1" ht="14.25" hidden="1"/>
    <row r="59557" s="505" customFormat="1" ht="14.25" hidden="1"/>
    <row r="59558" s="505" customFormat="1" ht="14.25" hidden="1"/>
    <row r="59559" s="505" customFormat="1" ht="14.25" hidden="1"/>
    <row r="59560" s="505" customFormat="1" ht="14.25" hidden="1"/>
    <row r="59561" s="505" customFormat="1" ht="14.25" hidden="1"/>
    <row r="59562" s="505" customFormat="1" ht="14.25" hidden="1"/>
    <row r="59563" s="505" customFormat="1" ht="14.25" hidden="1"/>
    <row r="59564" s="505" customFormat="1" ht="14.25" hidden="1"/>
    <row r="59565" s="505" customFormat="1" ht="14.25" hidden="1"/>
    <row r="59566" s="505" customFormat="1" ht="14.25" hidden="1"/>
    <row r="59567" s="505" customFormat="1" ht="14.25" hidden="1"/>
    <row r="59568" s="505" customFormat="1" ht="14.25" hidden="1"/>
    <row r="59569" s="505" customFormat="1" ht="14.25" hidden="1"/>
    <row r="59570" s="505" customFormat="1" ht="14.25" hidden="1"/>
    <row r="59571" s="505" customFormat="1" ht="14.25" hidden="1"/>
    <row r="59572" s="505" customFormat="1" ht="14.25" hidden="1"/>
    <row r="59573" s="505" customFormat="1" ht="14.25" hidden="1"/>
    <row r="59574" s="505" customFormat="1" ht="14.25" hidden="1"/>
    <row r="59575" s="505" customFormat="1" ht="14.25" hidden="1"/>
    <row r="59576" s="505" customFormat="1" ht="14.25" hidden="1"/>
    <row r="59577" s="505" customFormat="1" ht="14.25" hidden="1"/>
    <row r="59578" s="505" customFormat="1" ht="14.25" hidden="1"/>
    <row r="59579" s="505" customFormat="1" ht="14.25" hidden="1"/>
    <row r="59580" s="505" customFormat="1" ht="14.25" hidden="1"/>
    <row r="59581" s="505" customFormat="1" ht="14.25" hidden="1"/>
    <row r="59582" s="505" customFormat="1" ht="14.25" hidden="1"/>
    <row r="59583" s="505" customFormat="1" ht="14.25" hidden="1"/>
    <row r="59584" s="505" customFormat="1" ht="14.25" hidden="1"/>
    <row r="59585" s="505" customFormat="1" ht="14.25" hidden="1"/>
    <row r="59586" s="505" customFormat="1" ht="14.25" hidden="1"/>
    <row r="59587" s="505" customFormat="1" ht="14.25" hidden="1"/>
    <row r="59588" s="505" customFormat="1" ht="14.25" hidden="1"/>
    <row r="59589" s="505" customFormat="1" ht="14.25" hidden="1"/>
    <row r="59590" s="505" customFormat="1" ht="14.25" hidden="1"/>
    <row r="59591" s="505" customFormat="1" ht="14.25" hidden="1"/>
    <row r="59592" s="505" customFormat="1" ht="14.25" hidden="1"/>
    <row r="59593" s="505" customFormat="1" ht="14.25" hidden="1"/>
    <row r="59594" s="505" customFormat="1" ht="14.25" hidden="1"/>
    <row r="59595" s="505" customFormat="1" ht="14.25" hidden="1"/>
    <row r="59596" s="505" customFormat="1" ht="14.25" hidden="1"/>
    <row r="59597" s="505" customFormat="1" ht="14.25" hidden="1"/>
    <row r="59598" s="505" customFormat="1" ht="14.25" hidden="1"/>
    <row r="59599" s="505" customFormat="1" ht="14.25" hidden="1"/>
    <row r="59600" s="505" customFormat="1" ht="14.25" hidden="1"/>
    <row r="59601" s="505" customFormat="1" ht="14.25" hidden="1"/>
    <row r="59602" s="505" customFormat="1" ht="14.25" hidden="1"/>
    <row r="59603" s="505" customFormat="1" ht="14.25" hidden="1"/>
    <row r="59604" s="505" customFormat="1" ht="14.25" hidden="1"/>
    <row r="59605" s="505" customFormat="1" ht="14.25" hidden="1"/>
    <row r="59606" s="505" customFormat="1" ht="14.25" hidden="1"/>
    <row r="59607" s="505" customFormat="1" ht="14.25" hidden="1"/>
    <row r="59608" s="505" customFormat="1" ht="14.25" hidden="1"/>
    <row r="59609" s="505" customFormat="1" ht="14.25" hidden="1"/>
    <row r="59610" s="505" customFormat="1" ht="14.25" hidden="1"/>
    <row r="59611" s="505" customFormat="1" ht="14.25" hidden="1"/>
    <row r="59612" s="505" customFormat="1" ht="14.25" hidden="1"/>
    <row r="59613" s="505" customFormat="1" ht="14.25" hidden="1"/>
    <row r="59614" s="505" customFormat="1" ht="14.25" hidden="1"/>
    <row r="59615" s="505" customFormat="1" ht="14.25" hidden="1"/>
    <row r="59616" s="505" customFormat="1" ht="14.25" hidden="1"/>
    <row r="59617" s="505" customFormat="1" ht="14.25" hidden="1"/>
    <row r="59618" s="505" customFormat="1" ht="14.25" hidden="1"/>
    <row r="59619" s="505" customFormat="1" ht="14.25" hidden="1"/>
    <row r="59620" s="505" customFormat="1" ht="14.25" hidden="1"/>
    <row r="59621" s="505" customFormat="1" ht="14.25" hidden="1"/>
    <row r="59622" s="505" customFormat="1" ht="14.25" hidden="1"/>
    <row r="59623" s="505" customFormat="1" ht="14.25" hidden="1"/>
    <row r="59624" s="505" customFormat="1" ht="14.25" hidden="1"/>
    <row r="59625" s="505" customFormat="1" ht="14.25" hidden="1"/>
    <row r="59626" s="505" customFormat="1" ht="14.25" hidden="1"/>
    <row r="59627" s="505" customFormat="1" ht="14.25" hidden="1"/>
    <row r="59628" s="505" customFormat="1" ht="14.25" hidden="1"/>
    <row r="59629" s="505" customFormat="1" ht="14.25" hidden="1"/>
    <row r="59630" s="505" customFormat="1" ht="14.25" hidden="1"/>
    <row r="59631" s="505" customFormat="1" ht="14.25" hidden="1"/>
    <row r="59632" s="505" customFormat="1" ht="14.25" hidden="1"/>
    <row r="59633" s="505" customFormat="1" ht="14.25" hidden="1"/>
    <row r="59634" s="505" customFormat="1" ht="14.25" hidden="1"/>
    <row r="59635" s="505" customFormat="1" ht="14.25" hidden="1"/>
    <row r="59636" s="505" customFormat="1" ht="14.25" hidden="1"/>
    <row r="59637" s="505" customFormat="1" ht="14.25" hidden="1"/>
    <row r="59638" s="505" customFormat="1" ht="14.25" hidden="1"/>
    <row r="59639" s="505" customFormat="1" ht="14.25" hidden="1"/>
    <row r="59640" s="505" customFormat="1" ht="14.25" hidden="1"/>
    <row r="59641" s="505" customFormat="1" ht="14.25" hidden="1"/>
    <row r="59642" s="505" customFormat="1" ht="14.25" hidden="1"/>
    <row r="59643" s="505" customFormat="1" ht="14.25" hidden="1"/>
    <row r="59644" s="505" customFormat="1" ht="14.25" hidden="1"/>
    <row r="59645" s="505" customFormat="1" ht="14.25" hidden="1"/>
    <row r="59646" s="505" customFormat="1" ht="14.25" hidden="1"/>
    <row r="59647" s="505" customFormat="1" ht="14.25" hidden="1"/>
    <row r="59648" s="505" customFormat="1" ht="14.25" hidden="1"/>
    <row r="59649" s="505" customFormat="1" ht="14.25" hidden="1"/>
    <row r="59650" s="505" customFormat="1" ht="14.25" hidden="1"/>
    <row r="59651" s="505" customFormat="1" ht="14.25" hidden="1"/>
    <row r="59652" s="505" customFormat="1" ht="14.25" hidden="1"/>
    <row r="59653" s="505" customFormat="1" ht="14.25" hidden="1"/>
    <row r="59654" s="505" customFormat="1" ht="14.25" hidden="1"/>
    <row r="59655" s="505" customFormat="1" ht="14.25" hidden="1"/>
    <row r="59656" s="505" customFormat="1" ht="14.25" hidden="1"/>
    <row r="59657" s="505" customFormat="1" ht="14.25" hidden="1"/>
    <row r="59658" s="505" customFormat="1" ht="14.25" hidden="1"/>
    <row r="59659" s="505" customFormat="1" ht="14.25" hidden="1"/>
    <row r="59660" s="505" customFormat="1" ht="14.25" hidden="1"/>
    <row r="59661" s="505" customFormat="1" ht="14.25" hidden="1"/>
    <row r="59662" s="505" customFormat="1" ht="14.25" hidden="1"/>
    <row r="59663" s="505" customFormat="1" ht="14.25" hidden="1"/>
    <row r="59664" s="505" customFormat="1" ht="14.25" hidden="1"/>
    <row r="59665" s="505" customFormat="1" ht="14.25" hidden="1"/>
    <row r="59666" s="505" customFormat="1" ht="14.25" hidden="1"/>
    <row r="59667" s="505" customFormat="1" ht="14.25" hidden="1"/>
    <row r="59668" s="505" customFormat="1" ht="14.25" hidden="1"/>
    <row r="59669" s="505" customFormat="1" ht="14.25" hidden="1"/>
    <row r="59670" s="505" customFormat="1" ht="14.25" hidden="1"/>
    <row r="59671" s="505" customFormat="1" ht="14.25" hidden="1"/>
    <row r="59672" s="505" customFormat="1" ht="14.25" hidden="1"/>
    <row r="59673" s="505" customFormat="1" ht="14.25" hidden="1"/>
    <row r="59674" s="505" customFormat="1" ht="14.25" hidden="1"/>
    <row r="59675" s="505" customFormat="1" ht="14.25" hidden="1"/>
    <row r="59676" s="505" customFormat="1" ht="14.25" hidden="1"/>
    <row r="59677" s="505" customFormat="1" ht="14.25" hidden="1"/>
    <row r="59678" s="505" customFormat="1" ht="14.25" hidden="1"/>
    <row r="59679" s="505" customFormat="1" ht="14.25" hidden="1"/>
    <row r="59680" s="505" customFormat="1" ht="14.25" hidden="1"/>
    <row r="59681" s="505" customFormat="1" ht="14.25" hidden="1"/>
    <row r="59682" s="505" customFormat="1" ht="14.25" hidden="1"/>
    <row r="59683" s="505" customFormat="1" ht="14.25" hidden="1"/>
    <row r="59684" s="505" customFormat="1" ht="14.25" hidden="1"/>
    <row r="59685" s="505" customFormat="1" ht="14.25" hidden="1"/>
    <row r="59686" s="505" customFormat="1" ht="14.25" hidden="1"/>
    <row r="59687" s="505" customFormat="1" ht="14.25" hidden="1"/>
    <row r="59688" s="505" customFormat="1" ht="14.25" hidden="1"/>
    <row r="59689" s="505" customFormat="1" ht="14.25" hidden="1"/>
    <row r="59690" s="505" customFormat="1" ht="14.25" hidden="1"/>
    <row r="59691" s="505" customFormat="1" ht="14.25" hidden="1"/>
    <row r="59692" s="505" customFormat="1" ht="14.25" hidden="1"/>
    <row r="59693" s="505" customFormat="1" ht="14.25" hidden="1"/>
    <row r="59694" s="505" customFormat="1" ht="14.25" hidden="1"/>
    <row r="59695" s="505" customFormat="1" ht="14.25" hidden="1"/>
    <row r="59696" s="505" customFormat="1" ht="14.25" hidden="1"/>
    <row r="59697" s="505" customFormat="1" ht="14.25" hidden="1"/>
    <row r="59698" s="505" customFormat="1" ht="14.25" hidden="1"/>
    <row r="59699" s="505" customFormat="1" ht="14.25" hidden="1"/>
    <row r="59700" s="505" customFormat="1" ht="14.25" hidden="1"/>
    <row r="59701" s="505" customFormat="1" ht="14.25" hidden="1"/>
    <row r="59702" s="505" customFormat="1" ht="14.25" hidden="1"/>
    <row r="59703" s="505" customFormat="1" ht="14.25" hidden="1"/>
    <row r="59704" s="505" customFormat="1" ht="14.25" hidden="1"/>
    <row r="59705" s="505" customFormat="1" ht="14.25" hidden="1"/>
    <row r="59706" s="505" customFormat="1" ht="14.25" hidden="1"/>
    <row r="59707" s="505" customFormat="1" ht="14.25" hidden="1"/>
    <row r="59708" s="505" customFormat="1" ht="14.25" hidden="1"/>
    <row r="59709" s="505" customFormat="1" ht="14.25" hidden="1"/>
    <row r="59710" s="505" customFormat="1" ht="14.25" hidden="1"/>
    <row r="59711" s="505" customFormat="1" ht="14.25" hidden="1"/>
    <row r="59712" s="505" customFormat="1" ht="14.25" hidden="1"/>
    <row r="59713" s="505" customFormat="1" ht="14.25" hidden="1"/>
    <row r="59714" s="505" customFormat="1" ht="14.25" hidden="1"/>
    <row r="59715" s="505" customFormat="1" ht="14.25" hidden="1"/>
    <row r="59716" s="505" customFormat="1" ht="14.25" hidden="1"/>
    <row r="59717" s="505" customFormat="1" ht="14.25" hidden="1"/>
    <row r="59718" s="505" customFormat="1" ht="14.25" hidden="1"/>
    <row r="59719" s="505" customFormat="1" ht="14.25" hidden="1"/>
    <row r="59720" s="505" customFormat="1" ht="14.25" hidden="1"/>
    <row r="59721" s="505" customFormat="1" ht="14.25" hidden="1"/>
    <row r="59722" s="505" customFormat="1" ht="14.25" hidden="1"/>
    <row r="59723" s="505" customFormat="1" ht="14.25" hidden="1"/>
    <row r="59724" s="505" customFormat="1" ht="14.25" hidden="1"/>
    <row r="59725" s="505" customFormat="1" ht="14.25" hidden="1"/>
    <row r="59726" s="505" customFormat="1" ht="14.25" hidden="1"/>
    <row r="59727" s="505" customFormat="1" ht="14.25" hidden="1"/>
    <row r="59728" s="505" customFormat="1" ht="14.25" hidden="1"/>
    <row r="59729" s="505" customFormat="1" ht="14.25" hidden="1"/>
    <row r="59730" s="505" customFormat="1" ht="14.25" hidden="1"/>
    <row r="59731" s="505" customFormat="1" ht="14.25" hidden="1"/>
    <row r="59732" s="505" customFormat="1" ht="14.25" hidden="1"/>
    <row r="59733" s="505" customFormat="1" ht="14.25" hidden="1"/>
    <row r="59734" s="505" customFormat="1" ht="14.25" hidden="1"/>
    <row r="59735" s="505" customFormat="1" ht="14.25" hidden="1"/>
    <row r="59736" s="505" customFormat="1" ht="14.25" hidden="1"/>
    <row r="59737" s="505" customFormat="1" ht="14.25" hidden="1"/>
    <row r="59738" s="505" customFormat="1" ht="14.25" hidden="1"/>
    <row r="59739" s="505" customFormat="1" ht="14.25" hidden="1"/>
    <row r="59740" s="505" customFormat="1" ht="14.25" hidden="1"/>
    <row r="59741" s="505" customFormat="1" ht="14.25" hidden="1"/>
    <row r="59742" s="505" customFormat="1" ht="14.25" hidden="1"/>
    <row r="59743" s="505" customFormat="1" ht="14.25" hidden="1"/>
    <row r="59744" s="505" customFormat="1" ht="14.25" hidden="1"/>
    <row r="59745" s="505" customFormat="1" ht="14.25" hidden="1"/>
    <row r="59746" s="505" customFormat="1" ht="14.25" hidden="1"/>
    <row r="59747" s="505" customFormat="1" ht="14.25" hidden="1"/>
    <row r="59748" s="505" customFormat="1" ht="14.25" hidden="1"/>
    <row r="59749" s="505" customFormat="1" ht="14.25" hidden="1"/>
    <row r="59750" s="505" customFormat="1" ht="14.25" hidden="1"/>
    <row r="59751" s="505" customFormat="1" ht="14.25" hidden="1"/>
    <row r="59752" s="505" customFormat="1" ht="14.25" hidden="1"/>
    <row r="59753" s="505" customFormat="1" ht="14.25" hidden="1"/>
    <row r="59754" s="505" customFormat="1" ht="14.25" hidden="1"/>
    <row r="59755" s="505" customFormat="1" ht="14.25" hidden="1"/>
    <row r="59756" s="505" customFormat="1" ht="14.25" hidden="1"/>
    <row r="59757" s="505" customFormat="1" ht="14.25" hidden="1"/>
    <row r="59758" s="505" customFormat="1" ht="14.25" hidden="1"/>
    <row r="59759" s="505" customFormat="1" ht="14.25" hidden="1"/>
    <row r="59760" s="505" customFormat="1" ht="14.25" hidden="1"/>
    <row r="59761" s="505" customFormat="1" ht="14.25" hidden="1"/>
    <row r="59762" s="505" customFormat="1" ht="14.25" hidden="1"/>
    <row r="59763" s="505" customFormat="1" ht="14.25" hidden="1"/>
    <row r="59764" s="505" customFormat="1" ht="14.25" hidden="1"/>
    <row r="59765" s="505" customFormat="1" ht="14.25" hidden="1"/>
    <row r="59766" s="505" customFormat="1" ht="14.25" hidden="1"/>
    <row r="59767" s="505" customFormat="1" ht="14.25" hidden="1"/>
    <row r="59768" s="505" customFormat="1" ht="14.25" hidden="1"/>
    <row r="59769" s="505" customFormat="1" ht="14.25" hidden="1"/>
    <row r="59770" s="505" customFormat="1" ht="14.25" hidden="1"/>
    <row r="59771" s="505" customFormat="1" ht="14.25" hidden="1"/>
    <row r="59772" s="505" customFormat="1" ht="14.25" hidden="1"/>
    <row r="59773" s="505" customFormat="1" ht="14.25" hidden="1"/>
    <row r="59774" s="505" customFormat="1" ht="14.25" hidden="1"/>
    <row r="59775" s="505" customFormat="1" ht="14.25" hidden="1"/>
    <row r="59776" s="505" customFormat="1" ht="14.25" hidden="1"/>
    <row r="59777" s="505" customFormat="1" ht="14.25" hidden="1"/>
    <row r="59778" s="505" customFormat="1" ht="14.25" hidden="1"/>
    <row r="59779" s="505" customFormat="1" ht="14.25" hidden="1"/>
    <row r="59780" s="505" customFormat="1" ht="14.25" hidden="1"/>
    <row r="59781" s="505" customFormat="1" ht="14.25" hidden="1"/>
    <row r="59782" s="505" customFormat="1" ht="14.25" hidden="1"/>
    <row r="59783" s="505" customFormat="1" ht="14.25" hidden="1"/>
    <row r="59784" s="505" customFormat="1" ht="14.25" hidden="1"/>
    <row r="59785" s="505" customFormat="1" ht="14.25" hidden="1"/>
    <row r="59786" s="505" customFormat="1" ht="14.25" hidden="1"/>
    <row r="59787" s="505" customFormat="1" ht="14.25" hidden="1"/>
    <row r="59788" s="505" customFormat="1" ht="14.25" hidden="1"/>
    <row r="59789" s="505" customFormat="1" ht="14.25" hidden="1"/>
    <row r="59790" s="505" customFormat="1" ht="14.25" hidden="1"/>
    <row r="59791" s="505" customFormat="1" ht="14.25" hidden="1"/>
    <row r="59792" s="505" customFormat="1" ht="14.25" hidden="1"/>
    <row r="59793" s="505" customFormat="1" ht="14.25" hidden="1"/>
    <row r="59794" s="505" customFormat="1" ht="14.25" hidden="1"/>
    <row r="59795" s="505" customFormat="1" ht="14.25" hidden="1"/>
    <row r="59796" s="505" customFormat="1" ht="14.25" hidden="1"/>
    <row r="59797" s="505" customFormat="1" ht="14.25" hidden="1"/>
    <row r="59798" s="505" customFormat="1" ht="14.25" hidden="1"/>
    <row r="59799" s="505" customFormat="1" ht="14.25" hidden="1"/>
    <row r="59800" s="505" customFormat="1" ht="14.25" hidden="1"/>
    <row r="59801" s="505" customFormat="1" ht="14.25" hidden="1"/>
    <row r="59802" s="505" customFormat="1" ht="14.25" hidden="1"/>
    <row r="59803" s="505" customFormat="1" ht="14.25" hidden="1"/>
    <row r="59804" s="505" customFormat="1" ht="14.25" hidden="1"/>
    <row r="59805" s="505" customFormat="1" ht="14.25" hidden="1"/>
    <row r="59806" s="505" customFormat="1" ht="14.25" hidden="1"/>
    <row r="59807" s="505" customFormat="1" ht="14.25" hidden="1"/>
    <row r="59808" s="505" customFormat="1" ht="14.25" hidden="1"/>
    <row r="59809" s="505" customFormat="1" ht="14.25" hidden="1"/>
    <row r="59810" s="505" customFormat="1" ht="14.25" hidden="1"/>
    <row r="59811" s="505" customFormat="1" ht="14.25" hidden="1"/>
    <row r="59812" s="505" customFormat="1" ht="14.25" hidden="1"/>
    <row r="59813" s="505" customFormat="1" ht="14.25" hidden="1"/>
    <row r="59814" s="505" customFormat="1" ht="14.25" hidden="1"/>
    <row r="59815" s="505" customFormat="1" ht="14.25" hidden="1"/>
    <row r="59816" s="505" customFormat="1" ht="14.25" hidden="1"/>
    <row r="59817" s="505" customFormat="1" ht="14.25" hidden="1"/>
    <row r="59818" s="505" customFormat="1" ht="14.25" hidden="1"/>
    <row r="59819" s="505" customFormat="1" ht="14.25" hidden="1"/>
    <row r="59820" s="505" customFormat="1" ht="14.25" hidden="1"/>
    <row r="59821" s="505" customFormat="1" ht="14.25" hidden="1"/>
    <row r="59822" s="505" customFormat="1" ht="14.25" hidden="1"/>
    <row r="59823" s="505" customFormat="1" ht="14.25" hidden="1"/>
    <row r="59824" s="505" customFormat="1" ht="14.25" hidden="1"/>
    <row r="59825" s="505" customFormat="1" ht="14.25" hidden="1"/>
    <row r="59826" s="505" customFormat="1" ht="14.25" hidden="1"/>
    <row r="59827" s="505" customFormat="1" ht="14.25" hidden="1"/>
    <row r="59828" s="505" customFormat="1" ht="14.25" hidden="1"/>
    <row r="59829" s="505" customFormat="1" ht="14.25" hidden="1"/>
    <row r="59830" s="505" customFormat="1" ht="14.25" hidden="1"/>
    <row r="59831" s="505" customFormat="1" ht="14.25" hidden="1"/>
    <row r="59832" s="505" customFormat="1" ht="14.25" hidden="1"/>
    <row r="59833" s="505" customFormat="1" ht="14.25" hidden="1"/>
    <row r="59834" s="505" customFormat="1" ht="14.25" hidden="1"/>
    <row r="59835" s="505" customFormat="1" ht="14.25" hidden="1"/>
    <row r="59836" s="505" customFormat="1" ht="14.25" hidden="1"/>
    <row r="59837" s="505" customFormat="1" ht="14.25" hidden="1"/>
    <row r="59838" s="505" customFormat="1" ht="14.25" hidden="1"/>
    <row r="59839" s="505" customFormat="1" ht="14.25" hidden="1"/>
    <row r="59840" s="505" customFormat="1" ht="14.25" hidden="1"/>
    <row r="59841" s="505" customFormat="1" ht="14.25" hidden="1"/>
    <row r="59842" s="505" customFormat="1" ht="14.25" hidden="1"/>
    <row r="59843" s="505" customFormat="1" ht="14.25" hidden="1"/>
    <row r="59844" s="505" customFormat="1" ht="14.25" hidden="1"/>
    <row r="59845" s="505" customFormat="1" ht="14.25" hidden="1"/>
    <row r="59846" s="505" customFormat="1" ht="14.25" hidden="1"/>
    <row r="59847" s="505" customFormat="1" ht="14.25" hidden="1"/>
    <row r="59848" s="505" customFormat="1" ht="14.25" hidden="1"/>
    <row r="59849" s="505" customFormat="1" ht="14.25" hidden="1"/>
    <row r="59850" s="505" customFormat="1" ht="14.25" hidden="1"/>
    <row r="59851" s="505" customFormat="1" ht="14.25" hidden="1"/>
    <row r="59852" s="505" customFormat="1" ht="14.25" hidden="1"/>
    <row r="59853" s="505" customFormat="1" ht="14.25" hidden="1"/>
    <row r="59854" s="505" customFormat="1" ht="14.25" hidden="1"/>
    <row r="59855" s="505" customFormat="1" ht="14.25" hidden="1"/>
    <row r="59856" s="505" customFormat="1" ht="14.25" hidden="1"/>
    <row r="59857" s="505" customFormat="1" ht="14.25" hidden="1"/>
    <row r="59858" s="505" customFormat="1" ht="14.25" hidden="1"/>
    <row r="59859" s="505" customFormat="1" ht="14.25" hidden="1"/>
    <row r="59860" s="505" customFormat="1" ht="14.25" hidden="1"/>
    <row r="59861" s="505" customFormat="1" ht="14.25" hidden="1"/>
    <row r="59862" s="505" customFormat="1" ht="14.25" hidden="1"/>
    <row r="59863" s="505" customFormat="1" ht="14.25" hidden="1"/>
    <row r="59864" s="505" customFormat="1" ht="14.25" hidden="1"/>
    <row r="59865" s="505" customFormat="1" ht="14.25" hidden="1"/>
    <row r="59866" s="505" customFormat="1" ht="14.25" hidden="1"/>
    <row r="59867" s="505" customFormat="1" ht="14.25" hidden="1"/>
    <row r="59868" s="505" customFormat="1" ht="14.25" hidden="1"/>
    <row r="59869" s="505" customFormat="1" ht="14.25" hidden="1"/>
    <row r="59870" s="505" customFormat="1" ht="14.25" hidden="1"/>
    <row r="59871" s="505" customFormat="1" ht="14.25" hidden="1"/>
    <row r="59872" s="505" customFormat="1" ht="14.25" hidden="1"/>
    <row r="59873" s="505" customFormat="1" ht="14.25" hidden="1"/>
    <row r="59874" s="505" customFormat="1" ht="14.25" hidden="1"/>
    <row r="59875" s="505" customFormat="1" ht="14.25" hidden="1"/>
    <row r="59876" s="505" customFormat="1" ht="14.25" hidden="1"/>
    <row r="59877" s="505" customFormat="1" ht="14.25" hidden="1"/>
    <row r="59878" s="505" customFormat="1" ht="14.25" hidden="1"/>
    <row r="59879" s="505" customFormat="1" ht="14.25" hidden="1"/>
    <row r="59880" s="505" customFormat="1" ht="14.25" hidden="1"/>
    <row r="59881" s="505" customFormat="1" ht="14.25" hidden="1"/>
    <row r="59882" s="505" customFormat="1" ht="14.25" hidden="1"/>
    <row r="59883" s="505" customFormat="1" ht="14.25" hidden="1"/>
    <row r="59884" s="505" customFormat="1" ht="14.25" hidden="1"/>
    <row r="59885" s="505" customFormat="1" ht="14.25" hidden="1"/>
    <row r="59886" s="505" customFormat="1" ht="14.25" hidden="1"/>
    <row r="59887" s="505" customFormat="1" ht="14.25" hidden="1"/>
    <row r="59888" s="505" customFormat="1" ht="14.25" hidden="1"/>
    <row r="59889" s="505" customFormat="1" ht="14.25" hidden="1"/>
    <row r="59890" s="505" customFormat="1" ht="14.25" hidden="1"/>
    <row r="59891" s="505" customFormat="1" ht="14.25" hidden="1"/>
    <row r="59892" s="505" customFormat="1" ht="14.25" hidden="1"/>
    <row r="59893" s="505" customFormat="1" ht="14.25" hidden="1"/>
    <row r="59894" s="505" customFormat="1" ht="14.25" hidden="1"/>
    <row r="59895" s="505" customFormat="1" ht="14.25" hidden="1"/>
    <row r="59896" s="505" customFormat="1" ht="14.25" hidden="1"/>
    <row r="59897" s="505" customFormat="1" ht="14.25" hidden="1"/>
    <row r="59898" s="505" customFormat="1" ht="14.25" hidden="1"/>
    <row r="59899" s="505" customFormat="1" ht="14.25" hidden="1"/>
    <row r="59900" s="505" customFormat="1" ht="14.25" hidden="1"/>
    <row r="59901" s="505" customFormat="1" ht="14.25" hidden="1"/>
    <row r="59902" s="505" customFormat="1" ht="14.25" hidden="1"/>
    <row r="59903" s="505" customFormat="1" ht="14.25" hidden="1"/>
    <row r="59904" s="505" customFormat="1" ht="14.25" hidden="1"/>
    <row r="59905" s="505" customFormat="1" ht="14.25" hidden="1"/>
    <row r="59906" s="505" customFormat="1" ht="14.25" hidden="1"/>
    <row r="59907" s="505" customFormat="1" ht="14.25" hidden="1"/>
    <row r="59908" s="505" customFormat="1" ht="14.25" hidden="1"/>
    <row r="59909" s="505" customFormat="1" ht="14.25" hidden="1"/>
    <row r="59910" s="505" customFormat="1" ht="14.25" hidden="1"/>
    <row r="59911" s="505" customFormat="1" ht="14.25" hidden="1"/>
    <row r="59912" s="505" customFormat="1" ht="14.25" hidden="1"/>
    <row r="59913" s="505" customFormat="1" ht="14.25" hidden="1"/>
    <row r="59914" s="505" customFormat="1" ht="14.25" hidden="1"/>
    <row r="59915" s="505" customFormat="1" ht="14.25" hidden="1"/>
    <row r="59916" s="505" customFormat="1" ht="14.25" hidden="1"/>
    <row r="59917" s="505" customFormat="1" ht="14.25" hidden="1"/>
    <row r="59918" s="505" customFormat="1" ht="14.25" hidden="1"/>
    <row r="59919" s="505" customFormat="1" ht="14.25" hidden="1"/>
    <row r="59920" s="505" customFormat="1" ht="14.25" hidden="1"/>
    <row r="59921" s="505" customFormat="1" ht="14.25" hidden="1"/>
    <row r="59922" s="505" customFormat="1" ht="14.25" hidden="1"/>
    <row r="59923" s="505" customFormat="1" ht="14.25" hidden="1"/>
    <row r="59924" s="505" customFormat="1" ht="14.25" hidden="1"/>
    <row r="59925" s="505" customFormat="1" ht="14.25" hidden="1"/>
    <row r="59926" s="505" customFormat="1" ht="14.25" hidden="1"/>
    <row r="59927" s="505" customFormat="1" ht="14.25" hidden="1"/>
    <row r="59928" s="505" customFormat="1" ht="14.25" hidden="1"/>
    <row r="59929" s="505" customFormat="1" ht="14.25" hidden="1"/>
    <row r="59930" s="505" customFormat="1" ht="14.25" hidden="1"/>
    <row r="59931" s="505" customFormat="1" ht="14.25" hidden="1"/>
    <row r="59932" s="505" customFormat="1" ht="14.25" hidden="1"/>
    <row r="59933" s="505" customFormat="1" ht="14.25" hidden="1"/>
    <row r="59934" s="505" customFormat="1" ht="14.25" hidden="1"/>
    <row r="59935" s="505" customFormat="1" ht="14.25" hidden="1"/>
    <row r="59936" s="505" customFormat="1" ht="14.25" hidden="1"/>
    <row r="59937" s="505" customFormat="1" ht="14.25" hidden="1"/>
    <row r="59938" s="505" customFormat="1" ht="14.25" hidden="1"/>
    <row r="59939" s="505" customFormat="1" ht="14.25" hidden="1"/>
    <row r="59940" s="505" customFormat="1" ht="14.25" hidden="1"/>
    <row r="59941" s="505" customFormat="1" ht="14.25" hidden="1"/>
    <row r="59942" s="505" customFormat="1" ht="14.25" hidden="1"/>
    <row r="59943" s="505" customFormat="1" ht="14.25" hidden="1"/>
    <row r="59944" s="505" customFormat="1" ht="14.25" hidden="1"/>
    <row r="59945" s="505" customFormat="1" ht="14.25" hidden="1"/>
    <row r="59946" s="505" customFormat="1" ht="14.25" hidden="1"/>
    <row r="59947" s="505" customFormat="1" ht="14.25" hidden="1"/>
    <row r="59948" s="505" customFormat="1" ht="14.25" hidden="1"/>
    <row r="59949" s="505" customFormat="1" ht="14.25" hidden="1"/>
    <row r="59950" s="505" customFormat="1" ht="14.25" hidden="1"/>
    <row r="59951" s="505" customFormat="1" ht="14.25" hidden="1"/>
    <row r="59952" s="505" customFormat="1" ht="14.25" hidden="1"/>
    <row r="59953" s="505" customFormat="1" ht="14.25" hidden="1"/>
    <row r="59954" s="505" customFormat="1" ht="14.25" hidden="1"/>
    <row r="59955" s="505" customFormat="1" ht="14.25" hidden="1"/>
    <row r="59956" s="505" customFormat="1" ht="14.25" hidden="1"/>
    <row r="59957" s="505" customFormat="1" ht="14.25" hidden="1"/>
    <row r="59958" s="505" customFormat="1" ht="14.25" hidden="1"/>
    <row r="59959" s="505" customFormat="1" ht="14.25" hidden="1"/>
    <row r="59960" s="505" customFormat="1" ht="14.25" hidden="1"/>
    <row r="59961" s="505" customFormat="1" ht="14.25" hidden="1"/>
    <row r="59962" s="505" customFormat="1" ht="14.25" hidden="1"/>
    <row r="59963" s="505" customFormat="1" ht="14.25" hidden="1"/>
    <row r="59964" s="505" customFormat="1" ht="14.25" hidden="1"/>
    <row r="59965" s="505" customFormat="1" ht="14.25" hidden="1"/>
    <row r="59966" s="505" customFormat="1" ht="14.25" hidden="1"/>
    <row r="59967" s="505" customFormat="1" ht="14.25" hidden="1"/>
    <row r="59968" s="505" customFormat="1" ht="14.25" hidden="1"/>
    <row r="59969" s="505" customFormat="1" ht="14.25" hidden="1"/>
    <row r="59970" s="505" customFormat="1" ht="14.25" hidden="1"/>
    <row r="59971" s="505" customFormat="1" ht="14.25" hidden="1"/>
    <row r="59972" s="505" customFormat="1" ht="14.25" hidden="1"/>
    <row r="59973" s="505" customFormat="1" ht="14.25" hidden="1"/>
    <row r="59974" s="505" customFormat="1" ht="14.25" hidden="1"/>
    <row r="59975" s="505" customFormat="1" ht="14.25" hidden="1"/>
    <row r="59976" s="505" customFormat="1" ht="14.25" hidden="1"/>
    <row r="59977" s="505" customFormat="1" ht="14.25" hidden="1"/>
    <row r="59978" s="505" customFormat="1" ht="14.25" hidden="1"/>
    <row r="59979" s="505" customFormat="1" ht="14.25" hidden="1"/>
    <row r="59980" s="505" customFormat="1" ht="14.25" hidden="1"/>
    <row r="59981" s="505" customFormat="1" ht="14.25" hidden="1"/>
    <row r="59982" s="505" customFormat="1" ht="14.25" hidden="1"/>
    <row r="59983" s="505" customFormat="1" ht="14.25" hidden="1"/>
    <row r="59984" s="505" customFormat="1" ht="14.25" hidden="1"/>
    <row r="59985" s="505" customFormat="1" ht="14.25" hidden="1"/>
    <row r="59986" s="505" customFormat="1" ht="14.25" hidden="1"/>
    <row r="59987" s="505" customFormat="1" ht="14.25" hidden="1"/>
    <row r="59988" s="505" customFormat="1" ht="14.25" hidden="1"/>
    <row r="59989" s="505" customFormat="1" ht="14.25" hidden="1"/>
    <row r="59990" s="505" customFormat="1" ht="14.25" hidden="1"/>
    <row r="59991" s="505" customFormat="1" ht="14.25" hidden="1"/>
    <row r="59992" s="505" customFormat="1" ht="14.25" hidden="1"/>
    <row r="59993" s="505" customFormat="1" ht="14.25" hidden="1"/>
    <row r="59994" s="505" customFormat="1" ht="14.25" hidden="1"/>
    <row r="59995" s="505" customFormat="1" ht="14.25" hidden="1"/>
    <row r="59996" s="505" customFormat="1" ht="14.25" hidden="1"/>
    <row r="59997" s="505" customFormat="1" ht="14.25" hidden="1"/>
    <row r="59998" s="505" customFormat="1" ht="14.25" hidden="1"/>
    <row r="59999" s="505" customFormat="1" ht="14.25" hidden="1"/>
    <row r="60000" s="505" customFormat="1" ht="14.25" hidden="1"/>
    <row r="60001" s="505" customFormat="1" ht="14.25" hidden="1"/>
    <row r="60002" s="505" customFormat="1" ht="14.25" hidden="1"/>
    <row r="60003" s="505" customFormat="1" ht="14.25" hidden="1"/>
    <row r="60004" s="505" customFormat="1" ht="14.25" hidden="1"/>
    <row r="60005" s="505" customFormat="1" ht="14.25" hidden="1"/>
    <row r="60006" s="505" customFormat="1" ht="14.25" hidden="1"/>
    <row r="60007" s="505" customFormat="1" ht="14.25" hidden="1"/>
    <row r="60008" s="505" customFormat="1" ht="14.25" hidden="1"/>
    <row r="60009" s="505" customFormat="1" ht="14.25" hidden="1"/>
    <row r="60010" s="505" customFormat="1" ht="14.25" hidden="1"/>
    <row r="60011" s="505" customFormat="1" ht="14.25" hidden="1"/>
    <row r="60012" s="505" customFormat="1" ht="14.25" hidden="1"/>
    <row r="60013" s="505" customFormat="1" ht="14.25" hidden="1"/>
    <row r="60014" s="505" customFormat="1" ht="14.25" hidden="1"/>
    <row r="60015" s="505" customFormat="1" ht="14.25" hidden="1"/>
    <row r="60016" s="505" customFormat="1" ht="14.25" hidden="1"/>
    <row r="60017" s="505" customFormat="1" ht="14.25" hidden="1"/>
    <row r="60018" s="505" customFormat="1" ht="14.25" hidden="1"/>
    <row r="60019" s="505" customFormat="1" ht="14.25" hidden="1"/>
    <row r="60020" s="505" customFormat="1" ht="14.25" hidden="1"/>
    <row r="60021" s="505" customFormat="1" ht="14.25" hidden="1"/>
    <row r="60022" s="505" customFormat="1" ht="14.25" hidden="1"/>
    <row r="60023" s="505" customFormat="1" ht="14.25" hidden="1"/>
    <row r="60024" s="505" customFormat="1" ht="14.25" hidden="1"/>
    <row r="60025" s="505" customFormat="1" ht="14.25" hidden="1"/>
    <row r="60026" s="505" customFormat="1" ht="14.25" hidden="1"/>
    <row r="60027" s="505" customFormat="1" ht="14.25" hidden="1"/>
    <row r="60028" s="505" customFormat="1" ht="14.25" hidden="1"/>
    <row r="60029" s="505" customFormat="1" ht="14.25" hidden="1"/>
    <row r="60030" s="505" customFormat="1" ht="14.25" hidden="1"/>
    <row r="60031" s="505" customFormat="1" ht="14.25" hidden="1"/>
    <row r="60032" s="505" customFormat="1" ht="14.25" hidden="1"/>
    <row r="60033" s="505" customFormat="1" ht="14.25" hidden="1"/>
    <row r="60034" s="505" customFormat="1" ht="14.25" hidden="1"/>
    <row r="60035" s="505" customFormat="1" ht="14.25" hidden="1"/>
    <row r="60036" s="505" customFormat="1" ht="14.25" hidden="1"/>
    <row r="60037" s="505" customFormat="1" ht="14.25" hidden="1"/>
    <row r="60038" s="505" customFormat="1" ht="14.25" hidden="1"/>
    <row r="60039" s="505" customFormat="1" ht="14.25" hidden="1"/>
    <row r="60040" s="505" customFormat="1" ht="14.25" hidden="1"/>
    <row r="60041" s="505" customFormat="1" ht="14.25" hidden="1"/>
    <row r="60042" s="505" customFormat="1" ht="14.25" hidden="1"/>
    <row r="60043" s="505" customFormat="1" ht="14.25" hidden="1"/>
    <row r="60044" s="505" customFormat="1" ht="14.25" hidden="1"/>
    <row r="60045" s="505" customFormat="1" ht="14.25" hidden="1"/>
    <row r="60046" s="505" customFormat="1" ht="14.25" hidden="1"/>
    <row r="60047" s="505" customFormat="1" ht="14.25" hidden="1"/>
    <row r="60048" s="505" customFormat="1" ht="14.25" hidden="1"/>
    <row r="60049" s="505" customFormat="1" ht="14.25" hidden="1"/>
    <row r="60050" s="505" customFormat="1" ht="14.25" hidden="1"/>
    <row r="60051" s="505" customFormat="1" ht="14.25" hidden="1"/>
    <row r="60052" s="505" customFormat="1" ht="14.25" hidden="1"/>
    <row r="60053" s="505" customFormat="1" ht="14.25" hidden="1"/>
    <row r="60054" s="505" customFormat="1" ht="14.25" hidden="1"/>
    <row r="60055" s="505" customFormat="1" ht="14.25" hidden="1"/>
    <row r="60056" s="505" customFormat="1" ht="14.25" hidden="1"/>
    <row r="60057" s="505" customFormat="1" ht="14.25" hidden="1"/>
    <row r="60058" s="505" customFormat="1" ht="14.25" hidden="1"/>
    <row r="60059" s="505" customFormat="1" ht="14.25" hidden="1"/>
    <row r="60060" s="505" customFormat="1" ht="14.25" hidden="1"/>
    <row r="60061" s="505" customFormat="1" ht="14.25" hidden="1"/>
    <row r="60062" s="505" customFormat="1" ht="14.25" hidden="1"/>
    <row r="60063" s="505" customFormat="1" ht="14.25" hidden="1"/>
    <row r="60064" s="505" customFormat="1" ht="14.25" hidden="1"/>
    <row r="60065" s="505" customFormat="1" ht="14.25" hidden="1"/>
    <row r="60066" s="505" customFormat="1" ht="14.25" hidden="1"/>
    <row r="60067" s="505" customFormat="1" ht="14.25" hidden="1"/>
    <row r="60068" s="505" customFormat="1" ht="14.25" hidden="1"/>
    <row r="60069" s="505" customFormat="1" ht="14.25" hidden="1"/>
    <row r="60070" s="505" customFormat="1" ht="14.25" hidden="1"/>
    <row r="60071" s="505" customFormat="1" ht="14.25" hidden="1"/>
    <row r="60072" s="505" customFormat="1" ht="14.25" hidden="1"/>
    <row r="60073" s="505" customFormat="1" ht="14.25" hidden="1"/>
    <row r="60074" s="505" customFormat="1" ht="14.25" hidden="1"/>
    <row r="60075" s="505" customFormat="1" ht="14.25" hidden="1"/>
    <row r="60076" s="505" customFormat="1" ht="14.25" hidden="1"/>
    <row r="60077" s="505" customFormat="1" ht="14.25" hidden="1"/>
    <row r="60078" s="505" customFormat="1" ht="14.25" hidden="1"/>
    <row r="60079" s="505" customFormat="1" ht="14.25" hidden="1"/>
    <row r="60080" s="505" customFormat="1" ht="14.25" hidden="1"/>
    <row r="60081" s="505" customFormat="1" ht="14.25" hidden="1"/>
    <row r="60082" s="505" customFormat="1" ht="14.25" hidden="1"/>
    <row r="60083" s="505" customFormat="1" ht="14.25" hidden="1"/>
    <row r="60084" s="505" customFormat="1" ht="14.25" hidden="1"/>
    <row r="60085" s="505" customFormat="1" ht="14.25" hidden="1"/>
    <row r="60086" s="505" customFormat="1" ht="14.25" hidden="1"/>
    <row r="60087" s="505" customFormat="1" ht="14.25" hidden="1"/>
    <row r="60088" s="505" customFormat="1" ht="14.25" hidden="1"/>
    <row r="60089" s="505" customFormat="1" ht="14.25" hidden="1"/>
    <row r="60090" s="505" customFormat="1" ht="14.25" hidden="1"/>
    <row r="60091" s="505" customFormat="1" ht="14.25" hidden="1"/>
    <row r="60092" s="505" customFormat="1" ht="14.25" hidden="1"/>
    <row r="60093" s="505" customFormat="1" ht="14.25" hidden="1"/>
    <row r="60094" s="505" customFormat="1" ht="14.25" hidden="1"/>
    <row r="60095" s="505" customFormat="1" ht="14.25" hidden="1"/>
    <row r="60096" s="505" customFormat="1" ht="14.25" hidden="1"/>
    <row r="60097" s="505" customFormat="1" ht="14.25" hidden="1"/>
    <row r="60098" s="505" customFormat="1" ht="14.25" hidden="1"/>
    <row r="60099" s="505" customFormat="1" ht="14.25" hidden="1"/>
    <row r="60100" s="505" customFormat="1" ht="14.25" hidden="1"/>
    <row r="60101" s="505" customFormat="1" ht="14.25" hidden="1"/>
    <row r="60102" s="505" customFormat="1" ht="14.25" hidden="1"/>
    <row r="60103" s="505" customFormat="1" ht="14.25" hidden="1"/>
    <row r="60104" s="505" customFormat="1" ht="14.25" hidden="1"/>
    <row r="60105" s="505" customFormat="1" ht="14.25" hidden="1"/>
    <row r="60106" s="505" customFormat="1" ht="14.25" hidden="1"/>
    <row r="60107" s="505" customFormat="1" ht="14.25" hidden="1"/>
    <row r="60108" s="505" customFormat="1" ht="14.25" hidden="1"/>
    <row r="60109" s="505" customFormat="1" ht="14.25" hidden="1"/>
    <row r="60110" s="505" customFormat="1" ht="14.25" hidden="1"/>
    <row r="60111" s="505" customFormat="1" ht="14.25" hidden="1"/>
    <row r="60112" s="505" customFormat="1" ht="14.25" hidden="1"/>
    <row r="60113" s="505" customFormat="1" ht="14.25" hidden="1"/>
    <row r="60114" s="505" customFormat="1" ht="14.25" hidden="1"/>
    <row r="60115" s="505" customFormat="1" ht="14.25" hidden="1"/>
    <row r="60116" s="505" customFormat="1" ht="14.25" hidden="1"/>
    <row r="60117" s="505" customFormat="1" ht="14.25" hidden="1"/>
    <row r="60118" s="505" customFormat="1" ht="14.25" hidden="1"/>
    <row r="60119" s="505" customFormat="1" ht="14.25" hidden="1"/>
    <row r="60120" s="505" customFormat="1" ht="14.25" hidden="1"/>
    <row r="60121" s="505" customFormat="1" ht="14.25" hidden="1"/>
    <row r="60122" s="505" customFormat="1" ht="14.25" hidden="1"/>
    <row r="60123" s="505" customFormat="1" ht="14.25" hidden="1"/>
    <row r="60124" s="505" customFormat="1" ht="14.25" hidden="1"/>
    <row r="60125" s="505" customFormat="1" ht="14.25" hidden="1"/>
    <row r="60126" s="505" customFormat="1" ht="14.25" hidden="1"/>
    <row r="60127" s="505" customFormat="1" ht="14.25" hidden="1"/>
    <row r="60128" s="505" customFormat="1" ht="14.25" hidden="1"/>
    <row r="60129" s="505" customFormat="1" ht="14.25" hidden="1"/>
    <row r="60130" s="505" customFormat="1" ht="14.25" hidden="1"/>
    <row r="60131" s="505" customFormat="1" ht="14.25" hidden="1"/>
    <row r="60132" s="505" customFormat="1" ht="14.25" hidden="1"/>
    <row r="60133" s="505" customFormat="1" ht="14.25" hidden="1"/>
    <row r="60134" s="505" customFormat="1" ht="14.25" hidden="1"/>
    <row r="60135" s="505" customFormat="1" ht="14.25" hidden="1"/>
    <row r="60136" s="505" customFormat="1" ht="14.25" hidden="1"/>
    <row r="60137" s="505" customFormat="1" ht="14.25" hidden="1"/>
    <row r="60138" s="505" customFormat="1" ht="14.25" hidden="1"/>
    <row r="60139" s="505" customFormat="1" ht="14.25" hidden="1"/>
    <row r="60140" s="505" customFormat="1" ht="14.25" hidden="1"/>
    <row r="60141" s="505" customFormat="1" ht="14.25" hidden="1"/>
    <row r="60142" s="505" customFormat="1" ht="14.25" hidden="1"/>
    <row r="60143" s="505" customFormat="1" ht="14.25" hidden="1"/>
    <row r="60144" s="505" customFormat="1" ht="14.25" hidden="1"/>
    <row r="60145" s="505" customFormat="1" ht="14.25" hidden="1"/>
    <row r="60146" s="505" customFormat="1" ht="14.25" hidden="1"/>
    <row r="60147" s="505" customFormat="1" ht="14.25" hidden="1"/>
    <row r="60148" s="505" customFormat="1" ht="14.25" hidden="1"/>
    <row r="60149" s="505" customFormat="1" ht="14.25" hidden="1"/>
    <row r="60150" s="505" customFormat="1" ht="14.25" hidden="1"/>
    <row r="60151" s="505" customFormat="1" ht="14.25" hidden="1"/>
    <row r="60152" s="505" customFormat="1" ht="14.25" hidden="1"/>
    <row r="60153" s="505" customFormat="1" ht="14.25" hidden="1"/>
    <row r="60154" s="505" customFormat="1" ht="14.25" hidden="1"/>
    <row r="60155" s="505" customFormat="1" ht="14.25" hidden="1"/>
    <row r="60156" s="505" customFormat="1" ht="14.25" hidden="1"/>
    <row r="60157" s="505" customFormat="1" ht="14.25" hidden="1"/>
    <row r="60158" s="505" customFormat="1" ht="14.25" hidden="1"/>
    <row r="60159" s="505" customFormat="1" ht="14.25" hidden="1"/>
    <row r="60160" s="505" customFormat="1" ht="14.25" hidden="1"/>
    <row r="60161" s="505" customFormat="1" ht="14.25" hidden="1"/>
    <row r="60162" s="505" customFormat="1" ht="14.25" hidden="1"/>
    <row r="60163" s="505" customFormat="1" ht="14.25" hidden="1"/>
    <row r="60164" s="505" customFormat="1" ht="14.25" hidden="1"/>
    <row r="60165" s="505" customFormat="1" ht="14.25" hidden="1"/>
    <row r="60166" s="505" customFormat="1" ht="14.25" hidden="1"/>
    <row r="60167" s="505" customFormat="1" ht="14.25" hidden="1"/>
    <row r="60168" s="505" customFormat="1" ht="14.25" hidden="1"/>
    <row r="60169" s="505" customFormat="1" ht="14.25" hidden="1"/>
    <row r="60170" s="505" customFormat="1" ht="14.25" hidden="1"/>
    <row r="60171" s="505" customFormat="1" ht="14.25" hidden="1"/>
    <row r="60172" s="505" customFormat="1" ht="14.25" hidden="1"/>
    <row r="60173" s="505" customFormat="1" ht="14.25" hidden="1"/>
    <row r="60174" s="505" customFormat="1" ht="14.25" hidden="1"/>
    <row r="60175" s="505" customFormat="1" ht="14.25" hidden="1"/>
    <row r="60176" s="505" customFormat="1" ht="14.25" hidden="1"/>
    <row r="60177" s="505" customFormat="1" ht="14.25" hidden="1"/>
    <row r="60178" s="505" customFormat="1" ht="14.25" hidden="1"/>
    <row r="60179" s="505" customFormat="1" ht="14.25" hidden="1"/>
    <row r="60180" s="505" customFormat="1" ht="14.25" hidden="1"/>
    <row r="60181" s="505" customFormat="1" ht="14.25" hidden="1"/>
    <row r="60182" s="505" customFormat="1" ht="14.25" hidden="1"/>
    <row r="60183" s="505" customFormat="1" ht="14.25" hidden="1"/>
    <row r="60184" s="505" customFormat="1" ht="14.25" hidden="1"/>
    <row r="60185" s="505" customFormat="1" ht="14.25" hidden="1"/>
    <row r="60186" s="505" customFormat="1" ht="14.25" hidden="1"/>
    <row r="60187" s="505" customFormat="1" ht="14.25" hidden="1"/>
    <row r="60188" s="505" customFormat="1" ht="14.25" hidden="1"/>
    <row r="60189" s="505" customFormat="1" ht="14.25" hidden="1"/>
    <row r="60190" s="505" customFormat="1" ht="14.25" hidden="1"/>
    <row r="60191" s="505" customFormat="1" ht="14.25" hidden="1"/>
    <row r="60192" s="505" customFormat="1" ht="14.25" hidden="1"/>
    <row r="60193" s="505" customFormat="1" ht="14.25" hidden="1"/>
    <row r="60194" s="505" customFormat="1" ht="14.25" hidden="1"/>
    <row r="60195" s="505" customFormat="1" ht="14.25" hidden="1"/>
    <row r="60196" s="505" customFormat="1" ht="14.25" hidden="1"/>
    <row r="60197" s="505" customFormat="1" ht="14.25" hidden="1"/>
    <row r="60198" s="505" customFormat="1" ht="14.25" hidden="1"/>
    <row r="60199" s="505" customFormat="1" ht="14.25" hidden="1"/>
    <row r="60200" s="505" customFormat="1" ht="14.25" hidden="1"/>
    <row r="60201" s="505" customFormat="1" ht="14.25" hidden="1"/>
    <row r="60202" s="505" customFormat="1" ht="14.25" hidden="1"/>
    <row r="60203" s="505" customFormat="1" ht="14.25" hidden="1"/>
    <row r="60204" s="505" customFormat="1" ht="14.25" hidden="1"/>
    <row r="60205" s="505" customFormat="1" ht="14.25" hidden="1"/>
    <row r="60206" s="505" customFormat="1" ht="14.25" hidden="1"/>
    <row r="60207" s="505" customFormat="1" ht="14.25" hidden="1"/>
    <row r="60208" s="505" customFormat="1" ht="14.25" hidden="1"/>
    <row r="60209" s="505" customFormat="1" ht="14.25" hidden="1"/>
    <row r="60210" s="505" customFormat="1" ht="14.25" hidden="1"/>
    <row r="60211" s="505" customFormat="1" ht="14.25" hidden="1"/>
    <row r="60212" s="505" customFormat="1" ht="14.25" hidden="1"/>
    <row r="60213" s="505" customFormat="1" ht="14.25" hidden="1"/>
    <row r="60214" s="505" customFormat="1" ht="14.25" hidden="1"/>
    <row r="60215" s="505" customFormat="1" ht="14.25" hidden="1"/>
    <row r="60216" s="505" customFormat="1" ht="14.25" hidden="1"/>
    <row r="60217" s="505" customFormat="1" ht="14.25" hidden="1"/>
    <row r="60218" s="505" customFormat="1" ht="14.25" hidden="1"/>
    <row r="60219" s="505" customFormat="1" ht="14.25" hidden="1"/>
    <row r="60220" s="505" customFormat="1" ht="14.25" hidden="1"/>
    <row r="60221" s="505" customFormat="1" ht="14.25" hidden="1"/>
    <row r="60222" s="505" customFormat="1" ht="14.25" hidden="1"/>
    <row r="60223" s="505" customFormat="1" ht="14.25" hidden="1"/>
    <row r="60224" s="505" customFormat="1" ht="14.25" hidden="1"/>
    <row r="60225" s="505" customFormat="1" ht="14.25" hidden="1"/>
    <row r="60226" s="505" customFormat="1" ht="14.25" hidden="1"/>
    <row r="60227" s="505" customFormat="1" ht="14.25" hidden="1"/>
    <row r="60228" s="505" customFormat="1" ht="14.25" hidden="1"/>
    <row r="60229" s="505" customFormat="1" ht="14.25" hidden="1"/>
    <row r="60230" s="505" customFormat="1" ht="14.25" hidden="1"/>
    <row r="60231" s="505" customFormat="1" ht="14.25" hidden="1"/>
    <row r="60232" s="505" customFormat="1" ht="14.25" hidden="1"/>
    <row r="60233" s="505" customFormat="1" ht="14.25" hidden="1"/>
    <row r="60234" s="505" customFormat="1" ht="14.25" hidden="1"/>
    <row r="60235" s="505" customFormat="1" ht="14.25" hidden="1"/>
    <row r="60236" s="505" customFormat="1" ht="14.25" hidden="1"/>
    <row r="60237" s="505" customFormat="1" ht="14.25" hidden="1"/>
    <row r="60238" s="505" customFormat="1" ht="14.25" hidden="1"/>
    <row r="60239" s="505" customFormat="1" ht="14.25" hidden="1"/>
    <row r="60240" s="505" customFormat="1" ht="14.25" hidden="1"/>
    <row r="60241" s="505" customFormat="1" ht="14.25" hidden="1"/>
    <row r="60242" s="505" customFormat="1" ht="14.25" hidden="1"/>
    <row r="60243" s="505" customFormat="1" ht="14.25" hidden="1"/>
    <row r="60244" s="505" customFormat="1" ht="14.25" hidden="1"/>
    <row r="60245" s="505" customFormat="1" ht="14.25" hidden="1"/>
    <row r="60246" s="505" customFormat="1" ht="14.25" hidden="1"/>
    <row r="60247" s="505" customFormat="1" ht="14.25" hidden="1"/>
    <row r="60248" s="505" customFormat="1" ht="14.25" hidden="1"/>
    <row r="60249" s="505" customFormat="1" ht="14.25" hidden="1"/>
    <row r="60250" s="505" customFormat="1" ht="14.25" hidden="1"/>
    <row r="60251" s="505" customFormat="1" ht="14.25" hidden="1"/>
    <row r="60252" s="505" customFormat="1" ht="14.25" hidden="1"/>
    <row r="60253" s="505" customFormat="1" ht="14.25" hidden="1"/>
    <row r="60254" s="505" customFormat="1" ht="14.25" hidden="1"/>
    <row r="60255" s="505" customFormat="1" ht="14.25" hidden="1"/>
    <row r="60256" s="505" customFormat="1" ht="14.25" hidden="1"/>
    <row r="60257" s="505" customFormat="1" ht="14.25" hidden="1"/>
    <row r="60258" s="505" customFormat="1" ht="14.25" hidden="1"/>
    <row r="60259" s="505" customFormat="1" ht="14.25" hidden="1"/>
    <row r="60260" s="505" customFormat="1" ht="14.25" hidden="1"/>
    <row r="60261" s="505" customFormat="1" ht="14.25" hidden="1"/>
    <row r="60262" s="505" customFormat="1" ht="14.25" hidden="1"/>
    <row r="60263" s="505" customFormat="1" ht="14.25" hidden="1"/>
    <row r="60264" s="505" customFormat="1" ht="14.25" hidden="1"/>
    <row r="60265" s="505" customFormat="1" ht="14.25" hidden="1"/>
    <row r="60266" s="505" customFormat="1" ht="14.25" hidden="1"/>
    <row r="60267" s="505" customFormat="1" ht="14.25" hidden="1"/>
    <row r="60268" s="505" customFormat="1" ht="14.25" hidden="1"/>
    <row r="60269" s="505" customFormat="1" ht="14.25" hidden="1"/>
    <row r="60270" s="505" customFormat="1" ht="14.25" hidden="1"/>
    <row r="60271" s="505" customFormat="1" ht="14.25" hidden="1"/>
    <row r="60272" s="505" customFormat="1" ht="14.25" hidden="1"/>
    <row r="60273" s="505" customFormat="1" ht="14.25" hidden="1"/>
    <row r="60274" s="505" customFormat="1" ht="14.25" hidden="1"/>
    <row r="60275" s="505" customFormat="1" ht="14.25" hidden="1"/>
    <row r="60276" s="505" customFormat="1" ht="14.25" hidden="1"/>
    <row r="60277" s="505" customFormat="1" ht="14.25" hidden="1"/>
    <row r="60278" s="505" customFormat="1" ht="14.25" hidden="1"/>
    <row r="60279" s="505" customFormat="1" ht="14.25" hidden="1"/>
    <row r="60280" s="505" customFormat="1" ht="14.25" hidden="1"/>
    <row r="60281" s="505" customFormat="1" ht="14.25" hidden="1"/>
    <row r="60282" s="505" customFormat="1" ht="14.25" hidden="1"/>
    <row r="60283" s="505" customFormat="1" ht="14.25" hidden="1"/>
    <row r="60284" s="505" customFormat="1" ht="14.25" hidden="1"/>
    <row r="60285" s="505" customFormat="1" ht="14.25" hidden="1"/>
    <row r="60286" s="505" customFormat="1" ht="14.25" hidden="1"/>
    <row r="60287" s="505" customFormat="1" ht="14.25" hidden="1"/>
    <row r="60288" s="505" customFormat="1" ht="14.25" hidden="1"/>
    <row r="60289" s="505" customFormat="1" ht="14.25" hidden="1"/>
    <row r="60290" s="505" customFormat="1" ht="14.25" hidden="1"/>
    <row r="60291" s="505" customFormat="1" ht="14.25" hidden="1"/>
    <row r="60292" s="505" customFormat="1" ht="14.25" hidden="1"/>
    <row r="60293" s="505" customFormat="1" ht="14.25" hidden="1"/>
    <row r="60294" s="505" customFormat="1" ht="14.25" hidden="1"/>
    <row r="60295" s="505" customFormat="1" ht="14.25" hidden="1"/>
    <row r="60296" s="505" customFormat="1" ht="14.25" hidden="1"/>
    <row r="60297" s="505" customFormat="1" ht="14.25" hidden="1"/>
    <row r="60298" s="505" customFormat="1" ht="14.25" hidden="1"/>
    <row r="60299" s="505" customFormat="1" ht="14.25" hidden="1"/>
    <row r="60300" s="505" customFormat="1" ht="14.25" hidden="1"/>
    <row r="60301" s="505" customFormat="1" ht="14.25" hidden="1"/>
    <row r="60302" s="505" customFormat="1" ht="14.25" hidden="1"/>
    <row r="60303" s="505" customFormat="1" ht="14.25" hidden="1"/>
    <row r="60304" s="505" customFormat="1" ht="14.25" hidden="1"/>
    <row r="60305" s="505" customFormat="1" ht="14.25" hidden="1"/>
    <row r="60306" s="505" customFormat="1" ht="14.25" hidden="1"/>
    <row r="60307" s="505" customFormat="1" ht="14.25" hidden="1"/>
    <row r="60308" s="505" customFormat="1" ht="14.25" hidden="1"/>
    <row r="60309" s="505" customFormat="1" ht="14.25" hidden="1"/>
    <row r="60310" s="505" customFormat="1" ht="14.25" hidden="1"/>
    <row r="60311" s="505" customFormat="1" ht="14.25" hidden="1"/>
    <row r="60312" s="505" customFormat="1" ht="14.25" hidden="1"/>
    <row r="60313" s="505" customFormat="1" ht="14.25" hidden="1"/>
    <row r="60314" s="505" customFormat="1" ht="14.25" hidden="1"/>
    <row r="60315" s="505" customFormat="1" ht="14.25" hidden="1"/>
    <row r="60316" s="505" customFormat="1" ht="14.25" hidden="1"/>
    <row r="60317" s="505" customFormat="1" ht="14.25" hidden="1"/>
    <row r="60318" s="505" customFormat="1" ht="14.25" hidden="1"/>
    <row r="60319" s="505" customFormat="1" ht="14.25" hidden="1"/>
    <row r="60320" s="505" customFormat="1" ht="14.25" hidden="1"/>
    <row r="60321" s="505" customFormat="1" ht="14.25" hidden="1"/>
    <row r="60322" s="505" customFormat="1" ht="14.25" hidden="1"/>
    <row r="60323" s="505" customFormat="1" ht="14.25" hidden="1"/>
    <row r="60324" s="505" customFormat="1" ht="14.25" hidden="1"/>
    <row r="60325" s="505" customFormat="1" ht="14.25" hidden="1"/>
    <row r="60326" s="505" customFormat="1" ht="14.25" hidden="1"/>
    <row r="60327" s="505" customFormat="1" ht="14.25" hidden="1"/>
    <row r="60328" s="505" customFormat="1" ht="14.25" hidden="1"/>
    <row r="60329" s="505" customFormat="1" ht="14.25" hidden="1"/>
    <row r="60330" s="505" customFormat="1" ht="14.25" hidden="1"/>
    <row r="60331" s="505" customFormat="1" ht="14.25" hidden="1"/>
    <row r="60332" s="505" customFormat="1" ht="14.25" hidden="1"/>
    <row r="60333" s="505" customFormat="1" ht="14.25" hidden="1"/>
    <row r="60334" s="505" customFormat="1" ht="14.25" hidden="1"/>
    <row r="60335" s="505" customFormat="1" ht="14.25" hidden="1"/>
    <row r="60336" s="505" customFormat="1" ht="14.25" hidden="1"/>
    <row r="60337" s="505" customFormat="1" ht="14.25" hidden="1"/>
    <row r="60338" s="505" customFormat="1" ht="14.25" hidden="1"/>
    <row r="60339" s="505" customFormat="1" ht="14.25" hidden="1"/>
    <row r="60340" s="505" customFormat="1" ht="14.25" hidden="1"/>
    <row r="60341" s="505" customFormat="1" ht="14.25" hidden="1"/>
    <row r="60342" s="505" customFormat="1" ht="14.25" hidden="1"/>
    <row r="60343" s="505" customFormat="1" ht="14.25" hidden="1"/>
    <row r="60344" s="505" customFormat="1" ht="14.25" hidden="1"/>
    <row r="60345" s="505" customFormat="1" ht="14.25" hidden="1"/>
    <row r="60346" s="505" customFormat="1" ht="14.25" hidden="1"/>
    <row r="60347" s="505" customFormat="1" ht="14.25" hidden="1"/>
    <row r="60348" s="505" customFormat="1" ht="14.25" hidden="1"/>
    <row r="60349" s="505" customFormat="1" ht="14.25" hidden="1"/>
    <row r="60350" s="505" customFormat="1" ht="14.25" hidden="1"/>
    <row r="60351" s="505" customFormat="1" ht="14.25" hidden="1"/>
    <row r="60352" s="505" customFormat="1" ht="14.25" hidden="1"/>
    <row r="60353" s="505" customFormat="1" ht="14.25" hidden="1"/>
    <row r="60354" s="505" customFormat="1" ht="14.25" hidden="1"/>
    <row r="60355" s="505" customFormat="1" ht="14.25" hidden="1"/>
    <row r="60356" s="505" customFormat="1" ht="14.25" hidden="1"/>
    <row r="60357" s="505" customFormat="1" ht="14.25" hidden="1"/>
    <row r="60358" s="505" customFormat="1" ht="14.25" hidden="1"/>
    <row r="60359" s="505" customFormat="1" ht="14.25" hidden="1"/>
    <row r="60360" s="505" customFormat="1" ht="14.25" hidden="1"/>
    <row r="60361" s="505" customFormat="1" ht="14.25" hidden="1"/>
    <row r="60362" s="505" customFormat="1" ht="14.25" hidden="1"/>
    <row r="60363" s="505" customFormat="1" ht="14.25" hidden="1"/>
    <row r="60364" s="505" customFormat="1" ht="14.25" hidden="1"/>
    <row r="60365" s="505" customFormat="1" ht="14.25" hidden="1"/>
    <row r="60366" s="505" customFormat="1" ht="14.25" hidden="1"/>
    <row r="60367" s="505" customFormat="1" ht="14.25" hidden="1"/>
    <row r="60368" s="505" customFormat="1" ht="14.25" hidden="1"/>
    <row r="60369" s="505" customFormat="1" ht="14.25" hidden="1"/>
    <row r="60370" s="505" customFormat="1" ht="14.25" hidden="1"/>
    <row r="60371" s="505" customFormat="1" ht="14.25" hidden="1"/>
    <row r="60372" s="505" customFormat="1" ht="14.25" hidden="1"/>
    <row r="60373" s="505" customFormat="1" ht="14.25" hidden="1"/>
    <row r="60374" s="505" customFormat="1" ht="14.25" hidden="1"/>
    <row r="60375" s="505" customFormat="1" ht="14.25" hidden="1"/>
    <row r="60376" s="505" customFormat="1" ht="14.25" hidden="1"/>
    <row r="60377" s="505" customFormat="1" ht="14.25" hidden="1"/>
    <row r="60378" s="505" customFormat="1" ht="14.25" hidden="1"/>
    <row r="60379" s="505" customFormat="1" ht="14.25" hidden="1"/>
    <row r="60380" s="505" customFormat="1" ht="14.25" hidden="1"/>
    <row r="60381" s="505" customFormat="1" ht="14.25" hidden="1"/>
    <row r="60382" s="505" customFormat="1" ht="14.25" hidden="1"/>
    <row r="60383" s="505" customFormat="1" ht="14.25" hidden="1"/>
    <row r="60384" s="505" customFormat="1" ht="14.25" hidden="1"/>
    <row r="60385" s="505" customFormat="1" ht="14.25" hidden="1"/>
    <row r="60386" s="505" customFormat="1" ht="14.25" hidden="1"/>
    <row r="60387" s="505" customFormat="1" ht="14.25" hidden="1"/>
    <row r="60388" s="505" customFormat="1" ht="14.25" hidden="1"/>
    <row r="60389" s="505" customFormat="1" ht="14.25" hidden="1"/>
    <row r="60390" s="505" customFormat="1" ht="14.25" hidden="1"/>
    <row r="60391" s="505" customFormat="1" ht="14.25" hidden="1"/>
    <row r="60392" s="505" customFormat="1" ht="14.25" hidden="1"/>
    <row r="60393" s="505" customFormat="1" ht="14.25" hidden="1"/>
    <row r="60394" s="505" customFormat="1" ht="14.25" hidden="1"/>
    <row r="60395" s="505" customFormat="1" ht="14.25" hidden="1"/>
    <row r="60396" s="505" customFormat="1" ht="14.25" hidden="1"/>
    <row r="60397" s="505" customFormat="1" ht="14.25" hidden="1"/>
    <row r="60398" s="505" customFormat="1" ht="14.25" hidden="1"/>
    <row r="60399" s="505" customFormat="1" ht="14.25" hidden="1"/>
    <row r="60400" s="505" customFormat="1" ht="14.25" hidden="1"/>
    <row r="60401" s="505" customFormat="1" ht="14.25" hidden="1"/>
    <row r="60402" s="505" customFormat="1" ht="14.25" hidden="1"/>
    <row r="60403" s="505" customFormat="1" ht="14.25" hidden="1"/>
    <row r="60404" s="505" customFormat="1" ht="14.25" hidden="1"/>
    <row r="60405" s="505" customFormat="1" ht="14.25" hidden="1"/>
    <row r="60406" s="505" customFormat="1" ht="14.25" hidden="1"/>
    <row r="60407" s="505" customFormat="1" ht="14.25" hidden="1"/>
    <row r="60408" s="505" customFormat="1" ht="14.25" hidden="1"/>
    <row r="60409" s="505" customFormat="1" ht="14.25" hidden="1"/>
    <row r="60410" s="505" customFormat="1" ht="14.25" hidden="1"/>
    <row r="60411" s="505" customFormat="1" ht="14.25" hidden="1"/>
    <row r="60412" s="505" customFormat="1" ht="14.25" hidden="1"/>
    <row r="60413" s="505" customFormat="1" ht="14.25" hidden="1"/>
    <row r="60414" s="505" customFormat="1" ht="14.25" hidden="1"/>
    <row r="60415" s="505" customFormat="1" ht="14.25" hidden="1"/>
    <row r="60416" s="505" customFormat="1" ht="14.25" hidden="1"/>
    <row r="60417" s="505" customFormat="1" ht="14.25" hidden="1"/>
    <row r="60418" s="505" customFormat="1" ht="14.25" hidden="1"/>
    <row r="60419" s="505" customFormat="1" ht="14.25" hidden="1"/>
    <row r="60420" s="505" customFormat="1" ht="14.25" hidden="1"/>
    <row r="60421" s="505" customFormat="1" ht="14.25" hidden="1"/>
    <row r="60422" s="505" customFormat="1" ht="14.25" hidden="1"/>
    <row r="60423" s="505" customFormat="1" ht="14.25" hidden="1"/>
    <row r="60424" s="505" customFormat="1" ht="14.25" hidden="1"/>
    <row r="60425" s="505" customFormat="1" ht="14.25" hidden="1"/>
    <row r="60426" s="505" customFormat="1" ht="14.25" hidden="1"/>
    <row r="60427" s="505" customFormat="1" ht="14.25" hidden="1"/>
    <row r="60428" s="505" customFormat="1" ht="14.25" hidden="1"/>
    <row r="60429" s="505" customFormat="1" ht="14.25" hidden="1"/>
    <row r="60430" s="505" customFormat="1" ht="14.25" hidden="1"/>
    <row r="60431" s="505" customFormat="1" ht="14.25" hidden="1"/>
    <row r="60432" s="505" customFormat="1" ht="14.25" hidden="1"/>
    <row r="60433" s="505" customFormat="1" ht="14.25" hidden="1"/>
    <row r="60434" s="505" customFormat="1" ht="14.25" hidden="1"/>
    <row r="60435" s="505" customFormat="1" ht="14.25" hidden="1"/>
    <row r="60436" s="505" customFormat="1" ht="14.25" hidden="1"/>
    <row r="60437" s="505" customFormat="1" ht="14.25" hidden="1"/>
    <row r="60438" s="505" customFormat="1" ht="14.25" hidden="1"/>
    <row r="60439" s="505" customFormat="1" ht="14.25" hidden="1"/>
    <row r="60440" s="505" customFormat="1" ht="14.25" hidden="1"/>
    <row r="60441" s="505" customFormat="1" ht="14.25" hidden="1"/>
    <row r="60442" s="505" customFormat="1" ht="14.25" hidden="1"/>
    <row r="60443" s="505" customFormat="1" ht="14.25" hidden="1"/>
    <row r="60444" s="505" customFormat="1" ht="14.25" hidden="1"/>
    <row r="60445" s="505" customFormat="1" ht="14.25" hidden="1"/>
    <row r="60446" s="505" customFormat="1" ht="14.25" hidden="1"/>
    <row r="60447" s="505" customFormat="1" ht="14.25" hidden="1"/>
    <row r="60448" s="505" customFormat="1" ht="14.25" hidden="1"/>
    <row r="60449" s="505" customFormat="1" ht="14.25" hidden="1"/>
    <row r="60450" s="505" customFormat="1" ht="14.25" hidden="1"/>
    <row r="60451" s="505" customFormat="1" ht="14.25" hidden="1"/>
    <row r="60452" s="505" customFormat="1" ht="14.25" hidden="1"/>
    <row r="60453" s="505" customFormat="1" ht="14.25" hidden="1"/>
    <row r="60454" s="505" customFormat="1" ht="14.25" hidden="1"/>
    <row r="60455" s="505" customFormat="1" ht="14.25" hidden="1"/>
    <row r="60456" s="505" customFormat="1" ht="14.25" hidden="1"/>
    <row r="60457" s="505" customFormat="1" ht="14.25" hidden="1"/>
    <row r="60458" s="505" customFormat="1" ht="14.25" hidden="1"/>
    <row r="60459" s="505" customFormat="1" ht="14.25" hidden="1"/>
    <row r="60460" s="505" customFormat="1" ht="14.25" hidden="1"/>
    <row r="60461" s="505" customFormat="1" ht="14.25" hidden="1"/>
    <row r="60462" s="505" customFormat="1" ht="14.25" hidden="1"/>
    <row r="60463" s="505" customFormat="1" ht="14.25" hidden="1"/>
    <row r="60464" s="505" customFormat="1" ht="14.25" hidden="1"/>
    <row r="60465" s="505" customFormat="1" ht="14.25" hidden="1"/>
    <row r="60466" s="505" customFormat="1" ht="14.25" hidden="1"/>
    <row r="60467" s="505" customFormat="1" ht="14.25" hidden="1"/>
    <row r="60468" s="505" customFormat="1" ht="14.25" hidden="1"/>
    <row r="60469" s="505" customFormat="1" ht="14.25" hidden="1"/>
    <row r="60470" s="505" customFormat="1" ht="14.25" hidden="1"/>
    <row r="60471" s="505" customFormat="1" ht="14.25" hidden="1"/>
    <row r="60472" s="505" customFormat="1" ht="14.25" hidden="1"/>
    <row r="60473" s="505" customFormat="1" ht="14.25" hidden="1"/>
    <row r="60474" s="505" customFormat="1" ht="14.25" hidden="1"/>
    <row r="60475" s="505" customFormat="1" ht="14.25" hidden="1"/>
    <row r="60476" s="505" customFormat="1" ht="14.25" hidden="1"/>
    <row r="60477" s="505" customFormat="1" ht="14.25" hidden="1"/>
    <row r="60478" s="505" customFormat="1" ht="14.25" hidden="1"/>
    <row r="60479" s="505" customFormat="1" ht="14.25" hidden="1"/>
    <row r="60480" s="505" customFormat="1" ht="14.25" hidden="1"/>
    <row r="60481" s="505" customFormat="1" ht="14.25" hidden="1"/>
    <row r="60482" s="505" customFormat="1" ht="14.25" hidden="1"/>
    <row r="60483" s="505" customFormat="1" ht="14.25" hidden="1"/>
    <row r="60484" s="505" customFormat="1" ht="14.25" hidden="1"/>
    <row r="60485" s="505" customFormat="1" ht="14.25" hidden="1"/>
    <row r="60486" s="505" customFormat="1" ht="14.25" hidden="1"/>
    <row r="60487" s="505" customFormat="1" ht="14.25" hidden="1"/>
    <row r="60488" s="505" customFormat="1" ht="14.25" hidden="1"/>
    <row r="60489" s="505" customFormat="1" ht="14.25" hidden="1"/>
    <row r="60490" s="505" customFormat="1" ht="14.25" hidden="1"/>
    <row r="60491" s="505" customFormat="1" ht="14.25" hidden="1"/>
    <row r="60492" s="505" customFormat="1" ht="14.25" hidden="1"/>
    <row r="60493" s="505" customFormat="1" ht="14.25" hidden="1"/>
    <row r="60494" s="505" customFormat="1" ht="14.25" hidden="1"/>
    <row r="60495" s="505" customFormat="1" ht="14.25" hidden="1"/>
    <row r="60496" s="505" customFormat="1" ht="14.25" hidden="1"/>
    <row r="60497" s="505" customFormat="1" ht="14.25" hidden="1"/>
    <row r="60498" s="505" customFormat="1" ht="14.25" hidden="1"/>
    <row r="60499" s="505" customFormat="1" ht="14.25" hidden="1"/>
    <row r="60500" s="505" customFormat="1" ht="14.25" hidden="1"/>
    <row r="60501" s="505" customFormat="1" ht="14.25" hidden="1"/>
    <row r="60502" s="505" customFormat="1" ht="14.25" hidden="1"/>
    <row r="60503" s="505" customFormat="1" ht="14.25" hidden="1"/>
    <row r="60504" s="505" customFormat="1" ht="14.25" hidden="1"/>
    <row r="60505" s="505" customFormat="1" ht="14.25" hidden="1"/>
    <row r="60506" s="505" customFormat="1" ht="14.25" hidden="1"/>
    <row r="60507" s="505" customFormat="1" ht="14.25" hidden="1"/>
    <row r="60508" s="505" customFormat="1" ht="14.25" hidden="1"/>
    <row r="60509" s="505" customFormat="1" ht="14.25" hidden="1"/>
    <row r="60510" s="505" customFormat="1" ht="14.25" hidden="1"/>
    <row r="60511" s="505" customFormat="1" ht="14.25" hidden="1"/>
    <row r="60512" s="505" customFormat="1" ht="14.25" hidden="1"/>
    <row r="60513" s="505" customFormat="1" ht="14.25" hidden="1"/>
    <row r="60514" s="505" customFormat="1" ht="14.25" hidden="1"/>
    <row r="60515" s="505" customFormat="1" ht="14.25" hidden="1"/>
    <row r="60516" s="505" customFormat="1" ht="14.25" hidden="1"/>
    <row r="60517" s="505" customFormat="1" ht="14.25" hidden="1"/>
    <row r="60518" s="505" customFormat="1" ht="14.25" hidden="1"/>
    <row r="60519" s="505" customFormat="1" ht="14.25" hidden="1"/>
    <row r="60520" s="505" customFormat="1" ht="14.25" hidden="1"/>
    <row r="60521" s="505" customFormat="1" ht="14.25" hidden="1"/>
    <row r="60522" s="505" customFormat="1" ht="14.25" hidden="1"/>
    <row r="60523" s="505" customFormat="1" ht="14.25" hidden="1"/>
    <row r="60524" s="505" customFormat="1" ht="14.25" hidden="1"/>
    <row r="60525" s="505" customFormat="1" ht="14.25" hidden="1"/>
    <row r="60526" s="505" customFormat="1" ht="14.25" hidden="1"/>
    <row r="60527" s="505" customFormat="1" ht="14.25" hidden="1"/>
    <row r="60528" s="505" customFormat="1" ht="14.25" hidden="1"/>
    <row r="60529" s="505" customFormat="1" ht="14.25" hidden="1"/>
    <row r="60530" s="505" customFormat="1" ht="14.25" hidden="1"/>
    <row r="60531" s="505" customFormat="1" ht="14.25" hidden="1"/>
    <row r="60532" s="505" customFormat="1" ht="14.25" hidden="1"/>
    <row r="60533" s="505" customFormat="1" ht="14.25" hidden="1"/>
    <row r="60534" s="505" customFormat="1" ht="14.25" hidden="1"/>
    <row r="60535" s="505" customFormat="1" ht="14.25" hidden="1"/>
    <row r="60536" s="505" customFormat="1" ht="14.25" hidden="1"/>
    <row r="60537" s="505" customFormat="1" ht="14.25" hidden="1"/>
    <row r="60538" s="505" customFormat="1" ht="14.25" hidden="1"/>
    <row r="60539" s="505" customFormat="1" ht="14.25" hidden="1"/>
    <row r="60540" s="505" customFormat="1" ht="14.25" hidden="1"/>
    <row r="60541" s="505" customFormat="1" ht="14.25" hidden="1"/>
    <row r="60542" s="505" customFormat="1" ht="14.25" hidden="1"/>
    <row r="60543" s="505" customFormat="1" ht="14.25" hidden="1"/>
    <row r="60544" s="505" customFormat="1" ht="14.25" hidden="1"/>
    <row r="60545" s="505" customFormat="1" ht="14.25" hidden="1"/>
    <row r="60546" s="505" customFormat="1" ht="14.25" hidden="1"/>
    <row r="60547" s="505" customFormat="1" ht="14.25" hidden="1"/>
    <row r="60548" s="505" customFormat="1" ht="14.25" hidden="1"/>
    <row r="60549" s="505" customFormat="1" ht="14.25" hidden="1"/>
    <row r="60550" s="505" customFormat="1" ht="14.25" hidden="1"/>
    <row r="60551" s="505" customFormat="1" ht="14.25" hidden="1"/>
    <row r="60552" s="505" customFormat="1" ht="14.25" hidden="1"/>
    <row r="60553" s="505" customFormat="1" ht="14.25" hidden="1"/>
    <row r="60554" s="505" customFormat="1" ht="14.25" hidden="1"/>
    <row r="60555" s="505" customFormat="1" ht="14.25" hidden="1"/>
    <row r="60556" s="505" customFormat="1" ht="14.25" hidden="1"/>
    <row r="60557" s="505" customFormat="1" ht="14.25" hidden="1"/>
    <row r="60558" s="505" customFormat="1" ht="14.25" hidden="1"/>
    <row r="60559" s="505" customFormat="1" ht="14.25" hidden="1"/>
    <row r="60560" s="505" customFormat="1" ht="14.25" hidden="1"/>
    <row r="60561" s="505" customFormat="1" ht="14.25" hidden="1"/>
    <row r="60562" s="505" customFormat="1" ht="14.25" hidden="1"/>
    <row r="60563" s="505" customFormat="1" ht="14.25" hidden="1"/>
    <row r="60564" s="505" customFormat="1" ht="14.25" hidden="1"/>
    <row r="60565" s="505" customFormat="1" ht="14.25" hidden="1"/>
    <row r="60566" s="505" customFormat="1" ht="14.25" hidden="1"/>
    <row r="60567" s="505" customFormat="1" ht="14.25" hidden="1"/>
    <row r="60568" s="505" customFormat="1" ht="14.25" hidden="1"/>
    <row r="60569" s="505" customFormat="1" ht="14.25" hidden="1"/>
    <row r="60570" s="505" customFormat="1" ht="14.25" hidden="1"/>
    <row r="60571" s="505" customFormat="1" ht="14.25" hidden="1"/>
    <row r="60572" s="505" customFormat="1" ht="14.25" hidden="1"/>
    <row r="60573" s="505" customFormat="1" ht="14.25" hidden="1"/>
    <row r="60574" s="505" customFormat="1" ht="14.25" hidden="1"/>
    <row r="60575" s="505" customFormat="1" ht="14.25" hidden="1"/>
    <row r="60576" s="505" customFormat="1" ht="14.25" hidden="1"/>
    <row r="60577" s="505" customFormat="1" ht="14.25" hidden="1"/>
    <row r="60578" s="505" customFormat="1" ht="14.25" hidden="1"/>
    <row r="60579" s="505" customFormat="1" ht="14.25" hidden="1"/>
    <row r="60580" s="505" customFormat="1" ht="14.25" hidden="1"/>
    <row r="60581" s="505" customFormat="1" ht="14.25" hidden="1"/>
    <row r="60582" s="505" customFormat="1" ht="14.25" hidden="1"/>
    <row r="60583" s="505" customFormat="1" ht="14.25" hidden="1"/>
    <row r="60584" s="505" customFormat="1" ht="14.25" hidden="1"/>
    <row r="60585" s="505" customFormat="1" ht="14.25" hidden="1"/>
    <row r="60586" s="505" customFormat="1" ht="14.25" hidden="1"/>
    <row r="60587" s="505" customFormat="1" ht="14.25" hidden="1"/>
    <row r="60588" s="505" customFormat="1" ht="14.25" hidden="1"/>
    <row r="60589" s="505" customFormat="1" ht="14.25" hidden="1"/>
    <row r="60590" s="505" customFormat="1" ht="14.25" hidden="1"/>
    <row r="60591" s="505" customFormat="1" ht="14.25" hidden="1"/>
    <row r="60592" s="505" customFormat="1" ht="14.25" hidden="1"/>
    <row r="60593" s="505" customFormat="1" ht="14.25" hidden="1"/>
    <row r="60594" s="505" customFormat="1" ht="14.25" hidden="1"/>
    <row r="60595" s="505" customFormat="1" ht="14.25" hidden="1"/>
    <row r="60596" s="505" customFormat="1" ht="14.25" hidden="1"/>
    <row r="60597" s="505" customFormat="1" ht="14.25" hidden="1"/>
    <row r="60598" s="505" customFormat="1" ht="14.25" hidden="1"/>
    <row r="60599" s="505" customFormat="1" ht="14.25" hidden="1"/>
    <row r="60600" s="505" customFormat="1" ht="14.25" hidden="1"/>
    <row r="60601" s="505" customFormat="1" ht="14.25" hidden="1"/>
    <row r="60602" s="505" customFormat="1" ht="14.25" hidden="1"/>
    <row r="60603" s="505" customFormat="1" ht="14.25" hidden="1"/>
    <row r="60604" s="505" customFormat="1" ht="14.25" hidden="1"/>
    <row r="60605" s="505" customFormat="1" ht="14.25" hidden="1"/>
    <row r="60606" s="505" customFormat="1" ht="14.25" hidden="1"/>
    <row r="60607" s="505" customFormat="1" ht="14.25" hidden="1"/>
    <row r="60608" s="505" customFormat="1" ht="14.25" hidden="1"/>
    <row r="60609" s="505" customFormat="1" ht="14.25" hidden="1"/>
    <row r="60610" s="505" customFormat="1" ht="14.25" hidden="1"/>
    <row r="60611" s="505" customFormat="1" ht="14.25" hidden="1"/>
    <row r="60612" s="505" customFormat="1" ht="14.25" hidden="1"/>
    <row r="60613" s="505" customFormat="1" ht="14.25" hidden="1"/>
    <row r="60614" s="505" customFormat="1" ht="14.25" hidden="1"/>
    <row r="60615" s="505" customFormat="1" ht="14.25" hidden="1"/>
    <row r="60616" s="505" customFormat="1" ht="14.25" hidden="1"/>
    <row r="60617" s="505" customFormat="1" ht="14.25" hidden="1"/>
    <row r="60618" s="505" customFormat="1" ht="14.25" hidden="1"/>
    <row r="60619" s="505" customFormat="1" ht="14.25" hidden="1"/>
    <row r="60620" s="505" customFormat="1" ht="14.25" hidden="1"/>
    <row r="60621" s="505" customFormat="1" ht="14.25" hidden="1"/>
    <row r="60622" s="505" customFormat="1" ht="14.25" hidden="1"/>
    <row r="60623" s="505" customFormat="1" ht="14.25" hidden="1"/>
    <row r="60624" s="505" customFormat="1" ht="14.25" hidden="1"/>
    <row r="60625" s="505" customFormat="1" ht="14.25" hidden="1"/>
    <row r="60626" s="505" customFormat="1" ht="14.25" hidden="1"/>
    <row r="60627" s="505" customFormat="1" ht="14.25" hidden="1"/>
    <row r="60628" s="505" customFormat="1" ht="14.25" hidden="1"/>
    <row r="60629" s="505" customFormat="1" ht="14.25" hidden="1"/>
    <row r="60630" s="505" customFormat="1" ht="14.25" hidden="1"/>
    <row r="60631" s="505" customFormat="1" ht="14.25" hidden="1"/>
    <row r="60632" s="505" customFormat="1" ht="14.25" hidden="1"/>
    <row r="60633" s="505" customFormat="1" ht="14.25" hidden="1"/>
    <row r="60634" s="505" customFormat="1" ht="14.25" hidden="1"/>
    <row r="60635" s="505" customFormat="1" ht="14.25" hidden="1"/>
    <row r="60636" s="505" customFormat="1" ht="14.25" hidden="1"/>
    <row r="60637" s="505" customFormat="1" ht="14.25" hidden="1"/>
    <row r="60638" s="505" customFormat="1" ht="14.25" hidden="1"/>
    <row r="60639" s="505" customFormat="1" ht="14.25" hidden="1"/>
    <row r="60640" s="505" customFormat="1" ht="14.25" hidden="1"/>
    <row r="60641" s="505" customFormat="1" ht="14.25" hidden="1"/>
    <row r="60642" s="505" customFormat="1" ht="14.25" hidden="1"/>
    <row r="60643" s="505" customFormat="1" ht="14.25" hidden="1"/>
    <row r="60644" s="505" customFormat="1" ht="14.25" hidden="1"/>
    <row r="60645" s="505" customFormat="1" ht="14.25" hidden="1"/>
    <row r="60646" s="505" customFormat="1" ht="14.25" hidden="1"/>
    <row r="60647" s="505" customFormat="1" ht="14.25" hidden="1"/>
    <row r="60648" s="505" customFormat="1" ht="14.25" hidden="1"/>
    <row r="60649" s="505" customFormat="1" ht="14.25" hidden="1"/>
    <row r="60650" s="505" customFormat="1" ht="14.25" hidden="1"/>
    <row r="60651" s="505" customFormat="1" ht="14.25" hidden="1"/>
    <row r="60652" s="505" customFormat="1" ht="14.25" hidden="1"/>
    <row r="60653" s="505" customFormat="1" ht="14.25" hidden="1"/>
    <row r="60654" s="505" customFormat="1" ht="14.25" hidden="1"/>
    <row r="60655" s="505" customFormat="1" ht="14.25" hidden="1"/>
    <row r="60656" s="505" customFormat="1" ht="14.25" hidden="1"/>
    <row r="60657" s="505" customFormat="1" ht="14.25" hidden="1"/>
    <row r="60658" s="505" customFormat="1" ht="14.25" hidden="1"/>
    <row r="60659" s="505" customFormat="1" ht="14.25" hidden="1"/>
    <row r="60660" s="505" customFormat="1" ht="14.25" hidden="1"/>
    <row r="60661" s="505" customFormat="1" ht="14.25" hidden="1"/>
    <row r="60662" s="505" customFormat="1" ht="14.25" hidden="1"/>
    <row r="60663" s="505" customFormat="1" ht="14.25" hidden="1"/>
    <row r="60664" s="505" customFormat="1" ht="14.25" hidden="1"/>
    <row r="60665" s="505" customFormat="1" ht="14.25" hidden="1"/>
    <row r="60666" s="505" customFormat="1" ht="14.25" hidden="1"/>
    <row r="60667" s="505" customFormat="1" ht="14.25" hidden="1"/>
    <row r="60668" s="505" customFormat="1" ht="14.25" hidden="1"/>
    <row r="60669" s="505" customFormat="1" ht="14.25" hidden="1"/>
    <row r="60670" s="505" customFormat="1" ht="14.25" hidden="1"/>
    <row r="60671" s="505" customFormat="1" ht="14.25" hidden="1"/>
    <row r="60672" s="505" customFormat="1" ht="14.25" hidden="1"/>
    <row r="60673" s="505" customFormat="1" ht="14.25" hidden="1"/>
    <row r="60674" s="505" customFormat="1" ht="14.25" hidden="1"/>
    <row r="60675" s="505" customFormat="1" ht="14.25" hidden="1"/>
    <row r="60676" s="505" customFormat="1" ht="14.25" hidden="1"/>
    <row r="60677" s="505" customFormat="1" ht="14.25" hidden="1"/>
    <row r="60678" s="505" customFormat="1" ht="14.25" hidden="1"/>
    <row r="60679" s="505" customFormat="1" ht="14.25" hidden="1"/>
    <row r="60680" s="505" customFormat="1" ht="14.25" hidden="1"/>
    <row r="60681" s="505" customFormat="1" ht="14.25" hidden="1"/>
    <row r="60682" s="505" customFormat="1" ht="14.25" hidden="1"/>
    <row r="60683" s="505" customFormat="1" ht="14.25" hidden="1"/>
    <row r="60684" s="505" customFormat="1" ht="14.25" hidden="1"/>
    <row r="60685" s="505" customFormat="1" ht="14.25" hidden="1"/>
    <row r="60686" s="505" customFormat="1" ht="14.25" hidden="1"/>
    <row r="60687" s="505" customFormat="1" ht="14.25" hidden="1"/>
    <row r="60688" s="505" customFormat="1" ht="14.25" hidden="1"/>
    <row r="60689" s="505" customFormat="1" ht="14.25" hidden="1"/>
    <row r="60690" s="505" customFormat="1" ht="14.25" hidden="1"/>
    <row r="60691" s="505" customFormat="1" ht="14.25" hidden="1"/>
    <row r="60692" s="505" customFormat="1" ht="14.25" hidden="1"/>
    <row r="60693" s="505" customFormat="1" ht="14.25" hidden="1"/>
    <row r="60694" s="505" customFormat="1" ht="14.25" hidden="1"/>
    <row r="60695" s="505" customFormat="1" ht="14.25" hidden="1"/>
    <row r="60696" s="505" customFormat="1" ht="14.25" hidden="1"/>
    <row r="60697" s="505" customFormat="1" ht="14.25" hidden="1"/>
    <row r="60698" s="505" customFormat="1" ht="14.25" hidden="1"/>
    <row r="60699" s="505" customFormat="1" ht="14.25" hidden="1"/>
    <row r="60700" s="505" customFormat="1" ht="14.25" hidden="1"/>
    <row r="60701" s="505" customFormat="1" ht="14.25" hidden="1"/>
    <row r="60702" s="505" customFormat="1" ht="14.25" hidden="1"/>
    <row r="60703" s="505" customFormat="1" ht="14.25" hidden="1"/>
    <row r="60704" s="505" customFormat="1" ht="14.25" hidden="1"/>
    <row r="60705" s="505" customFormat="1" ht="14.25" hidden="1"/>
    <row r="60706" s="505" customFormat="1" ht="14.25" hidden="1"/>
    <row r="60707" s="505" customFormat="1" ht="14.25" hidden="1"/>
    <row r="60708" s="505" customFormat="1" ht="14.25" hidden="1"/>
    <row r="60709" s="505" customFormat="1" ht="14.25" hidden="1"/>
    <row r="60710" s="505" customFormat="1" ht="14.25" hidden="1"/>
    <row r="60711" s="505" customFormat="1" ht="14.25" hidden="1"/>
    <row r="60712" s="505" customFormat="1" ht="14.25" hidden="1"/>
    <row r="60713" s="505" customFormat="1" ht="14.25" hidden="1"/>
    <row r="60714" s="505" customFormat="1" ht="14.25" hidden="1"/>
    <row r="60715" s="505" customFormat="1" ht="14.25" hidden="1"/>
    <row r="60716" s="505" customFormat="1" ht="14.25" hidden="1"/>
    <row r="60717" s="505" customFormat="1" ht="14.25" hidden="1"/>
    <row r="60718" s="505" customFormat="1" ht="14.25" hidden="1"/>
    <row r="60719" s="505" customFormat="1" ht="14.25" hidden="1"/>
    <row r="60720" s="505" customFormat="1" ht="14.25" hidden="1"/>
    <row r="60721" s="505" customFormat="1" ht="14.25" hidden="1"/>
    <row r="60722" s="505" customFormat="1" ht="14.25" hidden="1"/>
    <row r="60723" s="505" customFormat="1" ht="14.25" hidden="1"/>
    <row r="60724" s="505" customFormat="1" ht="14.25" hidden="1"/>
    <row r="60725" s="505" customFormat="1" ht="14.25" hidden="1"/>
    <row r="60726" s="505" customFormat="1" ht="14.25" hidden="1"/>
    <row r="60727" s="505" customFormat="1" ht="14.25" hidden="1"/>
    <row r="60728" s="505" customFormat="1" ht="14.25" hidden="1"/>
    <row r="60729" s="505" customFormat="1" ht="14.25" hidden="1"/>
    <row r="60730" s="505" customFormat="1" ht="14.25" hidden="1"/>
    <row r="60731" s="505" customFormat="1" ht="14.25" hidden="1"/>
    <row r="60732" s="505" customFormat="1" ht="14.25" hidden="1"/>
    <row r="60733" s="505" customFormat="1" ht="14.25" hidden="1"/>
    <row r="60734" s="505" customFormat="1" ht="14.25" hidden="1"/>
    <row r="60735" s="505" customFormat="1" ht="14.25" hidden="1"/>
    <row r="60736" s="505" customFormat="1" ht="14.25" hidden="1"/>
    <row r="60737" s="505" customFormat="1" ht="14.25" hidden="1"/>
    <row r="60738" s="505" customFormat="1" ht="14.25" hidden="1"/>
    <row r="60739" s="505" customFormat="1" ht="14.25" hidden="1"/>
    <row r="60740" s="505" customFormat="1" ht="14.25" hidden="1"/>
    <row r="60741" s="505" customFormat="1" ht="14.25" hidden="1"/>
    <row r="60742" s="505" customFormat="1" ht="14.25" hidden="1"/>
    <row r="60743" s="505" customFormat="1" ht="14.25" hidden="1"/>
    <row r="60744" s="505" customFormat="1" ht="14.25" hidden="1"/>
    <row r="60745" s="505" customFormat="1" ht="14.25" hidden="1"/>
    <row r="60746" s="505" customFormat="1" ht="14.25" hidden="1"/>
    <row r="60747" s="505" customFormat="1" ht="14.25" hidden="1"/>
    <row r="60748" s="505" customFormat="1" ht="14.25" hidden="1"/>
    <row r="60749" s="505" customFormat="1" ht="14.25" hidden="1"/>
    <row r="60750" s="505" customFormat="1" ht="14.25" hidden="1"/>
    <row r="60751" s="505" customFormat="1" ht="14.25" hidden="1"/>
    <row r="60752" s="505" customFormat="1" ht="14.25" hidden="1"/>
    <row r="60753" s="505" customFormat="1" ht="14.25" hidden="1"/>
    <row r="60754" s="505" customFormat="1" ht="14.25" hidden="1"/>
    <row r="60755" s="505" customFormat="1" ht="14.25" hidden="1"/>
    <row r="60756" s="505" customFormat="1" ht="14.25" hidden="1"/>
    <row r="60757" s="505" customFormat="1" ht="14.25" hidden="1"/>
    <row r="60758" s="505" customFormat="1" ht="14.25" hidden="1"/>
    <row r="60759" s="505" customFormat="1" ht="14.25" hidden="1"/>
    <row r="60760" s="505" customFormat="1" ht="14.25" hidden="1"/>
    <row r="60761" s="505" customFormat="1" ht="14.25" hidden="1"/>
    <row r="60762" s="505" customFormat="1" ht="14.25" hidden="1"/>
    <row r="60763" s="505" customFormat="1" ht="14.25" hidden="1"/>
    <row r="60764" s="505" customFormat="1" ht="14.25" hidden="1"/>
    <row r="60765" s="505" customFormat="1" ht="14.25" hidden="1"/>
    <row r="60766" s="505" customFormat="1" ht="14.25" hidden="1"/>
    <row r="60767" s="505" customFormat="1" ht="14.25" hidden="1"/>
    <row r="60768" s="505" customFormat="1" ht="14.25" hidden="1"/>
    <row r="60769" s="505" customFormat="1" ht="14.25" hidden="1"/>
    <row r="60770" s="505" customFormat="1" ht="14.25" hidden="1"/>
    <row r="60771" s="505" customFormat="1" ht="14.25" hidden="1"/>
    <row r="60772" s="505" customFormat="1" ht="14.25" hidden="1"/>
    <row r="60773" s="505" customFormat="1" ht="14.25" hidden="1"/>
    <row r="60774" s="505" customFormat="1" ht="14.25" hidden="1"/>
    <row r="60775" s="505" customFormat="1" ht="14.25" hidden="1"/>
    <row r="60776" s="505" customFormat="1" ht="14.25" hidden="1"/>
    <row r="60777" s="505" customFormat="1" ht="14.25" hidden="1"/>
    <row r="60778" s="505" customFormat="1" ht="14.25" hidden="1"/>
    <row r="60779" s="505" customFormat="1" ht="14.25" hidden="1"/>
    <row r="60780" s="505" customFormat="1" ht="14.25" hidden="1"/>
    <row r="60781" s="505" customFormat="1" ht="14.25" hidden="1"/>
    <row r="60782" s="505" customFormat="1" ht="14.25" hidden="1"/>
    <row r="60783" s="505" customFormat="1" ht="14.25" hidden="1"/>
    <row r="60784" s="505" customFormat="1" ht="14.25" hidden="1"/>
    <row r="60785" s="505" customFormat="1" ht="14.25" hidden="1"/>
    <row r="60786" s="505" customFormat="1" ht="14.25" hidden="1"/>
    <row r="60787" s="505" customFormat="1" ht="14.25" hidden="1"/>
    <row r="60788" s="505" customFormat="1" ht="14.25" hidden="1"/>
    <row r="60789" s="505" customFormat="1" ht="14.25" hidden="1"/>
    <row r="60790" s="505" customFormat="1" ht="14.25" hidden="1"/>
    <row r="60791" s="505" customFormat="1" ht="14.25" hidden="1"/>
    <row r="60792" s="505" customFormat="1" ht="14.25" hidden="1"/>
    <row r="60793" s="505" customFormat="1" ht="14.25" hidden="1"/>
    <row r="60794" s="505" customFormat="1" ht="14.25" hidden="1"/>
    <row r="60795" s="505" customFormat="1" ht="14.25" hidden="1"/>
    <row r="60796" s="505" customFormat="1" ht="14.25" hidden="1"/>
    <row r="60797" s="505" customFormat="1" ht="14.25" hidden="1"/>
    <row r="60798" s="505" customFormat="1" ht="14.25" hidden="1"/>
    <row r="60799" s="505" customFormat="1" ht="14.25" hidden="1"/>
    <row r="60800" s="505" customFormat="1" ht="14.25" hidden="1"/>
    <row r="60801" s="505" customFormat="1" ht="14.25" hidden="1"/>
    <row r="60802" s="505" customFormat="1" ht="14.25" hidden="1"/>
    <row r="60803" s="505" customFormat="1" ht="14.25" hidden="1"/>
    <row r="60804" s="505" customFormat="1" ht="14.25" hidden="1"/>
    <row r="60805" s="505" customFormat="1" ht="14.25" hidden="1"/>
    <row r="60806" s="505" customFormat="1" ht="14.25" hidden="1"/>
    <row r="60807" s="505" customFormat="1" ht="14.25" hidden="1"/>
    <row r="60808" s="505" customFormat="1" ht="14.25" hidden="1"/>
    <row r="60809" s="505" customFormat="1" ht="14.25" hidden="1"/>
    <row r="60810" s="505" customFormat="1" ht="14.25" hidden="1"/>
    <row r="60811" s="505" customFormat="1" ht="14.25" hidden="1"/>
    <row r="60812" s="505" customFormat="1" ht="14.25" hidden="1"/>
    <row r="60813" s="505" customFormat="1" ht="14.25" hidden="1"/>
    <row r="60814" s="505" customFormat="1" ht="14.25" hidden="1"/>
    <row r="60815" s="505" customFormat="1" ht="14.25" hidden="1"/>
    <row r="60816" s="505" customFormat="1" ht="14.25" hidden="1"/>
    <row r="60817" s="505" customFormat="1" ht="14.25" hidden="1"/>
    <row r="60818" s="505" customFormat="1" ht="14.25" hidden="1"/>
    <row r="60819" s="505" customFormat="1" ht="14.25" hidden="1"/>
    <row r="60820" s="505" customFormat="1" ht="14.25" hidden="1"/>
    <row r="60821" s="505" customFormat="1" ht="14.25" hidden="1"/>
    <row r="60822" s="505" customFormat="1" ht="14.25" hidden="1"/>
    <row r="60823" s="505" customFormat="1" ht="14.25" hidden="1"/>
    <row r="60824" s="505" customFormat="1" ht="14.25" hidden="1"/>
    <row r="60825" s="505" customFormat="1" ht="14.25" hidden="1"/>
    <row r="60826" s="505" customFormat="1" ht="14.25" hidden="1"/>
    <row r="60827" s="505" customFormat="1" ht="14.25" hidden="1"/>
    <row r="60828" s="505" customFormat="1" ht="14.25" hidden="1"/>
    <row r="60829" s="505" customFormat="1" ht="14.25" hidden="1"/>
    <row r="60830" s="505" customFormat="1" ht="14.25" hidden="1"/>
    <row r="60831" s="505" customFormat="1" ht="14.25" hidden="1"/>
    <row r="60832" s="505" customFormat="1" ht="14.25" hidden="1"/>
    <row r="60833" s="505" customFormat="1" ht="14.25" hidden="1"/>
    <row r="60834" s="505" customFormat="1" ht="14.25" hidden="1"/>
    <row r="60835" s="505" customFormat="1" ht="14.25" hidden="1"/>
    <row r="60836" s="505" customFormat="1" ht="14.25" hidden="1"/>
    <row r="60837" s="505" customFormat="1" ht="14.25" hidden="1"/>
    <row r="60838" s="505" customFormat="1" ht="14.25" hidden="1"/>
    <row r="60839" s="505" customFormat="1" ht="14.25" hidden="1"/>
    <row r="60840" s="505" customFormat="1" ht="14.25" hidden="1"/>
    <row r="60841" s="505" customFormat="1" ht="14.25" hidden="1"/>
    <row r="60842" s="505" customFormat="1" ht="14.25" hidden="1"/>
    <row r="60843" s="505" customFormat="1" ht="14.25" hidden="1"/>
    <row r="60844" s="505" customFormat="1" ht="14.25" hidden="1"/>
    <row r="60845" s="505" customFormat="1" ht="14.25" hidden="1"/>
    <row r="60846" s="505" customFormat="1" ht="14.25" hidden="1"/>
    <row r="60847" s="505" customFormat="1" ht="14.25" hidden="1"/>
    <row r="60848" s="505" customFormat="1" ht="14.25" hidden="1"/>
    <row r="60849" s="505" customFormat="1" ht="14.25" hidden="1"/>
    <row r="60850" s="505" customFormat="1" ht="14.25" hidden="1"/>
    <row r="60851" s="505" customFormat="1" ht="14.25" hidden="1"/>
    <row r="60852" s="505" customFormat="1" ht="14.25" hidden="1"/>
    <row r="60853" s="505" customFormat="1" ht="14.25" hidden="1"/>
    <row r="60854" s="505" customFormat="1" ht="14.25" hidden="1"/>
    <row r="60855" s="505" customFormat="1" ht="14.25" hidden="1"/>
    <row r="60856" s="505" customFormat="1" ht="14.25" hidden="1"/>
    <row r="60857" s="505" customFormat="1" ht="14.25" hidden="1"/>
    <row r="60858" s="505" customFormat="1" ht="14.25" hidden="1"/>
    <row r="60859" s="505" customFormat="1" ht="14.25" hidden="1"/>
    <row r="60860" s="505" customFormat="1" ht="14.25" hidden="1"/>
    <row r="60861" s="505" customFormat="1" ht="14.25" hidden="1"/>
    <row r="60862" s="505" customFormat="1" ht="14.25" hidden="1"/>
    <row r="60863" s="505" customFormat="1" ht="14.25" hidden="1"/>
    <row r="60864" s="505" customFormat="1" ht="14.25" hidden="1"/>
    <row r="60865" s="505" customFormat="1" ht="14.25" hidden="1"/>
    <row r="60866" s="505" customFormat="1" ht="14.25" hidden="1"/>
    <row r="60867" s="505" customFormat="1" ht="14.25" hidden="1"/>
    <row r="60868" s="505" customFormat="1" ht="14.25" hidden="1"/>
    <row r="60869" s="505" customFormat="1" ht="14.25" hidden="1"/>
    <row r="60870" s="505" customFormat="1" ht="14.25" hidden="1"/>
    <row r="60871" s="505" customFormat="1" ht="14.25" hidden="1"/>
    <row r="60872" s="505" customFormat="1" ht="14.25" hidden="1"/>
    <row r="60873" s="505" customFormat="1" ht="14.25" hidden="1"/>
    <row r="60874" s="505" customFormat="1" ht="14.25" hidden="1"/>
    <row r="60875" s="505" customFormat="1" ht="14.25" hidden="1"/>
    <row r="60876" s="505" customFormat="1" ht="14.25" hidden="1"/>
    <row r="60877" s="505" customFormat="1" ht="14.25" hidden="1"/>
    <row r="60878" s="505" customFormat="1" ht="14.25" hidden="1"/>
    <row r="60879" s="505" customFormat="1" ht="14.25" hidden="1"/>
    <row r="60880" s="505" customFormat="1" ht="14.25" hidden="1"/>
    <row r="60881" s="505" customFormat="1" ht="14.25" hidden="1"/>
    <row r="60882" s="505" customFormat="1" ht="14.25" hidden="1"/>
    <row r="60883" s="505" customFormat="1" ht="14.25" hidden="1"/>
    <row r="60884" s="505" customFormat="1" ht="14.25" hidden="1"/>
    <row r="60885" s="505" customFormat="1" ht="14.25" hidden="1"/>
    <row r="60886" s="505" customFormat="1" ht="14.25" hidden="1"/>
    <row r="60887" s="505" customFormat="1" ht="14.25" hidden="1"/>
    <row r="60888" s="505" customFormat="1" ht="14.25" hidden="1"/>
    <row r="60889" s="505" customFormat="1" ht="14.25" hidden="1"/>
    <row r="60890" s="505" customFormat="1" ht="14.25" hidden="1"/>
    <row r="60891" s="505" customFormat="1" ht="14.25" hidden="1"/>
    <row r="60892" s="505" customFormat="1" ht="14.25" hidden="1"/>
    <row r="60893" s="505" customFormat="1" ht="14.25" hidden="1"/>
    <row r="60894" s="505" customFormat="1" ht="14.25" hidden="1"/>
    <row r="60895" s="505" customFormat="1" ht="14.25" hidden="1"/>
    <row r="60896" s="505" customFormat="1" ht="14.25" hidden="1"/>
    <row r="60897" s="505" customFormat="1" ht="14.25" hidden="1"/>
    <row r="60898" s="505" customFormat="1" ht="14.25" hidden="1"/>
    <row r="60899" s="505" customFormat="1" ht="14.25" hidden="1"/>
    <row r="60900" s="505" customFormat="1" ht="14.25" hidden="1"/>
    <row r="60901" s="505" customFormat="1" ht="14.25" hidden="1"/>
    <row r="60902" s="505" customFormat="1" ht="14.25" hidden="1"/>
    <row r="60903" s="505" customFormat="1" ht="14.25" hidden="1"/>
    <row r="60904" s="505" customFormat="1" ht="14.25" hidden="1"/>
    <row r="60905" s="505" customFormat="1" ht="14.25" hidden="1"/>
    <row r="60906" s="505" customFormat="1" ht="14.25" hidden="1"/>
    <row r="60907" s="505" customFormat="1" ht="14.25" hidden="1"/>
    <row r="60908" s="505" customFormat="1" ht="14.25" hidden="1"/>
    <row r="60909" s="505" customFormat="1" ht="14.25" hidden="1"/>
    <row r="60910" s="505" customFormat="1" ht="14.25" hidden="1"/>
    <row r="60911" s="505" customFormat="1" ht="14.25" hidden="1"/>
    <row r="60912" s="505" customFormat="1" ht="14.25" hidden="1"/>
    <row r="60913" s="505" customFormat="1" ht="14.25" hidden="1"/>
    <row r="60914" s="505" customFormat="1" ht="14.25" hidden="1"/>
    <row r="60915" s="505" customFormat="1" ht="14.25" hidden="1"/>
    <row r="60916" s="505" customFormat="1" ht="14.25" hidden="1"/>
    <row r="60917" s="505" customFormat="1" ht="14.25" hidden="1"/>
    <row r="60918" s="505" customFormat="1" ht="14.25" hidden="1"/>
    <row r="60919" s="505" customFormat="1" ht="14.25" hidden="1"/>
    <row r="60920" s="505" customFormat="1" ht="14.25" hidden="1"/>
    <row r="60921" s="505" customFormat="1" ht="14.25" hidden="1"/>
    <row r="60922" s="505" customFormat="1" ht="14.25" hidden="1"/>
    <row r="60923" s="505" customFormat="1" ht="14.25" hidden="1"/>
    <row r="60924" s="505" customFormat="1" ht="14.25" hidden="1"/>
    <row r="60925" s="505" customFormat="1" ht="14.25" hidden="1"/>
    <row r="60926" s="505" customFormat="1" ht="14.25" hidden="1"/>
    <row r="60927" s="505" customFormat="1" ht="14.25" hidden="1"/>
    <row r="60928" s="505" customFormat="1" ht="14.25" hidden="1"/>
    <row r="60929" s="505" customFormat="1" ht="14.25" hidden="1"/>
    <row r="60930" s="505" customFormat="1" ht="14.25" hidden="1"/>
    <row r="60931" s="505" customFormat="1" ht="14.25" hidden="1"/>
    <row r="60932" s="505" customFormat="1" ht="14.25" hidden="1"/>
    <row r="60933" s="505" customFormat="1" ht="14.25" hidden="1"/>
    <row r="60934" s="505" customFormat="1" ht="14.25" hidden="1"/>
    <row r="60935" s="505" customFormat="1" ht="14.25" hidden="1"/>
    <row r="60936" s="505" customFormat="1" ht="14.25" hidden="1"/>
    <row r="60937" s="505" customFormat="1" ht="14.25" hidden="1"/>
    <row r="60938" s="505" customFormat="1" ht="14.25" hidden="1"/>
    <row r="60939" s="505" customFormat="1" ht="14.25" hidden="1"/>
    <row r="60940" s="505" customFormat="1" ht="14.25" hidden="1"/>
    <row r="60941" s="505" customFormat="1" ht="14.25" hidden="1"/>
    <row r="60942" s="505" customFormat="1" ht="14.25" hidden="1"/>
    <row r="60943" s="505" customFormat="1" ht="14.25" hidden="1"/>
    <row r="60944" s="505" customFormat="1" ht="14.25" hidden="1"/>
    <row r="60945" s="505" customFormat="1" ht="14.25" hidden="1"/>
    <row r="60946" s="505" customFormat="1" ht="14.25" hidden="1"/>
    <row r="60947" s="505" customFormat="1" ht="14.25" hidden="1"/>
    <row r="60948" s="505" customFormat="1" ht="14.25" hidden="1"/>
    <row r="60949" s="505" customFormat="1" ht="14.25" hidden="1"/>
    <row r="60950" s="505" customFormat="1" ht="14.25" hidden="1"/>
    <row r="60951" s="505" customFormat="1" ht="14.25" hidden="1"/>
    <row r="60952" s="505" customFormat="1" ht="14.25" hidden="1"/>
    <row r="60953" s="505" customFormat="1" ht="14.25" hidden="1"/>
    <row r="60954" s="505" customFormat="1" ht="14.25" hidden="1"/>
    <row r="60955" s="505" customFormat="1" ht="14.25" hidden="1"/>
    <row r="60956" s="505" customFormat="1" ht="14.25" hidden="1"/>
    <row r="60957" s="505" customFormat="1" ht="14.25" hidden="1"/>
    <row r="60958" s="505" customFormat="1" ht="14.25" hidden="1"/>
    <row r="60959" s="505" customFormat="1" ht="14.25" hidden="1"/>
    <row r="60960" s="505" customFormat="1" ht="14.25" hidden="1"/>
    <row r="60961" s="505" customFormat="1" ht="14.25" hidden="1"/>
    <row r="60962" s="505" customFormat="1" ht="14.25" hidden="1"/>
    <row r="60963" s="505" customFormat="1" ht="14.25" hidden="1"/>
    <row r="60964" s="505" customFormat="1" ht="14.25" hidden="1"/>
    <row r="60965" s="505" customFormat="1" ht="14.25" hidden="1"/>
    <row r="60966" s="505" customFormat="1" ht="14.25" hidden="1"/>
    <row r="60967" s="505" customFormat="1" ht="14.25" hidden="1"/>
    <row r="60968" s="505" customFormat="1" ht="14.25" hidden="1"/>
    <row r="60969" s="505" customFormat="1" ht="14.25" hidden="1"/>
    <row r="60970" s="505" customFormat="1" ht="14.25" hidden="1"/>
    <row r="60971" s="505" customFormat="1" ht="14.25" hidden="1"/>
    <row r="60972" s="505" customFormat="1" ht="14.25" hidden="1"/>
    <row r="60973" s="505" customFormat="1" ht="14.25" hidden="1"/>
    <row r="60974" s="505" customFormat="1" ht="14.25" hidden="1"/>
    <row r="60975" s="505" customFormat="1" ht="14.25" hidden="1"/>
    <row r="60976" s="505" customFormat="1" ht="14.25" hidden="1"/>
    <row r="60977" s="505" customFormat="1" ht="14.25" hidden="1"/>
    <row r="60978" s="505" customFormat="1" ht="14.25" hidden="1"/>
    <row r="60979" s="505" customFormat="1" ht="14.25" hidden="1"/>
    <row r="60980" s="505" customFormat="1" ht="14.25" hidden="1"/>
    <row r="60981" s="505" customFormat="1" ht="14.25" hidden="1"/>
    <row r="60982" s="505" customFormat="1" ht="14.25" hidden="1"/>
    <row r="60983" s="505" customFormat="1" ht="14.25" hidden="1"/>
    <row r="60984" s="505" customFormat="1" ht="14.25" hidden="1"/>
    <row r="60985" s="505" customFormat="1" ht="14.25" hidden="1"/>
    <row r="60986" s="505" customFormat="1" ht="14.25" hidden="1"/>
    <row r="60987" s="505" customFormat="1" ht="14.25" hidden="1"/>
    <row r="60988" s="505" customFormat="1" ht="14.25" hidden="1"/>
    <row r="60989" s="505" customFormat="1" ht="14.25" hidden="1"/>
    <row r="60990" s="505" customFormat="1" ht="14.25" hidden="1"/>
    <row r="60991" s="505" customFormat="1" ht="14.25" hidden="1"/>
    <row r="60992" s="505" customFormat="1" ht="14.25" hidden="1"/>
    <row r="60993" s="505" customFormat="1" ht="14.25" hidden="1"/>
    <row r="60994" s="505" customFormat="1" ht="14.25" hidden="1"/>
    <row r="60995" s="505" customFormat="1" ht="14.25" hidden="1"/>
    <row r="60996" s="505" customFormat="1" ht="14.25" hidden="1"/>
    <row r="60997" s="505" customFormat="1" ht="14.25" hidden="1"/>
    <row r="60998" s="505" customFormat="1" ht="14.25" hidden="1"/>
    <row r="60999" s="505" customFormat="1" ht="14.25" hidden="1"/>
    <row r="61000" s="505" customFormat="1" ht="14.25" hidden="1"/>
    <row r="61001" s="505" customFormat="1" ht="14.25" hidden="1"/>
    <row r="61002" s="505" customFormat="1" ht="14.25" hidden="1"/>
    <row r="61003" s="505" customFormat="1" ht="14.25" hidden="1"/>
    <row r="61004" s="505" customFormat="1" ht="14.25" hidden="1"/>
    <row r="61005" s="505" customFormat="1" ht="14.25" hidden="1"/>
    <row r="61006" s="505" customFormat="1" ht="14.25" hidden="1"/>
    <row r="61007" s="505" customFormat="1" ht="14.25" hidden="1"/>
    <row r="61008" s="505" customFormat="1" ht="14.25" hidden="1"/>
    <row r="61009" s="505" customFormat="1" ht="14.25" hidden="1"/>
    <row r="61010" s="505" customFormat="1" ht="14.25" hidden="1"/>
    <row r="61011" s="505" customFormat="1" ht="14.25" hidden="1"/>
    <row r="61012" s="505" customFormat="1" ht="14.25" hidden="1"/>
    <row r="61013" s="505" customFormat="1" ht="14.25" hidden="1"/>
    <row r="61014" s="505" customFormat="1" ht="14.25" hidden="1"/>
    <row r="61015" s="505" customFormat="1" ht="14.25" hidden="1"/>
    <row r="61016" s="505" customFormat="1" ht="14.25" hidden="1"/>
    <row r="61017" s="505" customFormat="1" ht="14.25" hidden="1"/>
    <row r="61018" s="505" customFormat="1" ht="14.25" hidden="1"/>
    <row r="61019" s="505" customFormat="1" ht="14.25" hidden="1"/>
    <row r="61020" s="505" customFormat="1" ht="14.25" hidden="1"/>
    <row r="61021" s="505" customFormat="1" ht="14.25" hidden="1"/>
    <row r="61022" s="505" customFormat="1" ht="14.25" hidden="1"/>
    <row r="61023" s="505" customFormat="1" ht="14.25" hidden="1"/>
    <row r="61024" s="505" customFormat="1" ht="14.25" hidden="1"/>
    <row r="61025" s="505" customFormat="1" ht="14.25" hidden="1"/>
    <row r="61026" s="505" customFormat="1" ht="14.25" hidden="1"/>
    <row r="61027" s="505" customFormat="1" ht="14.25" hidden="1"/>
    <row r="61028" s="505" customFormat="1" ht="14.25" hidden="1"/>
    <row r="61029" s="505" customFormat="1" ht="14.25" hidden="1"/>
    <row r="61030" s="505" customFormat="1" ht="14.25" hidden="1"/>
    <row r="61031" s="505" customFormat="1" ht="14.25" hidden="1"/>
    <row r="61032" s="505" customFormat="1" ht="14.25" hidden="1"/>
    <row r="61033" s="505" customFormat="1" ht="14.25" hidden="1"/>
    <row r="61034" s="505" customFormat="1" ht="14.25" hidden="1"/>
    <row r="61035" s="505" customFormat="1" ht="14.25" hidden="1"/>
    <row r="61036" s="505" customFormat="1" ht="14.25" hidden="1"/>
    <row r="61037" s="505" customFormat="1" ht="14.25" hidden="1"/>
    <row r="61038" s="505" customFormat="1" ht="14.25" hidden="1"/>
    <row r="61039" s="505" customFormat="1" ht="14.25" hidden="1"/>
    <row r="61040" s="505" customFormat="1" ht="14.25" hidden="1"/>
    <row r="61041" s="505" customFormat="1" ht="14.25" hidden="1"/>
    <row r="61042" s="505" customFormat="1" ht="14.25" hidden="1"/>
    <row r="61043" s="505" customFormat="1" ht="14.25" hidden="1"/>
    <row r="61044" s="505" customFormat="1" ht="14.25" hidden="1"/>
    <row r="61045" s="505" customFormat="1" ht="14.25" hidden="1"/>
    <row r="61046" s="505" customFormat="1" ht="14.25" hidden="1"/>
    <row r="61047" s="505" customFormat="1" ht="14.25" hidden="1"/>
    <row r="61048" s="505" customFormat="1" ht="14.25" hidden="1"/>
    <row r="61049" s="505" customFormat="1" ht="14.25" hidden="1"/>
    <row r="61050" s="505" customFormat="1" ht="14.25" hidden="1"/>
    <row r="61051" s="505" customFormat="1" ht="14.25" hidden="1"/>
    <row r="61052" s="505" customFormat="1" ht="14.25" hidden="1"/>
    <row r="61053" s="505" customFormat="1" ht="14.25" hidden="1"/>
    <row r="61054" s="505" customFormat="1" ht="14.25" hidden="1"/>
    <row r="61055" s="505" customFormat="1" ht="14.25" hidden="1"/>
    <row r="61056" s="505" customFormat="1" ht="14.25" hidden="1"/>
    <row r="61057" s="505" customFormat="1" ht="14.25" hidden="1"/>
    <row r="61058" s="505" customFormat="1" ht="14.25" hidden="1"/>
    <row r="61059" s="505" customFormat="1" ht="14.25" hidden="1"/>
    <row r="61060" s="505" customFormat="1" ht="14.25" hidden="1"/>
    <row r="61061" s="505" customFormat="1" ht="14.25" hidden="1"/>
    <row r="61062" s="505" customFormat="1" ht="14.25" hidden="1"/>
    <row r="61063" s="505" customFormat="1" ht="14.25" hidden="1"/>
    <row r="61064" s="505" customFormat="1" ht="14.25" hidden="1"/>
    <row r="61065" s="505" customFormat="1" ht="14.25" hidden="1"/>
    <row r="61066" s="505" customFormat="1" ht="14.25" hidden="1"/>
    <row r="61067" s="505" customFormat="1" ht="14.25" hidden="1"/>
    <row r="61068" s="505" customFormat="1" ht="14.25" hidden="1"/>
    <row r="61069" s="505" customFormat="1" ht="14.25" hidden="1"/>
    <row r="61070" s="505" customFormat="1" ht="14.25" hidden="1"/>
    <row r="61071" s="505" customFormat="1" ht="14.25" hidden="1"/>
    <row r="61072" s="505" customFormat="1" ht="14.25" hidden="1"/>
    <row r="61073" s="505" customFormat="1" ht="14.25" hidden="1"/>
    <row r="61074" s="505" customFormat="1" ht="14.25" hidden="1"/>
    <row r="61075" s="505" customFormat="1" ht="14.25" hidden="1"/>
    <row r="61076" s="505" customFormat="1" ht="14.25" hidden="1"/>
    <row r="61077" s="505" customFormat="1" ht="14.25" hidden="1"/>
    <row r="61078" s="505" customFormat="1" ht="14.25" hidden="1"/>
    <row r="61079" s="505" customFormat="1" ht="14.25" hidden="1"/>
    <row r="61080" s="505" customFormat="1" ht="14.25" hidden="1"/>
    <row r="61081" s="505" customFormat="1" ht="14.25" hidden="1"/>
    <row r="61082" s="505" customFormat="1" ht="14.25" hidden="1"/>
    <row r="61083" s="505" customFormat="1" ht="14.25" hidden="1"/>
    <row r="61084" s="505" customFormat="1" ht="14.25" hidden="1"/>
    <row r="61085" s="505" customFormat="1" ht="14.25" hidden="1"/>
    <row r="61086" s="505" customFormat="1" ht="14.25" hidden="1"/>
    <row r="61087" s="505" customFormat="1" ht="14.25" hidden="1"/>
    <row r="61088" s="505" customFormat="1" ht="14.25" hidden="1"/>
    <row r="61089" s="505" customFormat="1" ht="14.25" hidden="1"/>
    <row r="61090" s="505" customFormat="1" ht="14.25" hidden="1"/>
    <row r="61091" s="505" customFormat="1" ht="14.25" hidden="1"/>
    <row r="61092" s="505" customFormat="1" ht="14.25" hidden="1"/>
    <row r="61093" s="505" customFormat="1" ht="14.25" hidden="1"/>
    <row r="61094" s="505" customFormat="1" ht="14.25" hidden="1"/>
    <row r="61095" s="505" customFormat="1" ht="14.25" hidden="1"/>
    <row r="61096" s="505" customFormat="1" ht="14.25" hidden="1"/>
    <row r="61097" s="505" customFormat="1" ht="14.25" hidden="1"/>
    <row r="61098" s="505" customFormat="1" ht="14.25" hidden="1"/>
    <row r="61099" s="505" customFormat="1" ht="14.25" hidden="1"/>
    <row r="61100" s="505" customFormat="1" ht="14.25" hidden="1"/>
    <row r="61101" s="505" customFormat="1" ht="14.25" hidden="1"/>
    <row r="61102" s="505" customFormat="1" ht="14.25" hidden="1"/>
    <row r="61103" s="505" customFormat="1" ht="14.25" hidden="1"/>
    <row r="61104" s="505" customFormat="1" ht="14.25" hidden="1"/>
    <row r="61105" s="505" customFormat="1" ht="14.25" hidden="1"/>
    <row r="61106" s="505" customFormat="1" ht="14.25" hidden="1"/>
    <row r="61107" s="505" customFormat="1" ht="14.25" hidden="1"/>
    <row r="61108" s="505" customFormat="1" ht="14.25" hidden="1"/>
    <row r="61109" s="505" customFormat="1" ht="14.25" hidden="1"/>
    <row r="61110" s="505" customFormat="1" ht="14.25" hidden="1"/>
    <row r="61111" s="505" customFormat="1" ht="14.25" hidden="1"/>
    <row r="61112" s="505" customFormat="1" ht="14.25" hidden="1"/>
    <row r="61113" s="505" customFormat="1" ht="14.25" hidden="1"/>
    <row r="61114" s="505" customFormat="1" ht="14.25" hidden="1"/>
    <row r="61115" s="505" customFormat="1" ht="14.25" hidden="1"/>
    <row r="61116" s="505" customFormat="1" ht="14.25" hidden="1"/>
    <row r="61117" s="505" customFormat="1" ht="14.25" hidden="1"/>
    <row r="61118" s="505" customFormat="1" ht="14.25" hidden="1"/>
    <row r="61119" s="505" customFormat="1" ht="14.25" hidden="1"/>
    <row r="61120" s="505" customFormat="1" ht="14.25" hidden="1"/>
    <row r="61121" s="505" customFormat="1" ht="14.25" hidden="1"/>
    <row r="61122" s="505" customFormat="1" ht="14.25" hidden="1"/>
    <row r="61123" s="505" customFormat="1" ht="14.25" hidden="1"/>
    <row r="61124" s="505" customFormat="1" ht="14.25" hidden="1"/>
    <row r="61125" s="505" customFormat="1" ht="14.25" hidden="1"/>
    <row r="61126" s="505" customFormat="1" ht="14.25" hidden="1"/>
    <row r="61127" s="505" customFormat="1" ht="14.25" hidden="1"/>
    <row r="61128" s="505" customFormat="1" ht="14.25" hidden="1"/>
    <row r="61129" s="505" customFormat="1" ht="14.25" hidden="1"/>
    <row r="61130" s="505" customFormat="1" ht="14.25" hidden="1"/>
    <row r="61131" s="505" customFormat="1" ht="14.25" hidden="1"/>
    <row r="61132" s="505" customFormat="1" ht="14.25" hidden="1"/>
    <row r="61133" s="505" customFormat="1" ht="14.25" hidden="1"/>
    <row r="61134" s="505" customFormat="1" ht="14.25" hidden="1"/>
    <row r="61135" s="505" customFormat="1" ht="14.25" hidden="1"/>
    <row r="61136" s="505" customFormat="1" ht="14.25" hidden="1"/>
    <row r="61137" s="505" customFormat="1" ht="14.25" hidden="1"/>
    <row r="61138" s="505" customFormat="1" ht="14.25" hidden="1"/>
    <row r="61139" s="505" customFormat="1" ht="14.25" hidden="1"/>
    <row r="61140" s="505" customFormat="1" ht="14.25" hidden="1"/>
    <row r="61141" s="505" customFormat="1" ht="14.25" hidden="1"/>
    <row r="61142" s="505" customFormat="1" ht="14.25" hidden="1"/>
    <row r="61143" s="505" customFormat="1" ht="14.25" hidden="1"/>
    <row r="61144" s="505" customFormat="1" ht="14.25" hidden="1"/>
    <row r="61145" s="505" customFormat="1" ht="14.25" hidden="1"/>
    <row r="61146" s="505" customFormat="1" ht="14.25" hidden="1"/>
    <row r="61147" s="505" customFormat="1" ht="14.25" hidden="1"/>
    <row r="61148" s="505" customFormat="1" ht="14.25" hidden="1"/>
    <row r="61149" s="505" customFormat="1" ht="14.25" hidden="1"/>
    <row r="61150" s="505" customFormat="1" ht="14.25" hidden="1"/>
    <row r="61151" s="505" customFormat="1" ht="14.25" hidden="1"/>
    <row r="61152" s="505" customFormat="1" ht="14.25" hidden="1"/>
    <row r="61153" s="505" customFormat="1" ht="14.25" hidden="1"/>
    <row r="61154" s="505" customFormat="1" ht="14.25" hidden="1"/>
    <row r="61155" s="505" customFormat="1" ht="14.25" hidden="1"/>
    <row r="61156" s="505" customFormat="1" ht="14.25" hidden="1"/>
    <row r="61157" s="505" customFormat="1" ht="14.25" hidden="1"/>
    <row r="61158" s="505" customFormat="1" ht="14.25" hidden="1"/>
    <row r="61159" s="505" customFormat="1" ht="14.25" hidden="1"/>
    <row r="61160" s="505" customFormat="1" ht="14.25" hidden="1"/>
    <row r="61161" s="505" customFormat="1" ht="14.25" hidden="1"/>
    <row r="61162" s="505" customFormat="1" ht="14.25" hidden="1"/>
    <row r="61163" s="505" customFormat="1" ht="14.25" hidden="1"/>
    <row r="61164" s="505" customFormat="1" ht="14.25" hidden="1"/>
    <row r="61165" s="505" customFormat="1" ht="14.25" hidden="1"/>
    <row r="61166" s="505" customFormat="1" ht="14.25" hidden="1"/>
    <row r="61167" s="505" customFormat="1" ht="14.25" hidden="1"/>
    <row r="61168" s="505" customFormat="1" ht="14.25" hidden="1"/>
    <row r="61169" s="505" customFormat="1" ht="14.25" hidden="1"/>
    <row r="61170" s="505" customFormat="1" ht="14.25" hidden="1"/>
    <row r="61171" s="505" customFormat="1" ht="14.25" hidden="1"/>
    <row r="61172" s="505" customFormat="1" ht="14.25" hidden="1"/>
    <row r="61173" s="505" customFormat="1" ht="14.25" hidden="1"/>
    <row r="61174" s="505" customFormat="1" ht="14.25" hidden="1"/>
    <row r="61175" s="505" customFormat="1" ht="14.25" hidden="1"/>
    <row r="61176" s="505" customFormat="1" ht="14.25" hidden="1"/>
    <row r="61177" s="505" customFormat="1" ht="14.25" hidden="1"/>
    <row r="61178" s="505" customFormat="1" ht="14.25" hidden="1"/>
    <row r="61179" s="505" customFormat="1" ht="14.25" hidden="1"/>
    <row r="61180" s="505" customFormat="1" ht="14.25" hidden="1"/>
    <row r="61181" s="505" customFormat="1" ht="14.25" hidden="1"/>
    <row r="61182" s="505" customFormat="1" ht="14.25" hidden="1"/>
    <row r="61183" s="505" customFormat="1" ht="14.25" hidden="1"/>
    <row r="61184" s="505" customFormat="1" ht="14.25" hidden="1"/>
    <row r="61185" s="505" customFormat="1" ht="14.25" hidden="1"/>
    <row r="61186" s="505" customFormat="1" ht="14.25" hidden="1"/>
    <row r="61187" s="505" customFormat="1" ht="14.25" hidden="1"/>
    <row r="61188" s="505" customFormat="1" ht="14.25" hidden="1"/>
    <row r="61189" s="505" customFormat="1" ht="14.25" hidden="1"/>
    <row r="61190" s="505" customFormat="1" ht="14.25" hidden="1"/>
    <row r="61191" s="505" customFormat="1" ht="14.25" hidden="1"/>
    <row r="61192" s="505" customFormat="1" ht="14.25" hidden="1"/>
    <row r="61193" s="505" customFormat="1" ht="14.25" hidden="1"/>
    <row r="61194" s="505" customFormat="1" ht="14.25" hidden="1"/>
    <row r="61195" s="505" customFormat="1" ht="14.25" hidden="1"/>
    <row r="61196" s="505" customFormat="1" ht="14.25" hidden="1"/>
    <row r="61197" s="505" customFormat="1" ht="14.25" hidden="1"/>
    <row r="61198" s="505" customFormat="1" ht="14.25" hidden="1"/>
    <row r="61199" s="505" customFormat="1" ht="14.25" hidden="1"/>
    <row r="61200" s="505" customFormat="1" ht="14.25" hidden="1"/>
    <row r="61201" s="505" customFormat="1" ht="14.25" hidden="1"/>
    <row r="61202" s="505" customFormat="1" ht="14.25" hidden="1"/>
    <row r="61203" s="505" customFormat="1" ht="14.25" hidden="1"/>
    <row r="61204" s="505" customFormat="1" ht="14.25" hidden="1"/>
    <row r="61205" s="505" customFormat="1" ht="14.25" hidden="1"/>
    <row r="61206" s="505" customFormat="1" ht="14.25" hidden="1"/>
    <row r="61207" s="505" customFormat="1" ht="14.25" hidden="1"/>
    <row r="61208" s="505" customFormat="1" ht="14.25" hidden="1"/>
    <row r="61209" s="505" customFormat="1" ht="14.25" hidden="1"/>
    <row r="61210" s="505" customFormat="1" ht="14.25" hidden="1"/>
    <row r="61211" s="505" customFormat="1" ht="14.25" hidden="1"/>
    <row r="61212" s="505" customFormat="1" ht="14.25" hidden="1"/>
    <row r="61213" s="505" customFormat="1" ht="14.25" hidden="1"/>
    <row r="61214" s="505" customFormat="1" ht="14.25" hidden="1"/>
    <row r="61215" s="505" customFormat="1" ht="14.25" hidden="1"/>
    <row r="61216" s="505" customFormat="1" ht="14.25" hidden="1"/>
    <row r="61217" s="505" customFormat="1" ht="14.25" hidden="1"/>
    <row r="61218" s="505" customFormat="1" ht="14.25" hidden="1"/>
    <row r="61219" s="505" customFormat="1" ht="14.25" hidden="1"/>
    <row r="61220" s="505" customFormat="1" ht="14.25" hidden="1"/>
    <row r="61221" s="505" customFormat="1" ht="14.25" hidden="1"/>
    <row r="61222" s="505" customFormat="1" ht="14.25" hidden="1"/>
    <row r="61223" s="505" customFormat="1" ht="14.25" hidden="1"/>
    <row r="61224" s="505" customFormat="1" ht="14.25" hidden="1"/>
    <row r="61225" s="505" customFormat="1" ht="14.25" hidden="1"/>
    <row r="61226" s="505" customFormat="1" ht="14.25" hidden="1"/>
    <row r="61227" s="505" customFormat="1" ht="14.25" hidden="1"/>
    <row r="61228" s="505" customFormat="1" ht="14.25" hidden="1"/>
    <row r="61229" s="505" customFormat="1" ht="14.25" hidden="1"/>
    <row r="61230" s="505" customFormat="1" ht="14.25" hidden="1"/>
    <row r="61231" s="505" customFormat="1" ht="14.25" hidden="1"/>
    <row r="61232" s="505" customFormat="1" ht="14.25" hidden="1"/>
    <row r="61233" s="505" customFormat="1" ht="14.25" hidden="1"/>
    <row r="61234" s="505" customFormat="1" ht="14.25" hidden="1"/>
    <row r="61235" s="505" customFormat="1" ht="14.25" hidden="1"/>
    <row r="61236" s="505" customFormat="1" ht="14.25" hidden="1"/>
    <row r="61237" s="505" customFormat="1" ht="14.25" hidden="1"/>
    <row r="61238" s="505" customFormat="1" ht="14.25" hidden="1"/>
    <row r="61239" s="505" customFormat="1" ht="14.25" hidden="1"/>
    <row r="61240" s="505" customFormat="1" ht="14.25" hidden="1"/>
    <row r="61241" s="505" customFormat="1" ht="14.25" hidden="1"/>
    <row r="61242" s="505" customFormat="1" ht="14.25" hidden="1"/>
    <row r="61243" s="505" customFormat="1" ht="14.25" hidden="1"/>
    <row r="61244" s="505" customFormat="1" ht="14.25" hidden="1"/>
    <row r="61245" s="505" customFormat="1" ht="14.25" hidden="1"/>
    <row r="61246" s="505" customFormat="1" ht="14.25" hidden="1"/>
    <row r="61247" s="505" customFormat="1" ht="14.25" hidden="1"/>
    <row r="61248" s="505" customFormat="1" ht="14.25" hidden="1"/>
    <row r="61249" s="505" customFormat="1" ht="14.25" hidden="1"/>
    <row r="61250" s="505" customFormat="1" ht="14.25" hidden="1"/>
    <row r="61251" s="505" customFormat="1" ht="14.25" hidden="1"/>
    <row r="61252" s="505" customFormat="1" ht="14.25" hidden="1"/>
    <row r="61253" s="505" customFormat="1" ht="14.25" hidden="1"/>
    <row r="61254" s="505" customFormat="1" ht="14.25" hidden="1"/>
    <row r="61255" s="505" customFormat="1" ht="14.25" hidden="1"/>
    <row r="61256" s="505" customFormat="1" ht="14.25" hidden="1"/>
    <row r="61257" s="505" customFormat="1" ht="14.25" hidden="1"/>
    <row r="61258" s="505" customFormat="1" ht="14.25" hidden="1"/>
    <row r="61259" s="505" customFormat="1" ht="14.25" hidden="1"/>
    <row r="61260" s="505" customFormat="1" ht="14.25" hidden="1"/>
    <row r="61261" s="505" customFormat="1" ht="14.25" hidden="1"/>
    <row r="61262" s="505" customFormat="1" ht="14.25" hidden="1"/>
    <row r="61263" s="505" customFormat="1" ht="14.25" hidden="1"/>
    <row r="61264" s="505" customFormat="1" ht="14.25" hidden="1"/>
    <row r="61265" s="505" customFormat="1" ht="14.25" hidden="1"/>
    <row r="61266" s="505" customFormat="1" ht="14.25" hidden="1"/>
    <row r="61267" s="505" customFormat="1" ht="14.25" hidden="1"/>
    <row r="61268" s="505" customFormat="1" ht="14.25" hidden="1"/>
    <row r="61269" s="505" customFormat="1" ht="14.25" hidden="1"/>
    <row r="61270" s="505" customFormat="1" ht="14.25" hidden="1"/>
    <row r="61271" s="505" customFormat="1" ht="14.25" hidden="1"/>
    <row r="61272" s="505" customFormat="1" ht="14.25" hidden="1"/>
    <row r="61273" s="505" customFormat="1" ht="14.25" hidden="1"/>
    <row r="61274" s="505" customFormat="1" ht="14.25" hidden="1"/>
    <row r="61275" s="505" customFormat="1" ht="14.25" hidden="1"/>
    <row r="61276" s="505" customFormat="1" ht="14.25" hidden="1"/>
    <row r="61277" s="505" customFormat="1" ht="14.25" hidden="1"/>
    <row r="61278" s="505" customFormat="1" ht="14.25" hidden="1"/>
    <row r="61279" s="505" customFormat="1" ht="14.25" hidden="1"/>
    <row r="61280" s="505" customFormat="1" ht="14.25" hidden="1"/>
    <row r="61281" s="505" customFormat="1" ht="14.25" hidden="1"/>
    <row r="61282" s="505" customFormat="1" ht="14.25" hidden="1"/>
    <row r="61283" s="505" customFormat="1" ht="14.25" hidden="1"/>
    <row r="61284" s="505" customFormat="1" ht="14.25" hidden="1"/>
    <row r="61285" s="505" customFormat="1" ht="14.25" hidden="1"/>
    <row r="61286" s="505" customFormat="1" ht="14.25" hidden="1"/>
    <row r="61287" s="505" customFormat="1" ht="14.25" hidden="1"/>
    <row r="61288" s="505" customFormat="1" ht="14.25" hidden="1"/>
    <row r="61289" s="505" customFormat="1" ht="14.25" hidden="1"/>
    <row r="61290" s="505" customFormat="1" ht="14.25" hidden="1"/>
    <row r="61291" s="505" customFormat="1" ht="14.25" hidden="1"/>
    <row r="61292" s="505" customFormat="1" ht="14.25" hidden="1"/>
    <row r="61293" s="505" customFormat="1" ht="14.25" hidden="1"/>
    <row r="61294" s="505" customFormat="1" ht="14.25" hidden="1"/>
    <row r="61295" s="505" customFormat="1" ht="14.25" hidden="1"/>
    <row r="61296" s="505" customFormat="1" ht="14.25" hidden="1"/>
    <row r="61297" s="505" customFormat="1" ht="14.25" hidden="1"/>
    <row r="61298" s="505" customFormat="1" ht="14.25" hidden="1"/>
    <row r="61299" s="505" customFormat="1" ht="14.25" hidden="1"/>
    <row r="61300" s="505" customFormat="1" ht="14.25" hidden="1"/>
    <row r="61301" s="505" customFormat="1" ht="14.25" hidden="1"/>
    <row r="61302" s="505" customFormat="1" ht="14.25" hidden="1"/>
    <row r="61303" s="505" customFormat="1" ht="14.25" hidden="1"/>
    <row r="61304" s="505" customFormat="1" ht="14.25" hidden="1"/>
    <row r="61305" s="505" customFormat="1" ht="14.25" hidden="1"/>
    <row r="61306" s="505" customFormat="1" ht="14.25" hidden="1"/>
    <row r="61307" s="505" customFormat="1" ht="14.25" hidden="1"/>
    <row r="61308" s="505" customFormat="1" ht="14.25" hidden="1"/>
    <row r="61309" s="505" customFormat="1" ht="14.25" hidden="1"/>
    <row r="61310" s="505" customFormat="1" ht="14.25" hidden="1"/>
    <row r="61311" s="505" customFormat="1" ht="14.25" hidden="1"/>
    <row r="61312" s="505" customFormat="1" ht="14.25" hidden="1"/>
    <row r="61313" s="505" customFormat="1" ht="14.25" hidden="1"/>
    <row r="61314" s="505" customFormat="1" ht="14.25" hidden="1"/>
    <row r="61315" s="505" customFormat="1" ht="14.25" hidden="1"/>
    <row r="61316" s="505" customFormat="1" ht="14.25" hidden="1"/>
    <row r="61317" s="505" customFormat="1" ht="14.25" hidden="1"/>
    <row r="61318" s="505" customFormat="1" ht="14.25" hidden="1"/>
    <row r="61319" s="505" customFormat="1" ht="14.25" hidden="1"/>
    <row r="61320" s="505" customFormat="1" ht="14.25" hidden="1"/>
    <row r="61321" s="505" customFormat="1" ht="14.25" hidden="1"/>
    <row r="61322" s="505" customFormat="1" ht="14.25" hidden="1"/>
    <row r="61323" s="505" customFormat="1" ht="14.25" hidden="1"/>
    <row r="61324" s="505" customFormat="1" ht="14.25" hidden="1"/>
    <row r="61325" s="505" customFormat="1" ht="14.25" hidden="1"/>
    <row r="61326" s="505" customFormat="1" ht="14.25" hidden="1"/>
    <row r="61327" s="505" customFormat="1" ht="14.25" hidden="1"/>
    <row r="61328" s="505" customFormat="1" ht="14.25" hidden="1"/>
    <row r="61329" s="505" customFormat="1" ht="14.25" hidden="1"/>
    <row r="61330" s="505" customFormat="1" ht="14.25" hidden="1"/>
    <row r="61331" s="505" customFormat="1" ht="14.25" hidden="1"/>
    <row r="61332" s="505" customFormat="1" ht="14.25" hidden="1"/>
    <row r="61333" s="505" customFormat="1" ht="14.25" hidden="1"/>
    <row r="61334" s="505" customFormat="1" ht="14.25" hidden="1"/>
    <row r="61335" s="505" customFormat="1" ht="14.25" hidden="1"/>
    <row r="61336" s="505" customFormat="1" ht="14.25" hidden="1"/>
    <row r="61337" s="505" customFormat="1" ht="14.25" hidden="1"/>
    <row r="61338" s="505" customFormat="1" ht="14.25" hidden="1"/>
    <row r="61339" s="505" customFormat="1" ht="14.25" hidden="1"/>
    <row r="61340" s="505" customFormat="1" ht="14.25" hidden="1"/>
    <row r="61341" s="505" customFormat="1" ht="14.25" hidden="1"/>
    <row r="61342" s="505" customFormat="1" ht="14.25" hidden="1"/>
    <row r="61343" s="505" customFormat="1" ht="14.25" hidden="1"/>
    <row r="61344" s="505" customFormat="1" ht="14.25" hidden="1"/>
    <row r="61345" s="505" customFormat="1" ht="14.25" hidden="1"/>
    <row r="61346" s="505" customFormat="1" ht="14.25" hidden="1"/>
    <row r="61347" s="505" customFormat="1" ht="14.25" hidden="1"/>
    <row r="61348" s="505" customFormat="1" ht="14.25" hidden="1"/>
    <row r="61349" s="505" customFormat="1" ht="14.25" hidden="1"/>
    <row r="61350" s="505" customFormat="1" ht="14.25" hidden="1"/>
    <row r="61351" s="505" customFormat="1" ht="14.25" hidden="1"/>
    <row r="61352" s="505" customFormat="1" ht="14.25" hidden="1"/>
    <row r="61353" s="505" customFormat="1" ht="14.25" hidden="1"/>
    <row r="61354" s="505" customFormat="1" ht="14.25" hidden="1"/>
    <row r="61355" s="505" customFormat="1" ht="14.25" hidden="1"/>
    <row r="61356" s="505" customFormat="1" ht="14.25" hidden="1"/>
    <row r="61357" s="505" customFormat="1" ht="14.25" hidden="1"/>
    <row r="61358" s="505" customFormat="1" ht="14.25" hidden="1"/>
    <row r="61359" s="505" customFormat="1" ht="14.25" hidden="1"/>
    <row r="61360" s="505" customFormat="1" ht="14.25" hidden="1"/>
    <row r="61361" s="505" customFormat="1" ht="14.25" hidden="1"/>
    <row r="61362" s="505" customFormat="1" ht="14.25" hidden="1"/>
    <row r="61363" s="505" customFormat="1" ht="14.25" hidden="1"/>
    <row r="61364" s="505" customFormat="1" ht="14.25" hidden="1"/>
    <row r="61365" s="505" customFormat="1" ht="14.25" hidden="1"/>
    <row r="61366" s="505" customFormat="1" ht="14.25" hidden="1"/>
    <row r="61367" s="505" customFormat="1" ht="14.25" hidden="1"/>
    <row r="61368" s="505" customFormat="1" ht="14.25" hidden="1"/>
    <row r="61369" s="505" customFormat="1" ht="14.25" hidden="1"/>
    <row r="61370" s="505" customFormat="1" ht="14.25" hidden="1"/>
    <row r="61371" s="505" customFormat="1" ht="14.25" hidden="1"/>
    <row r="61372" s="505" customFormat="1" ht="14.25" hidden="1"/>
    <row r="61373" s="505" customFormat="1" ht="14.25" hidden="1"/>
    <row r="61374" s="505" customFormat="1" ht="14.25" hidden="1"/>
    <row r="61375" s="505" customFormat="1" ht="14.25" hidden="1"/>
    <row r="61376" s="505" customFormat="1" ht="14.25" hidden="1"/>
    <row r="61377" s="505" customFormat="1" ht="14.25" hidden="1"/>
    <row r="61378" s="505" customFormat="1" ht="14.25" hidden="1"/>
    <row r="61379" s="505" customFormat="1" ht="14.25" hidden="1"/>
    <row r="61380" s="505" customFormat="1" ht="14.25" hidden="1"/>
    <row r="61381" s="505" customFormat="1" ht="14.25" hidden="1"/>
    <row r="61382" s="505" customFormat="1" ht="14.25" hidden="1"/>
    <row r="61383" s="505" customFormat="1" ht="14.25" hidden="1"/>
    <row r="61384" s="505" customFormat="1" ht="14.25" hidden="1"/>
    <row r="61385" s="505" customFormat="1" ht="14.25" hidden="1"/>
    <row r="61386" s="505" customFormat="1" ht="14.25" hidden="1"/>
    <row r="61387" s="505" customFormat="1" ht="14.25" hidden="1"/>
    <row r="61388" s="505" customFormat="1" ht="14.25" hidden="1"/>
    <row r="61389" s="505" customFormat="1" ht="14.25" hidden="1"/>
    <row r="61390" s="505" customFormat="1" ht="14.25" hidden="1"/>
    <row r="61391" s="505" customFormat="1" ht="14.25" hidden="1"/>
    <row r="61392" s="505" customFormat="1" ht="14.25" hidden="1"/>
    <row r="61393" s="505" customFormat="1" ht="14.25" hidden="1"/>
    <row r="61394" s="505" customFormat="1" ht="14.25" hidden="1"/>
    <row r="61395" s="505" customFormat="1" ht="14.25" hidden="1"/>
    <row r="61396" s="505" customFormat="1" ht="14.25" hidden="1"/>
    <row r="61397" s="505" customFormat="1" ht="14.25" hidden="1"/>
    <row r="61398" s="505" customFormat="1" ht="14.25" hidden="1"/>
    <row r="61399" s="505" customFormat="1" ht="14.25" hidden="1"/>
    <row r="61400" s="505" customFormat="1" ht="14.25" hidden="1"/>
    <row r="61401" s="505" customFormat="1" ht="14.25" hidden="1"/>
    <row r="61402" s="505" customFormat="1" ht="14.25" hidden="1"/>
    <row r="61403" s="505" customFormat="1" ht="14.25" hidden="1"/>
    <row r="61404" s="505" customFormat="1" ht="14.25" hidden="1"/>
    <row r="61405" s="505" customFormat="1" ht="14.25" hidden="1"/>
    <row r="61406" s="505" customFormat="1" ht="14.25" hidden="1"/>
    <row r="61407" s="505" customFormat="1" ht="14.25" hidden="1"/>
    <row r="61408" s="505" customFormat="1" ht="14.25" hidden="1"/>
    <row r="61409" s="505" customFormat="1" ht="14.25" hidden="1"/>
    <row r="61410" s="505" customFormat="1" ht="14.25" hidden="1"/>
    <row r="61411" s="505" customFormat="1" ht="14.25" hidden="1"/>
    <row r="61412" s="505" customFormat="1" ht="14.25" hidden="1"/>
    <row r="61413" s="505" customFormat="1" ht="14.25" hidden="1"/>
    <row r="61414" s="505" customFormat="1" ht="14.25" hidden="1"/>
    <row r="61415" s="505" customFormat="1" ht="14.25" hidden="1"/>
    <row r="61416" s="505" customFormat="1" ht="14.25" hidden="1"/>
    <row r="61417" s="505" customFormat="1" ht="14.25" hidden="1"/>
    <row r="61418" s="505" customFormat="1" ht="14.25" hidden="1"/>
    <row r="61419" s="505" customFormat="1" ht="14.25" hidden="1"/>
    <row r="61420" s="505" customFormat="1" ht="14.25" hidden="1"/>
    <row r="61421" s="505" customFormat="1" ht="14.25" hidden="1"/>
    <row r="61422" s="505" customFormat="1" ht="14.25" hidden="1"/>
    <row r="61423" s="505" customFormat="1" ht="14.25" hidden="1"/>
    <row r="61424" s="505" customFormat="1" ht="14.25" hidden="1"/>
    <row r="61425" s="505" customFormat="1" ht="14.25" hidden="1"/>
    <row r="61426" s="505" customFormat="1" ht="14.25" hidden="1"/>
    <row r="61427" s="505" customFormat="1" ht="14.25" hidden="1"/>
    <row r="61428" s="505" customFormat="1" ht="14.25" hidden="1"/>
    <row r="61429" s="505" customFormat="1" ht="14.25" hidden="1"/>
    <row r="61430" s="505" customFormat="1" ht="14.25" hidden="1"/>
    <row r="61431" s="505" customFormat="1" ht="14.25" hidden="1"/>
    <row r="61432" s="505" customFormat="1" ht="14.25" hidden="1"/>
    <row r="61433" s="505" customFormat="1" ht="14.25" hidden="1"/>
    <row r="61434" s="505" customFormat="1" ht="14.25" hidden="1"/>
    <row r="61435" s="505" customFormat="1" ht="14.25" hidden="1"/>
    <row r="61436" s="505" customFormat="1" ht="14.25" hidden="1"/>
    <row r="61437" s="505" customFormat="1" ht="14.25" hidden="1"/>
    <row r="61438" s="505" customFormat="1" ht="14.25" hidden="1"/>
    <row r="61439" s="505" customFormat="1" ht="14.25" hidden="1"/>
    <row r="61440" s="505" customFormat="1" ht="14.25" hidden="1"/>
    <row r="61441" s="505" customFormat="1" ht="14.25" hidden="1"/>
    <row r="61442" s="505" customFormat="1" ht="14.25" hidden="1"/>
    <row r="61443" s="505" customFormat="1" ht="14.25" hidden="1"/>
    <row r="61444" s="505" customFormat="1" ht="14.25" hidden="1"/>
    <row r="61445" s="505" customFormat="1" ht="14.25" hidden="1"/>
    <row r="61446" s="505" customFormat="1" ht="14.25" hidden="1"/>
    <row r="61447" s="505" customFormat="1" ht="14.25" hidden="1"/>
    <row r="61448" s="505" customFormat="1" ht="14.25" hidden="1"/>
    <row r="61449" s="505" customFormat="1" ht="14.25" hidden="1"/>
    <row r="61450" s="505" customFormat="1" ht="14.25" hidden="1"/>
    <row r="61451" s="505" customFormat="1" ht="14.25" hidden="1"/>
    <row r="61452" s="505" customFormat="1" ht="14.25" hidden="1"/>
    <row r="61453" s="505" customFormat="1" ht="14.25" hidden="1"/>
    <row r="61454" s="505" customFormat="1" ht="14.25" hidden="1"/>
    <row r="61455" s="505" customFormat="1" ht="14.25" hidden="1"/>
    <row r="61456" s="505" customFormat="1" ht="14.25" hidden="1"/>
    <row r="61457" s="505" customFormat="1" ht="14.25" hidden="1"/>
    <row r="61458" s="505" customFormat="1" ht="14.25" hidden="1"/>
    <row r="61459" s="505" customFormat="1" ht="14.25" hidden="1"/>
    <row r="61460" s="505" customFormat="1" ht="14.25" hidden="1"/>
    <row r="61461" s="505" customFormat="1" ht="14.25" hidden="1"/>
    <row r="61462" s="505" customFormat="1" ht="14.25" hidden="1"/>
    <row r="61463" s="505" customFormat="1" ht="14.25" hidden="1"/>
    <row r="61464" s="505" customFormat="1" ht="14.25" hidden="1"/>
    <row r="61465" s="505" customFormat="1" ht="14.25" hidden="1"/>
    <row r="61466" s="505" customFormat="1" ht="14.25" hidden="1"/>
    <row r="61467" s="505" customFormat="1" ht="14.25" hidden="1"/>
    <row r="61468" s="505" customFormat="1" ht="14.25" hidden="1"/>
    <row r="61469" s="505" customFormat="1" ht="14.25" hidden="1"/>
    <row r="61470" s="505" customFormat="1" ht="14.25" hidden="1"/>
    <row r="61471" s="505" customFormat="1" ht="14.25" hidden="1"/>
    <row r="61472" s="505" customFormat="1" ht="14.25" hidden="1"/>
    <row r="61473" s="505" customFormat="1" ht="14.25" hidden="1"/>
    <row r="61474" s="505" customFormat="1" ht="14.25" hidden="1"/>
    <row r="61475" s="505" customFormat="1" ht="14.25" hidden="1"/>
    <row r="61476" s="505" customFormat="1" ht="14.25" hidden="1"/>
    <row r="61477" s="505" customFormat="1" ht="14.25" hidden="1"/>
    <row r="61478" s="505" customFormat="1" ht="14.25" hidden="1"/>
    <row r="61479" s="505" customFormat="1" ht="14.25" hidden="1"/>
    <row r="61480" s="505" customFormat="1" ht="14.25" hidden="1"/>
    <row r="61481" s="505" customFormat="1" ht="14.25" hidden="1"/>
    <row r="61482" s="505" customFormat="1" ht="14.25" hidden="1"/>
    <row r="61483" s="505" customFormat="1" ht="14.25" hidden="1"/>
    <row r="61484" s="505" customFormat="1" ht="14.25" hidden="1"/>
    <row r="61485" s="505" customFormat="1" ht="14.25" hidden="1"/>
    <row r="61486" s="505" customFormat="1" ht="14.25" hidden="1"/>
    <row r="61487" s="505" customFormat="1" ht="14.25" hidden="1"/>
    <row r="61488" s="505" customFormat="1" ht="14.25" hidden="1"/>
    <row r="61489" s="505" customFormat="1" ht="14.25" hidden="1"/>
    <row r="61490" s="505" customFormat="1" ht="14.25" hidden="1"/>
    <row r="61491" s="505" customFormat="1" ht="14.25" hidden="1"/>
    <row r="61492" s="505" customFormat="1" ht="14.25" hidden="1"/>
    <row r="61493" s="505" customFormat="1" ht="14.25" hidden="1"/>
    <row r="61494" s="505" customFormat="1" ht="14.25" hidden="1"/>
    <row r="61495" s="505" customFormat="1" ht="14.25" hidden="1"/>
    <row r="61496" s="505" customFormat="1" ht="14.25" hidden="1"/>
    <row r="61497" s="505" customFormat="1" ht="14.25" hidden="1"/>
    <row r="61498" s="505" customFormat="1" ht="14.25" hidden="1"/>
    <row r="61499" s="505" customFormat="1" ht="14.25" hidden="1"/>
    <row r="61500" s="505" customFormat="1" ht="14.25" hidden="1"/>
    <row r="61501" s="505" customFormat="1" ht="14.25" hidden="1"/>
    <row r="61502" s="505" customFormat="1" ht="14.25" hidden="1"/>
    <row r="61503" s="505" customFormat="1" ht="14.25" hidden="1"/>
    <row r="61504" s="505" customFormat="1" ht="14.25" hidden="1"/>
    <row r="61505" s="505" customFormat="1" ht="14.25" hidden="1"/>
    <row r="61506" s="505" customFormat="1" ht="14.25" hidden="1"/>
    <row r="61507" s="505" customFormat="1" ht="14.25" hidden="1"/>
    <row r="61508" s="505" customFormat="1" ht="14.25" hidden="1"/>
    <row r="61509" s="505" customFormat="1" ht="14.25" hidden="1"/>
    <row r="61510" s="505" customFormat="1" ht="14.25" hidden="1"/>
    <row r="61511" s="505" customFormat="1" ht="14.25" hidden="1"/>
    <row r="61512" s="505" customFormat="1" ht="14.25" hidden="1"/>
    <row r="61513" s="505" customFormat="1" ht="14.25" hidden="1"/>
    <row r="61514" s="505" customFormat="1" ht="14.25" hidden="1"/>
    <row r="61515" s="505" customFormat="1" ht="14.25" hidden="1"/>
    <row r="61516" s="505" customFormat="1" ht="14.25" hidden="1"/>
    <row r="61517" s="505" customFormat="1" ht="14.25" hidden="1"/>
    <row r="61518" s="505" customFormat="1" ht="14.25" hidden="1"/>
    <row r="61519" s="505" customFormat="1" ht="14.25" hidden="1"/>
    <row r="61520" s="505" customFormat="1" ht="14.25" hidden="1"/>
    <row r="61521" s="505" customFormat="1" ht="14.25" hidden="1"/>
    <row r="61522" s="505" customFormat="1" ht="14.25" hidden="1"/>
    <row r="61523" s="505" customFormat="1" ht="14.25" hidden="1"/>
    <row r="61524" s="505" customFormat="1" ht="14.25" hidden="1"/>
    <row r="61525" s="505" customFormat="1" ht="14.25" hidden="1"/>
    <row r="61526" s="505" customFormat="1" ht="14.25" hidden="1"/>
    <row r="61527" s="505" customFormat="1" ht="14.25" hidden="1"/>
    <row r="61528" s="505" customFormat="1" ht="14.25" hidden="1"/>
    <row r="61529" s="505" customFormat="1" ht="14.25" hidden="1"/>
    <row r="61530" s="505" customFormat="1" ht="14.25" hidden="1"/>
    <row r="61531" s="505" customFormat="1" ht="14.25" hidden="1"/>
    <row r="61532" s="505" customFormat="1" ht="14.25" hidden="1"/>
    <row r="61533" s="505" customFormat="1" ht="14.25" hidden="1"/>
    <row r="61534" s="505" customFormat="1" ht="14.25" hidden="1"/>
    <row r="61535" s="505" customFormat="1" ht="14.25" hidden="1"/>
    <row r="61536" s="505" customFormat="1" ht="14.25" hidden="1"/>
    <row r="61537" s="505" customFormat="1" ht="14.25" hidden="1"/>
    <row r="61538" s="505" customFormat="1" ht="14.25" hidden="1"/>
    <row r="61539" s="505" customFormat="1" ht="14.25" hidden="1"/>
    <row r="61540" s="505" customFormat="1" ht="14.25" hidden="1"/>
    <row r="61541" s="505" customFormat="1" ht="14.25" hidden="1"/>
    <row r="61542" s="505" customFormat="1" ht="14.25" hidden="1"/>
    <row r="61543" s="505" customFormat="1" ht="14.25" hidden="1"/>
    <row r="61544" s="505" customFormat="1" ht="14.25" hidden="1"/>
    <row r="61545" s="505" customFormat="1" ht="14.25" hidden="1"/>
    <row r="61546" s="505" customFormat="1" ht="14.25" hidden="1"/>
    <row r="61547" s="505" customFormat="1" ht="14.25" hidden="1"/>
    <row r="61548" s="505" customFormat="1" ht="14.25" hidden="1"/>
    <row r="61549" s="505" customFormat="1" ht="14.25" hidden="1"/>
    <row r="61550" s="505" customFormat="1" ht="14.25" hidden="1"/>
    <row r="61551" s="505" customFormat="1" ht="14.25" hidden="1"/>
    <row r="61552" s="505" customFormat="1" ht="14.25" hidden="1"/>
    <row r="61553" s="505" customFormat="1" ht="14.25" hidden="1"/>
    <row r="61554" s="505" customFormat="1" ht="14.25" hidden="1"/>
    <row r="61555" s="505" customFormat="1" ht="14.25" hidden="1"/>
    <row r="61556" s="505" customFormat="1" ht="14.25" hidden="1"/>
    <row r="61557" s="505" customFormat="1" ht="14.25" hidden="1"/>
    <row r="61558" s="505" customFormat="1" ht="14.25" hidden="1"/>
    <row r="61559" s="505" customFormat="1" ht="14.25" hidden="1"/>
    <row r="61560" s="505" customFormat="1" ht="14.25" hidden="1"/>
    <row r="61561" s="505" customFormat="1" ht="14.25" hidden="1"/>
    <row r="61562" s="505" customFormat="1" ht="14.25" hidden="1"/>
    <row r="61563" s="505" customFormat="1" ht="14.25" hidden="1"/>
    <row r="61564" s="505" customFormat="1" ht="14.25" hidden="1"/>
    <row r="61565" s="505" customFormat="1" ht="14.25" hidden="1"/>
    <row r="61566" s="505" customFormat="1" ht="14.25" hidden="1"/>
    <row r="61567" s="505" customFormat="1" ht="14.25" hidden="1"/>
    <row r="61568" s="505" customFormat="1" ht="14.25" hidden="1"/>
    <row r="61569" s="505" customFormat="1" ht="14.25" hidden="1"/>
    <row r="61570" s="505" customFormat="1" ht="14.25" hidden="1"/>
    <row r="61571" s="505" customFormat="1" ht="14.25" hidden="1"/>
    <row r="61572" s="505" customFormat="1" ht="14.25" hidden="1"/>
    <row r="61573" s="505" customFormat="1" ht="14.25" hidden="1"/>
    <row r="61574" s="505" customFormat="1" ht="14.25" hidden="1"/>
    <row r="61575" s="505" customFormat="1" ht="14.25" hidden="1"/>
    <row r="61576" s="505" customFormat="1" ht="14.25" hidden="1"/>
    <row r="61577" s="505" customFormat="1" ht="14.25" hidden="1"/>
    <row r="61578" s="505" customFormat="1" ht="14.25" hidden="1"/>
    <row r="61579" s="505" customFormat="1" ht="14.25" hidden="1"/>
    <row r="61580" s="505" customFormat="1" ht="14.25" hidden="1"/>
    <row r="61581" s="505" customFormat="1" ht="14.25" hidden="1"/>
    <row r="61582" s="505" customFormat="1" ht="14.25" hidden="1"/>
    <row r="61583" s="505" customFormat="1" ht="14.25" hidden="1"/>
    <row r="61584" s="505" customFormat="1" ht="14.25" hidden="1"/>
    <row r="61585" s="505" customFormat="1" ht="14.25" hidden="1"/>
    <row r="61586" s="505" customFormat="1" ht="14.25" hidden="1"/>
    <row r="61587" s="505" customFormat="1" ht="14.25" hidden="1"/>
    <row r="61588" s="505" customFormat="1" ht="14.25" hidden="1"/>
    <row r="61589" s="505" customFormat="1" ht="14.25" hidden="1"/>
    <row r="61590" s="505" customFormat="1" ht="14.25" hidden="1"/>
    <row r="61591" s="505" customFormat="1" ht="14.25" hidden="1"/>
    <row r="61592" s="505" customFormat="1" ht="14.25" hidden="1"/>
    <row r="61593" s="505" customFormat="1" ht="14.25" hidden="1"/>
    <row r="61594" s="505" customFormat="1" ht="14.25" hidden="1"/>
    <row r="61595" s="505" customFormat="1" ht="14.25" hidden="1"/>
    <row r="61596" s="505" customFormat="1" ht="14.25" hidden="1"/>
    <row r="61597" s="505" customFormat="1" ht="14.25" hidden="1"/>
    <row r="61598" s="505" customFormat="1" ht="14.25" hidden="1"/>
    <row r="61599" s="505" customFormat="1" ht="14.25" hidden="1"/>
    <row r="61600" s="505" customFormat="1" ht="14.25" hidden="1"/>
    <row r="61601" s="505" customFormat="1" ht="14.25" hidden="1"/>
    <row r="61602" s="505" customFormat="1" ht="14.25" hidden="1"/>
    <row r="61603" s="505" customFormat="1" ht="14.25" hidden="1"/>
    <row r="61604" s="505" customFormat="1" ht="14.25" hidden="1"/>
    <row r="61605" s="505" customFormat="1" ht="14.25" hidden="1"/>
    <row r="61606" s="505" customFormat="1" ht="14.25" hidden="1"/>
    <row r="61607" s="505" customFormat="1" ht="14.25" hidden="1"/>
    <row r="61608" s="505" customFormat="1" ht="14.25" hidden="1"/>
    <row r="61609" s="505" customFormat="1" ht="14.25" hidden="1"/>
    <row r="61610" s="505" customFormat="1" ht="14.25" hidden="1"/>
    <row r="61611" s="505" customFormat="1" ht="14.25" hidden="1"/>
    <row r="61612" s="505" customFormat="1" ht="14.25" hidden="1"/>
    <row r="61613" s="505" customFormat="1" ht="14.25" hidden="1"/>
    <row r="61614" s="505" customFormat="1" ht="14.25" hidden="1"/>
    <row r="61615" s="505" customFormat="1" ht="14.25" hidden="1"/>
    <row r="61616" s="505" customFormat="1" ht="14.25" hidden="1"/>
    <row r="61617" s="505" customFormat="1" ht="14.25" hidden="1"/>
    <row r="61618" s="505" customFormat="1" ht="14.25" hidden="1"/>
    <row r="61619" s="505" customFormat="1" ht="14.25" hidden="1"/>
    <row r="61620" s="505" customFormat="1" ht="14.25" hidden="1"/>
    <row r="61621" s="505" customFormat="1" ht="14.25" hidden="1"/>
    <row r="61622" s="505" customFormat="1" ht="14.25" hidden="1"/>
    <row r="61623" s="505" customFormat="1" ht="14.25" hidden="1"/>
    <row r="61624" s="505" customFormat="1" ht="14.25" hidden="1"/>
    <row r="61625" s="505" customFormat="1" ht="14.25" hidden="1"/>
    <row r="61626" s="505" customFormat="1" ht="14.25" hidden="1"/>
    <row r="61627" s="505" customFormat="1" ht="14.25" hidden="1"/>
    <row r="61628" s="505" customFormat="1" ht="14.25" hidden="1"/>
    <row r="61629" s="505" customFormat="1" ht="14.25" hidden="1"/>
    <row r="61630" s="505" customFormat="1" ht="14.25" hidden="1"/>
    <row r="61631" s="505" customFormat="1" ht="14.25" hidden="1"/>
    <row r="61632" s="505" customFormat="1" ht="14.25" hidden="1"/>
    <row r="61633" s="505" customFormat="1" ht="14.25" hidden="1"/>
    <row r="61634" s="505" customFormat="1" ht="14.25" hidden="1"/>
    <row r="61635" s="505" customFormat="1" ht="14.25" hidden="1"/>
    <row r="61636" s="505" customFormat="1" ht="14.25" hidden="1"/>
    <row r="61637" s="505" customFormat="1" ht="14.25" hidden="1"/>
    <row r="61638" s="505" customFormat="1" ht="14.25" hidden="1"/>
    <row r="61639" s="505" customFormat="1" ht="14.25" hidden="1"/>
    <row r="61640" s="505" customFormat="1" ht="14.25" hidden="1"/>
    <row r="61641" s="505" customFormat="1" ht="14.25" hidden="1"/>
    <row r="61642" s="505" customFormat="1" ht="14.25" hidden="1"/>
    <row r="61643" s="505" customFormat="1" ht="14.25" hidden="1"/>
    <row r="61644" s="505" customFormat="1" ht="14.25" hidden="1"/>
    <row r="61645" s="505" customFormat="1" ht="14.25" hidden="1"/>
    <row r="61646" s="505" customFormat="1" ht="14.25" hidden="1"/>
    <row r="61647" s="505" customFormat="1" ht="14.25" hidden="1"/>
    <row r="61648" s="505" customFormat="1" ht="14.25" hidden="1"/>
    <row r="61649" s="505" customFormat="1" ht="14.25" hidden="1"/>
    <row r="61650" s="505" customFormat="1" ht="14.25" hidden="1"/>
    <row r="61651" s="505" customFormat="1" ht="14.25" hidden="1"/>
    <row r="61652" s="505" customFormat="1" ht="14.25" hidden="1"/>
    <row r="61653" s="505" customFormat="1" ht="14.25" hidden="1"/>
    <row r="61654" s="505" customFormat="1" ht="14.25" hidden="1"/>
    <row r="61655" s="505" customFormat="1" ht="14.25" hidden="1"/>
    <row r="61656" s="505" customFormat="1" ht="14.25" hidden="1"/>
    <row r="61657" s="505" customFormat="1" ht="14.25" hidden="1"/>
    <row r="61658" s="505" customFormat="1" ht="14.25" hidden="1"/>
    <row r="61659" s="505" customFormat="1" ht="14.25" hidden="1"/>
    <row r="61660" s="505" customFormat="1" ht="14.25" hidden="1"/>
    <row r="61661" s="505" customFormat="1" ht="14.25" hidden="1"/>
    <row r="61662" s="505" customFormat="1" ht="14.25" hidden="1"/>
    <row r="61663" s="505" customFormat="1" ht="14.25" hidden="1"/>
    <row r="61664" s="505" customFormat="1" ht="14.25" hidden="1"/>
    <row r="61665" s="505" customFormat="1" ht="14.25" hidden="1"/>
    <row r="61666" s="505" customFormat="1" ht="14.25" hidden="1"/>
    <row r="61667" s="505" customFormat="1" ht="14.25" hidden="1"/>
    <row r="61668" s="505" customFormat="1" ht="14.25" hidden="1"/>
    <row r="61669" s="505" customFormat="1" ht="14.25" hidden="1"/>
    <row r="61670" s="505" customFormat="1" ht="14.25" hidden="1"/>
    <row r="61671" s="505" customFormat="1" ht="14.25" hidden="1"/>
    <row r="61672" s="505" customFormat="1" ht="14.25" hidden="1"/>
    <row r="61673" s="505" customFormat="1" ht="14.25" hidden="1"/>
    <row r="61674" s="505" customFormat="1" ht="14.25" hidden="1"/>
    <row r="61675" s="505" customFormat="1" ht="14.25" hidden="1"/>
    <row r="61676" s="505" customFormat="1" ht="14.25" hidden="1"/>
    <row r="61677" s="505" customFormat="1" ht="14.25" hidden="1"/>
    <row r="61678" s="505" customFormat="1" ht="14.25" hidden="1"/>
    <row r="61679" s="505" customFormat="1" ht="14.25" hidden="1"/>
    <row r="61680" s="505" customFormat="1" ht="14.25" hidden="1"/>
    <row r="61681" s="505" customFormat="1" ht="14.25" hidden="1"/>
    <row r="61682" s="505" customFormat="1" ht="14.25" hidden="1"/>
    <row r="61683" s="505" customFormat="1" ht="14.25" hidden="1"/>
    <row r="61684" s="505" customFormat="1" ht="14.25" hidden="1"/>
    <row r="61685" s="505" customFormat="1" ht="14.25" hidden="1"/>
    <row r="61686" s="505" customFormat="1" ht="14.25" hidden="1"/>
    <row r="61687" s="505" customFormat="1" ht="14.25" hidden="1"/>
    <row r="61688" s="505" customFormat="1" ht="14.25" hidden="1"/>
    <row r="61689" s="505" customFormat="1" ht="14.25" hidden="1"/>
    <row r="61690" s="505" customFormat="1" ht="14.25" hidden="1"/>
    <row r="61691" s="505" customFormat="1" ht="14.25" hidden="1"/>
    <row r="61692" s="505" customFormat="1" ht="14.25" hidden="1"/>
    <row r="61693" s="505" customFormat="1" ht="14.25" hidden="1"/>
    <row r="61694" s="505" customFormat="1" ht="14.25" hidden="1"/>
    <row r="61695" s="505" customFormat="1" ht="14.25" hidden="1"/>
    <row r="61696" s="505" customFormat="1" ht="14.25" hidden="1"/>
    <row r="61697" s="505" customFormat="1" ht="14.25" hidden="1"/>
    <row r="61698" s="505" customFormat="1" ht="14.25" hidden="1"/>
    <row r="61699" s="505" customFormat="1" ht="14.25" hidden="1"/>
    <row r="61700" s="505" customFormat="1" ht="14.25" hidden="1"/>
    <row r="61701" s="505" customFormat="1" ht="14.25" hidden="1"/>
    <row r="61702" s="505" customFormat="1" ht="14.25" hidden="1"/>
    <row r="61703" s="505" customFormat="1" ht="14.25" hidden="1"/>
    <row r="61704" s="505" customFormat="1" ht="14.25" hidden="1"/>
    <row r="61705" s="505" customFormat="1" ht="14.25" hidden="1"/>
    <row r="61706" s="505" customFormat="1" ht="14.25" hidden="1"/>
    <row r="61707" s="505" customFormat="1" ht="14.25" hidden="1"/>
    <row r="61708" s="505" customFormat="1" ht="14.25" hidden="1"/>
    <row r="61709" s="505" customFormat="1" ht="14.25" hidden="1"/>
    <row r="61710" s="505" customFormat="1" ht="14.25" hidden="1"/>
    <row r="61711" s="505" customFormat="1" ht="14.25" hidden="1"/>
    <row r="61712" s="505" customFormat="1" ht="14.25" hidden="1"/>
    <row r="61713" s="505" customFormat="1" ht="14.25" hidden="1"/>
    <row r="61714" s="505" customFormat="1" ht="14.25" hidden="1"/>
    <row r="61715" s="505" customFormat="1" ht="14.25" hidden="1"/>
    <row r="61716" s="505" customFormat="1" ht="14.25" hidden="1"/>
    <row r="61717" s="505" customFormat="1" ht="14.25" hidden="1"/>
    <row r="61718" s="505" customFormat="1" ht="14.25" hidden="1"/>
    <row r="61719" s="505" customFormat="1" ht="14.25" hidden="1"/>
    <row r="61720" s="505" customFormat="1" ht="14.25" hidden="1"/>
    <row r="61721" s="505" customFormat="1" ht="14.25" hidden="1"/>
    <row r="61722" s="505" customFormat="1" ht="14.25" hidden="1"/>
    <row r="61723" s="505" customFormat="1" ht="14.25" hidden="1"/>
    <row r="61724" s="505" customFormat="1" ht="14.25" hidden="1"/>
    <row r="61725" s="505" customFormat="1" ht="14.25" hidden="1"/>
    <row r="61726" s="505" customFormat="1" ht="14.25" hidden="1"/>
    <row r="61727" s="505" customFormat="1" ht="14.25" hidden="1"/>
    <row r="61728" s="505" customFormat="1" ht="14.25" hidden="1"/>
    <row r="61729" s="505" customFormat="1" ht="14.25" hidden="1"/>
    <row r="61730" s="505" customFormat="1" ht="14.25" hidden="1"/>
    <row r="61731" s="505" customFormat="1" ht="14.25" hidden="1"/>
    <row r="61732" s="505" customFormat="1" ht="14.25" hidden="1"/>
    <row r="61733" s="505" customFormat="1" ht="14.25" hidden="1"/>
    <row r="61734" s="505" customFormat="1" ht="14.25" hidden="1"/>
    <row r="61735" s="505" customFormat="1" ht="14.25" hidden="1"/>
    <row r="61736" s="505" customFormat="1" ht="14.25" hidden="1"/>
    <row r="61737" s="505" customFormat="1" ht="14.25" hidden="1"/>
    <row r="61738" s="505" customFormat="1" ht="14.25" hidden="1"/>
    <row r="61739" s="505" customFormat="1" ht="14.25" hidden="1"/>
    <row r="61740" s="505" customFormat="1" ht="14.25" hidden="1"/>
    <row r="61741" s="505" customFormat="1" ht="14.25" hidden="1"/>
    <row r="61742" s="505" customFormat="1" ht="14.25" hidden="1"/>
    <row r="61743" s="505" customFormat="1" ht="14.25" hidden="1"/>
    <row r="61744" s="505" customFormat="1" ht="14.25" hidden="1"/>
    <row r="61745" s="505" customFormat="1" ht="14.25" hidden="1"/>
    <row r="61746" s="505" customFormat="1" ht="14.25" hidden="1"/>
    <row r="61747" s="505" customFormat="1" ht="14.25" hidden="1"/>
    <row r="61748" s="505" customFormat="1" ht="14.25" hidden="1"/>
    <row r="61749" s="505" customFormat="1" ht="14.25" hidden="1"/>
    <row r="61750" s="505" customFormat="1" ht="14.25" hidden="1"/>
    <row r="61751" s="505" customFormat="1" ht="14.25" hidden="1"/>
    <row r="61752" s="505" customFormat="1" ht="14.25" hidden="1"/>
    <row r="61753" s="505" customFormat="1" ht="14.25" hidden="1"/>
    <row r="61754" s="505" customFormat="1" ht="14.25" hidden="1"/>
    <row r="61755" s="505" customFormat="1" ht="14.25" hidden="1"/>
    <row r="61756" s="505" customFormat="1" ht="14.25" hidden="1"/>
    <row r="61757" s="505" customFormat="1" ht="14.25" hidden="1"/>
    <row r="61758" s="505" customFormat="1" ht="14.25" hidden="1"/>
    <row r="61759" s="505" customFormat="1" ht="14.25" hidden="1"/>
    <row r="61760" s="505" customFormat="1" ht="14.25" hidden="1"/>
    <row r="61761" s="505" customFormat="1" ht="14.25" hidden="1"/>
    <row r="61762" s="505" customFormat="1" ht="14.25" hidden="1"/>
    <row r="61763" s="505" customFormat="1" ht="14.25" hidden="1"/>
    <row r="61764" s="505" customFormat="1" ht="14.25" hidden="1"/>
    <row r="61765" s="505" customFormat="1" ht="14.25" hidden="1"/>
    <row r="61766" s="505" customFormat="1" ht="14.25" hidden="1"/>
    <row r="61767" s="505" customFormat="1" ht="14.25" hidden="1"/>
    <row r="61768" s="505" customFormat="1" ht="14.25" hidden="1"/>
    <row r="61769" s="505" customFormat="1" ht="14.25" hidden="1"/>
    <row r="61770" s="505" customFormat="1" ht="14.25" hidden="1"/>
    <row r="61771" s="505" customFormat="1" ht="14.25" hidden="1"/>
    <row r="61772" s="505" customFormat="1" ht="14.25" hidden="1"/>
    <row r="61773" s="505" customFormat="1" ht="14.25" hidden="1"/>
    <row r="61774" s="505" customFormat="1" ht="14.25" hidden="1"/>
    <row r="61775" s="505" customFormat="1" ht="14.25" hidden="1"/>
    <row r="61776" s="505" customFormat="1" ht="14.25" hidden="1"/>
    <row r="61777" s="505" customFormat="1" ht="14.25" hidden="1"/>
    <row r="61778" s="505" customFormat="1" ht="14.25" hidden="1"/>
    <row r="61779" s="505" customFormat="1" ht="14.25" hidden="1"/>
    <row r="61780" s="505" customFormat="1" ht="14.25" hidden="1"/>
    <row r="61781" s="505" customFormat="1" ht="14.25" hidden="1"/>
    <row r="61782" s="505" customFormat="1" ht="14.25" hidden="1"/>
    <row r="61783" s="505" customFormat="1" ht="14.25" hidden="1"/>
    <row r="61784" s="505" customFormat="1" ht="14.25" hidden="1"/>
    <row r="61785" s="505" customFormat="1" ht="14.25" hidden="1"/>
    <row r="61786" s="505" customFormat="1" ht="14.25" hidden="1"/>
    <row r="61787" s="505" customFormat="1" ht="14.25" hidden="1"/>
    <row r="61788" s="505" customFormat="1" ht="14.25" hidden="1"/>
    <row r="61789" s="505" customFormat="1" ht="14.25" hidden="1"/>
    <row r="61790" s="505" customFormat="1" ht="14.25" hidden="1"/>
    <row r="61791" s="505" customFormat="1" ht="14.25" hidden="1"/>
    <row r="61792" s="505" customFormat="1" ht="14.25" hidden="1"/>
    <row r="61793" s="505" customFormat="1" ht="14.25" hidden="1"/>
    <row r="61794" s="505" customFormat="1" ht="14.25" hidden="1"/>
    <row r="61795" s="505" customFormat="1" ht="14.25" hidden="1"/>
    <row r="61796" s="505" customFormat="1" ht="14.25" hidden="1"/>
    <row r="61797" s="505" customFormat="1" ht="14.25" hidden="1"/>
    <row r="61798" s="505" customFormat="1" ht="14.25" hidden="1"/>
    <row r="61799" s="505" customFormat="1" ht="14.25" hidden="1"/>
    <row r="61800" s="505" customFormat="1" ht="14.25" hidden="1"/>
    <row r="61801" s="505" customFormat="1" ht="14.25" hidden="1"/>
    <row r="61802" s="505" customFormat="1" ht="14.25" hidden="1"/>
    <row r="61803" s="505" customFormat="1" ht="14.25" hidden="1"/>
    <row r="61804" s="505" customFormat="1" ht="14.25" hidden="1"/>
    <row r="61805" s="505" customFormat="1" ht="14.25" hidden="1"/>
    <row r="61806" s="505" customFormat="1" ht="14.25" hidden="1"/>
    <row r="61807" s="505" customFormat="1" ht="14.25" hidden="1"/>
    <row r="61808" s="505" customFormat="1" ht="14.25" hidden="1"/>
    <row r="61809" s="505" customFormat="1" ht="14.25" hidden="1"/>
    <row r="61810" s="505" customFormat="1" ht="14.25" hidden="1"/>
    <row r="61811" s="505" customFormat="1" ht="14.25" hidden="1"/>
    <row r="61812" s="505" customFormat="1" ht="14.25" hidden="1"/>
    <row r="61813" s="505" customFormat="1" ht="14.25" hidden="1"/>
    <row r="61814" s="505" customFormat="1" ht="14.25" hidden="1"/>
    <row r="61815" s="505" customFormat="1" ht="14.25" hidden="1"/>
    <row r="61816" s="505" customFormat="1" ht="14.25" hidden="1"/>
    <row r="61817" s="505" customFormat="1" ht="14.25" hidden="1"/>
    <row r="61818" s="505" customFormat="1" ht="14.25" hidden="1"/>
    <row r="61819" s="505" customFormat="1" ht="14.25" hidden="1"/>
    <row r="61820" s="505" customFormat="1" ht="14.25" hidden="1"/>
    <row r="61821" s="505" customFormat="1" ht="14.25" hidden="1"/>
    <row r="61822" s="505" customFormat="1" ht="14.25" hidden="1"/>
    <row r="61823" s="505" customFormat="1" ht="14.25" hidden="1"/>
    <row r="61824" s="505" customFormat="1" ht="14.25" hidden="1"/>
    <row r="61825" s="505" customFormat="1" ht="14.25" hidden="1"/>
    <row r="61826" s="505" customFormat="1" ht="14.25" hidden="1"/>
    <row r="61827" s="505" customFormat="1" ht="14.25" hidden="1"/>
    <row r="61828" s="505" customFormat="1" ht="14.25" hidden="1"/>
    <row r="61829" s="505" customFormat="1" ht="14.25" hidden="1"/>
    <row r="61830" s="505" customFormat="1" ht="14.25" hidden="1"/>
    <row r="61831" s="505" customFormat="1" ht="14.25" hidden="1"/>
    <row r="61832" s="505" customFormat="1" ht="14.25" hidden="1"/>
    <row r="61833" s="505" customFormat="1" ht="14.25" hidden="1"/>
    <row r="61834" s="505" customFormat="1" ht="14.25" hidden="1"/>
    <row r="61835" s="505" customFormat="1" ht="14.25" hidden="1"/>
    <row r="61836" s="505" customFormat="1" ht="14.25" hidden="1"/>
    <row r="61837" s="505" customFormat="1" ht="14.25" hidden="1"/>
    <row r="61838" s="505" customFormat="1" ht="14.25" hidden="1"/>
    <row r="61839" s="505" customFormat="1" ht="14.25" hidden="1"/>
    <row r="61840" s="505" customFormat="1" ht="14.25" hidden="1"/>
    <row r="61841" s="505" customFormat="1" ht="14.25" hidden="1"/>
    <row r="61842" s="505" customFormat="1" ht="14.25" hidden="1"/>
    <row r="61843" s="505" customFormat="1" ht="14.25" hidden="1"/>
    <row r="61844" s="505" customFormat="1" ht="14.25" hidden="1"/>
    <row r="61845" s="505" customFormat="1" ht="14.25" hidden="1"/>
    <row r="61846" s="505" customFormat="1" ht="14.25" hidden="1"/>
    <row r="61847" s="505" customFormat="1" ht="14.25" hidden="1"/>
    <row r="61848" s="505" customFormat="1" ht="14.25" hidden="1"/>
    <row r="61849" s="505" customFormat="1" ht="14.25" hidden="1"/>
    <row r="61850" s="505" customFormat="1" ht="14.25" hidden="1"/>
    <row r="61851" s="505" customFormat="1" ht="14.25" hidden="1"/>
    <row r="61852" s="505" customFormat="1" ht="14.25" hidden="1"/>
    <row r="61853" s="505" customFormat="1" ht="14.25" hidden="1"/>
    <row r="61854" s="505" customFormat="1" ht="14.25" hidden="1"/>
    <row r="61855" s="505" customFormat="1" ht="14.25" hidden="1"/>
    <row r="61856" s="505" customFormat="1" ht="14.25" hidden="1"/>
    <row r="61857" s="505" customFormat="1" ht="14.25" hidden="1"/>
    <row r="61858" s="505" customFormat="1" ht="14.25" hidden="1"/>
    <row r="61859" s="505" customFormat="1" ht="14.25" hidden="1"/>
    <row r="61860" s="505" customFormat="1" ht="14.25" hidden="1"/>
    <row r="61861" s="505" customFormat="1" ht="14.25" hidden="1"/>
    <row r="61862" s="505" customFormat="1" ht="14.25" hidden="1"/>
    <row r="61863" s="505" customFormat="1" ht="14.25" hidden="1"/>
    <row r="61864" s="505" customFormat="1" ht="14.25" hidden="1"/>
    <row r="61865" s="505" customFormat="1" ht="14.25" hidden="1"/>
    <row r="61866" s="505" customFormat="1" ht="14.25" hidden="1"/>
    <row r="61867" s="505" customFormat="1" ht="14.25" hidden="1"/>
    <row r="61868" s="505" customFormat="1" ht="14.25" hidden="1"/>
    <row r="61869" s="505" customFormat="1" ht="14.25" hidden="1"/>
    <row r="61870" s="505" customFormat="1" ht="14.25" hidden="1"/>
    <row r="61871" s="505" customFormat="1" ht="14.25" hidden="1"/>
    <row r="61872" s="505" customFormat="1" ht="14.25" hidden="1"/>
    <row r="61873" s="505" customFormat="1" ht="14.25" hidden="1"/>
    <row r="61874" s="505" customFormat="1" ht="14.25" hidden="1"/>
    <row r="61875" s="505" customFormat="1" ht="14.25" hidden="1"/>
    <row r="61876" s="505" customFormat="1" ht="14.25" hidden="1"/>
    <row r="61877" s="505" customFormat="1" ht="14.25" hidden="1"/>
    <row r="61878" s="505" customFormat="1" ht="14.25" hidden="1"/>
    <row r="61879" s="505" customFormat="1" ht="14.25" hidden="1"/>
    <row r="61880" s="505" customFormat="1" ht="14.25" hidden="1"/>
    <row r="61881" s="505" customFormat="1" ht="14.25" hidden="1"/>
    <row r="61882" s="505" customFormat="1" ht="14.25" hidden="1"/>
    <row r="61883" s="505" customFormat="1" ht="14.25" hidden="1"/>
    <row r="61884" s="505" customFormat="1" ht="14.25" hidden="1"/>
    <row r="61885" s="505" customFormat="1" ht="14.25" hidden="1"/>
    <row r="61886" s="505" customFormat="1" ht="14.25" hidden="1"/>
    <row r="61887" s="505" customFormat="1" ht="14.25" hidden="1"/>
    <row r="61888" s="505" customFormat="1" ht="14.25" hidden="1"/>
    <row r="61889" s="505" customFormat="1" ht="14.25" hidden="1"/>
    <row r="61890" s="505" customFormat="1" ht="14.25" hidden="1"/>
    <row r="61891" s="505" customFormat="1" ht="14.25" hidden="1"/>
    <row r="61892" s="505" customFormat="1" ht="14.25" hidden="1"/>
    <row r="61893" s="505" customFormat="1" ht="14.25" hidden="1"/>
    <row r="61894" s="505" customFormat="1" ht="14.25" hidden="1"/>
    <row r="61895" s="505" customFormat="1" ht="14.25" hidden="1"/>
    <row r="61896" s="505" customFormat="1" ht="14.25" hidden="1"/>
    <row r="61897" s="505" customFormat="1" ht="14.25" hidden="1"/>
    <row r="61898" s="505" customFormat="1" ht="14.25" hidden="1"/>
    <row r="61899" s="505" customFormat="1" ht="14.25" hidden="1"/>
    <row r="61900" s="505" customFormat="1" ht="14.25" hidden="1"/>
    <row r="61901" s="505" customFormat="1" ht="14.25" hidden="1"/>
    <row r="61902" s="505" customFormat="1" ht="14.25" hidden="1"/>
    <row r="61903" s="505" customFormat="1" ht="14.25" hidden="1"/>
    <row r="61904" s="505" customFormat="1" ht="14.25" hidden="1"/>
    <row r="61905" s="505" customFormat="1" ht="14.25" hidden="1"/>
    <row r="61906" s="505" customFormat="1" ht="14.25" hidden="1"/>
    <row r="61907" s="505" customFormat="1" ht="14.25" hidden="1"/>
    <row r="61908" s="505" customFormat="1" ht="14.25" hidden="1"/>
    <row r="61909" s="505" customFormat="1" ht="14.25" hidden="1"/>
    <row r="61910" s="505" customFormat="1" ht="14.25" hidden="1"/>
    <row r="61911" s="505" customFormat="1" ht="14.25" hidden="1"/>
    <row r="61912" s="505" customFormat="1" ht="14.25" hidden="1"/>
    <row r="61913" s="505" customFormat="1" ht="14.25" hidden="1"/>
    <row r="61914" s="505" customFormat="1" ht="14.25" hidden="1"/>
    <row r="61915" s="505" customFormat="1" ht="14.25" hidden="1"/>
    <row r="61916" s="505" customFormat="1" ht="14.25" hidden="1"/>
    <row r="61917" s="505" customFormat="1" ht="14.25" hidden="1"/>
    <row r="61918" s="505" customFormat="1" ht="14.25" hidden="1"/>
    <row r="61919" s="505" customFormat="1" ht="14.25" hidden="1"/>
    <row r="61920" s="505" customFormat="1" ht="14.25" hidden="1"/>
    <row r="61921" s="505" customFormat="1" ht="14.25" hidden="1"/>
    <row r="61922" s="505" customFormat="1" ht="14.25" hidden="1"/>
    <row r="61923" s="505" customFormat="1" ht="14.25" hidden="1"/>
    <row r="61924" s="505" customFormat="1" ht="14.25" hidden="1"/>
    <row r="61925" s="505" customFormat="1" ht="14.25" hidden="1"/>
    <row r="61926" s="505" customFormat="1" ht="14.25" hidden="1"/>
    <row r="61927" s="505" customFormat="1" ht="14.25" hidden="1"/>
    <row r="61928" s="505" customFormat="1" ht="14.25" hidden="1"/>
    <row r="61929" s="505" customFormat="1" ht="14.25" hidden="1"/>
    <row r="61930" s="505" customFormat="1" ht="14.25" hidden="1"/>
    <row r="61931" s="505" customFormat="1" ht="14.25" hidden="1"/>
    <row r="61932" s="505" customFormat="1" ht="14.25" hidden="1"/>
    <row r="61933" s="505" customFormat="1" ht="14.25" hidden="1"/>
    <row r="61934" s="505" customFormat="1" ht="14.25" hidden="1"/>
    <row r="61935" s="505" customFormat="1" ht="14.25" hidden="1"/>
    <row r="61936" s="505" customFormat="1" ht="14.25" hidden="1"/>
    <row r="61937" s="505" customFormat="1" ht="14.25" hidden="1"/>
    <row r="61938" s="505" customFormat="1" ht="14.25" hidden="1"/>
    <row r="61939" s="505" customFormat="1" ht="14.25" hidden="1"/>
    <row r="61940" s="505" customFormat="1" ht="14.25" hidden="1"/>
    <row r="61941" s="505" customFormat="1" ht="14.25" hidden="1"/>
    <row r="61942" s="505" customFormat="1" ht="14.25" hidden="1"/>
    <row r="61943" s="505" customFormat="1" ht="14.25" hidden="1"/>
    <row r="61944" s="505" customFormat="1" ht="14.25" hidden="1"/>
    <row r="61945" s="505" customFormat="1" ht="14.25" hidden="1"/>
    <row r="61946" s="505" customFormat="1" ht="14.25" hidden="1"/>
    <row r="61947" s="505" customFormat="1" ht="14.25" hidden="1"/>
    <row r="61948" s="505" customFormat="1" ht="14.25" hidden="1"/>
    <row r="61949" s="505" customFormat="1" ht="14.25" hidden="1"/>
    <row r="61950" s="505" customFormat="1" ht="14.25" hidden="1"/>
    <row r="61951" s="505" customFormat="1" ht="14.25" hidden="1"/>
    <row r="61952" s="505" customFormat="1" ht="14.25" hidden="1"/>
    <row r="61953" s="505" customFormat="1" ht="14.25" hidden="1"/>
    <row r="61954" s="505" customFormat="1" ht="14.25" hidden="1"/>
    <row r="61955" s="505" customFormat="1" ht="14.25" hidden="1"/>
    <row r="61956" s="505" customFormat="1" ht="14.25" hidden="1"/>
    <row r="61957" s="505" customFormat="1" ht="14.25" hidden="1"/>
    <row r="61958" s="505" customFormat="1" ht="14.25" hidden="1"/>
    <row r="61959" s="505" customFormat="1" ht="14.25" hidden="1"/>
    <row r="61960" s="505" customFormat="1" ht="14.25" hidden="1"/>
    <row r="61961" s="505" customFormat="1" ht="14.25" hidden="1"/>
    <row r="61962" s="505" customFormat="1" ht="14.25" hidden="1"/>
    <row r="61963" s="505" customFormat="1" ht="14.25" hidden="1"/>
    <row r="61964" s="505" customFormat="1" ht="14.25" hidden="1"/>
    <row r="61965" s="505" customFormat="1" ht="14.25" hidden="1"/>
    <row r="61966" s="505" customFormat="1" ht="14.25" hidden="1"/>
    <row r="61967" s="505" customFormat="1" ht="14.25" hidden="1"/>
    <row r="61968" s="505" customFormat="1" ht="14.25" hidden="1"/>
    <row r="61969" s="505" customFormat="1" ht="14.25" hidden="1"/>
    <row r="61970" s="505" customFormat="1" ht="14.25" hidden="1"/>
    <row r="61971" s="505" customFormat="1" ht="14.25" hidden="1"/>
    <row r="61972" s="505" customFormat="1" ht="14.25" hidden="1"/>
    <row r="61973" s="505" customFormat="1" ht="14.25" hidden="1"/>
    <row r="61974" s="505" customFormat="1" ht="14.25" hidden="1"/>
    <row r="61975" s="505" customFormat="1" ht="14.25" hidden="1"/>
    <row r="61976" s="505" customFormat="1" ht="14.25" hidden="1"/>
    <row r="61977" s="505" customFormat="1" ht="14.25" hidden="1"/>
    <row r="61978" s="505" customFormat="1" ht="14.25" hidden="1"/>
    <row r="61979" s="505" customFormat="1" ht="14.25" hidden="1"/>
    <row r="61980" s="505" customFormat="1" ht="14.25" hidden="1"/>
    <row r="61981" s="505" customFormat="1" ht="14.25" hidden="1"/>
    <row r="61982" s="505" customFormat="1" ht="14.25" hidden="1"/>
    <row r="61983" s="505" customFormat="1" ht="14.25" hidden="1"/>
    <row r="61984" s="505" customFormat="1" ht="14.25" hidden="1"/>
    <row r="61985" s="505" customFormat="1" ht="14.25" hidden="1"/>
    <row r="61986" s="505" customFormat="1" ht="14.25" hidden="1"/>
    <row r="61987" s="505" customFormat="1" ht="14.25" hidden="1"/>
    <row r="61988" s="505" customFormat="1" ht="14.25" hidden="1"/>
    <row r="61989" s="505" customFormat="1" ht="14.25" hidden="1"/>
    <row r="61990" s="505" customFormat="1" ht="14.25" hidden="1"/>
    <row r="61991" s="505" customFormat="1" ht="14.25" hidden="1"/>
    <row r="61992" s="505" customFormat="1" ht="14.25" hidden="1"/>
    <row r="61993" s="505" customFormat="1" ht="14.25" hidden="1"/>
    <row r="61994" s="505" customFormat="1" ht="14.25" hidden="1"/>
    <row r="61995" s="505" customFormat="1" ht="14.25" hidden="1"/>
    <row r="61996" s="505" customFormat="1" ht="14.25" hidden="1"/>
    <row r="61997" s="505" customFormat="1" ht="14.25" hidden="1"/>
    <row r="61998" s="505" customFormat="1" ht="14.25" hidden="1"/>
    <row r="61999" s="505" customFormat="1" ht="14.25" hidden="1"/>
    <row r="62000" s="505" customFormat="1" ht="14.25" hidden="1"/>
    <row r="62001" s="505" customFormat="1" ht="14.25" hidden="1"/>
    <row r="62002" s="505" customFormat="1" ht="14.25" hidden="1"/>
    <row r="62003" s="505" customFormat="1" ht="14.25" hidden="1"/>
    <row r="62004" s="505" customFormat="1" ht="14.25" hidden="1"/>
    <row r="62005" s="505" customFormat="1" ht="14.25" hidden="1"/>
    <row r="62006" s="505" customFormat="1" ht="14.25" hidden="1"/>
    <row r="62007" s="505" customFormat="1" ht="14.25" hidden="1"/>
    <row r="62008" s="505" customFormat="1" ht="14.25" hidden="1"/>
    <row r="62009" s="505" customFormat="1" ht="14.25" hidden="1"/>
    <row r="62010" s="505" customFormat="1" ht="14.25" hidden="1"/>
    <row r="62011" s="505" customFormat="1" ht="14.25" hidden="1"/>
    <row r="62012" s="505" customFormat="1" ht="14.25" hidden="1"/>
    <row r="62013" s="505" customFormat="1" ht="14.25" hidden="1"/>
    <row r="62014" s="505" customFormat="1" ht="14.25" hidden="1"/>
    <row r="62015" s="505" customFormat="1" ht="14.25" hidden="1"/>
    <row r="62016" s="505" customFormat="1" ht="14.25" hidden="1"/>
    <row r="62017" s="505" customFormat="1" ht="14.25" hidden="1"/>
    <row r="62018" s="505" customFormat="1" ht="14.25" hidden="1"/>
    <row r="62019" s="505" customFormat="1" ht="14.25" hidden="1"/>
    <row r="62020" s="505" customFormat="1" ht="14.25" hidden="1"/>
    <row r="62021" s="505" customFormat="1" ht="14.25" hidden="1"/>
    <row r="62022" s="505" customFormat="1" ht="14.25" hidden="1"/>
    <row r="62023" s="505" customFormat="1" ht="14.25" hidden="1"/>
    <row r="62024" s="505" customFormat="1" ht="14.25" hidden="1"/>
    <row r="62025" s="505" customFormat="1" ht="14.25" hidden="1"/>
    <row r="62026" s="505" customFormat="1" ht="14.25" hidden="1"/>
    <row r="62027" s="505" customFormat="1" ht="14.25" hidden="1"/>
    <row r="62028" s="505" customFormat="1" ht="14.25" hidden="1"/>
    <row r="62029" s="505" customFormat="1" ht="14.25" hidden="1"/>
    <row r="62030" s="505" customFormat="1" ht="14.25" hidden="1"/>
    <row r="62031" s="505" customFormat="1" ht="14.25" hidden="1"/>
    <row r="62032" s="505" customFormat="1" ht="14.25" hidden="1"/>
    <row r="62033" s="505" customFormat="1" ht="14.25" hidden="1"/>
    <row r="62034" s="505" customFormat="1" ht="14.25" hidden="1"/>
    <row r="62035" s="505" customFormat="1" ht="14.25" hidden="1"/>
    <row r="62036" s="505" customFormat="1" ht="14.25" hidden="1"/>
    <row r="62037" s="505" customFormat="1" ht="14.25" hidden="1"/>
    <row r="62038" s="505" customFormat="1" ht="14.25" hidden="1"/>
    <row r="62039" s="505" customFormat="1" ht="14.25" hidden="1"/>
    <row r="62040" s="505" customFormat="1" ht="14.25" hidden="1"/>
    <row r="62041" s="505" customFormat="1" ht="14.25" hidden="1"/>
    <row r="62042" s="505" customFormat="1" ht="14.25" hidden="1"/>
    <row r="62043" s="505" customFormat="1" ht="14.25" hidden="1"/>
    <row r="62044" s="505" customFormat="1" ht="14.25" hidden="1"/>
    <row r="62045" s="505" customFormat="1" ht="14.25" hidden="1"/>
    <row r="62046" s="505" customFormat="1" ht="14.25" hidden="1"/>
    <row r="62047" s="505" customFormat="1" ht="14.25" hidden="1"/>
    <row r="62048" s="505" customFormat="1" ht="14.25" hidden="1"/>
    <row r="62049" s="505" customFormat="1" ht="14.25" hidden="1"/>
    <row r="62050" s="505" customFormat="1" ht="14.25" hidden="1"/>
    <row r="62051" s="505" customFormat="1" ht="14.25" hidden="1"/>
    <row r="62052" s="505" customFormat="1" ht="14.25" hidden="1"/>
    <row r="62053" s="505" customFormat="1" ht="14.25" hidden="1"/>
    <row r="62054" s="505" customFormat="1" ht="14.25" hidden="1"/>
    <row r="62055" s="505" customFormat="1" ht="14.25" hidden="1"/>
    <row r="62056" s="505" customFormat="1" ht="14.25" hidden="1"/>
    <row r="62057" s="505" customFormat="1" ht="14.25" hidden="1"/>
    <row r="62058" s="505" customFormat="1" ht="14.25" hidden="1"/>
    <row r="62059" s="505" customFormat="1" ht="14.25" hidden="1"/>
    <row r="62060" s="505" customFormat="1" ht="14.25" hidden="1"/>
    <row r="62061" s="505" customFormat="1" ht="14.25" hidden="1"/>
    <row r="62062" s="505" customFormat="1" ht="14.25" hidden="1"/>
    <row r="62063" s="505" customFormat="1" ht="14.25" hidden="1"/>
    <row r="62064" s="505" customFormat="1" ht="14.25" hidden="1"/>
    <row r="62065" s="505" customFormat="1" ht="14.25" hidden="1"/>
    <row r="62066" s="505" customFormat="1" ht="14.25" hidden="1"/>
    <row r="62067" s="505" customFormat="1" ht="14.25" hidden="1"/>
    <row r="62068" s="505" customFormat="1" ht="14.25" hidden="1"/>
    <row r="62069" s="505" customFormat="1" ht="14.25" hidden="1"/>
    <row r="62070" s="505" customFormat="1" ht="14.25" hidden="1"/>
    <row r="62071" s="505" customFormat="1" ht="14.25" hidden="1"/>
    <row r="62072" s="505" customFormat="1" ht="14.25" hidden="1"/>
    <row r="62073" s="505" customFormat="1" ht="14.25" hidden="1"/>
    <row r="62074" s="505" customFormat="1" ht="14.25" hidden="1"/>
    <row r="62075" s="505" customFormat="1" ht="14.25" hidden="1"/>
    <row r="62076" s="505" customFormat="1" ht="14.25" hidden="1"/>
    <row r="62077" s="505" customFormat="1" ht="14.25" hidden="1"/>
    <row r="62078" s="505" customFormat="1" ht="14.25" hidden="1"/>
    <row r="62079" s="505" customFormat="1" ht="14.25" hidden="1"/>
    <row r="62080" s="505" customFormat="1" ht="14.25" hidden="1"/>
    <row r="62081" s="505" customFormat="1" ht="14.25" hidden="1"/>
    <row r="62082" s="505" customFormat="1" ht="14.25" hidden="1"/>
    <row r="62083" s="505" customFormat="1" ht="14.25" hidden="1"/>
    <row r="62084" s="505" customFormat="1" ht="14.25" hidden="1"/>
    <row r="62085" s="505" customFormat="1" ht="14.25" hidden="1"/>
    <row r="62086" s="505" customFormat="1" ht="14.25" hidden="1"/>
    <row r="62087" s="505" customFormat="1" ht="14.25" hidden="1"/>
    <row r="62088" s="505" customFormat="1" ht="14.25" hidden="1"/>
    <row r="62089" s="505" customFormat="1" ht="14.25" hidden="1"/>
    <row r="62090" s="505" customFormat="1" ht="14.25" hidden="1"/>
    <row r="62091" s="505" customFormat="1" ht="14.25" hidden="1"/>
    <row r="62092" s="505" customFormat="1" ht="14.25" hidden="1"/>
    <row r="62093" s="505" customFormat="1" ht="14.25" hidden="1"/>
    <row r="62094" s="505" customFormat="1" ht="14.25" hidden="1"/>
    <row r="62095" s="505" customFormat="1" ht="14.25" hidden="1"/>
    <row r="62096" s="505" customFormat="1" ht="14.25" hidden="1"/>
    <row r="62097" s="505" customFormat="1" ht="14.25" hidden="1"/>
    <row r="62098" s="505" customFormat="1" ht="14.25" hidden="1"/>
    <row r="62099" s="505" customFormat="1" ht="14.25" hidden="1"/>
    <row r="62100" s="505" customFormat="1" ht="14.25" hidden="1"/>
    <row r="62101" s="505" customFormat="1" ht="14.25" hidden="1"/>
    <row r="62102" s="505" customFormat="1" ht="14.25" hidden="1"/>
    <row r="62103" s="505" customFormat="1" ht="14.25" hidden="1"/>
    <row r="62104" s="505" customFormat="1" ht="14.25" hidden="1"/>
    <row r="62105" s="505" customFormat="1" ht="14.25" hidden="1"/>
    <row r="62106" s="505" customFormat="1" ht="14.25" hidden="1"/>
    <row r="62107" s="505" customFormat="1" ht="14.25" hidden="1"/>
    <row r="62108" s="505" customFormat="1" ht="14.25" hidden="1"/>
    <row r="62109" s="505" customFormat="1" ht="14.25" hidden="1"/>
    <row r="62110" s="505" customFormat="1" ht="14.25" hidden="1"/>
    <row r="62111" s="505" customFormat="1" ht="14.25" hidden="1"/>
    <row r="62112" s="505" customFormat="1" ht="14.25" hidden="1"/>
    <row r="62113" s="505" customFormat="1" ht="14.25" hidden="1"/>
    <row r="62114" s="505" customFormat="1" ht="14.25" hidden="1"/>
    <row r="62115" s="505" customFormat="1" ht="14.25" hidden="1"/>
    <row r="62116" s="505" customFormat="1" ht="14.25" hidden="1"/>
    <row r="62117" s="505" customFormat="1" ht="14.25" hidden="1"/>
    <row r="62118" s="505" customFormat="1" ht="14.25" hidden="1"/>
    <row r="62119" s="505" customFormat="1" ht="14.25" hidden="1"/>
    <row r="62120" s="505" customFormat="1" ht="14.25" hidden="1"/>
    <row r="62121" s="505" customFormat="1" ht="14.25" hidden="1"/>
    <row r="62122" s="505" customFormat="1" ht="14.25" hidden="1"/>
    <row r="62123" s="505" customFormat="1" ht="14.25" hidden="1"/>
    <row r="62124" s="505" customFormat="1" ht="14.25" hidden="1"/>
    <row r="62125" s="505" customFormat="1" ht="14.25" hidden="1"/>
    <row r="62126" s="505" customFormat="1" ht="14.25" hidden="1"/>
    <row r="62127" s="505" customFormat="1" ht="14.25" hidden="1"/>
    <row r="62128" s="505" customFormat="1" ht="14.25" hidden="1"/>
    <row r="62129" s="505" customFormat="1" ht="14.25" hidden="1"/>
    <row r="62130" s="505" customFormat="1" ht="14.25" hidden="1"/>
    <row r="62131" s="505" customFormat="1" ht="14.25" hidden="1"/>
    <row r="62132" s="505" customFormat="1" ht="14.25" hidden="1"/>
    <row r="62133" s="505" customFormat="1" ht="14.25" hidden="1"/>
    <row r="62134" s="505" customFormat="1" ht="14.25" hidden="1"/>
    <row r="62135" s="505" customFormat="1" ht="14.25" hidden="1"/>
    <row r="62136" s="505" customFormat="1" ht="14.25" hidden="1"/>
    <row r="62137" s="505" customFormat="1" ht="14.25" hidden="1"/>
    <row r="62138" s="505" customFormat="1" ht="14.25" hidden="1"/>
    <row r="62139" s="505" customFormat="1" ht="14.25" hidden="1"/>
    <row r="62140" s="505" customFormat="1" ht="14.25" hidden="1"/>
    <row r="62141" s="505" customFormat="1" ht="14.25" hidden="1"/>
    <row r="62142" s="505" customFormat="1" ht="14.25" hidden="1"/>
    <row r="62143" s="505" customFormat="1" ht="14.25" hidden="1"/>
    <row r="62144" s="505" customFormat="1" ht="14.25" hidden="1"/>
    <row r="62145" s="505" customFormat="1" ht="14.25" hidden="1"/>
    <row r="62146" s="505" customFormat="1" ht="14.25" hidden="1"/>
    <row r="62147" s="505" customFormat="1" ht="14.25" hidden="1"/>
    <row r="62148" s="505" customFormat="1" ht="14.25" hidden="1"/>
    <row r="62149" s="505" customFormat="1" ht="14.25" hidden="1"/>
    <row r="62150" s="505" customFormat="1" ht="14.25" hidden="1"/>
    <row r="62151" s="505" customFormat="1" ht="14.25" hidden="1"/>
    <row r="62152" s="505" customFormat="1" ht="14.25" hidden="1"/>
    <row r="62153" s="505" customFormat="1" ht="14.25" hidden="1"/>
    <row r="62154" s="505" customFormat="1" ht="14.25" hidden="1"/>
    <row r="62155" s="505" customFormat="1" ht="14.25" hidden="1"/>
    <row r="62156" s="505" customFormat="1" ht="14.25" hidden="1"/>
    <row r="62157" s="505" customFormat="1" ht="14.25" hidden="1"/>
    <row r="62158" s="505" customFormat="1" ht="14.25" hidden="1"/>
    <row r="62159" s="505" customFormat="1" ht="14.25" hidden="1"/>
    <row r="62160" s="505" customFormat="1" ht="14.25" hidden="1"/>
    <row r="62161" s="505" customFormat="1" ht="14.25" hidden="1"/>
    <row r="62162" s="505" customFormat="1" ht="14.25" hidden="1"/>
    <row r="62163" s="505" customFormat="1" ht="14.25" hidden="1"/>
    <row r="62164" s="505" customFormat="1" ht="14.25" hidden="1"/>
    <row r="62165" s="505" customFormat="1" ht="14.25" hidden="1"/>
    <row r="62166" s="505" customFormat="1" ht="14.25" hidden="1"/>
    <row r="62167" s="505" customFormat="1" ht="14.25" hidden="1"/>
    <row r="62168" s="505" customFormat="1" ht="14.25" hidden="1"/>
    <row r="62169" s="505" customFormat="1" ht="14.25" hidden="1"/>
    <row r="62170" s="505" customFormat="1" ht="14.25" hidden="1"/>
    <row r="62171" s="505" customFormat="1" ht="14.25" hidden="1"/>
    <row r="62172" s="505" customFormat="1" ht="14.25" hidden="1"/>
    <row r="62173" s="505" customFormat="1" ht="14.25" hidden="1"/>
    <row r="62174" s="505" customFormat="1" ht="14.25" hidden="1"/>
    <row r="62175" s="505" customFormat="1" ht="14.25" hidden="1"/>
    <row r="62176" s="505" customFormat="1" ht="14.25" hidden="1"/>
    <row r="62177" s="505" customFormat="1" ht="14.25" hidden="1"/>
    <row r="62178" s="505" customFormat="1" ht="14.25" hidden="1"/>
    <row r="62179" s="505" customFormat="1" ht="14.25" hidden="1"/>
    <row r="62180" s="505" customFormat="1" ht="14.25" hidden="1"/>
    <row r="62181" s="505" customFormat="1" ht="14.25" hidden="1"/>
    <row r="62182" s="505" customFormat="1" ht="14.25" hidden="1"/>
    <row r="62183" s="505" customFormat="1" ht="14.25" hidden="1"/>
    <row r="62184" s="505" customFormat="1" ht="14.25" hidden="1"/>
    <row r="62185" s="505" customFormat="1" ht="14.25" hidden="1"/>
    <row r="62186" s="505" customFormat="1" ht="14.25" hidden="1"/>
    <row r="62187" s="505" customFormat="1" ht="14.25" hidden="1"/>
    <row r="62188" s="505" customFormat="1" ht="14.25" hidden="1"/>
    <row r="62189" s="505" customFormat="1" ht="14.25" hidden="1"/>
    <row r="62190" s="505" customFormat="1" ht="14.25" hidden="1"/>
    <row r="62191" s="505" customFormat="1" ht="14.25" hidden="1"/>
    <row r="62192" s="505" customFormat="1" ht="14.25" hidden="1"/>
    <row r="62193" s="505" customFormat="1" ht="14.25" hidden="1"/>
    <row r="62194" s="505" customFormat="1" ht="14.25" hidden="1"/>
    <row r="62195" s="505" customFormat="1" ht="14.25" hidden="1"/>
    <row r="62196" s="505" customFormat="1" ht="14.25" hidden="1"/>
    <row r="62197" s="505" customFormat="1" ht="14.25" hidden="1"/>
    <row r="62198" s="505" customFormat="1" ht="14.25" hidden="1"/>
    <row r="62199" s="505" customFormat="1" ht="14.25" hidden="1"/>
    <row r="62200" s="505" customFormat="1" ht="14.25" hidden="1"/>
    <row r="62201" s="505" customFormat="1" ht="14.25" hidden="1"/>
    <row r="62202" s="505" customFormat="1" ht="14.25" hidden="1"/>
    <row r="62203" s="505" customFormat="1" ht="14.25" hidden="1"/>
    <row r="62204" s="505" customFormat="1" ht="14.25" hidden="1"/>
    <row r="62205" s="505" customFormat="1" ht="14.25" hidden="1"/>
    <row r="62206" s="505" customFormat="1" ht="14.25" hidden="1"/>
    <row r="62207" s="505" customFormat="1" ht="14.25" hidden="1"/>
    <row r="62208" s="505" customFormat="1" ht="14.25" hidden="1"/>
    <row r="62209" s="505" customFormat="1" ht="14.25" hidden="1"/>
    <row r="62210" s="505" customFormat="1" ht="14.25" hidden="1"/>
    <row r="62211" s="505" customFormat="1" ht="14.25" hidden="1"/>
    <row r="62212" s="505" customFormat="1" ht="14.25" hidden="1"/>
    <row r="62213" s="505" customFormat="1" ht="14.25" hidden="1"/>
    <row r="62214" s="505" customFormat="1" ht="14.25" hidden="1"/>
    <row r="62215" s="505" customFormat="1" ht="14.25" hidden="1"/>
    <row r="62216" s="505" customFormat="1" ht="14.25" hidden="1"/>
    <row r="62217" s="505" customFormat="1" ht="14.25" hidden="1"/>
    <row r="62218" s="505" customFormat="1" ht="14.25" hidden="1"/>
    <row r="62219" s="505" customFormat="1" ht="14.25" hidden="1"/>
    <row r="62220" s="505" customFormat="1" ht="14.25" hidden="1"/>
    <row r="62221" s="505" customFormat="1" ht="14.25" hidden="1"/>
    <row r="62222" s="505" customFormat="1" ht="14.25" hidden="1"/>
    <row r="62223" s="505" customFormat="1" ht="14.25" hidden="1"/>
    <row r="62224" s="505" customFormat="1" ht="14.25" hidden="1"/>
    <row r="62225" s="505" customFormat="1" ht="14.25" hidden="1"/>
    <row r="62226" s="505" customFormat="1" ht="14.25" hidden="1"/>
    <row r="62227" s="505" customFormat="1" ht="14.25" hidden="1"/>
    <row r="62228" s="505" customFormat="1" ht="14.25" hidden="1"/>
    <row r="62229" s="505" customFormat="1" ht="14.25" hidden="1"/>
    <row r="62230" s="505" customFormat="1" ht="14.25" hidden="1"/>
    <row r="62231" s="505" customFormat="1" ht="14.25" hidden="1"/>
    <row r="62232" s="505" customFormat="1" ht="14.25" hidden="1"/>
    <row r="62233" s="505" customFormat="1" ht="14.25" hidden="1"/>
    <row r="62234" s="505" customFormat="1" ht="14.25" hidden="1"/>
    <row r="62235" s="505" customFormat="1" ht="14.25" hidden="1"/>
    <row r="62236" s="505" customFormat="1" ht="14.25" hidden="1"/>
    <row r="62237" s="505" customFormat="1" ht="14.25" hidden="1"/>
    <row r="62238" s="505" customFormat="1" ht="14.25" hidden="1"/>
    <row r="62239" s="505" customFormat="1" ht="14.25" hidden="1"/>
    <row r="62240" s="505" customFormat="1" ht="14.25" hidden="1"/>
    <row r="62241" s="505" customFormat="1" ht="14.25" hidden="1"/>
    <row r="62242" s="505" customFormat="1" ht="14.25" hidden="1"/>
    <row r="62243" s="505" customFormat="1" ht="14.25" hidden="1"/>
    <row r="62244" s="505" customFormat="1" ht="14.25" hidden="1"/>
    <row r="62245" s="505" customFormat="1" ht="14.25" hidden="1"/>
    <row r="62246" s="505" customFormat="1" ht="14.25" hidden="1"/>
    <row r="62247" s="505" customFormat="1" ht="14.25" hidden="1"/>
    <row r="62248" s="505" customFormat="1" ht="14.25" hidden="1"/>
    <row r="62249" s="505" customFormat="1" ht="14.25" hidden="1"/>
    <row r="62250" s="505" customFormat="1" ht="14.25" hidden="1"/>
    <row r="62251" s="505" customFormat="1" ht="14.25" hidden="1"/>
    <row r="62252" s="505" customFormat="1" ht="14.25" hidden="1"/>
    <row r="62253" s="505" customFormat="1" ht="14.25" hidden="1"/>
    <row r="62254" s="505" customFormat="1" ht="14.25" hidden="1"/>
    <row r="62255" s="505" customFormat="1" ht="14.25" hidden="1"/>
    <row r="62256" s="505" customFormat="1" ht="14.25" hidden="1"/>
    <row r="62257" s="505" customFormat="1" ht="14.25" hidden="1"/>
    <row r="62258" s="505" customFormat="1" ht="14.25" hidden="1"/>
    <row r="62259" s="505" customFormat="1" ht="14.25" hidden="1"/>
    <row r="62260" s="505" customFormat="1" ht="14.25" hidden="1"/>
    <row r="62261" s="505" customFormat="1" ht="14.25" hidden="1"/>
    <row r="62262" s="505" customFormat="1" ht="14.25" hidden="1"/>
    <row r="62263" s="505" customFormat="1" ht="14.25" hidden="1"/>
    <row r="62264" s="505" customFormat="1" ht="14.25" hidden="1"/>
    <row r="62265" s="505" customFormat="1" ht="14.25" hidden="1"/>
    <row r="62266" s="505" customFormat="1" ht="14.25" hidden="1"/>
    <row r="62267" s="505" customFormat="1" ht="14.25" hidden="1"/>
    <row r="62268" s="505" customFormat="1" ht="14.25" hidden="1"/>
    <row r="62269" s="505" customFormat="1" ht="14.25" hidden="1"/>
    <row r="62270" s="505" customFormat="1" ht="14.25" hidden="1"/>
    <row r="62271" s="505" customFormat="1" ht="14.25" hidden="1"/>
    <row r="62272" s="505" customFormat="1" ht="14.25" hidden="1"/>
    <row r="62273" s="505" customFormat="1" ht="14.25" hidden="1"/>
    <row r="62274" s="505" customFormat="1" ht="14.25" hidden="1"/>
    <row r="62275" s="505" customFormat="1" ht="14.25" hidden="1"/>
    <row r="62276" s="505" customFormat="1" ht="14.25" hidden="1"/>
    <row r="62277" s="505" customFormat="1" ht="14.25" hidden="1"/>
    <row r="62278" s="505" customFormat="1" ht="14.25" hidden="1"/>
    <row r="62279" s="505" customFormat="1" ht="14.25" hidden="1"/>
    <row r="62280" s="505" customFormat="1" ht="14.25" hidden="1"/>
    <row r="62281" s="505" customFormat="1" ht="14.25" hidden="1"/>
    <row r="62282" s="505" customFormat="1" ht="14.25" hidden="1"/>
    <row r="62283" s="505" customFormat="1" ht="14.25" hidden="1"/>
    <row r="62284" s="505" customFormat="1" ht="14.25" hidden="1"/>
    <row r="62285" s="505" customFormat="1" ht="14.25" hidden="1"/>
    <row r="62286" s="505" customFormat="1" ht="14.25" hidden="1"/>
    <row r="62287" s="505" customFormat="1" ht="14.25" hidden="1"/>
    <row r="62288" s="505" customFormat="1" ht="14.25" hidden="1"/>
    <row r="62289" s="505" customFormat="1" ht="14.25" hidden="1"/>
    <row r="62290" s="505" customFormat="1" ht="14.25" hidden="1"/>
    <row r="62291" s="505" customFormat="1" ht="14.25" hidden="1"/>
    <row r="62292" s="505" customFormat="1" ht="14.25" hidden="1"/>
    <row r="62293" s="505" customFormat="1" ht="14.25" hidden="1"/>
    <row r="62294" s="505" customFormat="1" ht="14.25" hidden="1"/>
    <row r="62295" s="505" customFormat="1" ht="14.25" hidden="1"/>
    <row r="62296" s="505" customFormat="1" ht="14.25" hidden="1"/>
    <row r="62297" s="505" customFormat="1" ht="14.25" hidden="1"/>
    <row r="62298" s="505" customFormat="1" ht="14.25" hidden="1"/>
    <row r="62299" s="505" customFormat="1" ht="14.25" hidden="1"/>
    <row r="62300" s="505" customFormat="1" ht="14.25" hidden="1"/>
    <row r="62301" s="505" customFormat="1" ht="14.25" hidden="1"/>
    <row r="62302" s="505" customFormat="1" ht="14.25" hidden="1"/>
    <row r="62303" s="505" customFormat="1" ht="14.25" hidden="1"/>
    <row r="62304" s="505" customFormat="1" ht="14.25" hidden="1"/>
    <row r="62305" s="505" customFormat="1" ht="14.25" hidden="1"/>
    <row r="62306" s="505" customFormat="1" ht="14.25" hidden="1"/>
    <row r="62307" s="505" customFormat="1" ht="14.25" hidden="1"/>
    <row r="62308" s="505" customFormat="1" ht="14.25" hidden="1"/>
    <row r="62309" s="505" customFormat="1" ht="14.25" hidden="1"/>
    <row r="62310" s="505" customFormat="1" ht="14.25" hidden="1"/>
    <row r="62311" s="505" customFormat="1" ht="14.25" hidden="1"/>
    <row r="62312" s="505" customFormat="1" ht="14.25" hidden="1"/>
    <row r="62313" s="505" customFormat="1" ht="14.25" hidden="1"/>
    <row r="62314" s="505" customFormat="1" ht="14.25" hidden="1"/>
    <row r="62315" s="505" customFormat="1" ht="14.25" hidden="1"/>
    <row r="62316" s="505" customFormat="1" ht="14.25" hidden="1"/>
    <row r="62317" s="505" customFormat="1" ht="14.25" hidden="1"/>
    <row r="62318" s="505" customFormat="1" ht="14.25" hidden="1"/>
    <row r="62319" s="505" customFormat="1" ht="14.25" hidden="1"/>
    <row r="62320" s="505" customFormat="1" ht="14.25" hidden="1"/>
    <row r="62321" s="505" customFormat="1" ht="14.25" hidden="1"/>
    <row r="62322" s="505" customFormat="1" ht="14.25" hidden="1"/>
    <row r="62323" s="505" customFormat="1" ht="14.25" hidden="1"/>
    <row r="62324" s="505" customFormat="1" ht="14.25" hidden="1"/>
    <row r="62325" s="505" customFormat="1" ht="14.25" hidden="1"/>
    <row r="62326" s="505" customFormat="1" ht="14.25" hidden="1"/>
    <row r="62327" s="505" customFormat="1" ht="14.25" hidden="1"/>
    <row r="62328" s="505" customFormat="1" ht="14.25" hidden="1"/>
    <row r="62329" s="505" customFormat="1" ht="14.25" hidden="1"/>
    <row r="62330" s="505" customFormat="1" ht="14.25" hidden="1"/>
    <row r="62331" s="505" customFormat="1" ht="14.25" hidden="1"/>
    <row r="62332" s="505" customFormat="1" ht="14.25" hidden="1"/>
    <row r="62333" s="505" customFormat="1" ht="14.25" hidden="1"/>
    <row r="62334" s="505" customFormat="1" ht="14.25" hidden="1"/>
    <row r="62335" s="505" customFormat="1" ht="14.25" hidden="1"/>
    <row r="62336" s="505" customFormat="1" ht="14.25" hidden="1"/>
    <row r="62337" s="505" customFormat="1" ht="14.25" hidden="1"/>
    <row r="62338" s="505" customFormat="1" ht="14.25" hidden="1"/>
    <row r="62339" s="505" customFormat="1" ht="14.25" hidden="1"/>
    <row r="62340" s="505" customFormat="1" ht="14.25" hidden="1"/>
    <row r="62341" s="505" customFormat="1" ht="14.25" hidden="1"/>
    <row r="62342" s="505" customFormat="1" ht="14.25" hidden="1"/>
    <row r="62343" s="505" customFormat="1" ht="14.25" hidden="1"/>
    <row r="62344" s="505" customFormat="1" ht="14.25" hidden="1"/>
    <row r="62345" s="505" customFormat="1" ht="14.25" hidden="1"/>
    <row r="62346" s="505" customFormat="1" ht="14.25" hidden="1"/>
    <row r="62347" s="505" customFormat="1" ht="14.25" hidden="1"/>
    <row r="62348" s="505" customFormat="1" ht="14.25" hidden="1"/>
    <row r="62349" s="505" customFormat="1" ht="14.25" hidden="1"/>
    <row r="62350" s="505" customFormat="1" ht="14.25" hidden="1"/>
    <row r="62351" s="505" customFormat="1" ht="14.25" hidden="1"/>
    <row r="62352" s="505" customFormat="1" ht="14.25" hidden="1"/>
    <row r="62353" s="505" customFormat="1" ht="14.25" hidden="1"/>
    <row r="62354" s="505" customFormat="1" ht="14.25" hidden="1"/>
    <row r="62355" s="505" customFormat="1" ht="14.25" hidden="1"/>
    <row r="62356" s="505" customFormat="1" ht="14.25" hidden="1"/>
    <row r="62357" s="505" customFormat="1" ht="14.25" hidden="1"/>
    <row r="62358" s="505" customFormat="1" ht="14.25" hidden="1"/>
    <row r="62359" s="505" customFormat="1" ht="14.25" hidden="1"/>
    <row r="62360" s="505" customFormat="1" ht="14.25" hidden="1"/>
    <row r="62361" s="505" customFormat="1" ht="14.25" hidden="1"/>
    <row r="62362" s="505" customFormat="1" ht="14.25" hidden="1"/>
    <row r="62363" s="505" customFormat="1" ht="14.25" hidden="1"/>
    <row r="62364" s="505" customFormat="1" ht="14.25" hidden="1"/>
    <row r="62365" s="505" customFormat="1" ht="14.25" hidden="1"/>
    <row r="62366" s="505" customFormat="1" ht="14.25" hidden="1"/>
    <row r="62367" s="505" customFormat="1" ht="14.25" hidden="1"/>
    <row r="62368" s="505" customFormat="1" ht="14.25" hidden="1"/>
    <row r="62369" s="505" customFormat="1" ht="14.25" hidden="1"/>
    <row r="62370" s="505" customFormat="1" ht="14.25" hidden="1"/>
    <row r="62371" s="505" customFormat="1" ht="14.25" hidden="1"/>
    <row r="62372" s="505" customFormat="1" ht="14.25" hidden="1"/>
    <row r="62373" s="505" customFormat="1" ht="14.25" hidden="1"/>
    <row r="62374" s="505" customFormat="1" ht="14.25" hidden="1"/>
    <row r="62375" s="505" customFormat="1" ht="14.25" hidden="1"/>
    <row r="62376" s="505" customFormat="1" ht="14.25" hidden="1"/>
    <row r="62377" s="505" customFormat="1" ht="14.25" hidden="1"/>
    <row r="62378" s="505" customFormat="1" ht="14.25" hidden="1"/>
    <row r="62379" s="505" customFormat="1" ht="14.25" hidden="1"/>
    <row r="62380" s="505" customFormat="1" ht="14.25" hidden="1"/>
    <row r="62381" s="505" customFormat="1" ht="14.25" hidden="1"/>
    <row r="62382" s="505" customFormat="1" ht="14.25" hidden="1"/>
    <row r="62383" s="505" customFormat="1" ht="14.25" hidden="1"/>
    <row r="62384" s="505" customFormat="1" ht="14.25" hidden="1"/>
    <row r="62385" s="505" customFormat="1" ht="14.25" hidden="1"/>
    <row r="62386" s="505" customFormat="1" ht="14.25" hidden="1"/>
    <row r="62387" s="505" customFormat="1" ht="14.25" hidden="1"/>
    <row r="62388" s="505" customFormat="1" ht="14.25" hidden="1"/>
    <row r="62389" s="505" customFormat="1" ht="14.25" hidden="1"/>
    <row r="62390" s="505" customFormat="1" ht="14.25" hidden="1"/>
    <row r="62391" s="505" customFormat="1" ht="14.25" hidden="1"/>
    <row r="62392" s="505" customFormat="1" ht="14.25" hidden="1"/>
    <row r="62393" s="505" customFormat="1" ht="14.25" hidden="1"/>
    <row r="62394" s="505" customFormat="1" ht="14.25" hidden="1"/>
    <row r="62395" s="505" customFormat="1" ht="14.25" hidden="1"/>
    <row r="62396" s="505" customFormat="1" ht="14.25" hidden="1"/>
    <row r="62397" s="505" customFormat="1" ht="14.25" hidden="1"/>
    <row r="62398" s="505" customFormat="1" ht="14.25" hidden="1"/>
    <row r="62399" s="505" customFormat="1" ht="14.25" hidden="1"/>
    <row r="62400" s="505" customFormat="1" ht="14.25" hidden="1"/>
    <row r="62401" s="505" customFormat="1" ht="14.25" hidden="1"/>
    <row r="62402" s="505" customFormat="1" ht="14.25" hidden="1"/>
    <row r="62403" s="505" customFormat="1" ht="14.25" hidden="1"/>
    <row r="62404" s="505" customFormat="1" ht="14.25" hidden="1"/>
    <row r="62405" s="505" customFormat="1" ht="14.25" hidden="1"/>
    <row r="62406" s="505" customFormat="1" ht="14.25" hidden="1"/>
    <row r="62407" s="505" customFormat="1" ht="14.25" hidden="1"/>
    <row r="62408" s="505" customFormat="1" ht="14.25" hidden="1"/>
    <row r="62409" s="505" customFormat="1" ht="14.25" hidden="1"/>
    <row r="62410" s="505" customFormat="1" ht="14.25" hidden="1"/>
    <row r="62411" s="505" customFormat="1" ht="14.25" hidden="1"/>
    <row r="62412" s="505" customFormat="1" ht="14.25" hidden="1"/>
    <row r="62413" s="505" customFormat="1" ht="14.25" hidden="1"/>
    <row r="62414" s="505" customFormat="1" ht="14.25" hidden="1"/>
    <row r="62415" s="505" customFormat="1" ht="14.25" hidden="1"/>
    <row r="62416" s="505" customFormat="1" ht="14.25" hidden="1"/>
    <row r="62417" s="505" customFormat="1" ht="14.25" hidden="1"/>
    <row r="62418" s="505" customFormat="1" ht="14.25" hidden="1"/>
    <row r="62419" s="505" customFormat="1" ht="14.25" hidden="1"/>
    <row r="62420" s="505" customFormat="1" ht="14.25" hidden="1"/>
    <row r="62421" s="505" customFormat="1" ht="14.25" hidden="1"/>
    <row r="62422" s="505" customFormat="1" ht="14.25" hidden="1"/>
    <row r="62423" s="505" customFormat="1" ht="14.25" hidden="1"/>
    <row r="62424" s="505" customFormat="1" ht="14.25" hidden="1"/>
    <row r="62425" s="505" customFormat="1" ht="14.25" hidden="1"/>
    <row r="62426" s="505" customFormat="1" ht="14.25" hidden="1"/>
    <row r="62427" s="505" customFormat="1" ht="14.25" hidden="1"/>
    <row r="62428" s="505" customFormat="1" ht="14.25" hidden="1"/>
    <row r="62429" s="505" customFormat="1" ht="14.25" hidden="1"/>
    <row r="62430" s="505" customFormat="1" ht="14.25" hidden="1"/>
    <row r="62431" s="505" customFormat="1" ht="14.25" hidden="1"/>
    <row r="62432" s="505" customFormat="1" ht="14.25" hidden="1"/>
    <row r="62433" s="505" customFormat="1" ht="14.25" hidden="1"/>
    <row r="62434" s="505" customFormat="1" ht="14.25" hidden="1"/>
    <row r="62435" s="505" customFormat="1" ht="14.25" hidden="1"/>
    <row r="62436" s="505" customFormat="1" ht="14.25" hidden="1"/>
    <row r="62437" s="505" customFormat="1" ht="14.25" hidden="1"/>
    <row r="62438" s="505" customFormat="1" ht="14.25" hidden="1"/>
    <row r="62439" s="505" customFormat="1" ht="14.25" hidden="1"/>
    <row r="62440" s="505" customFormat="1" ht="14.25" hidden="1"/>
    <row r="62441" s="505" customFormat="1" ht="14.25" hidden="1"/>
    <row r="62442" s="505" customFormat="1" ht="14.25" hidden="1"/>
    <row r="62443" s="505" customFormat="1" ht="14.25" hidden="1"/>
    <row r="62444" s="505" customFormat="1" ht="14.25" hidden="1"/>
    <row r="62445" s="505" customFormat="1" ht="14.25" hidden="1"/>
    <row r="62446" s="505" customFormat="1" ht="14.25" hidden="1"/>
    <row r="62447" s="505" customFormat="1" ht="14.25" hidden="1"/>
    <row r="62448" s="505" customFormat="1" ht="14.25" hidden="1"/>
    <row r="62449" s="505" customFormat="1" ht="14.25" hidden="1"/>
    <row r="62450" s="505" customFormat="1" ht="14.25" hidden="1"/>
    <row r="62451" s="505" customFormat="1" ht="14.25" hidden="1"/>
    <row r="62452" s="505" customFormat="1" ht="14.25" hidden="1"/>
    <row r="62453" s="505" customFormat="1" ht="14.25" hidden="1"/>
    <row r="62454" s="505" customFormat="1" ht="14.25" hidden="1"/>
    <row r="62455" s="505" customFormat="1" ht="14.25" hidden="1"/>
    <row r="62456" s="505" customFormat="1" ht="14.25" hidden="1"/>
    <row r="62457" s="505" customFormat="1" ht="14.25" hidden="1"/>
    <row r="62458" s="505" customFormat="1" ht="14.25" hidden="1"/>
    <row r="62459" s="505" customFormat="1" ht="14.25" hidden="1"/>
    <row r="62460" s="505" customFormat="1" ht="14.25" hidden="1"/>
    <row r="62461" s="505" customFormat="1" ht="14.25" hidden="1"/>
    <row r="62462" s="505" customFormat="1" ht="14.25" hidden="1"/>
    <row r="62463" s="505" customFormat="1" ht="14.25" hidden="1"/>
    <row r="62464" s="505" customFormat="1" ht="14.25" hidden="1"/>
    <row r="62465" s="505" customFormat="1" ht="14.25" hidden="1"/>
    <row r="62466" s="505" customFormat="1" ht="14.25" hidden="1"/>
    <row r="62467" s="505" customFormat="1" ht="14.25" hidden="1"/>
    <row r="62468" s="505" customFormat="1" ht="14.25" hidden="1"/>
    <row r="62469" s="505" customFormat="1" ht="14.25" hidden="1"/>
    <row r="62470" s="505" customFormat="1" ht="14.25" hidden="1"/>
    <row r="62471" s="505" customFormat="1" ht="14.25" hidden="1"/>
    <row r="62472" s="505" customFormat="1" ht="14.25" hidden="1"/>
    <row r="62473" s="505" customFormat="1" ht="14.25" hidden="1"/>
    <row r="62474" s="505" customFormat="1" ht="14.25" hidden="1"/>
    <row r="62475" s="505" customFormat="1" ht="14.25" hidden="1"/>
    <row r="62476" s="505" customFormat="1" ht="14.25" hidden="1"/>
    <row r="62477" s="505" customFormat="1" ht="14.25" hidden="1"/>
    <row r="62478" s="505" customFormat="1" ht="14.25" hidden="1"/>
    <row r="62479" s="505" customFormat="1" ht="14.25" hidden="1"/>
    <row r="62480" s="505" customFormat="1" ht="14.25" hidden="1"/>
    <row r="62481" s="505" customFormat="1" ht="14.25" hidden="1"/>
    <row r="62482" s="505" customFormat="1" ht="14.25" hidden="1"/>
    <row r="62483" s="505" customFormat="1" ht="14.25" hidden="1"/>
    <row r="62484" s="505" customFormat="1" ht="14.25" hidden="1"/>
    <row r="62485" s="505" customFormat="1" ht="14.25" hidden="1"/>
    <row r="62486" s="505" customFormat="1" ht="14.25" hidden="1"/>
    <row r="62487" s="505" customFormat="1" ht="14.25" hidden="1"/>
    <row r="62488" s="505" customFormat="1" ht="14.25" hidden="1"/>
    <row r="62489" s="505" customFormat="1" ht="14.25" hidden="1"/>
    <row r="62490" s="505" customFormat="1" ht="14.25" hidden="1"/>
    <row r="62491" s="505" customFormat="1" ht="14.25" hidden="1"/>
    <row r="62492" s="505" customFormat="1" ht="14.25" hidden="1"/>
    <row r="62493" s="505" customFormat="1" ht="14.25" hidden="1"/>
    <row r="62494" s="505" customFormat="1" ht="14.25" hidden="1"/>
    <row r="62495" s="505" customFormat="1" ht="14.25" hidden="1"/>
    <row r="62496" s="505" customFormat="1" ht="14.25" hidden="1"/>
    <row r="62497" s="505" customFormat="1" ht="14.25" hidden="1"/>
    <row r="62498" s="505" customFormat="1" ht="14.25" hidden="1"/>
    <row r="62499" s="505" customFormat="1" ht="14.25" hidden="1"/>
    <row r="62500" s="505" customFormat="1" ht="14.25" hidden="1"/>
    <row r="62501" s="505" customFormat="1" ht="14.25" hidden="1"/>
    <row r="62502" s="505" customFormat="1" ht="14.25" hidden="1"/>
    <row r="62503" s="505" customFormat="1" ht="14.25" hidden="1"/>
    <row r="62504" s="505" customFormat="1" ht="14.25" hidden="1"/>
    <row r="62505" s="505" customFormat="1" ht="14.25" hidden="1"/>
    <row r="62506" s="505" customFormat="1" ht="14.25" hidden="1"/>
    <row r="62507" s="505" customFormat="1" ht="14.25" hidden="1"/>
    <row r="62508" s="505" customFormat="1" ht="14.25" hidden="1"/>
    <row r="62509" s="505" customFormat="1" ht="14.25" hidden="1"/>
    <row r="62510" s="505" customFormat="1" ht="14.25" hidden="1"/>
    <row r="62511" s="505" customFormat="1" ht="14.25" hidden="1"/>
    <row r="62512" s="505" customFormat="1" ht="14.25" hidden="1"/>
    <row r="62513" s="505" customFormat="1" ht="14.25" hidden="1"/>
    <row r="62514" s="505" customFormat="1" ht="14.25" hidden="1"/>
    <row r="62515" s="505" customFormat="1" ht="14.25" hidden="1"/>
    <row r="62516" s="505" customFormat="1" ht="14.25" hidden="1"/>
    <row r="62517" s="505" customFormat="1" ht="14.25" hidden="1"/>
    <row r="62518" s="505" customFormat="1" ht="14.25" hidden="1"/>
    <row r="62519" s="505" customFormat="1" ht="14.25" hidden="1"/>
    <row r="62520" s="505" customFormat="1" ht="14.25" hidden="1"/>
    <row r="62521" s="505" customFormat="1" ht="14.25" hidden="1"/>
    <row r="62522" s="505" customFormat="1" ht="14.25" hidden="1"/>
    <row r="62523" s="505" customFormat="1" ht="14.25" hidden="1"/>
    <row r="62524" s="505" customFormat="1" ht="14.25" hidden="1"/>
    <row r="62525" s="505" customFormat="1" ht="14.25" hidden="1"/>
    <row r="62526" s="505" customFormat="1" ht="14.25" hidden="1"/>
    <row r="62527" s="505" customFormat="1" ht="14.25" hidden="1"/>
    <row r="62528" s="505" customFormat="1" ht="14.25" hidden="1"/>
    <row r="62529" s="505" customFormat="1" ht="14.25" hidden="1"/>
    <row r="62530" s="505" customFormat="1" ht="14.25" hidden="1"/>
    <row r="62531" s="505" customFormat="1" ht="14.25" hidden="1"/>
    <row r="62532" s="505" customFormat="1" ht="14.25" hidden="1"/>
    <row r="62533" s="505" customFormat="1" ht="14.25" hidden="1"/>
    <row r="62534" s="505" customFormat="1" ht="14.25" hidden="1"/>
    <row r="62535" s="505" customFormat="1" ht="14.25" hidden="1"/>
    <row r="62536" s="505" customFormat="1" ht="14.25" hidden="1"/>
    <row r="62537" s="505" customFormat="1" ht="14.25" hidden="1"/>
    <row r="62538" s="505" customFormat="1" ht="14.25" hidden="1"/>
    <row r="62539" s="505" customFormat="1" ht="14.25" hidden="1"/>
    <row r="62540" s="505" customFormat="1" ht="14.25" hidden="1"/>
    <row r="62541" s="505" customFormat="1" ht="14.25" hidden="1"/>
    <row r="62542" s="505" customFormat="1" ht="14.25" hidden="1"/>
    <row r="62543" s="505" customFormat="1" ht="14.25" hidden="1"/>
    <row r="62544" s="505" customFormat="1" ht="14.25" hidden="1"/>
    <row r="62545" s="505" customFormat="1" ht="14.25" hidden="1"/>
    <row r="62546" s="505" customFormat="1" ht="14.25" hidden="1"/>
    <row r="62547" s="505" customFormat="1" ht="14.25" hidden="1"/>
    <row r="62548" s="505" customFormat="1" ht="14.25" hidden="1"/>
    <row r="62549" s="505" customFormat="1" ht="14.25" hidden="1"/>
    <row r="62550" s="505" customFormat="1" ht="14.25" hidden="1"/>
    <row r="62551" s="505" customFormat="1" ht="14.25" hidden="1"/>
    <row r="62552" s="505" customFormat="1" ht="14.25" hidden="1"/>
    <row r="62553" s="505" customFormat="1" ht="14.25" hidden="1"/>
    <row r="62554" s="505" customFormat="1" ht="14.25" hidden="1"/>
    <row r="62555" s="505" customFormat="1" ht="14.25" hidden="1"/>
    <row r="62556" s="505" customFormat="1" ht="14.25" hidden="1"/>
    <row r="62557" s="505" customFormat="1" ht="14.25" hidden="1"/>
    <row r="62558" s="505" customFormat="1" ht="14.25" hidden="1"/>
    <row r="62559" s="505" customFormat="1" ht="14.25" hidden="1"/>
    <row r="62560" s="505" customFormat="1" ht="14.25" hidden="1"/>
    <row r="62561" s="505" customFormat="1" ht="14.25" hidden="1"/>
    <row r="62562" s="505" customFormat="1" ht="14.25" hidden="1"/>
    <row r="62563" s="505" customFormat="1" ht="14.25" hidden="1"/>
    <row r="62564" s="505" customFormat="1" ht="14.25" hidden="1"/>
    <row r="62565" s="505" customFormat="1" ht="14.25" hidden="1"/>
    <row r="62566" s="505" customFormat="1" ht="14.25" hidden="1"/>
    <row r="62567" s="505" customFormat="1" ht="14.25" hidden="1"/>
    <row r="62568" s="505" customFormat="1" ht="14.25" hidden="1"/>
    <row r="62569" s="505" customFormat="1" ht="14.25" hidden="1"/>
    <row r="62570" s="505" customFormat="1" ht="14.25" hidden="1"/>
    <row r="62571" s="505" customFormat="1" ht="14.25" hidden="1"/>
    <row r="62572" s="505" customFormat="1" ht="14.25" hidden="1"/>
    <row r="62573" s="505" customFormat="1" ht="14.25" hidden="1"/>
    <row r="62574" s="505" customFormat="1" ht="14.25" hidden="1"/>
    <row r="62575" s="505" customFormat="1" ht="14.25" hidden="1"/>
    <row r="62576" s="505" customFormat="1" ht="14.25" hidden="1"/>
    <row r="62577" s="505" customFormat="1" ht="14.25" hidden="1"/>
    <row r="62578" s="505" customFormat="1" ht="14.25" hidden="1"/>
    <row r="62579" s="505" customFormat="1" ht="14.25" hidden="1"/>
    <row r="62580" s="505" customFormat="1" ht="14.25" hidden="1"/>
    <row r="62581" s="505" customFormat="1" ht="14.25" hidden="1"/>
    <row r="62582" s="505" customFormat="1" ht="14.25" hidden="1"/>
    <row r="62583" s="505" customFormat="1" ht="14.25" hidden="1"/>
    <row r="62584" s="505" customFormat="1" ht="14.25" hidden="1"/>
    <row r="62585" s="505" customFormat="1" ht="14.25" hidden="1"/>
    <row r="62586" s="505" customFormat="1" ht="14.25" hidden="1"/>
    <row r="62587" s="505" customFormat="1" ht="14.25" hidden="1"/>
    <row r="62588" s="505" customFormat="1" ht="14.25" hidden="1"/>
    <row r="62589" s="505" customFormat="1" ht="14.25" hidden="1"/>
    <row r="62590" s="505" customFormat="1" ht="14.25" hidden="1"/>
    <row r="62591" s="505" customFormat="1" ht="14.25" hidden="1"/>
    <row r="62592" s="505" customFormat="1" ht="14.25" hidden="1"/>
    <row r="62593" s="505" customFormat="1" ht="14.25" hidden="1"/>
    <row r="62594" s="505" customFormat="1" ht="14.25" hidden="1"/>
    <row r="62595" s="505" customFormat="1" ht="14.25" hidden="1"/>
    <row r="62596" s="505" customFormat="1" ht="14.25" hidden="1"/>
    <row r="62597" s="505" customFormat="1" ht="14.25" hidden="1"/>
    <row r="62598" s="505" customFormat="1" ht="14.25" hidden="1"/>
    <row r="62599" s="505" customFormat="1" ht="14.25" hidden="1"/>
    <row r="62600" s="505" customFormat="1" ht="14.25" hidden="1"/>
    <row r="62601" s="505" customFormat="1" ht="14.25" hidden="1"/>
    <row r="62602" s="505" customFormat="1" ht="14.25" hidden="1"/>
    <row r="62603" s="505" customFormat="1" ht="14.25" hidden="1"/>
    <row r="62604" s="505" customFormat="1" ht="14.25" hidden="1"/>
    <row r="62605" s="505" customFormat="1" ht="14.25" hidden="1"/>
    <row r="62606" s="505" customFormat="1" ht="14.25" hidden="1"/>
    <row r="62607" s="505" customFormat="1" ht="14.25" hidden="1"/>
    <row r="62608" s="505" customFormat="1" ht="14.25" hidden="1"/>
    <row r="62609" s="505" customFormat="1" ht="14.25" hidden="1"/>
    <row r="62610" s="505" customFormat="1" ht="14.25" hidden="1"/>
    <row r="62611" s="505" customFormat="1" ht="14.25" hidden="1"/>
    <row r="62612" s="505" customFormat="1" ht="14.25" hidden="1"/>
    <row r="62613" s="505" customFormat="1" ht="14.25" hidden="1"/>
    <row r="62614" s="505" customFormat="1" ht="14.25" hidden="1"/>
    <row r="62615" s="505" customFormat="1" ht="14.25" hidden="1"/>
    <row r="62616" s="505" customFormat="1" ht="14.25" hidden="1"/>
    <row r="62617" s="505" customFormat="1" ht="14.25" hidden="1"/>
    <row r="62618" s="505" customFormat="1" ht="14.25" hidden="1"/>
    <row r="62619" s="505" customFormat="1" ht="14.25" hidden="1"/>
    <row r="62620" s="505" customFormat="1" ht="14.25" hidden="1"/>
    <row r="62621" s="505" customFormat="1" ht="14.25" hidden="1"/>
    <row r="62622" s="505" customFormat="1" ht="14.25" hidden="1"/>
    <row r="62623" s="505" customFormat="1" ht="14.25" hidden="1"/>
    <row r="62624" s="505" customFormat="1" ht="14.25" hidden="1"/>
    <row r="62625" s="505" customFormat="1" ht="14.25" hidden="1"/>
    <row r="62626" s="505" customFormat="1" ht="14.25" hidden="1"/>
    <row r="62627" s="505" customFormat="1" ht="14.25" hidden="1"/>
    <row r="62628" s="505" customFormat="1" ht="14.25" hidden="1"/>
    <row r="62629" s="505" customFormat="1" ht="14.25" hidden="1"/>
    <row r="62630" s="505" customFormat="1" ht="14.25" hidden="1"/>
    <row r="62631" s="505" customFormat="1" ht="14.25" hidden="1"/>
    <row r="62632" s="505" customFormat="1" ht="14.25" hidden="1"/>
    <row r="62633" s="505" customFormat="1" ht="14.25" hidden="1"/>
    <row r="62634" s="505" customFormat="1" ht="14.25" hidden="1"/>
    <row r="62635" s="505" customFormat="1" ht="14.25" hidden="1"/>
    <row r="62636" s="505" customFormat="1" ht="14.25" hidden="1"/>
    <row r="62637" s="505" customFormat="1" ht="14.25" hidden="1"/>
    <row r="62638" s="505" customFormat="1" ht="14.25" hidden="1"/>
    <row r="62639" s="505" customFormat="1" ht="14.25" hidden="1"/>
    <row r="62640" s="505" customFormat="1" ht="14.25" hidden="1"/>
    <row r="62641" s="505" customFormat="1" ht="14.25" hidden="1"/>
    <row r="62642" s="505" customFormat="1" ht="14.25" hidden="1"/>
    <row r="62643" s="505" customFormat="1" ht="14.25" hidden="1"/>
    <row r="62644" s="505" customFormat="1" ht="14.25" hidden="1"/>
    <row r="62645" s="505" customFormat="1" ht="14.25" hidden="1"/>
    <row r="62646" s="505" customFormat="1" ht="14.25" hidden="1"/>
    <row r="62647" s="505" customFormat="1" ht="14.25" hidden="1"/>
    <row r="62648" s="505" customFormat="1" ht="14.25" hidden="1"/>
    <row r="62649" s="505" customFormat="1" ht="14.25" hidden="1"/>
    <row r="62650" s="505" customFormat="1" ht="14.25" hidden="1"/>
    <row r="62651" s="505" customFormat="1" ht="14.25" hidden="1"/>
    <row r="62652" s="505" customFormat="1" ht="14.25" hidden="1"/>
    <row r="62653" s="505" customFormat="1" ht="14.25" hidden="1"/>
    <row r="62654" s="505" customFormat="1" ht="14.25" hidden="1"/>
    <row r="62655" s="505" customFormat="1" ht="14.25" hidden="1"/>
    <row r="62656" s="505" customFormat="1" ht="14.25" hidden="1"/>
    <row r="62657" s="505" customFormat="1" ht="14.25" hidden="1"/>
    <row r="62658" s="505" customFormat="1" ht="14.25" hidden="1"/>
    <row r="62659" s="505" customFormat="1" ht="14.25" hidden="1"/>
    <row r="62660" s="505" customFormat="1" ht="14.25" hidden="1"/>
    <row r="62661" s="505" customFormat="1" ht="14.25" hidden="1"/>
    <row r="62662" s="505" customFormat="1" ht="14.25" hidden="1"/>
    <row r="62663" s="505" customFormat="1" ht="14.25" hidden="1"/>
    <row r="62664" s="505" customFormat="1" ht="14.25" hidden="1"/>
    <row r="62665" s="505" customFormat="1" ht="14.25" hidden="1"/>
    <row r="62666" s="505" customFormat="1" ht="14.25" hidden="1"/>
    <row r="62667" s="505" customFormat="1" ht="14.25" hidden="1"/>
    <row r="62668" s="505" customFormat="1" ht="14.25" hidden="1"/>
    <row r="62669" s="505" customFormat="1" ht="14.25" hidden="1"/>
    <row r="62670" s="505" customFormat="1" ht="14.25" hidden="1"/>
    <row r="62671" s="505" customFormat="1" ht="14.25" hidden="1"/>
    <row r="62672" s="505" customFormat="1" ht="14.25" hidden="1"/>
    <row r="62673" s="505" customFormat="1" ht="14.25" hidden="1"/>
    <row r="62674" s="505" customFormat="1" ht="14.25" hidden="1"/>
    <row r="62675" s="505" customFormat="1" ht="14.25" hidden="1"/>
    <row r="62676" s="505" customFormat="1" ht="14.25" hidden="1"/>
    <row r="62677" s="505" customFormat="1" ht="14.25" hidden="1"/>
    <row r="62678" s="505" customFormat="1" ht="14.25" hidden="1"/>
    <row r="62679" s="505" customFormat="1" ht="14.25" hidden="1"/>
    <row r="62680" s="505" customFormat="1" ht="14.25" hidden="1"/>
    <row r="62681" s="505" customFormat="1" ht="14.25" hidden="1"/>
    <row r="62682" s="505" customFormat="1" ht="14.25" hidden="1"/>
    <row r="62683" s="505" customFormat="1" ht="14.25" hidden="1"/>
    <row r="62684" s="505" customFormat="1" ht="14.25" hidden="1"/>
    <row r="62685" s="505" customFormat="1" ht="14.25" hidden="1"/>
    <row r="62686" s="505" customFormat="1" ht="14.25" hidden="1"/>
    <row r="62687" s="505" customFormat="1" ht="14.25" hidden="1"/>
    <row r="62688" s="505" customFormat="1" ht="14.25" hidden="1"/>
    <row r="62689" s="505" customFormat="1" ht="14.25" hidden="1"/>
    <row r="62690" s="505" customFormat="1" ht="14.25" hidden="1"/>
    <row r="62691" s="505" customFormat="1" ht="14.25" hidden="1"/>
    <row r="62692" s="505" customFormat="1" ht="14.25" hidden="1"/>
    <row r="62693" s="505" customFormat="1" ht="14.25" hidden="1"/>
    <row r="62694" s="505" customFormat="1" ht="14.25" hidden="1"/>
    <row r="62695" s="505" customFormat="1" ht="14.25" hidden="1"/>
    <row r="62696" s="505" customFormat="1" ht="14.25" hidden="1"/>
    <row r="62697" s="505" customFormat="1" ht="14.25" hidden="1"/>
    <row r="62698" s="505" customFormat="1" ht="14.25" hidden="1"/>
    <row r="62699" s="505" customFormat="1" ht="14.25" hidden="1"/>
    <row r="62700" s="505" customFormat="1" ht="14.25" hidden="1"/>
    <row r="62701" s="505" customFormat="1" ht="14.25" hidden="1"/>
    <row r="62702" s="505" customFormat="1" ht="14.25" hidden="1"/>
    <row r="62703" s="505" customFormat="1" ht="14.25" hidden="1"/>
    <row r="62704" s="505" customFormat="1" ht="14.25" hidden="1"/>
    <row r="62705" s="505" customFormat="1" ht="14.25" hidden="1"/>
    <row r="62706" s="505" customFormat="1" ht="14.25" hidden="1"/>
    <row r="62707" s="505" customFormat="1" ht="14.25" hidden="1"/>
    <row r="62708" s="505" customFormat="1" ht="14.25" hidden="1"/>
    <row r="62709" s="505" customFormat="1" ht="14.25" hidden="1"/>
    <row r="62710" s="505" customFormat="1" ht="14.25" hidden="1"/>
    <row r="62711" s="505" customFormat="1" ht="14.25" hidden="1"/>
    <row r="62712" s="505" customFormat="1" ht="14.25" hidden="1"/>
    <row r="62713" s="505" customFormat="1" ht="14.25" hidden="1"/>
    <row r="62714" s="505" customFormat="1" ht="14.25" hidden="1"/>
    <row r="62715" s="505" customFormat="1" ht="14.25" hidden="1"/>
    <row r="62716" s="505" customFormat="1" ht="14.25" hidden="1"/>
    <row r="62717" s="505" customFormat="1" ht="14.25" hidden="1"/>
    <row r="62718" s="505" customFormat="1" ht="14.25" hidden="1"/>
    <row r="62719" s="505" customFormat="1" ht="14.25" hidden="1"/>
    <row r="62720" s="505" customFormat="1" ht="14.25" hidden="1"/>
    <row r="62721" s="505" customFormat="1" ht="14.25" hidden="1"/>
    <row r="62722" s="505" customFormat="1" ht="14.25" hidden="1"/>
    <row r="62723" s="505" customFormat="1" ht="14.25" hidden="1"/>
    <row r="62724" s="505" customFormat="1" ht="14.25" hidden="1"/>
    <row r="62725" s="505" customFormat="1" ht="14.25" hidden="1"/>
    <row r="62726" s="505" customFormat="1" ht="14.25" hidden="1"/>
    <row r="62727" s="505" customFormat="1" ht="14.25" hidden="1"/>
    <row r="62728" s="505" customFormat="1" ht="14.25" hidden="1"/>
    <row r="62729" s="505" customFormat="1" ht="14.25" hidden="1"/>
    <row r="62730" s="505" customFormat="1" ht="14.25" hidden="1"/>
    <row r="62731" s="505" customFormat="1" ht="14.25" hidden="1"/>
    <row r="62732" s="505" customFormat="1" ht="14.25" hidden="1"/>
    <row r="62733" s="505" customFormat="1" ht="14.25" hidden="1"/>
    <row r="62734" s="505" customFormat="1" ht="14.25" hidden="1"/>
    <row r="62735" s="505" customFormat="1" ht="14.25" hidden="1"/>
    <row r="62736" s="505" customFormat="1" ht="14.25" hidden="1"/>
    <row r="62737" s="505" customFormat="1" ht="14.25" hidden="1"/>
    <row r="62738" s="505" customFormat="1" ht="14.25" hidden="1"/>
    <row r="62739" s="505" customFormat="1" ht="14.25" hidden="1"/>
    <row r="62740" s="505" customFormat="1" ht="14.25" hidden="1"/>
    <row r="62741" s="505" customFormat="1" ht="14.25" hidden="1"/>
    <row r="62742" s="505" customFormat="1" ht="14.25" hidden="1"/>
    <row r="62743" s="505" customFormat="1" ht="14.25" hidden="1"/>
    <row r="62744" s="505" customFormat="1" ht="14.25" hidden="1"/>
    <row r="62745" s="505" customFormat="1" ht="14.25" hidden="1"/>
    <row r="62746" s="505" customFormat="1" ht="14.25" hidden="1"/>
    <row r="62747" s="505" customFormat="1" ht="14.25" hidden="1"/>
    <row r="62748" s="505" customFormat="1" ht="14.25" hidden="1"/>
    <row r="62749" s="505" customFormat="1" ht="14.25" hidden="1"/>
    <row r="62750" s="505" customFormat="1" ht="14.25" hidden="1"/>
    <row r="62751" s="505" customFormat="1" ht="14.25" hidden="1"/>
    <row r="62752" s="505" customFormat="1" ht="14.25" hidden="1"/>
    <row r="62753" s="505" customFormat="1" ht="14.25" hidden="1"/>
    <row r="62754" s="505" customFormat="1" ht="14.25" hidden="1"/>
    <row r="62755" s="505" customFormat="1" ht="14.25" hidden="1"/>
    <row r="62756" s="505" customFormat="1" ht="14.25" hidden="1"/>
    <row r="62757" s="505" customFormat="1" ht="14.25" hidden="1"/>
    <row r="62758" s="505" customFormat="1" ht="14.25" hidden="1"/>
    <row r="62759" s="505" customFormat="1" ht="14.25" hidden="1"/>
    <row r="62760" s="505" customFormat="1" ht="14.25" hidden="1"/>
    <row r="62761" s="505" customFormat="1" ht="14.25" hidden="1"/>
    <row r="62762" s="505" customFormat="1" ht="14.25" hidden="1"/>
    <row r="62763" s="505" customFormat="1" ht="14.25" hidden="1"/>
    <row r="62764" s="505" customFormat="1" ht="14.25" hidden="1"/>
    <row r="62765" s="505" customFormat="1" ht="14.25" hidden="1"/>
    <row r="62766" s="505" customFormat="1" ht="14.25" hidden="1"/>
    <row r="62767" s="505" customFormat="1" ht="14.25" hidden="1"/>
    <row r="62768" s="505" customFormat="1" ht="14.25" hidden="1"/>
    <row r="62769" s="505" customFormat="1" ht="14.25" hidden="1"/>
    <row r="62770" s="505" customFormat="1" ht="14.25" hidden="1"/>
    <row r="62771" s="505" customFormat="1" ht="14.25" hidden="1"/>
    <row r="62772" s="505" customFormat="1" ht="14.25" hidden="1"/>
    <row r="62773" s="505" customFormat="1" ht="14.25" hidden="1"/>
    <row r="62774" s="505" customFormat="1" ht="14.25" hidden="1"/>
    <row r="62775" s="505" customFormat="1" ht="14.25" hidden="1"/>
    <row r="62776" s="505" customFormat="1" ht="14.25" hidden="1"/>
    <row r="62777" s="505" customFormat="1" ht="14.25" hidden="1"/>
    <row r="62778" s="505" customFormat="1" ht="14.25" hidden="1"/>
    <row r="62779" s="505" customFormat="1" ht="14.25" hidden="1"/>
    <row r="62780" s="505" customFormat="1" ht="14.25" hidden="1"/>
    <row r="62781" s="505" customFormat="1" ht="14.25" hidden="1"/>
    <row r="62782" s="505" customFormat="1" ht="14.25" hidden="1"/>
    <row r="62783" s="505" customFormat="1" ht="14.25" hidden="1"/>
    <row r="62784" s="505" customFormat="1" ht="14.25" hidden="1"/>
    <row r="62785" s="505" customFormat="1" ht="14.25" hidden="1"/>
    <row r="62786" s="505" customFormat="1" ht="14.25" hidden="1"/>
    <row r="62787" s="505" customFormat="1" ht="14.25" hidden="1"/>
    <row r="62788" s="505" customFormat="1" ht="14.25" hidden="1"/>
    <row r="62789" s="505" customFormat="1" ht="14.25" hidden="1"/>
    <row r="62790" s="505" customFormat="1" ht="14.25" hidden="1"/>
    <row r="62791" s="505" customFormat="1" ht="14.25" hidden="1"/>
    <row r="62792" s="505" customFormat="1" ht="14.25" hidden="1"/>
    <row r="62793" s="505" customFormat="1" ht="14.25" hidden="1"/>
    <row r="62794" s="505" customFormat="1" ht="14.25" hidden="1"/>
    <row r="62795" s="505" customFormat="1" ht="14.25" hidden="1"/>
    <row r="62796" s="505" customFormat="1" ht="14.25" hidden="1"/>
    <row r="62797" s="505" customFormat="1" ht="14.25" hidden="1"/>
    <row r="62798" s="505" customFormat="1" ht="14.25" hidden="1"/>
    <row r="62799" s="505" customFormat="1" ht="14.25" hidden="1"/>
    <row r="62800" s="505" customFormat="1" ht="14.25" hidden="1"/>
    <row r="62801" s="505" customFormat="1" ht="14.25" hidden="1"/>
    <row r="62802" s="505" customFormat="1" ht="14.25" hidden="1"/>
    <row r="62803" s="505" customFormat="1" ht="14.25" hidden="1"/>
    <row r="62804" s="505" customFormat="1" ht="14.25" hidden="1"/>
    <row r="62805" s="505" customFormat="1" ht="14.25" hidden="1"/>
    <row r="62806" s="505" customFormat="1" ht="14.25" hidden="1"/>
    <row r="62807" s="505" customFormat="1" ht="14.25" hidden="1"/>
    <row r="62808" s="505" customFormat="1" ht="14.25" hidden="1"/>
    <row r="62809" s="505" customFormat="1" ht="14.25" hidden="1"/>
    <row r="62810" s="505" customFormat="1" ht="14.25" hidden="1"/>
    <row r="62811" s="505" customFormat="1" ht="14.25" hidden="1"/>
    <row r="62812" s="505" customFormat="1" ht="14.25" hidden="1"/>
    <row r="62813" s="505" customFormat="1" ht="14.25" hidden="1"/>
    <row r="62814" s="505" customFormat="1" ht="14.25" hidden="1"/>
    <row r="62815" s="505" customFormat="1" ht="14.25" hidden="1"/>
    <row r="62816" s="505" customFormat="1" ht="14.25" hidden="1"/>
    <row r="62817" s="505" customFormat="1" ht="14.25" hidden="1"/>
    <row r="62818" s="505" customFormat="1" ht="14.25" hidden="1"/>
    <row r="62819" s="505" customFormat="1" ht="14.25" hidden="1"/>
    <row r="62820" s="505" customFormat="1" ht="14.25" hidden="1"/>
    <row r="62821" s="505" customFormat="1" ht="14.25" hidden="1"/>
    <row r="62822" s="505" customFormat="1" ht="14.25" hidden="1"/>
    <row r="62823" s="505" customFormat="1" ht="14.25" hidden="1"/>
    <row r="62824" s="505" customFormat="1" ht="14.25" hidden="1"/>
    <row r="62825" s="505" customFormat="1" ht="14.25" hidden="1"/>
    <row r="62826" s="505" customFormat="1" ht="14.25" hidden="1"/>
    <row r="62827" s="505" customFormat="1" ht="14.25" hidden="1"/>
    <row r="62828" s="505" customFormat="1" ht="14.25" hidden="1"/>
    <row r="62829" s="505" customFormat="1" ht="14.25" hidden="1"/>
    <row r="62830" s="505" customFormat="1" ht="14.25" hidden="1"/>
    <row r="62831" s="505" customFormat="1" ht="14.25" hidden="1"/>
    <row r="62832" s="505" customFormat="1" ht="14.25" hidden="1"/>
    <row r="62833" s="505" customFormat="1" ht="14.25" hidden="1"/>
    <row r="62834" s="505" customFormat="1" ht="14.25" hidden="1"/>
    <row r="62835" s="505" customFormat="1" ht="14.25" hidden="1"/>
    <row r="62836" s="505" customFormat="1" ht="14.25" hidden="1"/>
    <row r="62837" s="505" customFormat="1" ht="14.25" hidden="1"/>
    <row r="62838" s="505" customFormat="1" ht="14.25" hidden="1"/>
    <row r="62839" s="505" customFormat="1" ht="14.25" hidden="1"/>
    <row r="62840" s="505" customFormat="1" ht="14.25" hidden="1"/>
    <row r="62841" s="505" customFormat="1" ht="14.25" hidden="1"/>
    <row r="62842" s="505" customFormat="1" ht="14.25" hidden="1"/>
    <row r="62843" s="505" customFormat="1" ht="14.25" hidden="1"/>
    <row r="62844" s="505" customFormat="1" ht="14.25" hidden="1"/>
    <row r="62845" s="505" customFormat="1" ht="14.25" hidden="1"/>
    <row r="62846" s="505" customFormat="1" ht="14.25" hidden="1"/>
    <row r="62847" s="505" customFormat="1" ht="14.25" hidden="1"/>
    <row r="62848" s="505" customFormat="1" ht="14.25" hidden="1"/>
    <row r="62849" s="505" customFormat="1" ht="14.25" hidden="1"/>
    <row r="62850" s="505" customFormat="1" ht="14.25" hidden="1"/>
    <row r="62851" s="505" customFormat="1" ht="14.25" hidden="1"/>
    <row r="62852" s="505" customFormat="1" ht="14.25" hidden="1"/>
    <row r="62853" s="505" customFormat="1" ht="14.25" hidden="1"/>
    <row r="62854" s="505" customFormat="1" ht="14.25" hidden="1"/>
    <row r="62855" s="505" customFormat="1" ht="14.25" hidden="1"/>
    <row r="62856" s="505" customFormat="1" ht="14.25" hidden="1"/>
    <row r="62857" s="505" customFormat="1" ht="14.25" hidden="1"/>
    <row r="62858" s="505" customFormat="1" ht="14.25" hidden="1"/>
    <row r="62859" s="505" customFormat="1" ht="14.25" hidden="1"/>
    <row r="62860" s="505" customFormat="1" ht="14.25" hidden="1"/>
    <row r="62861" s="505" customFormat="1" ht="14.25" hidden="1"/>
    <row r="62862" s="505" customFormat="1" ht="14.25" hidden="1"/>
    <row r="62863" s="505" customFormat="1" ht="14.25" hidden="1"/>
    <row r="62864" s="505" customFormat="1" ht="14.25" hidden="1"/>
    <row r="62865" s="505" customFormat="1" ht="14.25" hidden="1"/>
    <row r="62866" s="505" customFormat="1" ht="14.25" hidden="1"/>
    <row r="62867" s="505" customFormat="1" ht="14.25" hidden="1"/>
    <row r="62868" s="505" customFormat="1" ht="14.25" hidden="1"/>
    <row r="62869" s="505" customFormat="1" ht="14.25" hidden="1"/>
    <row r="62870" s="505" customFormat="1" ht="14.25" hidden="1"/>
    <row r="62871" s="505" customFormat="1" ht="14.25" hidden="1"/>
    <row r="62872" s="505" customFormat="1" ht="14.25" hidden="1"/>
    <row r="62873" s="505" customFormat="1" ht="14.25" hidden="1"/>
    <row r="62874" s="505" customFormat="1" ht="14.25" hidden="1"/>
    <row r="62875" s="505" customFormat="1" ht="14.25" hidden="1"/>
    <row r="62876" s="505" customFormat="1" ht="14.25" hidden="1"/>
    <row r="62877" s="505" customFormat="1" ht="14.25" hidden="1"/>
    <row r="62878" s="505" customFormat="1" ht="14.25" hidden="1"/>
    <row r="62879" s="505" customFormat="1" ht="14.25" hidden="1"/>
    <row r="62880" s="505" customFormat="1" ht="14.25" hidden="1"/>
    <row r="62881" s="505" customFormat="1" ht="14.25" hidden="1"/>
    <row r="62882" s="505" customFormat="1" ht="14.25" hidden="1"/>
    <row r="62883" s="505" customFormat="1" ht="14.25" hidden="1"/>
    <row r="62884" s="505" customFormat="1" ht="14.25" hidden="1"/>
    <row r="62885" s="505" customFormat="1" ht="14.25" hidden="1"/>
    <row r="62886" s="505" customFormat="1" ht="14.25" hidden="1"/>
    <row r="62887" s="505" customFormat="1" ht="14.25" hidden="1"/>
    <row r="62888" s="505" customFormat="1" ht="14.25" hidden="1"/>
    <row r="62889" s="505" customFormat="1" ht="14.25" hidden="1"/>
    <row r="62890" s="505" customFormat="1" ht="14.25" hidden="1"/>
    <row r="62891" s="505" customFormat="1" ht="14.25" hidden="1"/>
    <row r="62892" s="505" customFormat="1" ht="14.25" hidden="1"/>
    <row r="62893" s="505" customFormat="1" ht="14.25" hidden="1"/>
    <row r="62894" s="505" customFormat="1" ht="14.25" hidden="1"/>
    <row r="62895" s="505" customFormat="1" ht="14.25" hidden="1"/>
    <row r="62896" s="505" customFormat="1" ht="14.25" hidden="1"/>
    <row r="62897" s="505" customFormat="1" ht="14.25" hidden="1"/>
    <row r="62898" s="505" customFormat="1" ht="14.25" hidden="1"/>
    <row r="62899" s="505" customFormat="1" ht="14.25" hidden="1"/>
    <row r="62900" s="505" customFormat="1" ht="14.25" hidden="1"/>
    <row r="62901" s="505" customFormat="1" ht="14.25" hidden="1"/>
    <row r="62902" s="505" customFormat="1" ht="14.25" hidden="1"/>
    <row r="62903" s="505" customFormat="1" ht="14.25" hidden="1"/>
    <row r="62904" s="505" customFormat="1" ht="14.25" hidden="1"/>
    <row r="62905" s="505" customFormat="1" ht="14.25" hidden="1"/>
    <row r="62906" s="505" customFormat="1" ht="14.25" hidden="1"/>
    <row r="62907" s="505" customFormat="1" ht="14.25" hidden="1"/>
    <row r="62908" s="505" customFormat="1" ht="14.25" hidden="1"/>
    <row r="62909" s="505" customFormat="1" ht="14.25" hidden="1"/>
    <row r="62910" s="505" customFormat="1" ht="14.25" hidden="1"/>
    <row r="62911" s="505" customFormat="1" ht="14.25" hidden="1"/>
    <row r="62912" s="505" customFormat="1" ht="14.25" hidden="1"/>
    <row r="62913" s="505" customFormat="1" ht="14.25" hidden="1"/>
    <row r="62914" s="505" customFormat="1" ht="14.25" hidden="1"/>
    <row r="62915" s="505" customFormat="1" ht="14.25" hidden="1"/>
    <row r="62916" s="505" customFormat="1" ht="14.25" hidden="1"/>
    <row r="62917" s="505" customFormat="1" ht="14.25" hidden="1"/>
    <row r="62918" s="505" customFormat="1" ht="14.25" hidden="1"/>
    <row r="62919" s="505" customFormat="1" ht="14.25" hidden="1"/>
    <row r="62920" s="505" customFormat="1" ht="14.25" hidden="1"/>
    <row r="62921" s="505" customFormat="1" ht="14.25" hidden="1"/>
    <row r="62922" s="505" customFormat="1" ht="14.25" hidden="1"/>
    <row r="62923" s="505" customFormat="1" ht="14.25" hidden="1"/>
    <row r="62924" s="505" customFormat="1" ht="14.25" hidden="1"/>
    <row r="62925" s="505" customFormat="1" ht="14.25" hidden="1"/>
    <row r="62926" s="505" customFormat="1" ht="14.25" hidden="1"/>
    <row r="62927" s="505" customFormat="1" ht="14.25" hidden="1"/>
    <row r="62928" s="505" customFormat="1" ht="14.25" hidden="1"/>
    <row r="62929" s="505" customFormat="1" ht="14.25" hidden="1"/>
    <row r="62930" s="505" customFormat="1" ht="14.25" hidden="1"/>
    <row r="62931" s="505" customFormat="1" ht="14.25" hidden="1"/>
    <row r="62932" s="505" customFormat="1" ht="14.25" hidden="1"/>
    <row r="62933" s="505" customFormat="1" ht="14.25" hidden="1"/>
    <row r="62934" s="505" customFormat="1" ht="14.25" hidden="1"/>
    <row r="62935" s="505" customFormat="1" ht="14.25" hidden="1"/>
    <row r="62936" s="505" customFormat="1" ht="14.25" hidden="1"/>
    <row r="62937" s="505" customFormat="1" ht="14.25" hidden="1"/>
    <row r="62938" s="505" customFormat="1" ht="14.25" hidden="1"/>
    <row r="62939" s="505" customFormat="1" ht="14.25" hidden="1"/>
    <row r="62940" s="505" customFormat="1" ht="14.25" hidden="1"/>
    <row r="62941" s="505" customFormat="1" ht="14.25" hidden="1"/>
    <row r="62942" s="505" customFormat="1" ht="14.25" hidden="1"/>
    <row r="62943" s="505" customFormat="1" ht="14.25" hidden="1"/>
    <row r="62944" s="505" customFormat="1" ht="14.25" hidden="1"/>
    <row r="62945" s="505" customFormat="1" ht="14.25" hidden="1"/>
    <row r="62946" s="505" customFormat="1" ht="14.25" hidden="1"/>
    <row r="62947" s="505" customFormat="1" ht="14.25" hidden="1"/>
    <row r="62948" s="505" customFormat="1" ht="14.25" hidden="1"/>
    <row r="62949" s="505" customFormat="1" ht="14.25" hidden="1"/>
    <row r="62950" s="505" customFormat="1" ht="14.25" hidden="1"/>
    <row r="62951" s="505" customFormat="1" ht="14.25" hidden="1"/>
    <row r="62952" s="505" customFormat="1" ht="14.25" hidden="1"/>
    <row r="62953" s="505" customFormat="1" ht="14.25" hidden="1"/>
    <row r="62954" s="505" customFormat="1" ht="14.25" hidden="1"/>
    <row r="62955" s="505" customFormat="1" ht="14.25" hidden="1"/>
    <row r="62956" s="505" customFormat="1" ht="14.25" hidden="1"/>
    <row r="62957" s="505" customFormat="1" ht="14.25" hidden="1"/>
    <row r="62958" s="505" customFormat="1" ht="14.25" hidden="1"/>
    <row r="62959" s="505" customFormat="1" ht="14.25" hidden="1"/>
    <row r="62960" s="505" customFormat="1" ht="14.25" hidden="1"/>
    <row r="62961" s="505" customFormat="1" ht="14.25" hidden="1"/>
    <row r="62962" s="505" customFormat="1" ht="14.25" hidden="1"/>
    <row r="62963" s="505" customFormat="1" ht="14.25" hidden="1"/>
    <row r="62964" s="505" customFormat="1" ht="14.25" hidden="1"/>
    <row r="62965" s="505" customFormat="1" ht="14.25" hidden="1"/>
    <row r="62966" s="505" customFormat="1" ht="14.25" hidden="1"/>
    <row r="62967" s="505" customFormat="1" ht="14.25" hidden="1"/>
    <row r="62968" s="505" customFormat="1" ht="14.25" hidden="1"/>
    <row r="62969" s="505" customFormat="1" ht="14.25" hidden="1"/>
    <row r="62970" s="505" customFormat="1" ht="14.25" hidden="1"/>
    <row r="62971" s="505" customFormat="1" ht="14.25" hidden="1"/>
    <row r="62972" s="505" customFormat="1" ht="14.25" hidden="1"/>
    <row r="62973" s="505" customFormat="1" ht="14.25" hidden="1"/>
    <row r="62974" s="505" customFormat="1" ht="14.25" hidden="1"/>
    <row r="62975" s="505" customFormat="1" ht="14.25" hidden="1"/>
    <row r="62976" s="505" customFormat="1" ht="14.25" hidden="1"/>
    <row r="62977" s="505" customFormat="1" ht="14.25" hidden="1"/>
    <row r="62978" s="505" customFormat="1" ht="14.25" hidden="1"/>
    <row r="62979" s="505" customFormat="1" ht="14.25" hidden="1"/>
    <row r="62980" s="505" customFormat="1" ht="14.25" hidden="1"/>
    <row r="62981" s="505" customFormat="1" ht="14.25" hidden="1"/>
    <row r="62982" s="505" customFormat="1" ht="14.25" hidden="1"/>
    <row r="62983" s="505" customFormat="1" ht="14.25" hidden="1"/>
    <row r="62984" s="505" customFormat="1" ht="14.25" hidden="1"/>
    <row r="62985" s="505" customFormat="1" ht="14.25" hidden="1"/>
    <row r="62986" s="505" customFormat="1" ht="14.25" hidden="1"/>
    <row r="62987" s="505" customFormat="1" ht="14.25" hidden="1"/>
    <row r="62988" s="505" customFormat="1" ht="14.25" hidden="1"/>
    <row r="62989" s="505" customFormat="1" ht="14.25" hidden="1"/>
    <row r="62990" s="505" customFormat="1" ht="14.25" hidden="1"/>
    <row r="62991" s="505" customFormat="1" ht="14.25" hidden="1"/>
    <row r="62992" s="505" customFormat="1" ht="14.25" hidden="1"/>
    <row r="62993" s="505" customFormat="1" ht="14.25" hidden="1"/>
    <row r="62994" s="505" customFormat="1" ht="14.25" hidden="1"/>
    <row r="62995" s="505" customFormat="1" ht="14.25" hidden="1"/>
    <row r="62996" s="505" customFormat="1" ht="14.25" hidden="1"/>
    <row r="62997" s="505" customFormat="1" ht="14.25" hidden="1"/>
    <row r="62998" s="505" customFormat="1" ht="14.25" hidden="1"/>
    <row r="62999" s="505" customFormat="1" ht="14.25" hidden="1"/>
    <row r="63000" s="505" customFormat="1" ht="14.25" hidden="1"/>
    <row r="63001" s="505" customFormat="1" ht="14.25" hidden="1"/>
    <row r="63002" s="505" customFormat="1" ht="14.25" hidden="1"/>
    <row r="63003" s="505" customFormat="1" ht="14.25" hidden="1"/>
    <row r="63004" s="505" customFormat="1" ht="14.25" hidden="1"/>
    <row r="63005" s="505" customFormat="1" ht="14.25" hidden="1"/>
    <row r="63006" s="505" customFormat="1" ht="14.25" hidden="1"/>
    <row r="63007" s="505" customFormat="1" ht="14.25" hidden="1"/>
    <row r="63008" s="505" customFormat="1" ht="14.25" hidden="1"/>
    <row r="63009" s="505" customFormat="1" ht="14.25" hidden="1"/>
    <row r="63010" s="505" customFormat="1" ht="14.25" hidden="1"/>
    <row r="63011" s="505" customFormat="1" ht="14.25" hidden="1"/>
    <row r="63012" s="505" customFormat="1" ht="14.25" hidden="1"/>
    <row r="63013" s="505" customFormat="1" ht="14.25" hidden="1"/>
    <row r="63014" s="505" customFormat="1" ht="14.25" hidden="1"/>
    <row r="63015" s="505" customFormat="1" ht="14.25" hidden="1"/>
    <row r="63016" s="505" customFormat="1" ht="14.25" hidden="1"/>
    <row r="63017" s="505" customFormat="1" ht="14.25" hidden="1"/>
    <row r="63018" s="505" customFormat="1" ht="14.25" hidden="1"/>
    <row r="63019" s="505" customFormat="1" ht="14.25" hidden="1"/>
    <row r="63020" s="505" customFormat="1" ht="14.25" hidden="1"/>
    <row r="63021" s="505" customFormat="1" ht="14.25" hidden="1"/>
    <row r="63022" s="505" customFormat="1" ht="14.25" hidden="1"/>
    <row r="63023" s="505" customFormat="1" ht="14.25" hidden="1"/>
    <row r="63024" s="505" customFormat="1" ht="14.25" hidden="1"/>
    <row r="63025" s="505" customFormat="1" ht="14.25" hidden="1"/>
    <row r="63026" s="505" customFormat="1" ht="14.25" hidden="1"/>
    <row r="63027" s="505" customFormat="1" ht="14.25" hidden="1"/>
    <row r="63028" s="505" customFormat="1" ht="14.25" hidden="1"/>
    <row r="63029" s="505" customFormat="1" ht="14.25" hidden="1"/>
    <row r="63030" s="505" customFormat="1" ht="14.25" hidden="1"/>
    <row r="63031" s="505" customFormat="1" ht="14.25" hidden="1"/>
    <row r="63032" s="505" customFormat="1" ht="14.25" hidden="1"/>
    <row r="63033" s="505" customFormat="1" ht="14.25" hidden="1"/>
    <row r="63034" s="505" customFormat="1" ht="14.25" hidden="1"/>
    <row r="63035" s="505" customFormat="1" ht="14.25" hidden="1"/>
    <row r="63036" s="505" customFormat="1" ht="14.25" hidden="1"/>
    <row r="63037" s="505" customFormat="1" ht="14.25" hidden="1"/>
    <row r="63038" s="505" customFormat="1" ht="14.25" hidden="1"/>
    <row r="63039" s="505" customFormat="1" ht="14.25" hidden="1"/>
    <row r="63040" s="505" customFormat="1" ht="14.25" hidden="1"/>
    <row r="63041" s="505" customFormat="1" ht="14.25" hidden="1"/>
    <row r="63042" s="505" customFormat="1" ht="14.25" hidden="1"/>
    <row r="63043" s="505" customFormat="1" ht="14.25" hidden="1"/>
    <row r="63044" s="505" customFormat="1" ht="14.25" hidden="1"/>
    <row r="63045" s="505" customFormat="1" ht="14.25" hidden="1"/>
    <row r="63046" s="505" customFormat="1" ht="14.25" hidden="1"/>
    <row r="63047" s="505" customFormat="1" ht="14.25" hidden="1"/>
    <row r="63048" s="505" customFormat="1" ht="14.25" hidden="1"/>
    <row r="63049" s="505" customFormat="1" ht="14.25" hidden="1"/>
    <row r="63050" s="505" customFormat="1" ht="14.25" hidden="1"/>
    <row r="63051" s="505" customFormat="1" ht="14.25" hidden="1"/>
    <row r="63052" s="505" customFormat="1" ht="14.25" hidden="1"/>
    <row r="63053" s="505" customFormat="1" ht="14.25" hidden="1"/>
    <row r="63054" s="505" customFormat="1" ht="14.25" hidden="1"/>
    <row r="63055" s="505" customFormat="1" ht="14.25" hidden="1"/>
    <row r="63056" s="505" customFormat="1" ht="14.25" hidden="1"/>
    <row r="63057" s="505" customFormat="1" ht="14.25" hidden="1"/>
    <row r="63058" s="505" customFormat="1" ht="14.25" hidden="1"/>
    <row r="63059" s="505" customFormat="1" ht="14.25" hidden="1"/>
    <row r="63060" s="505" customFormat="1" ht="14.25" hidden="1"/>
    <row r="63061" s="505" customFormat="1" ht="14.25" hidden="1"/>
    <row r="63062" s="505" customFormat="1" ht="14.25" hidden="1"/>
    <row r="63063" s="505" customFormat="1" ht="14.25" hidden="1"/>
    <row r="63064" s="505" customFormat="1" ht="14.25" hidden="1"/>
    <row r="63065" s="505" customFormat="1" ht="14.25" hidden="1"/>
    <row r="63066" s="505" customFormat="1" ht="14.25" hidden="1"/>
    <row r="63067" s="505" customFormat="1" ht="14.25" hidden="1"/>
    <row r="63068" s="505" customFormat="1" ht="14.25" hidden="1"/>
    <row r="63069" s="505" customFormat="1" ht="14.25" hidden="1"/>
    <row r="63070" s="505" customFormat="1" ht="14.25" hidden="1"/>
    <row r="63071" s="505" customFormat="1" ht="14.25" hidden="1"/>
    <row r="63072" s="505" customFormat="1" ht="14.25" hidden="1"/>
    <row r="63073" s="505" customFormat="1" ht="14.25" hidden="1"/>
    <row r="63074" s="505" customFormat="1" ht="14.25" hidden="1"/>
    <row r="63075" s="505" customFormat="1" ht="14.25" hidden="1"/>
    <row r="63076" s="505" customFormat="1" ht="14.25" hidden="1"/>
    <row r="63077" s="505" customFormat="1" ht="14.25" hidden="1"/>
    <row r="63078" s="505" customFormat="1" ht="14.25" hidden="1"/>
    <row r="63079" s="505" customFormat="1" ht="14.25" hidden="1"/>
    <row r="63080" s="505" customFormat="1" ht="14.25" hidden="1"/>
    <row r="63081" s="505" customFormat="1" ht="14.25" hidden="1"/>
    <row r="63082" s="505" customFormat="1" ht="14.25" hidden="1"/>
    <row r="63083" s="505" customFormat="1" ht="14.25" hidden="1"/>
    <row r="63084" s="505" customFormat="1" ht="14.25" hidden="1"/>
    <row r="63085" s="505" customFormat="1" ht="14.25" hidden="1"/>
    <row r="63086" s="505" customFormat="1" ht="14.25" hidden="1"/>
    <row r="63087" s="505" customFormat="1" ht="14.25" hidden="1"/>
    <row r="63088" s="505" customFormat="1" ht="14.25" hidden="1"/>
    <row r="63089" s="505" customFormat="1" ht="14.25" hidden="1"/>
    <row r="63090" s="505" customFormat="1" ht="14.25" hidden="1"/>
    <row r="63091" s="505" customFormat="1" ht="14.25" hidden="1"/>
    <row r="63092" s="505" customFormat="1" ht="14.25" hidden="1"/>
    <row r="63093" s="505" customFormat="1" ht="14.25" hidden="1"/>
    <row r="63094" s="505" customFormat="1" ht="14.25" hidden="1"/>
    <row r="63095" s="505" customFormat="1" ht="14.25" hidden="1"/>
    <row r="63096" s="505" customFormat="1" ht="14.25" hidden="1"/>
    <row r="63097" s="505" customFormat="1" ht="14.25" hidden="1"/>
    <row r="63098" s="505" customFormat="1" ht="14.25" hidden="1"/>
    <row r="63099" s="505" customFormat="1" ht="14.25" hidden="1"/>
    <row r="63100" s="505" customFormat="1" ht="14.25" hidden="1"/>
    <row r="63101" s="505" customFormat="1" ht="14.25" hidden="1"/>
    <row r="63102" s="505" customFormat="1" ht="14.25" hidden="1"/>
    <row r="63103" s="505" customFormat="1" ht="14.25" hidden="1"/>
    <row r="63104" s="505" customFormat="1" ht="14.25" hidden="1"/>
    <row r="63105" s="505" customFormat="1" ht="14.25" hidden="1"/>
    <row r="63106" s="505" customFormat="1" ht="14.25" hidden="1"/>
    <row r="63107" s="505" customFormat="1" ht="14.25" hidden="1"/>
    <row r="63108" s="505" customFormat="1" ht="14.25" hidden="1"/>
    <row r="63109" s="505" customFormat="1" ht="14.25" hidden="1"/>
    <row r="63110" s="505" customFormat="1" ht="14.25" hidden="1"/>
    <row r="63111" s="505" customFormat="1" ht="14.25" hidden="1"/>
    <row r="63112" s="505" customFormat="1" ht="14.25" hidden="1"/>
    <row r="63113" s="505" customFormat="1" ht="14.25" hidden="1"/>
    <row r="63114" s="505" customFormat="1" ht="14.25" hidden="1"/>
    <row r="63115" s="505" customFormat="1" ht="14.25" hidden="1"/>
    <row r="63116" s="505" customFormat="1" ht="14.25" hidden="1"/>
    <row r="63117" s="505" customFormat="1" ht="14.25" hidden="1"/>
    <row r="63118" s="505" customFormat="1" ht="14.25" hidden="1"/>
    <row r="63119" s="505" customFormat="1" ht="14.25" hidden="1"/>
    <row r="63120" s="505" customFormat="1" ht="14.25" hidden="1"/>
    <row r="63121" s="505" customFormat="1" ht="14.25" hidden="1"/>
    <row r="63122" s="505" customFormat="1" ht="14.25" hidden="1"/>
    <row r="63123" s="505" customFormat="1" ht="14.25" hidden="1"/>
    <row r="63124" s="505" customFormat="1" ht="14.25" hidden="1"/>
    <row r="63125" s="505" customFormat="1" ht="14.25" hidden="1"/>
    <row r="63126" s="505" customFormat="1" ht="14.25" hidden="1"/>
    <row r="63127" s="505" customFormat="1" ht="14.25" hidden="1"/>
    <row r="63128" s="505" customFormat="1" ht="14.25" hidden="1"/>
    <row r="63129" s="505" customFormat="1" ht="14.25" hidden="1"/>
    <row r="63130" s="505" customFormat="1" ht="14.25" hidden="1"/>
    <row r="63131" s="505" customFormat="1" ht="14.25" hidden="1"/>
    <row r="63132" s="505" customFormat="1" ht="14.25" hidden="1"/>
    <row r="63133" s="505" customFormat="1" ht="14.25" hidden="1"/>
    <row r="63134" s="505" customFormat="1" ht="14.25" hidden="1"/>
    <row r="63135" s="505" customFormat="1" ht="14.25" hidden="1"/>
    <row r="63136" s="505" customFormat="1" ht="14.25" hidden="1"/>
    <row r="63137" s="505" customFormat="1" ht="14.25" hidden="1"/>
    <row r="63138" s="505" customFormat="1" ht="14.25" hidden="1"/>
    <row r="63139" s="505" customFormat="1" ht="14.25" hidden="1"/>
    <row r="63140" s="505" customFormat="1" ht="14.25" hidden="1"/>
    <row r="63141" s="505" customFormat="1" ht="14.25" hidden="1"/>
    <row r="63142" s="505" customFormat="1" ht="14.25" hidden="1"/>
    <row r="63143" s="505" customFormat="1" ht="14.25" hidden="1"/>
    <row r="63144" s="505" customFormat="1" ht="14.25" hidden="1"/>
    <row r="63145" s="505" customFormat="1" ht="14.25" hidden="1"/>
    <row r="63146" s="505" customFormat="1" ht="14.25" hidden="1"/>
    <row r="63147" s="505" customFormat="1" ht="14.25" hidden="1"/>
    <row r="63148" s="505" customFormat="1" ht="14.25" hidden="1"/>
    <row r="63149" s="505" customFormat="1" ht="14.25" hidden="1"/>
    <row r="63150" s="505" customFormat="1" ht="14.25" hidden="1"/>
    <row r="63151" s="505" customFormat="1" ht="14.25" hidden="1"/>
    <row r="63152" s="505" customFormat="1" ht="14.25" hidden="1"/>
    <row r="63153" s="505" customFormat="1" ht="14.25" hidden="1"/>
    <row r="63154" s="505" customFormat="1" ht="14.25" hidden="1"/>
    <row r="63155" s="505" customFormat="1" ht="14.25" hidden="1"/>
    <row r="63156" s="505" customFormat="1" ht="14.25" hidden="1"/>
    <row r="63157" s="505" customFormat="1" ht="14.25" hidden="1"/>
    <row r="63158" s="505" customFormat="1" ht="14.25" hidden="1"/>
    <row r="63159" s="505" customFormat="1" ht="14.25" hidden="1"/>
    <row r="63160" s="505" customFormat="1" ht="14.25" hidden="1"/>
    <row r="63161" s="505" customFormat="1" ht="14.25" hidden="1"/>
    <row r="63162" s="505" customFormat="1" ht="14.25" hidden="1"/>
    <row r="63163" s="505" customFormat="1" ht="14.25" hidden="1"/>
    <row r="63164" s="505" customFormat="1" ht="14.25" hidden="1"/>
    <row r="63165" s="505" customFormat="1" ht="14.25" hidden="1"/>
    <row r="63166" s="505" customFormat="1" ht="14.25" hidden="1"/>
    <row r="63167" s="505" customFormat="1" ht="14.25" hidden="1"/>
    <row r="63168" s="505" customFormat="1" ht="14.25" hidden="1"/>
    <row r="63169" s="505" customFormat="1" ht="14.25" hidden="1"/>
    <row r="63170" s="505" customFormat="1" ht="14.25" hidden="1"/>
    <row r="63171" s="505" customFormat="1" ht="14.25" hidden="1"/>
    <row r="63172" s="505" customFormat="1" ht="14.25" hidden="1"/>
    <row r="63173" s="505" customFormat="1" ht="14.25" hidden="1"/>
    <row r="63174" s="505" customFormat="1" ht="14.25" hidden="1"/>
    <row r="63175" s="505" customFormat="1" ht="14.25" hidden="1"/>
    <row r="63176" s="505" customFormat="1" ht="14.25" hidden="1"/>
    <row r="63177" s="505" customFormat="1" ht="14.25" hidden="1"/>
    <row r="63178" s="505" customFormat="1" ht="14.25" hidden="1"/>
    <row r="63179" s="505" customFormat="1" ht="14.25" hidden="1"/>
    <row r="63180" s="505" customFormat="1" ht="14.25" hidden="1"/>
    <row r="63181" s="505" customFormat="1" ht="14.25" hidden="1"/>
    <row r="63182" s="505" customFormat="1" ht="14.25" hidden="1"/>
    <row r="63183" s="505" customFormat="1" ht="14.25" hidden="1"/>
    <row r="63184" s="505" customFormat="1" ht="14.25" hidden="1"/>
    <row r="63185" s="505" customFormat="1" ht="14.25" hidden="1"/>
    <row r="63186" s="505" customFormat="1" ht="14.25" hidden="1"/>
    <row r="63187" s="505" customFormat="1" ht="14.25" hidden="1"/>
    <row r="63188" s="505" customFormat="1" ht="14.25" hidden="1"/>
    <row r="63189" s="505" customFormat="1" ht="14.25" hidden="1"/>
    <row r="63190" s="505" customFormat="1" ht="14.25" hidden="1"/>
    <row r="63191" s="505" customFormat="1" ht="14.25" hidden="1"/>
    <row r="63192" s="505" customFormat="1" ht="14.25" hidden="1"/>
    <row r="63193" s="505" customFormat="1" ht="14.25" hidden="1"/>
    <row r="63194" s="505" customFormat="1" ht="14.25" hidden="1"/>
    <row r="63195" s="505" customFormat="1" ht="14.25" hidden="1"/>
    <row r="63196" s="505" customFormat="1" ht="14.25" hidden="1"/>
    <row r="63197" s="505" customFormat="1" ht="14.25" hidden="1"/>
    <row r="63198" s="505" customFormat="1" ht="14.25" hidden="1"/>
    <row r="63199" s="505" customFormat="1" ht="14.25" hidden="1"/>
    <row r="63200" s="505" customFormat="1" ht="14.25" hidden="1"/>
    <row r="63201" s="505" customFormat="1" ht="14.25" hidden="1"/>
    <row r="63202" s="505" customFormat="1" ht="14.25" hidden="1"/>
    <row r="63203" s="505" customFormat="1" ht="14.25" hidden="1"/>
    <row r="63204" s="505" customFormat="1" ht="14.25" hidden="1"/>
    <row r="63205" s="505" customFormat="1" ht="14.25" hidden="1"/>
    <row r="63206" s="505" customFormat="1" ht="14.25" hidden="1"/>
    <row r="63207" s="505" customFormat="1" ht="14.25" hidden="1"/>
    <row r="63208" s="505" customFormat="1" ht="14.25" hidden="1"/>
    <row r="63209" s="505" customFormat="1" ht="14.25" hidden="1"/>
    <row r="63210" s="505" customFormat="1" ht="14.25" hidden="1"/>
    <row r="63211" s="505" customFormat="1" ht="14.25" hidden="1"/>
    <row r="63212" s="505" customFormat="1" ht="14.25" hidden="1"/>
    <row r="63213" s="505" customFormat="1" ht="14.25" hidden="1"/>
    <row r="63214" s="505" customFormat="1" ht="14.25" hidden="1"/>
    <row r="63215" s="505" customFormat="1" ht="14.25" hidden="1"/>
    <row r="63216" s="505" customFormat="1" ht="14.25" hidden="1"/>
    <row r="63217" s="505" customFormat="1" ht="14.25" hidden="1"/>
    <row r="63218" s="505" customFormat="1" ht="14.25" hidden="1"/>
    <row r="63219" s="505" customFormat="1" ht="14.25" hidden="1"/>
    <row r="63220" s="505" customFormat="1" ht="14.25" hidden="1"/>
    <row r="63221" s="505" customFormat="1" ht="14.25" hidden="1"/>
    <row r="63222" s="505" customFormat="1" ht="14.25" hidden="1"/>
    <row r="63223" s="505" customFormat="1" ht="14.25" hidden="1"/>
    <row r="63224" s="505" customFormat="1" ht="14.25" hidden="1"/>
    <row r="63225" s="505" customFormat="1" ht="14.25" hidden="1"/>
    <row r="63226" s="505" customFormat="1" ht="14.25" hidden="1"/>
    <row r="63227" s="505" customFormat="1" ht="14.25" hidden="1"/>
    <row r="63228" s="505" customFormat="1" ht="14.25" hidden="1"/>
    <row r="63229" s="505" customFormat="1" ht="14.25" hidden="1"/>
    <row r="63230" s="505" customFormat="1" ht="14.25" hidden="1"/>
    <row r="63231" s="505" customFormat="1" ht="14.25" hidden="1"/>
    <row r="63232" s="505" customFormat="1" ht="14.25" hidden="1"/>
    <row r="63233" s="505" customFormat="1" ht="14.25" hidden="1"/>
    <row r="63234" s="505" customFormat="1" ht="14.25" hidden="1"/>
    <row r="63235" s="505" customFormat="1" ht="14.25" hidden="1"/>
    <row r="63236" s="505" customFormat="1" ht="14.25" hidden="1"/>
    <row r="63237" s="505" customFormat="1" ht="14.25" hidden="1"/>
    <row r="63238" s="505" customFormat="1" ht="14.25" hidden="1"/>
    <row r="63239" s="505" customFormat="1" ht="14.25" hidden="1"/>
    <row r="63240" s="505" customFormat="1" ht="14.25" hidden="1"/>
    <row r="63241" s="505" customFormat="1" ht="14.25" hidden="1"/>
    <row r="63242" s="505" customFormat="1" ht="14.25" hidden="1"/>
    <row r="63243" s="505" customFormat="1" ht="14.25" hidden="1"/>
    <row r="63244" s="505" customFormat="1" ht="14.25" hidden="1"/>
    <row r="63245" s="505" customFormat="1" ht="14.25" hidden="1"/>
    <row r="63246" s="505" customFormat="1" ht="14.25" hidden="1"/>
    <row r="63247" s="505" customFormat="1" ht="14.25" hidden="1"/>
    <row r="63248" s="505" customFormat="1" ht="14.25" hidden="1"/>
    <row r="63249" s="505" customFormat="1" ht="14.25" hidden="1"/>
    <row r="63250" s="505" customFormat="1" ht="14.25" hidden="1"/>
    <row r="63251" s="505" customFormat="1" ht="14.25" hidden="1"/>
    <row r="63252" s="505" customFormat="1" ht="14.25" hidden="1"/>
    <row r="63253" s="505" customFormat="1" ht="14.25" hidden="1"/>
    <row r="63254" s="505" customFormat="1" ht="14.25" hidden="1"/>
    <row r="63255" s="505" customFormat="1" ht="14.25" hidden="1"/>
    <row r="63256" s="505" customFormat="1" ht="14.25" hidden="1"/>
    <row r="63257" s="505" customFormat="1" ht="14.25" hidden="1"/>
    <row r="63258" s="505" customFormat="1" ht="14.25" hidden="1"/>
    <row r="63259" s="505" customFormat="1" ht="14.25" hidden="1"/>
    <row r="63260" s="505" customFormat="1" ht="14.25" hidden="1"/>
    <row r="63261" s="505" customFormat="1" ht="14.25" hidden="1"/>
    <row r="63262" s="505" customFormat="1" ht="14.25" hidden="1"/>
    <row r="63263" s="505" customFormat="1" ht="14.25" hidden="1"/>
    <row r="63264" s="505" customFormat="1" ht="14.25" hidden="1"/>
    <row r="63265" s="505" customFormat="1" ht="14.25" hidden="1"/>
    <row r="63266" s="505" customFormat="1" ht="14.25" hidden="1"/>
    <row r="63267" s="505" customFormat="1" ht="14.25" hidden="1"/>
    <row r="63268" s="505" customFormat="1" ht="14.25" hidden="1"/>
    <row r="63269" s="505" customFormat="1" ht="14.25" hidden="1"/>
    <row r="63270" s="505" customFormat="1" ht="14.25" hidden="1"/>
    <row r="63271" s="505" customFormat="1" ht="14.25" hidden="1"/>
    <row r="63272" s="505" customFormat="1" ht="14.25" hidden="1"/>
    <row r="63273" s="505" customFormat="1" ht="14.25" hidden="1"/>
    <row r="63274" s="505" customFormat="1" ht="14.25" hidden="1"/>
    <row r="63275" s="505" customFormat="1" ht="14.25" hidden="1"/>
    <row r="63276" s="505" customFormat="1" ht="14.25" hidden="1"/>
    <row r="63277" s="505" customFormat="1" ht="14.25" hidden="1"/>
    <row r="63278" s="505" customFormat="1" ht="14.25" hidden="1"/>
    <row r="63279" s="505" customFormat="1" ht="14.25" hidden="1"/>
    <row r="63280" s="505" customFormat="1" ht="14.25" hidden="1"/>
    <row r="63281" s="505" customFormat="1" ht="14.25" hidden="1"/>
    <row r="63282" s="505" customFormat="1" ht="14.25" hidden="1"/>
    <row r="63283" s="505" customFormat="1" ht="14.25" hidden="1"/>
    <row r="63284" s="505" customFormat="1" ht="14.25" hidden="1"/>
    <row r="63285" s="505" customFormat="1" ht="14.25" hidden="1"/>
    <row r="63286" s="505" customFormat="1" ht="14.25" hidden="1"/>
    <row r="63287" s="505" customFormat="1" ht="14.25" hidden="1"/>
    <row r="63288" s="505" customFormat="1" ht="14.25" hidden="1"/>
    <row r="63289" s="505" customFormat="1" ht="14.25" hidden="1"/>
    <row r="63290" s="505" customFormat="1" ht="14.25" hidden="1"/>
    <row r="63291" s="505" customFormat="1" ht="14.25" hidden="1"/>
    <row r="63292" s="505" customFormat="1" ht="14.25" hidden="1"/>
    <row r="63293" s="505" customFormat="1" ht="14.25" hidden="1"/>
    <row r="63294" s="505" customFormat="1" ht="14.25" hidden="1"/>
    <row r="63295" s="505" customFormat="1" ht="14.25" hidden="1"/>
    <row r="63296" s="505" customFormat="1" ht="14.25" hidden="1"/>
    <row r="63297" s="505" customFormat="1" ht="14.25" hidden="1"/>
    <row r="63298" s="505" customFormat="1" ht="14.25" hidden="1"/>
    <row r="63299" s="505" customFormat="1" ht="14.25" hidden="1"/>
    <row r="63300" s="505" customFormat="1" ht="14.25" hidden="1"/>
    <row r="63301" s="505" customFormat="1" ht="14.25" hidden="1"/>
    <row r="63302" s="505" customFormat="1" ht="14.25" hidden="1"/>
    <row r="63303" s="505" customFormat="1" ht="14.25" hidden="1"/>
    <row r="63304" s="505" customFormat="1" ht="14.25" hidden="1"/>
    <row r="63305" s="505" customFormat="1" ht="14.25" hidden="1"/>
    <row r="63306" s="505" customFormat="1" ht="14.25" hidden="1"/>
    <row r="63307" s="505" customFormat="1" ht="14.25" hidden="1"/>
    <row r="63308" s="505" customFormat="1" ht="14.25" hidden="1"/>
    <row r="63309" s="505" customFormat="1" ht="14.25" hidden="1"/>
    <row r="63310" s="505" customFormat="1" ht="14.25" hidden="1"/>
    <row r="63311" s="505" customFormat="1" ht="14.25" hidden="1"/>
    <row r="63312" s="505" customFormat="1" ht="14.25" hidden="1"/>
    <row r="63313" s="505" customFormat="1" ht="14.25" hidden="1"/>
    <row r="63314" s="505" customFormat="1" ht="14.25" hidden="1"/>
    <row r="63315" s="505" customFormat="1" ht="14.25" hidden="1"/>
    <row r="63316" s="505" customFormat="1" ht="14.25" hidden="1"/>
    <row r="63317" s="505" customFormat="1" ht="14.25" hidden="1"/>
    <row r="63318" s="505" customFormat="1" ht="14.25" hidden="1"/>
    <row r="63319" s="505" customFormat="1" ht="14.25" hidden="1"/>
    <row r="63320" s="505" customFormat="1" ht="14.25" hidden="1"/>
    <row r="63321" s="505" customFormat="1" ht="14.25" hidden="1"/>
    <row r="63322" s="505" customFormat="1" ht="14.25" hidden="1"/>
    <row r="63323" s="505" customFormat="1" ht="14.25" hidden="1"/>
    <row r="63324" s="505" customFormat="1" ht="14.25" hidden="1"/>
    <row r="63325" s="505" customFormat="1" ht="14.25" hidden="1"/>
    <row r="63326" s="505" customFormat="1" ht="14.25" hidden="1"/>
    <row r="63327" s="505" customFormat="1" ht="14.25" hidden="1"/>
    <row r="63328" s="505" customFormat="1" ht="14.25" hidden="1"/>
    <row r="63329" s="505" customFormat="1" ht="14.25" hidden="1"/>
    <row r="63330" s="505" customFormat="1" ht="14.25" hidden="1"/>
    <row r="63331" s="505" customFormat="1" ht="14.25" hidden="1"/>
    <row r="63332" s="505" customFormat="1" ht="14.25" hidden="1"/>
    <row r="63333" s="505" customFormat="1" ht="14.25" hidden="1"/>
    <row r="63334" s="505" customFormat="1" ht="14.25" hidden="1"/>
    <row r="63335" s="505" customFormat="1" ht="14.25" hidden="1"/>
    <row r="63336" s="505" customFormat="1" ht="14.25" hidden="1"/>
    <row r="63337" s="505" customFormat="1" ht="14.25" hidden="1"/>
    <row r="63338" s="505" customFormat="1" ht="14.25" hidden="1"/>
    <row r="63339" s="505" customFormat="1" ht="14.25" hidden="1"/>
    <row r="63340" s="505" customFormat="1" ht="14.25" hidden="1"/>
    <row r="63341" s="505" customFormat="1" ht="14.25" hidden="1"/>
    <row r="63342" s="505" customFormat="1" ht="14.25" hidden="1"/>
    <row r="63343" s="505" customFormat="1" ht="14.25" hidden="1"/>
    <row r="63344" s="505" customFormat="1" ht="14.25" hidden="1"/>
    <row r="63345" s="505" customFormat="1" ht="14.25" hidden="1"/>
    <row r="63346" s="505" customFormat="1" ht="14.25" hidden="1"/>
    <row r="63347" s="505" customFormat="1" ht="14.25" hidden="1"/>
    <row r="63348" s="505" customFormat="1" ht="14.25" hidden="1"/>
    <row r="63349" s="505" customFormat="1" ht="14.25" hidden="1"/>
    <row r="63350" s="505" customFormat="1" ht="14.25" hidden="1"/>
    <row r="63351" s="505" customFormat="1" ht="14.25" hidden="1"/>
    <row r="63352" s="505" customFormat="1" ht="14.25" hidden="1"/>
    <row r="63353" s="505" customFormat="1" ht="14.25" hidden="1"/>
    <row r="63354" s="505" customFormat="1" ht="14.25" hidden="1"/>
    <row r="63355" s="505" customFormat="1" ht="14.25" hidden="1"/>
    <row r="63356" s="505" customFormat="1" ht="14.25" hidden="1"/>
    <row r="63357" s="505" customFormat="1" ht="14.25" hidden="1"/>
    <row r="63358" s="505" customFormat="1" ht="14.25" hidden="1"/>
    <row r="63359" s="505" customFormat="1" ht="14.25" hidden="1"/>
    <row r="63360" s="505" customFormat="1" ht="14.25" hidden="1"/>
    <row r="63361" s="505" customFormat="1" ht="14.25" hidden="1"/>
    <row r="63362" s="505" customFormat="1" ht="14.25" hidden="1"/>
    <row r="63363" s="505" customFormat="1" ht="14.25" hidden="1"/>
    <row r="63364" s="505" customFormat="1" ht="14.25" hidden="1"/>
    <row r="63365" s="505" customFormat="1" ht="14.25" hidden="1"/>
    <row r="63366" s="505" customFormat="1" ht="14.25" hidden="1"/>
    <row r="63367" s="505" customFormat="1" ht="14.25" hidden="1"/>
    <row r="63368" s="505" customFormat="1" ht="14.25" hidden="1"/>
    <row r="63369" s="505" customFormat="1" ht="14.25" hidden="1"/>
    <row r="63370" s="505" customFormat="1" ht="14.25" hidden="1"/>
    <row r="63371" s="505" customFormat="1" ht="14.25" hidden="1"/>
    <row r="63372" s="505" customFormat="1" ht="14.25" hidden="1"/>
    <row r="63373" s="505" customFormat="1" ht="14.25" hidden="1"/>
    <row r="63374" s="505" customFormat="1" ht="14.25" hidden="1"/>
    <row r="63375" s="505" customFormat="1" ht="14.25" hidden="1"/>
    <row r="63376" s="505" customFormat="1" ht="14.25" hidden="1"/>
    <row r="63377" s="505" customFormat="1" ht="14.25" hidden="1"/>
    <row r="63378" s="505" customFormat="1" ht="14.25" hidden="1"/>
    <row r="63379" s="505" customFormat="1" ht="14.25" hidden="1"/>
    <row r="63380" s="505" customFormat="1" ht="14.25" hidden="1"/>
    <row r="63381" s="505" customFormat="1" ht="14.25" hidden="1"/>
    <row r="63382" s="505" customFormat="1" ht="14.25" hidden="1"/>
    <row r="63383" s="505" customFormat="1" ht="14.25" hidden="1"/>
    <row r="63384" s="505" customFormat="1" ht="14.25" hidden="1"/>
    <row r="63385" s="505" customFormat="1" ht="14.25" hidden="1"/>
    <row r="63386" s="505" customFormat="1" ht="14.25" hidden="1"/>
    <row r="63387" s="505" customFormat="1" ht="14.25" hidden="1"/>
    <row r="63388" s="505" customFormat="1" ht="14.25" hidden="1"/>
    <row r="63389" s="505" customFormat="1" ht="14.25" hidden="1"/>
    <row r="63390" s="505" customFormat="1" ht="14.25" hidden="1"/>
    <row r="63391" s="505" customFormat="1" ht="14.25" hidden="1"/>
    <row r="63392" s="505" customFormat="1" ht="14.25" hidden="1"/>
    <row r="63393" s="505" customFormat="1" ht="14.25" hidden="1"/>
    <row r="63394" s="505" customFormat="1" ht="14.25" hidden="1"/>
    <row r="63395" s="505" customFormat="1" ht="14.25" hidden="1"/>
    <row r="63396" s="505" customFormat="1" ht="14.25" hidden="1"/>
    <row r="63397" s="505" customFormat="1" ht="14.25" hidden="1"/>
    <row r="63398" s="505" customFormat="1" ht="14.25" hidden="1"/>
    <row r="63399" s="505" customFormat="1" ht="14.25" hidden="1"/>
    <row r="63400" s="505" customFormat="1" ht="14.25" hidden="1"/>
    <row r="63401" s="505" customFormat="1" ht="14.25" hidden="1"/>
    <row r="63402" s="505" customFormat="1" ht="14.25" hidden="1"/>
    <row r="63403" s="505" customFormat="1" ht="14.25" hidden="1"/>
    <row r="63404" s="505" customFormat="1" ht="14.25" hidden="1"/>
    <row r="63405" s="505" customFormat="1" ht="14.25" hidden="1"/>
    <row r="63406" s="505" customFormat="1" ht="14.25" hidden="1"/>
    <row r="63407" s="505" customFormat="1" ht="14.25" hidden="1"/>
    <row r="63408" s="505" customFormat="1" ht="14.25" hidden="1"/>
    <row r="63409" s="505" customFormat="1" ht="14.25" hidden="1"/>
    <row r="63410" s="505" customFormat="1" ht="14.25" hidden="1"/>
    <row r="63411" s="505" customFormat="1" ht="14.25" hidden="1"/>
    <row r="63412" s="505" customFormat="1" ht="14.25" hidden="1"/>
    <row r="63413" s="505" customFormat="1" ht="14.25" hidden="1"/>
    <row r="63414" s="505" customFormat="1" ht="14.25" hidden="1"/>
    <row r="63415" s="505" customFormat="1" ht="14.25" hidden="1"/>
    <row r="63416" s="505" customFormat="1" ht="14.25" hidden="1"/>
    <row r="63417" s="505" customFormat="1" ht="14.25" hidden="1"/>
    <row r="63418" s="505" customFormat="1" ht="14.25" hidden="1"/>
    <row r="63419" s="505" customFormat="1" ht="14.25" hidden="1"/>
    <row r="63420" s="505" customFormat="1" ht="14.25" hidden="1"/>
    <row r="63421" s="505" customFormat="1" ht="14.25" hidden="1"/>
    <row r="63422" s="505" customFormat="1" ht="14.25" hidden="1"/>
    <row r="63423" s="505" customFormat="1" ht="14.25" hidden="1"/>
    <row r="63424" s="505" customFormat="1" ht="14.25" hidden="1"/>
    <row r="63425" s="505" customFormat="1" ht="14.25" hidden="1"/>
    <row r="63426" s="505" customFormat="1" ht="14.25" hidden="1"/>
    <row r="63427" s="505" customFormat="1" ht="14.25" hidden="1"/>
    <row r="63428" s="505" customFormat="1" ht="14.25" hidden="1"/>
    <row r="63429" s="505" customFormat="1" ht="14.25" hidden="1"/>
    <row r="63430" s="505" customFormat="1" ht="14.25" hidden="1"/>
    <row r="63431" s="505" customFormat="1" ht="14.25" hidden="1"/>
    <row r="63432" s="505" customFormat="1" ht="14.25" hidden="1"/>
    <row r="63433" s="505" customFormat="1" ht="14.25" hidden="1"/>
    <row r="63434" s="505" customFormat="1" ht="14.25" hidden="1"/>
    <row r="63435" s="505" customFormat="1" ht="14.25" hidden="1"/>
    <row r="63436" s="505" customFormat="1" ht="14.25" hidden="1"/>
    <row r="63437" s="505" customFormat="1" ht="14.25" hidden="1"/>
    <row r="63438" s="505" customFormat="1" ht="14.25" hidden="1"/>
    <row r="63439" s="505" customFormat="1" ht="14.25" hidden="1"/>
    <row r="63440" s="505" customFormat="1" ht="14.25" hidden="1"/>
    <row r="63441" s="505" customFormat="1" ht="14.25" hidden="1"/>
    <row r="63442" s="505" customFormat="1" ht="14.25" hidden="1"/>
    <row r="63443" s="505" customFormat="1" ht="14.25" hidden="1"/>
    <row r="63444" s="505" customFormat="1" ht="14.25" hidden="1"/>
    <row r="63445" s="505" customFormat="1" ht="14.25" hidden="1"/>
    <row r="63446" s="505" customFormat="1" ht="14.25" hidden="1"/>
    <row r="63447" s="505" customFormat="1" ht="14.25" hidden="1"/>
    <row r="63448" s="505" customFormat="1" ht="14.25" hidden="1"/>
    <row r="63449" s="505" customFormat="1" ht="14.25" hidden="1"/>
    <row r="63450" s="505" customFormat="1" ht="14.25" hidden="1"/>
    <row r="63451" s="505" customFormat="1" ht="14.25" hidden="1"/>
    <row r="63452" s="505" customFormat="1" ht="14.25" hidden="1"/>
    <row r="63453" s="505" customFormat="1" ht="14.25" hidden="1"/>
    <row r="63454" s="505" customFormat="1" ht="14.25" hidden="1"/>
    <row r="63455" s="505" customFormat="1" ht="14.25" hidden="1"/>
    <row r="63456" s="505" customFormat="1" ht="14.25" hidden="1"/>
    <row r="63457" s="505" customFormat="1" ht="14.25" hidden="1"/>
    <row r="63458" s="505" customFormat="1" ht="14.25" hidden="1"/>
    <row r="63459" s="505" customFormat="1" ht="14.25" hidden="1"/>
    <row r="63460" s="505" customFormat="1" ht="14.25" hidden="1"/>
    <row r="63461" s="505" customFormat="1" ht="14.25" hidden="1"/>
    <row r="63462" s="505" customFormat="1" ht="14.25" hidden="1"/>
    <row r="63463" s="505" customFormat="1" ht="14.25" hidden="1"/>
    <row r="63464" s="505" customFormat="1" ht="14.25" hidden="1"/>
    <row r="63465" s="505" customFormat="1" ht="14.25" hidden="1"/>
    <row r="63466" s="505" customFormat="1" ht="14.25" hidden="1"/>
    <row r="63467" s="505" customFormat="1" ht="14.25" hidden="1"/>
    <row r="63468" s="505" customFormat="1" ht="14.25" hidden="1"/>
    <row r="63469" s="505" customFormat="1" ht="14.25" hidden="1"/>
    <row r="63470" s="505" customFormat="1" ht="14.25" hidden="1"/>
    <row r="63471" s="505" customFormat="1" ht="14.25" hidden="1"/>
    <row r="63472" s="505" customFormat="1" ht="14.25" hidden="1"/>
    <row r="63473" s="505" customFormat="1" ht="14.25" hidden="1"/>
    <row r="63474" s="505" customFormat="1" ht="14.25" hidden="1"/>
    <row r="63475" s="505" customFormat="1" ht="14.25" hidden="1"/>
    <row r="63476" s="505" customFormat="1" ht="14.25" hidden="1"/>
    <row r="63477" s="505" customFormat="1" ht="14.25" hidden="1"/>
    <row r="63478" s="505" customFormat="1" ht="14.25" hidden="1"/>
    <row r="63479" s="505" customFormat="1" ht="14.25" hidden="1"/>
    <row r="63480" s="505" customFormat="1" ht="14.25" hidden="1"/>
    <row r="63481" s="505" customFormat="1" ht="14.25" hidden="1"/>
    <row r="63482" s="505" customFormat="1" ht="14.25" hidden="1"/>
    <row r="63483" s="505" customFormat="1" ht="14.25" hidden="1"/>
    <row r="63484" s="505" customFormat="1" ht="14.25" hidden="1"/>
    <row r="63485" s="505" customFormat="1" ht="14.25" hidden="1"/>
    <row r="63486" s="505" customFormat="1" ht="14.25" hidden="1"/>
    <row r="63487" s="505" customFormat="1" ht="14.25" hidden="1"/>
    <row r="63488" s="505" customFormat="1" ht="14.25" hidden="1"/>
    <row r="63489" s="505" customFormat="1" ht="14.25" hidden="1"/>
    <row r="63490" s="505" customFormat="1" ht="14.25" hidden="1"/>
    <row r="63491" s="505" customFormat="1" ht="14.25" hidden="1"/>
    <row r="63492" s="505" customFormat="1" ht="14.25" hidden="1"/>
    <row r="63493" s="505" customFormat="1" ht="14.25" hidden="1"/>
    <row r="63494" s="505" customFormat="1" ht="14.25" hidden="1"/>
    <row r="63495" s="505" customFormat="1" ht="14.25" hidden="1"/>
    <row r="63496" s="505" customFormat="1" ht="14.25" hidden="1"/>
    <row r="63497" s="505" customFormat="1" ht="14.25" hidden="1"/>
    <row r="63498" s="505" customFormat="1" ht="14.25" hidden="1"/>
    <row r="63499" s="505" customFormat="1" ht="14.25" hidden="1"/>
    <row r="63500" s="505" customFormat="1" ht="14.25" hidden="1"/>
    <row r="63501" s="505" customFormat="1" ht="14.25" hidden="1"/>
    <row r="63502" s="505" customFormat="1" ht="14.25" hidden="1"/>
    <row r="63503" s="505" customFormat="1" ht="14.25" hidden="1"/>
    <row r="63504" s="505" customFormat="1" ht="14.25" hidden="1"/>
    <row r="63505" s="505" customFormat="1" ht="14.25" hidden="1"/>
    <row r="63506" s="505" customFormat="1" ht="14.25" hidden="1"/>
    <row r="63507" s="505" customFormat="1" ht="14.25" hidden="1"/>
    <row r="63508" s="505" customFormat="1" ht="14.25" hidden="1"/>
    <row r="63509" s="505" customFormat="1" ht="14.25" hidden="1"/>
    <row r="63510" s="505" customFormat="1" ht="14.25" hidden="1"/>
    <row r="63511" s="505" customFormat="1" ht="14.25" hidden="1"/>
    <row r="63512" s="505" customFormat="1" ht="14.25" hidden="1"/>
    <row r="63513" s="505" customFormat="1" ht="14.25" hidden="1"/>
    <row r="63514" s="505" customFormat="1" ht="14.25" hidden="1"/>
    <row r="63515" s="505" customFormat="1" ht="14.25" hidden="1"/>
    <row r="63516" s="505" customFormat="1" ht="14.25" hidden="1"/>
    <row r="63517" s="505" customFormat="1" ht="14.25" hidden="1"/>
    <row r="63518" s="505" customFormat="1" ht="14.25" hidden="1"/>
    <row r="63519" s="505" customFormat="1" ht="14.25" hidden="1"/>
    <row r="63520" s="505" customFormat="1" ht="14.25" hidden="1"/>
    <row r="63521" s="505" customFormat="1" ht="14.25" hidden="1"/>
    <row r="63522" s="505" customFormat="1" ht="14.25" hidden="1"/>
    <row r="63523" s="505" customFormat="1" ht="14.25" hidden="1"/>
    <row r="63524" s="505" customFormat="1" ht="14.25" hidden="1"/>
    <row r="63525" s="505" customFormat="1" ht="14.25" hidden="1"/>
    <row r="63526" s="505" customFormat="1" ht="14.25" hidden="1"/>
    <row r="63527" s="505" customFormat="1" ht="14.25" hidden="1"/>
    <row r="63528" s="505" customFormat="1" ht="14.25" hidden="1"/>
    <row r="63529" s="505" customFormat="1" ht="14.25" hidden="1"/>
    <row r="63530" s="505" customFormat="1" ht="14.25" hidden="1"/>
    <row r="63531" s="505" customFormat="1" ht="14.25" hidden="1"/>
    <row r="63532" s="505" customFormat="1" ht="14.25" hidden="1"/>
    <row r="63533" s="505" customFormat="1" ht="14.25" hidden="1"/>
    <row r="63534" s="505" customFormat="1" ht="14.25" hidden="1"/>
    <row r="63535" s="505" customFormat="1" ht="14.25" hidden="1"/>
    <row r="63536" s="505" customFormat="1" ht="14.25" hidden="1"/>
    <row r="63537" s="505" customFormat="1" ht="14.25" hidden="1"/>
    <row r="63538" s="505" customFormat="1" ht="14.25" hidden="1"/>
    <row r="63539" s="505" customFormat="1" ht="14.25" hidden="1"/>
    <row r="63540" s="505" customFormat="1" ht="14.25" hidden="1"/>
    <row r="63541" s="505" customFormat="1" ht="14.25" hidden="1"/>
    <row r="63542" s="505" customFormat="1" ht="14.25" hidden="1"/>
    <row r="63543" s="505" customFormat="1" ht="14.25" hidden="1"/>
    <row r="63544" s="505" customFormat="1" ht="14.25" hidden="1"/>
    <row r="63545" s="505" customFormat="1" ht="14.25" hidden="1"/>
    <row r="63546" s="505" customFormat="1" ht="14.25" hidden="1"/>
    <row r="63547" s="505" customFormat="1" ht="14.25" hidden="1"/>
    <row r="63548" s="505" customFormat="1" ht="14.25" hidden="1"/>
    <row r="63549" s="505" customFormat="1" ht="14.25" hidden="1"/>
    <row r="63550" s="505" customFormat="1" ht="14.25" hidden="1"/>
    <row r="63551" s="505" customFormat="1" ht="14.25" hidden="1"/>
    <row r="63552" s="505" customFormat="1" ht="14.25" hidden="1"/>
    <row r="63553" s="505" customFormat="1" ht="14.25" hidden="1"/>
    <row r="63554" s="505" customFormat="1" ht="14.25" hidden="1"/>
    <row r="63555" s="505" customFormat="1" ht="14.25" hidden="1"/>
    <row r="63556" s="505" customFormat="1" ht="14.25" hidden="1"/>
    <row r="63557" s="505" customFormat="1" ht="14.25" hidden="1"/>
    <row r="63558" s="505" customFormat="1" ht="14.25" hidden="1"/>
    <row r="63559" s="505" customFormat="1" ht="14.25" hidden="1"/>
    <row r="63560" s="505" customFormat="1" ht="14.25" hidden="1"/>
    <row r="63561" s="505" customFormat="1" ht="14.25" hidden="1"/>
    <row r="63562" s="505" customFormat="1" ht="14.25" hidden="1"/>
    <row r="63563" s="505" customFormat="1" ht="14.25" hidden="1"/>
    <row r="63564" s="505" customFormat="1" ht="14.25" hidden="1"/>
    <row r="63565" s="505" customFormat="1" ht="14.25" hidden="1"/>
    <row r="63566" s="505" customFormat="1" ht="14.25" hidden="1"/>
    <row r="63567" s="505" customFormat="1" ht="14.25" hidden="1"/>
    <row r="63568" s="505" customFormat="1" ht="14.25" hidden="1"/>
    <row r="63569" s="505" customFormat="1" ht="14.25" hidden="1"/>
    <row r="63570" s="505" customFormat="1" ht="14.25" hidden="1"/>
    <row r="63571" s="505" customFormat="1" ht="14.25" hidden="1"/>
    <row r="63572" s="505" customFormat="1" ht="14.25" hidden="1"/>
    <row r="63573" s="505" customFormat="1" ht="14.25" hidden="1"/>
    <row r="63574" s="505" customFormat="1" ht="14.25" hidden="1"/>
    <row r="63575" s="505" customFormat="1" ht="14.25" hidden="1"/>
    <row r="63576" s="505" customFormat="1" ht="14.25" hidden="1"/>
    <row r="63577" s="505" customFormat="1" ht="14.25" hidden="1"/>
    <row r="63578" s="505" customFormat="1" ht="14.25" hidden="1"/>
    <row r="63579" s="505" customFormat="1" ht="14.25" hidden="1"/>
    <row r="63580" s="505" customFormat="1" ht="14.25" hidden="1"/>
    <row r="63581" s="505" customFormat="1" ht="14.25" hidden="1"/>
    <row r="63582" s="505" customFormat="1" ht="14.25" hidden="1"/>
    <row r="63583" s="505" customFormat="1" ht="14.25" hidden="1"/>
    <row r="63584" s="505" customFormat="1" ht="14.25" hidden="1"/>
    <row r="63585" s="505" customFormat="1" ht="14.25" hidden="1"/>
    <row r="63586" s="505" customFormat="1" ht="14.25" hidden="1"/>
    <row r="63587" s="505" customFormat="1" ht="14.25" hidden="1"/>
    <row r="63588" s="505" customFormat="1" ht="14.25" hidden="1"/>
    <row r="63589" s="505" customFormat="1" ht="14.25" hidden="1"/>
    <row r="63590" s="505" customFormat="1" ht="14.25" hidden="1"/>
    <row r="63591" s="505" customFormat="1" ht="14.25" hidden="1"/>
    <row r="63592" s="505" customFormat="1" ht="14.25" hidden="1"/>
    <row r="63593" s="505" customFormat="1" ht="14.25" hidden="1"/>
    <row r="63594" s="505" customFormat="1" ht="14.25" hidden="1"/>
    <row r="63595" s="505" customFormat="1" ht="14.25" hidden="1"/>
    <row r="63596" s="505" customFormat="1" ht="14.25" hidden="1"/>
    <row r="63597" s="505" customFormat="1" ht="14.25" hidden="1"/>
    <row r="63598" s="505" customFormat="1" ht="14.25" hidden="1"/>
    <row r="63599" s="505" customFormat="1" ht="14.25" hidden="1"/>
    <row r="63600" s="505" customFormat="1" ht="14.25" hidden="1"/>
    <row r="63601" s="505" customFormat="1" ht="14.25" hidden="1"/>
    <row r="63602" s="505" customFormat="1" ht="14.25" hidden="1"/>
    <row r="63603" s="505" customFormat="1" ht="14.25" hidden="1"/>
    <row r="63604" s="505" customFormat="1" ht="14.25" hidden="1"/>
    <row r="63605" s="505" customFormat="1" ht="14.25" hidden="1"/>
    <row r="63606" s="505" customFormat="1" ht="14.25" hidden="1"/>
    <row r="63607" s="505" customFormat="1" ht="14.25" hidden="1"/>
    <row r="63608" s="505" customFormat="1" ht="14.25" hidden="1"/>
    <row r="63609" s="505" customFormat="1" ht="14.25" hidden="1"/>
    <row r="63610" s="505" customFormat="1" ht="14.25" hidden="1"/>
    <row r="63611" s="505" customFormat="1" ht="14.25" hidden="1"/>
    <row r="63612" s="505" customFormat="1" ht="14.25" hidden="1"/>
    <row r="63613" s="505" customFormat="1" ht="14.25" hidden="1"/>
    <row r="63614" s="505" customFormat="1" ht="14.25" hidden="1"/>
    <row r="63615" s="505" customFormat="1" ht="14.25" hidden="1"/>
    <row r="63616" s="505" customFormat="1" ht="14.25" hidden="1"/>
    <row r="63617" s="505" customFormat="1" ht="14.25" hidden="1"/>
    <row r="63618" s="505" customFormat="1" ht="14.25" hidden="1"/>
    <row r="63619" s="505" customFormat="1" ht="14.25" hidden="1"/>
    <row r="63620" s="505" customFormat="1" ht="14.25" hidden="1"/>
    <row r="63621" s="505" customFormat="1" ht="14.25" hidden="1"/>
    <row r="63622" s="505" customFormat="1" ht="14.25" hidden="1"/>
    <row r="63623" s="505" customFormat="1" ht="14.25" hidden="1"/>
    <row r="63624" s="505" customFormat="1" ht="14.25" hidden="1"/>
    <row r="63625" s="505" customFormat="1" ht="14.25" hidden="1"/>
    <row r="63626" s="505" customFormat="1" ht="14.25" hidden="1"/>
    <row r="63627" s="505" customFormat="1" ht="14.25" hidden="1"/>
    <row r="63628" s="505" customFormat="1" ht="14.25" hidden="1"/>
    <row r="63629" s="505" customFormat="1" ht="14.25" hidden="1"/>
    <row r="63630" s="505" customFormat="1" ht="14.25" hidden="1"/>
    <row r="63631" s="505" customFormat="1" ht="14.25" hidden="1"/>
    <row r="63632" s="505" customFormat="1" ht="14.25" hidden="1"/>
    <row r="63633" s="505" customFormat="1" ht="14.25" hidden="1"/>
    <row r="63634" s="505" customFormat="1" ht="14.25" hidden="1"/>
    <row r="63635" s="505" customFormat="1" ht="14.25" hidden="1"/>
    <row r="63636" s="505" customFormat="1" ht="14.25" hidden="1"/>
    <row r="63637" s="505" customFormat="1" ht="14.25" hidden="1"/>
    <row r="63638" s="505" customFormat="1" ht="14.25" hidden="1"/>
    <row r="63639" s="505" customFormat="1" ht="14.25" hidden="1"/>
    <row r="63640" s="505" customFormat="1" ht="14.25" hidden="1"/>
    <row r="63641" s="505" customFormat="1" ht="14.25" hidden="1"/>
    <row r="63642" s="505" customFormat="1" ht="14.25" hidden="1"/>
    <row r="63643" s="505" customFormat="1" ht="14.25" hidden="1"/>
    <row r="63644" s="505" customFormat="1" ht="14.25" hidden="1"/>
    <row r="63645" s="505" customFormat="1" ht="14.25" hidden="1"/>
    <row r="63646" s="505" customFormat="1" ht="14.25" hidden="1"/>
    <row r="63647" s="505" customFormat="1" ht="14.25" hidden="1"/>
    <row r="63648" s="505" customFormat="1" ht="14.25" hidden="1"/>
    <row r="63649" s="505" customFormat="1" ht="14.25" hidden="1"/>
    <row r="63650" s="505" customFormat="1" ht="14.25" hidden="1"/>
    <row r="63651" s="505" customFormat="1" ht="14.25" hidden="1"/>
    <row r="63652" s="505" customFormat="1" ht="14.25" hidden="1"/>
    <row r="63653" s="505" customFormat="1" ht="14.25" hidden="1"/>
    <row r="63654" s="505" customFormat="1" ht="14.25" hidden="1"/>
    <row r="63655" s="505" customFormat="1" ht="14.25" hidden="1"/>
    <row r="63656" s="505" customFormat="1" ht="14.25" hidden="1"/>
    <row r="63657" s="505" customFormat="1" ht="14.25" hidden="1"/>
    <row r="63658" s="505" customFormat="1" ht="14.25" hidden="1"/>
    <row r="63659" s="505" customFormat="1" ht="14.25" hidden="1"/>
    <row r="63660" s="505" customFormat="1" ht="14.25" hidden="1"/>
    <row r="63661" s="505" customFormat="1" ht="14.25" hidden="1"/>
    <row r="63662" s="505" customFormat="1" ht="14.25" hidden="1"/>
    <row r="63663" s="505" customFormat="1" ht="14.25" hidden="1"/>
    <row r="63664" s="505" customFormat="1" ht="14.25" hidden="1"/>
    <row r="63665" s="505" customFormat="1" ht="14.25" hidden="1"/>
    <row r="63666" s="505" customFormat="1" ht="14.25" hidden="1"/>
    <row r="63667" s="505" customFormat="1" ht="14.25" hidden="1"/>
    <row r="63668" s="505" customFormat="1" ht="14.25" hidden="1"/>
    <row r="63669" s="505" customFormat="1" ht="14.25" hidden="1"/>
    <row r="63670" s="505" customFormat="1" ht="14.25" hidden="1"/>
    <row r="63671" s="505" customFormat="1" ht="14.25" hidden="1"/>
    <row r="63672" s="505" customFormat="1" ht="14.25" hidden="1"/>
    <row r="63673" s="505" customFormat="1" ht="14.25" hidden="1"/>
    <row r="63674" s="505" customFormat="1" ht="14.25" hidden="1"/>
    <row r="63675" s="505" customFormat="1" ht="14.25" hidden="1"/>
    <row r="63676" s="505" customFormat="1" ht="14.25" hidden="1"/>
    <row r="63677" s="505" customFormat="1" ht="14.25" hidden="1"/>
    <row r="63678" s="505" customFormat="1" ht="14.25" hidden="1"/>
    <row r="63679" s="505" customFormat="1" ht="14.25" hidden="1"/>
    <row r="63680" s="505" customFormat="1" ht="14.25" hidden="1"/>
    <row r="63681" s="505" customFormat="1" ht="14.25" hidden="1"/>
    <row r="63682" s="505" customFormat="1" ht="14.25" hidden="1"/>
    <row r="63683" s="505" customFormat="1" ht="14.25" hidden="1"/>
    <row r="63684" s="505" customFormat="1" ht="14.25" hidden="1"/>
    <row r="63685" s="505" customFormat="1" ht="14.25" hidden="1"/>
    <row r="63686" s="505" customFormat="1" ht="14.25" hidden="1"/>
    <row r="63687" s="505" customFormat="1" ht="14.25" hidden="1"/>
    <row r="63688" s="505" customFormat="1" ht="14.25" hidden="1"/>
    <row r="63689" s="505" customFormat="1" ht="14.25" hidden="1"/>
    <row r="63690" s="505" customFormat="1" ht="14.25" hidden="1"/>
    <row r="63691" s="505" customFormat="1" ht="14.25" hidden="1"/>
    <row r="63692" s="505" customFormat="1" ht="14.25" hidden="1"/>
    <row r="63693" s="505" customFormat="1" ht="14.25" hidden="1"/>
    <row r="63694" s="505" customFormat="1" ht="14.25" hidden="1"/>
    <row r="63695" s="505" customFormat="1" ht="14.25" hidden="1"/>
    <row r="63696" s="505" customFormat="1" ht="14.25" hidden="1"/>
    <row r="63697" s="505" customFormat="1" ht="14.25" hidden="1"/>
    <row r="63698" s="505" customFormat="1" ht="14.25" hidden="1"/>
    <row r="63699" s="505" customFormat="1" ht="14.25" hidden="1"/>
    <row r="63700" s="505" customFormat="1" ht="14.25" hidden="1"/>
    <row r="63701" s="505" customFormat="1" ht="14.25" hidden="1"/>
    <row r="63702" s="505" customFormat="1" ht="14.25" hidden="1"/>
    <row r="63703" s="505" customFormat="1" ht="14.25" hidden="1"/>
    <row r="63704" s="505" customFormat="1" ht="14.25" hidden="1"/>
    <row r="63705" s="505" customFormat="1" ht="14.25" hidden="1"/>
    <row r="63706" s="505" customFormat="1" ht="14.25" hidden="1"/>
    <row r="63707" s="505" customFormat="1" ht="14.25" hidden="1"/>
    <row r="63708" s="505" customFormat="1" ht="14.25" hidden="1"/>
    <row r="63709" s="505" customFormat="1" ht="14.25" hidden="1"/>
    <row r="63710" s="505" customFormat="1" ht="14.25" hidden="1"/>
    <row r="63711" s="505" customFormat="1" ht="14.25" hidden="1"/>
    <row r="63712" s="505" customFormat="1" ht="14.25" hidden="1"/>
    <row r="63713" s="505" customFormat="1" ht="14.25" hidden="1"/>
    <row r="63714" s="505" customFormat="1" ht="14.25" hidden="1"/>
    <row r="63715" s="505" customFormat="1" ht="14.25" hidden="1"/>
    <row r="63716" s="505" customFormat="1" ht="14.25" hidden="1"/>
    <row r="63717" s="505" customFormat="1" ht="14.25" hidden="1"/>
    <row r="63718" s="505" customFormat="1" ht="14.25" hidden="1"/>
    <row r="63719" s="505" customFormat="1" ht="14.25" hidden="1"/>
    <row r="63720" s="505" customFormat="1" ht="14.25" hidden="1"/>
    <row r="63721" s="505" customFormat="1" ht="14.25" hidden="1"/>
    <row r="63722" s="505" customFormat="1" ht="14.25" hidden="1"/>
    <row r="63723" s="505" customFormat="1" ht="14.25" hidden="1"/>
    <row r="63724" s="505" customFormat="1" ht="14.25" hidden="1"/>
    <row r="63725" s="505" customFormat="1" ht="14.25" hidden="1"/>
    <row r="63726" s="505" customFormat="1" ht="14.25" hidden="1"/>
    <row r="63727" s="505" customFormat="1" ht="14.25" hidden="1"/>
    <row r="63728" s="505" customFormat="1" ht="14.25" hidden="1"/>
    <row r="63729" s="505" customFormat="1" ht="14.25" hidden="1"/>
    <row r="63730" s="505" customFormat="1" ht="14.25" hidden="1"/>
    <row r="63731" s="505" customFormat="1" ht="14.25" hidden="1"/>
    <row r="63732" s="505" customFormat="1" ht="14.25" hidden="1"/>
    <row r="63733" s="505" customFormat="1" ht="14.25" hidden="1"/>
    <row r="63734" s="505" customFormat="1" ht="14.25" hidden="1"/>
    <row r="63735" s="505" customFormat="1" ht="14.25" hidden="1"/>
    <row r="63736" s="505" customFormat="1" ht="14.25" hidden="1"/>
    <row r="63737" s="505" customFormat="1" ht="14.25" hidden="1"/>
    <row r="63738" s="505" customFormat="1" ht="14.25" hidden="1"/>
    <row r="63739" s="505" customFormat="1" ht="14.25" hidden="1"/>
    <row r="63740" s="505" customFormat="1" ht="14.25" hidden="1"/>
    <row r="63741" s="505" customFormat="1" ht="14.25" hidden="1"/>
    <row r="63742" s="505" customFormat="1" ht="14.25" hidden="1"/>
    <row r="63743" s="505" customFormat="1" ht="14.25" hidden="1"/>
    <row r="63744" s="505" customFormat="1" ht="14.25" hidden="1"/>
    <row r="63745" s="505" customFormat="1" ht="14.25" hidden="1"/>
    <row r="63746" s="505" customFormat="1" ht="14.25" hidden="1"/>
    <row r="63747" s="505" customFormat="1" ht="14.25" hidden="1"/>
    <row r="63748" s="505" customFormat="1" ht="14.25" hidden="1"/>
    <row r="63749" s="505" customFormat="1" ht="14.25" hidden="1"/>
    <row r="63750" s="505" customFormat="1" ht="14.25" hidden="1"/>
    <row r="63751" s="505" customFormat="1" ht="14.25" hidden="1"/>
    <row r="63752" s="505" customFormat="1" ht="14.25" hidden="1"/>
    <row r="63753" s="505" customFormat="1" ht="14.25" hidden="1"/>
    <row r="63754" s="505" customFormat="1" ht="14.25" hidden="1"/>
    <row r="63755" s="505" customFormat="1" ht="14.25" hidden="1"/>
    <row r="63756" s="505" customFormat="1" ht="14.25" hidden="1"/>
    <row r="63757" s="505" customFormat="1" ht="14.25" hidden="1"/>
    <row r="63758" s="505" customFormat="1" ht="14.25" hidden="1"/>
    <row r="63759" s="505" customFormat="1" ht="14.25" hidden="1"/>
    <row r="63760" s="505" customFormat="1" ht="14.25" hidden="1"/>
    <row r="63761" s="505" customFormat="1" ht="14.25" hidden="1"/>
    <row r="63762" s="505" customFormat="1" ht="14.25" hidden="1"/>
    <row r="63763" s="505" customFormat="1" ht="14.25" hidden="1"/>
    <row r="63764" s="505" customFormat="1" ht="14.25" hidden="1"/>
    <row r="63765" s="505" customFormat="1" ht="14.25" hidden="1"/>
    <row r="63766" s="505" customFormat="1" ht="14.25" hidden="1"/>
    <row r="63767" s="505" customFormat="1" ht="14.25" hidden="1"/>
    <row r="63768" s="505" customFormat="1" ht="14.25" hidden="1"/>
    <row r="63769" s="505" customFormat="1" ht="14.25" hidden="1"/>
    <row r="63770" s="505" customFormat="1" ht="14.25" hidden="1"/>
    <row r="63771" s="505" customFormat="1" ht="14.25" hidden="1"/>
    <row r="63772" s="505" customFormat="1" ht="14.25" hidden="1"/>
    <row r="63773" s="505" customFormat="1" ht="14.25" hidden="1"/>
    <row r="63774" s="505" customFormat="1" ht="14.25" hidden="1"/>
    <row r="63775" s="505" customFormat="1" ht="14.25" hidden="1"/>
    <row r="63776" s="505" customFormat="1" ht="14.25" hidden="1"/>
    <row r="63777" s="505" customFormat="1" ht="14.25" hidden="1"/>
    <row r="63778" s="505" customFormat="1" ht="14.25" hidden="1"/>
    <row r="63779" s="505" customFormat="1" ht="14.25" hidden="1"/>
    <row r="63780" s="505" customFormat="1" ht="14.25" hidden="1"/>
    <row r="63781" s="505" customFormat="1" ht="14.25" hidden="1"/>
    <row r="63782" s="505" customFormat="1" ht="14.25" hidden="1"/>
    <row r="63783" s="505" customFormat="1" ht="14.25" hidden="1"/>
    <row r="63784" s="505" customFormat="1" ht="14.25" hidden="1"/>
    <row r="63785" s="505" customFormat="1" ht="14.25" hidden="1"/>
    <row r="63786" s="505" customFormat="1" ht="14.25" hidden="1"/>
    <row r="63787" s="505" customFormat="1" ht="14.25" hidden="1"/>
    <row r="63788" s="505" customFormat="1" ht="14.25" hidden="1"/>
    <row r="63789" s="505" customFormat="1" ht="14.25" hidden="1"/>
    <row r="63790" s="505" customFormat="1" ht="14.25" hidden="1"/>
    <row r="63791" s="505" customFormat="1" ht="14.25" hidden="1"/>
    <row r="63792" s="505" customFormat="1" ht="14.25" hidden="1"/>
    <row r="63793" s="505" customFormat="1" ht="14.25" hidden="1"/>
    <row r="63794" s="505" customFormat="1" ht="14.25" hidden="1"/>
    <row r="63795" s="505" customFormat="1" ht="14.25" hidden="1"/>
    <row r="63796" s="505" customFormat="1" ht="14.25" hidden="1"/>
    <row r="63797" s="505" customFormat="1" ht="14.25" hidden="1"/>
    <row r="63798" s="505" customFormat="1" ht="14.25" hidden="1"/>
    <row r="63799" s="505" customFormat="1" ht="14.25" hidden="1"/>
    <row r="63800" s="505" customFormat="1" ht="14.25" hidden="1"/>
    <row r="63801" s="505" customFormat="1" ht="14.25" hidden="1"/>
    <row r="63802" s="505" customFormat="1" ht="14.25" hidden="1"/>
    <row r="63803" s="505" customFormat="1" ht="14.25" hidden="1"/>
    <row r="63804" s="505" customFormat="1" ht="14.25" hidden="1"/>
    <row r="63805" s="505" customFormat="1" ht="14.25" hidden="1"/>
    <row r="63806" s="505" customFormat="1" ht="14.25" hidden="1"/>
    <row r="63807" s="505" customFormat="1" ht="14.25" hidden="1"/>
    <row r="63808" s="505" customFormat="1" ht="14.25" hidden="1"/>
    <row r="63809" s="505" customFormat="1" ht="14.25" hidden="1"/>
    <row r="63810" s="505" customFormat="1" ht="14.25" hidden="1"/>
    <row r="63811" s="505" customFormat="1" ht="14.25" hidden="1"/>
    <row r="63812" s="505" customFormat="1" ht="14.25" hidden="1"/>
    <row r="63813" s="505" customFormat="1" ht="14.25" hidden="1"/>
    <row r="63814" s="505" customFormat="1" ht="14.25" hidden="1"/>
    <row r="63815" s="505" customFormat="1" ht="14.25" hidden="1"/>
    <row r="63816" s="505" customFormat="1" ht="14.25" hidden="1"/>
    <row r="63817" s="505" customFormat="1" ht="14.25" hidden="1"/>
    <row r="63818" s="505" customFormat="1" ht="14.25" hidden="1"/>
    <row r="63819" s="505" customFormat="1" ht="14.25" hidden="1"/>
    <row r="63820" s="505" customFormat="1" ht="14.25" hidden="1"/>
    <row r="63821" s="505" customFormat="1" ht="14.25" hidden="1"/>
    <row r="63822" s="505" customFormat="1" ht="14.25" hidden="1"/>
    <row r="63823" s="505" customFormat="1" ht="14.25" hidden="1"/>
    <row r="63824" s="505" customFormat="1" ht="14.25" hidden="1"/>
    <row r="63825" s="505" customFormat="1" ht="14.25" hidden="1"/>
    <row r="63826" s="505" customFormat="1" ht="14.25" hidden="1"/>
    <row r="63827" s="505" customFormat="1" ht="14.25" hidden="1"/>
    <row r="63828" s="505" customFormat="1" ht="14.25" hidden="1"/>
    <row r="63829" s="505" customFormat="1" ht="14.25" hidden="1"/>
    <row r="63830" s="505" customFormat="1" ht="14.25" hidden="1"/>
    <row r="63831" s="505" customFormat="1" ht="14.25" hidden="1"/>
    <row r="63832" s="505" customFormat="1" ht="14.25" hidden="1"/>
    <row r="63833" s="505" customFormat="1" ht="14.25" hidden="1"/>
    <row r="63834" s="505" customFormat="1" ht="14.25" hidden="1"/>
    <row r="63835" s="505" customFormat="1" ht="14.25" hidden="1"/>
    <row r="63836" s="505" customFormat="1" ht="14.25" hidden="1"/>
    <row r="63837" s="505" customFormat="1" ht="14.25" hidden="1"/>
    <row r="63838" s="505" customFormat="1" ht="14.25" hidden="1"/>
    <row r="63839" s="505" customFormat="1" ht="14.25" hidden="1"/>
    <row r="63840" s="505" customFormat="1" ht="14.25" hidden="1"/>
    <row r="63841" s="505" customFormat="1" ht="14.25" hidden="1"/>
    <row r="63842" s="505" customFormat="1" ht="14.25" hidden="1"/>
    <row r="63843" s="505" customFormat="1" ht="14.25" hidden="1"/>
    <row r="63844" s="505" customFormat="1" ht="14.25" hidden="1"/>
    <row r="63845" s="505" customFormat="1" ht="14.25" hidden="1"/>
    <row r="63846" s="505" customFormat="1" ht="14.25" hidden="1"/>
    <row r="63847" s="505" customFormat="1" ht="14.25" hidden="1"/>
    <row r="63848" s="505" customFormat="1" ht="14.25" hidden="1"/>
    <row r="63849" s="505" customFormat="1" ht="14.25" hidden="1"/>
    <row r="63850" s="505" customFormat="1" ht="14.25" hidden="1"/>
    <row r="63851" s="505" customFormat="1" ht="14.25" hidden="1"/>
    <row r="63852" s="505" customFormat="1" ht="14.25" hidden="1"/>
    <row r="63853" s="505" customFormat="1" ht="14.25" hidden="1"/>
    <row r="63854" s="505" customFormat="1" ht="14.25" hidden="1"/>
    <row r="63855" s="505" customFormat="1" ht="14.25" hidden="1"/>
    <row r="63856" s="505" customFormat="1" ht="14.25" hidden="1"/>
    <row r="63857" s="505" customFormat="1" ht="14.25" hidden="1"/>
    <row r="63858" s="505" customFormat="1" ht="14.25" hidden="1"/>
    <row r="63859" s="505" customFormat="1" ht="14.25" hidden="1"/>
    <row r="63860" s="505" customFormat="1" ht="14.25" hidden="1"/>
    <row r="63861" s="505" customFormat="1" ht="14.25" hidden="1"/>
    <row r="63862" s="505" customFormat="1" ht="14.25" hidden="1"/>
    <row r="63863" s="505" customFormat="1" ht="14.25" hidden="1"/>
    <row r="63864" s="505" customFormat="1" ht="14.25" hidden="1"/>
    <row r="63865" s="505" customFormat="1" ht="14.25" hidden="1"/>
    <row r="63866" s="505" customFormat="1" ht="14.25" hidden="1"/>
    <row r="63867" s="505" customFormat="1" ht="14.25" hidden="1"/>
    <row r="63868" s="505" customFormat="1" ht="14.25" hidden="1"/>
    <row r="63869" s="505" customFormat="1" ht="14.25" hidden="1"/>
    <row r="63870" s="505" customFormat="1" ht="14.25" hidden="1"/>
    <row r="63871" s="505" customFormat="1" ht="14.25" hidden="1"/>
    <row r="63872" s="505" customFormat="1" ht="14.25" hidden="1"/>
    <row r="63873" s="505" customFormat="1" ht="14.25" hidden="1"/>
    <row r="63874" s="505" customFormat="1" ht="14.25" hidden="1"/>
    <row r="63875" s="505" customFormat="1" ht="14.25" hidden="1"/>
    <row r="63876" s="505" customFormat="1" ht="14.25" hidden="1"/>
    <row r="63877" s="505" customFormat="1" ht="14.25" hidden="1"/>
    <row r="63878" s="505" customFormat="1" ht="14.25" hidden="1"/>
    <row r="63879" s="505" customFormat="1" ht="14.25" hidden="1"/>
    <row r="63880" s="505" customFormat="1" ht="14.25" hidden="1"/>
    <row r="63881" s="505" customFormat="1" ht="14.25" hidden="1"/>
    <row r="63882" s="505" customFormat="1" ht="14.25" hidden="1"/>
    <row r="63883" s="505" customFormat="1" ht="14.25" hidden="1"/>
    <row r="63884" s="505" customFormat="1" ht="14.25" hidden="1"/>
    <row r="63885" s="505" customFormat="1" ht="14.25" hidden="1"/>
    <row r="63886" s="505" customFormat="1" ht="14.25" hidden="1"/>
    <row r="63887" s="505" customFormat="1" ht="14.25" hidden="1"/>
    <row r="63888" s="505" customFormat="1" ht="14.25" hidden="1"/>
    <row r="63889" s="505" customFormat="1" ht="14.25" hidden="1"/>
    <row r="63890" s="505" customFormat="1" ht="14.25" hidden="1"/>
    <row r="63891" s="505" customFormat="1" ht="14.25" hidden="1"/>
    <row r="63892" s="505" customFormat="1" ht="14.25" hidden="1"/>
    <row r="63893" s="505" customFormat="1" ht="14.25" hidden="1"/>
    <row r="63894" s="505" customFormat="1" ht="14.25" hidden="1"/>
    <row r="63895" s="505" customFormat="1" ht="14.25" hidden="1"/>
    <row r="63896" s="505" customFormat="1" ht="14.25" hidden="1"/>
    <row r="63897" s="505" customFormat="1" ht="14.25" hidden="1"/>
    <row r="63898" s="505" customFormat="1" ht="14.25" hidden="1"/>
    <row r="63899" s="505" customFormat="1" ht="14.25" hidden="1"/>
    <row r="63900" s="505" customFormat="1" ht="14.25" hidden="1"/>
    <row r="63901" s="505" customFormat="1" ht="14.25" hidden="1"/>
    <row r="63902" s="505" customFormat="1" ht="14.25" hidden="1"/>
    <row r="63903" s="505" customFormat="1" ht="14.25" hidden="1"/>
    <row r="63904" s="505" customFormat="1" ht="14.25" hidden="1"/>
    <row r="63905" s="505" customFormat="1" ht="14.25" hidden="1"/>
    <row r="63906" s="505" customFormat="1" ht="14.25" hidden="1"/>
    <row r="63907" s="505" customFormat="1" ht="14.25" hidden="1"/>
    <row r="63908" s="505" customFormat="1" ht="14.25" hidden="1"/>
    <row r="63909" s="505" customFormat="1" ht="14.25" hidden="1"/>
    <row r="63910" s="505" customFormat="1" ht="14.25" hidden="1"/>
    <row r="63911" s="505" customFormat="1" ht="14.25" hidden="1"/>
    <row r="63912" s="505" customFormat="1" ht="14.25" hidden="1"/>
    <row r="63913" s="505" customFormat="1" ht="14.25" hidden="1"/>
    <row r="63914" s="505" customFormat="1" ht="14.25" hidden="1"/>
    <row r="63915" s="505" customFormat="1" ht="14.25" hidden="1"/>
    <row r="63916" s="505" customFormat="1" ht="14.25" hidden="1"/>
    <row r="63917" s="505" customFormat="1" ht="14.25" hidden="1"/>
    <row r="63918" s="505" customFormat="1" ht="14.25" hidden="1"/>
    <row r="63919" s="505" customFormat="1" ht="14.25" hidden="1"/>
    <row r="63920" s="505" customFormat="1" ht="14.25" hidden="1"/>
    <row r="63921" s="505" customFormat="1" ht="14.25" hidden="1"/>
    <row r="63922" s="505" customFormat="1" ht="14.25" hidden="1"/>
    <row r="63923" s="505" customFormat="1" ht="14.25" hidden="1"/>
    <row r="63924" s="505" customFormat="1" ht="14.25" hidden="1"/>
    <row r="63925" s="505" customFormat="1" ht="14.25" hidden="1"/>
    <row r="63926" s="505" customFormat="1" ht="14.25" hidden="1"/>
    <row r="63927" s="505" customFormat="1" ht="14.25" hidden="1"/>
    <row r="63928" s="505" customFormat="1" ht="14.25" hidden="1"/>
    <row r="63929" s="505" customFormat="1" ht="14.25" hidden="1"/>
    <row r="63930" s="505" customFormat="1" ht="14.25" hidden="1"/>
    <row r="63931" s="505" customFormat="1" ht="14.25" hidden="1"/>
    <row r="63932" s="505" customFormat="1" ht="14.25" hidden="1"/>
    <row r="63933" s="505" customFormat="1" ht="14.25" hidden="1"/>
    <row r="63934" s="505" customFormat="1" ht="14.25" hidden="1"/>
    <row r="63935" s="505" customFormat="1" ht="14.25" hidden="1"/>
    <row r="63936" s="505" customFormat="1" ht="14.25" hidden="1"/>
    <row r="63937" s="505" customFormat="1" ht="14.25" hidden="1"/>
    <row r="63938" s="505" customFormat="1" ht="14.25" hidden="1"/>
    <row r="63939" s="505" customFormat="1" ht="14.25" hidden="1"/>
    <row r="63940" s="505" customFormat="1" ht="14.25" hidden="1"/>
    <row r="63941" s="505" customFormat="1" ht="14.25" hidden="1"/>
    <row r="63942" s="505" customFormat="1" ht="14.25" hidden="1"/>
    <row r="63943" s="505" customFormat="1" ht="14.25" hidden="1"/>
    <row r="63944" s="505" customFormat="1" ht="14.25" hidden="1"/>
    <row r="63945" s="505" customFormat="1" ht="14.25" hidden="1"/>
    <row r="63946" s="505" customFormat="1" ht="14.25" hidden="1"/>
    <row r="63947" s="505" customFormat="1" ht="14.25" hidden="1"/>
    <row r="63948" s="505" customFormat="1" ht="14.25" hidden="1"/>
    <row r="63949" s="505" customFormat="1" ht="14.25" hidden="1"/>
    <row r="63950" s="505" customFormat="1" ht="14.25" hidden="1"/>
    <row r="63951" s="505" customFormat="1" ht="14.25" hidden="1"/>
    <row r="63952" s="505" customFormat="1" ht="14.25" hidden="1"/>
    <row r="63953" s="505" customFormat="1" ht="14.25" hidden="1"/>
    <row r="63954" s="505" customFormat="1" ht="14.25" hidden="1"/>
    <row r="63955" s="505" customFormat="1" ht="14.25" hidden="1"/>
    <row r="63956" s="505" customFormat="1" ht="14.25" hidden="1"/>
    <row r="63957" s="505" customFormat="1" ht="14.25" hidden="1"/>
    <row r="63958" s="505" customFormat="1" ht="14.25" hidden="1"/>
    <row r="63959" s="505" customFormat="1" ht="14.25" hidden="1"/>
    <row r="63960" s="505" customFormat="1" ht="14.25" hidden="1"/>
    <row r="63961" s="505" customFormat="1" ht="14.25" hidden="1"/>
    <row r="63962" s="505" customFormat="1" ht="14.25" hidden="1"/>
    <row r="63963" s="505" customFormat="1" ht="14.25" hidden="1"/>
    <row r="63964" s="505" customFormat="1" ht="14.25" hidden="1"/>
    <row r="63965" s="505" customFormat="1" ht="14.25" hidden="1"/>
    <row r="63966" s="505" customFormat="1" ht="14.25" hidden="1"/>
    <row r="63967" s="505" customFormat="1" ht="14.25" hidden="1"/>
    <row r="63968" s="505" customFormat="1" ht="14.25" hidden="1"/>
    <row r="63969" s="505" customFormat="1" ht="14.25" hidden="1"/>
    <row r="63970" s="505" customFormat="1" ht="14.25" hidden="1"/>
    <row r="63971" s="505" customFormat="1" ht="14.25" hidden="1"/>
    <row r="63972" s="505" customFormat="1" ht="14.25" hidden="1"/>
    <row r="63973" s="505" customFormat="1" ht="14.25" hidden="1"/>
    <row r="63974" s="505" customFormat="1" ht="14.25" hidden="1"/>
    <row r="63975" s="505" customFormat="1" ht="14.25" hidden="1"/>
    <row r="63976" s="505" customFormat="1" ht="14.25" hidden="1"/>
    <row r="63977" s="505" customFormat="1" ht="14.25" hidden="1"/>
    <row r="63978" s="505" customFormat="1" ht="14.25" hidden="1"/>
    <row r="63979" s="505" customFormat="1" ht="14.25" hidden="1"/>
    <row r="63980" s="505" customFormat="1" ht="14.25" hidden="1"/>
    <row r="63981" s="505" customFormat="1" ht="14.25" hidden="1"/>
    <row r="63982" s="505" customFormat="1" ht="14.25" hidden="1"/>
    <row r="63983" s="505" customFormat="1" ht="14.25" hidden="1"/>
    <row r="63984" s="505" customFormat="1" ht="14.25" hidden="1"/>
    <row r="63985" s="505" customFormat="1" ht="14.25" hidden="1"/>
    <row r="63986" s="505" customFormat="1" ht="14.25" hidden="1"/>
    <row r="63987" s="505" customFormat="1" ht="14.25" hidden="1"/>
    <row r="63988" s="505" customFormat="1" ht="14.25" hidden="1"/>
    <row r="63989" s="505" customFormat="1" ht="14.25" hidden="1"/>
    <row r="63990" s="505" customFormat="1" ht="14.25" hidden="1"/>
    <row r="63991" s="505" customFormat="1" ht="14.25" hidden="1"/>
    <row r="63992" s="505" customFormat="1" ht="14.25" hidden="1"/>
    <row r="63993" s="505" customFormat="1" ht="14.25" hidden="1"/>
    <row r="63994" s="505" customFormat="1" ht="14.25" hidden="1"/>
    <row r="63995" s="505" customFormat="1" ht="14.25" hidden="1"/>
    <row r="63996" s="505" customFormat="1" ht="14.25" hidden="1"/>
    <row r="63997" s="505" customFormat="1" ht="14.25" hidden="1"/>
    <row r="63998" s="505" customFormat="1" ht="14.25" hidden="1"/>
    <row r="63999" s="505" customFormat="1" ht="14.25" hidden="1"/>
    <row r="64000" s="505" customFormat="1" ht="14.25" hidden="1"/>
    <row r="64001" s="505" customFormat="1" ht="14.25" hidden="1"/>
    <row r="64002" s="505" customFormat="1" ht="14.25" hidden="1"/>
    <row r="64003" s="505" customFormat="1" ht="14.25" hidden="1"/>
    <row r="64004" s="505" customFormat="1" ht="14.25" hidden="1"/>
    <row r="64005" s="505" customFormat="1" ht="14.25" hidden="1"/>
    <row r="64006" s="505" customFormat="1" ht="14.25" hidden="1"/>
    <row r="64007" s="505" customFormat="1" ht="14.25" hidden="1"/>
    <row r="64008" s="505" customFormat="1" ht="14.25" hidden="1"/>
    <row r="64009" s="505" customFormat="1" ht="14.25" hidden="1"/>
    <row r="64010" s="505" customFormat="1" ht="14.25" hidden="1"/>
    <row r="64011" s="505" customFormat="1" ht="14.25" hidden="1"/>
    <row r="64012" s="505" customFormat="1" ht="14.25" hidden="1"/>
    <row r="64013" s="505" customFormat="1" ht="14.25" hidden="1"/>
    <row r="64014" s="505" customFormat="1" ht="14.25" hidden="1"/>
    <row r="64015" s="505" customFormat="1" ht="14.25" hidden="1"/>
    <row r="64016" s="505" customFormat="1" ht="14.25" hidden="1"/>
    <row r="64017" s="505" customFormat="1" ht="14.25" hidden="1"/>
    <row r="64018" s="505" customFormat="1" ht="14.25" hidden="1"/>
    <row r="64019" s="505" customFormat="1" ht="14.25" hidden="1"/>
    <row r="64020" s="505" customFormat="1" ht="14.25" hidden="1"/>
    <row r="64021" s="505" customFormat="1" ht="14.25" hidden="1"/>
    <row r="64022" s="505" customFormat="1" ht="14.25" hidden="1"/>
    <row r="64023" s="505" customFormat="1" ht="14.25" hidden="1"/>
    <row r="64024" s="505" customFormat="1" ht="14.25" hidden="1"/>
    <row r="64025" s="505" customFormat="1" ht="14.25" hidden="1"/>
    <row r="64026" s="505" customFormat="1" ht="14.25" hidden="1"/>
    <row r="64027" s="505" customFormat="1" ht="14.25" hidden="1"/>
    <row r="64028" s="505" customFormat="1" ht="14.25" hidden="1"/>
    <row r="64029" s="505" customFormat="1" ht="14.25" hidden="1"/>
    <row r="64030" s="505" customFormat="1" ht="14.25" hidden="1"/>
    <row r="64031" s="505" customFormat="1" ht="14.25" hidden="1"/>
    <row r="64032" s="505" customFormat="1" ht="14.25" hidden="1"/>
    <row r="64033" s="505" customFormat="1" ht="14.25" hidden="1"/>
    <row r="64034" s="505" customFormat="1" ht="14.25" hidden="1"/>
    <row r="64035" s="505" customFormat="1" ht="14.25" hidden="1"/>
    <row r="64036" s="505" customFormat="1" ht="14.25" hidden="1"/>
    <row r="64037" s="505" customFormat="1" ht="14.25" hidden="1"/>
    <row r="64038" s="505" customFormat="1" ht="14.25" hidden="1"/>
    <row r="64039" s="505" customFormat="1" ht="14.25" hidden="1"/>
    <row r="64040" s="505" customFormat="1" ht="14.25" hidden="1"/>
    <row r="64041" s="505" customFormat="1" ht="14.25" hidden="1"/>
    <row r="64042" s="505" customFormat="1" ht="14.25" hidden="1"/>
    <row r="64043" s="505" customFormat="1" ht="14.25" hidden="1"/>
    <row r="64044" s="505" customFormat="1" ht="14.25" hidden="1"/>
    <row r="64045" s="505" customFormat="1" ht="14.25" hidden="1"/>
    <row r="64046" s="505" customFormat="1" ht="14.25" hidden="1"/>
    <row r="64047" s="505" customFormat="1" ht="14.25" hidden="1"/>
    <row r="64048" s="505" customFormat="1" ht="14.25" hidden="1"/>
    <row r="64049" s="505" customFormat="1" ht="14.25" hidden="1"/>
    <row r="64050" s="505" customFormat="1" ht="14.25" hidden="1"/>
    <row r="64051" s="505" customFormat="1" ht="14.25" hidden="1"/>
    <row r="64052" s="505" customFormat="1" ht="14.25" hidden="1"/>
    <row r="64053" s="505" customFormat="1" ht="14.25" hidden="1"/>
    <row r="64054" s="505" customFormat="1" ht="14.25" hidden="1"/>
    <row r="64055" s="505" customFormat="1" ht="14.25" hidden="1"/>
    <row r="64056" s="505" customFormat="1" ht="14.25" hidden="1"/>
    <row r="64057" s="505" customFormat="1" ht="14.25" hidden="1"/>
    <row r="64058" s="505" customFormat="1" ht="14.25" hidden="1"/>
    <row r="64059" s="505" customFormat="1" ht="14.25" hidden="1"/>
    <row r="64060" s="505" customFormat="1" ht="14.25" hidden="1"/>
    <row r="64061" s="505" customFormat="1" ht="14.25" hidden="1"/>
    <row r="64062" s="505" customFormat="1" ht="14.25" hidden="1"/>
    <row r="64063" s="505" customFormat="1" ht="14.25" hidden="1"/>
    <row r="64064" s="505" customFormat="1" ht="14.25" hidden="1"/>
    <row r="64065" s="505" customFormat="1" ht="14.25" hidden="1"/>
    <row r="64066" s="505" customFormat="1" ht="14.25" hidden="1"/>
    <row r="64067" s="505" customFormat="1" ht="14.25" hidden="1"/>
    <row r="64068" s="505" customFormat="1" ht="14.25" hidden="1"/>
    <row r="64069" s="505" customFormat="1" ht="14.25" hidden="1"/>
    <row r="64070" s="505" customFormat="1" ht="14.25" hidden="1"/>
    <row r="64071" s="505" customFormat="1" ht="14.25" hidden="1"/>
    <row r="64072" s="505" customFormat="1" ht="14.25" hidden="1"/>
    <row r="64073" s="505" customFormat="1" ht="14.25" hidden="1"/>
    <row r="64074" s="505" customFormat="1" ht="14.25" hidden="1"/>
    <row r="64075" s="505" customFormat="1" ht="14.25" hidden="1"/>
    <row r="64076" s="505" customFormat="1" ht="14.25" hidden="1"/>
    <row r="64077" s="505" customFormat="1" ht="14.25" hidden="1"/>
    <row r="64078" s="505" customFormat="1" ht="14.25" hidden="1"/>
    <row r="64079" s="505" customFormat="1" ht="14.25" hidden="1"/>
    <row r="64080" s="505" customFormat="1" ht="14.25" hidden="1"/>
    <row r="64081" s="505" customFormat="1" ht="14.25" hidden="1"/>
    <row r="64082" s="505" customFormat="1" ht="14.25" hidden="1"/>
    <row r="64083" s="505" customFormat="1" ht="14.25" hidden="1"/>
    <row r="64084" s="505" customFormat="1" ht="14.25" hidden="1"/>
    <row r="64085" s="505" customFormat="1" ht="14.25" hidden="1"/>
    <row r="64086" s="505" customFormat="1" ht="14.25" hidden="1"/>
    <row r="64087" s="505" customFormat="1" ht="14.25" hidden="1"/>
    <row r="64088" s="505" customFormat="1" ht="14.25" hidden="1"/>
    <row r="64089" s="505" customFormat="1" ht="14.25" hidden="1"/>
    <row r="64090" s="505" customFormat="1" ht="14.25" hidden="1"/>
    <row r="64091" s="505" customFormat="1" ht="14.25" hidden="1"/>
    <row r="64092" s="505" customFormat="1" ht="14.25" hidden="1"/>
    <row r="64093" s="505" customFormat="1" ht="14.25" hidden="1"/>
    <row r="64094" s="505" customFormat="1" ht="14.25" hidden="1"/>
    <row r="64095" s="505" customFormat="1" ht="14.25" hidden="1"/>
    <row r="64096" s="505" customFormat="1" ht="14.25" hidden="1"/>
    <row r="64097" s="505" customFormat="1" ht="14.25" hidden="1"/>
    <row r="64098" s="505" customFormat="1" ht="14.25" hidden="1"/>
    <row r="64099" s="505" customFormat="1" ht="14.25" hidden="1"/>
    <row r="64100" s="505" customFormat="1" ht="14.25" hidden="1"/>
    <row r="64101" s="505" customFormat="1" ht="14.25" hidden="1"/>
    <row r="64102" s="505" customFormat="1" ht="14.25" hidden="1"/>
    <row r="64103" s="505" customFormat="1" ht="14.25" hidden="1"/>
    <row r="64104" s="505" customFormat="1" ht="14.25" hidden="1"/>
    <row r="64105" s="505" customFormat="1" ht="14.25" hidden="1"/>
    <row r="64106" s="505" customFormat="1" ht="14.25" hidden="1"/>
    <row r="64107" s="505" customFormat="1" ht="14.25" hidden="1"/>
    <row r="64108" s="505" customFormat="1" ht="14.25" hidden="1"/>
    <row r="64109" s="505" customFormat="1" ht="14.25" hidden="1"/>
    <row r="64110" s="505" customFormat="1" ht="14.25" hidden="1"/>
    <row r="64111" s="505" customFormat="1" ht="14.25" hidden="1"/>
    <row r="64112" s="505" customFormat="1" ht="14.25" hidden="1"/>
    <row r="64113" s="505" customFormat="1" ht="14.25" hidden="1"/>
    <row r="64114" s="505" customFormat="1" ht="14.25" hidden="1"/>
    <row r="64115" s="505" customFormat="1" ht="14.25" hidden="1"/>
    <row r="64116" s="505" customFormat="1" ht="14.25" hidden="1"/>
    <row r="64117" s="505" customFormat="1" ht="14.25" hidden="1"/>
    <row r="64118" s="505" customFormat="1" ht="14.25" hidden="1"/>
    <row r="64119" s="505" customFormat="1" ht="14.25" hidden="1"/>
    <row r="64120" s="505" customFormat="1" ht="14.25" hidden="1"/>
    <row r="64121" s="505" customFormat="1" ht="14.25" hidden="1"/>
    <row r="64122" s="505" customFormat="1" ht="14.25" hidden="1"/>
    <row r="64123" s="505" customFormat="1" ht="14.25" hidden="1"/>
    <row r="64124" s="505" customFormat="1" ht="14.25" hidden="1"/>
    <row r="64125" s="505" customFormat="1" ht="14.25" hidden="1"/>
    <row r="64126" s="505" customFormat="1" ht="14.25" hidden="1"/>
    <row r="64127" s="505" customFormat="1" ht="14.25" hidden="1"/>
    <row r="64128" s="505" customFormat="1" ht="14.25" hidden="1"/>
    <row r="64129" s="505" customFormat="1" ht="14.25" hidden="1"/>
    <row r="64130" s="505" customFormat="1" ht="14.25" hidden="1"/>
    <row r="64131" s="505" customFormat="1" ht="14.25" hidden="1"/>
    <row r="64132" s="505" customFormat="1" ht="14.25" hidden="1"/>
    <row r="64133" s="505" customFormat="1" ht="14.25" hidden="1"/>
    <row r="64134" s="505" customFormat="1" ht="14.25" hidden="1"/>
    <row r="64135" s="505" customFormat="1" ht="14.25" hidden="1"/>
    <row r="64136" s="505" customFormat="1" ht="14.25" hidden="1"/>
    <row r="64137" s="505" customFormat="1" ht="14.25" hidden="1"/>
    <row r="64138" s="505" customFormat="1" ht="14.25" hidden="1"/>
    <row r="64139" s="505" customFormat="1" ht="14.25" hidden="1"/>
    <row r="64140" s="505" customFormat="1" ht="14.25" hidden="1"/>
    <row r="64141" s="505" customFormat="1" ht="14.25" hidden="1"/>
    <row r="64142" s="505" customFormat="1" ht="14.25" hidden="1"/>
    <row r="64143" s="505" customFormat="1" ht="14.25" hidden="1"/>
    <row r="64144" s="505" customFormat="1" ht="14.25" hidden="1"/>
    <row r="64145" s="505" customFormat="1" ht="14.25" hidden="1"/>
    <row r="64146" s="505" customFormat="1" ht="14.25" hidden="1"/>
    <row r="64147" s="505" customFormat="1" ht="14.25" hidden="1"/>
    <row r="64148" s="505" customFormat="1" ht="14.25" hidden="1"/>
    <row r="64149" s="505" customFormat="1" ht="14.25" hidden="1"/>
    <row r="64150" s="505" customFormat="1" ht="14.25" hidden="1"/>
    <row r="64151" s="505" customFormat="1" ht="14.25" hidden="1"/>
    <row r="64152" s="505" customFormat="1" ht="14.25" hidden="1"/>
    <row r="64153" s="505" customFormat="1" ht="14.25" hidden="1"/>
    <row r="64154" s="505" customFormat="1" ht="14.25" hidden="1"/>
    <row r="64155" s="505" customFormat="1" ht="14.25" hidden="1"/>
    <row r="64156" s="505" customFormat="1" ht="14.25" hidden="1"/>
    <row r="64157" s="505" customFormat="1" ht="14.25" hidden="1"/>
    <row r="64158" s="505" customFormat="1" ht="14.25" hidden="1"/>
    <row r="64159" s="505" customFormat="1" ht="14.25" hidden="1"/>
    <row r="64160" s="505" customFormat="1" ht="14.25" hidden="1"/>
    <row r="64161" s="505" customFormat="1" ht="14.25" hidden="1"/>
    <row r="64162" s="505" customFormat="1" ht="14.25" hidden="1"/>
    <row r="64163" s="505" customFormat="1" ht="14.25" hidden="1"/>
    <row r="64164" s="505" customFormat="1" ht="14.25" hidden="1"/>
    <row r="64165" s="505" customFormat="1" ht="14.25" hidden="1"/>
    <row r="64166" s="505" customFormat="1" ht="14.25" hidden="1"/>
    <row r="64167" s="505" customFormat="1" ht="14.25" hidden="1"/>
    <row r="64168" s="505" customFormat="1" ht="14.25" hidden="1"/>
    <row r="64169" s="505" customFormat="1" ht="14.25" hidden="1"/>
    <row r="64170" s="505" customFormat="1" ht="14.25" hidden="1"/>
    <row r="64171" s="505" customFormat="1" ht="14.25" hidden="1"/>
    <row r="64172" s="505" customFormat="1" ht="14.25" hidden="1"/>
    <row r="64173" s="505" customFormat="1" ht="14.25" hidden="1"/>
    <row r="64174" s="505" customFormat="1" ht="14.25" hidden="1"/>
    <row r="64175" s="505" customFormat="1" ht="14.25" hidden="1"/>
    <row r="64176" s="505" customFormat="1" ht="14.25" hidden="1"/>
    <row r="64177" s="505" customFormat="1" ht="14.25" hidden="1"/>
    <row r="64178" s="505" customFormat="1" ht="14.25" hidden="1"/>
    <row r="64179" s="505" customFormat="1" ht="14.25" hidden="1"/>
    <row r="64180" s="505" customFormat="1" ht="14.25" hidden="1"/>
    <row r="64181" s="505" customFormat="1" ht="14.25" hidden="1"/>
    <row r="64182" s="505" customFormat="1" ht="14.25" hidden="1"/>
    <row r="64183" s="505" customFormat="1" ht="14.25" hidden="1"/>
    <row r="64184" s="505" customFormat="1" ht="14.25" hidden="1"/>
    <row r="64185" s="505" customFormat="1" ht="14.25" hidden="1"/>
    <row r="64186" s="505" customFormat="1" ht="14.25" hidden="1"/>
    <row r="64187" s="505" customFormat="1" ht="14.25" hidden="1"/>
    <row r="64188" s="505" customFormat="1" ht="14.25" hidden="1"/>
    <row r="64189" s="505" customFormat="1" ht="14.25" hidden="1"/>
    <row r="64190" s="505" customFormat="1" ht="14.25" hidden="1"/>
    <row r="64191" s="505" customFormat="1" ht="14.25" hidden="1"/>
    <row r="64192" s="505" customFormat="1" ht="14.25" hidden="1"/>
    <row r="64193" s="505" customFormat="1" ht="14.25" hidden="1"/>
    <row r="64194" s="505" customFormat="1" ht="14.25" hidden="1"/>
    <row r="64195" s="505" customFormat="1" ht="14.25" hidden="1"/>
    <row r="64196" s="505" customFormat="1" ht="14.25" hidden="1"/>
    <row r="64197" s="505" customFormat="1" ht="14.25" hidden="1"/>
    <row r="64198" s="505" customFormat="1" ht="14.25" hidden="1"/>
    <row r="64199" s="505" customFormat="1" ht="14.25" hidden="1"/>
    <row r="64200" s="505" customFormat="1" ht="14.25" hidden="1"/>
    <row r="64201" s="505" customFormat="1" ht="14.25" hidden="1"/>
    <row r="64202" s="505" customFormat="1" ht="14.25" hidden="1"/>
    <row r="64203" s="505" customFormat="1" ht="14.25" hidden="1"/>
    <row r="64204" s="505" customFormat="1" ht="14.25" hidden="1"/>
    <row r="64205" s="505" customFormat="1" ht="14.25" hidden="1"/>
    <row r="64206" s="505" customFormat="1" ht="14.25" hidden="1"/>
    <row r="64207" s="505" customFormat="1" ht="14.25" hidden="1"/>
    <row r="64208" s="505" customFormat="1" ht="14.25" hidden="1"/>
    <row r="64209" s="505" customFormat="1" ht="14.25" hidden="1"/>
    <row r="64210" s="505" customFormat="1" ht="14.25" hidden="1"/>
    <row r="64211" s="505" customFormat="1" ht="14.25" hidden="1"/>
    <row r="64212" s="505" customFormat="1" ht="14.25" hidden="1"/>
    <row r="64213" s="505" customFormat="1" ht="14.25" hidden="1"/>
    <row r="64214" s="505" customFormat="1" ht="14.25" hidden="1"/>
    <row r="64215" s="505" customFormat="1" ht="14.25" hidden="1"/>
    <row r="64216" s="505" customFormat="1" ht="14.25" hidden="1"/>
    <row r="64217" s="505" customFormat="1" ht="14.25" hidden="1"/>
    <row r="64218" s="505" customFormat="1" ht="14.25" hidden="1"/>
    <row r="64219" s="505" customFormat="1" ht="14.25" hidden="1"/>
    <row r="64220" s="505" customFormat="1" ht="14.25" hidden="1"/>
    <row r="64221" s="505" customFormat="1" ht="14.25" hidden="1"/>
    <row r="64222" s="505" customFormat="1" ht="14.25" hidden="1"/>
    <row r="64223" s="505" customFormat="1" ht="14.25" hidden="1"/>
    <row r="64224" s="505" customFormat="1" ht="14.25" hidden="1"/>
    <row r="64225" s="505" customFormat="1" ht="14.25" hidden="1"/>
    <row r="64226" s="505" customFormat="1" ht="14.25" hidden="1"/>
    <row r="64227" s="505" customFormat="1" ht="14.25" hidden="1"/>
    <row r="64228" s="505" customFormat="1" ht="14.25" hidden="1"/>
    <row r="64229" s="505" customFormat="1" ht="14.25" hidden="1"/>
    <row r="64230" s="505" customFormat="1" ht="14.25" hidden="1"/>
    <row r="64231" s="505" customFormat="1" ht="14.25" hidden="1"/>
    <row r="64232" s="505" customFormat="1" ht="14.25" hidden="1"/>
    <row r="64233" s="505" customFormat="1" ht="14.25" hidden="1"/>
    <row r="64234" s="505" customFormat="1" ht="14.25" hidden="1"/>
    <row r="64235" s="505" customFormat="1" ht="14.25" hidden="1"/>
    <row r="64236" s="505" customFormat="1" ht="14.25" hidden="1"/>
    <row r="64237" s="505" customFormat="1" ht="14.25" hidden="1"/>
    <row r="64238" s="505" customFormat="1" ht="14.25" hidden="1"/>
    <row r="64239" s="505" customFormat="1" ht="14.25" hidden="1"/>
    <row r="64240" s="505" customFormat="1" ht="14.25" hidden="1"/>
    <row r="64241" s="505" customFormat="1" ht="14.25" hidden="1"/>
    <row r="64242" s="505" customFormat="1" ht="14.25" hidden="1"/>
    <row r="64243" s="505" customFormat="1" ht="14.25" hidden="1"/>
    <row r="64244" s="505" customFormat="1" ht="14.25" hidden="1"/>
    <row r="64245" s="505" customFormat="1" ht="14.25" hidden="1"/>
    <row r="64246" s="505" customFormat="1" ht="14.25" hidden="1"/>
    <row r="64247" s="505" customFormat="1" ht="14.25" hidden="1"/>
    <row r="64248" s="505" customFormat="1" ht="14.25" hidden="1"/>
    <row r="64249" s="505" customFormat="1" ht="14.25" hidden="1"/>
    <row r="64250" s="505" customFormat="1" ht="14.25" hidden="1"/>
    <row r="64251" s="505" customFormat="1" ht="14.25" hidden="1"/>
    <row r="64252" s="505" customFormat="1" ht="14.25" hidden="1"/>
    <row r="64253" s="505" customFormat="1" ht="14.25" hidden="1"/>
    <row r="64254" s="505" customFormat="1" ht="14.25" hidden="1"/>
    <row r="64255" s="505" customFormat="1" ht="14.25" hidden="1"/>
    <row r="64256" s="505" customFormat="1" ht="14.25" hidden="1"/>
    <row r="64257" s="505" customFormat="1" ht="14.25" hidden="1"/>
    <row r="64258" s="505" customFormat="1" ht="14.25" hidden="1"/>
    <row r="64259" s="505" customFormat="1" ht="14.25" hidden="1"/>
    <row r="64260" s="505" customFormat="1" ht="14.25" hidden="1"/>
    <row r="64261" s="505" customFormat="1" ht="14.25" hidden="1"/>
    <row r="64262" s="505" customFormat="1" ht="14.25" hidden="1"/>
    <row r="64263" s="505" customFormat="1" ht="14.25" hidden="1"/>
    <row r="64264" s="505" customFormat="1" ht="14.25" hidden="1"/>
    <row r="64265" s="505" customFormat="1" ht="14.25" hidden="1"/>
    <row r="64266" s="505" customFormat="1" ht="14.25" hidden="1"/>
    <row r="64267" s="505" customFormat="1" ht="14.25" hidden="1"/>
    <row r="64268" s="505" customFormat="1" ht="14.25" hidden="1"/>
    <row r="64269" s="505" customFormat="1" ht="14.25" hidden="1"/>
    <row r="64270" s="505" customFormat="1" ht="14.25" hidden="1"/>
    <row r="64271" s="505" customFormat="1" ht="14.25" hidden="1"/>
    <row r="64272" s="505" customFormat="1" ht="14.25" hidden="1"/>
    <row r="64273" s="505" customFormat="1" ht="14.25" hidden="1"/>
    <row r="64274" s="505" customFormat="1" ht="14.25" hidden="1"/>
    <row r="64275" s="505" customFormat="1" ht="14.25" hidden="1"/>
    <row r="64276" s="505" customFormat="1" ht="14.25" hidden="1"/>
    <row r="64277" s="505" customFormat="1" ht="14.25" hidden="1"/>
    <row r="64278" s="505" customFormat="1" ht="14.25" hidden="1"/>
    <row r="64279" s="505" customFormat="1" ht="14.25" hidden="1"/>
    <row r="64280" s="505" customFormat="1" ht="14.25" hidden="1"/>
    <row r="64281" s="505" customFormat="1" ht="14.25" hidden="1"/>
    <row r="64282" s="505" customFormat="1" ht="14.25" hidden="1"/>
    <row r="64283" s="505" customFormat="1" ht="14.25" hidden="1"/>
    <row r="64284" s="505" customFormat="1" ht="14.25" hidden="1"/>
    <row r="64285" s="505" customFormat="1" ht="14.25" hidden="1"/>
    <row r="64286" s="505" customFormat="1" ht="14.25" hidden="1"/>
    <row r="64287" s="505" customFormat="1" ht="14.25" hidden="1"/>
    <row r="64288" s="505" customFormat="1" ht="14.25" hidden="1"/>
    <row r="64289" s="505" customFormat="1" ht="14.25" hidden="1"/>
    <row r="64290" s="505" customFormat="1" ht="14.25" hidden="1"/>
    <row r="64291" s="505" customFormat="1" ht="14.25" hidden="1"/>
    <row r="64292" s="505" customFormat="1" ht="14.25" hidden="1"/>
    <row r="64293" s="505" customFormat="1" ht="14.25" hidden="1"/>
    <row r="64294" s="505" customFormat="1" ht="14.25" hidden="1"/>
    <row r="64295" s="505" customFormat="1" ht="14.25" hidden="1"/>
    <row r="64296" s="505" customFormat="1" ht="14.25" hidden="1"/>
    <row r="64297" s="505" customFormat="1" ht="14.25" hidden="1"/>
    <row r="64298" s="505" customFormat="1" ht="14.25" hidden="1"/>
    <row r="64299" s="505" customFormat="1" ht="14.25" hidden="1"/>
    <row r="64300" s="505" customFormat="1" ht="14.25" hidden="1"/>
    <row r="64301" s="505" customFormat="1" ht="14.25" hidden="1"/>
    <row r="64302" s="505" customFormat="1" ht="14.25" hidden="1"/>
    <row r="64303" s="505" customFormat="1" ht="14.25" hidden="1"/>
    <row r="64304" s="505" customFormat="1" ht="14.25" hidden="1"/>
    <row r="64305" s="505" customFormat="1" ht="14.25" hidden="1"/>
    <row r="64306" s="505" customFormat="1" ht="14.25" hidden="1"/>
    <row r="64307" s="505" customFormat="1" ht="14.25" hidden="1"/>
    <row r="64308" s="505" customFormat="1" ht="14.25" hidden="1"/>
    <row r="64309" s="505" customFormat="1" ht="14.25" hidden="1"/>
    <row r="64310" s="505" customFormat="1" ht="14.25" hidden="1"/>
    <row r="64311" s="505" customFormat="1" ht="14.25" hidden="1"/>
    <row r="64312" s="505" customFormat="1" ht="14.25" hidden="1"/>
    <row r="64313" s="505" customFormat="1" ht="14.25" hidden="1"/>
    <row r="64314" s="505" customFormat="1" ht="14.25" hidden="1"/>
    <row r="64315" s="505" customFormat="1" ht="14.25" hidden="1"/>
    <row r="64316" s="505" customFormat="1" ht="14.25" hidden="1"/>
    <row r="64317" s="505" customFormat="1" ht="14.25" hidden="1"/>
    <row r="64318" s="505" customFormat="1" ht="14.25" hidden="1"/>
    <row r="64319" s="505" customFormat="1" ht="14.25" hidden="1"/>
    <row r="64320" s="505" customFormat="1" ht="14.25" hidden="1"/>
    <row r="64321" s="505" customFormat="1" ht="14.25" hidden="1"/>
    <row r="64322" s="505" customFormat="1" ht="14.25" hidden="1"/>
    <row r="64323" s="505" customFormat="1" ht="14.25" hidden="1"/>
    <row r="64324" s="505" customFormat="1" ht="14.25" hidden="1"/>
    <row r="64325" s="505" customFormat="1" ht="14.25" hidden="1"/>
    <row r="64326" s="505" customFormat="1" ht="14.25" hidden="1"/>
    <row r="64327" s="505" customFormat="1" ht="14.25" hidden="1"/>
    <row r="64328" s="505" customFormat="1" ht="14.25" hidden="1"/>
    <row r="64329" s="505" customFormat="1" ht="14.25" hidden="1"/>
    <row r="64330" s="505" customFormat="1" ht="14.25" hidden="1"/>
    <row r="64331" s="505" customFormat="1" ht="14.25" hidden="1"/>
    <row r="64332" s="505" customFormat="1" ht="14.25" hidden="1"/>
    <row r="64333" s="505" customFormat="1" ht="14.25" hidden="1"/>
    <row r="64334" s="505" customFormat="1" ht="14.25" hidden="1"/>
    <row r="64335" s="505" customFormat="1" ht="14.25" hidden="1"/>
    <row r="64336" s="505" customFormat="1" ht="14.25" hidden="1"/>
    <row r="64337" s="505" customFormat="1" ht="14.25" hidden="1"/>
    <row r="64338" s="505" customFormat="1" ht="14.25" hidden="1"/>
    <row r="64339" s="505" customFormat="1" ht="14.25" hidden="1"/>
    <row r="64340" s="505" customFormat="1" ht="14.25" hidden="1"/>
    <row r="64341" s="505" customFormat="1" ht="14.25" hidden="1"/>
    <row r="64342" s="505" customFormat="1" ht="14.25" hidden="1"/>
    <row r="64343" s="505" customFormat="1" ht="14.25" hidden="1"/>
    <row r="64344" s="505" customFormat="1" ht="14.25" hidden="1"/>
    <row r="64345" s="505" customFormat="1" ht="14.25" hidden="1"/>
    <row r="64346" s="505" customFormat="1" ht="14.25" hidden="1"/>
    <row r="64347" s="505" customFormat="1" ht="14.25" hidden="1"/>
    <row r="64348" s="505" customFormat="1" ht="14.25" hidden="1"/>
    <row r="64349" s="505" customFormat="1" ht="14.25" hidden="1"/>
    <row r="64350" s="505" customFormat="1" ht="14.25" hidden="1"/>
    <row r="64351" s="505" customFormat="1" ht="14.25" hidden="1"/>
    <row r="64352" s="505" customFormat="1" ht="14.25" hidden="1"/>
    <row r="64353" s="505" customFormat="1" ht="14.25" hidden="1"/>
    <row r="64354" s="505" customFormat="1" ht="14.25" hidden="1"/>
    <row r="64355" s="505" customFormat="1" ht="14.25" hidden="1"/>
    <row r="64356" s="505" customFormat="1" ht="14.25" hidden="1"/>
    <row r="64357" s="505" customFormat="1" ht="14.25" hidden="1"/>
    <row r="64358" s="505" customFormat="1" ht="14.25" hidden="1"/>
    <row r="64359" s="505" customFormat="1" ht="14.25" hidden="1"/>
    <row r="64360" s="505" customFormat="1" ht="14.25" hidden="1"/>
    <row r="64361" s="505" customFormat="1" ht="14.25" hidden="1"/>
    <row r="64362" s="505" customFormat="1" ht="14.25" hidden="1"/>
    <row r="64363" s="505" customFormat="1" ht="14.25" hidden="1"/>
    <row r="64364" s="505" customFormat="1" ht="14.25" hidden="1"/>
    <row r="64365" s="505" customFormat="1" ht="14.25" hidden="1"/>
    <row r="64366" s="505" customFormat="1" ht="14.25" hidden="1"/>
    <row r="64367" s="505" customFormat="1" ht="14.25" hidden="1"/>
    <row r="64368" s="505" customFormat="1" ht="14.25" hidden="1"/>
    <row r="64369" s="505" customFormat="1" ht="14.25" hidden="1"/>
    <row r="64370" s="505" customFormat="1" ht="14.25" hidden="1"/>
    <row r="64371" s="505" customFormat="1" ht="14.25" hidden="1"/>
    <row r="64372" s="505" customFormat="1" ht="14.25" hidden="1"/>
    <row r="64373" s="505" customFormat="1" ht="14.25" hidden="1"/>
    <row r="64374" s="505" customFormat="1" ht="14.25" hidden="1"/>
    <row r="64375" s="505" customFormat="1" ht="14.25" hidden="1"/>
    <row r="64376" s="505" customFormat="1" ht="14.25" hidden="1"/>
    <row r="64377" s="505" customFormat="1" ht="14.25" hidden="1"/>
    <row r="64378" s="505" customFormat="1" ht="14.25" hidden="1"/>
    <row r="64379" s="505" customFormat="1" ht="14.25" hidden="1"/>
    <row r="64380" s="505" customFormat="1" ht="14.25" hidden="1"/>
    <row r="64381" s="505" customFormat="1" ht="14.25" hidden="1"/>
    <row r="64382" s="505" customFormat="1" ht="14.25" hidden="1"/>
    <row r="64383" s="505" customFormat="1" ht="14.25" hidden="1"/>
    <row r="64384" s="505" customFormat="1" ht="14.25" hidden="1"/>
    <row r="64385" s="505" customFormat="1" ht="14.25" hidden="1"/>
    <row r="64386" s="505" customFormat="1" ht="14.25" hidden="1"/>
    <row r="64387" s="505" customFormat="1" ht="14.25" hidden="1"/>
    <row r="64388" s="505" customFormat="1" ht="14.25" hidden="1"/>
    <row r="64389" s="505" customFormat="1" ht="14.25" hidden="1"/>
    <row r="64390" s="505" customFormat="1" ht="14.25" hidden="1"/>
    <row r="64391" s="505" customFormat="1" ht="14.25" hidden="1"/>
    <row r="64392" s="505" customFormat="1" ht="14.25" hidden="1"/>
    <row r="64393" s="505" customFormat="1" ht="14.25" hidden="1"/>
    <row r="64394" s="505" customFormat="1" ht="14.25" hidden="1"/>
    <row r="64395" s="505" customFormat="1" ht="14.25" hidden="1"/>
    <row r="64396" s="505" customFormat="1" ht="14.25" hidden="1"/>
    <row r="64397" s="505" customFormat="1" ht="14.25" hidden="1"/>
    <row r="64398" s="505" customFormat="1" ht="14.25" hidden="1"/>
    <row r="64399" s="505" customFormat="1" ht="14.25" hidden="1"/>
    <row r="64400" s="505" customFormat="1" ht="14.25" hidden="1"/>
    <row r="64401" s="505" customFormat="1" ht="14.25" hidden="1"/>
    <row r="64402" s="505" customFormat="1" ht="14.25" hidden="1"/>
    <row r="64403" s="505" customFormat="1" ht="14.25" hidden="1"/>
    <row r="64404" s="505" customFormat="1" ht="14.25" hidden="1"/>
    <row r="64405" s="505" customFormat="1" ht="14.25" hidden="1"/>
    <row r="64406" s="505" customFormat="1" ht="14.25" hidden="1"/>
    <row r="64407" s="505" customFormat="1" ht="14.25" hidden="1"/>
    <row r="64408" s="505" customFormat="1" ht="14.25" hidden="1"/>
    <row r="64409" s="505" customFormat="1" ht="14.25" hidden="1"/>
    <row r="64410" s="505" customFormat="1" ht="14.25" hidden="1"/>
    <row r="64411" s="505" customFormat="1" ht="14.25" hidden="1"/>
    <row r="64412" s="505" customFormat="1" ht="14.25" hidden="1"/>
    <row r="64413" s="505" customFormat="1" ht="14.25" hidden="1"/>
    <row r="64414" s="505" customFormat="1" ht="14.25" hidden="1"/>
    <row r="64415" s="505" customFormat="1" ht="14.25" hidden="1"/>
    <row r="64416" s="505" customFormat="1" ht="14.25" hidden="1"/>
    <row r="64417" s="505" customFormat="1" ht="14.25" hidden="1"/>
    <row r="64418" s="505" customFormat="1" ht="14.25" hidden="1"/>
    <row r="64419" s="505" customFormat="1" ht="14.25" hidden="1"/>
    <row r="64420" s="505" customFormat="1" ht="14.25" hidden="1"/>
    <row r="64421" s="505" customFormat="1" ht="14.25" hidden="1"/>
    <row r="64422" s="505" customFormat="1" ht="14.25" hidden="1"/>
    <row r="64423" s="505" customFormat="1" ht="14.25" hidden="1"/>
    <row r="64424" s="505" customFormat="1" ht="14.25" hidden="1"/>
    <row r="64425" s="505" customFormat="1" ht="14.25" hidden="1"/>
    <row r="64426" s="505" customFormat="1" ht="14.25" hidden="1"/>
    <row r="64427" s="505" customFormat="1" ht="14.25" hidden="1"/>
    <row r="64428" s="505" customFormat="1" ht="14.25" hidden="1"/>
    <row r="64429" s="505" customFormat="1" ht="14.25" hidden="1"/>
    <row r="64430" s="505" customFormat="1" ht="14.25" hidden="1"/>
    <row r="64431" s="505" customFormat="1" ht="14.25" hidden="1"/>
    <row r="64432" s="505" customFormat="1" ht="14.25" hidden="1"/>
    <row r="64433" s="505" customFormat="1" ht="14.25" hidden="1"/>
    <row r="64434" s="505" customFormat="1" ht="14.25" hidden="1"/>
    <row r="64435" s="505" customFormat="1" ht="14.25" hidden="1"/>
    <row r="64436" s="505" customFormat="1" ht="14.25" hidden="1"/>
    <row r="64437" s="505" customFormat="1" ht="14.25" hidden="1"/>
    <row r="64438" s="505" customFormat="1" ht="14.25" hidden="1"/>
    <row r="64439" s="505" customFormat="1" ht="14.25" hidden="1"/>
    <row r="64440" s="505" customFormat="1" ht="14.25" hidden="1"/>
    <row r="64441" s="505" customFormat="1" ht="14.25" hidden="1"/>
    <row r="64442" s="505" customFormat="1" ht="14.25" hidden="1"/>
    <row r="64443" s="505" customFormat="1" ht="14.25" hidden="1"/>
    <row r="64444" s="505" customFormat="1" ht="14.25" hidden="1"/>
    <row r="64445" s="505" customFormat="1" ht="14.25" hidden="1"/>
    <row r="64446" s="505" customFormat="1" ht="14.25" hidden="1"/>
    <row r="64447" s="505" customFormat="1" ht="14.25" hidden="1"/>
    <row r="64448" s="505" customFormat="1" ht="14.25" hidden="1"/>
    <row r="64449" s="505" customFormat="1" ht="14.25" hidden="1"/>
    <row r="64450" s="505" customFormat="1" ht="14.25" hidden="1"/>
    <row r="64451" s="505" customFormat="1" ht="14.25" hidden="1"/>
    <row r="64452" s="505" customFormat="1" ht="14.25" hidden="1"/>
    <row r="64453" s="505" customFormat="1" ht="14.25" hidden="1"/>
    <row r="64454" s="505" customFormat="1" ht="14.25" hidden="1"/>
    <row r="64455" s="505" customFormat="1" ht="14.25" hidden="1"/>
    <row r="64456" s="505" customFormat="1" ht="14.25" hidden="1"/>
    <row r="64457" s="505" customFormat="1" ht="14.25" hidden="1"/>
    <row r="64458" s="505" customFormat="1" ht="14.25" hidden="1"/>
    <row r="64459" s="505" customFormat="1" ht="14.25" hidden="1"/>
    <row r="64460" s="505" customFormat="1" ht="14.25" hidden="1"/>
    <row r="64461" s="505" customFormat="1" ht="14.25" hidden="1"/>
    <row r="64462" s="505" customFormat="1" ht="14.25" hidden="1"/>
    <row r="64463" s="505" customFormat="1" ht="14.25" hidden="1"/>
    <row r="64464" s="505" customFormat="1" ht="14.25" hidden="1"/>
    <row r="64465" s="505" customFormat="1" ht="14.25" hidden="1"/>
    <row r="64466" s="505" customFormat="1" ht="14.25" hidden="1"/>
    <row r="64467" s="505" customFormat="1" ht="14.25" hidden="1"/>
    <row r="64468" s="505" customFormat="1" ht="14.25" hidden="1"/>
    <row r="64469" s="505" customFormat="1" ht="14.25" hidden="1"/>
    <row r="64470" s="505" customFormat="1" ht="14.25" hidden="1"/>
    <row r="64471" s="505" customFormat="1" ht="14.25" hidden="1"/>
    <row r="64472" s="505" customFormat="1" ht="14.25" hidden="1"/>
    <row r="64473" s="505" customFormat="1" ht="14.25" hidden="1"/>
    <row r="64474" s="505" customFormat="1" ht="14.25" hidden="1"/>
    <row r="64475" s="505" customFormat="1" ht="14.25" hidden="1"/>
    <row r="64476" s="505" customFormat="1" ht="14.25" hidden="1"/>
    <row r="64477" s="505" customFormat="1" ht="14.25" hidden="1"/>
    <row r="64478" s="505" customFormat="1" ht="14.25" hidden="1"/>
    <row r="64479" s="505" customFormat="1" ht="14.25" hidden="1"/>
    <row r="64480" s="505" customFormat="1" ht="14.25" hidden="1"/>
    <row r="64481" s="505" customFormat="1" ht="14.25" hidden="1"/>
    <row r="64482" s="505" customFormat="1" ht="14.25" hidden="1"/>
    <row r="64483" s="505" customFormat="1" ht="14.25" hidden="1"/>
    <row r="64484" s="505" customFormat="1" ht="14.25" hidden="1"/>
    <row r="64485" s="505" customFormat="1" ht="14.25" hidden="1"/>
    <row r="64486" s="505" customFormat="1" ht="14.25" hidden="1"/>
    <row r="64487" s="505" customFormat="1" ht="14.25" hidden="1"/>
    <row r="64488" s="505" customFormat="1" ht="14.25" hidden="1"/>
    <row r="64489" s="505" customFormat="1" ht="14.25" hidden="1"/>
    <row r="64490" s="505" customFormat="1" ht="14.25" hidden="1"/>
    <row r="64491" s="505" customFormat="1" ht="14.25" hidden="1"/>
    <row r="64492" s="505" customFormat="1" ht="14.25" hidden="1"/>
    <row r="64493" s="505" customFormat="1" ht="14.25" hidden="1"/>
    <row r="64494" s="505" customFormat="1" ht="14.25" hidden="1"/>
    <row r="64495" s="505" customFormat="1" ht="14.25" hidden="1"/>
    <row r="64496" s="505" customFormat="1" ht="14.25" hidden="1"/>
    <row r="64497" s="505" customFormat="1" ht="14.25" hidden="1"/>
    <row r="64498" s="505" customFormat="1" ht="14.25" hidden="1"/>
    <row r="64499" s="505" customFormat="1" ht="14.25" hidden="1"/>
    <row r="64500" s="505" customFormat="1" ht="14.25" hidden="1"/>
    <row r="64501" s="505" customFormat="1" ht="14.25" hidden="1"/>
    <row r="64502" s="505" customFormat="1" ht="14.25" hidden="1"/>
    <row r="64503" s="505" customFormat="1" ht="14.25" hidden="1"/>
    <row r="64504" s="505" customFormat="1" ht="14.25" hidden="1"/>
    <row r="64505" s="505" customFormat="1" ht="14.25" hidden="1"/>
    <row r="64506" s="505" customFormat="1" ht="14.25" hidden="1"/>
    <row r="64507" s="505" customFormat="1" ht="14.25" hidden="1"/>
    <row r="64508" s="505" customFormat="1" ht="14.25" hidden="1"/>
    <row r="64509" s="505" customFormat="1" ht="14.25" hidden="1"/>
    <row r="64510" s="505" customFormat="1" ht="14.25" hidden="1"/>
    <row r="64511" s="505" customFormat="1" ht="14.25" hidden="1"/>
    <row r="64512" s="505" customFormat="1" ht="14.25" hidden="1"/>
    <row r="64513" s="505" customFormat="1" ht="14.25" hidden="1"/>
    <row r="64514" s="505" customFormat="1" ht="14.25" hidden="1"/>
    <row r="64515" s="505" customFormat="1" ht="14.25" hidden="1"/>
    <row r="64516" s="505" customFormat="1" ht="14.25" hidden="1"/>
    <row r="64517" s="505" customFormat="1" ht="14.25" hidden="1"/>
    <row r="64518" s="505" customFormat="1" ht="14.25" hidden="1"/>
    <row r="64519" s="505" customFormat="1" ht="14.25" hidden="1"/>
    <row r="64520" s="505" customFormat="1" ht="14.25" hidden="1"/>
    <row r="64521" s="505" customFormat="1" ht="14.25" hidden="1"/>
    <row r="64522" s="505" customFormat="1" ht="14.25" hidden="1"/>
    <row r="64523" s="505" customFormat="1" ht="14.25" hidden="1"/>
    <row r="64524" s="505" customFormat="1" ht="14.25" hidden="1"/>
    <row r="64525" s="505" customFormat="1" ht="14.25" hidden="1"/>
    <row r="64526" s="505" customFormat="1" ht="14.25" hidden="1"/>
    <row r="64527" s="505" customFormat="1" ht="14.25" hidden="1"/>
    <row r="64528" s="505" customFormat="1" ht="14.25" hidden="1"/>
    <row r="64529" s="505" customFormat="1" ht="14.25" hidden="1"/>
    <row r="64530" s="505" customFormat="1" ht="14.25" hidden="1"/>
    <row r="64531" s="505" customFormat="1" ht="14.25" hidden="1"/>
    <row r="64532" s="505" customFormat="1" ht="14.25" hidden="1"/>
    <row r="64533" s="505" customFormat="1" ht="14.25" hidden="1"/>
    <row r="64534" s="505" customFormat="1" ht="14.25" hidden="1"/>
    <row r="64535" s="505" customFormat="1" ht="14.25" hidden="1"/>
    <row r="64536" s="505" customFormat="1" ht="14.25" hidden="1"/>
    <row r="64537" s="505" customFormat="1" ht="14.25" hidden="1"/>
    <row r="64538" s="505" customFormat="1" ht="14.25" hidden="1"/>
    <row r="64539" s="505" customFormat="1" ht="14.25" hidden="1"/>
    <row r="64540" s="505" customFormat="1" ht="14.25" hidden="1"/>
    <row r="64541" s="505" customFormat="1" ht="14.25" hidden="1"/>
    <row r="64542" s="505" customFormat="1" ht="14.25" hidden="1"/>
    <row r="64543" s="505" customFormat="1" ht="14.25" hidden="1"/>
    <row r="64544" s="505" customFormat="1" ht="14.25" hidden="1"/>
    <row r="64545" s="505" customFormat="1" ht="14.25" hidden="1"/>
    <row r="64546" s="505" customFormat="1" ht="14.25" hidden="1"/>
    <row r="64547" s="505" customFormat="1" ht="14.25" hidden="1"/>
    <row r="64548" s="505" customFormat="1" ht="14.25" hidden="1"/>
    <row r="64549" s="505" customFormat="1" ht="14.25" hidden="1"/>
    <row r="64550" s="505" customFormat="1" ht="14.25" hidden="1"/>
    <row r="64551" s="505" customFormat="1" ht="14.25" hidden="1"/>
    <row r="64552" s="505" customFormat="1" ht="14.25" hidden="1"/>
    <row r="64553" s="505" customFormat="1" ht="14.25" hidden="1"/>
    <row r="64554" s="505" customFormat="1" ht="14.25" hidden="1"/>
    <row r="64555" s="505" customFormat="1" ht="14.25" hidden="1"/>
    <row r="64556" s="505" customFormat="1" ht="14.25" hidden="1"/>
    <row r="64557" s="505" customFormat="1" ht="14.25" hidden="1"/>
    <row r="64558" s="505" customFormat="1" ht="14.25" hidden="1"/>
    <row r="64559" s="505" customFormat="1" ht="14.25" hidden="1"/>
    <row r="64560" s="505" customFormat="1" ht="14.25" hidden="1"/>
    <row r="64561" s="505" customFormat="1" ht="14.25" hidden="1"/>
    <row r="64562" s="505" customFormat="1" ht="14.25" hidden="1"/>
    <row r="64563" s="505" customFormat="1" ht="14.25" hidden="1"/>
    <row r="64564" s="505" customFormat="1" ht="14.25" hidden="1"/>
    <row r="64565" s="505" customFormat="1" ht="14.25" hidden="1"/>
    <row r="64566" s="505" customFormat="1" ht="14.25" hidden="1"/>
    <row r="64567" s="505" customFormat="1" ht="14.25" hidden="1"/>
    <row r="64568" s="505" customFormat="1" ht="14.25" hidden="1"/>
    <row r="64569" s="505" customFormat="1" ht="14.25" hidden="1"/>
    <row r="64570" s="505" customFormat="1" ht="14.25" hidden="1"/>
    <row r="64571" s="505" customFormat="1" ht="14.25" hidden="1"/>
    <row r="64572" s="505" customFormat="1" ht="14.25" hidden="1"/>
    <row r="64573" s="505" customFormat="1" ht="14.25" hidden="1"/>
    <row r="64574" s="505" customFormat="1" ht="14.25" hidden="1"/>
    <row r="64575" s="505" customFormat="1" ht="14.25" hidden="1"/>
    <row r="64576" s="505" customFormat="1" ht="14.25" hidden="1"/>
    <row r="64577" s="505" customFormat="1" ht="14.25" hidden="1"/>
    <row r="64578" s="505" customFormat="1" ht="14.25" hidden="1"/>
    <row r="64579" s="505" customFormat="1" ht="14.25" hidden="1"/>
    <row r="64580" s="505" customFormat="1" ht="14.25" hidden="1"/>
    <row r="64581" s="505" customFormat="1" ht="14.25" hidden="1"/>
    <row r="64582" s="505" customFormat="1" ht="14.25" hidden="1"/>
    <row r="64583" s="505" customFormat="1" ht="14.25" hidden="1"/>
    <row r="64584" s="505" customFormat="1" ht="14.25" hidden="1"/>
    <row r="64585" s="505" customFormat="1" ht="14.25" hidden="1"/>
    <row r="64586" s="505" customFormat="1" ht="14.25" hidden="1"/>
    <row r="64587" s="505" customFormat="1" ht="14.25" hidden="1"/>
    <row r="64588" s="505" customFormat="1" ht="14.25" hidden="1"/>
    <row r="64589" s="505" customFormat="1" ht="14.25" hidden="1"/>
    <row r="64590" s="505" customFormat="1" ht="14.25" hidden="1"/>
    <row r="64591" s="505" customFormat="1" ht="14.25" hidden="1"/>
    <row r="64592" s="505" customFormat="1" ht="14.25" hidden="1"/>
    <row r="64593" s="505" customFormat="1" ht="14.25" hidden="1"/>
    <row r="64594" s="505" customFormat="1" ht="14.25" hidden="1"/>
    <row r="64595" s="505" customFormat="1" ht="14.25" hidden="1"/>
    <row r="64596" s="505" customFormat="1" ht="14.25" hidden="1"/>
    <row r="64597" s="505" customFormat="1" ht="14.25" hidden="1"/>
    <row r="64598" s="505" customFormat="1" ht="14.25" hidden="1"/>
    <row r="64599" s="505" customFormat="1" ht="14.25" hidden="1"/>
    <row r="64600" s="505" customFormat="1" ht="14.25" hidden="1"/>
    <row r="64601" s="505" customFormat="1" ht="14.25" hidden="1"/>
    <row r="64602" s="505" customFormat="1" ht="14.25" hidden="1"/>
    <row r="64603" s="505" customFormat="1" ht="14.25" hidden="1"/>
    <row r="64604" s="505" customFormat="1" ht="14.25" hidden="1"/>
    <row r="64605" s="505" customFormat="1" ht="14.25" hidden="1"/>
    <row r="64606" s="505" customFormat="1" ht="14.25" hidden="1"/>
    <row r="64607" s="505" customFormat="1" ht="14.25" hidden="1"/>
    <row r="64608" s="505" customFormat="1" ht="14.25" hidden="1"/>
    <row r="64609" s="505" customFormat="1" ht="14.25" hidden="1"/>
    <row r="64610" s="505" customFormat="1" ht="14.25" hidden="1"/>
    <row r="64611" s="505" customFormat="1" ht="14.25" hidden="1"/>
    <row r="64612" s="505" customFormat="1" ht="14.25" hidden="1"/>
    <row r="64613" s="505" customFormat="1" ht="14.25" hidden="1"/>
    <row r="64614" s="505" customFormat="1" ht="14.25" hidden="1"/>
    <row r="64615" s="505" customFormat="1" ht="14.25" hidden="1"/>
    <row r="64616" s="505" customFormat="1" ht="14.25" hidden="1"/>
    <row r="64617" s="505" customFormat="1" ht="14.25" hidden="1"/>
    <row r="64618" s="505" customFormat="1" ht="14.25" hidden="1"/>
    <row r="64619" s="505" customFormat="1" ht="14.25" hidden="1"/>
    <row r="64620" s="505" customFormat="1" ht="14.25" hidden="1"/>
    <row r="64621" s="505" customFormat="1" ht="14.25" hidden="1"/>
    <row r="64622" s="505" customFormat="1" ht="14.25" hidden="1"/>
    <row r="64623" s="505" customFormat="1" ht="14.25" hidden="1"/>
    <row r="64624" s="505" customFormat="1" ht="14.25" hidden="1"/>
    <row r="64625" s="505" customFormat="1" ht="14.25" hidden="1"/>
    <row r="64626" s="505" customFormat="1" ht="14.25" hidden="1"/>
    <row r="64627" s="505" customFormat="1" ht="14.25" hidden="1"/>
    <row r="64628" s="505" customFormat="1" ht="14.25" hidden="1"/>
    <row r="64629" s="505" customFormat="1" ht="14.25" hidden="1"/>
    <row r="64630" s="505" customFormat="1" ht="14.25" hidden="1"/>
    <row r="64631" s="505" customFormat="1" ht="14.25" hidden="1"/>
    <row r="64632" s="505" customFormat="1" ht="14.25" hidden="1"/>
    <row r="64633" s="505" customFormat="1" ht="14.25" hidden="1"/>
    <row r="64634" s="505" customFormat="1" ht="14.25" hidden="1"/>
    <row r="64635" s="505" customFormat="1" ht="14.25" hidden="1"/>
    <row r="64636" s="505" customFormat="1" ht="14.25" hidden="1"/>
    <row r="64637" s="505" customFormat="1" ht="14.25" hidden="1"/>
    <row r="64638" s="505" customFormat="1" ht="14.25" hidden="1"/>
    <row r="64639" s="505" customFormat="1" ht="14.25" hidden="1"/>
    <row r="64640" s="505" customFormat="1" ht="14.25" hidden="1"/>
    <row r="64641" s="505" customFormat="1" ht="14.25" hidden="1"/>
    <row r="64642" s="505" customFormat="1" ht="14.25" hidden="1"/>
    <row r="64643" s="505" customFormat="1" ht="14.25" hidden="1"/>
    <row r="64644" s="505" customFormat="1" ht="14.25" hidden="1"/>
    <row r="64645" s="505" customFormat="1" ht="14.25" hidden="1"/>
    <row r="64646" s="505" customFormat="1" ht="14.25" hidden="1"/>
    <row r="64647" s="505" customFormat="1" ht="14.25" hidden="1"/>
    <row r="64648" s="505" customFormat="1" ht="14.25" hidden="1"/>
    <row r="64649" s="505" customFormat="1" ht="14.25" hidden="1"/>
    <row r="64650" s="505" customFormat="1" ht="14.25" hidden="1"/>
    <row r="64651" s="505" customFormat="1" ht="14.25" hidden="1"/>
    <row r="64652" s="505" customFormat="1" ht="14.25" hidden="1"/>
    <row r="64653" s="505" customFormat="1" ht="14.25" hidden="1"/>
    <row r="64654" s="505" customFormat="1" ht="14.25" hidden="1"/>
    <row r="64655" s="505" customFormat="1" ht="14.25" hidden="1"/>
    <row r="64656" s="505" customFormat="1" ht="14.25" hidden="1"/>
    <row r="64657" s="505" customFormat="1" ht="14.25" hidden="1"/>
    <row r="64658" s="505" customFormat="1" ht="14.25" hidden="1"/>
    <row r="64659" s="505" customFormat="1" ht="14.25" hidden="1"/>
    <row r="64660" s="505" customFormat="1" ht="14.25" hidden="1"/>
    <row r="64661" s="505" customFormat="1" ht="14.25" hidden="1"/>
    <row r="64662" s="505" customFormat="1" ht="14.25" hidden="1"/>
    <row r="64663" s="505" customFormat="1" ht="14.25" hidden="1"/>
    <row r="64664" s="505" customFormat="1" ht="14.25" hidden="1"/>
    <row r="64665" s="505" customFormat="1" ht="14.25" hidden="1"/>
    <row r="64666" s="505" customFormat="1" ht="14.25" hidden="1"/>
    <row r="64667" s="505" customFormat="1" ht="14.25" hidden="1"/>
    <row r="64668" s="505" customFormat="1" ht="14.25" hidden="1"/>
    <row r="64669" s="505" customFormat="1" ht="14.25" hidden="1"/>
    <row r="64670" s="505" customFormat="1" ht="14.25" hidden="1"/>
    <row r="64671" s="505" customFormat="1" ht="14.25" hidden="1"/>
    <row r="64672" s="505" customFormat="1" ht="14.25" hidden="1"/>
    <row r="64673" s="505" customFormat="1" ht="14.25" hidden="1"/>
    <row r="64674" s="505" customFormat="1" ht="14.25" hidden="1"/>
    <row r="64675" s="505" customFormat="1" ht="14.25" hidden="1"/>
    <row r="64676" s="505" customFormat="1" ht="14.25" hidden="1"/>
    <row r="64677" s="505" customFormat="1" ht="14.25" hidden="1"/>
    <row r="64678" s="505" customFormat="1" ht="14.25" hidden="1"/>
    <row r="64679" s="505" customFormat="1" ht="14.25" hidden="1"/>
    <row r="64680" s="505" customFormat="1" ht="14.25" hidden="1"/>
    <row r="64681" s="505" customFormat="1" ht="14.25" hidden="1"/>
    <row r="64682" s="505" customFormat="1" ht="14.25" hidden="1"/>
    <row r="64683" s="505" customFormat="1" ht="14.25" hidden="1"/>
    <row r="64684" s="505" customFormat="1" ht="14.25" hidden="1"/>
    <row r="64685" s="505" customFormat="1" ht="14.25" hidden="1"/>
    <row r="64686" s="505" customFormat="1" ht="14.25" hidden="1"/>
    <row r="64687" s="505" customFormat="1" ht="14.25" hidden="1"/>
    <row r="64688" s="505" customFormat="1" ht="14.25" hidden="1"/>
    <row r="64689" s="505" customFormat="1" ht="14.25" hidden="1"/>
    <row r="64690" s="505" customFormat="1" ht="14.25" hidden="1"/>
    <row r="64691" s="505" customFormat="1" ht="14.25" hidden="1"/>
    <row r="64692" s="505" customFormat="1" ht="14.25" hidden="1"/>
    <row r="64693" s="505" customFormat="1" ht="14.25" hidden="1"/>
    <row r="64694" s="505" customFormat="1" ht="14.25" hidden="1"/>
    <row r="64695" s="505" customFormat="1" ht="14.25" hidden="1"/>
    <row r="64696" s="505" customFormat="1" ht="14.25" hidden="1"/>
    <row r="64697" s="505" customFormat="1" ht="14.25" hidden="1"/>
    <row r="64698" s="505" customFormat="1" ht="14.25" hidden="1"/>
    <row r="64699" s="505" customFormat="1" ht="14.25" hidden="1"/>
    <row r="64700" s="505" customFormat="1" ht="14.25" hidden="1"/>
    <row r="64701" s="505" customFormat="1" ht="14.25" hidden="1"/>
    <row r="64702" s="505" customFormat="1" ht="14.25" hidden="1"/>
    <row r="64703" s="505" customFormat="1" ht="14.25" hidden="1"/>
    <row r="64704" s="505" customFormat="1" ht="14.25" hidden="1"/>
    <row r="64705" s="505" customFormat="1" ht="14.25" hidden="1"/>
    <row r="64706" s="505" customFormat="1" ht="14.25" hidden="1"/>
    <row r="64707" s="505" customFormat="1" ht="14.25" hidden="1"/>
    <row r="64708" s="505" customFormat="1" ht="14.25" hidden="1"/>
    <row r="64709" s="505" customFormat="1" ht="14.25" hidden="1"/>
    <row r="64710" s="505" customFormat="1" ht="14.25" hidden="1"/>
    <row r="64711" s="505" customFormat="1" ht="14.25" hidden="1"/>
    <row r="64712" s="505" customFormat="1" ht="14.25" hidden="1"/>
    <row r="64713" s="505" customFormat="1" ht="14.25" hidden="1"/>
    <row r="64714" s="505" customFormat="1" ht="14.25" hidden="1"/>
    <row r="64715" s="505" customFormat="1" ht="14.25" hidden="1"/>
    <row r="64716" s="505" customFormat="1" ht="14.25" hidden="1"/>
    <row r="64717" s="505" customFormat="1" ht="14.25" hidden="1"/>
    <row r="64718" s="505" customFormat="1" ht="14.25" hidden="1"/>
    <row r="64719" s="505" customFormat="1" ht="14.25" hidden="1"/>
    <row r="64720" s="505" customFormat="1" ht="14.25" hidden="1"/>
    <row r="64721" s="505" customFormat="1" ht="14.25" hidden="1"/>
    <row r="64722" s="505" customFormat="1" ht="14.25" hidden="1"/>
    <row r="64723" s="505" customFormat="1" ht="14.25" hidden="1"/>
    <row r="64724" s="505" customFormat="1" ht="14.25" hidden="1"/>
    <row r="64725" s="505" customFormat="1" ht="14.25" hidden="1"/>
    <row r="64726" s="505" customFormat="1" ht="14.25" hidden="1"/>
    <row r="64727" s="505" customFormat="1" ht="14.25" hidden="1"/>
    <row r="64728" s="505" customFormat="1" ht="14.25" hidden="1"/>
    <row r="64729" s="505" customFormat="1" ht="14.25" hidden="1"/>
    <row r="64730" s="505" customFormat="1" ht="14.25" hidden="1"/>
    <row r="64731" s="505" customFormat="1" ht="14.25" hidden="1"/>
    <row r="64732" s="505" customFormat="1" ht="14.25" hidden="1"/>
    <row r="64733" s="505" customFormat="1" ht="14.25" hidden="1"/>
    <row r="64734" s="505" customFormat="1" ht="14.25" hidden="1"/>
    <row r="64735" s="505" customFormat="1" ht="14.25" hidden="1"/>
    <row r="64736" s="505" customFormat="1" ht="14.25" hidden="1"/>
    <row r="64737" s="505" customFormat="1" ht="14.25" hidden="1"/>
    <row r="64738" s="505" customFormat="1" ht="14.25" hidden="1"/>
    <row r="64739" s="505" customFormat="1" ht="14.25" hidden="1"/>
    <row r="64740" s="505" customFormat="1" ht="14.25" hidden="1"/>
    <row r="64741" s="505" customFormat="1" ht="14.25" hidden="1"/>
    <row r="64742" s="505" customFormat="1" ht="14.25" hidden="1"/>
    <row r="64743" s="505" customFormat="1" ht="14.25" hidden="1"/>
    <row r="64744" s="505" customFormat="1" ht="14.25" hidden="1"/>
    <row r="64745" s="505" customFormat="1" ht="14.25" hidden="1"/>
    <row r="64746" s="505" customFormat="1" ht="14.25" hidden="1"/>
    <row r="64747" s="505" customFormat="1" ht="14.25" hidden="1"/>
    <row r="64748" s="505" customFormat="1" ht="14.25" hidden="1"/>
    <row r="64749" s="505" customFormat="1" ht="14.25" hidden="1"/>
    <row r="64750" s="505" customFormat="1" ht="14.25" hidden="1"/>
    <row r="64751" s="505" customFormat="1" ht="14.25" hidden="1"/>
    <row r="64752" s="505" customFormat="1" ht="14.25" hidden="1"/>
    <row r="64753" s="505" customFormat="1" ht="14.25" hidden="1"/>
    <row r="64754" s="505" customFormat="1" ht="14.25" hidden="1"/>
    <row r="64755" s="505" customFormat="1" ht="14.25" hidden="1"/>
    <row r="64756" s="505" customFormat="1" ht="14.25" hidden="1"/>
    <row r="64757" s="505" customFormat="1" ht="14.25" hidden="1"/>
    <row r="64758" s="505" customFormat="1" ht="14.25" hidden="1"/>
    <row r="64759" s="505" customFormat="1" ht="14.25" hidden="1"/>
    <row r="64760" s="505" customFormat="1" ht="14.25" hidden="1"/>
    <row r="64761" s="505" customFormat="1" ht="14.25" hidden="1"/>
    <row r="64762" s="505" customFormat="1" ht="14.25" hidden="1"/>
    <row r="64763" s="505" customFormat="1" ht="14.25" hidden="1"/>
    <row r="64764" s="505" customFormat="1" ht="14.25" hidden="1"/>
    <row r="64765" s="505" customFormat="1" ht="14.25" hidden="1"/>
    <row r="64766" s="505" customFormat="1" ht="14.25" hidden="1"/>
    <row r="64767" s="505" customFormat="1" ht="14.25" hidden="1"/>
    <row r="64768" s="505" customFormat="1" ht="14.25" hidden="1"/>
    <row r="64769" s="505" customFormat="1" ht="14.25" hidden="1"/>
    <row r="64770" s="505" customFormat="1" ht="14.25" hidden="1"/>
    <row r="64771" s="505" customFormat="1" ht="14.25" hidden="1"/>
    <row r="64772" s="505" customFormat="1" ht="14.25" hidden="1"/>
    <row r="64773" s="505" customFormat="1" ht="14.25" hidden="1"/>
    <row r="64774" s="505" customFormat="1" ht="14.25" hidden="1"/>
    <row r="64775" s="505" customFormat="1" ht="14.25" hidden="1"/>
    <row r="64776" s="505" customFormat="1" ht="14.25" hidden="1"/>
    <row r="64777" s="505" customFormat="1" ht="14.25" hidden="1"/>
    <row r="64778" s="505" customFormat="1" ht="14.25" hidden="1"/>
    <row r="64779" s="505" customFormat="1" ht="14.25" hidden="1"/>
    <row r="64780" s="505" customFormat="1" ht="14.25" hidden="1"/>
    <row r="64781" s="505" customFormat="1" ht="14.25" hidden="1"/>
    <row r="64782" s="505" customFormat="1" ht="14.25" hidden="1"/>
    <row r="64783" s="505" customFormat="1" ht="14.25" hidden="1"/>
    <row r="64784" s="505" customFormat="1" ht="14.25" hidden="1"/>
    <row r="64785" s="505" customFormat="1" ht="14.25" hidden="1"/>
    <row r="64786" s="505" customFormat="1" ht="14.25" hidden="1"/>
    <row r="64787" s="505" customFormat="1" ht="14.25" hidden="1"/>
    <row r="64788" s="505" customFormat="1" ht="14.25" hidden="1"/>
    <row r="64789" s="505" customFormat="1" ht="14.25" hidden="1"/>
    <row r="64790" s="505" customFormat="1" ht="14.25" hidden="1"/>
    <row r="64791" s="505" customFormat="1" ht="14.25" hidden="1"/>
    <row r="64792" s="505" customFormat="1" ht="14.25" hidden="1"/>
    <row r="64793" s="505" customFormat="1" ht="14.25" hidden="1"/>
    <row r="64794" s="505" customFormat="1" ht="14.25" hidden="1"/>
    <row r="64795" s="505" customFormat="1" ht="14.25" hidden="1"/>
    <row r="64796" s="505" customFormat="1" ht="14.25" hidden="1"/>
    <row r="64797" s="505" customFormat="1" ht="14.25" hidden="1"/>
    <row r="64798" s="505" customFormat="1" ht="14.25" hidden="1"/>
    <row r="64799" s="505" customFormat="1" ht="14.25" hidden="1"/>
    <row r="64800" s="505" customFormat="1" ht="14.25" hidden="1"/>
    <row r="64801" s="505" customFormat="1" ht="14.25" hidden="1"/>
    <row r="64802" s="505" customFormat="1" ht="14.25" hidden="1"/>
    <row r="64803" s="505" customFormat="1" ht="14.25" hidden="1"/>
    <row r="64804" s="505" customFormat="1" ht="14.25" hidden="1"/>
    <row r="64805" s="505" customFormat="1" ht="14.25" hidden="1"/>
    <row r="64806" s="505" customFormat="1" ht="14.25" hidden="1"/>
    <row r="64807" s="505" customFormat="1" ht="14.25" hidden="1"/>
    <row r="64808" s="505" customFormat="1" ht="14.25" hidden="1"/>
    <row r="64809" s="505" customFormat="1" ht="14.25" hidden="1"/>
    <row r="64810" s="505" customFormat="1" ht="14.25" hidden="1"/>
    <row r="64811" s="505" customFormat="1" ht="14.25" hidden="1"/>
    <row r="64812" s="505" customFormat="1" ht="14.25" hidden="1"/>
    <row r="64813" s="505" customFormat="1" ht="14.25" hidden="1"/>
    <row r="64814" s="505" customFormat="1" ht="14.25" hidden="1"/>
    <row r="64815" s="505" customFormat="1" ht="14.25" hidden="1"/>
    <row r="64816" s="505" customFormat="1" ht="14.25" hidden="1"/>
    <row r="64817" s="505" customFormat="1" ht="14.25" hidden="1"/>
    <row r="64818" s="505" customFormat="1" ht="14.25" hidden="1"/>
    <row r="64819" s="505" customFormat="1" ht="14.25" hidden="1"/>
    <row r="64820" s="505" customFormat="1" ht="14.25" hidden="1"/>
    <row r="64821" s="505" customFormat="1" ht="14.25" hidden="1"/>
    <row r="64822" s="505" customFormat="1" ht="14.25" hidden="1"/>
    <row r="64823" s="505" customFormat="1" ht="14.25" hidden="1"/>
    <row r="64824" s="505" customFormat="1" ht="14.25" hidden="1"/>
    <row r="64825" s="505" customFormat="1" ht="14.25" hidden="1"/>
    <row r="64826" s="505" customFormat="1" ht="14.25" hidden="1"/>
    <row r="64827" s="505" customFormat="1" ht="14.25" hidden="1"/>
    <row r="64828" s="505" customFormat="1" ht="14.25" hidden="1"/>
    <row r="64829" s="505" customFormat="1" ht="14.25" hidden="1"/>
    <row r="64830" s="505" customFormat="1" ht="14.25" hidden="1"/>
    <row r="64831" s="505" customFormat="1" ht="14.25" hidden="1"/>
    <row r="64832" s="505" customFormat="1" ht="14.25" hidden="1"/>
    <row r="64833" s="505" customFormat="1" ht="14.25" hidden="1"/>
    <row r="64834" s="505" customFormat="1" ht="14.25" hidden="1"/>
    <row r="64835" s="505" customFormat="1" ht="14.25" hidden="1"/>
    <row r="64836" s="505" customFormat="1" ht="14.25" hidden="1"/>
    <row r="64837" s="505" customFormat="1" ht="14.25" hidden="1"/>
    <row r="64838" s="505" customFormat="1" ht="14.25" hidden="1"/>
    <row r="64839" s="505" customFormat="1" ht="14.25" hidden="1"/>
    <row r="64840" s="505" customFormat="1" ht="14.25" hidden="1"/>
    <row r="64841" s="505" customFormat="1" ht="14.25" hidden="1"/>
    <row r="64842" s="505" customFormat="1" ht="14.25" hidden="1"/>
    <row r="64843" s="505" customFormat="1" ht="14.25" hidden="1"/>
    <row r="64844" s="505" customFormat="1" ht="14.25" hidden="1"/>
    <row r="64845" s="505" customFormat="1" ht="14.25" hidden="1"/>
    <row r="64846" s="505" customFormat="1" ht="14.25" hidden="1"/>
    <row r="64847" s="505" customFormat="1" ht="14.25" hidden="1"/>
    <row r="64848" s="505" customFormat="1" ht="14.25" hidden="1"/>
    <row r="64849" s="505" customFormat="1" ht="14.25" hidden="1"/>
    <row r="64850" s="505" customFormat="1" ht="14.25" hidden="1"/>
    <row r="64851" s="505" customFormat="1" ht="14.25" hidden="1"/>
    <row r="64852" s="505" customFormat="1" ht="14.25" hidden="1"/>
    <row r="64853" s="505" customFormat="1" ht="14.25" hidden="1"/>
    <row r="64854" s="505" customFormat="1" ht="14.25" hidden="1"/>
    <row r="64855" s="505" customFormat="1" ht="14.25" hidden="1"/>
    <row r="64856" s="505" customFormat="1" ht="14.25" hidden="1"/>
    <row r="64857" s="505" customFormat="1" ht="14.25" hidden="1"/>
    <row r="64858" s="505" customFormat="1" ht="14.25" hidden="1"/>
    <row r="64859" s="505" customFormat="1" ht="14.25" hidden="1"/>
    <row r="64860" s="505" customFormat="1" ht="14.25" hidden="1"/>
    <row r="64861" s="505" customFormat="1" ht="14.25" hidden="1"/>
    <row r="64862" s="505" customFormat="1" ht="14.25" hidden="1"/>
    <row r="64863" s="505" customFormat="1" ht="14.25" hidden="1"/>
    <row r="64864" s="505" customFormat="1" ht="14.25" hidden="1"/>
    <row r="64865" s="505" customFormat="1" ht="14.25" hidden="1"/>
    <row r="64866" s="505" customFormat="1" ht="14.25" hidden="1"/>
    <row r="64867" s="505" customFormat="1" ht="14.25" hidden="1"/>
    <row r="64868" s="505" customFormat="1" ht="14.25" hidden="1"/>
    <row r="64869" s="505" customFormat="1" ht="14.25" hidden="1"/>
    <row r="64870" s="505" customFormat="1" ht="14.25" hidden="1"/>
    <row r="64871" s="505" customFormat="1" ht="14.25" hidden="1"/>
    <row r="64872" s="505" customFormat="1" ht="14.25" hidden="1"/>
    <row r="64873" s="505" customFormat="1" ht="14.25" hidden="1"/>
    <row r="64874" s="505" customFormat="1" ht="14.25" hidden="1"/>
    <row r="64875" s="505" customFormat="1" ht="14.25" hidden="1"/>
    <row r="64876" s="505" customFormat="1" ht="14.25" hidden="1"/>
    <row r="64877" s="505" customFormat="1" ht="14.25" hidden="1"/>
    <row r="64878" s="505" customFormat="1" ht="14.25" hidden="1"/>
    <row r="64879" s="505" customFormat="1" ht="14.25" hidden="1"/>
    <row r="64880" s="505" customFormat="1" ht="14.25" hidden="1"/>
    <row r="64881" s="505" customFormat="1" ht="14.25" hidden="1"/>
    <row r="64882" s="505" customFormat="1" ht="14.25" hidden="1"/>
    <row r="64883" s="505" customFormat="1" ht="14.25" hidden="1"/>
    <row r="64884" s="505" customFormat="1" ht="14.25" hidden="1"/>
    <row r="64885" s="505" customFormat="1" ht="14.25" hidden="1"/>
    <row r="64886" s="505" customFormat="1" ht="14.25" hidden="1"/>
    <row r="64887" s="505" customFormat="1" ht="14.25" hidden="1"/>
    <row r="64888" s="505" customFormat="1" ht="14.25" hidden="1"/>
    <row r="64889" s="505" customFormat="1" ht="14.25" hidden="1"/>
    <row r="64890" s="505" customFormat="1" ht="14.25" hidden="1"/>
    <row r="64891" s="505" customFormat="1" ht="14.25" hidden="1"/>
    <row r="64892" s="505" customFormat="1" ht="14.25" hidden="1"/>
    <row r="64893" s="505" customFormat="1" ht="14.25" hidden="1"/>
    <row r="64894" s="505" customFormat="1" ht="14.25" hidden="1"/>
    <row r="64895" s="505" customFormat="1" ht="14.25" hidden="1"/>
    <row r="64896" s="505" customFormat="1" ht="14.25" hidden="1"/>
    <row r="64897" s="505" customFormat="1" ht="14.25" hidden="1"/>
    <row r="64898" s="505" customFormat="1" ht="14.25" hidden="1"/>
    <row r="64899" s="505" customFormat="1" ht="14.25" hidden="1"/>
    <row r="64900" s="505" customFormat="1" ht="14.25" hidden="1"/>
    <row r="64901" s="505" customFormat="1" ht="14.25" hidden="1"/>
    <row r="64902" s="505" customFormat="1" ht="14.25" hidden="1"/>
    <row r="64903" s="505" customFormat="1" ht="14.25" hidden="1"/>
    <row r="64904" s="505" customFormat="1" ht="14.25" hidden="1"/>
    <row r="64905" s="505" customFormat="1" ht="14.25" hidden="1"/>
    <row r="64906" s="505" customFormat="1" ht="14.25" hidden="1"/>
    <row r="64907" s="505" customFormat="1" ht="14.25" hidden="1"/>
    <row r="64908" s="505" customFormat="1" ht="14.25" hidden="1"/>
    <row r="64909" s="505" customFormat="1" ht="14.25" hidden="1"/>
    <row r="64910" s="505" customFormat="1" ht="14.25" hidden="1"/>
    <row r="64911" s="505" customFormat="1" ht="14.25" hidden="1"/>
    <row r="64912" s="505" customFormat="1" ht="14.25" hidden="1"/>
    <row r="64913" s="505" customFormat="1" ht="14.25" hidden="1"/>
    <row r="64914" s="505" customFormat="1" ht="14.25" hidden="1"/>
    <row r="64915" s="505" customFormat="1" ht="14.25" hidden="1"/>
    <row r="64916" s="505" customFormat="1" ht="14.25" hidden="1"/>
    <row r="64917" s="505" customFormat="1" ht="14.25" hidden="1"/>
    <row r="64918" s="505" customFormat="1" ht="14.25" hidden="1"/>
    <row r="64919" s="505" customFormat="1" ht="14.25" hidden="1"/>
    <row r="64920" s="505" customFormat="1" ht="14.25" hidden="1"/>
    <row r="64921" s="505" customFormat="1" ht="14.25" hidden="1"/>
    <row r="64922" s="505" customFormat="1" ht="14.25" hidden="1"/>
    <row r="64923" s="505" customFormat="1" ht="14.25" hidden="1"/>
    <row r="64924" s="505" customFormat="1" ht="14.25" hidden="1"/>
    <row r="64925" s="505" customFormat="1" ht="14.25" hidden="1"/>
    <row r="64926" s="505" customFormat="1" ht="14.25" hidden="1"/>
    <row r="64927" s="505" customFormat="1" ht="14.25" hidden="1"/>
    <row r="64928" s="505" customFormat="1" ht="14.25" hidden="1"/>
    <row r="64929" s="505" customFormat="1" ht="14.25" hidden="1"/>
    <row r="64930" s="505" customFormat="1" ht="14.25" hidden="1"/>
    <row r="64931" s="505" customFormat="1" ht="14.25" hidden="1"/>
    <row r="64932" s="505" customFormat="1" ht="14.25" hidden="1"/>
    <row r="64933" s="505" customFormat="1" ht="14.25" hidden="1"/>
    <row r="64934" s="505" customFormat="1" ht="14.25" hidden="1"/>
    <row r="64935" s="505" customFormat="1" ht="14.25" hidden="1"/>
    <row r="64936" s="505" customFormat="1" ht="14.25" hidden="1"/>
    <row r="64937" s="505" customFormat="1" ht="14.25" hidden="1"/>
    <row r="64938" s="505" customFormat="1" ht="14.25" hidden="1"/>
    <row r="64939" s="505" customFormat="1" ht="14.25" hidden="1"/>
    <row r="64940" s="505" customFormat="1" ht="14.25" hidden="1"/>
    <row r="64941" s="505" customFormat="1" ht="14.25" hidden="1"/>
    <row r="64942" s="505" customFormat="1" ht="14.25" hidden="1"/>
    <row r="64943" s="505" customFormat="1" ht="14.25" hidden="1"/>
    <row r="64944" s="505" customFormat="1" ht="14.25" hidden="1"/>
    <row r="64945" s="505" customFormat="1" ht="14.25" hidden="1"/>
    <row r="64946" s="505" customFormat="1" ht="14.25" hidden="1"/>
    <row r="64947" s="505" customFormat="1" ht="14.25" hidden="1"/>
    <row r="64948" s="505" customFormat="1" ht="14.25" hidden="1"/>
    <row r="64949" s="505" customFormat="1" ht="14.25" hidden="1"/>
    <row r="64950" s="505" customFormat="1" ht="14.25" hidden="1"/>
    <row r="64951" s="505" customFormat="1" ht="14.25" hidden="1"/>
    <row r="64952" s="505" customFormat="1" ht="14.25" hidden="1"/>
    <row r="64953" s="505" customFormat="1" ht="14.25" hidden="1"/>
    <row r="64954" s="505" customFormat="1" ht="14.25" hidden="1"/>
    <row r="64955" s="505" customFormat="1" ht="14.25" hidden="1"/>
    <row r="64956" s="505" customFormat="1" ht="14.25" hidden="1"/>
    <row r="64957" s="505" customFormat="1" ht="14.25" hidden="1"/>
    <row r="64958" s="505" customFormat="1" ht="14.25" hidden="1"/>
    <row r="64959" s="505" customFormat="1" ht="14.25" hidden="1"/>
    <row r="64960" s="505" customFormat="1" ht="14.25" hidden="1"/>
    <row r="64961" s="505" customFormat="1" ht="14.25" hidden="1"/>
    <row r="64962" s="505" customFormat="1" ht="14.25" hidden="1"/>
    <row r="64963" s="505" customFormat="1" ht="14.25" hidden="1"/>
    <row r="64964" s="505" customFormat="1" ht="14.25" hidden="1"/>
    <row r="64965" s="505" customFormat="1" ht="14.25" hidden="1"/>
    <row r="64966" s="505" customFormat="1" ht="14.25" hidden="1"/>
    <row r="64967" s="505" customFormat="1" ht="14.25" hidden="1"/>
    <row r="64968" s="505" customFormat="1" ht="14.25" hidden="1"/>
    <row r="64969" s="505" customFormat="1" ht="14.25" hidden="1"/>
    <row r="64970" s="505" customFormat="1" ht="14.25" hidden="1"/>
    <row r="64971" s="505" customFormat="1" ht="14.25" hidden="1"/>
    <row r="64972" s="505" customFormat="1" ht="14.25" hidden="1"/>
    <row r="64973" s="505" customFormat="1" ht="14.25" hidden="1"/>
    <row r="64974" s="505" customFormat="1" ht="14.25" hidden="1"/>
    <row r="64975" s="505" customFormat="1" ht="14.25" hidden="1"/>
    <row r="64976" s="505" customFormat="1" ht="14.25" hidden="1"/>
    <row r="64977" s="505" customFormat="1" ht="14.25" hidden="1"/>
    <row r="64978" s="505" customFormat="1" ht="14.25" hidden="1"/>
    <row r="64979" s="505" customFormat="1" ht="14.25" hidden="1"/>
    <row r="64980" s="505" customFormat="1" ht="14.25" hidden="1"/>
    <row r="64981" s="505" customFormat="1" ht="14.25" hidden="1"/>
    <row r="64982" s="505" customFormat="1" ht="14.25" hidden="1"/>
    <row r="64983" s="505" customFormat="1" ht="14.25" hidden="1"/>
    <row r="64984" s="505" customFormat="1" ht="14.25" hidden="1"/>
    <row r="64985" s="505" customFormat="1" ht="14.25" hidden="1"/>
    <row r="64986" s="505" customFormat="1" ht="14.25" hidden="1"/>
    <row r="64987" s="505" customFormat="1" ht="14.25" hidden="1"/>
    <row r="64988" s="505" customFormat="1" ht="14.25" hidden="1"/>
    <row r="64989" s="505" customFormat="1" ht="14.25" hidden="1"/>
    <row r="64990" s="505" customFormat="1" ht="14.25" hidden="1"/>
    <row r="64991" s="505" customFormat="1" ht="14.25" hidden="1"/>
    <row r="64992" s="505" customFormat="1" ht="14.25" hidden="1"/>
    <row r="64993" s="505" customFormat="1" ht="14.25" hidden="1"/>
    <row r="64994" s="505" customFormat="1" ht="14.25" hidden="1"/>
    <row r="64995" s="505" customFormat="1" ht="14.25" hidden="1"/>
    <row r="64996" s="505" customFormat="1" ht="14.25" hidden="1"/>
    <row r="64997" s="505" customFormat="1" ht="14.25" hidden="1"/>
    <row r="64998" s="505" customFormat="1" ht="14.25" hidden="1"/>
    <row r="64999" s="505" customFormat="1" ht="14.25" hidden="1"/>
    <row r="65000" s="505" customFormat="1" ht="14.25" hidden="1"/>
    <row r="65001" s="505" customFormat="1" ht="14.25" hidden="1"/>
    <row r="65002" s="505" customFormat="1" ht="14.25" hidden="1"/>
    <row r="65003" s="505" customFormat="1" ht="14.25" hidden="1"/>
    <row r="65004" s="505" customFormat="1" ht="14.25" hidden="1"/>
    <row r="65005" s="505" customFormat="1" ht="14.25" hidden="1"/>
    <row r="65006" s="505" customFormat="1" ht="14.25" hidden="1"/>
    <row r="65007" s="505" customFormat="1" ht="14.25" hidden="1"/>
    <row r="65008" s="505" customFormat="1" ht="14.25" hidden="1"/>
    <row r="65009" s="505" customFormat="1" ht="14.25" hidden="1"/>
    <row r="65010" s="505" customFormat="1" ht="14.25" hidden="1"/>
    <row r="65011" s="505" customFormat="1" ht="14.25" hidden="1"/>
    <row r="65012" s="505" customFormat="1" ht="14.25" hidden="1"/>
    <row r="65013" s="505" customFormat="1" ht="14.25" hidden="1"/>
    <row r="65014" s="505" customFormat="1" ht="14.25" hidden="1"/>
    <row r="65015" s="505" customFormat="1" ht="14.25" hidden="1"/>
    <row r="65016" s="505" customFormat="1" ht="14.25" hidden="1"/>
    <row r="65017" s="505" customFormat="1" ht="14.25" hidden="1"/>
    <row r="65018" s="505" customFormat="1" ht="14.25" hidden="1"/>
    <row r="65019" s="505" customFormat="1" ht="14.25" hidden="1"/>
    <row r="65020" s="505" customFormat="1" ht="14.25" hidden="1"/>
    <row r="65021" s="505" customFormat="1" ht="14.25" hidden="1"/>
    <row r="65022" s="505" customFormat="1" ht="14.25" hidden="1"/>
    <row r="65023" s="505" customFormat="1" ht="14.25" hidden="1"/>
    <row r="65024" s="505" customFormat="1" ht="14.25" hidden="1"/>
    <row r="65025" s="505" customFormat="1" ht="14.25" hidden="1"/>
    <row r="65026" s="505" customFormat="1" ht="14.25" hidden="1"/>
    <row r="65027" s="505" customFormat="1" ht="14.25" hidden="1"/>
    <row r="65028" s="505" customFormat="1" ht="14.25" hidden="1"/>
    <row r="65029" s="505" customFormat="1" ht="14.25" hidden="1"/>
    <row r="65030" s="505" customFormat="1" ht="14.25" hidden="1"/>
    <row r="65031" s="505" customFormat="1" ht="14.25" hidden="1"/>
    <row r="65032" s="505" customFormat="1" ht="14.25" hidden="1"/>
    <row r="65033" s="505" customFormat="1" ht="14.25" hidden="1"/>
    <row r="65034" s="505" customFormat="1" ht="14.25" hidden="1"/>
    <row r="65035" s="505" customFormat="1" ht="14.25" hidden="1"/>
    <row r="65036" s="505" customFormat="1" ht="14.25" hidden="1"/>
    <row r="65037" s="505" customFormat="1" ht="14.25" hidden="1"/>
    <row r="65038" s="505" customFormat="1" ht="14.25" hidden="1"/>
    <row r="65039" s="505" customFormat="1" ht="14.25" hidden="1"/>
    <row r="65040" s="505" customFormat="1" ht="14.25" hidden="1"/>
    <row r="65041" s="505" customFormat="1" ht="14.25" hidden="1"/>
    <row r="65042" s="505" customFormat="1" ht="14.25" hidden="1"/>
    <row r="65043" s="505" customFormat="1" ht="14.25" hidden="1"/>
    <row r="65044" s="505" customFormat="1" ht="14.25" hidden="1"/>
    <row r="65045" s="505" customFormat="1" ht="14.25" hidden="1"/>
    <row r="65046" s="505" customFormat="1" ht="14.25" hidden="1"/>
    <row r="65047" s="505" customFormat="1" ht="14.25" hidden="1"/>
    <row r="65048" s="505" customFormat="1" ht="14.25" hidden="1"/>
    <row r="65049" s="505" customFormat="1" ht="14.25" hidden="1"/>
    <row r="65050" s="505" customFormat="1" ht="14.25" hidden="1"/>
    <row r="65051" s="505" customFormat="1" ht="14.25" hidden="1"/>
    <row r="65052" s="505" customFormat="1" ht="14.25" hidden="1"/>
    <row r="65053" s="505" customFormat="1" ht="14.25" hidden="1"/>
    <row r="65054" s="505" customFormat="1" ht="14.25" hidden="1"/>
    <row r="65055" s="505" customFormat="1" ht="14.25" hidden="1"/>
    <row r="65056" s="505" customFormat="1" ht="14.25" hidden="1"/>
    <row r="65057" s="505" customFormat="1" ht="14.25" hidden="1"/>
    <row r="65058" s="505" customFormat="1" ht="14.25" hidden="1"/>
    <row r="65059" s="505" customFormat="1" ht="14.25" hidden="1"/>
    <row r="65060" s="505" customFormat="1" ht="14.25" hidden="1"/>
    <row r="65061" s="505" customFormat="1" ht="14.25" hidden="1"/>
    <row r="65062" s="505" customFormat="1" ht="14.25" hidden="1"/>
    <row r="65063" s="505" customFormat="1" ht="14.25" hidden="1"/>
    <row r="65064" s="505" customFormat="1" ht="14.25" hidden="1"/>
    <row r="65065" s="505" customFormat="1" ht="14.25" hidden="1"/>
    <row r="65066" s="505" customFormat="1" ht="14.25" hidden="1"/>
    <row r="65067" s="505" customFormat="1" ht="14.25" hidden="1"/>
    <row r="65068" s="505" customFormat="1" ht="14.25" hidden="1"/>
    <row r="65069" s="505" customFormat="1" ht="14.25" hidden="1"/>
    <row r="65070" s="505" customFormat="1" ht="14.25" hidden="1"/>
    <row r="65071" s="505" customFormat="1" ht="14.25" hidden="1"/>
    <row r="65072" s="505" customFormat="1" ht="14.25" hidden="1"/>
    <row r="65073" s="505" customFormat="1" ht="14.25" hidden="1"/>
    <row r="65074" s="505" customFormat="1" ht="14.25" hidden="1"/>
    <row r="65075" s="505" customFormat="1" ht="14.25" hidden="1"/>
    <row r="65076" s="505" customFormat="1" ht="14.25" hidden="1"/>
    <row r="65077" s="505" customFormat="1" ht="14.25" hidden="1"/>
    <row r="65078" s="505" customFormat="1" ht="14.25" hidden="1"/>
    <row r="65079" s="505" customFormat="1" ht="14.25" hidden="1"/>
    <row r="65080" s="505" customFormat="1" ht="14.25" hidden="1"/>
    <row r="65081" s="505" customFormat="1" ht="14.25" hidden="1"/>
    <row r="65082" s="505" customFormat="1" ht="14.25" hidden="1"/>
    <row r="65083" s="505" customFormat="1" ht="14.25" hidden="1"/>
    <row r="65084" s="505" customFormat="1" ht="14.25" hidden="1"/>
    <row r="65085" s="505" customFormat="1" ht="14.25" hidden="1"/>
    <row r="65086" s="505" customFormat="1" ht="14.25" hidden="1"/>
    <row r="65087" s="505" customFormat="1" ht="14.25" hidden="1"/>
    <row r="65088" s="505" customFormat="1" ht="14.25" hidden="1"/>
    <row r="65089" s="505" customFormat="1" ht="14.25" hidden="1"/>
    <row r="65090" s="505" customFormat="1" ht="14.25" hidden="1"/>
    <row r="65091" s="505" customFormat="1" ht="14.25" hidden="1"/>
    <row r="65092" s="505" customFormat="1" ht="14.25" hidden="1"/>
    <row r="65093" s="505" customFormat="1" ht="14.25" hidden="1"/>
    <row r="65094" s="505" customFormat="1" ht="14.25" hidden="1"/>
    <row r="65095" s="505" customFormat="1" ht="14.25" hidden="1"/>
    <row r="65096" s="505" customFormat="1" ht="14.25" hidden="1"/>
    <row r="65097" s="505" customFormat="1" ht="14.25" hidden="1"/>
    <row r="65098" s="505" customFormat="1" ht="14.25" hidden="1"/>
    <row r="65099" s="505" customFormat="1" ht="14.25" hidden="1"/>
    <row r="65100" s="505" customFormat="1" ht="14.25" hidden="1"/>
    <row r="65101" s="505" customFormat="1" ht="14.25" hidden="1"/>
    <row r="65102" s="505" customFormat="1" ht="14.25" hidden="1"/>
    <row r="65103" s="505" customFormat="1" ht="14.25" hidden="1"/>
    <row r="65104" s="505" customFormat="1" ht="14.25" hidden="1"/>
    <row r="65105" s="505" customFormat="1" ht="14.25" hidden="1"/>
    <row r="65106" s="505" customFormat="1" ht="14.25" hidden="1"/>
    <row r="65107" s="505" customFormat="1" ht="14.25" hidden="1"/>
    <row r="65108" s="505" customFormat="1" ht="14.25" hidden="1"/>
    <row r="65109" s="505" customFormat="1" ht="14.25" hidden="1"/>
    <row r="65110" s="505" customFormat="1" ht="14.25" hidden="1"/>
    <row r="65111" s="505" customFormat="1" ht="14.25" hidden="1"/>
    <row r="65112" s="505" customFormat="1" ht="14.25" hidden="1"/>
    <row r="65113" s="505" customFormat="1" ht="14.25" hidden="1"/>
    <row r="65114" s="505" customFormat="1" ht="14.25" hidden="1"/>
    <row r="65115" s="505" customFormat="1" ht="14.25" hidden="1"/>
    <row r="65116" s="505" customFormat="1" ht="14.25" hidden="1"/>
    <row r="65117" s="505" customFormat="1" ht="14.25" hidden="1"/>
    <row r="65118" s="505" customFormat="1" ht="14.25" hidden="1"/>
    <row r="65119" s="505" customFormat="1" ht="14.25" hidden="1"/>
    <row r="65120" s="505" customFormat="1" ht="14.25" hidden="1"/>
    <row r="65121" s="505" customFormat="1" ht="14.25" hidden="1"/>
    <row r="65122" s="505" customFormat="1" ht="14.25" hidden="1"/>
    <row r="65123" s="505" customFormat="1" ht="14.25" hidden="1"/>
    <row r="65124" s="505" customFormat="1" ht="14.25" hidden="1"/>
    <row r="65125" s="505" customFormat="1" ht="14.25" hidden="1"/>
    <row r="65126" s="505" customFormat="1" ht="14.25" hidden="1"/>
    <row r="65127" s="505" customFormat="1" ht="14.25" hidden="1"/>
    <row r="65128" s="505" customFormat="1" ht="14.25" hidden="1"/>
    <row r="65129" s="505" customFormat="1" ht="14.25" hidden="1"/>
    <row r="65130" s="505" customFormat="1" ht="14.25" hidden="1"/>
    <row r="65131" s="505" customFormat="1" ht="14.25" hidden="1"/>
    <row r="65132" s="505" customFormat="1" ht="14.25" hidden="1"/>
    <row r="65133" s="505" customFormat="1" ht="14.25" hidden="1"/>
    <row r="65134" s="505" customFormat="1" ht="14.25" hidden="1"/>
    <row r="65135" s="505" customFormat="1" ht="14.25" hidden="1"/>
    <row r="65136" s="505" customFormat="1" ht="14.25" hidden="1"/>
    <row r="65137" s="505" customFormat="1" ht="14.25" hidden="1"/>
    <row r="65138" s="505" customFormat="1" ht="14.25" hidden="1"/>
    <row r="65139" s="505" customFormat="1" ht="14.25" hidden="1"/>
    <row r="65140" s="505" customFormat="1" ht="14.25" hidden="1"/>
    <row r="65141" s="505" customFormat="1" ht="14.25" hidden="1"/>
    <row r="65142" s="505" customFormat="1" ht="14.25" hidden="1"/>
    <row r="65143" s="505" customFormat="1" ht="14.25" hidden="1"/>
    <row r="65144" s="505" customFormat="1" ht="14.25" hidden="1"/>
    <row r="65145" s="505" customFormat="1" ht="14.25" hidden="1"/>
    <row r="65146" s="505" customFormat="1" ht="14.25" hidden="1"/>
    <row r="65147" s="505" customFormat="1" ht="14.25" hidden="1"/>
    <row r="65148" s="505" customFormat="1" ht="14.25" hidden="1"/>
    <row r="65149" s="505" customFormat="1" ht="14.25" hidden="1"/>
    <row r="65150" s="505" customFormat="1" ht="14.25" hidden="1"/>
    <row r="65151" s="505" customFormat="1" ht="14.25" hidden="1"/>
    <row r="65152" s="505" customFormat="1" ht="14.25" hidden="1"/>
    <row r="65153" s="505" customFormat="1" ht="14.25" hidden="1"/>
    <row r="65154" s="505" customFormat="1" ht="14.25" hidden="1"/>
    <row r="65155" s="505" customFormat="1" ht="14.25" hidden="1"/>
    <row r="65156" s="505" customFormat="1" ht="14.25" hidden="1"/>
    <row r="65157" s="505" customFormat="1" ht="14.25" hidden="1"/>
    <row r="65158" s="505" customFormat="1" ht="14.25" hidden="1"/>
    <row r="65159" s="505" customFormat="1" ht="14.25" hidden="1"/>
    <row r="65160" s="505" customFormat="1" ht="14.25" hidden="1"/>
    <row r="65161" s="505" customFormat="1" ht="14.25" hidden="1"/>
    <row r="65162" s="505" customFormat="1" ht="14.25" hidden="1"/>
    <row r="65163" s="505" customFormat="1" ht="14.25" hidden="1"/>
    <row r="65164" s="505" customFormat="1" ht="14.25" hidden="1"/>
    <row r="65165" s="505" customFormat="1" ht="14.25" hidden="1"/>
    <row r="65166" s="505" customFormat="1" ht="14.25" hidden="1"/>
    <row r="65167" s="505" customFormat="1" ht="14.25" hidden="1"/>
    <row r="65168" s="505" customFormat="1" ht="14.25" hidden="1"/>
    <row r="65169" s="505" customFormat="1" ht="14.25" hidden="1"/>
    <row r="65170" s="505" customFormat="1" ht="14.25" hidden="1"/>
    <row r="65171" s="505" customFormat="1" ht="14.25" hidden="1"/>
    <row r="65172" s="505" customFormat="1" ht="14.25" hidden="1"/>
    <row r="65173" s="505" customFormat="1" ht="14.25" hidden="1"/>
    <row r="65174" s="505" customFormat="1" ht="14.25" hidden="1"/>
    <row r="65175" s="505" customFormat="1" ht="14.25" hidden="1"/>
    <row r="65176" s="505" customFormat="1" ht="14.25" hidden="1"/>
    <row r="65177" s="505" customFormat="1" ht="14.25" hidden="1"/>
    <row r="65178" s="505" customFormat="1" ht="14.25" hidden="1"/>
    <row r="65179" s="505" customFormat="1" ht="14.25" hidden="1"/>
    <row r="65180" s="505" customFormat="1" ht="14.25" hidden="1"/>
    <row r="65181" s="505" customFormat="1" ht="14.25" hidden="1"/>
    <row r="65182" s="505" customFormat="1" ht="14.25" hidden="1"/>
    <row r="65183" s="505" customFormat="1" ht="14.25" hidden="1"/>
    <row r="65184" s="505" customFormat="1" ht="14.25" hidden="1"/>
    <row r="65185" s="505" customFormat="1" ht="14.25" hidden="1"/>
    <row r="65186" s="505" customFormat="1" ht="14.25" hidden="1"/>
    <row r="65187" s="505" customFormat="1" ht="14.25" hidden="1"/>
    <row r="65188" s="505" customFormat="1" ht="14.25" hidden="1"/>
    <row r="65189" s="505" customFormat="1" ht="14.25" hidden="1"/>
    <row r="65190" s="505" customFormat="1" ht="14.25" hidden="1"/>
    <row r="65191" s="505" customFormat="1" ht="14.25" hidden="1"/>
    <row r="65192" s="505" customFormat="1" ht="14.25" hidden="1"/>
    <row r="65193" s="505" customFormat="1" ht="14.25" hidden="1"/>
    <row r="65194" s="505" customFormat="1" ht="14.25" hidden="1"/>
    <row r="65195" s="505" customFormat="1" ht="14.25" hidden="1"/>
    <row r="65196" s="505" customFormat="1" ht="14.25" hidden="1"/>
    <row r="65197" s="505" customFormat="1" ht="14.25" hidden="1"/>
    <row r="65198" s="505" customFormat="1" ht="14.25" hidden="1"/>
    <row r="65199" s="505" customFormat="1" ht="14.25" hidden="1"/>
    <row r="65200" s="505" customFormat="1" ht="14.25" hidden="1"/>
    <row r="65201" s="505" customFormat="1" ht="14.25" hidden="1"/>
    <row r="65202" s="505" customFormat="1" ht="14.25" hidden="1"/>
    <row r="65203" s="505" customFormat="1" ht="14.25" hidden="1"/>
    <row r="65204" s="505" customFormat="1" ht="14.25" hidden="1"/>
    <row r="65205" s="505" customFormat="1" ht="14.25" hidden="1"/>
    <row r="65206" s="505" customFormat="1" ht="14.25" hidden="1"/>
    <row r="65207" s="505" customFormat="1" ht="14.25" hidden="1"/>
    <row r="65208" s="505" customFormat="1" ht="14.25" hidden="1"/>
    <row r="65209" s="505" customFormat="1" ht="14.25" hidden="1"/>
    <row r="65210" s="505" customFormat="1" ht="14.25" hidden="1"/>
    <row r="65211" s="505" customFormat="1" ht="14.25" hidden="1"/>
    <row r="65212" s="505" customFormat="1" ht="14.25" hidden="1"/>
    <row r="65213" s="505" customFormat="1" ht="14.25" hidden="1"/>
    <row r="65214" s="505" customFormat="1" ht="14.25" hidden="1"/>
    <row r="65215" s="505" customFormat="1" ht="14.25" hidden="1"/>
    <row r="65216" s="505" customFormat="1" ht="14.25" hidden="1"/>
    <row r="65217" s="505" customFormat="1" ht="14.25" hidden="1"/>
    <row r="65218" s="505" customFormat="1" ht="14.25" hidden="1"/>
    <row r="65219" s="505" customFormat="1" ht="14.25" hidden="1"/>
    <row r="65220" s="505" customFormat="1" ht="14.25" hidden="1"/>
    <row r="65221" s="505" customFormat="1" ht="14.25" hidden="1"/>
    <row r="65222" s="505" customFormat="1" ht="14.25" hidden="1"/>
    <row r="65223" s="505" customFormat="1" ht="14.25" hidden="1"/>
    <row r="65224" s="505" customFormat="1" ht="14.25" hidden="1"/>
    <row r="65225" s="505" customFormat="1" ht="14.25" hidden="1"/>
    <row r="65226" s="505" customFormat="1" ht="14.25" hidden="1"/>
    <row r="65227" s="505" customFormat="1" ht="14.25" hidden="1"/>
    <row r="65228" s="505" customFormat="1" ht="14.25" hidden="1"/>
    <row r="65229" s="505" customFormat="1" ht="14.25" hidden="1"/>
    <row r="65230" s="505" customFormat="1" ht="14.25" hidden="1"/>
    <row r="65231" s="505" customFormat="1" ht="14.25" hidden="1"/>
    <row r="65232" s="505" customFormat="1" ht="14.25" hidden="1"/>
    <row r="65233" s="505" customFormat="1" ht="14.25" hidden="1"/>
    <row r="65234" s="505" customFormat="1" ht="14.25" hidden="1"/>
    <row r="65235" s="505" customFormat="1" ht="14.25" hidden="1"/>
    <row r="65236" s="505" customFormat="1" ht="14.25" hidden="1"/>
    <row r="65237" s="505" customFormat="1" ht="14.25" hidden="1"/>
    <row r="65238" s="505" customFormat="1" ht="14.25" hidden="1"/>
    <row r="65239" s="505" customFormat="1" ht="14.25" hidden="1"/>
    <row r="65240" s="505" customFormat="1" ht="14.25" hidden="1"/>
    <row r="65241" s="505" customFormat="1" ht="14.25" hidden="1"/>
    <row r="65242" s="505" customFormat="1" ht="14.25" hidden="1"/>
    <row r="65243" s="505" customFormat="1" ht="14.25" hidden="1"/>
    <row r="65244" s="505" customFormat="1" ht="14.25" hidden="1"/>
    <row r="65245" s="505" customFormat="1" ht="14.25" hidden="1"/>
    <row r="65246" s="505" customFormat="1" ht="14.25" hidden="1"/>
    <row r="65247" s="505" customFormat="1" ht="14.25" hidden="1"/>
    <row r="65248" s="505" customFormat="1" ht="14.25" hidden="1"/>
    <row r="65249" s="505" customFormat="1" ht="14.25" hidden="1"/>
    <row r="65250" s="505" customFormat="1" ht="14.25" hidden="1"/>
    <row r="65251" s="505" customFormat="1" ht="14.25" hidden="1"/>
    <row r="65252" s="505" customFormat="1" ht="14.25" hidden="1"/>
    <row r="65253" s="505" customFormat="1" ht="14.25" hidden="1"/>
    <row r="65254" s="505" customFormat="1" ht="14.25" hidden="1"/>
    <row r="65255" s="505" customFormat="1" ht="14.25" hidden="1"/>
    <row r="65256" s="505" customFormat="1" ht="14.25" hidden="1"/>
    <row r="65257" s="505" customFormat="1" ht="14.25" hidden="1"/>
    <row r="65258" s="505" customFormat="1" ht="14.25" hidden="1"/>
    <row r="65259" s="505" customFormat="1" ht="14.25" hidden="1"/>
    <row r="65260" s="505" customFormat="1" ht="14.25" hidden="1"/>
    <row r="65261" s="505" customFormat="1" ht="14.25" hidden="1"/>
    <row r="65262" s="505" customFormat="1" ht="14.25" hidden="1"/>
    <row r="65263" s="505" customFormat="1" ht="14.25" hidden="1"/>
    <row r="65264" s="505" customFormat="1" ht="14.25" hidden="1"/>
    <row r="65265" s="505" customFormat="1" ht="14.25" hidden="1"/>
    <row r="65266" s="505" customFormat="1" ht="14.25" hidden="1"/>
    <row r="65267" s="505" customFormat="1" ht="14.25" hidden="1"/>
    <row r="65268" s="505" customFormat="1" ht="14.25" hidden="1"/>
    <row r="65269" s="505" customFormat="1" ht="14.25" hidden="1"/>
    <row r="65270" s="505" customFormat="1" ht="14.25" hidden="1"/>
    <row r="65271" s="505" customFormat="1" ht="14.25" hidden="1"/>
    <row r="65272" s="505" customFormat="1" ht="14.25" hidden="1"/>
    <row r="65273" s="505" customFormat="1" ht="14.25" hidden="1"/>
    <row r="65274" s="505" customFormat="1" ht="14.25" hidden="1"/>
    <row r="65275" s="505" customFormat="1" ht="14.25" hidden="1"/>
    <row r="65276" s="505" customFormat="1" ht="14.25" hidden="1"/>
    <row r="65277" s="505" customFormat="1" ht="14.25" hidden="1"/>
    <row r="65278" s="505" customFormat="1" ht="14.25" hidden="1"/>
    <row r="65279" s="505" customFormat="1" ht="14.25" hidden="1"/>
    <row r="65280" s="505" customFormat="1" ht="14.25" hidden="1"/>
    <row r="65281" s="505" customFormat="1" ht="14.25" hidden="1"/>
    <row r="65282" s="505" customFormat="1" ht="14.25" hidden="1"/>
    <row r="65283" s="505" customFormat="1" ht="14.25" hidden="1"/>
    <row r="65284" s="505" customFormat="1" ht="14.25" hidden="1"/>
    <row r="65285" s="505" customFormat="1" ht="14.25" hidden="1"/>
    <row r="65286" s="505" customFormat="1" ht="14.25" hidden="1"/>
    <row r="65287" s="505" customFormat="1" ht="14.25" hidden="1"/>
    <row r="65288" s="505" customFormat="1" ht="14.25" hidden="1"/>
    <row r="65289" s="505" customFormat="1" ht="14.25" hidden="1"/>
    <row r="65290" s="505" customFormat="1" ht="14.25" hidden="1"/>
    <row r="65291" s="505" customFormat="1" ht="14.25" hidden="1"/>
    <row r="65292" s="505" customFormat="1" ht="14.25" hidden="1"/>
    <row r="65293" s="505" customFormat="1" ht="14.25" hidden="1"/>
    <row r="65294" s="505" customFormat="1" ht="14.25" hidden="1"/>
    <row r="65295" s="505" customFormat="1" ht="14.25" hidden="1"/>
    <row r="65296" s="505" customFormat="1" ht="14.25" hidden="1"/>
    <row r="65297" s="505" customFormat="1" ht="14.25" hidden="1"/>
    <row r="65298" s="505" customFormat="1" ht="14.25" hidden="1"/>
    <row r="65299" s="505" customFormat="1" ht="14.25" hidden="1"/>
    <row r="65300" s="505" customFormat="1" ht="14.25" hidden="1"/>
    <row r="65301" s="505" customFormat="1" ht="14.25" hidden="1"/>
    <row r="65302" s="505" customFormat="1" ht="14.25" hidden="1"/>
    <row r="65303" s="505" customFormat="1" ht="14.25" hidden="1"/>
    <row r="65304" s="505" customFormat="1" ht="14.25" hidden="1"/>
    <row r="65305" s="505" customFormat="1" ht="14.25" hidden="1"/>
    <row r="65306" s="505" customFormat="1" ht="14.25" hidden="1"/>
    <row r="65307" s="505" customFormat="1" ht="14.25" hidden="1"/>
    <row r="65308" s="505" customFormat="1" ht="14.25" hidden="1"/>
    <row r="65309" s="505" customFormat="1" ht="14.25" hidden="1"/>
    <row r="65310" s="505" customFormat="1" ht="14.25" hidden="1"/>
    <row r="65311" s="505" customFormat="1" ht="14.25" hidden="1"/>
    <row r="65312" s="505" customFormat="1" ht="14.25" hidden="1"/>
    <row r="65313" s="505" customFormat="1" ht="14.25" hidden="1"/>
    <row r="65314" s="505" customFormat="1" ht="14.25" hidden="1"/>
    <row r="65315" s="505" customFormat="1" ht="14.25" hidden="1"/>
    <row r="65316" s="505" customFormat="1" ht="14.25" hidden="1"/>
    <row r="65317" s="505" customFormat="1" ht="14.25" hidden="1"/>
    <row r="65318" s="505" customFormat="1" ht="14.25" hidden="1"/>
    <row r="65319" s="505" customFormat="1" ht="14.25" hidden="1"/>
    <row r="65320" s="505" customFormat="1" ht="14.25" hidden="1"/>
    <row r="65321" s="505" customFormat="1" ht="14.25" hidden="1"/>
    <row r="65322" s="505" customFormat="1" ht="14.25" hidden="1"/>
    <row r="65323" s="505" customFormat="1" ht="14.25" hidden="1"/>
    <row r="65324" s="505" customFormat="1" ht="14.25" hidden="1"/>
    <row r="65325" s="505" customFormat="1" ht="14.25" hidden="1"/>
    <row r="65326" s="505" customFormat="1" ht="14.25" hidden="1"/>
    <row r="65327" s="505" customFormat="1" ht="14.25" hidden="1"/>
    <row r="65328" s="505" customFormat="1" ht="14.25" hidden="1"/>
    <row r="65329" s="505" customFormat="1" ht="14.25" hidden="1"/>
    <row r="65330" s="505" customFormat="1" ht="14.25" hidden="1"/>
    <row r="65331" s="505" customFormat="1" ht="14.25" hidden="1"/>
    <row r="65332" s="505" customFormat="1" ht="14.25" hidden="1"/>
    <row r="65333" s="505" customFormat="1" ht="14.25" hidden="1"/>
    <row r="65334" s="505" customFormat="1" ht="14.25" hidden="1"/>
    <row r="65335" s="505" customFormat="1" ht="14.25" hidden="1"/>
    <row r="65336" s="505" customFormat="1" ht="14.25" hidden="1"/>
    <row r="65337" s="505" customFormat="1" ht="14.25" hidden="1"/>
    <row r="65338" s="505" customFormat="1" ht="14.25" hidden="1"/>
    <row r="65339" s="505" customFormat="1" ht="14.25" hidden="1"/>
    <row r="65340" s="505" customFormat="1" ht="14.25" hidden="1"/>
    <row r="65341" s="505" customFormat="1" ht="14.25" hidden="1"/>
    <row r="65342" s="505" customFormat="1" ht="14.25" hidden="1"/>
    <row r="65343" s="505" customFormat="1" ht="14.25" hidden="1"/>
    <row r="65344" s="505" customFormat="1" ht="14.25" hidden="1"/>
    <row r="65345" s="505" customFormat="1" ht="14.25" hidden="1"/>
    <row r="65346" s="505" customFormat="1" ht="14.25" hidden="1"/>
    <row r="65347" s="505" customFormat="1" ht="14.25" hidden="1"/>
    <row r="65348" s="505" customFormat="1" ht="14.25" hidden="1"/>
    <row r="65349" s="505" customFormat="1" ht="14.25" hidden="1"/>
    <row r="65350" s="505" customFormat="1" ht="14.25" hidden="1"/>
    <row r="65351" s="505" customFormat="1" ht="14.25" hidden="1"/>
    <row r="65352" s="505" customFormat="1" ht="14.25" hidden="1"/>
    <row r="65353" s="505" customFormat="1" ht="14.25" hidden="1"/>
    <row r="65354" s="505" customFormat="1" ht="14.25" hidden="1"/>
    <row r="65355" s="505" customFormat="1" ht="14.25" hidden="1"/>
    <row r="65356" s="505" customFormat="1" ht="14.25" hidden="1"/>
    <row r="65357" s="505" customFormat="1" ht="14.25" hidden="1"/>
    <row r="65358" s="505" customFormat="1" ht="14.25" hidden="1"/>
    <row r="65359" s="505" customFormat="1" ht="14.25" hidden="1"/>
    <row r="65360" s="505" customFormat="1" ht="14.25" hidden="1"/>
    <row r="65361" s="505" customFormat="1" ht="14.25" hidden="1"/>
    <row r="65362" s="505" customFormat="1" ht="14.25" hidden="1"/>
    <row r="65363" s="505" customFormat="1" ht="14.25" hidden="1"/>
    <row r="65364" s="505" customFormat="1" ht="14.25" hidden="1"/>
    <row r="65365" s="505" customFormat="1" ht="14.25" hidden="1"/>
    <row r="65366" s="505" customFormat="1" ht="14.25" hidden="1"/>
    <row r="65367" s="505" customFormat="1" ht="14.25" hidden="1"/>
    <row r="65368" s="505" customFormat="1" ht="14.25" hidden="1"/>
    <row r="65369" s="505" customFormat="1" ht="14.25" hidden="1"/>
    <row r="65370" s="505" customFormat="1" ht="14.25" hidden="1"/>
    <row r="65371" s="505" customFormat="1" ht="14.25" hidden="1"/>
    <row r="65372" s="505" customFormat="1" ht="14.25" hidden="1"/>
    <row r="65373" s="505" customFormat="1" ht="14.25" hidden="1"/>
    <row r="65374" s="505" customFormat="1" ht="14.25" hidden="1"/>
    <row r="65375" s="505" customFormat="1" ht="14.25" hidden="1"/>
    <row r="65376" s="505" customFormat="1" ht="14.25" hidden="1"/>
    <row r="65377" s="505" customFormat="1" ht="14.25" hidden="1"/>
    <row r="65378" s="505" customFormat="1" ht="14.25" hidden="1"/>
    <row r="65379" s="505" customFormat="1" ht="14.25" hidden="1"/>
    <row r="65380" s="505" customFormat="1" ht="14.25" hidden="1"/>
    <row r="65381" s="505" customFormat="1" ht="14.25" hidden="1"/>
    <row r="65382" s="505" customFormat="1" ht="14.25" hidden="1"/>
    <row r="65383" s="505" customFormat="1" ht="14.25" hidden="1"/>
    <row r="65384" s="505" customFormat="1" ht="14.25" hidden="1"/>
    <row r="65385" s="505" customFormat="1" ht="14.25" hidden="1"/>
    <row r="65386" s="505" customFormat="1" ht="14.25" hidden="1"/>
    <row r="65387" s="505" customFormat="1" ht="14.25" hidden="1"/>
    <row r="65388" s="505" customFormat="1" ht="14.25" hidden="1"/>
    <row r="65389" s="505" customFormat="1" ht="14.25" hidden="1"/>
    <row r="65390" s="505" customFormat="1" ht="14.25" hidden="1"/>
    <row r="65391" s="505" customFormat="1" ht="14.25" hidden="1"/>
    <row r="65392" s="505" customFormat="1" ht="14.25" hidden="1"/>
    <row r="65393" s="505" customFormat="1" ht="14.25" hidden="1"/>
    <row r="65394" s="505" customFormat="1" ht="14.25" hidden="1"/>
    <row r="65395" s="505" customFormat="1" ht="14.25" hidden="1"/>
    <row r="65396" s="505" customFormat="1" ht="14.25" hidden="1"/>
    <row r="65397" s="505" customFormat="1" ht="14.25" hidden="1"/>
    <row r="65398" s="505" customFormat="1" ht="14.25" hidden="1"/>
    <row r="65399" s="505" customFormat="1" ht="14.25" hidden="1"/>
    <row r="65400" s="505" customFormat="1" ht="14.25" hidden="1"/>
    <row r="65401" s="505" customFormat="1" ht="14.25" hidden="1"/>
    <row r="65402" s="505" customFormat="1" ht="14.25" hidden="1"/>
    <row r="65403" s="505" customFormat="1" ht="14.25" hidden="1"/>
    <row r="65404" s="505" customFormat="1" ht="14.25" hidden="1"/>
    <row r="65405" s="505" customFormat="1" ht="14.25" hidden="1"/>
    <row r="65406" s="505" customFormat="1" ht="14.25" hidden="1"/>
    <row r="65407" s="505" customFormat="1" ht="14.25" hidden="1"/>
    <row r="65408" s="505" customFormat="1" ht="14.25" hidden="1"/>
    <row r="65409" s="505" customFormat="1" ht="14.25" hidden="1"/>
    <row r="65410" s="505" customFormat="1" ht="14.25" hidden="1"/>
    <row r="65411" s="505" customFormat="1" ht="14.25" hidden="1"/>
    <row r="65412" s="505" customFormat="1" ht="14.25" hidden="1"/>
    <row r="65413" s="505" customFormat="1" ht="14.25" hidden="1"/>
    <row r="65414" s="505" customFormat="1" ht="14.25" hidden="1"/>
    <row r="65415" s="505" customFormat="1" ht="14.25" hidden="1"/>
    <row r="65416" s="505" customFormat="1" ht="14.25" hidden="1"/>
    <row r="65417" s="505" customFormat="1" ht="14.25" hidden="1"/>
    <row r="65418" s="505" customFormat="1" ht="14.25" hidden="1"/>
    <row r="65419" s="505" customFormat="1" ht="14.25" hidden="1"/>
    <row r="65420" s="505" customFormat="1" ht="14.25" hidden="1"/>
    <row r="65421" s="505" customFormat="1" ht="14.25" hidden="1"/>
    <row r="65422" s="505" customFormat="1" ht="14.25" hidden="1"/>
    <row r="65423" s="505" customFormat="1" ht="14.25" hidden="1"/>
    <row r="65424" s="505" customFormat="1" ht="14.25" hidden="1"/>
    <row r="65425" s="505" customFormat="1" ht="14.25" hidden="1"/>
    <row r="65426" s="505" customFormat="1" ht="14.25" hidden="1"/>
    <row r="65427" s="505" customFormat="1" ht="14.25" hidden="1"/>
    <row r="65428" s="505" customFormat="1" ht="14.25" hidden="1"/>
    <row r="65429" s="505" customFormat="1" ht="14.25" hidden="1"/>
    <row r="65430" s="505" customFormat="1" ht="14.25" hidden="1"/>
    <row r="65431" s="505" customFormat="1" ht="14.25" hidden="1"/>
    <row r="65432" s="505" customFormat="1" ht="14.25" hidden="1"/>
    <row r="65433" s="505" customFormat="1" ht="14.25" hidden="1"/>
    <row r="65434" s="505" customFormat="1" ht="14.25" hidden="1"/>
    <row r="65435" s="505" customFormat="1" ht="14.25" hidden="1"/>
    <row r="65436" s="505" customFormat="1" ht="14.25" hidden="1"/>
    <row r="65437" s="505" customFormat="1" ht="14.25" hidden="1"/>
    <row r="65438" s="505" customFormat="1" ht="14.25" hidden="1"/>
    <row r="65439" s="505" customFormat="1" ht="14.25" hidden="1"/>
    <row r="65440" s="505" customFormat="1" ht="14.25" hidden="1"/>
    <row r="65441" s="505" customFormat="1" ht="14.25" hidden="1"/>
    <row r="65442" s="505" customFormat="1" ht="14.25" hidden="1"/>
    <row r="65443" s="505" customFormat="1" ht="14.25" hidden="1"/>
    <row r="65444" s="505" customFormat="1" ht="14.25" hidden="1"/>
    <row r="65445" s="505" customFormat="1" ht="14.25" hidden="1"/>
    <row r="65446" s="505" customFormat="1" ht="14.25" hidden="1"/>
    <row r="65447" s="505" customFormat="1" ht="14.25" hidden="1"/>
    <row r="65448" s="505" customFormat="1" ht="14.25" hidden="1"/>
    <row r="65449" s="505" customFormat="1" ht="14.25" hidden="1"/>
    <row r="65450" s="505" customFormat="1" ht="14.25" hidden="1"/>
    <row r="65451" s="505" customFormat="1" ht="14.25" hidden="1"/>
    <row r="65452" s="505" customFormat="1" ht="14.25" hidden="1"/>
    <row r="65453" s="505" customFormat="1" ht="14.25" hidden="1"/>
    <row r="65454" s="505" customFormat="1" ht="14.25" hidden="1"/>
    <row r="65455" s="505" customFormat="1" ht="14.25" hidden="1"/>
    <row r="65456" s="505" customFormat="1" ht="14.25" hidden="1"/>
    <row r="65457" s="505" customFormat="1" ht="14.25" hidden="1"/>
    <row r="65458" s="505" customFormat="1" ht="14.25" hidden="1"/>
    <row r="65459" s="505" customFormat="1" ht="14.25" hidden="1"/>
    <row r="65460" s="505" customFormat="1" ht="14.25" hidden="1"/>
    <row r="65461" s="505" customFormat="1" ht="14.25" hidden="1"/>
    <row r="65462" s="505" customFormat="1" ht="14.25" hidden="1"/>
    <row r="65463" s="505" customFormat="1" ht="14.25" hidden="1"/>
    <row r="65464" s="505" customFormat="1" ht="14.25" hidden="1"/>
    <row r="65465" s="505" customFormat="1" ht="14.25" hidden="1"/>
    <row r="65466" s="505" customFormat="1" ht="14.25" hidden="1"/>
    <row r="65467" s="505" customFormat="1" ht="14.25" hidden="1"/>
    <row r="65468" s="505" customFormat="1" ht="14.25" hidden="1"/>
    <row r="65469" s="505" customFormat="1" ht="14.25" hidden="1"/>
    <row r="65470" s="505" customFormat="1" ht="14.25" hidden="1"/>
    <row r="65471" s="505" customFormat="1" ht="14.25" hidden="1"/>
    <row r="65472" s="505" customFormat="1" ht="14.25" hidden="1"/>
    <row r="65473" s="505" customFormat="1" ht="14.25" hidden="1"/>
    <row r="65474" s="505" customFormat="1" ht="14.25" hidden="1"/>
    <row r="65475" s="505" customFormat="1" ht="14.25" hidden="1"/>
    <row r="65476" s="505" customFormat="1" ht="14.25" hidden="1"/>
    <row r="65477" s="505" customFormat="1" ht="14.25" hidden="1"/>
    <row r="65478" s="505" customFormat="1" ht="14.25" hidden="1"/>
    <row r="65479" s="505" customFormat="1" ht="14.25" hidden="1"/>
    <row r="65480" s="505" customFormat="1" ht="14.25" hidden="1"/>
    <row r="65481" s="505" customFormat="1" ht="14.25" hidden="1"/>
    <row r="65482" s="505" customFormat="1" ht="14.25" hidden="1"/>
    <row r="65483" s="505" customFormat="1" ht="14.25" hidden="1"/>
    <row r="65484" s="505" customFormat="1" ht="14.25" hidden="1"/>
    <row r="65485" s="505" customFormat="1" ht="14.25" hidden="1"/>
    <row r="65486" s="505" customFormat="1" ht="14.25" hidden="1"/>
    <row r="65487" s="505" customFormat="1" ht="14.25" hidden="1"/>
    <row r="65488" s="505" customFormat="1" ht="14.25" hidden="1"/>
    <row r="65489" s="505" customFormat="1" ht="14.25" hidden="1"/>
    <row r="65490" s="505" customFormat="1" ht="14.25" hidden="1"/>
    <row r="65491" s="505" customFormat="1" ht="14.25" hidden="1"/>
    <row r="65492" s="505" customFormat="1" ht="14.25" hidden="1"/>
    <row r="65493" s="505" customFormat="1" ht="14.25" hidden="1"/>
    <row r="65494" s="505" customFormat="1" ht="14.25" hidden="1"/>
    <row r="65495" s="505" customFormat="1" ht="14.25" hidden="1"/>
    <row r="65496" s="505" customFormat="1" ht="14.25" hidden="1"/>
    <row r="65497" s="505" customFormat="1" ht="14.25" hidden="1"/>
    <row r="65498" s="505" customFormat="1" ht="14.25" hidden="1"/>
    <row r="65499" s="505" customFormat="1" ht="14.25" hidden="1"/>
    <row r="65500" s="505" customFormat="1" ht="14.25" hidden="1"/>
    <row r="65501" s="505" customFormat="1" ht="14.25" hidden="1"/>
    <row r="65502" s="505" customFormat="1" ht="14.25" hidden="1"/>
    <row r="65503" s="505" customFormat="1" ht="14.25" hidden="1"/>
    <row r="65504" s="505" customFormat="1" ht="14.25" hidden="1"/>
    <row r="65505" s="505" customFormat="1" ht="14.25" hidden="1"/>
    <row r="65506" s="505" customFormat="1" ht="14.25" hidden="1"/>
    <row r="65507" s="505" customFormat="1" ht="14.25" hidden="1"/>
    <row r="65508" s="505" customFormat="1" ht="14.25" hidden="1"/>
    <row r="65509" s="505" customFormat="1" ht="14.25" hidden="1"/>
    <row r="65510" s="505" customFormat="1" ht="14.25" hidden="1"/>
    <row r="65511" s="505" customFormat="1" ht="14.25" hidden="1"/>
    <row r="65512" s="505" customFormat="1" ht="14.25" hidden="1"/>
    <row r="65513" s="505" customFormat="1" ht="14.25" hidden="1"/>
    <row r="65514" s="505" customFormat="1" ht="14.25" hidden="1"/>
    <row r="65515" s="505" customFormat="1" ht="14.25" hidden="1"/>
    <row r="65516" s="505" customFormat="1" ht="14.25" hidden="1"/>
    <row r="65517" s="505" customFormat="1" ht="14.25" hidden="1"/>
    <row r="65518" s="505" customFormat="1" ht="14.25" hidden="1"/>
    <row r="65519" s="505" customFormat="1" ht="14.25" hidden="1"/>
    <row r="65520" s="505" customFormat="1" ht="14.25" hidden="1"/>
    <row r="65521" s="505" customFormat="1" ht="14.25" hidden="1"/>
    <row r="65522" s="505" customFormat="1" ht="14.25" hidden="1"/>
    <row r="65523" s="505" customFormat="1" ht="14.25" hidden="1"/>
    <row r="65524" s="505" customFormat="1" ht="14.25" hidden="1"/>
    <row r="65525" s="505" customFormat="1" ht="14.25" hidden="1"/>
    <row r="65526" s="505" customFormat="1" ht="14.25" hidden="1"/>
    <row r="65527" s="505" customFormat="1" ht="14.25" hidden="1"/>
    <row r="65528" s="505" customFormat="1" ht="14.25" hidden="1"/>
    <row r="65529" s="505" customFormat="1" ht="14.25" hidden="1"/>
    <row r="65530" s="505" customFormat="1" ht="14.25" hidden="1"/>
    <row r="65531" s="505" customFormat="1" ht="14.25" hidden="1"/>
    <row r="65532" s="505" customFormat="1" ht="14.25" hidden="1"/>
    <row r="65533" s="505" customFormat="1" ht="14.25" hidden="1"/>
    <row r="65534" s="505" customFormat="1" ht="14.25" hidden="1"/>
    <row r="65535" s="505" customFormat="1" ht="14.25" hidden="1"/>
    <row r="65536" s="505" customFormat="1" ht="14.25" hidden="1"/>
  </sheetData>
  <autoFilter ref="I8:P4319"/>
  <pageMargins left="0.75" right="0.75" top="1" bottom="1" header="0.5" footer="0.5"/>
  <pageSetup paperSize="9" scale="6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2"/>
  <sheetViews>
    <sheetView zoomScaleNormal="100" workbookViewId="0">
      <selection activeCell="B8" sqref="B8"/>
    </sheetView>
  </sheetViews>
  <sheetFormatPr defaultRowHeight="12.75"/>
  <cols>
    <col min="1" max="1" width="49.140625" bestFit="1" customWidth="1"/>
    <col min="2" max="2" width="22.140625" customWidth="1"/>
  </cols>
  <sheetData>
    <row r="1" spans="1:2" ht="15">
      <c r="A1" s="74" t="s">
        <v>831</v>
      </c>
    </row>
    <row r="2" spans="1:2">
      <c r="B2" s="331"/>
    </row>
    <row r="3" spans="1:2" ht="25.5" customHeight="1">
      <c r="A3" s="20" t="s">
        <v>541</v>
      </c>
      <c r="B3" s="902">
        <v>4147351.74</v>
      </c>
    </row>
    <row r="4" spans="1:2">
      <c r="B4" s="331"/>
    </row>
    <row r="5" spans="1:2" ht="25.5" customHeight="1">
      <c r="A5" s="20" t="s">
        <v>544</v>
      </c>
      <c r="B5" s="912">
        <v>-153000</v>
      </c>
    </row>
    <row r="6" spans="1:2">
      <c r="B6" s="331"/>
    </row>
    <row r="7" spans="1:2" ht="24" customHeight="1">
      <c r="A7" s="20" t="s">
        <v>542</v>
      </c>
      <c r="B7" s="912">
        <v>-2972201.74</v>
      </c>
    </row>
    <row r="8" spans="1:2" ht="18.75" customHeight="1">
      <c r="A8" s="20" t="s">
        <v>812</v>
      </c>
      <c r="B8" s="912"/>
    </row>
    <row r="9" spans="1:2" ht="26.25" customHeight="1" thickBot="1">
      <c r="B9" s="700">
        <f>SUM(B3:B8)</f>
        <v>1022150</v>
      </c>
    </row>
    <row r="10" spans="1:2">
      <c r="B10" s="331"/>
    </row>
    <row r="11" spans="1:2">
      <c r="B11" s="331"/>
    </row>
    <row r="12" spans="1:2">
      <c r="B12" s="33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N53"/>
  <sheetViews>
    <sheetView workbookViewId="0">
      <selection activeCell="M17" sqref="M17"/>
    </sheetView>
  </sheetViews>
  <sheetFormatPr defaultRowHeight="12.75"/>
  <cols>
    <col min="1" max="1" width="10.42578125" customWidth="1"/>
    <col min="2" max="2" width="16.85546875" bestFit="1" customWidth="1"/>
    <col min="3" max="3" width="15.7109375" customWidth="1"/>
    <col min="4" max="4" width="23.42578125" customWidth="1"/>
    <col min="5" max="11" width="15.7109375" customWidth="1"/>
    <col min="12" max="12" width="23" customWidth="1"/>
    <col min="13" max="13" width="19.28515625" customWidth="1"/>
    <col min="14" max="14" width="15.7109375" customWidth="1"/>
  </cols>
  <sheetData>
    <row r="1" spans="1:14">
      <c r="A1" s="283"/>
    </row>
    <row r="2" spans="1:14">
      <c r="D2" s="206"/>
      <c r="E2" s="206"/>
      <c r="F2" s="206"/>
      <c r="G2" s="206"/>
      <c r="H2" s="206"/>
    </row>
    <row r="3" spans="1:14" ht="24" customHeight="1">
      <c r="C3" s="159"/>
      <c r="D3" s="950" t="s">
        <v>288</v>
      </c>
      <c r="E3" s="950"/>
      <c r="F3" s="950"/>
      <c r="G3" s="950"/>
      <c r="H3" s="950"/>
      <c r="I3" s="950"/>
    </row>
    <row r="4" spans="1:14">
      <c r="E4" s="206"/>
      <c r="F4" s="348"/>
      <c r="G4" s="206"/>
      <c r="H4" s="206"/>
    </row>
    <row r="5" spans="1:14" ht="18">
      <c r="C5" s="159"/>
      <c r="D5" s="949" t="str">
        <f>'Schedule A'!F5</f>
        <v>FOR  THE  MONTH  ENDED :   30 September  2018</v>
      </c>
      <c r="E5" s="949"/>
      <c r="F5" s="949"/>
      <c r="G5" s="949"/>
      <c r="H5" s="949"/>
      <c r="I5" s="949"/>
    </row>
    <row r="11" spans="1:14">
      <c r="A11" s="4"/>
    </row>
    <row r="12" spans="1:14" ht="20.100000000000001" customHeight="1">
      <c r="A12" s="13"/>
      <c r="B12" s="451" t="s">
        <v>270</v>
      </c>
      <c r="C12" s="451" t="s">
        <v>271</v>
      </c>
      <c r="D12" s="451" t="s">
        <v>272</v>
      </c>
      <c r="E12" s="451" t="s">
        <v>273</v>
      </c>
      <c r="F12" s="451" t="s">
        <v>274</v>
      </c>
      <c r="G12" s="451" t="s">
        <v>275</v>
      </c>
      <c r="H12" s="451" t="s">
        <v>277</v>
      </c>
      <c r="I12" s="451" t="s">
        <v>279</v>
      </c>
      <c r="J12" s="451" t="s">
        <v>280</v>
      </c>
      <c r="K12" s="451" t="s">
        <v>281</v>
      </c>
      <c r="L12" s="451" t="s">
        <v>281</v>
      </c>
      <c r="M12" s="451" t="s">
        <v>284</v>
      </c>
      <c r="N12" s="452" t="s">
        <v>286</v>
      </c>
    </row>
    <row r="13" spans="1:14" ht="20.100000000000001" customHeight="1">
      <c r="A13" s="407"/>
      <c r="B13" s="453"/>
      <c r="C13" s="453"/>
      <c r="D13" s="453"/>
      <c r="E13" s="453"/>
      <c r="F13" s="453"/>
      <c r="G13" s="453" t="s">
        <v>276</v>
      </c>
      <c r="H13" s="453" t="s">
        <v>278</v>
      </c>
      <c r="I13" s="453"/>
      <c r="J13" s="453"/>
      <c r="K13" s="453" t="s">
        <v>282</v>
      </c>
      <c r="L13" s="453" t="s">
        <v>283</v>
      </c>
      <c r="M13" s="453" t="s">
        <v>285</v>
      </c>
      <c r="N13" s="454" t="s">
        <v>287</v>
      </c>
    </row>
    <row r="14" spans="1:14" ht="20.100000000000001" customHeight="1">
      <c r="A14" s="7"/>
      <c r="B14" s="7"/>
      <c r="C14" s="7"/>
      <c r="D14" s="7"/>
      <c r="E14" s="7"/>
      <c r="F14" s="7"/>
      <c r="G14" s="7"/>
      <c r="H14" s="7"/>
      <c r="I14" s="7"/>
      <c r="J14" s="7"/>
      <c r="K14" s="7"/>
      <c r="L14" s="7"/>
      <c r="M14" s="7"/>
      <c r="N14" s="7"/>
    </row>
    <row r="15" spans="1:14" s="206" customFormat="1" ht="30" customHeight="1">
      <c r="A15" s="903" t="s">
        <v>24</v>
      </c>
      <c r="B15" s="909">
        <v>869773794</v>
      </c>
      <c r="C15" s="909">
        <v>416891037</v>
      </c>
      <c r="D15" s="909">
        <v>4394269764</v>
      </c>
      <c r="E15" s="913">
        <v>40764</v>
      </c>
      <c r="F15" s="909">
        <v>59474727</v>
      </c>
      <c r="G15" s="910">
        <f>D15*0.0127</f>
        <v>55807226.002799995</v>
      </c>
      <c r="H15" s="911">
        <v>1980170</v>
      </c>
      <c r="I15" s="911">
        <v>532274</v>
      </c>
      <c r="J15" s="911">
        <v>374732</v>
      </c>
      <c r="K15" s="911">
        <v>2887177</v>
      </c>
      <c r="L15" s="911">
        <v>1823103</v>
      </c>
      <c r="M15" s="911">
        <v>27661141</v>
      </c>
      <c r="N15" s="911">
        <v>28926409</v>
      </c>
    </row>
    <row r="16" spans="1:14" ht="20.100000000000001" customHeight="1">
      <c r="A16" s="7"/>
      <c r="B16" s="327"/>
      <c r="C16" s="327"/>
      <c r="D16" s="327"/>
      <c r="E16" s="327"/>
      <c r="F16" s="327"/>
      <c r="G16" s="327"/>
      <c r="H16" s="327"/>
      <c r="I16" s="327"/>
      <c r="J16" s="327"/>
      <c r="K16" s="327"/>
      <c r="L16" s="327"/>
      <c r="M16" s="327"/>
      <c r="N16" s="327"/>
    </row>
    <row r="17" spans="1:14" ht="24.95" customHeight="1">
      <c r="A17" s="7"/>
      <c r="B17" s="7"/>
      <c r="C17" s="7"/>
      <c r="D17" s="176" t="s">
        <v>215</v>
      </c>
      <c r="E17" s="7"/>
      <c r="F17" s="7"/>
      <c r="G17" s="7"/>
      <c r="H17" s="7"/>
      <c r="I17" s="7"/>
      <c r="J17" s="7"/>
      <c r="K17" s="7"/>
      <c r="L17" s="285" t="s">
        <v>216</v>
      </c>
      <c r="M17" s="904">
        <v>19084035</v>
      </c>
      <c r="N17" s="284"/>
    </row>
    <row r="18" spans="1:14" ht="15" customHeight="1">
      <c r="A18" s="7"/>
      <c r="B18" s="7"/>
      <c r="C18" s="7"/>
      <c r="D18" s="7"/>
      <c r="E18" s="7"/>
      <c r="F18" s="7"/>
      <c r="G18" s="7"/>
      <c r="H18" s="7"/>
      <c r="I18" s="7"/>
      <c r="J18" s="7"/>
      <c r="K18" s="7"/>
      <c r="L18" s="7"/>
      <c r="M18" s="7"/>
      <c r="N18" s="7"/>
    </row>
    <row r="19" spans="1:14" ht="24.95" customHeight="1" thickBot="1">
      <c r="A19" s="7"/>
      <c r="B19" s="7"/>
      <c r="C19" s="7"/>
      <c r="D19" s="7"/>
      <c r="E19" s="7"/>
      <c r="F19" s="7"/>
      <c r="G19" s="7"/>
      <c r="H19" s="7"/>
      <c r="I19" s="7"/>
      <c r="J19" s="7"/>
      <c r="K19" s="7"/>
      <c r="L19" s="7"/>
      <c r="M19" s="308">
        <f>+M15-M17</f>
        <v>8577106</v>
      </c>
      <c r="N19" s="7"/>
    </row>
    <row r="20" spans="1:14" ht="13.5" thickTop="1"/>
    <row r="47" spans="12:12">
      <c r="L47">
        <f>G41+G45+G51</f>
        <v>0</v>
      </c>
    </row>
    <row r="48" spans="12:12">
      <c r="L48">
        <f>G42+G46+G52</f>
        <v>0</v>
      </c>
    </row>
    <row r="49" spans="1:12">
      <c r="L49">
        <f>SUM(L47:L48)</f>
        <v>0</v>
      </c>
    </row>
    <row r="50" spans="1:12">
      <c r="L50">
        <f>-I56</f>
        <v>0</v>
      </c>
    </row>
    <row r="51" spans="1:12">
      <c r="L51">
        <f>L49-L50</f>
        <v>0</v>
      </c>
    </row>
    <row r="53" spans="1:12">
      <c r="A53" s="206" t="s">
        <v>225</v>
      </c>
    </row>
  </sheetData>
  <mergeCells count="2">
    <mergeCell ref="D5:I5"/>
    <mergeCell ref="D3:I3"/>
  </mergeCells>
  <phoneticPr fontId="14" type="noConversion"/>
  <printOptions horizontalCentered="1"/>
  <pageMargins left="0.74803149606299213" right="0.55118110236220474" top="0.19685039370078741" bottom="0.19685039370078741" header="0.11811023622047245" footer="0.11811023622047245"/>
  <pageSetup scale="53" orientation="landscape" verticalDpi="1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D186"/>
  <sheetViews>
    <sheetView workbookViewId="0">
      <pane xSplit="3" ySplit="6" topLeftCell="D7" activePane="bottomRight" state="frozen"/>
      <selection activeCell="L14" sqref="L14"/>
      <selection pane="topRight" activeCell="L14" sqref="L14"/>
      <selection pane="bottomLeft" activeCell="L14" sqref="L14"/>
      <selection pane="bottomRight" activeCell="D9" sqref="D9:D40"/>
    </sheetView>
  </sheetViews>
  <sheetFormatPr defaultRowHeight="12.75"/>
  <cols>
    <col min="2" max="2" width="13.28515625" customWidth="1"/>
    <col min="3" max="3" width="6" customWidth="1"/>
    <col min="4" max="4" width="22.85546875" style="42" customWidth="1"/>
    <col min="5" max="5" width="10.7109375" customWidth="1"/>
    <col min="6" max="6" width="18.7109375" customWidth="1"/>
    <col min="7" max="7" width="15.7109375" customWidth="1"/>
    <col min="12" max="12" width="23" customWidth="1"/>
  </cols>
  <sheetData>
    <row r="1" spans="1:56">
      <c r="G1" s="43" t="s">
        <v>21</v>
      </c>
    </row>
    <row r="2" spans="1:56">
      <c r="B2" s="44" t="s">
        <v>210</v>
      </c>
      <c r="C2" s="37"/>
      <c r="D2" s="45"/>
      <c r="E2" s="346"/>
      <c r="F2" s="346"/>
      <c r="G2" s="346"/>
      <c r="H2" s="206"/>
    </row>
    <row r="3" spans="1:56">
      <c r="B3" s="37"/>
      <c r="C3" s="37"/>
      <c r="D3" s="45"/>
      <c r="E3" s="346"/>
      <c r="F3" s="346"/>
      <c r="G3" s="346"/>
      <c r="H3" s="206"/>
    </row>
    <row r="4" spans="1:56">
      <c r="B4" s="44" t="str">
        <f>+'Schedule A'!F5</f>
        <v>FOR  THE  MONTH  ENDED :   30 September  2018</v>
      </c>
      <c r="C4" s="37"/>
      <c r="D4" s="45"/>
      <c r="E4" s="346"/>
      <c r="F4" s="353"/>
      <c r="G4" s="346"/>
      <c r="H4" s="206"/>
    </row>
    <row r="5" spans="1:56">
      <c r="A5" s="46"/>
      <c r="F5" s="106"/>
    </row>
    <row r="6" spans="1:56" s="15" customFormat="1" ht="20.25" customHeight="1">
      <c r="B6" s="114" t="s">
        <v>22</v>
      </c>
      <c r="C6" s="47"/>
      <c r="D6" s="48" t="s">
        <v>23</v>
      </c>
      <c r="E6" s="47"/>
      <c r="F6" s="47" t="s">
        <v>24</v>
      </c>
      <c r="G6" s="47"/>
    </row>
    <row r="7" spans="1:56" s="15" customFormat="1" ht="20.25" customHeight="1">
      <c r="A7" s="49"/>
      <c r="B7" s="50"/>
      <c r="C7" s="50"/>
      <c r="D7" s="51"/>
      <c r="E7" s="50"/>
      <c r="F7" s="50"/>
      <c r="G7" s="50"/>
    </row>
    <row r="8" spans="1:56" s="15" customFormat="1" ht="15" customHeight="1">
      <c r="B8" s="52"/>
      <c r="C8" s="53"/>
      <c r="D8" s="54"/>
      <c r="E8" s="53"/>
      <c r="F8" s="55"/>
      <c r="G8" s="53"/>
    </row>
    <row r="9" spans="1:56" s="15" customFormat="1" ht="24" customHeight="1">
      <c r="B9" s="296">
        <v>43344</v>
      </c>
      <c r="C9" s="56"/>
      <c r="D9" s="918">
        <v>10664782.020000003</v>
      </c>
      <c r="E9" s="55"/>
      <c r="F9" s="55">
        <f>SUM(D9:E9)</f>
        <v>10664782.020000003</v>
      </c>
      <c r="G9" s="55"/>
      <c r="H9" s="55"/>
      <c r="I9" s="55"/>
      <c r="J9" s="55"/>
      <c r="K9" s="55"/>
      <c r="L9" s="55"/>
      <c r="M9" s="55"/>
      <c r="N9" s="55"/>
      <c r="O9" s="55"/>
      <c r="P9" s="55"/>
      <c r="Q9" s="55"/>
      <c r="R9" s="55"/>
      <c r="S9" s="55"/>
      <c r="T9" s="55"/>
      <c r="U9" s="55"/>
      <c r="V9" s="55"/>
    </row>
    <row r="10" spans="1:56" ht="24" customHeight="1">
      <c r="B10" s="296">
        <f>B9+1</f>
        <v>43345</v>
      </c>
      <c r="C10" s="56"/>
      <c r="D10" s="918">
        <v>8991122.75</v>
      </c>
      <c r="F10" s="55">
        <f>SUM(D10:E10)</f>
        <v>8991122.75</v>
      </c>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56" ht="24" customHeight="1">
      <c r="B11" s="296">
        <f t="shared" ref="B11:B38" si="0">B10+1</f>
        <v>43346</v>
      </c>
      <c r="C11" s="56"/>
      <c r="D11" s="918">
        <v>8380837.9299999997</v>
      </c>
      <c r="E11" s="55"/>
      <c r="F11" s="55">
        <f>SUM(D11:E11)</f>
        <v>8380837.9299999997</v>
      </c>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row r="12" spans="1:56" ht="24" customHeight="1">
      <c r="B12" s="296">
        <f t="shared" si="0"/>
        <v>43347</v>
      </c>
      <c r="C12" s="56"/>
      <c r="D12" s="918">
        <v>8220483.5500000007</v>
      </c>
      <c r="E12" s="55"/>
      <c r="F12" s="55">
        <f>SUM(D12:E12)</f>
        <v>8220483.5500000007</v>
      </c>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1:56" ht="24" customHeight="1">
      <c r="B13" s="296">
        <f t="shared" si="0"/>
        <v>43348</v>
      </c>
      <c r="C13" s="56"/>
      <c r="D13" s="918">
        <v>9062331.0500000007</v>
      </c>
      <c r="E13" s="55"/>
      <c r="F13" s="55">
        <f>SUM(D13:E13)</f>
        <v>9062331.0500000007</v>
      </c>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1:56" ht="24" customHeight="1">
      <c r="B14" s="296">
        <f t="shared" si="0"/>
        <v>43349</v>
      </c>
      <c r="C14" s="56"/>
      <c r="D14" s="918">
        <v>9087860.3300000001</v>
      </c>
      <c r="E14" s="57"/>
      <c r="F14" s="55">
        <f t="shared" ref="F14:F40" si="1">SUM(D14:E14)</f>
        <v>9087860.3300000001</v>
      </c>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1:56" ht="24" customHeight="1">
      <c r="B15" s="296">
        <f t="shared" si="0"/>
        <v>43350</v>
      </c>
      <c r="C15" s="56"/>
      <c r="D15" s="918">
        <v>12120405.550000001</v>
      </c>
      <c r="E15" s="55"/>
      <c r="F15" s="55">
        <f t="shared" si="1"/>
        <v>12120405.550000001</v>
      </c>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1:56" ht="24" customHeight="1">
      <c r="B16" s="296">
        <f t="shared" si="0"/>
        <v>43351</v>
      </c>
      <c r="C16" s="56"/>
      <c r="D16" s="918">
        <v>10804348.42</v>
      </c>
      <c r="E16" s="55"/>
      <c r="F16" s="55">
        <f t="shared" si="1"/>
        <v>10804348.42</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56" ht="24" customHeight="1">
      <c r="B17" s="296">
        <f t="shared" si="0"/>
        <v>43352</v>
      </c>
      <c r="C17" s="56"/>
      <c r="D17" s="918">
        <v>9275002.7100000009</v>
      </c>
      <c r="E17" s="55"/>
      <c r="F17" s="55">
        <f t="shared" si="1"/>
        <v>9275002.7100000009</v>
      </c>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row>
    <row r="18" spans="2:56" ht="24" customHeight="1">
      <c r="B18" s="296">
        <f t="shared" si="0"/>
        <v>43353</v>
      </c>
      <c r="C18" s="56"/>
      <c r="D18" s="918">
        <v>8606670.4299999997</v>
      </c>
      <c r="E18" s="55"/>
      <c r="F18" s="55">
        <f t="shared" si="1"/>
        <v>8606670.4299999997</v>
      </c>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row>
    <row r="19" spans="2:56" ht="24" customHeight="1">
      <c r="B19" s="296">
        <f t="shared" si="0"/>
        <v>43354</v>
      </c>
      <c r="C19" s="56"/>
      <c r="D19" s="918">
        <v>8723404.2799999993</v>
      </c>
      <c r="E19" s="55"/>
      <c r="F19" s="55">
        <f t="shared" si="1"/>
        <v>8723404.2799999993</v>
      </c>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row>
    <row r="20" spans="2:56" ht="24" customHeight="1">
      <c r="B20" s="296">
        <f t="shared" si="0"/>
        <v>43355</v>
      </c>
      <c r="C20" s="56"/>
      <c r="D20" s="918">
        <v>9340504.7899999991</v>
      </c>
      <c r="E20" s="55"/>
      <c r="F20" s="55">
        <f t="shared" si="1"/>
        <v>9340504.7899999991</v>
      </c>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row>
    <row r="21" spans="2:56" ht="24" customHeight="1">
      <c r="B21" s="296">
        <f t="shared" si="0"/>
        <v>43356</v>
      </c>
      <c r="C21" s="56"/>
      <c r="D21" s="918">
        <v>8748536.0700000003</v>
      </c>
      <c r="E21" s="55"/>
      <c r="F21" s="55">
        <f t="shared" si="1"/>
        <v>8748536.0700000003</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row>
    <row r="22" spans="2:56" ht="24" customHeight="1">
      <c r="B22" s="296">
        <f t="shared" si="0"/>
        <v>43357</v>
      </c>
      <c r="C22" s="56"/>
      <c r="D22" s="918">
        <v>10634657.190000001</v>
      </c>
      <c r="E22" s="55"/>
      <c r="F22" s="55">
        <f t="shared" si="1"/>
        <v>10634657.190000001</v>
      </c>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row>
    <row r="23" spans="2:56" ht="24" customHeight="1">
      <c r="B23" s="296">
        <f t="shared" si="0"/>
        <v>43358</v>
      </c>
      <c r="C23" s="56"/>
      <c r="D23" s="918">
        <v>10770811.140000001</v>
      </c>
      <c r="E23" s="55"/>
      <c r="F23" s="55">
        <f t="shared" si="1"/>
        <v>10770811.140000001</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row>
    <row r="24" spans="2:56" ht="24" customHeight="1">
      <c r="B24" s="296">
        <f t="shared" si="0"/>
        <v>43359</v>
      </c>
      <c r="C24" s="56"/>
      <c r="D24" s="918">
        <v>9285982.5399999991</v>
      </c>
      <c r="E24" s="55"/>
      <c r="F24" s="55">
        <f t="shared" si="1"/>
        <v>9285982.5399999991</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24" customHeight="1">
      <c r="B25" s="296">
        <f t="shared" si="0"/>
        <v>43360</v>
      </c>
      <c r="C25" s="56"/>
      <c r="D25" s="918">
        <v>8212831.3699999992</v>
      </c>
      <c r="E25" s="55"/>
      <c r="F25" s="55">
        <f t="shared" si="1"/>
        <v>8212831.3699999992</v>
      </c>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24" customHeight="1">
      <c r="B26" s="296">
        <f t="shared" si="0"/>
        <v>43361</v>
      </c>
      <c r="C26" s="56"/>
      <c r="D26" s="918">
        <v>8231645.6799999997</v>
      </c>
      <c r="E26" s="55"/>
      <c r="F26" s="55">
        <f t="shared" si="1"/>
        <v>8231645.6799999997</v>
      </c>
      <c r="G26" s="55"/>
      <c r="H26" s="55"/>
      <c r="I26" s="162"/>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24" customHeight="1">
      <c r="B27" s="296">
        <f t="shared" si="0"/>
        <v>43362</v>
      </c>
      <c r="C27" s="56"/>
      <c r="D27" s="918">
        <v>9405674.1199999992</v>
      </c>
      <c r="E27" s="55"/>
      <c r="F27" s="55">
        <f t="shared" si="1"/>
        <v>9405674.1199999992</v>
      </c>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24" customHeight="1">
      <c r="B28" s="296">
        <f t="shared" si="0"/>
        <v>43363</v>
      </c>
      <c r="D28" s="918">
        <v>8779900.3900000006</v>
      </c>
      <c r="E28" s="55"/>
      <c r="F28" s="55">
        <f t="shared" si="1"/>
        <v>8779900.3900000006</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24" customHeight="1">
      <c r="B29" s="296">
        <f t="shared" si="0"/>
        <v>43364</v>
      </c>
      <c r="D29" s="918">
        <v>12242655.469999999</v>
      </c>
      <c r="E29" s="55"/>
      <c r="F29" s="55">
        <f t="shared" si="1"/>
        <v>12242655.469999999</v>
      </c>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24" customHeight="1">
      <c r="B30" s="296">
        <f t="shared" si="0"/>
        <v>43365</v>
      </c>
      <c r="D30" s="918">
        <v>11499471.18</v>
      </c>
      <c r="E30" s="55"/>
      <c r="F30" s="55">
        <f t="shared" si="1"/>
        <v>11499471.18</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24" customHeight="1">
      <c r="B31" s="296">
        <f t="shared" si="0"/>
        <v>43366</v>
      </c>
      <c r="D31" s="918">
        <v>8775102.3599999994</v>
      </c>
      <c r="E31" s="55"/>
      <c r="F31" s="55">
        <f t="shared" si="1"/>
        <v>8775102.3599999994</v>
      </c>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24" customHeight="1">
      <c r="B32" s="296">
        <f t="shared" si="0"/>
        <v>43367</v>
      </c>
      <c r="D32" s="918">
        <v>8270132.8800000008</v>
      </c>
      <c r="E32" s="55"/>
      <c r="F32" s="55">
        <f t="shared" si="1"/>
        <v>8270132.8800000008</v>
      </c>
      <c r="G32" s="55"/>
      <c r="H32" s="55"/>
      <c r="I32" s="162"/>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1:56" ht="24" customHeight="1">
      <c r="B33" s="296">
        <f t="shared" si="0"/>
        <v>43368</v>
      </c>
      <c r="D33" s="918">
        <v>8780433.5399999991</v>
      </c>
      <c r="E33" s="55"/>
      <c r="F33" s="55">
        <f t="shared" si="1"/>
        <v>8780433.5399999991</v>
      </c>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1:56" ht="24" customHeight="1">
      <c r="B34" s="296">
        <f t="shared" si="0"/>
        <v>43369</v>
      </c>
      <c r="D34" s="918">
        <v>9597655.9199999999</v>
      </c>
      <c r="E34" s="55"/>
      <c r="F34" s="55">
        <f t="shared" si="1"/>
        <v>9597655.9199999999</v>
      </c>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1:56" ht="24" customHeight="1">
      <c r="B35" s="296">
        <f t="shared" si="0"/>
        <v>43370</v>
      </c>
      <c r="D35" s="918">
        <v>11091927.699999999</v>
      </c>
      <c r="E35" s="55"/>
      <c r="F35" s="55">
        <f t="shared" si="1"/>
        <v>11091927.699999999</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1:56" ht="24" customHeight="1">
      <c r="B36" s="296">
        <f t="shared" si="0"/>
        <v>43371</v>
      </c>
      <c r="D36" s="918">
        <v>12236900.23</v>
      </c>
      <c r="E36" s="55"/>
      <c r="F36" s="55">
        <f t="shared" si="1"/>
        <v>12236900.23</v>
      </c>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1:56" ht="24" customHeight="1">
      <c r="B37" s="296">
        <f t="shared" si="0"/>
        <v>43372</v>
      </c>
      <c r="D37" s="918">
        <v>11847651.449999999</v>
      </c>
      <c r="E37" s="55"/>
      <c r="F37" s="55">
        <f t="shared" si="1"/>
        <v>11847651.449999999</v>
      </c>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1:56" ht="24" customHeight="1">
      <c r="B38" s="296">
        <f t="shared" si="0"/>
        <v>43373</v>
      </c>
      <c r="D38" s="918">
        <v>10117373.300000001</v>
      </c>
      <c r="E38" s="55"/>
      <c r="F38" s="55">
        <f>SUM(D38:E38)</f>
        <v>10117373.300000001</v>
      </c>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1:56" ht="24" customHeight="1" thickBot="1">
      <c r="B39" s="296">
        <f>B38+1</f>
        <v>43374</v>
      </c>
      <c r="D39" s="918"/>
      <c r="E39" s="55"/>
      <c r="F39" s="55">
        <f>SUM(D39:E39)</f>
        <v>0</v>
      </c>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row>
    <row r="40" spans="1:56" s="58" customFormat="1" ht="30" customHeight="1" thickBot="1">
      <c r="B40" s="935" t="s">
        <v>830</v>
      </c>
      <c r="D40" s="920">
        <v>-350</v>
      </c>
      <c r="E40" s="323"/>
      <c r="F40" s="324">
        <f t="shared" si="1"/>
        <v>-350</v>
      </c>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row>
    <row r="41" spans="1:56" s="58" customFormat="1" ht="15" customHeight="1">
      <c r="A41" s="61"/>
      <c r="B41" s="62"/>
      <c r="C41" s="61"/>
      <c r="D41" s="63"/>
      <c r="E41" s="64"/>
      <c r="F41" s="55"/>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row>
    <row r="42" spans="1:56" ht="8.1" customHeight="1">
      <c r="B42" s="52"/>
      <c r="D42" s="65"/>
      <c r="E42" s="66"/>
      <c r="F42" s="66"/>
      <c r="G42" s="66"/>
    </row>
    <row r="43" spans="1:56" ht="18.75" customHeight="1">
      <c r="B43" s="67" t="s">
        <v>24</v>
      </c>
      <c r="C43" s="7"/>
      <c r="D43" s="447">
        <f>SUM(D9:D40)</f>
        <v>291806746.33999997</v>
      </c>
      <c r="E43" s="68"/>
      <c r="F43" s="69">
        <f>SUM(F9:F41)</f>
        <v>291806746.33999997</v>
      </c>
      <c r="G43" s="70"/>
    </row>
    <row r="44" spans="1:56" ht="8.1" customHeight="1">
      <c r="A44" s="46"/>
      <c r="B44" s="71"/>
      <c r="C44" s="46"/>
      <c r="D44" s="72"/>
      <c r="E44" s="46"/>
      <c r="F44" s="46"/>
      <c r="G44" s="46"/>
    </row>
    <row r="45" spans="1:56">
      <c r="B45" s="52"/>
    </row>
    <row r="46" spans="1:56" s="73" customFormat="1" ht="20.100000000000001" customHeight="1">
      <c r="B46" s="322" t="s">
        <v>237</v>
      </c>
      <c r="C46" s="8"/>
      <c r="D46" s="8"/>
      <c r="E46"/>
    </row>
    <row r="47" spans="1:56" ht="20.100000000000001" customHeight="1">
      <c r="C47" s="138"/>
      <c r="D47"/>
      <c r="L47" s="42"/>
    </row>
    <row r="48" spans="1:56">
      <c r="B48" s="52"/>
    </row>
    <row r="49" spans="1:12">
      <c r="B49" s="52"/>
      <c r="L49" s="42"/>
    </row>
    <row r="50" spans="1:12">
      <c r="B50" s="52"/>
    </row>
    <row r="51" spans="1:12" ht="15">
      <c r="B51" s="74" t="s">
        <v>25</v>
      </c>
      <c r="L51" s="42"/>
    </row>
    <row r="52" spans="1:12">
      <c r="B52" s="52"/>
    </row>
    <row r="53" spans="1:12">
      <c r="A53" s="206"/>
      <c r="B53" s="52"/>
    </row>
    <row r="54" spans="1:12">
      <c r="B54" s="52"/>
    </row>
    <row r="55" spans="1:12">
      <c r="B55" s="52"/>
    </row>
    <row r="56" spans="1:12">
      <c r="B56" s="52"/>
    </row>
    <row r="57" spans="1:12">
      <c r="B57" s="52"/>
    </row>
    <row r="58" spans="1:12">
      <c r="B58" s="52"/>
    </row>
    <row r="59" spans="1:12">
      <c r="B59" s="52"/>
    </row>
    <row r="60" spans="1:12">
      <c r="B60" s="52"/>
    </row>
    <row r="61" spans="1:12">
      <c r="B61" s="52"/>
    </row>
    <row r="62" spans="1:12">
      <c r="B62" s="52"/>
    </row>
    <row r="63" spans="1:12">
      <c r="B63" s="52"/>
    </row>
    <row r="64" spans="1:12">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row r="180" spans="2:2">
      <c r="B180" s="52"/>
    </row>
    <row r="181" spans="2:2">
      <c r="B181" s="52"/>
    </row>
    <row r="182" spans="2:2">
      <c r="B182" s="52"/>
    </row>
    <row r="183" spans="2:2">
      <c r="B183" s="52"/>
    </row>
    <row r="184" spans="2:2">
      <c r="B184" s="52"/>
    </row>
    <row r="185" spans="2:2">
      <c r="B185" s="52"/>
    </row>
    <row r="186" spans="2:2">
      <c r="B186" s="52"/>
    </row>
  </sheetData>
  <phoneticPr fontId="14" type="noConversion"/>
  <printOptions horizontalCentered="1"/>
  <pageMargins left="0.74803149606299213" right="0.55118110236220474" top="0.19685039370078741" bottom="0.19685039370078741" header="0.11811023622047245" footer="0.11811023622047245"/>
  <pageSetup paperSize="9" scale="79" orientation="portrait" horizontalDpi="1200" verticalDpi="12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831B90248A540B6D7402B812F83D7" ma:contentTypeVersion="11" ma:contentTypeDescription="Create a new document." ma:contentTypeScope="" ma:versionID="b84453e8f40ff1bc38d95d643eb89927">
  <xsd:schema xmlns:xsd="http://www.w3.org/2001/XMLSchema" xmlns:xs="http://www.w3.org/2001/XMLSchema" xmlns:p="http://schemas.microsoft.com/office/2006/metadata/properties" xmlns:ns1="2502e859-f0bf-4bcc-8c9f-128c9f9c82d2" xmlns:ns3="30211e61-8a7b-4fc1-a145-5e21de2cb23f" targetNamespace="http://schemas.microsoft.com/office/2006/metadata/properties" ma:root="true" ma:fieldsID="0f5a8274a582d6643c0b7fd495f62856" ns1:_="" ns3:_="">
    <xsd:import namespace="2502e859-f0bf-4bcc-8c9f-128c9f9c82d2"/>
    <xsd:import namespace="30211e61-8a7b-4fc1-a145-5e21de2cb23f"/>
    <xsd:element name="properties">
      <xsd:complexType>
        <xsd:sequence>
          <xsd:element name="documentManagement">
            <xsd:complexType>
              <xsd:all>
                <xsd:element ref="ns1:Document"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2e859-f0bf-4bcc-8c9f-128c9f9c82d2" elementFormDefault="qualified">
    <xsd:import namespace="http://schemas.microsoft.com/office/2006/documentManagement/types"/>
    <xsd:import namespace="http://schemas.microsoft.com/office/infopath/2007/PartnerControls"/>
    <xsd:element name="Document" ma:index="0"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211e61-8a7b-4fc1-a145-5e21de2c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 xmlns="2502e859-f0bf-4bcc-8c9f-128c9f9c82d2">
      <Url xsi:nil="true"/>
      <Description xsi:nil="true"/>
    </Document>
  </documentManagement>
</p:properties>
</file>

<file path=customXml/itemProps1.xml><?xml version="1.0" encoding="utf-8"?>
<ds:datastoreItem xmlns:ds="http://schemas.openxmlformats.org/officeDocument/2006/customXml" ds:itemID="{53A21BF4-CDDC-492C-8DC4-8F46F2C5E048}"/>
</file>

<file path=customXml/itemProps2.xml><?xml version="1.0" encoding="utf-8"?>
<ds:datastoreItem xmlns:ds="http://schemas.openxmlformats.org/officeDocument/2006/customXml" ds:itemID="{9824A536-36BA-434F-AE0F-CCBB37613C03}"/>
</file>

<file path=customXml/itemProps3.xml><?xml version="1.0" encoding="utf-8"?>
<ds:datastoreItem xmlns:ds="http://schemas.openxmlformats.org/officeDocument/2006/customXml" ds:itemID="{9D735AD4-0FAD-4921-8489-035EF9771C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Schedule A</vt:lpstr>
      <vt:lpstr>Schedule 6</vt:lpstr>
      <vt:lpstr>Commission Payouts</vt:lpstr>
      <vt:lpstr>Gaming Chip Voucher - CBPC</vt:lpstr>
      <vt:lpstr>GST GM Revenue</vt:lpstr>
      <vt:lpstr>Non-Gaming Loyality Points</vt:lpstr>
      <vt:lpstr>OP Gaming Vouchers</vt:lpstr>
      <vt:lpstr>VIP Evaluation</vt:lpstr>
      <vt:lpstr>GGR1</vt:lpstr>
      <vt:lpstr>GGR3</vt:lpstr>
      <vt:lpstr>GGR5</vt:lpstr>
      <vt:lpstr>GGR6</vt:lpstr>
      <vt:lpstr>GGR6A</vt:lpstr>
      <vt:lpstr>GGR6B</vt:lpstr>
      <vt:lpstr>GGR7</vt:lpstr>
      <vt:lpstr>GGR7A</vt:lpstr>
      <vt:lpstr>GGR7B</vt:lpstr>
      <vt:lpstr>GGR8</vt:lpstr>
      <vt:lpstr>GGR8A</vt:lpstr>
      <vt:lpstr>GGR8B</vt:lpstr>
      <vt:lpstr>GGR9</vt:lpstr>
      <vt:lpstr>GGR10</vt:lpstr>
      <vt:lpstr>GST Schedule Six</vt:lpstr>
      <vt:lpstr>GST Table Games</vt:lpstr>
      <vt:lpstr>GST Gaming Machines</vt:lpstr>
      <vt:lpstr>Sheet1</vt:lpstr>
      <vt:lpstr>'Commission Payouts'!Print_Area</vt:lpstr>
      <vt:lpstr>'Gaming Chip Voucher - CBPC'!Print_Area</vt:lpstr>
      <vt:lpstr>'GGR1'!Print_Area</vt:lpstr>
      <vt:lpstr>'GGR10'!Print_Area</vt:lpstr>
      <vt:lpstr>'GGR3'!Print_Area</vt:lpstr>
      <vt:lpstr>'GGR5'!Print_Area</vt:lpstr>
      <vt:lpstr>'GGR6'!Print_Area</vt:lpstr>
      <vt:lpstr>GGR6A!Print_Area</vt:lpstr>
      <vt:lpstr>GGR6B!Print_Area</vt:lpstr>
      <vt:lpstr>'GGR7'!Print_Area</vt:lpstr>
      <vt:lpstr>GGR7A!Print_Area</vt:lpstr>
      <vt:lpstr>GGR7B!Print_Area</vt:lpstr>
      <vt:lpstr>'GGR8'!Print_Area</vt:lpstr>
      <vt:lpstr>GGR8A!Print_Area</vt:lpstr>
      <vt:lpstr>GGR8B!Print_Area</vt:lpstr>
      <vt:lpstr>'GGR9'!Print_Area</vt:lpstr>
      <vt:lpstr>'GST Gaming Machines'!Print_Area</vt:lpstr>
      <vt:lpstr>'GST GM Revenue'!Print_Area</vt:lpstr>
      <vt:lpstr>'GST Schedule Six'!Print_Area</vt:lpstr>
      <vt:lpstr>'GST Table Games'!Print_Area</vt:lpstr>
      <vt:lpstr>'Non-Gaming Loyality Points'!Print_Area</vt:lpstr>
      <vt:lpstr>'Schedule 6'!Print_Area</vt:lpstr>
      <vt:lpstr>'Schedule A'!Print_Area</vt:lpstr>
      <vt:lpstr>'VIP Evaluation'!Print_Area</vt:lpstr>
      <vt:lpstr>'Gaming Chip Voucher - CBPC'!Print_Titles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2021-08-03T06:50:36Z</dcterms:created>
  <dcterms:modified xsi:type="dcterms:W3CDTF">2021-08-03T06:50:54Z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0x010100BC8831B90248A540B6D7402B812F83D7</vt:lpwstr>
  </property>
</Properties>
</file>